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8.xml" ContentType="application/vnd.openxmlformats-officedocument.drawing+xml"/>
  <Override PartName="/xl/charts/chart11.xml" ContentType="application/vnd.openxmlformats-officedocument.drawingml.chart+xml"/>
  <Override PartName="/xl/drawings/drawing9.xml" ContentType="application/vnd.openxmlformats-officedocument.drawingml.chartshapes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C:\Users\ggasque\Downloads\"/>
    </mc:Choice>
  </mc:AlternateContent>
  <xr:revisionPtr revIDLastSave="0" documentId="10_ncr:100000_{76E61D8C-33DC-4575-86F9-8111045E4B27}" xr6:coauthVersionLast="31" xr6:coauthVersionMax="31" xr10:uidLastSave="{00000000-0000-0000-0000-000000000000}"/>
  <bookViews>
    <workbookView xWindow="0" yWindow="0" windowWidth="21600" windowHeight="9660" firstSheet="12" activeTab="19" xr2:uid="{00000000-000D-0000-FFFF-FFFF00000000}"/>
  </bookViews>
  <sheets>
    <sheet name="Fig.2B,C,D,E,F" sheetId="1" r:id="rId1"/>
    <sheet name="Fig.3B" sheetId="24" r:id="rId2"/>
    <sheet name="Fig.4A,B,D" sheetId="5" r:id="rId3"/>
    <sheet name="Fig.5A,B,C,D,E" sheetId="30" r:id="rId4"/>
    <sheet name="Fig.6A,B,C,D,E,F,G" sheetId="8" r:id="rId5"/>
    <sheet name="Fig.7A,B,C,E" sheetId="9" r:id="rId6"/>
    <sheet name="Fig.7F" sheetId="10" r:id="rId7"/>
    <sheet name="Fig.7G" sheetId="26" r:id="rId8"/>
    <sheet name="Fig.7H" sheetId="27" r:id="rId9"/>
    <sheet name="Fig.7I" sheetId="23" r:id="rId10"/>
    <sheet name="Fig.7J" sheetId="28" r:id="rId11"/>
    <sheet name="Fig.8A,C,D" sheetId="12" r:id="rId12"/>
    <sheet name="Fig.9A,C,D,E,F" sheetId="13" r:id="rId13"/>
    <sheet name="Fig.S3A,B,C" sheetId="14" r:id="rId14"/>
    <sheet name="Fig.S4A" sheetId="15" r:id="rId15"/>
    <sheet name="Fig.S4B" sheetId="16" r:id="rId16"/>
    <sheet name="Fig.S4C" sheetId="17" r:id="rId17"/>
    <sheet name="Fig.S4D" sheetId="18" r:id="rId18"/>
    <sheet name="Fig.S5A,B" sheetId="32" r:id="rId19"/>
    <sheet name="Fig.S6A,B,C" sheetId="19" r:id="rId20"/>
    <sheet name="Fig.S7A" sheetId="20" r:id="rId21"/>
    <sheet name="Fig.S8B,C" sheetId="21" r:id="rId22"/>
  </sheets>
  <calcPr calcId="179017"/>
  <extLs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R95" i="30" l="1"/>
  <c r="Q95" i="30"/>
  <c r="P95" i="30"/>
  <c r="O95" i="30"/>
  <c r="N95" i="30"/>
  <c r="M95" i="30"/>
  <c r="L95" i="30"/>
  <c r="K95" i="30"/>
  <c r="J95" i="30"/>
  <c r="I95" i="30"/>
  <c r="H95" i="30"/>
  <c r="G95" i="30"/>
  <c r="F95" i="30"/>
  <c r="R94" i="30"/>
  <c r="Q94" i="30"/>
  <c r="P94" i="30"/>
  <c r="O94" i="30"/>
  <c r="N94" i="30"/>
  <c r="M94" i="30"/>
  <c r="L94" i="30"/>
  <c r="K94" i="30"/>
  <c r="J94" i="30"/>
  <c r="I94" i="30"/>
  <c r="H94" i="30"/>
  <c r="G94" i="30"/>
  <c r="F94" i="30"/>
  <c r="R86" i="30"/>
  <c r="Q86" i="30"/>
  <c r="P86" i="30"/>
  <c r="O86" i="30"/>
  <c r="N86" i="30"/>
  <c r="M86" i="30"/>
  <c r="L86" i="30"/>
  <c r="K86" i="30"/>
  <c r="J86" i="30"/>
  <c r="I86" i="30"/>
  <c r="H86" i="30"/>
  <c r="G86" i="30"/>
  <c r="F86" i="30"/>
  <c r="R85" i="30"/>
  <c r="Q85" i="30"/>
  <c r="P85" i="30"/>
  <c r="O85" i="30"/>
  <c r="N85" i="30"/>
  <c r="M85" i="30"/>
  <c r="L85" i="30"/>
  <c r="K85" i="30"/>
  <c r="J85" i="30"/>
  <c r="I85" i="30"/>
  <c r="H85" i="30"/>
  <c r="G85" i="30"/>
  <c r="F85" i="30"/>
  <c r="P59" i="30"/>
  <c r="O59" i="30"/>
  <c r="F59" i="30"/>
  <c r="E59" i="30"/>
  <c r="P58" i="30"/>
  <c r="O58" i="30"/>
  <c r="F58" i="30"/>
  <c r="E58" i="30"/>
  <c r="P57" i="30"/>
  <c r="O57" i="30"/>
  <c r="F57" i="30"/>
  <c r="E57" i="30"/>
  <c r="P56" i="30"/>
  <c r="O56" i="30"/>
  <c r="F56" i="30"/>
  <c r="E56" i="30"/>
  <c r="P55" i="30"/>
  <c r="O55" i="30"/>
  <c r="F55" i="30"/>
  <c r="E55" i="30"/>
  <c r="P54" i="30"/>
  <c r="O54" i="30"/>
  <c r="F54" i="30"/>
  <c r="E54" i="30"/>
  <c r="P40" i="30"/>
  <c r="O40" i="30"/>
  <c r="F40" i="30"/>
  <c r="E40" i="30"/>
  <c r="P39" i="30"/>
  <c r="O39" i="30"/>
  <c r="F39" i="30"/>
  <c r="E39" i="30"/>
  <c r="P38" i="30"/>
  <c r="O38" i="30"/>
  <c r="F38" i="30"/>
  <c r="E38" i="30"/>
  <c r="P37" i="30"/>
  <c r="O37" i="30"/>
  <c r="F37" i="30"/>
  <c r="E37" i="30"/>
  <c r="P36" i="30"/>
  <c r="O36" i="30"/>
  <c r="F36" i="30"/>
  <c r="E36" i="30"/>
  <c r="P35" i="30"/>
  <c r="O35" i="30"/>
  <c r="F35" i="30"/>
  <c r="E35" i="30"/>
  <c r="M656" i="27" l="1"/>
  <c r="G667" i="27" s="1"/>
  <c r="N656" i="27"/>
  <c r="O656" i="27"/>
  <c r="P656" i="27"/>
  <c r="Q656" i="27"/>
  <c r="R656" i="27"/>
  <c r="S656" i="27"/>
  <c r="T656" i="27"/>
  <c r="U656" i="27"/>
  <c r="V656" i="27"/>
  <c r="C656" i="27"/>
  <c r="B667" i="27" s="1"/>
  <c r="D656" i="27"/>
  <c r="E656" i="27"/>
  <c r="F656" i="27"/>
  <c r="G656" i="27"/>
  <c r="H656" i="27"/>
  <c r="C667" i="27" s="1"/>
  <c r="I656" i="27"/>
  <c r="J656" i="27"/>
  <c r="K656" i="27"/>
  <c r="L656" i="27"/>
  <c r="M655" i="27"/>
  <c r="N655" i="27"/>
  <c r="O655" i="27"/>
  <c r="P655" i="27"/>
  <c r="Q655" i="27"/>
  <c r="R655" i="27"/>
  <c r="S655" i="27"/>
  <c r="T655" i="27"/>
  <c r="U655" i="27"/>
  <c r="G666" i="27" s="1"/>
  <c r="V655" i="27"/>
  <c r="C655" i="27"/>
  <c r="D655" i="27"/>
  <c r="E655" i="27"/>
  <c r="C666" i="27" s="1"/>
  <c r="F655" i="27"/>
  <c r="G655" i="27"/>
  <c r="H655" i="27"/>
  <c r="I655" i="27"/>
  <c r="J655" i="27"/>
  <c r="K655" i="27"/>
  <c r="L655" i="27"/>
  <c r="M654" i="27"/>
  <c r="F665" i="27" s="1"/>
  <c r="N654" i="27"/>
  <c r="O654" i="27"/>
  <c r="P654" i="27"/>
  <c r="Q654" i="27"/>
  <c r="R654" i="27"/>
  <c r="S654" i="27"/>
  <c r="T654" i="27"/>
  <c r="U654" i="27"/>
  <c r="V654" i="27"/>
  <c r="C654" i="27"/>
  <c r="C665" i="27" s="1"/>
  <c r="D654" i="27"/>
  <c r="E654" i="27"/>
  <c r="F654" i="27"/>
  <c r="G654" i="27"/>
  <c r="H654" i="27"/>
  <c r="I654" i="27"/>
  <c r="J654" i="27"/>
  <c r="K654" i="27"/>
  <c r="L654" i="27"/>
  <c r="G661" i="27"/>
  <c r="F661" i="27"/>
  <c r="C661" i="27"/>
  <c r="B661" i="27"/>
  <c r="G660" i="27"/>
  <c r="F660" i="27"/>
  <c r="C660" i="27"/>
  <c r="B660" i="27"/>
  <c r="G659" i="27"/>
  <c r="F659" i="27"/>
  <c r="C659" i="27"/>
  <c r="B659" i="27"/>
  <c r="W656" i="27"/>
  <c r="W655" i="27"/>
  <c r="W654" i="27"/>
  <c r="Y652" i="10"/>
  <c r="X652" i="10"/>
  <c r="W652" i="10"/>
  <c r="V652" i="10"/>
  <c r="Y651" i="10"/>
  <c r="X651" i="10"/>
  <c r="W651" i="10"/>
  <c r="V651" i="10"/>
  <c r="Y650" i="10"/>
  <c r="X650" i="10"/>
  <c r="W650" i="10"/>
  <c r="V650" i="10"/>
  <c r="Y649" i="10"/>
  <c r="X649" i="10"/>
  <c r="W649" i="10"/>
  <c r="V649" i="10"/>
  <c r="Y648" i="10"/>
  <c r="X648" i="10"/>
  <c r="W648" i="10"/>
  <c r="V648" i="10"/>
  <c r="Y647" i="10"/>
  <c r="X647" i="10"/>
  <c r="W647" i="10"/>
  <c r="V647" i="10"/>
  <c r="Y646" i="10"/>
  <c r="X646" i="10"/>
  <c r="W646" i="10"/>
  <c r="V646" i="10"/>
  <c r="Y645" i="10"/>
  <c r="X645" i="10"/>
  <c r="W645" i="10"/>
  <c r="V645" i="10"/>
  <c r="Y644" i="10"/>
  <c r="X644" i="10"/>
  <c r="W644" i="10"/>
  <c r="V644" i="10"/>
  <c r="Y643" i="10"/>
  <c r="X643" i="10"/>
  <c r="W643" i="10"/>
  <c r="V643" i="10"/>
  <c r="Y642" i="10"/>
  <c r="X642" i="10"/>
  <c r="W642" i="10"/>
  <c r="V642" i="10"/>
  <c r="Y641" i="10"/>
  <c r="X641" i="10"/>
  <c r="W641" i="10"/>
  <c r="V641" i="10"/>
  <c r="Y640" i="10"/>
  <c r="X640" i="10"/>
  <c r="W640" i="10"/>
  <c r="V640" i="10"/>
  <c r="Y639" i="10"/>
  <c r="X639" i="10"/>
  <c r="W639" i="10"/>
  <c r="V639" i="10"/>
  <c r="Y638" i="10"/>
  <c r="X638" i="10"/>
  <c r="W638" i="10"/>
  <c r="V638" i="10"/>
  <c r="Y637" i="10"/>
  <c r="X637" i="10"/>
  <c r="W637" i="10"/>
  <c r="V637" i="10"/>
  <c r="Y636" i="10"/>
  <c r="X636" i="10"/>
  <c r="W636" i="10"/>
  <c r="V636" i="10"/>
  <c r="Y635" i="10"/>
  <c r="X635" i="10"/>
  <c r="W635" i="10"/>
  <c r="V635" i="10"/>
  <c r="Y634" i="10"/>
  <c r="X634" i="10"/>
  <c r="W634" i="10"/>
  <c r="V634" i="10"/>
  <c r="Y633" i="10"/>
  <c r="X633" i="10"/>
  <c r="W633" i="10"/>
  <c r="V633" i="10"/>
  <c r="Y632" i="10"/>
  <c r="X632" i="10"/>
  <c r="W632" i="10"/>
  <c r="V632" i="10"/>
  <c r="Y631" i="10"/>
  <c r="X631" i="10"/>
  <c r="W631" i="10"/>
  <c r="V631" i="10"/>
  <c r="Y630" i="10"/>
  <c r="X630" i="10"/>
  <c r="W630" i="10"/>
  <c r="V630" i="10"/>
  <c r="Y629" i="10"/>
  <c r="X629" i="10"/>
  <c r="W629" i="10"/>
  <c r="V629" i="10"/>
  <c r="Y628" i="10"/>
  <c r="X628" i="10"/>
  <c r="W628" i="10"/>
  <c r="V628" i="10"/>
  <c r="Y627" i="10"/>
  <c r="X627" i="10"/>
  <c r="W627" i="10"/>
  <c r="V627" i="10"/>
  <c r="Y626" i="10"/>
  <c r="X626" i="10"/>
  <c r="W626" i="10"/>
  <c r="V626" i="10"/>
  <c r="Y625" i="10"/>
  <c r="X625" i="10"/>
  <c r="W625" i="10"/>
  <c r="V625" i="10"/>
  <c r="Y624" i="10"/>
  <c r="X624" i="10"/>
  <c r="W624" i="10"/>
  <c r="V624" i="10"/>
  <c r="Y623" i="10"/>
  <c r="X623" i="10"/>
  <c r="W623" i="10"/>
  <c r="V623" i="10"/>
  <c r="Y622" i="10"/>
  <c r="X622" i="10"/>
  <c r="W622" i="10"/>
  <c r="V622" i="10"/>
  <c r="Y621" i="10"/>
  <c r="X621" i="10"/>
  <c r="W621" i="10"/>
  <c r="V621" i="10"/>
  <c r="Y620" i="10"/>
  <c r="X620" i="10"/>
  <c r="W620" i="10"/>
  <c r="V620" i="10"/>
  <c r="Y619" i="10"/>
  <c r="X619" i="10"/>
  <c r="W619" i="10"/>
  <c r="V619" i="10"/>
  <c r="Y618" i="10"/>
  <c r="X618" i="10"/>
  <c r="W618" i="10"/>
  <c r="V618" i="10"/>
  <c r="Y617" i="10"/>
  <c r="X617" i="10"/>
  <c r="W617" i="10"/>
  <c r="V617" i="10"/>
  <c r="Y616" i="10"/>
  <c r="X616" i="10"/>
  <c r="W616" i="10"/>
  <c r="V616" i="10"/>
  <c r="Y615" i="10"/>
  <c r="X615" i="10"/>
  <c r="W615" i="10"/>
  <c r="V615" i="10"/>
  <c r="Y614" i="10"/>
  <c r="X614" i="10"/>
  <c r="W614" i="10"/>
  <c r="V614" i="10"/>
  <c r="Y613" i="10"/>
  <c r="X613" i="10"/>
  <c r="W613" i="10"/>
  <c r="V613" i="10"/>
  <c r="Y612" i="10"/>
  <c r="X612" i="10"/>
  <c r="W612" i="10"/>
  <c r="V612" i="10"/>
  <c r="Y611" i="10"/>
  <c r="X611" i="10"/>
  <c r="W611" i="10"/>
  <c r="V611" i="10"/>
  <c r="Y610" i="10"/>
  <c r="X610" i="10"/>
  <c r="W610" i="10"/>
  <c r="V610" i="10"/>
  <c r="Y609" i="10"/>
  <c r="X609" i="10"/>
  <c r="W609" i="10"/>
  <c r="V609" i="10"/>
  <c r="Y608" i="10"/>
  <c r="X608" i="10"/>
  <c r="W608" i="10"/>
  <c r="V608" i="10"/>
  <c r="Y607" i="10"/>
  <c r="X607" i="10"/>
  <c r="W607" i="10"/>
  <c r="V607" i="10"/>
  <c r="Y606" i="10"/>
  <c r="X606" i="10"/>
  <c r="W606" i="10"/>
  <c r="V606" i="10"/>
  <c r="Y605" i="10"/>
  <c r="X605" i="10"/>
  <c r="W605" i="10"/>
  <c r="V605" i="10"/>
  <c r="Y604" i="10"/>
  <c r="X604" i="10"/>
  <c r="W604" i="10"/>
  <c r="V604" i="10"/>
  <c r="Y603" i="10"/>
  <c r="X603" i="10"/>
  <c r="W603" i="10"/>
  <c r="V603" i="10"/>
  <c r="Y602" i="10"/>
  <c r="X602" i="10"/>
  <c r="W602" i="10"/>
  <c r="V602" i="10"/>
  <c r="Y601" i="10"/>
  <c r="X601" i="10"/>
  <c r="W601" i="10"/>
  <c r="V601" i="10"/>
  <c r="Y600" i="10"/>
  <c r="X600" i="10"/>
  <c r="W600" i="10"/>
  <c r="V600" i="10"/>
  <c r="Y599" i="10"/>
  <c r="X599" i="10"/>
  <c r="W599" i="10"/>
  <c r="V599" i="10"/>
  <c r="Y598" i="10"/>
  <c r="X598" i="10"/>
  <c r="W598" i="10"/>
  <c r="V598" i="10"/>
  <c r="Y597" i="10"/>
  <c r="X597" i="10"/>
  <c r="W597" i="10"/>
  <c r="V597" i="10"/>
  <c r="Y596" i="10"/>
  <c r="X596" i="10"/>
  <c r="W596" i="10"/>
  <c r="V596" i="10"/>
  <c r="Y595" i="10"/>
  <c r="X595" i="10"/>
  <c r="W595" i="10"/>
  <c r="V595" i="10"/>
  <c r="Y594" i="10"/>
  <c r="X594" i="10"/>
  <c r="W594" i="10"/>
  <c r="V594" i="10"/>
  <c r="Y593" i="10"/>
  <c r="X593" i="10"/>
  <c r="W593" i="10"/>
  <c r="V593" i="10"/>
  <c r="Y592" i="10"/>
  <c r="X592" i="10"/>
  <c r="W592" i="10"/>
  <c r="V592" i="10"/>
  <c r="Y591" i="10"/>
  <c r="X591" i="10"/>
  <c r="W591" i="10"/>
  <c r="V591" i="10"/>
  <c r="Y590" i="10"/>
  <c r="X590" i="10"/>
  <c r="W590" i="10"/>
  <c r="V590" i="10"/>
  <c r="Y589" i="10"/>
  <c r="X589" i="10"/>
  <c r="W589" i="10"/>
  <c r="V589" i="10"/>
  <c r="Y588" i="10"/>
  <c r="X588" i="10"/>
  <c r="W588" i="10"/>
  <c r="V588" i="10"/>
  <c r="Y587" i="10"/>
  <c r="X587" i="10"/>
  <c r="W587" i="10"/>
  <c r="V587" i="10"/>
  <c r="Y586" i="10"/>
  <c r="X586" i="10"/>
  <c r="W586" i="10"/>
  <c r="V586" i="10"/>
  <c r="Y585" i="10"/>
  <c r="X585" i="10"/>
  <c r="W585" i="10"/>
  <c r="V585" i="10"/>
  <c r="Y584" i="10"/>
  <c r="X584" i="10"/>
  <c r="W584" i="10"/>
  <c r="V584" i="10"/>
  <c r="Y583" i="10"/>
  <c r="X583" i="10"/>
  <c r="W583" i="10"/>
  <c r="V583" i="10"/>
  <c r="Y582" i="10"/>
  <c r="X582" i="10"/>
  <c r="W582" i="10"/>
  <c r="V582" i="10"/>
  <c r="Y581" i="10"/>
  <c r="X581" i="10"/>
  <c r="W581" i="10"/>
  <c r="V581" i="10"/>
  <c r="Y580" i="10"/>
  <c r="X580" i="10"/>
  <c r="W580" i="10"/>
  <c r="V580" i="10"/>
  <c r="Y579" i="10"/>
  <c r="X579" i="10"/>
  <c r="W579" i="10"/>
  <c r="V579" i="10"/>
  <c r="Y578" i="10"/>
  <c r="X578" i="10"/>
  <c r="W578" i="10"/>
  <c r="V578" i="10"/>
  <c r="Y577" i="10"/>
  <c r="X577" i="10"/>
  <c r="W577" i="10"/>
  <c r="V577" i="10"/>
  <c r="Y576" i="10"/>
  <c r="X576" i="10"/>
  <c r="W576" i="10"/>
  <c r="V576" i="10"/>
  <c r="Y575" i="10"/>
  <c r="X575" i="10"/>
  <c r="W575" i="10"/>
  <c r="V575" i="10"/>
  <c r="Y574" i="10"/>
  <c r="X574" i="10"/>
  <c r="W574" i="10"/>
  <c r="V574" i="10"/>
  <c r="Y573" i="10"/>
  <c r="X573" i="10"/>
  <c r="W573" i="10"/>
  <c r="V573" i="10"/>
  <c r="Y572" i="10"/>
  <c r="X572" i="10"/>
  <c r="W572" i="10"/>
  <c r="V572" i="10"/>
  <c r="Y571" i="10"/>
  <c r="X571" i="10"/>
  <c r="W571" i="10"/>
  <c r="V571" i="10"/>
  <c r="Y570" i="10"/>
  <c r="X570" i="10"/>
  <c r="W570" i="10"/>
  <c r="V570" i="10"/>
  <c r="Y569" i="10"/>
  <c r="X569" i="10"/>
  <c r="W569" i="10"/>
  <c r="V569" i="10"/>
  <c r="Y568" i="10"/>
  <c r="X568" i="10"/>
  <c r="W568" i="10"/>
  <c r="V568" i="10"/>
  <c r="Y567" i="10"/>
  <c r="X567" i="10"/>
  <c r="W567" i="10"/>
  <c r="V567" i="10"/>
  <c r="Y566" i="10"/>
  <c r="X566" i="10"/>
  <c r="W566" i="10"/>
  <c r="V566" i="10"/>
  <c r="Y565" i="10"/>
  <c r="X565" i="10"/>
  <c r="W565" i="10"/>
  <c r="V565" i="10"/>
  <c r="Y564" i="10"/>
  <c r="X564" i="10"/>
  <c r="W564" i="10"/>
  <c r="V564" i="10"/>
  <c r="Y563" i="10"/>
  <c r="X563" i="10"/>
  <c r="W563" i="10"/>
  <c r="V563" i="10"/>
  <c r="Y562" i="10"/>
  <c r="X562" i="10"/>
  <c r="W562" i="10"/>
  <c r="V562" i="10"/>
  <c r="Y561" i="10"/>
  <c r="X561" i="10"/>
  <c r="W561" i="10"/>
  <c r="V561" i="10"/>
  <c r="Y560" i="10"/>
  <c r="X560" i="10"/>
  <c r="W560" i="10"/>
  <c r="V560" i="10"/>
  <c r="Y559" i="10"/>
  <c r="X559" i="10"/>
  <c r="W559" i="10"/>
  <c r="V559" i="10"/>
  <c r="Y558" i="10"/>
  <c r="X558" i="10"/>
  <c r="W558" i="10"/>
  <c r="V558" i="10"/>
  <c r="Y557" i="10"/>
  <c r="X557" i="10"/>
  <c r="W557" i="10"/>
  <c r="V557" i="10"/>
  <c r="Y556" i="10"/>
  <c r="X556" i="10"/>
  <c r="W556" i="10"/>
  <c r="V556" i="10"/>
  <c r="Y555" i="10"/>
  <c r="X555" i="10"/>
  <c r="W555" i="10"/>
  <c r="V555" i="10"/>
  <c r="Y554" i="10"/>
  <c r="X554" i="10"/>
  <c r="W554" i="10"/>
  <c r="V554" i="10"/>
  <c r="Y553" i="10"/>
  <c r="X553" i="10"/>
  <c r="W553" i="10"/>
  <c r="V553" i="10"/>
  <c r="Y552" i="10"/>
  <c r="X552" i="10"/>
  <c r="W552" i="10"/>
  <c r="V552" i="10"/>
  <c r="Y551" i="10"/>
  <c r="X551" i="10"/>
  <c r="W551" i="10"/>
  <c r="V551" i="10"/>
  <c r="Y550" i="10"/>
  <c r="X550" i="10"/>
  <c r="W550" i="10"/>
  <c r="V550" i="10"/>
  <c r="Y549" i="10"/>
  <c r="X549" i="10"/>
  <c r="W549" i="10"/>
  <c r="V549" i="10"/>
  <c r="Y548" i="10"/>
  <c r="X548" i="10"/>
  <c r="W548" i="10"/>
  <c r="V548" i="10"/>
  <c r="Y547" i="10"/>
  <c r="X547" i="10"/>
  <c r="W547" i="10"/>
  <c r="V547" i="10"/>
  <c r="Y546" i="10"/>
  <c r="X546" i="10"/>
  <c r="W546" i="10"/>
  <c r="V546" i="10"/>
  <c r="Y545" i="10"/>
  <c r="X545" i="10"/>
  <c r="W545" i="10"/>
  <c r="V545" i="10"/>
  <c r="Y544" i="10"/>
  <c r="X544" i="10"/>
  <c r="W544" i="10"/>
  <c r="V544" i="10"/>
  <c r="Y543" i="10"/>
  <c r="X543" i="10"/>
  <c r="W543" i="10"/>
  <c r="V543" i="10"/>
  <c r="Y542" i="10"/>
  <c r="X542" i="10"/>
  <c r="W542" i="10"/>
  <c r="V542" i="10"/>
  <c r="Y541" i="10"/>
  <c r="X541" i="10"/>
  <c r="W541" i="10"/>
  <c r="V541" i="10"/>
  <c r="Y540" i="10"/>
  <c r="X540" i="10"/>
  <c r="W540" i="10"/>
  <c r="V540" i="10"/>
  <c r="Y539" i="10"/>
  <c r="X539" i="10"/>
  <c r="W539" i="10"/>
  <c r="V539" i="10"/>
  <c r="Y538" i="10"/>
  <c r="X538" i="10"/>
  <c r="W538" i="10"/>
  <c r="V538" i="10"/>
  <c r="Y537" i="10"/>
  <c r="X537" i="10"/>
  <c r="W537" i="10"/>
  <c r="V537" i="10"/>
  <c r="Y536" i="10"/>
  <c r="X536" i="10"/>
  <c r="W536" i="10"/>
  <c r="V536" i="10"/>
  <c r="Y535" i="10"/>
  <c r="X535" i="10"/>
  <c r="W535" i="10"/>
  <c r="V535" i="10"/>
  <c r="Y534" i="10"/>
  <c r="X534" i="10"/>
  <c r="W534" i="10"/>
  <c r="V534" i="10"/>
  <c r="Y533" i="10"/>
  <c r="X533" i="10"/>
  <c r="W533" i="10"/>
  <c r="V533" i="10"/>
  <c r="Y532" i="10"/>
  <c r="X532" i="10"/>
  <c r="W532" i="10"/>
  <c r="V532" i="10"/>
  <c r="Y531" i="10"/>
  <c r="X531" i="10"/>
  <c r="W531" i="10"/>
  <c r="V531" i="10"/>
  <c r="Y530" i="10"/>
  <c r="X530" i="10"/>
  <c r="W530" i="10"/>
  <c r="V530" i="10"/>
  <c r="Y529" i="10"/>
  <c r="X529" i="10"/>
  <c r="W529" i="10"/>
  <c r="V529" i="10"/>
  <c r="Y528" i="10"/>
  <c r="X528" i="10"/>
  <c r="W528" i="10"/>
  <c r="V528" i="10"/>
  <c r="Y527" i="10"/>
  <c r="X527" i="10"/>
  <c r="W527" i="10"/>
  <c r="V527" i="10"/>
  <c r="Y526" i="10"/>
  <c r="X526" i="10"/>
  <c r="W526" i="10"/>
  <c r="V526" i="10"/>
  <c r="Y525" i="10"/>
  <c r="X525" i="10"/>
  <c r="W525" i="10"/>
  <c r="V525" i="10"/>
  <c r="Y524" i="10"/>
  <c r="X524" i="10"/>
  <c r="W524" i="10"/>
  <c r="V524" i="10"/>
  <c r="Y523" i="10"/>
  <c r="X523" i="10"/>
  <c r="W523" i="10"/>
  <c r="V523" i="10"/>
  <c r="Y522" i="10"/>
  <c r="X522" i="10"/>
  <c r="W522" i="10"/>
  <c r="V522" i="10"/>
  <c r="Y521" i="10"/>
  <c r="X521" i="10"/>
  <c r="W521" i="10"/>
  <c r="V521" i="10"/>
  <c r="Y520" i="10"/>
  <c r="X520" i="10"/>
  <c r="W520" i="10"/>
  <c r="V520" i="10"/>
  <c r="Y519" i="10"/>
  <c r="X519" i="10"/>
  <c r="W519" i="10"/>
  <c r="V519" i="10"/>
  <c r="Y518" i="10"/>
  <c r="X518" i="10"/>
  <c r="W518" i="10"/>
  <c r="V518" i="10"/>
  <c r="Y517" i="10"/>
  <c r="X517" i="10"/>
  <c r="W517" i="10"/>
  <c r="V517" i="10"/>
  <c r="Y516" i="10"/>
  <c r="X516" i="10"/>
  <c r="W516" i="10"/>
  <c r="V516" i="10"/>
  <c r="Y515" i="10"/>
  <c r="X515" i="10"/>
  <c r="W515" i="10"/>
  <c r="V515" i="10"/>
  <c r="Y514" i="10"/>
  <c r="X514" i="10"/>
  <c r="W514" i="10"/>
  <c r="V514" i="10"/>
  <c r="Y513" i="10"/>
  <c r="X513" i="10"/>
  <c r="W513" i="10"/>
  <c r="V513" i="10"/>
  <c r="Y512" i="10"/>
  <c r="X512" i="10"/>
  <c r="W512" i="10"/>
  <c r="V512" i="10"/>
  <c r="Y511" i="10"/>
  <c r="X511" i="10"/>
  <c r="W511" i="10"/>
  <c r="V511" i="10"/>
  <c r="Y510" i="10"/>
  <c r="X510" i="10"/>
  <c r="W510" i="10"/>
  <c r="V510" i="10"/>
  <c r="Y509" i="10"/>
  <c r="X509" i="10"/>
  <c r="W509" i="10"/>
  <c r="V509" i="10"/>
  <c r="Y508" i="10"/>
  <c r="X508" i="10"/>
  <c r="W508" i="10"/>
  <c r="V508" i="10"/>
  <c r="Y507" i="10"/>
  <c r="X507" i="10"/>
  <c r="W507" i="10"/>
  <c r="V507" i="10"/>
  <c r="Y506" i="10"/>
  <c r="X506" i="10"/>
  <c r="W506" i="10"/>
  <c r="V506" i="10"/>
  <c r="Y505" i="10"/>
  <c r="X505" i="10"/>
  <c r="W505" i="10"/>
  <c r="V505" i="10"/>
  <c r="Y504" i="10"/>
  <c r="X504" i="10"/>
  <c r="W504" i="10"/>
  <c r="V504" i="10"/>
  <c r="Y503" i="10"/>
  <c r="X503" i="10"/>
  <c r="W503" i="10"/>
  <c r="V503" i="10"/>
  <c r="Y502" i="10"/>
  <c r="X502" i="10"/>
  <c r="W502" i="10"/>
  <c r="V502" i="10"/>
  <c r="Y501" i="10"/>
  <c r="X501" i="10"/>
  <c r="W501" i="10"/>
  <c r="V501" i="10"/>
  <c r="Y500" i="10"/>
  <c r="X500" i="10"/>
  <c r="W500" i="10"/>
  <c r="V500" i="10"/>
  <c r="Y499" i="10"/>
  <c r="X499" i="10"/>
  <c r="W499" i="10"/>
  <c r="V499" i="10"/>
  <c r="Y498" i="10"/>
  <c r="X498" i="10"/>
  <c r="W498" i="10"/>
  <c r="V498" i="10"/>
  <c r="Y497" i="10"/>
  <c r="X497" i="10"/>
  <c r="W497" i="10"/>
  <c r="V497" i="10"/>
  <c r="Y496" i="10"/>
  <c r="X496" i="10"/>
  <c r="W496" i="10"/>
  <c r="V496" i="10"/>
  <c r="Y495" i="10"/>
  <c r="X495" i="10"/>
  <c r="W495" i="10"/>
  <c r="V495" i="10"/>
  <c r="Y494" i="10"/>
  <c r="X494" i="10"/>
  <c r="W494" i="10"/>
  <c r="V494" i="10"/>
  <c r="Y493" i="10"/>
  <c r="X493" i="10"/>
  <c r="W493" i="10"/>
  <c r="V493" i="10"/>
  <c r="Y492" i="10"/>
  <c r="X492" i="10"/>
  <c r="W492" i="10"/>
  <c r="V492" i="10"/>
  <c r="Y491" i="10"/>
  <c r="X491" i="10"/>
  <c r="W491" i="10"/>
  <c r="V491" i="10"/>
  <c r="Y490" i="10"/>
  <c r="X490" i="10"/>
  <c r="W490" i="10"/>
  <c r="V490" i="10"/>
  <c r="Y489" i="10"/>
  <c r="X489" i="10"/>
  <c r="W489" i="10"/>
  <c r="V489" i="10"/>
  <c r="Y488" i="10"/>
  <c r="X488" i="10"/>
  <c r="W488" i="10"/>
  <c r="V488" i="10"/>
  <c r="Y487" i="10"/>
  <c r="X487" i="10"/>
  <c r="W487" i="10"/>
  <c r="V487" i="10"/>
  <c r="Y486" i="10"/>
  <c r="X486" i="10"/>
  <c r="W486" i="10"/>
  <c r="V486" i="10"/>
  <c r="Y485" i="10"/>
  <c r="X485" i="10"/>
  <c r="W485" i="10"/>
  <c r="V485" i="10"/>
  <c r="Y484" i="10"/>
  <c r="X484" i="10"/>
  <c r="W484" i="10"/>
  <c r="V484" i="10"/>
  <c r="Y483" i="10"/>
  <c r="X483" i="10"/>
  <c r="W483" i="10"/>
  <c r="V483" i="10"/>
  <c r="Y482" i="10"/>
  <c r="X482" i="10"/>
  <c r="W482" i="10"/>
  <c r="V482" i="10"/>
  <c r="Y481" i="10"/>
  <c r="X481" i="10"/>
  <c r="W481" i="10"/>
  <c r="V481" i="10"/>
  <c r="Y480" i="10"/>
  <c r="X480" i="10"/>
  <c r="W480" i="10"/>
  <c r="V480" i="10"/>
  <c r="Y479" i="10"/>
  <c r="X479" i="10"/>
  <c r="W479" i="10"/>
  <c r="V479" i="10"/>
  <c r="Y478" i="10"/>
  <c r="X478" i="10"/>
  <c r="W478" i="10"/>
  <c r="V478" i="10"/>
  <c r="Y477" i="10"/>
  <c r="X477" i="10"/>
  <c r="W477" i="10"/>
  <c r="V477" i="10"/>
  <c r="Y476" i="10"/>
  <c r="X476" i="10"/>
  <c r="W476" i="10"/>
  <c r="V476" i="10"/>
  <c r="Y475" i="10"/>
  <c r="X475" i="10"/>
  <c r="W475" i="10"/>
  <c r="V475" i="10"/>
  <c r="Y474" i="10"/>
  <c r="X474" i="10"/>
  <c r="W474" i="10"/>
  <c r="V474" i="10"/>
  <c r="Y473" i="10"/>
  <c r="X473" i="10"/>
  <c r="W473" i="10"/>
  <c r="V473" i="10"/>
  <c r="Y472" i="10"/>
  <c r="X472" i="10"/>
  <c r="W472" i="10"/>
  <c r="V472" i="10"/>
  <c r="Y471" i="10"/>
  <c r="X471" i="10"/>
  <c r="W471" i="10"/>
  <c r="V471" i="10"/>
  <c r="Y470" i="10"/>
  <c r="X470" i="10"/>
  <c r="W470" i="10"/>
  <c r="V470" i="10"/>
  <c r="Y469" i="10"/>
  <c r="X469" i="10"/>
  <c r="W469" i="10"/>
  <c r="V469" i="10"/>
  <c r="Y468" i="10"/>
  <c r="X468" i="10"/>
  <c r="W468" i="10"/>
  <c r="V468" i="10"/>
  <c r="Y467" i="10"/>
  <c r="X467" i="10"/>
  <c r="W467" i="10"/>
  <c r="V467" i="10"/>
  <c r="Y466" i="10"/>
  <c r="X466" i="10"/>
  <c r="W466" i="10"/>
  <c r="V466" i="10"/>
  <c r="Y465" i="10"/>
  <c r="X465" i="10"/>
  <c r="W465" i="10"/>
  <c r="V465" i="10"/>
  <c r="Y464" i="10"/>
  <c r="X464" i="10"/>
  <c r="W464" i="10"/>
  <c r="V464" i="10"/>
  <c r="Y463" i="10"/>
  <c r="X463" i="10"/>
  <c r="W463" i="10"/>
  <c r="V463" i="10"/>
  <c r="Y462" i="10"/>
  <c r="X462" i="10"/>
  <c r="W462" i="10"/>
  <c r="V462" i="10"/>
  <c r="Y461" i="10"/>
  <c r="X461" i="10"/>
  <c r="W461" i="10"/>
  <c r="V461" i="10"/>
  <c r="Y460" i="10"/>
  <c r="X460" i="10"/>
  <c r="W460" i="10"/>
  <c r="V460" i="10"/>
  <c r="Y459" i="10"/>
  <c r="X459" i="10"/>
  <c r="W459" i="10"/>
  <c r="V459" i="10"/>
  <c r="Y458" i="10"/>
  <c r="X458" i="10"/>
  <c r="W458" i="10"/>
  <c r="V458" i="10"/>
  <c r="Y457" i="10"/>
  <c r="X457" i="10"/>
  <c r="W457" i="10"/>
  <c r="V457" i="10"/>
  <c r="Y456" i="10"/>
  <c r="X456" i="10"/>
  <c r="W456" i="10"/>
  <c r="V456" i="10"/>
  <c r="Y455" i="10"/>
  <c r="X455" i="10"/>
  <c r="W455" i="10"/>
  <c r="V455" i="10"/>
  <c r="Y454" i="10"/>
  <c r="X454" i="10"/>
  <c r="W454" i="10"/>
  <c r="V454" i="10"/>
  <c r="Y453" i="10"/>
  <c r="X453" i="10"/>
  <c r="W453" i="10"/>
  <c r="V453" i="10"/>
  <c r="Y452" i="10"/>
  <c r="X452" i="10"/>
  <c r="W452" i="10"/>
  <c r="V452" i="10"/>
  <c r="Y451" i="10"/>
  <c r="X451" i="10"/>
  <c r="W451" i="10"/>
  <c r="V451" i="10"/>
  <c r="Y450" i="10"/>
  <c r="X450" i="10"/>
  <c r="W450" i="10"/>
  <c r="V450" i="10"/>
  <c r="Y449" i="10"/>
  <c r="X449" i="10"/>
  <c r="W449" i="10"/>
  <c r="V449" i="10"/>
  <c r="Y448" i="10"/>
  <c r="X448" i="10"/>
  <c r="W448" i="10"/>
  <c r="V448" i="10"/>
  <c r="Y447" i="10"/>
  <c r="X447" i="10"/>
  <c r="W447" i="10"/>
  <c r="V447" i="10"/>
  <c r="Y446" i="10"/>
  <c r="X446" i="10"/>
  <c r="W446" i="10"/>
  <c r="V446" i="10"/>
  <c r="Y445" i="10"/>
  <c r="X445" i="10"/>
  <c r="W445" i="10"/>
  <c r="V445" i="10"/>
  <c r="Y444" i="10"/>
  <c r="X444" i="10"/>
  <c r="W444" i="10"/>
  <c r="V444" i="10"/>
  <c r="Y443" i="10"/>
  <c r="X443" i="10"/>
  <c r="W443" i="10"/>
  <c r="V443" i="10"/>
  <c r="Y442" i="10"/>
  <c r="X442" i="10"/>
  <c r="W442" i="10"/>
  <c r="V442" i="10"/>
  <c r="Y441" i="10"/>
  <c r="X441" i="10"/>
  <c r="W441" i="10"/>
  <c r="V441" i="10"/>
  <c r="Y440" i="10"/>
  <c r="X440" i="10"/>
  <c r="W440" i="10"/>
  <c r="V440" i="10"/>
  <c r="Y439" i="10"/>
  <c r="X439" i="10"/>
  <c r="W439" i="10"/>
  <c r="V439" i="10"/>
  <c r="Y438" i="10"/>
  <c r="X438" i="10"/>
  <c r="W438" i="10"/>
  <c r="V438" i="10"/>
  <c r="Y437" i="10"/>
  <c r="X437" i="10"/>
  <c r="W437" i="10"/>
  <c r="V437" i="10"/>
  <c r="Y436" i="10"/>
  <c r="X436" i="10"/>
  <c r="W436" i="10"/>
  <c r="V436" i="10"/>
  <c r="Y435" i="10"/>
  <c r="X435" i="10"/>
  <c r="W435" i="10"/>
  <c r="V435" i="10"/>
  <c r="Y434" i="10"/>
  <c r="X434" i="10"/>
  <c r="W434" i="10"/>
  <c r="V434" i="10"/>
  <c r="Y433" i="10"/>
  <c r="X433" i="10"/>
  <c r="W433" i="10"/>
  <c r="V433" i="10"/>
  <c r="Y432" i="10"/>
  <c r="X432" i="10"/>
  <c r="W432" i="10"/>
  <c r="V432" i="10"/>
  <c r="Y431" i="10"/>
  <c r="X431" i="10"/>
  <c r="W431" i="10"/>
  <c r="V431" i="10"/>
  <c r="Y430" i="10"/>
  <c r="X430" i="10"/>
  <c r="W430" i="10"/>
  <c r="V430" i="10"/>
  <c r="Y429" i="10"/>
  <c r="X429" i="10"/>
  <c r="W429" i="10"/>
  <c r="V429" i="10"/>
  <c r="Y428" i="10"/>
  <c r="X428" i="10"/>
  <c r="W428" i="10"/>
  <c r="V428" i="10"/>
  <c r="Y427" i="10"/>
  <c r="X427" i="10"/>
  <c r="W427" i="10"/>
  <c r="V427" i="10"/>
  <c r="Y426" i="10"/>
  <c r="X426" i="10"/>
  <c r="W426" i="10"/>
  <c r="V426" i="10"/>
  <c r="Y425" i="10"/>
  <c r="X425" i="10"/>
  <c r="W425" i="10"/>
  <c r="V425" i="10"/>
  <c r="Y424" i="10"/>
  <c r="X424" i="10"/>
  <c r="W424" i="10"/>
  <c r="V424" i="10"/>
  <c r="Y423" i="10"/>
  <c r="X423" i="10"/>
  <c r="W423" i="10"/>
  <c r="V423" i="10"/>
  <c r="Y422" i="10"/>
  <c r="X422" i="10"/>
  <c r="W422" i="10"/>
  <c r="V422" i="10"/>
  <c r="Y421" i="10"/>
  <c r="X421" i="10"/>
  <c r="W421" i="10"/>
  <c r="V421" i="10"/>
  <c r="Y420" i="10"/>
  <c r="X420" i="10"/>
  <c r="W420" i="10"/>
  <c r="V420" i="10"/>
  <c r="Y419" i="10"/>
  <c r="X419" i="10"/>
  <c r="W419" i="10"/>
  <c r="V419" i="10"/>
  <c r="Y418" i="10"/>
  <c r="X418" i="10"/>
  <c r="W418" i="10"/>
  <c r="V418" i="10"/>
  <c r="Y417" i="10"/>
  <c r="X417" i="10"/>
  <c r="W417" i="10"/>
  <c r="V417" i="10"/>
  <c r="Y416" i="10"/>
  <c r="X416" i="10"/>
  <c r="W416" i="10"/>
  <c r="V416" i="10"/>
  <c r="Y415" i="10"/>
  <c r="X415" i="10"/>
  <c r="W415" i="10"/>
  <c r="V415" i="10"/>
  <c r="Y414" i="10"/>
  <c r="X414" i="10"/>
  <c r="W414" i="10"/>
  <c r="V414" i="10"/>
  <c r="Y413" i="10"/>
  <c r="X413" i="10"/>
  <c r="W413" i="10"/>
  <c r="V413" i="10"/>
  <c r="Y412" i="10"/>
  <c r="X412" i="10"/>
  <c r="W412" i="10"/>
  <c r="V412" i="10"/>
  <c r="Y411" i="10"/>
  <c r="X411" i="10"/>
  <c r="W411" i="10"/>
  <c r="V411" i="10"/>
  <c r="Y410" i="10"/>
  <c r="X410" i="10"/>
  <c r="W410" i="10"/>
  <c r="V410" i="10"/>
  <c r="Y409" i="10"/>
  <c r="X409" i="10"/>
  <c r="W409" i="10"/>
  <c r="V409" i="10"/>
  <c r="Y408" i="10"/>
  <c r="X408" i="10"/>
  <c r="W408" i="10"/>
  <c r="V408" i="10"/>
  <c r="Y407" i="10"/>
  <c r="X407" i="10"/>
  <c r="W407" i="10"/>
  <c r="V407" i="10"/>
  <c r="Y406" i="10"/>
  <c r="X406" i="10"/>
  <c r="W406" i="10"/>
  <c r="V406" i="10"/>
  <c r="Y405" i="10"/>
  <c r="X405" i="10"/>
  <c r="W405" i="10"/>
  <c r="V405" i="10"/>
  <c r="Y404" i="10"/>
  <c r="X404" i="10"/>
  <c r="W404" i="10"/>
  <c r="V404" i="10"/>
  <c r="Y403" i="10"/>
  <c r="X403" i="10"/>
  <c r="W403" i="10"/>
  <c r="V403" i="10"/>
  <c r="Y402" i="10"/>
  <c r="X402" i="10"/>
  <c r="W402" i="10"/>
  <c r="V402" i="10"/>
  <c r="Y401" i="10"/>
  <c r="X401" i="10"/>
  <c r="W401" i="10"/>
  <c r="V401" i="10"/>
  <c r="Y400" i="10"/>
  <c r="X400" i="10"/>
  <c r="W400" i="10"/>
  <c r="V400" i="10"/>
  <c r="Y399" i="10"/>
  <c r="X399" i="10"/>
  <c r="W399" i="10"/>
  <c r="V399" i="10"/>
  <c r="Y398" i="10"/>
  <c r="X398" i="10"/>
  <c r="W398" i="10"/>
  <c r="V398" i="10"/>
  <c r="Y397" i="10"/>
  <c r="X397" i="10"/>
  <c r="W397" i="10"/>
  <c r="V397" i="10"/>
  <c r="Y396" i="10"/>
  <c r="X396" i="10"/>
  <c r="W396" i="10"/>
  <c r="V396" i="10"/>
  <c r="Y395" i="10"/>
  <c r="X395" i="10"/>
  <c r="W395" i="10"/>
  <c r="V395" i="10"/>
  <c r="Y394" i="10"/>
  <c r="X394" i="10"/>
  <c r="W394" i="10"/>
  <c r="V394" i="10"/>
  <c r="Y393" i="10"/>
  <c r="X393" i="10"/>
  <c r="W393" i="10"/>
  <c r="V393" i="10"/>
  <c r="Y392" i="10"/>
  <c r="X392" i="10"/>
  <c r="W392" i="10"/>
  <c r="V392" i="10"/>
  <c r="Y391" i="10"/>
  <c r="X391" i="10"/>
  <c r="W391" i="10"/>
  <c r="V391" i="10"/>
  <c r="Y390" i="10"/>
  <c r="X390" i="10"/>
  <c r="W390" i="10"/>
  <c r="V390" i="10"/>
  <c r="Y389" i="10"/>
  <c r="X389" i="10"/>
  <c r="W389" i="10"/>
  <c r="V389" i="10"/>
  <c r="Y388" i="10"/>
  <c r="X388" i="10"/>
  <c r="W388" i="10"/>
  <c r="V388" i="10"/>
  <c r="Y387" i="10"/>
  <c r="X387" i="10"/>
  <c r="W387" i="10"/>
  <c r="V387" i="10"/>
  <c r="Y386" i="10"/>
  <c r="X386" i="10"/>
  <c r="W386" i="10"/>
  <c r="V386" i="10"/>
  <c r="Y385" i="10"/>
  <c r="X385" i="10"/>
  <c r="W385" i="10"/>
  <c r="V385" i="10"/>
  <c r="Y384" i="10"/>
  <c r="X384" i="10"/>
  <c r="W384" i="10"/>
  <c r="V384" i="10"/>
  <c r="Y383" i="10"/>
  <c r="X383" i="10"/>
  <c r="W383" i="10"/>
  <c r="V383" i="10"/>
  <c r="Y382" i="10"/>
  <c r="X382" i="10"/>
  <c r="W382" i="10"/>
  <c r="V382" i="10"/>
  <c r="Y381" i="10"/>
  <c r="X381" i="10"/>
  <c r="W381" i="10"/>
  <c r="V381" i="10"/>
  <c r="Y380" i="10"/>
  <c r="X380" i="10"/>
  <c r="W380" i="10"/>
  <c r="V380" i="10"/>
  <c r="Y379" i="10"/>
  <c r="X379" i="10"/>
  <c r="W379" i="10"/>
  <c r="V379" i="10"/>
  <c r="Y378" i="10"/>
  <c r="X378" i="10"/>
  <c r="W378" i="10"/>
  <c r="V378" i="10"/>
  <c r="Y377" i="10"/>
  <c r="X377" i="10"/>
  <c r="W377" i="10"/>
  <c r="V377" i="10"/>
  <c r="Y376" i="10"/>
  <c r="X376" i="10"/>
  <c r="W376" i="10"/>
  <c r="V376" i="10"/>
  <c r="Y375" i="10"/>
  <c r="X375" i="10"/>
  <c r="W375" i="10"/>
  <c r="V375" i="10"/>
  <c r="Y374" i="10"/>
  <c r="X374" i="10"/>
  <c r="W374" i="10"/>
  <c r="V374" i="10"/>
  <c r="Y373" i="10"/>
  <c r="X373" i="10"/>
  <c r="W373" i="10"/>
  <c r="V373" i="10"/>
  <c r="Y372" i="10"/>
  <c r="X372" i="10"/>
  <c r="W372" i="10"/>
  <c r="V372" i="10"/>
  <c r="Y371" i="10"/>
  <c r="X371" i="10"/>
  <c r="W371" i="10"/>
  <c r="V371" i="10"/>
  <c r="Y370" i="10"/>
  <c r="X370" i="10"/>
  <c r="W370" i="10"/>
  <c r="V370" i="10"/>
  <c r="Y369" i="10"/>
  <c r="X369" i="10"/>
  <c r="W369" i="10"/>
  <c r="V369" i="10"/>
  <c r="Y368" i="10"/>
  <c r="X368" i="10"/>
  <c r="W368" i="10"/>
  <c r="V368" i="10"/>
  <c r="Y367" i="10"/>
  <c r="X367" i="10"/>
  <c r="W367" i="10"/>
  <c r="V367" i="10"/>
  <c r="Y366" i="10"/>
  <c r="X366" i="10"/>
  <c r="W366" i="10"/>
  <c r="V366" i="10"/>
  <c r="Y365" i="10"/>
  <c r="X365" i="10"/>
  <c r="W365" i="10"/>
  <c r="V365" i="10"/>
  <c r="Y364" i="10"/>
  <c r="X364" i="10"/>
  <c r="W364" i="10"/>
  <c r="V364" i="10"/>
  <c r="Y363" i="10"/>
  <c r="X363" i="10"/>
  <c r="W363" i="10"/>
  <c r="V363" i="10"/>
  <c r="Y362" i="10"/>
  <c r="X362" i="10"/>
  <c r="W362" i="10"/>
  <c r="V362" i="10"/>
  <c r="Y361" i="10"/>
  <c r="X361" i="10"/>
  <c r="W361" i="10"/>
  <c r="V361" i="10"/>
  <c r="Y360" i="10"/>
  <c r="X360" i="10"/>
  <c r="W360" i="10"/>
  <c r="V360" i="10"/>
  <c r="Y359" i="10"/>
  <c r="X359" i="10"/>
  <c r="W359" i="10"/>
  <c r="V359" i="10"/>
  <c r="Y358" i="10"/>
  <c r="X358" i="10"/>
  <c r="W358" i="10"/>
  <c r="V358" i="10"/>
  <c r="Y357" i="10"/>
  <c r="X357" i="10"/>
  <c r="W357" i="10"/>
  <c r="V357" i="10"/>
  <c r="Y356" i="10"/>
  <c r="X356" i="10"/>
  <c r="W356" i="10"/>
  <c r="V356" i="10"/>
  <c r="Y355" i="10"/>
  <c r="X355" i="10"/>
  <c r="W355" i="10"/>
  <c r="V355" i="10"/>
  <c r="Y354" i="10"/>
  <c r="X354" i="10"/>
  <c r="W354" i="10"/>
  <c r="V354" i="10"/>
  <c r="Y353" i="10"/>
  <c r="X353" i="10"/>
  <c r="W353" i="10"/>
  <c r="V353" i="10"/>
  <c r="Y352" i="10"/>
  <c r="X352" i="10"/>
  <c r="W352" i="10"/>
  <c r="V352" i="10"/>
  <c r="Y351" i="10"/>
  <c r="X351" i="10"/>
  <c r="W351" i="10"/>
  <c r="V351" i="10"/>
  <c r="Y350" i="10"/>
  <c r="X350" i="10"/>
  <c r="W350" i="10"/>
  <c r="V350" i="10"/>
  <c r="Y349" i="10"/>
  <c r="X349" i="10"/>
  <c r="W349" i="10"/>
  <c r="V349" i="10"/>
  <c r="Y348" i="10"/>
  <c r="X348" i="10"/>
  <c r="W348" i="10"/>
  <c r="V348" i="10"/>
  <c r="Y347" i="10"/>
  <c r="X347" i="10"/>
  <c r="W347" i="10"/>
  <c r="V347" i="10"/>
  <c r="Y346" i="10"/>
  <c r="X346" i="10"/>
  <c r="W346" i="10"/>
  <c r="V346" i="10"/>
  <c r="Y345" i="10"/>
  <c r="X345" i="10"/>
  <c r="W345" i="10"/>
  <c r="V345" i="10"/>
  <c r="Y344" i="10"/>
  <c r="X344" i="10"/>
  <c r="W344" i="10"/>
  <c r="V344" i="10"/>
  <c r="Y343" i="10"/>
  <c r="X343" i="10"/>
  <c r="W343" i="10"/>
  <c r="V343" i="10"/>
  <c r="Y342" i="10"/>
  <c r="X342" i="10"/>
  <c r="W342" i="10"/>
  <c r="V342" i="10"/>
  <c r="Y341" i="10"/>
  <c r="X341" i="10"/>
  <c r="W341" i="10"/>
  <c r="V341" i="10"/>
  <c r="Y340" i="10"/>
  <c r="X340" i="10"/>
  <c r="W340" i="10"/>
  <c r="V340" i="10"/>
  <c r="Y339" i="10"/>
  <c r="X339" i="10"/>
  <c r="W339" i="10"/>
  <c r="V339" i="10"/>
  <c r="Y338" i="10"/>
  <c r="X338" i="10"/>
  <c r="W338" i="10"/>
  <c r="V338" i="10"/>
  <c r="Y337" i="10"/>
  <c r="X337" i="10"/>
  <c r="W337" i="10"/>
  <c r="V337" i="10"/>
  <c r="Y336" i="10"/>
  <c r="X336" i="10"/>
  <c r="W336" i="10"/>
  <c r="V336" i="10"/>
  <c r="Y335" i="10"/>
  <c r="X335" i="10"/>
  <c r="W335" i="10"/>
  <c r="V335" i="10"/>
  <c r="Y334" i="10"/>
  <c r="X334" i="10"/>
  <c r="W334" i="10"/>
  <c r="V334" i="10"/>
  <c r="Y333" i="10"/>
  <c r="X333" i="10"/>
  <c r="W333" i="10"/>
  <c r="V333" i="10"/>
  <c r="Y332" i="10"/>
  <c r="X332" i="10"/>
  <c r="W332" i="10"/>
  <c r="V332" i="10"/>
  <c r="Y331" i="10"/>
  <c r="X331" i="10"/>
  <c r="W331" i="10"/>
  <c r="V331" i="10"/>
  <c r="Y330" i="10"/>
  <c r="X330" i="10"/>
  <c r="W330" i="10"/>
  <c r="V330" i="10"/>
  <c r="Y329" i="10"/>
  <c r="X329" i="10"/>
  <c r="W329" i="10"/>
  <c r="V329" i="10"/>
  <c r="Y328" i="10"/>
  <c r="X328" i="10"/>
  <c r="W328" i="10"/>
  <c r="V328" i="10"/>
  <c r="Y327" i="10"/>
  <c r="X327" i="10"/>
  <c r="W327" i="10"/>
  <c r="V327" i="10"/>
  <c r="Y326" i="10"/>
  <c r="X326" i="10"/>
  <c r="W326" i="10"/>
  <c r="V326" i="10"/>
  <c r="Y325" i="10"/>
  <c r="X325" i="10"/>
  <c r="W325" i="10"/>
  <c r="V325" i="10"/>
  <c r="Y324" i="10"/>
  <c r="X324" i="10"/>
  <c r="W324" i="10"/>
  <c r="V324" i="10"/>
  <c r="Y323" i="10"/>
  <c r="X323" i="10"/>
  <c r="W323" i="10"/>
  <c r="V323" i="10"/>
  <c r="Y322" i="10"/>
  <c r="X322" i="10"/>
  <c r="W322" i="10"/>
  <c r="V322" i="10"/>
  <c r="Y321" i="10"/>
  <c r="X321" i="10"/>
  <c r="W321" i="10"/>
  <c r="V321" i="10"/>
  <c r="Y320" i="10"/>
  <c r="X320" i="10"/>
  <c r="W320" i="10"/>
  <c r="V320" i="10"/>
  <c r="Y319" i="10"/>
  <c r="X319" i="10"/>
  <c r="W319" i="10"/>
  <c r="V319" i="10"/>
  <c r="Y318" i="10"/>
  <c r="X318" i="10"/>
  <c r="W318" i="10"/>
  <c r="V318" i="10"/>
  <c r="Y317" i="10"/>
  <c r="X317" i="10"/>
  <c r="W317" i="10"/>
  <c r="V317" i="10"/>
  <c r="Y316" i="10"/>
  <c r="X316" i="10"/>
  <c r="W316" i="10"/>
  <c r="V316" i="10"/>
  <c r="Y315" i="10"/>
  <c r="X315" i="10"/>
  <c r="W315" i="10"/>
  <c r="V315" i="10"/>
  <c r="Y314" i="10"/>
  <c r="X314" i="10"/>
  <c r="W314" i="10"/>
  <c r="V314" i="10"/>
  <c r="Y313" i="10"/>
  <c r="X313" i="10"/>
  <c r="W313" i="10"/>
  <c r="V313" i="10"/>
  <c r="Y312" i="10"/>
  <c r="X312" i="10"/>
  <c r="W312" i="10"/>
  <c r="V312" i="10"/>
  <c r="Y311" i="10"/>
  <c r="X311" i="10"/>
  <c r="W311" i="10"/>
  <c r="V311" i="10"/>
  <c r="Y310" i="10"/>
  <c r="X310" i="10"/>
  <c r="W310" i="10"/>
  <c r="V310" i="10"/>
  <c r="Y309" i="10"/>
  <c r="X309" i="10"/>
  <c r="W309" i="10"/>
  <c r="V309" i="10"/>
  <c r="Y308" i="10"/>
  <c r="X308" i="10"/>
  <c r="W308" i="10"/>
  <c r="V308" i="10"/>
  <c r="Y307" i="10"/>
  <c r="X307" i="10"/>
  <c r="W307" i="10"/>
  <c r="V307" i="10"/>
  <c r="Y306" i="10"/>
  <c r="X306" i="10"/>
  <c r="W306" i="10"/>
  <c r="V306" i="10"/>
  <c r="Y305" i="10"/>
  <c r="X305" i="10"/>
  <c r="W305" i="10"/>
  <c r="V305" i="10"/>
  <c r="Y304" i="10"/>
  <c r="X304" i="10"/>
  <c r="W304" i="10"/>
  <c r="V304" i="10"/>
  <c r="Y303" i="10"/>
  <c r="X303" i="10"/>
  <c r="W303" i="10"/>
  <c r="V303" i="10"/>
  <c r="Y302" i="10"/>
  <c r="X302" i="10"/>
  <c r="W302" i="10"/>
  <c r="V302" i="10"/>
  <c r="Y301" i="10"/>
  <c r="X301" i="10"/>
  <c r="W301" i="10"/>
  <c r="V301" i="10"/>
  <c r="Y300" i="10"/>
  <c r="X300" i="10"/>
  <c r="W300" i="10"/>
  <c r="V300" i="10"/>
  <c r="Y299" i="10"/>
  <c r="X299" i="10"/>
  <c r="W299" i="10"/>
  <c r="V299" i="10"/>
  <c r="Y298" i="10"/>
  <c r="X298" i="10"/>
  <c r="W298" i="10"/>
  <c r="V298" i="10"/>
  <c r="Y297" i="10"/>
  <c r="X297" i="10"/>
  <c r="W297" i="10"/>
  <c r="V297" i="10"/>
  <c r="Y296" i="10"/>
  <c r="X296" i="10"/>
  <c r="W296" i="10"/>
  <c r="V296" i="10"/>
  <c r="Y295" i="10"/>
  <c r="X295" i="10"/>
  <c r="W295" i="10"/>
  <c r="V295" i="10"/>
  <c r="Y294" i="10"/>
  <c r="X294" i="10"/>
  <c r="W294" i="10"/>
  <c r="V294" i="10"/>
  <c r="Y293" i="10"/>
  <c r="X293" i="10"/>
  <c r="W293" i="10"/>
  <c r="V293" i="10"/>
  <c r="Y292" i="10"/>
  <c r="X292" i="10"/>
  <c r="W292" i="10"/>
  <c r="V292" i="10"/>
  <c r="Y291" i="10"/>
  <c r="X291" i="10"/>
  <c r="W291" i="10"/>
  <c r="V291" i="10"/>
  <c r="Y290" i="10"/>
  <c r="X290" i="10"/>
  <c r="W290" i="10"/>
  <c r="V290" i="10"/>
  <c r="Y289" i="10"/>
  <c r="X289" i="10"/>
  <c r="W289" i="10"/>
  <c r="V289" i="10"/>
  <c r="Y288" i="10"/>
  <c r="X288" i="10"/>
  <c r="W288" i="10"/>
  <c r="V288" i="10"/>
  <c r="Y287" i="10"/>
  <c r="X287" i="10"/>
  <c r="W287" i="10"/>
  <c r="V287" i="10"/>
  <c r="Y286" i="10"/>
  <c r="X286" i="10"/>
  <c r="W286" i="10"/>
  <c r="V286" i="10"/>
  <c r="Y285" i="10"/>
  <c r="X285" i="10"/>
  <c r="W285" i="10"/>
  <c r="V285" i="10"/>
  <c r="Y284" i="10"/>
  <c r="X284" i="10"/>
  <c r="W284" i="10"/>
  <c r="V284" i="10"/>
  <c r="Y283" i="10"/>
  <c r="X283" i="10"/>
  <c r="W283" i="10"/>
  <c r="V283" i="10"/>
  <c r="Y282" i="10"/>
  <c r="X282" i="10"/>
  <c r="W282" i="10"/>
  <c r="V282" i="10"/>
  <c r="Y281" i="10"/>
  <c r="X281" i="10"/>
  <c r="W281" i="10"/>
  <c r="V281" i="10"/>
  <c r="Y280" i="10"/>
  <c r="X280" i="10"/>
  <c r="W280" i="10"/>
  <c r="V280" i="10"/>
  <c r="Y279" i="10"/>
  <c r="X279" i="10"/>
  <c r="W279" i="10"/>
  <c r="V279" i="10"/>
  <c r="Y278" i="10"/>
  <c r="X278" i="10"/>
  <c r="W278" i="10"/>
  <c r="V278" i="10"/>
  <c r="Y277" i="10"/>
  <c r="X277" i="10"/>
  <c r="W277" i="10"/>
  <c r="V277" i="10"/>
  <c r="Y276" i="10"/>
  <c r="X276" i="10"/>
  <c r="W276" i="10"/>
  <c r="V276" i="10"/>
  <c r="Y275" i="10"/>
  <c r="X275" i="10"/>
  <c r="W275" i="10"/>
  <c r="V275" i="10"/>
  <c r="Y274" i="10"/>
  <c r="X274" i="10"/>
  <c r="W274" i="10"/>
  <c r="V274" i="10"/>
  <c r="Y273" i="10"/>
  <c r="X273" i="10"/>
  <c r="W273" i="10"/>
  <c r="V273" i="10"/>
  <c r="Y272" i="10"/>
  <c r="X272" i="10"/>
  <c r="W272" i="10"/>
  <c r="V272" i="10"/>
  <c r="Y271" i="10"/>
  <c r="X271" i="10"/>
  <c r="W271" i="10"/>
  <c r="V271" i="10"/>
  <c r="Y270" i="10"/>
  <c r="X270" i="10"/>
  <c r="W270" i="10"/>
  <c r="V270" i="10"/>
  <c r="Y269" i="10"/>
  <c r="X269" i="10"/>
  <c r="W269" i="10"/>
  <c r="V269" i="10"/>
  <c r="Y268" i="10"/>
  <c r="X268" i="10"/>
  <c r="W268" i="10"/>
  <c r="V268" i="10"/>
  <c r="Y267" i="10"/>
  <c r="X267" i="10"/>
  <c r="W267" i="10"/>
  <c r="V267" i="10"/>
  <c r="Y266" i="10"/>
  <c r="X266" i="10"/>
  <c r="W266" i="10"/>
  <c r="V266" i="10"/>
  <c r="Y265" i="10"/>
  <c r="X265" i="10"/>
  <c r="W265" i="10"/>
  <c r="V265" i="10"/>
  <c r="Y264" i="10"/>
  <c r="X264" i="10"/>
  <c r="W264" i="10"/>
  <c r="V264" i="10"/>
  <c r="Y263" i="10"/>
  <c r="X263" i="10"/>
  <c r="W263" i="10"/>
  <c r="V263" i="10"/>
  <c r="Y262" i="10"/>
  <c r="X262" i="10"/>
  <c r="W262" i="10"/>
  <c r="V262" i="10"/>
  <c r="Y261" i="10"/>
  <c r="X261" i="10"/>
  <c r="W261" i="10"/>
  <c r="V261" i="10"/>
  <c r="Y260" i="10"/>
  <c r="X260" i="10"/>
  <c r="W260" i="10"/>
  <c r="V260" i="10"/>
  <c r="Y259" i="10"/>
  <c r="X259" i="10"/>
  <c r="W259" i="10"/>
  <c r="V259" i="10"/>
  <c r="Y258" i="10"/>
  <c r="X258" i="10"/>
  <c r="W258" i="10"/>
  <c r="V258" i="10"/>
  <c r="Y257" i="10"/>
  <c r="X257" i="10"/>
  <c r="W257" i="10"/>
  <c r="V257" i="10"/>
  <c r="Y256" i="10"/>
  <c r="X256" i="10"/>
  <c r="W256" i="10"/>
  <c r="V256" i="10"/>
  <c r="Y255" i="10"/>
  <c r="X255" i="10"/>
  <c r="W255" i="10"/>
  <c r="V255" i="10"/>
  <c r="Y254" i="10"/>
  <c r="X254" i="10"/>
  <c r="W254" i="10"/>
  <c r="V254" i="10"/>
  <c r="Y253" i="10"/>
  <c r="X253" i="10"/>
  <c r="W253" i="10"/>
  <c r="V253" i="10"/>
  <c r="Y252" i="10"/>
  <c r="X252" i="10"/>
  <c r="W252" i="10"/>
  <c r="V252" i="10"/>
  <c r="Y251" i="10"/>
  <c r="X251" i="10"/>
  <c r="W251" i="10"/>
  <c r="V251" i="10"/>
  <c r="Y250" i="10"/>
  <c r="X250" i="10"/>
  <c r="W250" i="10"/>
  <c r="V250" i="10"/>
  <c r="Y249" i="10"/>
  <c r="X249" i="10"/>
  <c r="W249" i="10"/>
  <c r="V249" i="10"/>
  <c r="Y248" i="10"/>
  <c r="X248" i="10"/>
  <c r="W248" i="10"/>
  <c r="V248" i="10"/>
  <c r="Y247" i="10"/>
  <c r="X247" i="10"/>
  <c r="W247" i="10"/>
  <c r="V247" i="10"/>
  <c r="Y246" i="10"/>
  <c r="X246" i="10"/>
  <c r="W246" i="10"/>
  <c r="V246" i="10"/>
  <c r="Y245" i="10"/>
  <c r="X245" i="10"/>
  <c r="W245" i="10"/>
  <c r="V245" i="10"/>
  <c r="Y244" i="10"/>
  <c r="X244" i="10"/>
  <c r="W244" i="10"/>
  <c r="V244" i="10"/>
  <c r="Y243" i="10"/>
  <c r="X243" i="10"/>
  <c r="W243" i="10"/>
  <c r="V243" i="10"/>
  <c r="Y242" i="10"/>
  <c r="X242" i="10"/>
  <c r="W242" i="10"/>
  <c r="V242" i="10"/>
  <c r="Y241" i="10"/>
  <c r="X241" i="10"/>
  <c r="W241" i="10"/>
  <c r="V241" i="10"/>
  <c r="Y240" i="10"/>
  <c r="X240" i="10"/>
  <c r="W240" i="10"/>
  <c r="V240" i="10"/>
  <c r="Y239" i="10"/>
  <c r="X239" i="10"/>
  <c r="W239" i="10"/>
  <c r="V239" i="10"/>
  <c r="Y238" i="10"/>
  <c r="X238" i="10"/>
  <c r="W238" i="10"/>
  <c r="V238" i="10"/>
  <c r="Y237" i="10"/>
  <c r="X237" i="10"/>
  <c r="W237" i="10"/>
  <c r="V237" i="10"/>
  <c r="Y236" i="10"/>
  <c r="X236" i="10"/>
  <c r="W236" i="10"/>
  <c r="V236" i="10"/>
  <c r="Y235" i="10"/>
  <c r="X235" i="10"/>
  <c r="W235" i="10"/>
  <c r="V235" i="10"/>
  <c r="Y234" i="10"/>
  <c r="X234" i="10"/>
  <c r="W234" i="10"/>
  <c r="V234" i="10"/>
  <c r="Y233" i="10"/>
  <c r="X233" i="10"/>
  <c r="W233" i="10"/>
  <c r="V233" i="10"/>
  <c r="Y232" i="10"/>
  <c r="X232" i="10"/>
  <c r="W232" i="10"/>
  <c r="V232" i="10"/>
  <c r="Y231" i="10"/>
  <c r="X231" i="10"/>
  <c r="W231" i="10"/>
  <c r="V231" i="10"/>
  <c r="Y230" i="10"/>
  <c r="X230" i="10"/>
  <c r="W230" i="10"/>
  <c r="V230" i="10"/>
  <c r="Y229" i="10"/>
  <c r="X229" i="10"/>
  <c r="W229" i="10"/>
  <c r="V229" i="10"/>
  <c r="Y228" i="10"/>
  <c r="X228" i="10"/>
  <c r="W228" i="10"/>
  <c r="V228" i="10"/>
  <c r="Y227" i="10"/>
  <c r="X227" i="10"/>
  <c r="W227" i="10"/>
  <c r="V227" i="10"/>
  <c r="Y226" i="10"/>
  <c r="X226" i="10"/>
  <c r="W226" i="10"/>
  <c r="V226" i="10"/>
  <c r="Y225" i="10"/>
  <c r="X225" i="10"/>
  <c r="W225" i="10"/>
  <c r="V225" i="10"/>
  <c r="Y224" i="10"/>
  <c r="X224" i="10"/>
  <c r="W224" i="10"/>
  <c r="V224" i="10"/>
  <c r="Y223" i="10"/>
  <c r="X223" i="10"/>
  <c r="W223" i="10"/>
  <c r="V223" i="10"/>
  <c r="Y222" i="10"/>
  <c r="X222" i="10"/>
  <c r="W222" i="10"/>
  <c r="V222" i="10"/>
  <c r="Y221" i="10"/>
  <c r="X221" i="10"/>
  <c r="W221" i="10"/>
  <c r="V221" i="10"/>
  <c r="Y220" i="10"/>
  <c r="X220" i="10"/>
  <c r="W220" i="10"/>
  <c r="V220" i="10"/>
  <c r="Y219" i="10"/>
  <c r="X219" i="10"/>
  <c r="W219" i="10"/>
  <c r="V219" i="10"/>
  <c r="Y218" i="10"/>
  <c r="X218" i="10"/>
  <c r="W218" i="10"/>
  <c r="V218" i="10"/>
  <c r="Y217" i="10"/>
  <c r="X217" i="10"/>
  <c r="W217" i="10"/>
  <c r="V217" i="10"/>
  <c r="Y216" i="10"/>
  <c r="X216" i="10"/>
  <c r="W216" i="10"/>
  <c r="V216" i="10"/>
  <c r="Y215" i="10"/>
  <c r="X215" i="10"/>
  <c r="W215" i="10"/>
  <c r="V215" i="10"/>
  <c r="Y214" i="10"/>
  <c r="X214" i="10"/>
  <c r="W214" i="10"/>
  <c r="V214" i="10"/>
  <c r="Y213" i="10"/>
  <c r="X213" i="10"/>
  <c r="W213" i="10"/>
  <c r="V213" i="10"/>
  <c r="Y212" i="10"/>
  <c r="X212" i="10"/>
  <c r="W212" i="10"/>
  <c r="V212" i="10"/>
  <c r="Y211" i="10"/>
  <c r="X211" i="10"/>
  <c r="W211" i="10"/>
  <c r="V211" i="10"/>
  <c r="Y210" i="10"/>
  <c r="X210" i="10"/>
  <c r="W210" i="10"/>
  <c r="V210" i="10"/>
  <c r="Y209" i="10"/>
  <c r="X209" i="10"/>
  <c r="W209" i="10"/>
  <c r="V209" i="10"/>
  <c r="Y208" i="10"/>
  <c r="X208" i="10"/>
  <c r="W208" i="10"/>
  <c r="V208" i="10"/>
  <c r="Y207" i="10"/>
  <c r="X207" i="10"/>
  <c r="W207" i="10"/>
  <c r="V207" i="10"/>
  <c r="Y206" i="10"/>
  <c r="X206" i="10"/>
  <c r="W206" i="10"/>
  <c r="V206" i="10"/>
  <c r="Y205" i="10"/>
  <c r="X205" i="10"/>
  <c r="W205" i="10"/>
  <c r="V205" i="10"/>
  <c r="Y204" i="10"/>
  <c r="X204" i="10"/>
  <c r="W204" i="10"/>
  <c r="V204" i="10"/>
  <c r="Y203" i="10"/>
  <c r="X203" i="10"/>
  <c r="W203" i="10"/>
  <c r="V203" i="10"/>
  <c r="Y202" i="10"/>
  <c r="X202" i="10"/>
  <c r="W202" i="10"/>
  <c r="V202" i="10"/>
  <c r="Y201" i="10"/>
  <c r="X201" i="10"/>
  <c r="W201" i="10"/>
  <c r="V201" i="10"/>
  <c r="Y200" i="10"/>
  <c r="X200" i="10"/>
  <c r="W200" i="10"/>
  <c r="V200" i="10"/>
  <c r="Y199" i="10"/>
  <c r="X199" i="10"/>
  <c r="W199" i="10"/>
  <c r="V199" i="10"/>
  <c r="Y198" i="10"/>
  <c r="X198" i="10"/>
  <c r="W198" i="10"/>
  <c r="V198" i="10"/>
  <c r="Y197" i="10"/>
  <c r="X197" i="10"/>
  <c r="W197" i="10"/>
  <c r="V197" i="10"/>
  <c r="Y196" i="10"/>
  <c r="X196" i="10"/>
  <c r="W196" i="10"/>
  <c r="V196" i="10"/>
  <c r="Y195" i="10"/>
  <c r="X195" i="10"/>
  <c r="W195" i="10"/>
  <c r="V195" i="10"/>
  <c r="Y194" i="10"/>
  <c r="X194" i="10"/>
  <c r="W194" i="10"/>
  <c r="V194" i="10"/>
  <c r="Y193" i="10"/>
  <c r="X193" i="10"/>
  <c r="W193" i="10"/>
  <c r="V193" i="10"/>
  <c r="Y192" i="10"/>
  <c r="X192" i="10"/>
  <c r="W192" i="10"/>
  <c r="V192" i="10"/>
  <c r="Y191" i="10"/>
  <c r="X191" i="10"/>
  <c r="W191" i="10"/>
  <c r="V191" i="10"/>
  <c r="Y190" i="10"/>
  <c r="X190" i="10"/>
  <c r="W190" i="10"/>
  <c r="V190" i="10"/>
  <c r="Y189" i="10"/>
  <c r="X189" i="10"/>
  <c r="W189" i="10"/>
  <c r="V189" i="10"/>
  <c r="Y188" i="10"/>
  <c r="X188" i="10"/>
  <c r="W188" i="10"/>
  <c r="V188" i="10"/>
  <c r="Y187" i="10"/>
  <c r="X187" i="10"/>
  <c r="W187" i="10"/>
  <c r="V187" i="10"/>
  <c r="Y186" i="10"/>
  <c r="X186" i="10"/>
  <c r="W186" i="10"/>
  <c r="V186" i="10"/>
  <c r="Y185" i="10"/>
  <c r="X185" i="10"/>
  <c r="W185" i="10"/>
  <c r="V185" i="10"/>
  <c r="Y184" i="10"/>
  <c r="X184" i="10"/>
  <c r="W184" i="10"/>
  <c r="V184" i="10"/>
  <c r="Y183" i="10"/>
  <c r="X183" i="10"/>
  <c r="W183" i="10"/>
  <c r="V183" i="10"/>
  <c r="Y182" i="10"/>
  <c r="X182" i="10"/>
  <c r="W182" i="10"/>
  <c r="V182" i="10"/>
  <c r="Y181" i="10"/>
  <c r="X181" i="10"/>
  <c r="W181" i="10"/>
  <c r="V181" i="10"/>
  <c r="Y180" i="10"/>
  <c r="X180" i="10"/>
  <c r="W180" i="10"/>
  <c r="V180" i="10"/>
  <c r="Y179" i="10"/>
  <c r="X179" i="10"/>
  <c r="W179" i="10"/>
  <c r="V179" i="10"/>
  <c r="Y178" i="10"/>
  <c r="X178" i="10"/>
  <c r="W178" i="10"/>
  <c r="V178" i="10"/>
  <c r="Y177" i="10"/>
  <c r="X177" i="10"/>
  <c r="W177" i="10"/>
  <c r="V177" i="10"/>
  <c r="Y176" i="10"/>
  <c r="X176" i="10"/>
  <c r="W176" i="10"/>
  <c r="V176" i="10"/>
  <c r="Y175" i="10"/>
  <c r="X175" i="10"/>
  <c r="W175" i="10"/>
  <c r="V175" i="10"/>
  <c r="Y174" i="10"/>
  <c r="X174" i="10"/>
  <c r="W174" i="10"/>
  <c r="V174" i="10"/>
  <c r="Y173" i="10"/>
  <c r="X173" i="10"/>
  <c r="W173" i="10"/>
  <c r="V173" i="10"/>
  <c r="Y172" i="10"/>
  <c r="X172" i="10"/>
  <c r="W172" i="10"/>
  <c r="V172" i="10"/>
  <c r="Y171" i="10"/>
  <c r="X171" i="10"/>
  <c r="W171" i="10"/>
  <c r="V171" i="10"/>
  <c r="Y170" i="10"/>
  <c r="X170" i="10"/>
  <c r="W170" i="10"/>
  <c r="V170" i="10"/>
  <c r="Y169" i="10"/>
  <c r="X169" i="10"/>
  <c r="W169" i="10"/>
  <c r="V169" i="10"/>
  <c r="Y168" i="10"/>
  <c r="X168" i="10"/>
  <c r="W168" i="10"/>
  <c r="V168" i="10"/>
  <c r="Y167" i="10"/>
  <c r="X167" i="10"/>
  <c r="W167" i="10"/>
  <c r="V167" i="10"/>
  <c r="Y166" i="10"/>
  <c r="X166" i="10"/>
  <c r="W166" i="10"/>
  <c r="V166" i="10"/>
  <c r="Y165" i="10"/>
  <c r="X165" i="10"/>
  <c r="W165" i="10"/>
  <c r="V165" i="10"/>
  <c r="Y164" i="10"/>
  <c r="X164" i="10"/>
  <c r="W164" i="10"/>
  <c r="V164" i="10"/>
  <c r="Y163" i="10"/>
  <c r="X163" i="10"/>
  <c r="W163" i="10"/>
  <c r="V163" i="10"/>
  <c r="Y162" i="10"/>
  <c r="X162" i="10"/>
  <c r="W162" i="10"/>
  <c r="V162" i="10"/>
  <c r="Y161" i="10"/>
  <c r="X161" i="10"/>
  <c r="W161" i="10"/>
  <c r="V161" i="10"/>
  <c r="Y160" i="10"/>
  <c r="X160" i="10"/>
  <c r="W160" i="10"/>
  <c r="V160" i="10"/>
  <c r="Y159" i="10"/>
  <c r="X159" i="10"/>
  <c r="W159" i="10"/>
  <c r="V159" i="10"/>
  <c r="Y158" i="10"/>
  <c r="X158" i="10"/>
  <c r="W158" i="10"/>
  <c r="V158" i="10"/>
  <c r="Y157" i="10"/>
  <c r="X157" i="10"/>
  <c r="W157" i="10"/>
  <c r="V157" i="10"/>
  <c r="Y156" i="10"/>
  <c r="X156" i="10"/>
  <c r="W156" i="10"/>
  <c r="V156" i="10"/>
  <c r="Y155" i="10"/>
  <c r="X155" i="10"/>
  <c r="W155" i="10"/>
  <c r="V155" i="10"/>
  <c r="Y154" i="10"/>
  <c r="X154" i="10"/>
  <c r="W154" i="10"/>
  <c r="V154" i="10"/>
  <c r="Y153" i="10"/>
  <c r="X153" i="10"/>
  <c r="W153" i="10"/>
  <c r="V153" i="10"/>
  <c r="Y152" i="10"/>
  <c r="X152" i="10"/>
  <c r="W152" i="10"/>
  <c r="V152" i="10"/>
  <c r="Y151" i="10"/>
  <c r="X151" i="10"/>
  <c r="W151" i="10"/>
  <c r="V151" i="10"/>
  <c r="Y150" i="10"/>
  <c r="X150" i="10"/>
  <c r="W150" i="10"/>
  <c r="V150" i="10"/>
  <c r="Y149" i="10"/>
  <c r="X149" i="10"/>
  <c r="W149" i="10"/>
  <c r="V149" i="10"/>
  <c r="Y148" i="10"/>
  <c r="X148" i="10"/>
  <c r="W148" i="10"/>
  <c r="V148" i="10"/>
  <c r="Y147" i="10"/>
  <c r="X147" i="10"/>
  <c r="W147" i="10"/>
  <c r="V147" i="10"/>
  <c r="Y146" i="10"/>
  <c r="X146" i="10"/>
  <c r="W146" i="10"/>
  <c r="V146" i="10"/>
  <c r="Y145" i="10"/>
  <c r="X145" i="10"/>
  <c r="W145" i="10"/>
  <c r="V145" i="10"/>
  <c r="Y144" i="10"/>
  <c r="X144" i="10"/>
  <c r="W144" i="10"/>
  <c r="V144" i="10"/>
  <c r="Y143" i="10"/>
  <c r="X143" i="10"/>
  <c r="W143" i="10"/>
  <c r="V143" i="10"/>
  <c r="Y142" i="10"/>
  <c r="X142" i="10"/>
  <c r="W142" i="10"/>
  <c r="V142" i="10"/>
  <c r="Y141" i="10"/>
  <c r="X141" i="10"/>
  <c r="W141" i="10"/>
  <c r="V141" i="10"/>
  <c r="Y140" i="10"/>
  <c r="X140" i="10"/>
  <c r="W140" i="10"/>
  <c r="V140" i="10"/>
  <c r="Y139" i="10"/>
  <c r="X139" i="10"/>
  <c r="W139" i="10"/>
  <c r="V139" i="10"/>
  <c r="Y138" i="10"/>
  <c r="X138" i="10"/>
  <c r="W138" i="10"/>
  <c r="V138" i="10"/>
  <c r="Y137" i="10"/>
  <c r="X137" i="10"/>
  <c r="W137" i="10"/>
  <c r="V137" i="10"/>
  <c r="Y136" i="10"/>
  <c r="X136" i="10"/>
  <c r="W136" i="10"/>
  <c r="V136" i="10"/>
  <c r="Y135" i="10"/>
  <c r="X135" i="10"/>
  <c r="W135" i="10"/>
  <c r="V135" i="10"/>
  <c r="Y134" i="10"/>
  <c r="X134" i="10"/>
  <c r="W134" i="10"/>
  <c r="V134" i="10"/>
  <c r="Y133" i="10"/>
  <c r="X133" i="10"/>
  <c r="W133" i="10"/>
  <c r="V133" i="10"/>
  <c r="Y132" i="10"/>
  <c r="X132" i="10"/>
  <c r="W132" i="10"/>
  <c r="V132" i="10"/>
  <c r="Y131" i="10"/>
  <c r="X131" i="10"/>
  <c r="W131" i="10"/>
  <c r="V131" i="10"/>
  <c r="Y130" i="10"/>
  <c r="X130" i="10"/>
  <c r="W130" i="10"/>
  <c r="V130" i="10"/>
  <c r="Y129" i="10"/>
  <c r="X129" i="10"/>
  <c r="W129" i="10"/>
  <c r="V129" i="10"/>
  <c r="Y128" i="10"/>
  <c r="X128" i="10"/>
  <c r="W128" i="10"/>
  <c r="V128" i="10"/>
  <c r="Y127" i="10"/>
  <c r="X127" i="10"/>
  <c r="W127" i="10"/>
  <c r="V127" i="10"/>
  <c r="Y126" i="10"/>
  <c r="X126" i="10"/>
  <c r="W126" i="10"/>
  <c r="V126" i="10"/>
  <c r="Y125" i="10"/>
  <c r="X125" i="10"/>
  <c r="W125" i="10"/>
  <c r="V125" i="10"/>
  <c r="Y124" i="10"/>
  <c r="X124" i="10"/>
  <c r="W124" i="10"/>
  <c r="V124" i="10"/>
  <c r="Y123" i="10"/>
  <c r="X123" i="10"/>
  <c r="W123" i="10"/>
  <c r="V123" i="10"/>
  <c r="Y122" i="10"/>
  <c r="X122" i="10"/>
  <c r="W122" i="10"/>
  <c r="V122" i="10"/>
  <c r="Y121" i="10"/>
  <c r="X121" i="10"/>
  <c r="W121" i="10"/>
  <c r="V121" i="10"/>
  <c r="Y120" i="10"/>
  <c r="X120" i="10"/>
  <c r="W120" i="10"/>
  <c r="V120" i="10"/>
  <c r="Y119" i="10"/>
  <c r="X119" i="10"/>
  <c r="W119" i="10"/>
  <c r="V119" i="10"/>
  <c r="Y118" i="10"/>
  <c r="X118" i="10"/>
  <c r="W118" i="10"/>
  <c r="V118" i="10"/>
  <c r="Y117" i="10"/>
  <c r="X117" i="10"/>
  <c r="W117" i="10"/>
  <c r="V117" i="10"/>
  <c r="Y116" i="10"/>
  <c r="X116" i="10"/>
  <c r="W116" i="10"/>
  <c r="V116" i="10"/>
  <c r="Y115" i="10"/>
  <c r="X115" i="10"/>
  <c r="W115" i="10"/>
  <c r="V115" i="10"/>
  <c r="Y114" i="10"/>
  <c r="X114" i="10"/>
  <c r="W114" i="10"/>
  <c r="V114" i="10"/>
  <c r="Y113" i="10"/>
  <c r="X113" i="10"/>
  <c r="W113" i="10"/>
  <c r="V113" i="10"/>
  <c r="Y112" i="10"/>
  <c r="X112" i="10"/>
  <c r="W112" i="10"/>
  <c r="V112" i="10"/>
  <c r="Y111" i="10"/>
  <c r="X111" i="10"/>
  <c r="W111" i="10"/>
  <c r="V111" i="10"/>
  <c r="Y110" i="10"/>
  <c r="X110" i="10"/>
  <c r="W110" i="10"/>
  <c r="V110" i="10"/>
  <c r="Y109" i="10"/>
  <c r="X109" i="10"/>
  <c r="W109" i="10"/>
  <c r="V109" i="10"/>
  <c r="Y108" i="10"/>
  <c r="X108" i="10"/>
  <c r="W108" i="10"/>
  <c r="V108" i="10"/>
  <c r="Y107" i="10"/>
  <c r="X107" i="10"/>
  <c r="W107" i="10"/>
  <c r="V107" i="10"/>
  <c r="Y106" i="10"/>
  <c r="X106" i="10"/>
  <c r="W106" i="10"/>
  <c r="V106" i="10"/>
  <c r="Y105" i="10"/>
  <c r="X105" i="10"/>
  <c r="W105" i="10"/>
  <c r="V105" i="10"/>
  <c r="Y104" i="10"/>
  <c r="X104" i="10"/>
  <c r="W104" i="10"/>
  <c r="V104" i="10"/>
  <c r="Y103" i="10"/>
  <c r="X103" i="10"/>
  <c r="W103" i="10"/>
  <c r="V103" i="10"/>
  <c r="Y102" i="10"/>
  <c r="X102" i="10"/>
  <c r="W102" i="10"/>
  <c r="V102" i="10"/>
  <c r="Y101" i="10"/>
  <c r="X101" i="10"/>
  <c r="W101" i="10"/>
  <c r="V101" i="10"/>
  <c r="Y100" i="10"/>
  <c r="X100" i="10"/>
  <c r="W100" i="10"/>
  <c r="V100" i="10"/>
  <c r="Y99" i="10"/>
  <c r="X99" i="10"/>
  <c r="W99" i="10"/>
  <c r="V99" i="10"/>
  <c r="Y98" i="10"/>
  <c r="X98" i="10"/>
  <c r="W98" i="10"/>
  <c r="V98" i="10"/>
  <c r="Y97" i="10"/>
  <c r="X97" i="10"/>
  <c r="W97" i="10"/>
  <c r="V97" i="10"/>
  <c r="Y96" i="10"/>
  <c r="X96" i="10"/>
  <c r="W96" i="10"/>
  <c r="V96" i="10"/>
  <c r="Y95" i="10"/>
  <c r="X95" i="10"/>
  <c r="W95" i="10"/>
  <c r="V95" i="10"/>
  <c r="Y94" i="10"/>
  <c r="X94" i="10"/>
  <c r="W94" i="10"/>
  <c r="V94" i="10"/>
  <c r="Y93" i="10"/>
  <c r="X93" i="10"/>
  <c r="W93" i="10"/>
  <c r="V93" i="10"/>
  <c r="Y92" i="10"/>
  <c r="X92" i="10"/>
  <c r="W92" i="10"/>
  <c r="V92" i="10"/>
  <c r="Y91" i="10"/>
  <c r="X91" i="10"/>
  <c r="W91" i="10"/>
  <c r="V91" i="10"/>
  <c r="Y90" i="10"/>
  <c r="X90" i="10"/>
  <c r="W90" i="10"/>
  <c r="V90" i="10"/>
  <c r="Y89" i="10"/>
  <c r="X89" i="10"/>
  <c r="W89" i="10"/>
  <c r="V89" i="10"/>
  <c r="Y88" i="10"/>
  <c r="X88" i="10"/>
  <c r="W88" i="10"/>
  <c r="V88" i="10"/>
  <c r="Y87" i="10"/>
  <c r="X87" i="10"/>
  <c r="W87" i="10"/>
  <c r="V87" i="10"/>
  <c r="Y86" i="10"/>
  <c r="X86" i="10"/>
  <c r="W86" i="10"/>
  <c r="V86" i="10"/>
  <c r="Y85" i="10"/>
  <c r="X85" i="10"/>
  <c r="W85" i="10"/>
  <c r="V85" i="10"/>
  <c r="Y84" i="10"/>
  <c r="X84" i="10"/>
  <c r="W84" i="10"/>
  <c r="V84" i="10"/>
  <c r="Y83" i="10"/>
  <c r="X83" i="10"/>
  <c r="W83" i="10"/>
  <c r="V83" i="10"/>
  <c r="Y82" i="10"/>
  <c r="X82" i="10"/>
  <c r="W82" i="10"/>
  <c r="V82" i="10"/>
  <c r="Y81" i="10"/>
  <c r="X81" i="10"/>
  <c r="W81" i="10"/>
  <c r="V81" i="10"/>
  <c r="Y80" i="10"/>
  <c r="X80" i="10"/>
  <c r="W80" i="10"/>
  <c r="V80" i="10"/>
  <c r="Y79" i="10"/>
  <c r="X79" i="10"/>
  <c r="W79" i="10"/>
  <c r="V79" i="10"/>
  <c r="Y78" i="10"/>
  <c r="X78" i="10"/>
  <c r="W78" i="10"/>
  <c r="V78" i="10"/>
  <c r="Y77" i="10"/>
  <c r="X77" i="10"/>
  <c r="W77" i="10"/>
  <c r="V77" i="10"/>
  <c r="Y76" i="10"/>
  <c r="X76" i="10"/>
  <c r="W76" i="10"/>
  <c r="V76" i="10"/>
  <c r="Y75" i="10"/>
  <c r="X75" i="10"/>
  <c r="W75" i="10"/>
  <c r="V75" i="10"/>
  <c r="Y74" i="10"/>
  <c r="X74" i="10"/>
  <c r="W74" i="10"/>
  <c r="V74" i="10"/>
  <c r="Y73" i="10"/>
  <c r="X73" i="10"/>
  <c r="W73" i="10"/>
  <c r="V73" i="10"/>
  <c r="Y72" i="10"/>
  <c r="X72" i="10"/>
  <c r="W72" i="10"/>
  <c r="V72" i="10"/>
  <c r="Y71" i="10"/>
  <c r="X71" i="10"/>
  <c r="W71" i="10"/>
  <c r="V71" i="10"/>
  <c r="Y70" i="10"/>
  <c r="X70" i="10"/>
  <c r="W70" i="10"/>
  <c r="V70" i="10"/>
  <c r="Y69" i="10"/>
  <c r="X69" i="10"/>
  <c r="W69" i="10"/>
  <c r="V69" i="10"/>
  <c r="Y68" i="10"/>
  <c r="X68" i="10"/>
  <c r="W68" i="10"/>
  <c r="V68" i="10"/>
  <c r="Y67" i="10"/>
  <c r="X67" i="10"/>
  <c r="W67" i="10"/>
  <c r="V67" i="10"/>
  <c r="Y66" i="10"/>
  <c r="X66" i="10"/>
  <c r="W66" i="10"/>
  <c r="V66" i="10"/>
  <c r="Y65" i="10"/>
  <c r="X65" i="10"/>
  <c r="W65" i="10"/>
  <c r="V65" i="10"/>
  <c r="Y64" i="10"/>
  <c r="X64" i="10"/>
  <c r="W64" i="10"/>
  <c r="V64" i="10"/>
  <c r="Y63" i="10"/>
  <c r="X63" i="10"/>
  <c r="W63" i="10"/>
  <c r="V63" i="10"/>
  <c r="Y62" i="10"/>
  <c r="X62" i="10"/>
  <c r="W62" i="10"/>
  <c r="V62" i="10"/>
  <c r="Y61" i="10"/>
  <c r="X61" i="10"/>
  <c r="W61" i="10"/>
  <c r="V61" i="10"/>
  <c r="Y60" i="10"/>
  <c r="X60" i="10"/>
  <c r="W60" i="10"/>
  <c r="V60" i="10"/>
  <c r="Y59" i="10"/>
  <c r="X59" i="10"/>
  <c r="W59" i="10"/>
  <c r="V59" i="10"/>
  <c r="Y58" i="10"/>
  <c r="X58" i="10"/>
  <c r="W58" i="10"/>
  <c r="V58" i="10"/>
  <c r="Y57" i="10"/>
  <c r="X57" i="10"/>
  <c r="W57" i="10"/>
  <c r="V57" i="10"/>
  <c r="Y56" i="10"/>
  <c r="X56" i="10"/>
  <c r="W56" i="10"/>
  <c r="V56" i="10"/>
  <c r="Y55" i="10"/>
  <c r="X55" i="10"/>
  <c r="W55" i="10"/>
  <c r="V55" i="10"/>
  <c r="Y54" i="10"/>
  <c r="X54" i="10"/>
  <c r="W54" i="10"/>
  <c r="V54" i="10"/>
  <c r="Y53" i="10"/>
  <c r="X53" i="10"/>
  <c r="W53" i="10"/>
  <c r="V53" i="10"/>
  <c r="Y52" i="10"/>
  <c r="X52" i="10"/>
  <c r="W52" i="10"/>
  <c r="V52" i="10"/>
  <c r="Y51" i="10"/>
  <c r="X51" i="10"/>
  <c r="W51" i="10"/>
  <c r="V51" i="10"/>
  <c r="Y50" i="10"/>
  <c r="X50" i="10"/>
  <c r="W50" i="10"/>
  <c r="V50" i="10"/>
  <c r="Y49" i="10"/>
  <c r="X49" i="10"/>
  <c r="W49" i="10"/>
  <c r="V49" i="10"/>
  <c r="Y48" i="10"/>
  <c r="X48" i="10"/>
  <c r="W48" i="10"/>
  <c r="V48" i="10"/>
  <c r="Y47" i="10"/>
  <c r="X47" i="10"/>
  <c r="W47" i="10"/>
  <c r="V47" i="10"/>
  <c r="Y46" i="10"/>
  <c r="X46" i="10"/>
  <c r="W46" i="10"/>
  <c r="V46" i="10"/>
  <c r="Y45" i="10"/>
  <c r="X45" i="10"/>
  <c r="W45" i="10"/>
  <c r="V45" i="10"/>
  <c r="Y44" i="10"/>
  <c r="X44" i="10"/>
  <c r="W44" i="10"/>
  <c r="V44" i="10"/>
  <c r="Y43" i="10"/>
  <c r="X43" i="10"/>
  <c r="W43" i="10"/>
  <c r="V43" i="10"/>
  <c r="Y42" i="10"/>
  <c r="X42" i="10"/>
  <c r="W42" i="10"/>
  <c r="V42" i="10"/>
  <c r="Y41" i="10"/>
  <c r="X41" i="10"/>
  <c r="W41" i="10"/>
  <c r="V41" i="10"/>
  <c r="Y40" i="10"/>
  <c r="X40" i="10"/>
  <c r="W40" i="10"/>
  <c r="V40" i="10"/>
  <c r="Y39" i="10"/>
  <c r="X39" i="10"/>
  <c r="W39" i="10"/>
  <c r="V39" i="10"/>
  <c r="Y38" i="10"/>
  <c r="X38" i="10"/>
  <c r="W38" i="10"/>
  <c r="V38" i="10"/>
  <c r="Y37" i="10"/>
  <c r="X37" i="10"/>
  <c r="W37" i="10"/>
  <c r="V37" i="10"/>
  <c r="Y36" i="10"/>
  <c r="X36" i="10"/>
  <c r="W36" i="10"/>
  <c r="V36" i="10"/>
  <c r="Y35" i="10"/>
  <c r="X35" i="10"/>
  <c r="W35" i="10"/>
  <c r="V35" i="10"/>
  <c r="Y34" i="10"/>
  <c r="X34" i="10"/>
  <c r="W34" i="10"/>
  <c r="V34" i="10"/>
  <c r="Y33" i="10"/>
  <c r="X33" i="10"/>
  <c r="W33" i="10"/>
  <c r="V33" i="10"/>
  <c r="Y32" i="10"/>
  <c r="X32" i="10"/>
  <c r="W32" i="10"/>
  <c r="V32" i="10"/>
  <c r="Y31" i="10"/>
  <c r="X31" i="10"/>
  <c r="W31" i="10"/>
  <c r="V31" i="10"/>
  <c r="Y30" i="10"/>
  <c r="X30" i="10"/>
  <c r="W30" i="10"/>
  <c r="V30" i="10"/>
  <c r="Y29" i="10"/>
  <c r="X29" i="10"/>
  <c r="W29" i="10"/>
  <c r="V29" i="10"/>
  <c r="Y28" i="10"/>
  <c r="X28" i="10"/>
  <c r="W28" i="10"/>
  <c r="V28" i="10"/>
  <c r="Y27" i="10"/>
  <c r="X27" i="10"/>
  <c r="W27" i="10"/>
  <c r="V27" i="10"/>
  <c r="Y26" i="10"/>
  <c r="X26" i="10"/>
  <c r="W26" i="10"/>
  <c r="V26" i="10"/>
  <c r="Y25" i="10"/>
  <c r="X25" i="10"/>
  <c r="W25" i="10"/>
  <c r="V25" i="10"/>
  <c r="Y24" i="10"/>
  <c r="X24" i="10"/>
  <c r="W24" i="10"/>
  <c r="V24" i="10"/>
  <c r="Y23" i="10"/>
  <c r="X23" i="10"/>
  <c r="W23" i="10"/>
  <c r="V23" i="10"/>
  <c r="Y22" i="10"/>
  <c r="X22" i="10"/>
  <c r="W22" i="10"/>
  <c r="V22" i="10"/>
  <c r="Y21" i="10"/>
  <c r="X21" i="10"/>
  <c r="W21" i="10"/>
  <c r="V21" i="10"/>
  <c r="Y20" i="10"/>
  <c r="X20" i="10"/>
  <c r="W20" i="10"/>
  <c r="V20" i="10"/>
  <c r="Y19" i="10"/>
  <c r="X19" i="10"/>
  <c r="W19" i="10"/>
  <c r="V19" i="10"/>
  <c r="Y18" i="10"/>
  <c r="X18" i="10"/>
  <c r="W18" i="10"/>
  <c r="V18" i="10"/>
  <c r="Y17" i="10"/>
  <c r="X17" i="10"/>
  <c r="W17" i="10"/>
  <c r="V17" i="10"/>
  <c r="Y16" i="10"/>
  <c r="X16" i="10"/>
  <c r="W16" i="10"/>
  <c r="V16" i="10"/>
  <c r="Y15" i="10"/>
  <c r="X15" i="10"/>
  <c r="W15" i="10"/>
  <c r="V15" i="10"/>
  <c r="Y14" i="10"/>
  <c r="X14" i="10"/>
  <c r="W14" i="10"/>
  <c r="V14" i="10"/>
  <c r="Y13" i="10"/>
  <c r="X13" i="10"/>
  <c r="W13" i="10"/>
  <c r="V13" i="10"/>
  <c r="Y12" i="10"/>
  <c r="X12" i="10"/>
  <c r="W12" i="10"/>
  <c r="V12" i="10"/>
  <c r="Y11" i="10"/>
  <c r="X11" i="10"/>
  <c r="W11" i="10"/>
  <c r="V11" i="10"/>
  <c r="Y10" i="10"/>
  <c r="X10" i="10"/>
  <c r="W10" i="10"/>
  <c r="V10" i="10"/>
  <c r="Y9" i="10"/>
  <c r="X9" i="10"/>
  <c r="W9" i="10"/>
  <c r="V9" i="10"/>
  <c r="Y8" i="10"/>
  <c r="X8" i="10"/>
  <c r="W8" i="10"/>
  <c r="V8" i="10"/>
  <c r="Y7" i="10"/>
  <c r="X7" i="10"/>
  <c r="W7" i="10"/>
  <c r="V7" i="10"/>
  <c r="Y6" i="10"/>
  <c r="X6" i="10"/>
  <c r="W6" i="10"/>
  <c r="V6" i="10"/>
  <c r="Y5" i="10"/>
  <c r="X5" i="10"/>
  <c r="W5" i="10"/>
  <c r="V5" i="10"/>
  <c r="Y4" i="10"/>
  <c r="X4" i="10"/>
  <c r="W4" i="10"/>
  <c r="V4" i="10"/>
  <c r="AU655" i="26"/>
  <c r="AV655" i="26"/>
  <c r="AW655" i="26"/>
  <c r="AX655" i="26"/>
  <c r="AY655" i="26"/>
  <c r="AO666" i="26" s="1"/>
  <c r="AZ655" i="26"/>
  <c r="BA655" i="26"/>
  <c r="BB655" i="26"/>
  <c r="BC655" i="26"/>
  <c r="BD655" i="26"/>
  <c r="AK655" i="26"/>
  <c r="AL655" i="26"/>
  <c r="AM655" i="26"/>
  <c r="AN655" i="26"/>
  <c r="AO655" i="26"/>
  <c r="AP655" i="26"/>
  <c r="AQ655" i="26"/>
  <c r="AR655" i="26"/>
  <c r="AS655" i="26"/>
  <c r="AT655" i="26"/>
  <c r="AU654" i="26"/>
  <c r="AO665" i="26" s="1"/>
  <c r="AV654" i="26"/>
  <c r="AW654" i="26"/>
  <c r="AX654" i="26"/>
  <c r="AY654" i="26"/>
  <c r="AZ654" i="26"/>
  <c r="BA654" i="26"/>
  <c r="BB654" i="26"/>
  <c r="BC654" i="26"/>
  <c r="BD654" i="26"/>
  <c r="AK654" i="26"/>
  <c r="AL654" i="26"/>
  <c r="AM654" i="26"/>
  <c r="AN654" i="26"/>
  <c r="AO654" i="26"/>
  <c r="AP654" i="26"/>
  <c r="BE654" i="26" s="1"/>
  <c r="AQ654" i="26"/>
  <c r="AR654" i="26"/>
  <c r="AS654" i="26"/>
  <c r="AT654" i="26"/>
  <c r="AU653" i="26"/>
  <c r="AV653" i="26"/>
  <c r="AW653" i="26"/>
  <c r="AX653" i="26"/>
  <c r="AY653" i="26"/>
  <c r="AZ653" i="26"/>
  <c r="BA653" i="26"/>
  <c r="BB653" i="26"/>
  <c r="BC653" i="26"/>
  <c r="BD653" i="26"/>
  <c r="AK653" i="26"/>
  <c r="AL653" i="26"/>
  <c r="AM653" i="26"/>
  <c r="AN653" i="26"/>
  <c r="AO653" i="26"/>
  <c r="AP653" i="26"/>
  <c r="AQ653" i="26"/>
  <c r="AR653" i="26"/>
  <c r="AS653" i="26"/>
  <c r="AT653" i="26"/>
  <c r="AO660" i="26"/>
  <c r="AN660" i="26"/>
  <c r="AK660" i="26"/>
  <c r="AJ660" i="26"/>
  <c r="AO659" i="26"/>
  <c r="AN659" i="26"/>
  <c r="AK659" i="26"/>
  <c r="AJ659" i="26"/>
  <c r="AO658" i="26"/>
  <c r="AN658" i="26"/>
  <c r="AK658" i="26"/>
  <c r="AJ658" i="26"/>
  <c r="AI655" i="26"/>
  <c r="V663" i="10"/>
  <c r="V653" i="26"/>
  <c r="U653" i="26"/>
  <c r="T653" i="26"/>
  <c r="S653" i="26"/>
  <c r="R653" i="26"/>
  <c r="Q653" i="26"/>
  <c r="P653" i="26"/>
  <c r="M653" i="26"/>
  <c r="N653" i="26"/>
  <c r="O653" i="26"/>
  <c r="L653" i="26"/>
  <c r="K653" i="26"/>
  <c r="J653" i="26"/>
  <c r="I653" i="26"/>
  <c r="H653" i="26"/>
  <c r="C653" i="26"/>
  <c r="D653" i="26"/>
  <c r="C664" i="26"/>
  <c r="E653" i="26"/>
  <c r="F653" i="26"/>
  <c r="G653" i="26"/>
  <c r="G660" i="26"/>
  <c r="F660" i="26"/>
  <c r="C660" i="26"/>
  <c r="B660" i="26"/>
  <c r="G659" i="26"/>
  <c r="F659" i="26"/>
  <c r="C659" i="26"/>
  <c r="B659" i="26"/>
  <c r="G658" i="26"/>
  <c r="F658" i="26"/>
  <c r="C658" i="26"/>
  <c r="B658" i="26"/>
  <c r="V655" i="26"/>
  <c r="U655" i="26"/>
  <c r="T655" i="26"/>
  <c r="S655" i="26"/>
  <c r="R655" i="26"/>
  <c r="Q655" i="26"/>
  <c r="P655" i="26"/>
  <c r="O655" i="26"/>
  <c r="N655" i="26"/>
  <c r="M655" i="26"/>
  <c r="L655" i="26"/>
  <c r="K655" i="26"/>
  <c r="J655" i="26"/>
  <c r="I655" i="26"/>
  <c r="H655" i="26"/>
  <c r="G655" i="26"/>
  <c r="F655" i="26"/>
  <c r="E655" i="26"/>
  <c r="D655" i="26"/>
  <c r="C655" i="26"/>
  <c r="A655" i="26"/>
  <c r="V654" i="26"/>
  <c r="U654" i="26"/>
  <c r="T654" i="26"/>
  <c r="S654" i="26"/>
  <c r="R654" i="26"/>
  <c r="Q654" i="26"/>
  <c r="P654" i="26"/>
  <c r="O654" i="26"/>
  <c r="F665" i="26" s="1"/>
  <c r="N654" i="26"/>
  <c r="M654" i="26"/>
  <c r="L654" i="26"/>
  <c r="K654" i="26"/>
  <c r="J654" i="26"/>
  <c r="I654" i="26"/>
  <c r="H654" i="26"/>
  <c r="G654" i="26"/>
  <c r="F654" i="26"/>
  <c r="E654" i="26"/>
  <c r="D654" i="26"/>
  <c r="C654" i="26"/>
  <c r="M698" i="23"/>
  <c r="N698" i="23"/>
  <c r="O698" i="23"/>
  <c r="P698" i="23"/>
  <c r="Q698" i="23"/>
  <c r="R698" i="23"/>
  <c r="S698" i="23"/>
  <c r="T698" i="23"/>
  <c r="U698" i="23"/>
  <c r="V698" i="23"/>
  <c r="C698" i="23"/>
  <c r="D698" i="23"/>
  <c r="E698" i="23"/>
  <c r="F698" i="23"/>
  <c r="G698" i="23"/>
  <c r="H698" i="23"/>
  <c r="I698" i="23"/>
  <c r="J698" i="23"/>
  <c r="Z698" i="23" s="1"/>
  <c r="K698" i="23"/>
  <c r="L698" i="23"/>
  <c r="M697" i="23"/>
  <c r="N697" i="23"/>
  <c r="O697" i="23"/>
  <c r="P697" i="23"/>
  <c r="Q697" i="23"/>
  <c r="AA697" i="23" s="1"/>
  <c r="R697" i="23"/>
  <c r="S697" i="23"/>
  <c r="T697" i="23"/>
  <c r="U697" i="23"/>
  <c r="V697" i="23"/>
  <c r="C697" i="23"/>
  <c r="Z697" i="23" s="1"/>
  <c r="D697" i="23"/>
  <c r="E697" i="23"/>
  <c r="F697" i="23"/>
  <c r="G697" i="23"/>
  <c r="H697" i="23"/>
  <c r="I697" i="23"/>
  <c r="J697" i="23"/>
  <c r="K697" i="23"/>
  <c r="L697" i="23"/>
  <c r="M696" i="23"/>
  <c r="N696" i="23"/>
  <c r="O696" i="23"/>
  <c r="P696" i="23"/>
  <c r="Q696" i="23"/>
  <c r="R696" i="23"/>
  <c r="S696" i="23"/>
  <c r="T696" i="23"/>
  <c r="U696" i="23"/>
  <c r="V696" i="23"/>
  <c r="C696" i="23"/>
  <c r="D696" i="23"/>
  <c r="E696" i="23"/>
  <c r="F696" i="23"/>
  <c r="G696" i="23"/>
  <c r="H696" i="23"/>
  <c r="I696" i="23"/>
  <c r="J696" i="23"/>
  <c r="K696" i="23"/>
  <c r="L696" i="23"/>
  <c r="M695" i="23"/>
  <c r="N695" i="23"/>
  <c r="O695" i="23"/>
  <c r="P695" i="23"/>
  <c r="Q695" i="23"/>
  <c r="R695" i="23"/>
  <c r="S695" i="23"/>
  <c r="T695" i="23"/>
  <c r="U695" i="23"/>
  <c r="V695" i="23"/>
  <c r="C695" i="23"/>
  <c r="D695" i="23"/>
  <c r="E695" i="23"/>
  <c r="F695" i="23"/>
  <c r="G695" i="23"/>
  <c r="H695" i="23"/>
  <c r="I695" i="23"/>
  <c r="J695" i="23"/>
  <c r="K695" i="23"/>
  <c r="L695" i="23"/>
  <c r="M694" i="23"/>
  <c r="N694" i="23"/>
  <c r="O694" i="23"/>
  <c r="P694" i="23"/>
  <c r="Q694" i="23"/>
  <c r="R694" i="23"/>
  <c r="S694" i="23"/>
  <c r="T694" i="23"/>
  <c r="U694" i="23"/>
  <c r="V694" i="23"/>
  <c r="C694" i="23"/>
  <c r="X694" i="23" s="1"/>
  <c r="D694" i="23"/>
  <c r="E694" i="23"/>
  <c r="F694" i="23"/>
  <c r="G694" i="23"/>
  <c r="H694" i="23"/>
  <c r="I694" i="23"/>
  <c r="J694" i="23"/>
  <c r="K694" i="23"/>
  <c r="L694" i="23"/>
  <c r="M693" i="23"/>
  <c r="N693" i="23"/>
  <c r="O693" i="23"/>
  <c r="P693" i="23"/>
  <c r="Q693" i="23"/>
  <c r="R693" i="23"/>
  <c r="S693" i="23"/>
  <c r="T693" i="23"/>
  <c r="U693" i="23"/>
  <c r="V693" i="23"/>
  <c r="C693" i="23"/>
  <c r="X693" i="23" s="1"/>
  <c r="D693" i="23"/>
  <c r="E693" i="23"/>
  <c r="F693" i="23"/>
  <c r="G693" i="23"/>
  <c r="H693" i="23"/>
  <c r="I693" i="23"/>
  <c r="J693" i="23"/>
  <c r="K693" i="23"/>
  <c r="L693" i="23"/>
  <c r="M692" i="23"/>
  <c r="N692" i="23"/>
  <c r="O692" i="23"/>
  <c r="P692" i="23"/>
  <c r="Q692" i="23"/>
  <c r="R692" i="23"/>
  <c r="S692" i="23"/>
  <c r="T692" i="23"/>
  <c r="U692" i="23"/>
  <c r="V692" i="23"/>
  <c r="C692" i="23"/>
  <c r="X692" i="23" s="1"/>
  <c r="D692" i="23"/>
  <c r="E692" i="23"/>
  <c r="F692" i="23"/>
  <c r="G692" i="23"/>
  <c r="H692" i="23"/>
  <c r="I692" i="23"/>
  <c r="J692" i="23"/>
  <c r="K692" i="23"/>
  <c r="L692" i="23"/>
  <c r="M691" i="23"/>
  <c r="N691" i="23"/>
  <c r="O691" i="23"/>
  <c r="P691" i="23"/>
  <c r="Q691" i="23"/>
  <c r="R691" i="23"/>
  <c r="S691" i="23"/>
  <c r="T691" i="23"/>
  <c r="U691" i="23"/>
  <c r="V691" i="23"/>
  <c r="C691" i="23"/>
  <c r="X691" i="23" s="1"/>
  <c r="D691" i="23"/>
  <c r="E691" i="23"/>
  <c r="F691" i="23"/>
  <c r="G691" i="23"/>
  <c r="H691" i="23"/>
  <c r="I691" i="23"/>
  <c r="J691" i="23"/>
  <c r="K691" i="23"/>
  <c r="L691" i="23"/>
  <c r="M690" i="23"/>
  <c r="N690" i="23"/>
  <c r="O690" i="23"/>
  <c r="P690" i="23"/>
  <c r="Q690" i="23"/>
  <c r="R690" i="23"/>
  <c r="S690" i="23"/>
  <c r="T690" i="23"/>
  <c r="U690" i="23"/>
  <c r="V690" i="23"/>
  <c r="C690" i="23"/>
  <c r="X690" i="23" s="1"/>
  <c r="D690" i="23"/>
  <c r="E690" i="23"/>
  <c r="F690" i="23"/>
  <c r="G690" i="23"/>
  <c r="H690" i="23"/>
  <c r="I690" i="23"/>
  <c r="J690" i="23"/>
  <c r="K690" i="23"/>
  <c r="L690" i="23"/>
  <c r="M689" i="23"/>
  <c r="N689" i="23"/>
  <c r="O689" i="23"/>
  <c r="P689" i="23"/>
  <c r="Q689" i="23"/>
  <c r="R689" i="23"/>
  <c r="S689" i="23"/>
  <c r="T689" i="23"/>
  <c r="U689" i="23"/>
  <c r="V689" i="23"/>
  <c r="C689" i="23"/>
  <c r="X689" i="23" s="1"/>
  <c r="D689" i="23"/>
  <c r="E689" i="23"/>
  <c r="F689" i="23"/>
  <c r="G689" i="23"/>
  <c r="H689" i="23"/>
  <c r="I689" i="23"/>
  <c r="J689" i="23"/>
  <c r="K689" i="23"/>
  <c r="L689" i="23"/>
  <c r="M688" i="23"/>
  <c r="N688" i="23"/>
  <c r="O688" i="23"/>
  <c r="P688" i="23"/>
  <c r="Q688" i="23"/>
  <c r="R688" i="23"/>
  <c r="S688" i="23"/>
  <c r="T688" i="23"/>
  <c r="U688" i="23"/>
  <c r="V688" i="23"/>
  <c r="C688" i="23"/>
  <c r="X688" i="23" s="1"/>
  <c r="D688" i="23"/>
  <c r="E688" i="23"/>
  <c r="F688" i="23"/>
  <c r="G688" i="23"/>
  <c r="H688" i="23"/>
  <c r="I688" i="23"/>
  <c r="J688" i="23"/>
  <c r="K688" i="23"/>
  <c r="L688" i="23"/>
  <c r="M687" i="23"/>
  <c r="N687" i="23"/>
  <c r="O687" i="23"/>
  <c r="P687" i="23"/>
  <c r="Q687" i="23"/>
  <c r="R687" i="23"/>
  <c r="S687" i="23"/>
  <c r="T687" i="23"/>
  <c r="U687" i="23"/>
  <c r="V687" i="23"/>
  <c r="C687" i="23"/>
  <c r="X687" i="23" s="1"/>
  <c r="D687" i="23"/>
  <c r="E687" i="23"/>
  <c r="F687" i="23"/>
  <c r="G687" i="23"/>
  <c r="H687" i="23"/>
  <c r="I687" i="23"/>
  <c r="J687" i="23"/>
  <c r="K687" i="23"/>
  <c r="L687" i="23"/>
  <c r="M686" i="23"/>
  <c r="N686" i="23"/>
  <c r="O686" i="23"/>
  <c r="P686" i="23"/>
  <c r="Q686" i="23"/>
  <c r="R686" i="23"/>
  <c r="S686" i="23"/>
  <c r="T686" i="23"/>
  <c r="U686" i="23"/>
  <c r="V686" i="23"/>
  <c r="C686" i="23"/>
  <c r="D686" i="23"/>
  <c r="E686" i="23"/>
  <c r="F686" i="23"/>
  <c r="G686" i="23"/>
  <c r="H686" i="23"/>
  <c r="I686" i="23"/>
  <c r="J686" i="23"/>
  <c r="K686" i="23"/>
  <c r="L686" i="23"/>
  <c r="M685" i="23"/>
  <c r="AA685" i="23" s="1"/>
  <c r="N685" i="23"/>
  <c r="O685" i="23"/>
  <c r="P685" i="23"/>
  <c r="Q685" i="23"/>
  <c r="R685" i="23"/>
  <c r="S685" i="23"/>
  <c r="T685" i="23"/>
  <c r="U685" i="23"/>
  <c r="V685" i="23"/>
  <c r="C685" i="23"/>
  <c r="D685" i="23"/>
  <c r="E685" i="23"/>
  <c r="F685" i="23"/>
  <c r="G685" i="23"/>
  <c r="X685" i="23" s="1"/>
  <c r="H685" i="23"/>
  <c r="I685" i="23"/>
  <c r="J685" i="23"/>
  <c r="K685" i="23"/>
  <c r="L685" i="23"/>
  <c r="M684" i="23"/>
  <c r="AA684" i="23" s="1"/>
  <c r="N684" i="23"/>
  <c r="O684" i="23"/>
  <c r="P684" i="23"/>
  <c r="Q684" i="23"/>
  <c r="R684" i="23"/>
  <c r="S684" i="23"/>
  <c r="T684" i="23"/>
  <c r="U684" i="23"/>
  <c r="V684" i="23"/>
  <c r="C684" i="23"/>
  <c r="D684" i="23"/>
  <c r="E684" i="23"/>
  <c r="F684" i="23"/>
  <c r="G684" i="23"/>
  <c r="H684" i="23"/>
  <c r="I684" i="23"/>
  <c r="J684" i="23"/>
  <c r="K684" i="23"/>
  <c r="L684" i="23"/>
  <c r="M683" i="23"/>
  <c r="N683" i="23"/>
  <c r="O683" i="23"/>
  <c r="P683" i="23"/>
  <c r="Q683" i="23"/>
  <c r="R683" i="23"/>
  <c r="S683" i="23"/>
  <c r="T683" i="23"/>
  <c r="U683" i="23"/>
  <c r="V683" i="23"/>
  <c r="C683" i="23"/>
  <c r="D683" i="23"/>
  <c r="E683" i="23"/>
  <c r="F683" i="23"/>
  <c r="G683" i="23"/>
  <c r="H683" i="23"/>
  <c r="I683" i="23"/>
  <c r="J683" i="23"/>
  <c r="X683" i="23" s="1"/>
  <c r="K683" i="23"/>
  <c r="L683" i="23"/>
  <c r="M682" i="23"/>
  <c r="N682" i="23"/>
  <c r="O682" i="23"/>
  <c r="P682" i="23"/>
  <c r="Q682" i="23"/>
  <c r="R682" i="23"/>
  <c r="S682" i="23"/>
  <c r="T682" i="23"/>
  <c r="U682" i="23"/>
  <c r="V682" i="23"/>
  <c r="C682" i="23"/>
  <c r="D682" i="23"/>
  <c r="E682" i="23"/>
  <c r="F682" i="23"/>
  <c r="G682" i="23"/>
  <c r="X682" i="23" s="1"/>
  <c r="H682" i="23"/>
  <c r="I682" i="23"/>
  <c r="J682" i="23"/>
  <c r="K682" i="23"/>
  <c r="L682" i="23"/>
  <c r="M681" i="23"/>
  <c r="N681" i="23"/>
  <c r="O681" i="23"/>
  <c r="P681" i="23"/>
  <c r="Q681" i="23"/>
  <c r="R681" i="23"/>
  <c r="S681" i="23"/>
  <c r="T681" i="23"/>
  <c r="U681" i="23"/>
  <c r="V681" i="23"/>
  <c r="C681" i="23"/>
  <c r="D681" i="23"/>
  <c r="E681" i="23"/>
  <c r="F681" i="23"/>
  <c r="G681" i="23"/>
  <c r="H681" i="23"/>
  <c r="I681" i="23"/>
  <c r="J681" i="23"/>
  <c r="K681" i="23"/>
  <c r="L681" i="23"/>
  <c r="M680" i="23"/>
  <c r="N680" i="23"/>
  <c r="O680" i="23"/>
  <c r="P680" i="23"/>
  <c r="Q680" i="23"/>
  <c r="R680" i="23"/>
  <c r="S680" i="23"/>
  <c r="T680" i="23"/>
  <c r="U680" i="23"/>
  <c r="V680" i="23"/>
  <c r="C680" i="23"/>
  <c r="D680" i="23"/>
  <c r="E680" i="23"/>
  <c r="F680" i="23"/>
  <c r="G680" i="23"/>
  <c r="X680" i="23" s="1"/>
  <c r="H680" i="23"/>
  <c r="I680" i="23"/>
  <c r="J680" i="23"/>
  <c r="K680" i="23"/>
  <c r="L680" i="23"/>
  <c r="M679" i="23"/>
  <c r="Y679" i="23" s="1"/>
  <c r="N679" i="23"/>
  <c r="O679" i="23"/>
  <c r="P679" i="23"/>
  <c r="Q679" i="23"/>
  <c r="R679" i="23"/>
  <c r="S679" i="23"/>
  <c r="T679" i="23"/>
  <c r="U679" i="23"/>
  <c r="V679" i="23"/>
  <c r="C679" i="23"/>
  <c r="D679" i="23"/>
  <c r="E679" i="23"/>
  <c r="F679" i="23"/>
  <c r="G679" i="23"/>
  <c r="H679" i="23"/>
  <c r="I679" i="23"/>
  <c r="J679" i="23"/>
  <c r="K679" i="23"/>
  <c r="L679" i="23"/>
  <c r="M678" i="23"/>
  <c r="AA678" i="23" s="1"/>
  <c r="N678" i="23"/>
  <c r="O678" i="23"/>
  <c r="P678" i="23"/>
  <c r="Q678" i="23"/>
  <c r="R678" i="23"/>
  <c r="S678" i="23"/>
  <c r="T678" i="23"/>
  <c r="U678" i="23"/>
  <c r="V678" i="23"/>
  <c r="C678" i="23"/>
  <c r="D678" i="23"/>
  <c r="E678" i="23"/>
  <c r="F678" i="23"/>
  <c r="X678" i="23" s="1"/>
  <c r="G678" i="23"/>
  <c r="H678" i="23"/>
  <c r="I678" i="23"/>
  <c r="J678" i="23"/>
  <c r="K678" i="23"/>
  <c r="L678" i="23"/>
  <c r="M677" i="23"/>
  <c r="N677" i="23"/>
  <c r="O677" i="23"/>
  <c r="P677" i="23"/>
  <c r="Q677" i="23"/>
  <c r="AA677" i="23" s="1"/>
  <c r="R677" i="23"/>
  <c r="S677" i="23"/>
  <c r="T677" i="23"/>
  <c r="U677" i="23"/>
  <c r="V677" i="23"/>
  <c r="C677" i="23"/>
  <c r="Z677" i="23" s="1"/>
  <c r="D677" i="23"/>
  <c r="E677" i="23"/>
  <c r="F677" i="23"/>
  <c r="G677" i="23"/>
  <c r="H677" i="23"/>
  <c r="I677" i="23"/>
  <c r="J677" i="23"/>
  <c r="K677" i="23"/>
  <c r="L677" i="23"/>
  <c r="M676" i="23"/>
  <c r="N676" i="23"/>
  <c r="O676" i="23"/>
  <c r="P676" i="23"/>
  <c r="Q676" i="23"/>
  <c r="R676" i="23"/>
  <c r="S676" i="23"/>
  <c r="T676" i="23"/>
  <c r="U676" i="23"/>
  <c r="V676" i="23"/>
  <c r="C676" i="23"/>
  <c r="D676" i="23"/>
  <c r="E676" i="23"/>
  <c r="F676" i="23"/>
  <c r="G676" i="23"/>
  <c r="H676" i="23"/>
  <c r="I676" i="23"/>
  <c r="J676" i="23"/>
  <c r="K676" i="23"/>
  <c r="L676" i="23"/>
  <c r="Z676" i="23"/>
  <c r="M675" i="23"/>
  <c r="N675" i="23"/>
  <c r="AA675" i="23" s="1"/>
  <c r="O675" i="23"/>
  <c r="P675" i="23"/>
  <c r="Q675" i="23"/>
  <c r="R675" i="23"/>
  <c r="S675" i="23"/>
  <c r="T675" i="23"/>
  <c r="U675" i="23"/>
  <c r="V675" i="23"/>
  <c r="C675" i="23"/>
  <c r="D675" i="23"/>
  <c r="E675" i="23"/>
  <c r="F675" i="23"/>
  <c r="G675" i="23"/>
  <c r="H675" i="23"/>
  <c r="I675" i="23"/>
  <c r="J675" i="23"/>
  <c r="K675" i="23"/>
  <c r="L675" i="23"/>
  <c r="T23" i="16"/>
  <c r="S23" i="16"/>
  <c r="R23" i="16"/>
  <c r="Q23" i="16"/>
  <c r="N23" i="16"/>
  <c r="M23" i="16"/>
  <c r="L23" i="16"/>
  <c r="K23" i="16"/>
  <c r="T22" i="16"/>
  <c r="S22" i="16"/>
  <c r="R22" i="16"/>
  <c r="Q22" i="16"/>
  <c r="N22" i="16"/>
  <c r="M22" i="16"/>
  <c r="L22" i="16"/>
  <c r="K22" i="16"/>
  <c r="T14" i="16"/>
  <c r="S14" i="16"/>
  <c r="R14" i="16"/>
  <c r="Q14" i="16"/>
  <c r="N14" i="16"/>
  <c r="M14" i="16"/>
  <c r="L14" i="16"/>
  <c r="K14" i="16"/>
  <c r="T13" i="16"/>
  <c r="S13" i="16"/>
  <c r="R13" i="16"/>
  <c r="Q13" i="16"/>
  <c r="N13" i="16"/>
  <c r="M13" i="16"/>
  <c r="L13" i="16"/>
  <c r="K13" i="16"/>
  <c r="T5" i="16"/>
  <c r="S5" i="16"/>
  <c r="R5" i="16"/>
  <c r="Q5" i="16"/>
  <c r="N5" i="16"/>
  <c r="M5" i="16"/>
  <c r="L5" i="16"/>
  <c r="K5" i="16"/>
  <c r="T4" i="16"/>
  <c r="S4" i="16"/>
  <c r="R4" i="16"/>
  <c r="Q4" i="16"/>
  <c r="N4" i="16"/>
  <c r="M4" i="16"/>
  <c r="L4" i="16"/>
  <c r="K4" i="16"/>
  <c r="AB161" i="15"/>
  <c r="AC161" i="15"/>
  <c r="AD161" i="15"/>
  <c r="AE161" i="15"/>
  <c r="AF161" i="15"/>
  <c r="AG161" i="15"/>
  <c r="AH161" i="15"/>
  <c r="AI161" i="15"/>
  <c r="AB162" i="15"/>
  <c r="AC162" i="15"/>
  <c r="AD162" i="15"/>
  <c r="AE162" i="15"/>
  <c r="AF162" i="15"/>
  <c r="AG162" i="15"/>
  <c r="AH162" i="15"/>
  <c r="AI162" i="15"/>
  <c r="AB163" i="15"/>
  <c r="AC163" i="15"/>
  <c r="AD163" i="15"/>
  <c r="AE163" i="15"/>
  <c r="AF163" i="15"/>
  <c r="AG163" i="15"/>
  <c r="AH163" i="15"/>
  <c r="AI163" i="15"/>
  <c r="AB164" i="15"/>
  <c r="AC164" i="15"/>
  <c r="AD164" i="15"/>
  <c r="AE164" i="15"/>
  <c r="AF164" i="15"/>
  <c r="AG164" i="15"/>
  <c r="AH164" i="15"/>
  <c r="AI164" i="15"/>
  <c r="AB165" i="15"/>
  <c r="AC165" i="15"/>
  <c r="AD165" i="15"/>
  <c r="AE165" i="15"/>
  <c r="AF165" i="15"/>
  <c r="AG165" i="15"/>
  <c r="AH165" i="15"/>
  <c r="AI165" i="15"/>
  <c r="AB166" i="15"/>
  <c r="AC166" i="15"/>
  <c r="AD166" i="15"/>
  <c r="AE166" i="15"/>
  <c r="AF166" i="15"/>
  <c r="AG166" i="15"/>
  <c r="AH166" i="15"/>
  <c r="AI166" i="15"/>
  <c r="AB167" i="15"/>
  <c r="AC167" i="15"/>
  <c r="AD167" i="15"/>
  <c r="AE167" i="15"/>
  <c r="AF167" i="15"/>
  <c r="AG167" i="15"/>
  <c r="AH167" i="15"/>
  <c r="AI167" i="15"/>
  <c r="AB168" i="15"/>
  <c r="AC168" i="15"/>
  <c r="AD168" i="15"/>
  <c r="AE168" i="15"/>
  <c r="AF168" i="15"/>
  <c r="AG168" i="15"/>
  <c r="AH168" i="15"/>
  <c r="AI168" i="15"/>
  <c r="AB169" i="15"/>
  <c r="AC169" i="15"/>
  <c r="AD169" i="15"/>
  <c r="AE169" i="15"/>
  <c r="AF169" i="15"/>
  <c r="AG169" i="15"/>
  <c r="AH169" i="15"/>
  <c r="AI169" i="15"/>
  <c r="AB170" i="15"/>
  <c r="AC170" i="15"/>
  <c r="AD170" i="15"/>
  <c r="AE170" i="15"/>
  <c r="AF170" i="15"/>
  <c r="AG170" i="15"/>
  <c r="AH170" i="15"/>
  <c r="AI170" i="15"/>
  <c r="AB171" i="15"/>
  <c r="AC171" i="15"/>
  <c r="AD171" i="15"/>
  <c r="AE171" i="15"/>
  <c r="AF171" i="15"/>
  <c r="AG171" i="15"/>
  <c r="AH171" i="15"/>
  <c r="AI171" i="15"/>
  <c r="AB172" i="15"/>
  <c r="AC172" i="15"/>
  <c r="AD172" i="15"/>
  <c r="AE172" i="15"/>
  <c r="AF172" i="15"/>
  <c r="AG172" i="15"/>
  <c r="AH172" i="15"/>
  <c r="AI172" i="15"/>
  <c r="AB449" i="15"/>
  <c r="AC449" i="15"/>
  <c r="AD449" i="15"/>
  <c r="AE449" i="15"/>
  <c r="AF449" i="15"/>
  <c r="AG449" i="15"/>
  <c r="AH449" i="15"/>
  <c r="AI449" i="15"/>
  <c r="AB450" i="15"/>
  <c r="AC450" i="15"/>
  <c r="AD450" i="15"/>
  <c r="AE450" i="15"/>
  <c r="AF450" i="15"/>
  <c r="AG450" i="15"/>
  <c r="AH450" i="15"/>
  <c r="AI450" i="15"/>
  <c r="AB451" i="15"/>
  <c r="AC451" i="15"/>
  <c r="AD451" i="15"/>
  <c r="AE451" i="15"/>
  <c r="AF451" i="15"/>
  <c r="AG451" i="15"/>
  <c r="AH451" i="15"/>
  <c r="AI451" i="15"/>
  <c r="AB452" i="15"/>
  <c r="AC452" i="15"/>
  <c r="AD452" i="15"/>
  <c r="AE452" i="15"/>
  <c r="AF452" i="15"/>
  <c r="AG452" i="15"/>
  <c r="AH452" i="15"/>
  <c r="AI452" i="15"/>
  <c r="AB453" i="15"/>
  <c r="AC453" i="15"/>
  <c r="AD453" i="15"/>
  <c r="AE453" i="15"/>
  <c r="AF453" i="15"/>
  <c r="AG453" i="15"/>
  <c r="AH453" i="15"/>
  <c r="AI453" i="15"/>
  <c r="AB454" i="15"/>
  <c r="AC454" i="15"/>
  <c r="AD454" i="15"/>
  <c r="AE454" i="15"/>
  <c r="AF454" i="15"/>
  <c r="AG454" i="15"/>
  <c r="AH454" i="15"/>
  <c r="AI454" i="15"/>
  <c r="AB455" i="15"/>
  <c r="AC455" i="15"/>
  <c r="AD455" i="15"/>
  <c r="AE455" i="15"/>
  <c r="AF455" i="15"/>
  <c r="AG455" i="15"/>
  <c r="AH455" i="15"/>
  <c r="AI455" i="15"/>
  <c r="AB456" i="15"/>
  <c r="AC456" i="15"/>
  <c r="AD456" i="15"/>
  <c r="AE456" i="15"/>
  <c r="AF456" i="15"/>
  <c r="AG456" i="15"/>
  <c r="AH456" i="15"/>
  <c r="AI456" i="15"/>
  <c r="AB457" i="15"/>
  <c r="AC457" i="15"/>
  <c r="AD457" i="15"/>
  <c r="AE457" i="15"/>
  <c r="AF457" i="15"/>
  <c r="AG457" i="15"/>
  <c r="AH457" i="15"/>
  <c r="AI457" i="15"/>
  <c r="AB458" i="15"/>
  <c r="AC458" i="15"/>
  <c r="AD458" i="15"/>
  <c r="AE458" i="15"/>
  <c r="AF458" i="15"/>
  <c r="AG458" i="15"/>
  <c r="AH458" i="15"/>
  <c r="AI458" i="15"/>
  <c r="AB459" i="15"/>
  <c r="AC459" i="15"/>
  <c r="AD459" i="15"/>
  <c r="AE459" i="15"/>
  <c r="AF459" i="15"/>
  <c r="AG459" i="15"/>
  <c r="AH459" i="15"/>
  <c r="AI459" i="15"/>
  <c r="AB460" i="15"/>
  <c r="AC460" i="15"/>
  <c r="AD460" i="15"/>
  <c r="AE460" i="15"/>
  <c r="AF460" i="15"/>
  <c r="AG460" i="15"/>
  <c r="AH460" i="15"/>
  <c r="AI460" i="15"/>
  <c r="AB737" i="15"/>
  <c r="AC737" i="15"/>
  <c r="AD737" i="15"/>
  <c r="AE737" i="15"/>
  <c r="AF737" i="15"/>
  <c r="AG737" i="15"/>
  <c r="AH737" i="15"/>
  <c r="AI737" i="15"/>
  <c r="AB738" i="15"/>
  <c r="AC738" i="15"/>
  <c r="AD738" i="15"/>
  <c r="AE738" i="15"/>
  <c r="AF738" i="15"/>
  <c r="AG738" i="15"/>
  <c r="AH738" i="15"/>
  <c r="AI738" i="15"/>
  <c r="AB739" i="15"/>
  <c r="AC739" i="15"/>
  <c r="AD739" i="15"/>
  <c r="AE739" i="15"/>
  <c r="AF739" i="15"/>
  <c r="AG739" i="15"/>
  <c r="AH739" i="15"/>
  <c r="AI739" i="15"/>
  <c r="AB740" i="15"/>
  <c r="AC740" i="15"/>
  <c r="AD740" i="15"/>
  <c r="AE740" i="15"/>
  <c r="AF740" i="15"/>
  <c r="AG740" i="15"/>
  <c r="AH740" i="15"/>
  <c r="AI740" i="15"/>
  <c r="AB741" i="15"/>
  <c r="AC741" i="15"/>
  <c r="AD741" i="15"/>
  <c r="AE741" i="15"/>
  <c r="AF741" i="15"/>
  <c r="AG741" i="15"/>
  <c r="AH741" i="15"/>
  <c r="AI741" i="15"/>
  <c r="AB742" i="15"/>
  <c r="AC742" i="15"/>
  <c r="AD742" i="15"/>
  <c r="AE742" i="15"/>
  <c r="AF742" i="15"/>
  <c r="AG742" i="15"/>
  <c r="AH742" i="15"/>
  <c r="AI742" i="15"/>
  <c r="AB743" i="15"/>
  <c r="AC743" i="15"/>
  <c r="AD743" i="15"/>
  <c r="AE743" i="15"/>
  <c r="AF743" i="15"/>
  <c r="AG743" i="15"/>
  <c r="AH743" i="15"/>
  <c r="AI743" i="15"/>
  <c r="AB744" i="15"/>
  <c r="AC744" i="15"/>
  <c r="AD744" i="15"/>
  <c r="AE744" i="15"/>
  <c r="AF744" i="15"/>
  <c r="AG744" i="15"/>
  <c r="AH744" i="15"/>
  <c r="AI744" i="15"/>
  <c r="AB745" i="15"/>
  <c r="AC745" i="15"/>
  <c r="AD745" i="15"/>
  <c r="AE745" i="15"/>
  <c r="AF745" i="15"/>
  <c r="AG745" i="15"/>
  <c r="AH745" i="15"/>
  <c r="AI745" i="15"/>
  <c r="AB746" i="15"/>
  <c r="AC746" i="15"/>
  <c r="AD746" i="15"/>
  <c r="AE746" i="15"/>
  <c r="AF746" i="15"/>
  <c r="AG746" i="15"/>
  <c r="AH746" i="15"/>
  <c r="AI746" i="15"/>
  <c r="AB747" i="15"/>
  <c r="AC747" i="15"/>
  <c r="AD747" i="15"/>
  <c r="AE747" i="15"/>
  <c r="AF747" i="15"/>
  <c r="AG747" i="15"/>
  <c r="AH747" i="15"/>
  <c r="AI747" i="15"/>
  <c r="AB748" i="15"/>
  <c r="AC748" i="15"/>
  <c r="AD748" i="15"/>
  <c r="AE748" i="15"/>
  <c r="AF748" i="15"/>
  <c r="AG748" i="15"/>
  <c r="AH748" i="15"/>
  <c r="AI748" i="15"/>
  <c r="AB1025" i="15"/>
  <c r="AC1025" i="15"/>
  <c r="AD1025" i="15"/>
  <c r="AE1025" i="15"/>
  <c r="AF1025" i="15"/>
  <c r="AG1025" i="15"/>
  <c r="AH1025" i="15"/>
  <c r="AI1025" i="15"/>
  <c r="AB1026" i="15"/>
  <c r="AC1026" i="15"/>
  <c r="AD1026" i="15"/>
  <c r="AE1026" i="15"/>
  <c r="AF1026" i="15"/>
  <c r="AG1026" i="15"/>
  <c r="AH1026" i="15"/>
  <c r="AI1026" i="15"/>
  <c r="AB1027" i="15"/>
  <c r="AC1027" i="15"/>
  <c r="AD1027" i="15"/>
  <c r="AE1027" i="15"/>
  <c r="AF1027" i="15"/>
  <c r="AG1027" i="15"/>
  <c r="AH1027" i="15"/>
  <c r="AI1027" i="15"/>
  <c r="AB1028" i="15"/>
  <c r="AC1028" i="15"/>
  <c r="AD1028" i="15"/>
  <c r="AE1028" i="15"/>
  <c r="AF1028" i="15"/>
  <c r="AG1028" i="15"/>
  <c r="AH1028" i="15"/>
  <c r="AI1028" i="15"/>
  <c r="AB1029" i="15"/>
  <c r="AC1029" i="15"/>
  <c r="AD1029" i="15"/>
  <c r="AE1029" i="15"/>
  <c r="AF1029" i="15"/>
  <c r="AG1029" i="15"/>
  <c r="AH1029" i="15"/>
  <c r="AI1029" i="15"/>
  <c r="AB1030" i="15"/>
  <c r="AC1030" i="15"/>
  <c r="AD1030" i="15"/>
  <c r="AE1030" i="15"/>
  <c r="AF1030" i="15"/>
  <c r="AG1030" i="15"/>
  <c r="AH1030" i="15"/>
  <c r="AI1030" i="15"/>
  <c r="AB1031" i="15"/>
  <c r="AC1031" i="15"/>
  <c r="AD1031" i="15"/>
  <c r="AE1031" i="15"/>
  <c r="AF1031" i="15"/>
  <c r="AG1031" i="15"/>
  <c r="AH1031" i="15"/>
  <c r="AI1031" i="15"/>
  <c r="AB1032" i="15"/>
  <c r="AC1032" i="15"/>
  <c r="AD1032" i="15"/>
  <c r="AE1032" i="15"/>
  <c r="AF1032" i="15"/>
  <c r="AG1032" i="15"/>
  <c r="AH1032" i="15"/>
  <c r="AI1032" i="15"/>
  <c r="AB1033" i="15"/>
  <c r="AC1033" i="15"/>
  <c r="AD1033" i="15"/>
  <c r="AE1033" i="15"/>
  <c r="AF1033" i="15"/>
  <c r="AG1033" i="15"/>
  <c r="AH1033" i="15"/>
  <c r="AI1033" i="15"/>
  <c r="AB1034" i="15"/>
  <c r="AC1034" i="15"/>
  <c r="AD1034" i="15"/>
  <c r="AE1034" i="15"/>
  <c r="AF1034" i="15"/>
  <c r="AG1034" i="15"/>
  <c r="AH1034" i="15"/>
  <c r="AI1034" i="15"/>
  <c r="AB1035" i="15"/>
  <c r="AC1035" i="15"/>
  <c r="AD1035" i="15"/>
  <c r="AE1035" i="15"/>
  <c r="AF1035" i="15"/>
  <c r="AG1035" i="15"/>
  <c r="AH1035" i="15"/>
  <c r="AI1035" i="15"/>
  <c r="AB1036" i="15"/>
  <c r="AC1036" i="15"/>
  <c r="AD1036" i="15"/>
  <c r="AE1036" i="15"/>
  <c r="AF1036" i="15"/>
  <c r="AG1036" i="15"/>
  <c r="AH1036" i="15"/>
  <c r="AI1036" i="15"/>
  <c r="AB1313" i="15"/>
  <c r="AC1313" i="15"/>
  <c r="AD1313" i="15"/>
  <c r="AE1313" i="15"/>
  <c r="AF1313" i="15"/>
  <c r="AG1313" i="15"/>
  <c r="AH1313" i="15"/>
  <c r="AI1313" i="15"/>
  <c r="AB1314" i="15"/>
  <c r="AC1314" i="15"/>
  <c r="AD1314" i="15"/>
  <c r="AE1314" i="15"/>
  <c r="AF1314" i="15"/>
  <c r="AG1314" i="15"/>
  <c r="AH1314" i="15"/>
  <c r="AI1314" i="15"/>
  <c r="AB1315" i="15"/>
  <c r="AC1315" i="15"/>
  <c r="AD1315" i="15"/>
  <c r="AE1315" i="15"/>
  <c r="AF1315" i="15"/>
  <c r="AG1315" i="15"/>
  <c r="AH1315" i="15"/>
  <c r="AI1315" i="15"/>
  <c r="AB1316" i="15"/>
  <c r="AC1316" i="15"/>
  <c r="AD1316" i="15"/>
  <c r="AE1316" i="15"/>
  <c r="AF1316" i="15"/>
  <c r="AG1316" i="15"/>
  <c r="AH1316" i="15"/>
  <c r="AI1316" i="15"/>
  <c r="AB1317" i="15"/>
  <c r="AC1317" i="15"/>
  <c r="AD1317" i="15"/>
  <c r="AE1317" i="15"/>
  <c r="AF1317" i="15"/>
  <c r="AG1317" i="15"/>
  <c r="AH1317" i="15"/>
  <c r="AI1317" i="15"/>
  <c r="AB1318" i="15"/>
  <c r="AC1318" i="15"/>
  <c r="AD1318" i="15"/>
  <c r="AE1318" i="15"/>
  <c r="AF1318" i="15"/>
  <c r="AG1318" i="15"/>
  <c r="AH1318" i="15"/>
  <c r="AI1318" i="15"/>
  <c r="AB1319" i="15"/>
  <c r="AC1319" i="15"/>
  <c r="AD1319" i="15"/>
  <c r="AE1319" i="15"/>
  <c r="AF1319" i="15"/>
  <c r="AG1319" i="15"/>
  <c r="AH1319" i="15"/>
  <c r="AI1319" i="15"/>
  <c r="AB1320" i="15"/>
  <c r="AC1320" i="15"/>
  <c r="AD1320" i="15"/>
  <c r="AE1320" i="15"/>
  <c r="AF1320" i="15"/>
  <c r="AG1320" i="15"/>
  <c r="AH1320" i="15"/>
  <c r="AI1320" i="15"/>
  <c r="AB1321" i="15"/>
  <c r="AC1321" i="15"/>
  <c r="AD1321" i="15"/>
  <c r="AE1321" i="15"/>
  <c r="AF1321" i="15"/>
  <c r="AG1321" i="15"/>
  <c r="AH1321" i="15"/>
  <c r="AI1321" i="15"/>
  <c r="AB1322" i="15"/>
  <c r="AC1322" i="15"/>
  <c r="AD1322" i="15"/>
  <c r="AE1322" i="15"/>
  <c r="AF1322" i="15"/>
  <c r="AG1322" i="15"/>
  <c r="AH1322" i="15"/>
  <c r="AI1322" i="15"/>
  <c r="AB1323" i="15"/>
  <c r="AC1323" i="15"/>
  <c r="AD1323" i="15"/>
  <c r="AE1323" i="15"/>
  <c r="AF1323" i="15"/>
  <c r="AG1323" i="15"/>
  <c r="AH1323" i="15"/>
  <c r="AI1323" i="15"/>
  <c r="AB1324" i="15"/>
  <c r="AC1324" i="15"/>
  <c r="AD1324" i="15"/>
  <c r="AE1324" i="15"/>
  <c r="AF1324" i="15"/>
  <c r="AG1324" i="15"/>
  <c r="AH1324" i="15"/>
  <c r="AI1324" i="15"/>
  <c r="AB173" i="15"/>
  <c r="AC173" i="15"/>
  <c r="AD173" i="15"/>
  <c r="AE173" i="15"/>
  <c r="AF173" i="15"/>
  <c r="AG173" i="15"/>
  <c r="AH173" i="15"/>
  <c r="AI173" i="15"/>
  <c r="AB174" i="15"/>
  <c r="AC174" i="15"/>
  <c r="AD174" i="15"/>
  <c r="AE174" i="15"/>
  <c r="AF174" i="15"/>
  <c r="AG174" i="15"/>
  <c r="AH174" i="15"/>
  <c r="AI174" i="15"/>
  <c r="AB175" i="15"/>
  <c r="AC175" i="15"/>
  <c r="AD175" i="15"/>
  <c r="AE175" i="15"/>
  <c r="AF175" i="15"/>
  <c r="AG175" i="15"/>
  <c r="AH175" i="15"/>
  <c r="AI175" i="15"/>
  <c r="AB176" i="15"/>
  <c r="AC176" i="15"/>
  <c r="AD176" i="15"/>
  <c r="AE176" i="15"/>
  <c r="AF176" i="15"/>
  <c r="AG176" i="15"/>
  <c r="AH176" i="15"/>
  <c r="AI176" i="15"/>
  <c r="AB177" i="15"/>
  <c r="AC177" i="15"/>
  <c r="AD177" i="15"/>
  <c r="AE177" i="15"/>
  <c r="AF177" i="15"/>
  <c r="AG177" i="15"/>
  <c r="AH177" i="15"/>
  <c r="AI177" i="15"/>
  <c r="AB178" i="15"/>
  <c r="AC178" i="15"/>
  <c r="AD178" i="15"/>
  <c r="AE178" i="15"/>
  <c r="AF178" i="15"/>
  <c r="AG178" i="15"/>
  <c r="AH178" i="15"/>
  <c r="AI178" i="15"/>
  <c r="AB179" i="15"/>
  <c r="AC179" i="15"/>
  <c r="AD179" i="15"/>
  <c r="AE179" i="15"/>
  <c r="AF179" i="15"/>
  <c r="AG179" i="15"/>
  <c r="AH179" i="15"/>
  <c r="AI179" i="15"/>
  <c r="AB180" i="15"/>
  <c r="AC180" i="15"/>
  <c r="AD180" i="15"/>
  <c r="AE180" i="15"/>
  <c r="AF180" i="15"/>
  <c r="AG180" i="15"/>
  <c r="AH180" i="15"/>
  <c r="AI180" i="15"/>
  <c r="AB181" i="15"/>
  <c r="AC181" i="15"/>
  <c r="AD181" i="15"/>
  <c r="AE181" i="15"/>
  <c r="AF181" i="15"/>
  <c r="AG181" i="15"/>
  <c r="AH181" i="15"/>
  <c r="AI181" i="15"/>
  <c r="AB182" i="15"/>
  <c r="AC182" i="15"/>
  <c r="AD182" i="15"/>
  <c r="AE182" i="15"/>
  <c r="AF182" i="15"/>
  <c r="AG182" i="15"/>
  <c r="AH182" i="15"/>
  <c r="AI182" i="15"/>
  <c r="AB183" i="15"/>
  <c r="AC183" i="15"/>
  <c r="AD183" i="15"/>
  <c r="AE183" i="15"/>
  <c r="AF183" i="15"/>
  <c r="AG183" i="15"/>
  <c r="AH183" i="15"/>
  <c r="AI183" i="15"/>
  <c r="AB184" i="15"/>
  <c r="AC184" i="15"/>
  <c r="AD184" i="15"/>
  <c r="AE184" i="15"/>
  <c r="AF184" i="15"/>
  <c r="AG184" i="15"/>
  <c r="AH184" i="15"/>
  <c r="AI184" i="15"/>
  <c r="AB461" i="15"/>
  <c r="AC461" i="15"/>
  <c r="AD461" i="15"/>
  <c r="AE461" i="15"/>
  <c r="AF461" i="15"/>
  <c r="AG461" i="15"/>
  <c r="AH461" i="15"/>
  <c r="AI461" i="15"/>
  <c r="AB462" i="15"/>
  <c r="AC462" i="15"/>
  <c r="AD462" i="15"/>
  <c r="AE462" i="15"/>
  <c r="AF462" i="15"/>
  <c r="AG462" i="15"/>
  <c r="AH462" i="15"/>
  <c r="AI462" i="15"/>
  <c r="AB463" i="15"/>
  <c r="AC463" i="15"/>
  <c r="AD463" i="15"/>
  <c r="AE463" i="15"/>
  <c r="AF463" i="15"/>
  <c r="AG463" i="15"/>
  <c r="AH463" i="15"/>
  <c r="AI463" i="15"/>
  <c r="AB464" i="15"/>
  <c r="AC464" i="15"/>
  <c r="AD464" i="15"/>
  <c r="AE464" i="15"/>
  <c r="AF464" i="15"/>
  <c r="AG464" i="15"/>
  <c r="AH464" i="15"/>
  <c r="AI464" i="15"/>
  <c r="AB465" i="15"/>
  <c r="AC465" i="15"/>
  <c r="AD465" i="15"/>
  <c r="AE465" i="15"/>
  <c r="AF465" i="15"/>
  <c r="AG465" i="15"/>
  <c r="AH465" i="15"/>
  <c r="AI465" i="15"/>
  <c r="AB466" i="15"/>
  <c r="AC466" i="15"/>
  <c r="AD466" i="15"/>
  <c r="AE466" i="15"/>
  <c r="AF466" i="15"/>
  <c r="AG466" i="15"/>
  <c r="AH466" i="15"/>
  <c r="AI466" i="15"/>
  <c r="AB467" i="15"/>
  <c r="AC467" i="15"/>
  <c r="AD467" i="15"/>
  <c r="AE467" i="15"/>
  <c r="AF467" i="15"/>
  <c r="AG467" i="15"/>
  <c r="AH467" i="15"/>
  <c r="AI467" i="15"/>
  <c r="AB468" i="15"/>
  <c r="AC468" i="15"/>
  <c r="AD468" i="15"/>
  <c r="AE468" i="15"/>
  <c r="AF468" i="15"/>
  <c r="AG468" i="15"/>
  <c r="AH468" i="15"/>
  <c r="AI468" i="15"/>
  <c r="AB469" i="15"/>
  <c r="AC469" i="15"/>
  <c r="AD469" i="15"/>
  <c r="AE469" i="15"/>
  <c r="AF469" i="15"/>
  <c r="AG469" i="15"/>
  <c r="AH469" i="15"/>
  <c r="AI469" i="15"/>
  <c r="AB470" i="15"/>
  <c r="AC470" i="15"/>
  <c r="AD470" i="15"/>
  <c r="AE470" i="15"/>
  <c r="AF470" i="15"/>
  <c r="AG470" i="15"/>
  <c r="AH470" i="15"/>
  <c r="AI470" i="15"/>
  <c r="AB471" i="15"/>
  <c r="AC471" i="15"/>
  <c r="AD471" i="15"/>
  <c r="AE471" i="15"/>
  <c r="AF471" i="15"/>
  <c r="AG471" i="15"/>
  <c r="AH471" i="15"/>
  <c r="AI471" i="15"/>
  <c r="AB472" i="15"/>
  <c r="AC472" i="15"/>
  <c r="AD472" i="15"/>
  <c r="AE472" i="15"/>
  <c r="AF472" i="15"/>
  <c r="AG472" i="15"/>
  <c r="AH472" i="15"/>
  <c r="AI472" i="15"/>
  <c r="AB749" i="15"/>
  <c r="AC749" i="15"/>
  <c r="AD749" i="15"/>
  <c r="AE749" i="15"/>
  <c r="AF749" i="15"/>
  <c r="AG749" i="15"/>
  <c r="AH749" i="15"/>
  <c r="AI749" i="15"/>
  <c r="AB750" i="15"/>
  <c r="AC750" i="15"/>
  <c r="AD750" i="15"/>
  <c r="AE750" i="15"/>
  <c r="AF750" i="15"/>
  <c r="AG750" i="15"/>
  <c r="AH750" i="15"/>
  <c r="AI750" i="15"/>
  <c r="AB751" i="15"/>
  <c r="AC751" i="15"/>
  <c r="AD751" i="15"/>
  <c r="AE751" i="15"/>
  <c r="AF751" i="15"/>
  <c r="AG751" i="15"/>
  <c r="AH751" i="15"/>
  <c r="AI751" i="15"/>
  <c r="AB752" i="15"/>
  <c r="AC752" i="15"/>
  <c r="AD752" i="15"/>
  <c r="AE752" i="15"/>
  <c r="AF752" i="15"/>
  <c r="AG752" i="15"/>
  <c r="AH752" i="15"/>
  <c r="AI752" i="15"/>
  <c r="AB753" i="15"/>
  <c r="AC753" i="15"/>
  <c r="AD753" i="15"/>
  <c r="AE753" i="15"/>
  <c r="AF753" i="15"/>
  <c r="AG753" i="15"/>
  <c r="AH753" i="15"/>
  <c r="AI753" i="15"/>
  <c r="AB754" i="15"/>
  <c r="AC754" i="15"/>
  <c r="AD754" i="15"/>
  <c r="AE754" i="15"/>
  <c r="AF754" i="15"/>
  <c r="AG754" i="15"/>
  <c r="AH754" i="15"/>
  <c r="AI754" i="15"/>
  <c r="AB755" i="15"/>
  <c r="AC755" i="15"/>
  <c r="AD755" i="15"/>
  <c r="AE755" i="15"/>
  <c r="AF755" i="15"/>
  <c r="AG755" i="15"/>
  <c r="AH755" i="15"/>
  <c r="AI755" i="15"/>
  <c r="AB756" i="15"/>
  <c r="AC756" i="15"/>
  <c r="AD756" i="15"/>
  <c r="AE756" i="15"/>
  <c r="AF756" i="15"/>
  <c r="AG756" i="15"/>
  <c r="AH756" i="15"/>
  <c r="AI756" i="15"/>
  <c r="AB757" i="15"/>
  <c r="AC757" i="15"/>
  <c r="AD757" i="15"/>
  <c r="AE757" i="15"/>
  <c r="AF757" i="15"/>
  <c r="AG757" i="15"/>
  <c r="AH757" i="15"/>
  <c r="AI757" i="15"/>
  <c r="AB758" i="15"/>
  <c r="AC758" i="15"/>
  <c r="AD758" i="15"/>
  <c r="AE758" i="15"/>
  <c r="AF758" i="15"/>
  <c r="AG758" i="15"/>
  <c r="AH758" i="15"/>
  <c r="AI758" i="15"/>
  <c r="AB759" i="15"/>
  <c r="AC759" i="15"/>
  <c r="AD759" i="15"/>
  <c r="AE759" i="15"/>
  <c r="AF759" i="15"/>
  <c r="AG759" i="15"/>
  <c r="AH759" i="15"/>
  <c r="AI759" i="15"/>
  <c r="AB760" i="15"/>
  <c r="AC760" i="15"/>
  <c r="AD760" i="15"/>
  <c r="AE760" i="15"/>
  <c r="AF760" i="15"/>
  <c r="AG760" i="15"/>
  <c r="AH760" i="15"/>
  <c r="AI760" i="15"/>
  <c r="AB1037" i="15"/>
  <c r="AC1037" i="15"/>
  <c r="AD1037" i="15"/>
  <c r="AE1037" i="15"/>
  <c r="AF1037" i="15"/>
  <c r="AG1037" i="15"/>
  <c r="AH1037" i="15"/>
  <c r="AI1037" i="15"/>
  <c r="AB1038" i="15"/>
  <c r="AC1038" i="15"/>
  <c r="AD1038" i="15"/>
  <c r="AE1038" i="15"/>
  <c r="AF1038" i="15"/>
  <c r="AG1038" i="15"/>
  <c r="AH1038" i="15"/>
  <c r="AI1038" i="15"/>
  <c r="AB1039" i="15"/>
  <c r="AC1039" i="15"/>
  <c r="AD1039" i="15"/>
  <c r="AE1039" i="15"/>
  <c r="AF1039" i="15"/>
  <c r="AG1039" i="15"/>
  <c r="AH1039" i="15"/>
  <c r="AI1039" i="15"/>
  <c r="AB1040" i="15"/>
  <c r="AC1040" i="15"/>
  <c r="AD1040" i="15"/>
  <c r="AE1040" i="15"/>
  <c r="AF1040" i="15"/>
  <c r="AG1040" i="15"/>
  <c r="AH1040" i="15"/>
  <c r="AI1040" i="15"/>
  <c r="AB1041" i="15"/>
  <c r="AC1041" i="15"/>
  <c r="AD1041" i="15"/>
  <c r="AE1041" i="15"/>
  <c r="AF1041" i="15"/>
  <c r="AG1041" i="15"/>
  <c r="AH1041" i="15"/>
  <c r="AI1041" i="15"/>
  <c r="AB1042" i="15"/>
  <c r="AC1042" i="15"/>
  <c r="AD1042" i="15"/>
  <c r="AE1042" i="15"/>
  <c r="AF1042" i="15"/>
  <c r="AG1042" i="15"/>
  <c r="AH1042" i="15"/>
  <c r="AI1042" i="15"/>
  <c r="AB1043" i="15"/>
  <c r="AC1043" i="15"/>
  <c r="AD1043" i="15"/>
  <c r="AE1043" i="15"/>
  <c r="AF1043" i="15"/>
  <c r="AG1043" i="15"/>
  <c r="AH1043" i="15"/>
  <c r="AI1043" i="15"/>
  <c r="AB1044" i="15"/>
  <c r="AC1044" i="15"/>
  <c r="AD1044" i="15"/>
  <c r="AE1044" i="15"/>
  <c r="AF1044" i="15"/>
  <c r="AG1044" i="15"/>
  <c r="AH1044" i="15"/>
  <c r="AI1044" i="15"/>
  <c r="AB1045" i="15"/>
  <c r="AC1045" i="15"/>
  <c r="AD1045" i="15"/>
  <c r="AE1045" i="15"/>
  <c r="AF1045" i="15"/>
  <c r="AG1045" i="15"/>
  <c r="AH1045" i="15"/>
  <c r="AI1045" i="15"/>
  <c r="AB1046" i="15"/>
  <c r="AC1046" i="15"/>
  <c r="AD1046" i="15"/>
  <c r="AE1046" i="15"/>
  <c r="AF1046" i="15"/>
  <c r="AG1046" i="15"/>
  <c r="AH1046" i="15"/>
  <c r="AI1046" i="15"/>
  <c r="AB1047" i="15"/>
  <c r="AC1047" i="15"/>
  <c r="AD1047" i="15"/>
  <c r="AE1047" i="15"/>
  <c r="AF1047" i="15"/>
  <c r="AG1047" i="15"/>
  <c r="AH1047" i="15"/>
  <c r="AI1047" i="15"/>
  <c r="AB1048" i="15"/>
  <c r="AC1048" i="15"/>
  <c r="AD1048" i="15"/>
  <c r="AE1048" i="15"/>
  <c r="AF1048" i="15"/>
  <c r="AG1048" i="15"/>
  <c r="AH1048" i="15"/>
  <c r="AI1048" i="15"/>
  <c r="AB1325" i="15"/>
  <c r="AC1325" i="15"/>
  <c r="AD1325" i="15"/>
  <c r="AE1325" i="15"/>
  <c r="AF1325" i="15"/>
  <c r="AG1325" i="15"/>
  <c r="AH1325" i="15"/>
  <c r="AI1325" i="15"/>
  <c r="AB1326" i="15"/>
  <c r="AC1326" i="15"/>
  <c r="AD1326" i="15"/>
  <c r="AE1326" i="15"/>
  <c r="AF1326" i="15"/>
  <c r="AG1326" i="15"/>
  <c r="AH1326" i="15"/>
  <c r="AI1326" i="15"/>
  <c r="AB1327" i="15"/>
  <c r="AC1327" i="15"/>
  <c r="AD1327" i="15"/>
  <c r="AE1327" i="15"/>
  <c r="AF1327" i="15"/>
  <c r="AG1327" i="15"/>
  <c r="AH1327" i="15"/>
  <c r="AI1327" i="15"/>
  <c r="AB1328" i="15"/>
  <c r="AC1328" i="15"/>
  <c r="AD1328" i="15"/>
  <c r="AE1328" i="15"/>
  <c r="AF1328" i="15"/>
  <c r="AG1328" i="15"/>
  <c r="AH1328" i="15"/>
  <c r="AI1328" i="15"/>
  <c r="AB1329" i="15"/>
  <c r="AC1329" i="15"/>
  <c r="AD1329" i="15"/>
  <c r="AE1329" i="15"/>
  <c r="AF1329" i="15"/>
  <c r="AG1329" i="15"/>
  <c r="AH1329" i="15"/>
  <c r="AI1329" i="15"/>
  <c r="AB1330" i="15"/>
  <c r="AC1330" i="15"/>
  <c r="AD1330" i="15"/>
  <c r="AE1330" i="15"/>
  <c r="AF1330" i="15"/>
  <c r="AG1330" i="15"/>
  <c r="AH1330" i="15"/>
  <c r="AI1330" i="15"/>
  <c r="AB1331" i="15"/>
  <c r="AC1331" i="15"/>
  <c r="AD1331" i="15"/>
  <c r="AE1331" i="15"/>
  <c r="AF1331" i="15"/>
  <c r="AG1331" i="15"/>
  <c r="AH1331" i="15"/>
  <c r="AI1331" i="15"/>
  <c r="AB1332" i="15"/>
  <c r="AC1332" i="15"/>
  <c r="AD1332" i="15"/>
  <c r="AE1332" i="15"/>
  <c r="AF1332" i="15"/>
  <c r="AG1332" i="15"/>
  <c r="AH1332" i="15"/>
  <c r="AI1332" i="15"/>
  <c r="AB1333" i="15"/>
  <c r="AC1333" i="15"/>
  <c r="AD1333" i="15"/>
  <c r="AE1333" i="15"/>
  <c r="AF1333" i="15"/>
  <c r="AG1333" i="15"/>
  <c r="AH1333" i="15"/>
  <c r="AI1333" i="15"/>
  <c r="AB1334" i="15"/>
  <c r="AC1334" i="15"/>
  <c r="AD1334" i="15"/>
  <c r="AE1334" i="15"/>
  <c r="AF1334" i="15"/>
  <c r="AG1334" i="15"/>
  <c r="AH1334" i="15"/>
  <c r="AI1334" i="15"/>
  <c r="AB1335" i="15"/>
  <c r="AC1335" i="15"/>
  <c r="AD1335" i="15"/>
  <c r="AE1335" i="15"/>
  <c r="AF1335" i="15"/>
  <c r="AG1335" i="15"/>
  <c r="AH1335" i="15"/>
  <c r="AI1335" i="15"/>
  <c r="AB1336" i="15"/>
  <c r="AC1336" i="15"/>
  <c r="AD1336" i="15"/>
  <c r="AE1336" i="15"/>
  <c r="AF1336" i="15"/>
  <c r="AG1336" i="15"/>
  <c r="AH1336" i="15"/>
  <c r="AI1336" i="15"/>
  <c r="AB185" i="15"/>
  <c r="AC185" i="15"/>
  <c r="AD185" i="15"/>
  <c r="AE185" i="15"/>
  <c r="AF185" i="15"/>
  <c r="AL31" i="15" s="1"/>
  <c r="AV31" i="15" s="1"/>
  <c r="AG185" i="15"/>
  <c r="AH185" i="15"/>
  <c r="AI185" i="15"/>
  <c r="AB186" i="15"/>
  <c r="AC186" i="15"/>
  <c r="AD186" i="15"/>
  <c r="AE186" i="15"/>
  <c r="AF186" i="15"/>
  <c r="AG186" i="15"/>
  <c r="AH186" i="15"/>
  <c r="AI186" i="15"/>
  <c r="AB187" i="15"/>
  <c r="AC187" i="15"/>
  <c r="AD187" i="15"/>
  <c r="AE187" i="15"/>
  <c r="AF187" i="15"/>
  <c r="AG187" i="15"/>
  <c r="AH187" i="15"/>
  <c r="AI187" i="15"/>
  <c r="AB188" i="15"/>
  <c r="AC188" i="15"/>
  <c r="AD188" i="15"/>
  <c r="AE188" i="15"/>
  <c r="AF188" i="15"/>
  <c r="AG188" i="15"/>
  <c r="AH188" i="15"/>
  <c r="AI188" i="15"/>
  <c r="AB189" i="15"/>
  <c r="AC189" i="15"/>
  <c r="AD189" i="15"/>
  <c r="AE189" i="15"/>
  <c r="AF189" i="15"/>
  <c r="AG189" i="15"/>
  <c r="AH189" i="15"/>
  <c r="AI189" i="15"/>
  <c r="AB190" i="15"/>
  <c r="AC190" i="15"/>
  <c r="AD190" i="15"/>
  <c r="AE190" i="15"/>
  <c r="AF190" i="15"/>
  <c r="AG190" i="15"/>
  <c r="AH190" i="15"/>
  <c r="AI190" i="15"/>
  <c r="AB191" i="15"/>
  <c r="AC191" i="15"/>
  <c r="AD191" i="15"/>
  <c r="AE191" i="15"/>
  <c r="AF191" i="15"/>
  <c r="AG191" i="15"/>
  <c r="AH191" i="15"/>
  <c r="AI191" i="15"/>
  <c r="AB192" i="15"/>
  <c r="AC192" i="15"/>
  <c r="AD192" i="15"/>
  <c r="AE192" i="15"/>
  <c r="AF192" i="15"/>
  <c r="AG192" i="15"/>
  <c r="AH192" i="15"/>
  <c r="AI192" i="15"/>
  <c r="AB193" i="15"/>
  <c r="AC193" i="15"/>
  <c r="AD193" i="15"/>
  <c r="AE193" i="15"/>
  <c r="AF193" i="15"/>
  <c r="AG193" i="15"/>
  <c r="AH193" i="15"/>
  <c r="AI193" i="15"/>
  <c r="AB194" i="15"/>
  <c r="AC194" i="15"/>
  <c r="AD194" i="15"/>
  <c r="AE194" i="15"/>
  <c r="AF194" i="15"/>
  <c r="AG194" i="15"/>
  <c r="AH194" i="15"/>
  <c r="AI194" i="15"/>
  <c r="AB195" i="15"/>
  <c r="AC195" i="15"/>
  <c r="AD195" i="15"/>
  <c r="AE195" i="15"/>
  <c r="AF195" i="15"/>
  <c r="AG195" i="15"/>
  <c r="AH195" i="15"/>
  <c r="AI195" i="15"/>
  <c r="AB196" i="15"/>
  <c r="AC196" i="15"/>
  <c r="AD196" i="15"/>
  <c r="AE196" i="15"/>
  <c r="AF196" i="15"/>
  <c r="AG196" i="15"/>
  <c r="AH196" i="15"/>
  <c r="AI196" i="15"/>
  <c r="AB473" i="15"/>
  <c r="AC473" i="15"/>
  <c r="AD473" i="15"/>
  <c r="AE473" i="15"/>
  <c r="AF473" i="15"/>
  <c r="AG473" i="15"/>
  <c r="AH473" i="15"/>
  <c r="AI473" i="15"/>
  <c r="AB474" i="15"/>
  <c r="AC474" i="15"/>
  <c r="AD474" i="15"/>
  <c r="AE474" i="15"/>
  <c r="AF474" i="15"/>
  <c r="AG474" i="15"/>
  <c r="AH474" i="15"/>
  <c r="AI474" i="15"/>
  <c r="AB475" i="15"/>
  <c r="AC475" i="15"/>
  <c r="AD475" i="15"/>
  <c r="AE475" i="15"/>
  <c r="AF475" i="15"/>
  <c r="AG475" i="15"/>
  <c r="AH475" i="15"/>
  <c r="AI475" i="15"/>
  <c r="AB476" i="15"/>
  <c r="AC476" i="15"/>
  <c r="AD476" i="15"/>
  <c r="AE476" i="15"/>
  <c r="AF476" i="15"/>
  <c r="AG476" i="15"/>
  <c r="AH476" i="15"/>
  <c r="AI476" i="15"/>
  <c r="AB477" i="15"/>
  <c r="AC477" i="15"/>
  <c r="AD477" i="15"/>
  <c r="AE477" i="15"/>
  <c r="AF477" i="15"/>
  <c r="AG477" i="15"/>
  <c r="AH477" i="15"/>
  <c r="AI477" i="15"/>
  <c r="AB478" i="15"/>
  <c r="AC478" i="15"/>
  <c r="AD478" i="15"/>
  <c r="AE478" i="15"/>
  <c r="AF478" i="15"/>
  <c r="AG478" i="15"/>
  <c r="AH478" i="15"/>
  <c r="AI478" i="15"/>
  <c r="AB479" i="15"/>
  <c r="AC479" i="15"/>
  <c r="AD479" i="15"/>
  <c r="AE479" i="15"/>
  <c r="AF479" i="15"/>
  <c r="AG479" i="15"/>
  <c r="AH479" i="15"/>
  <c r="AI479" i="15"/>
  <c r="AB480" i="15"/>
  <c r="AC480" i="15"/>
  <c r="AD480" i="15"/>
  <c r="AE480" i="15"/>
  <c r="AF480" i="15"/>
  <c r="AG480" i="15"/>
  <c r="AH480" i="15"/>
  <c r="AI480" i="15"/>
  <c r="AB481" i="15"/>
  <c r="AC481" i="15"/>
  <c r="AD481" i="15"/>
  <c r="AE481" i="15"/>
  <c r="AF481" i="15"/>
  <c r="AG481" i="15"/>
  <c r="AH481" i="15"/>
  <c r="AI481" i="15"/>
  <c r="AB482" i="15"/>
  <c r="AC482" i="15"/>
  <c r="AD482" i="15"/>
  <c r="AE482" i="15"/>
  <c r="AF482" i="15"/>
  <c r="AG482" i="15"/>
  <c r="AH482" i="15"/>
  <c r="AI482" i="15"/>
  <c r="AB483" i="15"/>
  <c r="AC483" i="15"/>
  <c r="AD483" i="15"/>
  <c r="AE483" i="15"/>
  <c r="AF483" i="15"/>
  <c r="AG483" i="15"/>
  <c r="AH483" i="15"/>
  <c r="AI483" i="15"/>
  <c r="AB484" i="15"/>
  <c r="AC484" i="15"/>
  <c r="AD484" i="15"/>
  <c r="AE484" i="15"/>
  <c r="AF484" i="15"/>
  <c r="AG484" i="15"/>
  <c r="AH484" i="15"/>
  <c r="AI484" i="15"/>
  <c r="AB761" i="15"/>
  <c r="AC761" i="15"/>
  <c r="AD761" i="15"/>
  <c r="AE761" i="15"/>
  <c r="AF761" i="15"/>
  <c r="AG761" i="15"/>
  <c r="AH761" i="15"/>
  <c r="AI761" i="15"/>
  <c r="AB762" i="15"/>
  <c r="AC762" i="15"/>
  <c r="AD762" i="15"/>
  <c r="AE762" i="15"/>
  <c r="AF762" i="15"/>
  <c r="AG762" i="15"/>
  <c r="AH762" i="15"/>
  <c r="AI762" i="15"/>
  <c r="AB763" i="15"/>
  <c r="AC763" i="15"/>
  <c r="AD763" i="15"/>
  <c r="AE763" i="15"/>
  <c r="AF763" i="15"/>
  <c r="AG763" i="15"/>
  <c r="AH763" i="15"/>
  <c r="AI763" i="15"/>
  <c r="AB764" i="15"/>
  <c r="AC764" i="15"/>
  <c r="AD764" i="15"/>
  <c r="AE764" i="15"/>
  <c r="AF764" i="15"/>
  <c r="AG764" i="15"/>
  <c r="AH764" i="15"/>
  <c r="AI764" i="15"/>
  <c r="AB765" i="15"/>
  <c r="AC765" i="15"/>
  <c r="AD765" i="15"/>
  <c r="AE765" i="15"/>
  <c r="AF765" i="15"/>
  <c r="AG765" i="15"/>
  <c r="AH765" i="15"/>
  <c r="AI765" i="15"/>
  <c r="AB766" i="15"/>
  <c r="AC766" i="15"/>
  <c r="AD766" i="15"/>
  <c r="AE766" i="15"/>
  <c r="AF766" i="15"/>
  <c r="AG766" i="15"/>
  <c r="AH766" i="15"/>
  <c r="AI766" i="15"/>
  <c r="AB767" i="15"/>
  <c r="AC767" i="15"/>
  <c r="AD767" i="15"/>
  <c r="AE767" i="15"/>
  <c r="AF767" i="15"/>
  <c r="AG767" i="15"/>
  <c r="AH767" i="15"/>
  <c r="AI767" i="15"/>
  <c r="AB768" i="15"/>
  <c r="AC768" i="15"/>
  <c r="AD768" i="15"/>
  <c r="AE768" i="15"/>
  <c r="AF768" i="15"/>
  <c r="AG768" i="15"/>
  <c r="AH768" i="15"/>
  <c r="AI768" i="15"/>
  <c r="AB769" i="15"/>
  <c r="AC769" i="15"/>
  <c r="AD769" i="15"/>
  <c r="AE769" i="15"/>
  <c r="AF769" i="15"/>
  <c r="AG769" i="15"/>
  <c r="AH769" i="15"/>
  <c r="AI769" i="15"/>
  <c r="AB770" i="15"/>
  <c r="AC770" i="15"/>
  <c r="AD770" i="15"/>
  <c r="AE770" i="15"/>
  <c r="AF770" i="15"/>
  <c r="AG770" i="15"/>
  <c r="AH770" i="15"/>
  <c r="AI770" i="15"/>
  <c r="AB771" i="15"/>
  <c r="AC771" i="15"/>
  <c r="AD771" i="15"/>
  <c r="AE771" i="15"/>
  <c r="AF771" i="15"/>
  <c r="AG771" i="15"/>
  <c r="AH771" i="15"/>
  <c r="AI771" i="15"/>
  <c r="AB772" i="15"/>
  <c r="AC772" i="15"/>
  <c r="AD772" i="15"/>
  <c r="AE772" i="15"/>
  <c r="AF772" i="15"/>
  <c r="AG772" i="15"/>
  <c r="AH772" i="15"/>
  <c r="AI772" i="15"/>
  <c r="AB1049" i="15"/>
  <c r="AC1049" i="15"/>
  <c r="AD1049" i="15"/>
  <c r="AE1049" i="15"/>
  <c r="AF1049" i="15"/>
  <c r="AG1049" i="15"/>
  <c r="AH1049" i="15"/>
  <c r="AI1049" i="15"/>
  <c r="AB1050" i="15"/>
  <c r="AC1050" i="15"/>
  <c r="AD1050" i="15"/>
  <c r="AE1050" i="15"/>
  <c r="AF1050" i="15"/>
  <c r="AG1050" i="15"/>
  <c r="AH1050" i="15"/>
  <c r="AI1050" i="15"/>
  <c r="AB1051" i="15"/>
  <c r="AC1051" i="15"/>
  <c r="AD1051" i="15"/>
  <c r="AE1051" i="15"/>
  <c r="AF1051" i="15"/>
  <c r="AG1051" i="15"/>
  <c r="AH1051" i="15"/>
  <c r="AI1051" i="15"/>
  <c r="AB1052" i="15"/>
  <c r="AC1052" i="15"/>
  <c r="AD1052" i="15"/>
  <c r="AE1052" i="15"/>
  <c r="AF1052" i="15"/>
  <c r="AG1052" i="15"/>
  <c r="AH1052" i="15"/>
  <c r="AI1052" i="15"/>
  <c r="AB1053" i="15"/>
  <c r="AC1053" i="15"/>
  <c r="AD1053" i="15"/>
  <c r="AE1053" i="15"/>
  <c r="AF1053" i="15"/>
  <c r="AG1053" i="15"/>
  <c r="AH1053" i="15"/>
  <c r="AI1053" i="15"/>
  <c r="AB1054" i="15"/>
  <c r="AC1054" i="15"/>
  <c r="AD1054" i="15"/>
  <c r="AE1054" i="15"/>
  <c r="AF1054" i="15"/>
  <c r="AG1054" i="15"/>
  <c r="AH1054" i="15"/>
  <c r="AI1054" i="15"/>
  <c r="AB1055" i="15"/>
  <c r="AC1055" i="15"/>
  <c r="AD1055" i="15"/>
  <c r="AE1055" i="15"/>
  <c r="AF1055" i="15"/>
  <c r="AG1055" i="15"/>
  <c r="AH1055" i="15"/>
  <c r="AI1055" i="15"/>
  <c r="AB1056" i="15"/>
  <c r="AC1056" i="15"/>
  <c r="AD1056" i="15"/>
  <c r="AE1056" i="15"/>
  <c r="AF1056" i="15"/>
  <c r="AG1056" i="15"/>
  <c r="AH1056" i="15"/>
  <c r="AI1056" i="15"/>
  <c r="AB1057" i="15"/>
  <c r="AC1057" i="15"/>
  <c r="AD1057" i="15"/>
  <c r="AE1057" i="15"/>
  <c r="AF1057" i="15"/>
  <c r="AG1057" i="15"/>
  <c r="AH1057" i="15"/>
  <c r="AI1057" i="15"/>
  <c r="AB1058" i="15"/>
  <c r="AC1058" i="15"/>
  <c r="AD1058" i="15"/>
  <c r="AE1058" i="15"/>
  <c r="AF1058" i="15"/>
  <c r="AG1058" i="15"/>
  <c r="AH1058" i="15"/>
  <c r="AI1058" i="15"/>
  <c r="AB1059" i="15"/>
  <c r="AC1059" i="15"/>
  <c r="AD1059" i="15"/>
  <c r="AE1059" i="15"/>
  <c r="AF1059" i="15"/>
  <c r="AG1059" i="15"/>
  <c r="AH1059" i="15"/>
  <c r="AI1059" i="15"/>
  <c r="AB1060" i="15"/>
  <c r="AC1060" i="15"/>
  <c r="AD1060" i="15"/>
  <c r="AE1060" i="15"/>
  <c r="AF1060" i="15"/>
  <c r="AG1060" i="15"/>
  <c r="AH1060" i="15"/>
  <c r="AI1060" i="15"/>
  <c r="AB1337" i="15"/>
  <c r="AC1337" i="15"/>
  <c r="AD1337" i="15"/>
  <c r="AE1337" i="15"/>
  <c r="AF1337" i="15"/>
  <c r="AG1337" i="15"/>
  <c r="AH1337" i="15"/>
  <c r="AI1337" i="15"/>
  <c r="AB1338" i="15"/>
  <c r="AC1338" i="15"/>
  <c r="AD1338" i="15"/>
  <c r="AE1338" i="15"/>
  <c r="AF1338" i="15"/>
  <c r="AG1338" i="15"/>
  <c r="AH1338" i="15"/>
  <c r="AI1338" i="15"/>
  <c r="AB1339" i="15"/>
  <c r="AC1339" i="15"/>
  <c r="AD1339" i="15"/>
  <c r="AE1339" i="15"/>
  <c r="AF1339" i="15"/>
  <c r="AG1339" i="15"/>
  <c r="AH1339" i="15"/>
  <c r="AI1339" i="15"/>
  <c r="AB1340" i="15"/>
  <c r="AC1340" i="15"/>
  <c r="AD1340" i="15"/>
  <c r="AE1340" i="15"/>
  <c r="AF1340" i="15"/>
  <c r="AG1340" i="15"/>
  <c r="AH1340" i="15"/>
  <c r="AI1340" i="15"/>
  <c r="AB1341" i="15"/>
  <c r="AC1341" i="15"/>
  <c r="AD1341" i="15"/>
  <c r="AE1341" i="15"/>
  <c r="AF1341" i="15"/>
  <c r="AG1341" i="15"/>
  <c r="AH1341" i="15"/>
  <c r="AI1341" i="15"/>
  <c r="AB1342" i="15"/>
  <c r="AC1342" i="15"/>
  <c r="AD1342" i="15"/>
  <c r="AE1342" i="15"/>
  <c r="AF1342" i="15"/>
  <c r="AG1342" i="15"/>
  <c r="AH1342" i="15"/>
  <c r="AI1342" i="15"/>
  <c r="AB1343" i="15"/>
  <c r="AC1343" i="15"/>
  <c r="AD1343" i="15"/>
  <c r="AE1343" i="15"/>
  <c r="AF1343" i="15"/>
  <c r="AG1343" i="15"/>
  <c r="AH1343" i="15"/>
  <c r="AI1343" i="15"/>
  <c r="AB1344" i="15"/>
  <c r="AC1344" i="15"/>
  <c r="AD1344" i="15"/>
  <c r="AE1344" i="15"/>
  <c r="AF1344" i="15"/>
  <c r="AG1344" i="15"/>
  <c r="AH1344" i="15"/>
  <c r="AI1344" i="15"/>
  <c r="AB1345" i="15"/>
  <c r="AC1345" i="15"/>
  <c r="AD1345" i="15"/>
  <c r="AE1345" i="15"/>
  <c r="AF1345" i="15"/>
  <c r="AG1345" i="15"/>
  <c r="AH1345" i="15"/>
  <c r="AI1345" i="15"/>
  <c r="AB1346" i="15"/>
  <c r="AC1346" i="15"/>
  <c r="AD1346" i="15"/>
  <c r="AE1346" i="15"/>
  <c r="AF1346" i="15"/>
  <c r="AG1346" i="15"/>
  <c r="AH1346" i="15"/>
  <c r="AI1346" i="15"/>
  <c r="AB1347" i="15"/>
  <c r="AC1347" i="15"/>
  <c r="AD1347" i="15"/>
  <c r="AE1347" i="15"/>
  <c r="AF1347" i="15"/>
  <c r="AG1347" i="15"/>
  <c r="AH1347" i="15"/>
  <c r="AI1347" i="15"/>
  <c r="AB1348" i="15"/>
  <c r="AC1348" i="15"/>
  <c r="AD1348" i="15"/>
  <c r="AE1348" i="15"/>
  <c r="AF1348" i="15"/>
  <c r="AG1348" i="15"/>
  <c r="AH1348" i="15"/>
  <c r="AI1348" i="15"/>
  <c r="AB197" i="15"/>
  <c r="AC197" i="15"/>
  <c r="AD197" i="15"/>
  <c r="AE197" i="15"/>
  <c r="AF197" i="15"/>
  <c r="AG197" i="15"/>
  <c r="AH197" i="15"/>
  <c r="AI197" i="15"/>
  <c r="AB198" i="15"/>
  <c r="AC198" i="15"/>
  <c r="AD198" i="15"/>
  <c r="AE198" i="15"/>
  <c r="AF198" i="15"/>
  <c r="AG198" i="15"/>
  <c r="AH198" i="15"/>
  <c r="AI198" i="15"/>
  <c r="AB199" i="15"/>
  <c r="AC199" i="15"/>
  <c r="AD199" i="15"/>
  <c r="AE199" i="15"/>
  <c r="AF199" i="15"/>
  <c r="AG199" i="15"/>
  <c r="AH199" i="15"/>
  <c r="AI199" i="15"/>
  <c r="AB200" i="15"/>
  <c r="AC200" i="15"/>
  <c r="AD200" i="15"/>
  <c r="AE200" i="15"/>
  <c r="AF200" i="15"/>
  <c r="AG200" i="15"/>
  <c r="AH200" i="15"/>
  <c r="AI200" i="15"/>
  <c r="AB201" i="15"/>
  <c r="AC201" i="15"/>
  <c r="AD201" i="15"/>
  <c r="AE201" i="15"/>
  <c r="AF201" i="15"/>
  <c r="AG201" i="15"/>
  <c r="AH201" i="15"/>
  <c r="AI201" i="15"/>
  <c r="AB202" i="15"/>
  <c r="AC202" i="15"/>
  <c r="AD202" i="15"/>
  <c r="AE202" i="15"/>
  <c r="AF202" i="15"/>
  <c r="AG202" i="15"/>
  <c r="AH202" i="15"/>
  <c r="AI202" i="15"/>
  <c r="AB203" i="15"/>
  <c r="AC203" i="15"/>
  <c r="AD203" i="15"/>
  <c r="AE203" i="15"/>
  <c r="AF203" i="15"/>
  <c r="AG203" i="15"/>
  <c r="AH203" i="15"/>
  <c r="AI203" i="15"/>
  <c r="AB204" i="15"/>
  <c r="AC204" i="15"/>
  <c r="AD204" i="15"/>
  <c r="AE204" i="15"/>
  <c r="AF204" i="15"/>
  <c r="AG204" i="15"/>
  <c r="AH204" i="15"/>
  <c r="AI204" i="15"/>
  <c r="AB205" i="15"/>
  <c r="AC205" i="15"/>
  <c r="AD205" i="15"/>
  <c r="AE205" i="15"/>
  <c r="AF205" i="15"/>
  <c r="AG205" i="15"/>
  <c r="AH205" i="15"/>
  <c r="AI205" i="15"/>
  <c r="AB206" i="15"/>
  <c r="AC206" i="15"/>
  <c r="AD206" i="15"/>
  <c r="AE206" i="15"/>
  <c r="AF206" i="15"/>
  <c r="AG206" i="15"/>
  <c r="AH206" i="15"/>
  <c r="AI206" i="15"/>
  <c r="AB207" i="15"/>
  <c r="AC207" i="15"/>
  <c r="AD207" i="15"/>
  <c r="AE207" i="15"/>
  <c r="AF207" i="15"/>
  <c r="AG207" i="15"/>
  <c r="AH207" i="15"/>
  <c r="AI207" i="15"/>
  <c r="AB208" i="15"/>
  <c r="AC208" i="15"/>
  <c r="AD208" i="15"/>
  <c r="AE208" i="15"/>
  <c r="AF208" i="15"/>
  <c r="AG208" i="15"/>
  <c r="AH208" i="15"/>
  <c r="AI208" i="15"/>
  <c r="AB485" i="15"/>
  <c r="AC485" i="15"/>
  <c r="AD485" i="15"/>
  <c r="AE485" i="15"/>
  <c r="AF485" i="15"/>
  <c r="AG485" i="15"/>
  <c r="AH485" i="15"/>
  <c r="AI485" i="15"/>
  <c r="AB486" i="15"/>
  <c r="AC486" i="15"/>
  <c r="AD486" i="15"/>
  <c r="AE486" i="15"/>
  <c r="AF486" i="15"/>
  <c r="AG486" i="15"/>
  <c r="AH486" i="15"/>
  <c r="AI486" i="15"/>
  <c r="AB487" i="15"/>
  <c r="AC487" i="15"/>
  <c r="AD487" i="15"/>
  <c r="AE487" i="15"/>
  <c r="AF487" i="15"/>
  <c r="AG487" i="15"/>
  <c r="AH487" i="15"/>
  <c r="AI487" i="15"/>
  <c r="AB488" i="15"/>
  <c r="AC488" i="15"/>
  <c r="AD488" i="15"/>
  <c r="AE488" i="15"/>
  <c r="AF488" i="15"/>
  <c r="AG488" i="15"/>
  <c r="AH488" i="15"/>
  <c r="AI488" i="15"/>
  <c r="AB489" i="15"/>
  <c r="AC489" i="15"/>
  <c r="AD489" i="15"/>
  <c r="AE489" i="15"/>
  <c r="AF489" i="15"/>
  <c r="AG489" i="15"/>
  <c r="AH489" i="15"/>
  <c r="AI489" i="15"/>
  <c r="AB490" i="15"/>
  <c r="AC490" i="15"/>
  <c r="AD490" i="15"/>
  <c r="AE490" i="15"/>
  <c r="AF490" i="15"/>
  <c r="AG490" i="15"/>
  <c r="AH490" i="15"/>
  <c r="AI490" i="15"/>
  <c r="AB491" i="15"/>
  <c r="AC491" i="15"/>
  <c r="AD491" i="15"/>
  <c r="AE491" i="15"/>
  <c r="AF491" i="15"/>
  <c r="AG491" i="15"/>
  <c r="AH491" i="15"/>
  <c r="AI491" i="15"/>
  <c r="AB492" i="15"/>
  <c r="AC492" i="15"/>
  <c r="AD492" i="15"/>
  <c r="AE492" i="15"/>
  <c r="AF492" i="15"/>
  <c r="AG492" i="15"/>
  <c r="AH492" i="15"/>
  <c r="AI492" i="15"/>
  <c r="AB493" i="15"/>
  <c r="AC493" i="15"/>
  <c r="AD493" i="15"/>
  <c r="AE493" i="15"/>
  <c r="AF493" i="15"/>
  <c r="AG493" i="15"/>
  <c r="AH493" i="15"/>
  <c r="AI493" i="15"/>
  <c r="AB494" i="15"/>
  <c r="AC494" i="15"/>
  <c r="AD494" i="15"/>
  <c r="AE494" i="15"/>
  <c r="AF494" i="15"/>
  <c r="AG494" i="15"/>
  <c r="AH494" i="15"/>
  <c r="AI494" i="15"/>
  <c r="AB495" i="15"/>
  <c r="AC495" i="15"/>
  <c r="AD495" i="15"/>
  <c r="AE495" i="15"/>
  <c r="AF495" i="15"/>
  <c r="AG495" i="15"/>
  <c r="AH495" i="15"/>
  <c r="AI495" i="15"/>
  <c r="AB496" i="15"/>
  <c r="AC496" i="15"/>
  <c r="AD496" i="15"/>
  <c r="AE496" i="15"/>
  <c r="AF496" i="15"/>
  <c r="AG496" i="15"/>
  <c r="AH496" i="15"/>
  <c r="AI496" i="15"/>
  <c r="AB773" i="15"/>
  <c r="AC773" i="15"/>
  <c r="AD773" i="15"/>
  <c r="AE773" i="15"/>
  <c r="AF773" i="15"/>
  <c r="AG773" i="15"/>
  <c r="AH773" i="15"/>
  <c r="AI773" i="15"/>
  <c r="AB774" i="15"/>
  <c r="AC774" i="15"/>
  <c r="AD774" i="15"/>
  <c r="AE774" i="15"/>
  <c r="AF774" i="15"/>
  <c r="AG774" i="15"/>
  <c r="AH774" i="15"/>
  <c r="AI774" i="15"/>
  <c r="AB775" i="15"/>
  <c r="AC775" i="15"/>
  <c r="AD775" i="15"/>
  <c r="AE775" i="15"/>
  <c r="AF775" i="15"/>
  <c r="AG775" i="15"/>
  <c r="AH775" i="15"/>
  <c r="AI775" i="15"/>
  <c r="AB776" i="15"/>
  <c r="AC776" i="15"/>
  <c r="AD776" i="15"/>
  <c r="AE776" i="15"/>
  <c r="AF776" i="15"/>
  <c r="AG776" i="15"/>
  <c r="AH776" i="15"/>
  <c r="AI776" i="15"/>
  <c r="AB777" i="15"/>
  <c r="AC777" i="15"/>
  <c r="AD777" i="15"/>
  <c r="AE777" i="15"/>
  <c r="AF777" i="15"/>
  <c r="AG777" i="15"/>
  <c r="AH777" i="15"/>
  <c r="AI777" i="15"/>
  <c r="AB778" i="15"/>
  <c r="AC778" i="15"/>
  <c r="AD778" i="15"/>
  <c r="AE778" i="15"/>
  <c r="AF778" i="15"/>
  <c r="AG778" i="15"/>
  <c r="AH778" i="15"/>
  <c r="AI778" i="15"/>
  <c r="AB779" i="15"/>
  <c r="AC779" i="15"/>
  <c r="AD779" i="15"/>
  <c r="AE779" i="15"/>
  <c r="AF779" i="15"/>
  <c r="AG779" i="15"/>
  <c r="AH779" i="15"/>
  <c r="AI779" i="15"/>
  <c r="AB780" i="15"/>
  <c r="AC780" i="15"/>
  <c r="AD780" i="15"/>
  <c r="AE780" i="15"/>
  <c r="AF780" i="15"/>
  <c r="AG780" i="15"/>
  <c r="AH780" i="15"/>
  <c r="AI780" i="15"/>
  <c r="AB781" i="15"/>
  <c r="AC781" i="15"/>
  <c r="AD781" i="15"/>
  <c r="AE781" i="15"/>
  <c r="AF781" i="15"/>
  <c r="AG781" i="15"/>
  <c r="AH781" i="15"/>
  <c r="AI781" i="15"/>
  <c r="AB782" i="15"/>
  <c r="AC782" i="15"/>
  <c r="AD782" i="15"/>
  <c r="AE782" i="15"/>
  <c r="AF782" i="15"/>
  <c r="AG782" i="15"/>
  <c r="AH782" i="15"/>
  <c r="AI782" i="15"/>
  <c r="AB783" i="15"/>
  <c r="AC783" i="15"/>
  <c r="AD783" i="15"/>
  <c r="AE783" i="15"/>
  <c r="AF783" i="15"/>
  <c r="AG783" i="15"/>
  <c r="AH783" i="15"/>
  <c r="AI783" i="15"/>
  <c r="AB784" i="15"/>
  <c r="AC784" i="15"/>
  <c r="AD784" i="15"/>
  <c r="AE784" i="15"/>
  <c r="AF784" i="15"/>
  <c r="AG784" i="15"/>
  <c r="AH784" i="15"/>
  <c r="AI784" i="15"/>
  <c r="AB1061" i="15"/>
  <c r="AC1061" i="15"/>
  <c r="AD1061" i="15"/>
  <c r="AE1061" i="15"/>
  <c r="AF1061" i="15"/>
  <c r="AG1061" i="15"/>
  <c r="AH1061" i="15"/>
  <c r="AI1061" i="15"/>
  <c r="AB1062" i="15"/>
  <c r="AC1062" i="15"/>
  <c r="AD1062" i="15"/>
  <c r="AE1062" i="15"/>
  <c r="AF1062" i="15"/>
  <c r="AG1062" i="15"/>
  <c r="AH1062" i="15"/>
  <c r="AI1062" i="15"/>
  <c r="AB1063" i="15"/>
  <c r="AC1063" i="15"/>
  <c r="AD1063" i="15"/>
  <c r="AE1063" i="15"/>
  <c r="AF1063" i="15"/>
  <c r="AG1063" i="15"/>
  <c r="AH1063" i="15"/>
  <c r="AI1063" i="15"/>
  <c r="AB1064" i="15"/>
  <c r="AC1064" i="15"/>
  <c r="AD1064" i="15"/>
  <c r="AE1064" i="15"/>
  <c r="AF1064" i="15"/>
  <c r="AG1064" i="15"/>
  <c r="AH1064" i="15"/>
  <c r="AI1064" i="15"/>
  <c r="AB1065" i="15"/>
  <c r="AC1065" i="15"/>
  <c r="AD1065" i="15"/>
  <c r="AE1065" i="15"/>
  <c r="AF1065" i="15"/>
  <c r="AG1065" i="15"/>
  <c r="AH1065" i="15"/>
  <c r="AI1065" i="15"/>
  <c r="AB1066" i="15"/>
  <c r="AC1066" i="15"/>
  <c r="AD1066" i="15"/>
  <c r="AE1066" i="15"/>
  <c r="AF1066" i="15"/>
  <c r="AG1066" i="15"/>
  <c r="AH1066" i="15"/>
  <c r="AI1066" i="15"/>
  <c r="AB1067" i="15"/>
  <c r="AC1067" i="15"/>
  <c r="AD1067" i="15"/>
  <c r="AE1067" i="15"/>
  <c r="AF1067" i="15"/>
  <c r="AG1067" i="15"/>
  <c r="AH1067" i="15"/>
  <c r="AI1067" i="15"/>
  <c r="AB1068" i="15"/>
  <c r="AC1068" i="15"/>
  <c r="AD1068" i="15"/>
  <c r="AE1068" i="15"/>
  <c r="AF1068" i="15"/>
  <c r="AG1068" i="15"/>
  <c r="AH1068" i="15"/>
  <c r="AI1068" i="15"/>
  <c r="AB1069" i="15"/>
  <c r="AC1069" i="15"/>
  <c r="AD1069" i="15"/>
  <c r="AE1069" i="15"/>
  <c r="AF1069" i="15"/>
  <c r="AG1069" i="15"/>
  <c r="AH1069" i="15"/>
  <c r="AI1069" i="15"/>
  <c r="AB1070" i="15"/>
  <c r="AC1070" i="15"/>
  <c r="AD1070" i="15"/>
  <c r="AE1070" i="15"/>
  <c r="AF1070" i="15"/>
  <c r="AG1070" i="15"/>
  <c r="AH1070" i="15"/>
  <c r="AI1070" i="15"/>
  <c r="AB1071" i="15"/>
  <c r="AC1071" i="15"/>
  <c r="AD1071" i="15"/>
  <c r="AE1071" i="15"/>
  <c r="AF1071" i="15"/>
  <c r="AG1071" i="15"/>
  <c r="AH1071" i="15"/>
  <c r="AI1071" i="15"/>
  <c r="AB1072" i="15"/>
  <c r="AC1072" i="15"/>
  <c r="AD1072" i="15"/>
  <c r="AE1072" i="15"/>
  <c r="AF1072" i="15"/>
  <c r="AG1072" i="15"/>
  <c r="AH1072" i="15"/>
  <c r="AI1072" i="15"/>
  <c r="AB1349" i="15"/>
  <c r="AC1349" i="15"/>
  <c r="AD1349" i="15"/>
  <c r="AE1349" i="15"/>
  <c r="AF1349" i="15"/>
  <c r="AG1349" i="15"/>
  <c r="AH1349" i="15"/>
  <c r="AI1349" i="15"/>
  <c r="AB1350" i="15"/>
  <c r="AC1350" i="15"/>
  <c r="AD1350" i="15"/>
  <c r="AE1350" i="15"/>
  <c r="AF1350" i="15"/>
  <c r="AG1350" i="15"/>
  <c r="AH1350" i="15"/>
  <c r="AI1350" i="15"/>
  <c r="AB1351" i="15"/>
  <c r="AC1351" i="15"/>
  <c r="AD1351" i="15"/>
  <c r="AE1351" i="15"/>
  <c r="AF1351" i="15"/>
  <c r="AG1351" i="15"/>
  <c r="AH1351" i="15"/>
  <c r="AI1351" i="15"/>
  <c r="AB1352" i="15"/>
  <c r="AC1352" i="15"/>
  <c r="AD1352" i="15"/>
  <c r="AE1352" i="15"/>
  <c r="AF1352" i="15"/>
  <c r="AG1352" i="15"/>
  <c r="AH1352" i="15"/>
  <c r="AI1352" i="15"/>
  <c r="AB1353" i="15"/>
  <c r="AC1353" i="15"/>
  <c r="AD1353" i="15"/>
  <c r="AE1353" i="15"/>
  <c r="AF1353" i="15"/>
  <c r="AG1353" i="15"/>
  <c r="AH1353" i="15"/>
  <c r="AI1353" i="15"/>
  <c r="AB1354" i="15"/>
  <c r="AC1354" i="15"/>
  <c r="AD1354" i="15"/>
  <c r="AE1354" i="15"/>
  <c r="AF1354" i="15"/>
  <c r="AG1354" i="15"/>
  <c r="AH1354" i="15"/>
  <c r="AI1354" i="15"/>
  <c r="AB1355" i="15"/>
  <c r="AC1355" i="15"/>
  <c r="AD1355" i="15"/>
  <c r="AE1355" i="15"/>
  <c r="AF1355" i="15"/>
  <c r="AG1355" i="15"/>
  <c r="AH1355" i="15"/>
  <c r="AI1355" i="15"/>
  <c r="AB1356" i="15"/>
  <c r="AC1356" i="15"/>
  <c r="AD1356" i="15"/>
  <c r="AE1356" i="15"/>
  <c r="AF1356" i="15"/>
  <c r="AG1356" i="15"/>
  <c r="AH1356" i="15"/>
  <c r="AI1356" i="15"/>
  <c r="AB1357" i="15"/>
  <c r="AC1357" i="15"/>
  <c r="AD1357" i="15"/>
  <c r="AE1357" i="15"/>
  <c r="AF1357" i="15"/>
  <c r="AG1357" i="15"/>
  <c r="AH1357" i="15"/>
  <c r="AI1357" i="15"/>
  <c r="AB1358" i="15"/>
  <c r="AC1358" i="15"/>
  <c r="AD1358" i="15"/>
  <c r="AE1358" i="15"/>
  <c r="AF1358" i="15"/>
  <c r="AG1358" i="15"/>
  <c r="AH1358" i="15"/>
  <c r="AI1358" i="15"/>
  <c r="AB1359" i="15"/>
  <c r="AC1359" i="15"/>
  <c r="AD1359" i="15"/>
  <c r="AE1359" i="15"/>
  <c r="AF1359" i="15"/>
  <c r="AG1359" i="15"/>
  <c r="AH1359" i="15"/>
  <c r="AI1359" i="15"/>
  <c r="AB1360" i="15"/>
  <c r="AC1360" i="15"/>
  <c r="AD1360" i="15"/>
  <c r="AE1360" i="15"/>
  <c r="AF1360" i="15"/>
  <c r="AG1360" i="15"/>
  <c r="AH1360" i="15"/>
  <c r="AI1360" i="15"/>
  <c r="AB209" i="15"/>
  <c r="AC209" i="15"/>
  <c r="AL33" i="15"/>
  <c r="AV33" i="15" s="1"/>
  <c r="AD209" i="15"/>
  <c r="AE209" i="15"/>
  <c r="AF209" i="15"/>
  <c r="AG209" i="15"/>
  <c r="AH209" i="15"/>
  <c r="AI209" i="15"/>
  <c r="AB210" i="15"/>
  <c r="AC210" i="15"/>
  <c r="AD210" i="15"/>
  <c r="AE210" i="15"/>
  <c r="AF210" i="15"/>
  <c r="AG210" i="15"/>
  <c r="AH210" i="15"/>
  <c r="AI210" i="15"/>
  <c r="AB211" i="15"/>
  <c r="AC211" i="15"/>
  <c r="AD211" i="15"/>
  <c r="AE211" i="15"/>
  <c r="AF211" i="15"/>
  <c r="AG211" i="15"/>
  <c r="AH211" i="15"/>
  <c r="AI211" i="15"/>
  <c r="AB212" i="15"/>
  <c r="AC212" i="15"/>
  <c r="AD212" i="15"/>
  <c r="AE212" i="15"/>
  <c r="AF212" i="15"/>
  <c r="AG212" i="15"/>
  <c r="AH212" i="15"/>
  <c r="AI212" i="15"/>
  <c r="AB213" i="15"/>
  <c r="AC213" i="15"/>
  <c r="AD213" i="15"/>
  <c r="AE213" i="15"/>
  <c r="AF213" i="15"/>
  <c r="AG213" i="15"/>
  <c r="AH213" i="15"/>
  <c r="AI213" i="15"/>
  <c r="AB214" i="15"/>
  <c r="AC214" i="15"/>
  <c r="AD214" i="15"/>
  <c r="AE214" i="15"/>
  <c r="AF214" i="15"/>
  <c r="AG214" i="15"/>
  <c r="AH214" i="15"/>
  <c r="AI214" i="15"/>
  <c r="AB215" i="15"/>
  <c r="AC215" i="15"/>
  <c r="AD215" i="15"/>
  <c r="AE215" i="15"/>
  <c r="AF215" i="15"/>
  <c r="AG215" i="15"/>
  <c r="AH215" i="15"/>
  <c r="AI215" i="15"/>
  <c r="AB216" i="15"/>
  <c r="AC216" i="15"/>
  <c r="AD216" i="15"/>
  <c r="AE216" i="15"/>
  <c r="AF216" i="15"/>
  <c r="AG216" i="15"/>
  <c r="AH216" i="15"/>
  <c r="AI216" i="15"/>
  <c r="AB217" i="15"/>
  <c r="AC217" i="15"/>
  <c r="AD217" i="15"/>
  <c r="AE217" i="15"/>
  <c r="AF217" i="15"/>
  <c r="AG217" i="15"/>
  <c r="AH217" i="15"/>
  <c r="AI217" i="15"/>
  <c r="AB218" i="15"/>
  <c r="AC218" i="15"/>
  <c r="AD218" i="15"/>
  <c r="AE218" i="15"/>
  <c r="AF218" i="15"/>
  <c r="AG218" i="15"/>
  <c r="AH218" i="15"/>
  <c r="AI218" i="15"/>
  <c r="AB219" i="15"/>
  <c r="AC219" i="15"/>
  <c r="AD219" i="15"/>
  <c r="AE219" i="15"/>
  <c r="AF219" i="15"/>
  <c r="AG219" i="15"/>
  <c r="AH219" i="15"/>
  <c r="AI219" i="15"/>
  <c r="AB220" i="15"/>
  <c r="AC220" i="15"/>
  <c r="AD220" i="15"/>
  <c r="AE220" i="15"/>
  <c r="AF220" i="15"/>
  <c r="AG220" i="15"/>
  <c r="AH220" i="15"/>
  <c r="AI220" i="15"/>
  <c r="AB497" i="15"/>
  <c r="AC497" i="15"/>
  <c r="AD497" i="15"/>
  <c r="AE497" i="15"/>
  <c r="AF497" i="15"/>
  <c r="AG497" i="15"/>
  <c r="AH497" i="15"/>
  <c r="AI497" i="15"/>
  <c r="AB498" i="15"/>
  <c r="AC498" i="15"/>
  <c r="AD498" i="15"/>
  <c r="AE498" i="15"/>
  <c r="AF498" i="15"/>
  <c r="AG498" i="15"/>
  <c r="AH498" i="15"/>
  <c r="AI498" i="15"/>
  <c r="AB499" i="15"/>
  <c r="AC499" i="15"/>
  <c r="AD499" i="15"/>
  <c r="AE499" i="15"/>
  <c r="AF499" i="15"/>
  <c r="AG499" i="15"/>
  <c r="AH499" i="15"/>
  <c r="AI499" i="15"/>
  <c r="AB500" i="15"/>
  <c r="AC500" i="15"/>
  <c r="AD500" i="15"/>
  <c r="AE500" i="15"/>
  <c r="AF500" i="15"/>
  <c r="AG500" i="15"/>
  <c r="AH500" i="15"/>
  <c r="AI500" i="15"/>
  <c r="AB501" i="15"/>
  <c r="AC501" i="15"/>
  <c r="AD501" i="15"/>
  <c r="AE501" i="15"/>
  <c r="AF501" i="15"/>
  <c r="AG501" i="15"/>
  <c r="AH501" i="15"/>
  <c r="AI501" i="15"/>
  <c r="AB502" i="15"/>
  <c r="AC502" i="15"/>
  <c r="AD502" i="15"/>
  <c r="AE502" i="15"/>
  <c r="AF502" i="15"/>
  <c r="AG502" i="15"/>
  <c r="AH502" i="15"/>
  <c r="AI502" i="15"/>
  <c r="AB503" i="15"/>
  <c r="AC503" i="15"/>
  <c r="AD503" i="15"/>
  <c r="AE503" i="15"/>
  <c r="AF503" i="15"/>
  <c r="AG503" i="15"/>
  <c r="AH503" i="15"/>
  <c r="AI503" i="15"/>
  <c r="AB504" i="15"/>
  <c r="AC504" i="15"/>
  <c r="AD504" i="15"/>
  <c r="AE504" i="15"/>
  <c r="AF504" i="15"/>
  <c r="AG504" i="15"/>
  <c r="AH504" i="15"/>
  <c r="AI504" i="15"/>
  <c r="AB505" i="15"/>
  <c r="AC505" i="15"/>
  <c r="AD505" i="15"/>
  <c r="AE505" i="15"/>
  <c r="AF505" i="15"/>
  <c r="AG505" i="15"/>
  <c r="AH505" i="15"/>
  <c r="AI505" i="15"/>
  <c r="AB506" i="15"/>
  <c r="AC506" i="15"/>
  <c r="AD506" i="15"/>
  <c r="AE506" i="15"/>
  <c r="AF506" i="15"/>
  <c r="AG506" i="15"/>
  <c r="AH506" i="15"/>
  <c r="AI506" i="15"/>
  <c r="AB507" i="15"/>
  <c r="AC507" i="15"/>
  <c r="AD507" i="15"/>
  <c r="AE507" i="15"/>
  <c r="AF507" i="15"/>
  <c r="AG507" i="15"/>
  <c r="AH507" i="15"/>
  <c r="AI507" i="15"/>
  <c r="AB508" i="15"/>
  <c r="AC508" i="15"/>
  <c r="AD508" i="15"/>
  <c r="AE508" i="15"/>
  <c r="AF508" i="15"/>
  <c r="AG508" i="15"/>
  <c r="AH508" i="15"/>
  <c r="AI508" i="15"/>
  <c r="AB785" i="15"/>
  <c r="AC785" i="15"/>
  <c r="AD785" i="15"/>
  <c r="AE785" i="15"/>
  <c r="AF785" i="15"/>
  <c r="AG785" i="15"/>
  <c r="AH785" i="15"/>
  <c r="AI785" i="15"/>
  <c r="AB786" i="15"/>
  <c r="AC786" i="15"/>
  <c r="AD786" i="15"/>
  <c r="AE786" i="15"/>
  <c r="AF786" i="15"/>
  <c r="AG786" i="15"/>
  <c r="AH786" i="15"/>
  <c r="AI786" i="15"/>
  <c r="AB787" i="15"/>
  <c r="AC787" i="15"/>
  <c r="AD787" i="15"/>
  <c r="AE787" i="15"/>
  <c r="AF787" i="15"/>
  <c r="AG787" i="15"/>
  <c r="AH787" i="15"/>
  <c r="AI787" i="15"/>
  <c r="AB788" i="15"/>
  <c r="AC788" i="15"/>
  <c r="AD788" i="15"/>
  <c r="AE788" i="15"/>
  <c r="AF788" i="15"/>
  <c r="AG788" i="15"/>
  <c r="AH788" i="15"/>
  <c r="AI788" i="15"/>
  <c r="AB789" i="15"/>
  <c r="AC789" i="15"/>
  <c r="AD789" i="15"/>
  <c r="AE789" i="15"/>
  <c r="AF789" i="15"/>
  <c r="AG789" i="15"/>
  <c r="AH789" i="15"/>
  <c r="AI789" i="15"/>
  <c r="AB790" i="15"/>
  <c r="AC790" i="15"/>
  <c r="AD790" i="15"/>
  <c r="AE790" i="15"/>
  <c r="AF790" i="15"/>
  <c r="AG790" i="15"/>
  <c r="AH790" i="15"/>
  <c r="AI790" i="15"/>
  <c r="AB791" i="15"/>
  <c r="AC791" i="15"/>
  <c r="AD791" i="15"/>
  <c r="AE791" i="15"/>
  <c r="AF791" i="15"/>
  <c r="AG791" i="15"/>
  <c r="AH791" i="15"/>
  <c r="AI791" i="15"/>
  <c r="AB792" i="15"/>
  <c r="AC792" i="15"/>
  <c r="AD792" i="15"/>
  <c r="AE792" i="15"/>
  <c r="AF792" i="15"/>
  <c r="AG792" i="15"/>
  <c r="AH792" i="15"/>
  <c r="AI792" i="15"/>
  <c r="AB793" i="15"/>
  <c r="AC793" i="15"/>
  <c r="AD793" i="15"/>
  <c r="AE793" i="15"/>
  <c r="AF793" i="15"/>
  <c r="AG793" i="15"/>
  <c r="AH793" i="15"/>
  <c r="AI793" i="15"/>
  <c r="AB794" i="15"/>
  <c r="AC794" i="15"/>
  <c r="AD794" i="15"/>
  <c r="AE794" i="15"/>
  <c r="AF794" i="15"/>
  <c r="AG794" i="15"/>
  <c r="AH794" i="15"/>
  <c r="AI794" i="15"/>
  <c r="AB795" i="15"/>
  <c r="AC795" i="15"/>
  <c r="AD795" i="15"/>
  <c r="AE795" i="15"/>
  <c r="AF795" i="15"/>
  <c r="AG795" i="15"/>
  <c r="AH795" i="15"/>
  <c r="AI795" i="15"/>
  <c r="AB796" i="15"/>
  <c r="AC796" i="15"/>
  <c r="AD796" i="15"/>
  <c r="AE796" i="15"/>
  <c r="AF796" i="15"/>
  <c r="AG796" i="15"/>
  <c r="AH796" i="15"/>
  <c r="AI796" i="15"/>
  <c r="AB1073" i="15"/>
  <c r="AC1073" i="15"/>
  <c r="AD1073" i="15"/>
  <c r="AE1073" i="15"/>
  <c r="AF1073" i="15"/>
  <c r="AG1073" i="15"/>
  <c r="AH1073" i="15"/>
  <c r="AI1073" i="15"/>
  <c r="AB1074" i="15"/>
  <c r="AC1074" i="15"/>
  <c r="AD1074" i="15"/>
  <c r="AE1074" i="15"/>
  <c r="AF1074" i="15"/>
  <c r="AG1074" i="15"/>
  <c r="AH1074" i="15"/>
  <c r="AI1074" i="15"/>
  <c r="AB1075" i="15"/>
  <c r="AC1075" i="15"/>
  <c r="AD1075" i="15"/>
  <c r="AE1075" i="15"/>
  <c r="AF1075" i="15"/>
  <c r="AG1075" i="15"/>
  <c r="AH1075" i="15"/>
  <c r="AI1075" i="15"/>
  <c r="AB1076" i="15"/>
  <c r="AC1076" i="15"/>
  <c r="AD1076" i="15"/>
  <c r="AE1076" i="15"/>
  <c r="AF1076" i="15"/>
  <c r="AG1076" i="15"/>
  <c r="AH1076" i="15"/>
  <c r="AI1076" i="15"/>
  <c r="AB1077" i="15"/>
  <c r="AC1077" i="15"/>
  <c r="AD1077" i="15"/>
  <c r="AE1077" i="15"/>
  <c r="AF1077" i="15"/>
  <c r="AG1077" i="15"/>
  <c r="AH1077" i="15"/>
  <c r="AI1077" i="15"/>
  <c r="AB1078" i="15"/>
  <c r="AC1078" i="15"/>
  <c r="AD1078" i="15"/>
  <c r="AE1078" i="15"/>
  <c r="AF1078" i="15"/>
  <c r="AG1078" i="15"/>
  <c r="AH1078" i="15"/>
  <c r="AI1078" i="15"/>
  <c r="AB1079" i="15"/>
  <c r="AC1079" i="15"/>
  <c r="AD1079" i="15"/>
  <c r="AE1079" i="15"/>
  <c r="AF1079" i="15"/>
  <c r="AG1079" i="15"/>
  <c r="AH1079" i="15"/>
  <c r="AI1079" i="15"/>
  <c r="AB1080" i="15"/>
  <c r="AC1080" i="15"/>
  <c r="AD1080" i="15"/>
  <c r="AE1080" i="15"/>
  <c r="AF1080" i="15"/>
  <c r="AG1080" i="15"/>
  <c r="AH1080" i="15"/>
  <c r="AI1080" i="15"/>
  <c r="AB1081" i="15"/>
  <c r="AC1081" i="15"/>
  <c r="AD1081" i="15"/>
  <c r="AE1081" i="15"/>
  <c r="AF1081" i="15"/>
  <c r="AG1081" i="15"/>
  <c r="AH1081" i="15"/>
  <c r="AI1081" i="15"/>
  <c r="AB1082" i="15"/>
  <c r="AC1082" i="15"/>
  <c r="AD1082" i="15"/>
  <c r="AE1082" i="15"/>
  <c r="AF1082" i="15"/>
  <c r="AG1082" i="15"/>
  <c r="AH1082" i="15"/>
  <c r="AI1082" i="15"/>
  <c r="AB1083" i="15"/>
  <c r="AC1083" i="15"/>
  <c r="AD1083" i="15"/>
  <c r="AE1083" i="15"/>
  <c r="AF1083" i="15"/>
  <c r="AG1083" i="15"/>
  <c r="AH1083" i="15"/>
  <c r="AI1083" i="15"/>
  <c r="AB1084" i="15"/>
  <c r="AC1084" i="15"/>
  <c r="AD1084" i="15"/>
  <c r="AE1084" i="15"/>
  <c r="AF1084" i="15"/>
  <c r="AG1084" i="15"/>
  <c r="AH1084" i="15"/>
  <c r="AI1084" i="15"/>
  <c r="AB1361" i="15"/>
  <c r="AC1361" i="15"/>
  <c r="AD1361" i="15"/>
  <c r="AE1361" i="15"/>
  <c r="AF1361" i="15"/>
  <c r="AG1361" i="15"/>
  <c r="AH1361" i="15"/>
  <c r="AI1361" i="15"/>
  <c r="AB1362" i="15"/>
  <c r="AC1362" i="15"/>
  <c r="AD1362" i="15"/>
  <c r="AE1362" i="15"/>
  <c r="AF1362" i="15"/>
  <c r="AG1362" i="15"/>
  <c r="AH1362" i="15"/>
  <c r="AI1362" i="15"/>
  <c r="AB1363" i="15"/>
  <c r="AC1363" i="15"/>
  <c r="AD1363" i="15"/>
  <c r="AE1363" i="15"/>
  <c r="AF1363" i="15"/>
  <c r="AG1363" i="15"/>
  <c r="AH1363" i="15"/>
  <c r="AI1363" i="15"/>
  <c r="AB1364" i="15"/>
  <c r="AC1364" i="15"/>
  <c r="AD1364" i="15"/>
  <c r="AE1364" i="15"/>
  <c r="AF1364" i="15"/>
  <c r="AG1364" i="15"/>
  <c r="AH1364" i="15"/>
  <c r="AI1364" i="15"/>
  <c r="AB1365" i="15"/>
  <c r="AC1365" i="15"/>
  <c r="AD1365" i="15"/>
  <c r="AE1365" i="15"/>
  <c r="AF1365" i="15"/>
  <c r="AG1365" i="15"/>
  <c r="AH1365" i="15"/>
  <c r="AI1365" i="15"/>
  <c r="AB1366" i="15"/>
  <c r="AC1366" i="15"/>
  <c r="AD1366" i="15"/>
  <c r="AE1366" i="15"/>
  <c r="AF1366" i="15"/>
  <c r="AG1366" i="15"/>
  <c r="AH1366" i="15"/>
  <c r="AI1366" i="15"/>
  <c r="AB1367" i="15"/>
  <c r="AC1367" i="15"/>
  <c r="AD1367" i="15"/>
  <c r="AE1367" i="15"/>
  <c r="AF1367" i="15"/>
  <c r="AG1367" i="15"/>
  <c r="AH1367" i="15"/>
  <c r="AI1367" i="15"/>
  <c r="AB1368" i="15"/>
  <c r="AC1368" i="15"/>
  <c r="AD1368" i="15"/>
  <c r="AE1368" i="15"/>
  <c r="AF1368" i="15"/>
  <c r="AG1368" i="15"/>
  <c r="AH1368" i="15"/>
  <c r="AI1368" i="15"/>
  <c r="AB1369" i="15"/>
  <c r="AC1369" i="15"/>
  <c r="AD1369" i="15"/>
  <c r="AE1369" i="15"/>
  <c r="AF1369" i="15"/>
  <c r="AG1369" i="15"/>
  <c r="AH1369" i="15"/>
  <c r="AI1369" i="15"/>
  <c r="AB1370" i="15"/>
  <c r="AC1370" i="15"/>
  <c r="AD1370" i="15"/>
  <c r="AE1370" i="15"/>
  <c r="AF1370" i="15"/>
  <c r="AG1370" i="15"/>
  <c r="AH1370" i="15"/>
  <c r="AI1370" i="15"/>
  <c r="AB1371" i="15"/>
  <c r="AC1371" i="15"/>
  <c r="AD1371" i="15"/>
  <c r="AE1371" i="15"/>
  <c r="AF1371" i="15"/>
  <c r="AG1371" i="15"/>
  <c r="AH1371" i="15"/>
  <c r="AI1371" i="15"/>
  <c r="AB1372" i="15"/>
  <c r="AC1372" i="15"/>
  <c r="AD1372" i="15"/>
  <c r="AE1372" i="15"/>
  <c r="AF1372" i="15"/>
  <c r="AG1372" i="15"/>
  <c r="AH1372" i="15"/>
  <c r="AI1372" i="15"/>
  <c r="AB221" i="15"/>
  <c r="AC221" i="15"/>
  <c r="AD221" i="15"/>
  <c r="AE221" i="15"/>
  <c r="AF221" i="15"/>
  <c r="AG221" i="15"/>
  <c r="AH221" i="15"/>
  <c r="AI221" i="15"/>
  <c r="AB222" i="15"/>
  <c r="AC222" i="15"/>
  <c r="AD222" i="15"/>
  <c r="AE222" i="15"/>
  <c r="AF222" i="15"/>
  <c r="AG222" i="15"/>
  <c r="AH222" i="15"/>
  <c r="AI222" i="15"/>
  <c r="AB223" i="15"/>
  <c r="AC223" i="15"/>
  <c r="AD223" i="15"/>
  <c r="AE223" i="15"/>
  <c r="AF223" i="15"/>
  <c r="AG223" i="15"/>
  <c r="AH223" i="15"/>
  <c r="AI223" i="15"/>
  <c r="AB224" i="15"/>
  <c r="AC224" i="15"/>
  <c r="AD224" i="15"/>
  <c r="AE224" i="15"/>
  <c r="AF224" i="15"/>
  <c r="AG224" i="15"/>
  <c r="AH224" i="15"/>
  <c r="AI224" i="15"/>
  <c r="AB225" i="15"/>
  <c r="AC225" i="15"/>
  <c r="AD225" i="15"/>
  <c r="AE225" i="15"/>
  <c r="AF225" i="15"/>
  <c r="AG225" i="15"/>
  <c r="AH225" i="15"/>
  <c r="AI225" i="15"/>
  <c r="AB226" i="15"/>
  <c r="AC226" i="15"/>
  <c r="AD226" i="15"/>
  <c r="AE226" i="15"/>
  <c r="AF226" i="15"/>
  <c r="AG226" i="15"/>
  <c r="AH226" i="15"/>
  <c r="AI226" i="15"/>
  <c r="AB227" i="15"/>
  <c r="AC227" i="15"/>
  <c r="AD227" i="15"/>
  <c r="AE227" i="15"/>
  <c r="AF227" i="15"/>
  <c r="AG227" i="15"/>
  <c r="AH227" i="15"/>
  <c r="AI227" i="15"/>
  <c r="AB228" i="15"/>
  <c r="AC228" i="15"/>
  <c r="AD228" i="15"/>
  <c r="AE228" i="15"/>
  <c r="AF228" i="15"/>
  <c r="AG228" i="15"/>
  <c r="AH228" i="15"/>
  <c r="AI228" i="15"/>
  <c r="AB229" i="15"/>
  <c r="AC229" i="15"/>
  <c r="AD229" i="15"/>
  <c r="AE229" i="15"/>
  <c r="AF229" i="15"/>
  <c r="AG229" i="15"/>
  <c r="AH229" i="15"/>
  <c r="AI229" i="15"/>
  <c r="AB230" i="15"/>
  <c r="AC230" i="15"/>
  <c r="AD230" i="15"/>
  <c r="AE230" i="15"/>
  <c r="AF230" i="15"/>
  <c r="AG230" i="15"/>
  <c r="AH230" i="15"/>
  <c r="AI230" i="15"/>
  <c r="AB231" i="15"/>
  <c r="AC231" i="15"/>
  <c r="AD231" i="15"/>
  <c r="AE231" i="15"/>
  <c r="AF231" i="15"/>
  <c r="AG231" i="15"/>
  <c r="AH231" i="15"/>
  <c r="AI231" i="15"/>
  <c r="AB232" i="15"/>
  <c r="AC232" i="15"/>
  <c r="AD232" i="15"/>
  <c r="AE232" i="15"/>
  <c r="AF232" i="15"/>
  <c r="AG232" i="15"/>
  <c r="AH232" i="15"/>
  <c r="AI232" i="15"/>
  <c r="AB509" i="15"/>
  <c r="AC509" i="15"/>
  <c r="AD509" i="15"/>
  <c r="AE509" i="15"/>
  <c r="AF509" i="15"/>
  <c r="AG509" i="15"/>
  <c r="AH509" i="15"/>
  <c r="AI509" i="15"/>
  <c r="AB510" i="15"/>
  <c r="AC510" i="15"/>
  <c r="AD510" i="15"/>
  <c r="AE510" i="15"/>
  <c r="AF510" i="15"/>
  <c r="AG510" i="15"/>
  <c r="AH510" i="15"/>
  <c r="AI510" i="15"/>
  <c r="AB511" i="15"/>
  <c r="AC511" i="15"/>
  <c r="AD511" i="15"/>
  <c r="AE511" i="15"/>
  <c r="AF511" i="15"/>
  <c r="AG511" i="15"/>
  <c r="AH511" i="15"/>
  <c r="AI511" i="15"/>
  <c r="AB512" i="15"/>
  <c r="AC512" i="15"/>
  <c r="AD512" i="15"/>
  <c r="AE512" i="15"/>
  <c r="AF512" i="15"/>
  <c r="AG512" i="15"/>
  <c r="AH512" i="15"/>
  <c r="AI512" i="15"/>
  <c r="AB513" i="15"/>
  <c r="AC513" i="15"/>
  <c r="AD513" i="15"/>
  <c r="AE513" i="15"/>
  <c r="AF513" i="15"/>
  <c r="AG513" i="15"/>
  <c r="AH513" i="15"/>
  <c r="AI513" i="15"/>
  <c r="AB514" i="15"/>
  <c r="AC514" i="15"/>
  <c r="AD514" i="15"/>
  <c r="AE514" i="15"/>
  <c r="AF514" i="15"/>
  <c r="AG514" i="15"/>
  <c r="AH514" i="15"/>
  <c r="AI514" i="15"/>
  <c r="AB515" i="15"/>
  <c r="AC515" i="15"/>
  <c r="AD515" i="15"/>
  <c r="AE515" i="15"/>
  <c r="AF515" i="15"/>
  <c r="AG515" i="15"/>
  <c r="AH515" i="15"/>
  <c r="AI515" i="15"/>
  <c r="AB516" i="15"/>
  <c r="AC516" i="15"/>
  <c r="AD516" i="15"/>
  <c r="AE516" i="15"/>
  <c r="AF516" i="15"/>
  <c r="AG516" i="15"/>
  <c r="AH516" i="15"/>
  <c r="AI516" i="15"/>
  <c r="AB517" i="15"/>
  <c r="AC517" i="15"/>
  <c r="AD517" i="15"/>
  <c r="AE517" i="15"/>
  <c r="AF517" i="15"/>
  <c r="AG517" i="15"/>
  <c r="AH517" i="15"/>
  <c r="AI517" i="15"/>
  <c r="AB518" i="15"/>
  <c r="AC518" i="15"/>
  <c r="AD518" i="15"/>
  <c r="AE518" i="15"/>
  <c r="AF518" i="15"/>
  <c r="AG518" i="15"/>
  <c r="AH518" i="15"/>
  <c r="AI518" i="15"/>
  <c r="AB519" i="15"/>
  <c r="AC519" i="15"/>
  <c r="AD519" i="15"/>
  <c r="AE519" i="15"/>
  <c r="AF519" i="15"/>
  <c r="AG519" i="15"/>
  <c r="AH519" i="15"/>
  <c r="AI519" i="15"/>
  <c r="AB520" i="15"/>
  <c r="AC520" i="15"/>
  <c r="AD520" i="15"/>
  <c r="AE520" i="15"/>
  <c r="AF520" i="15"/>
  <c r="AG520" i="15"/>
  <c r="AH520" i="15"/>
  <c r="AI520" i="15"/>
  <c r="AB797" i="15"/>
  <c r="AC797" i="15"/>
  <c r="AD797" i="15"/>
  <c r="AE797" i="15"/>
  <c r="AF797" i="15"/>
  <c r="AG797" i="15"/>
  <c r="AH797" i="15"/>
  <c r="AI797" i="15"/>
  <c r="AB798" i="15"/>
  <c r="AC798" i="15"/>
  <c r="AD798" i="15"/>
  <c r="AE798" i="15"/>
  <c r="AF798" i="15"/>
  <c r="AG798" i="15"/>
  <c r="AH798" i="15"/>
  <c r="AI798" i="15"/>
  <c r="AB799" i="15"/>
  <c r="AC799" i="15"/>
  <c r="AD799" i="15"/>
  <c r="AE799" i="15"/>
  <c r="AF799" i="15"/>
  <c r="AG799" i="15"/>
  <c r="AH799" i="15"/>
  <c r="AI799" i="15"/>
  <c r="AB800" i="15"/>
  <c r="AC800" i="15"/>
  <c r="AD800" i="15"/>
  <c r="AE800" i="15"/>
  <c r="AF800" i="15"/>
  <c r="AG800" i="15"/>
  <c r="AH800" i="15"/>
  <c r="AI800" i="15"/>
  <c r="AB801" i="15"/>
  <c r="AC801" i="15"/>
  <c r="AD801" i="15"/>
  <c r="AE801" i="15"/>
  <c r="AF801" i="15"/>
  <c r="AG801" i="15"/>
  <c r="AH801" i="15"/>
  <c r="AI801" i="15"/>
  <c r="AB802" i="15"/>
  <c r="AC802" i="15"/>
  <c r="AD802" i="15"/>
  <c r="AE802" i="15"/>
  <c r="AF802" i="15"/>
  <c r="AG802" i="15"/>
  <c r="AH802" i="15"/>
  <c r="AI802" i="15"/>
  <c r="AB803" i="15"/>
  <c r="AC803" i="15"/>
  <c r="AD803" i="15"/>
  <c r="AE803" i="15"/>
  <c r="AF803" i="15"/>
  <c r="AG803" i="15"/>
  <c r="AH803" i="15"/>
  <c r="AI803" i="15"/>
  <c r="AB804" i="15"/>
  <c r="AC804" i="15"/>
  <c r="AD804" i="15"/>
  <c r="AE804" i="15"/>
  <c r="AF804" i="15"/>
  <c r="AG804" i="15"/>
  <c r="AH804" i="15"/>
  <c r="AI804" i="15"/>
  <c r="AB805" i="15"/>
  <c r="AC805" i="15"/>
  <c r="AD805" i="15"/>
  <c r="AE805" i="15"/>
  <c r="AF805" i="15"/>
  <c r="AG805" i="15"/>
  <c r="AH805" i="15"/>
  <c r="AI805" i="15"/>
  <c r="AB806" i="15"/>
  <c r="AC806" i="15"/>
  <c r="AD806" i="15"/>
  <c r="AE806" i="15"/>
  <c r="AF806" i="15"/>
  <c r="AG806" i="15"/>
  <c r="AH806" i="15"/>
  <c r="AI806" i="15"/>
  <c r="AB807" i="15"/>
  <c r="AC807" i="15"/>
  <c r="AD807" i="15"/>
  <c r="AE807" i="15"/>
  <c r="AF807" i="15"/>
  <c r="AG807" i="15"/>
  <c r="AH807" i="15"/>
  <c r="AI807" i="15"/>
  <c r="AB808" i="15"/>
  <c r="AC808" i="15"/>
  <c r="AD808" i="15"/>
  <c r="AE808" i="15"/>
  <c r="AF808" i="15"/>
  <c r="AG808" i="15"/>
  <c r="AH808" i="15"/>
  <c r="AI808" i="15"/>
  <c r="AB1085" i="15"/>
  <c r="AC1085" i="15"/>
  <c r="AD1085" i="15"/>
  <c r="AE1085" i="15"/>
  <c r="AF1085" i="15"/>
  <c r="AG1085" i="15"/>
  <c r="AH1085" i="15"/>
  <c r="AI1085" i="15"/>
  <c r="AB1086" i="15"/>
  <c r="AC1086" i="15"/>
  <c r="AD1086" i="15"/>
  <c r="AE1086" i="15"/>
  <c r="AF1086" i="15"/>
  <c r="AG1086" i="15"/>
  <c r="AH1086" i="15"/>
  <c r="AI1086" i="15"/>
  <c r="AB1087" i="15"/>
  <c r="AC1087" i="15"/>
  <c r="AD1087" i="15"/>
  <c r="AE1087" i="15"/>
  <c r="AF1087" i="15"/>
  <c r="AG1087" i="15"/>
  <c r="AH1087" i="15"/>
  <c r="AI1087" i="15"/>
  <c r="AB1088" i="15"/>
  <c r="AC1088" i="15"/>
  <c r="AD1088" i="15"/>
  <c r="AE1088" i="15"/>
  <c r="AF1088" i="15"/>
  <c r="AG1088" i="15"/>
  <c r="AH1088" i="15"/>
  <c r="AI1088" i="15"/>
  <c r="AB1089" i="15"/>
  <c r="AC1089" i="15"/>
  <c r="AD1089" i="15"/>
  <c r="AE1089" i="15"/>
  <c r="AF1089" i="15"/>
  <c r="AG1089" i="15"/>
  <c r="AH1089" i="15"/>
  <c r="AI1089" i="15"/>
  <c r="AB1090" i="15"/>
  <c r="AC1090" i="15"/>
  <c r="AD1090" i="15"/>
  <c r="AE1090" i="15"/>
  <c r="AF1090" i="15"/>
  <c r="AG1090" i="15"/>
  <c r="AH1090" i="15"/>
  <c r="AI1090" i="15"/>
  <c r="AB1091" i="15"/>
  <c r="AC1091" i="15"/>
  <c r="AD1091" i="15"/>
  <c r="AE1091" i="15"/>
  <c r="AF1091" i="15"/>
  <c r="AG1091" i="15"/>
  <c r="AH1091" i="15"/>
  <c r="AI1091" i="15"/>
  <c r="AB1092" i="15"/>
  <c r="AC1092" i="15"/>
  <c r="AD1092" i="15"/>
  <c r="AE1092" i="15"/>
  <c r="AF1092" i="15"/>
  <c r="AG1092" i="15"/>
  <c r="AH1092" i="15"/>
  <c r="AI1092" i="15"/>
  <c r="AB1093" i="15"/>
  <c r="AC1093" i="15"/>
  <c r="AD1093" i="15"/>
  <c r="AE1093" i="15"/>
  <c r="AF1093" i="15"/>
  <c r="AG1093" i="15"/>
  <c r="AH1093" i="15"/>
  <c r="AI1093" i="15"/>
  <c r="AB1094" i="15"/>
  <c r="AC1094" i="15"/>
  <c r="AD1094" i="15"/>
  <c r="AE1094" i="15"/>
  <c r="AF1094" i="15"/>
  <c r="AG1094" i="15"/>
  <c r="AH1094" i="15"/>
  <c r="AI1094" i="15"/>
  <c r="AB1095" i="15"/>
  <c r="AC1095" i="15"/>
  <c r="AD1095" i="15"/>
  <c r="AE1095" i="15"/>
  <c r="AF1095" i="15"/>
  <c r="AG1095" i="15"/>
  <c r="AH1095" i="15"/>
  <c r="AI1095" i="15"/>
  <c r="AB1096" i="15"/>
  <c r="AC1096" i="15"/>
  <c r="AD1096" i="15"/>
  <c r="AE1096" i="15"/>
  <c r="AF1096" i="15"/>
  <c r="AG1096" i="15"/>
  <c r="AH1096" i="15"/>
  <c r="AI1096" i="15"/>
  <c r="AB1373" i="15"/>
  <c r="AC1373" i="15"/>
  <c r="AD1373" i="15"/>
  <c r="AE1373" i="15"/>
  <c r="AF1373" i="15"/>
  <c r="AG1373" i="15"/>
  <c r="AH1373" i="15"/>
  <c r="AI1373" i="15"/>
  <c r="AB1374" i="15"/>
  <c r="AC1374" i="15"/>
  <c r="AD1374" i="15"/>
  <c r="AE1374" i="15"/>
  <c r="AF1374" i="15"/>
  <c r="AG1374" i="15"/>
  <c r="AH1374" i="15"/>
  <c r="AI1374" i="15"/>
  <c r="AB1375" i="15"/>
  <c r="AC1375" i="15"/>
  <c r="AD1375" i="15"/>
  <c r="AE1375" i="15"/>
  <c r="AF1375" i="15"/>
  <c r="AG1375" i="15"/>
  <c r="AH1375" i="15"/>
  <c r="AI1375" i="15"/>
  <c r="AB1376" i="15"/>
  <c r="AC1376" i="15"/>
  <c r="AD1376" i="15"/>
  <c r="AE1376" i="15"/>
  <c r="AF1376" i="15"/>
  <c r="AG1376" i="15"/>
  <c r="AH1376" i="15"/>
  <c r="AI1376" i="15"/>
  <c r="AB1377" i="15"/>
  <c r="AC1377" i="15"/>
  <c r="AD1377" i="15"/>
  <c r="AE1377" i="15"/>
  <c r="AF1377" i="15"/>
  <c r="AG1377" i="15"/>
  <c r="AH1377" i="15"/>
  <c r="AI1377" i="15"/>
  <c r="AB1378" i="15"/>
  <c r="AC1378" i="15"/>
  <c r="AD1378" i="15"/>
  <c r="AE1378" i="15"/>
  <c r="AF1378" i="15"/>
  <c r="AG1378" i="15"/>
  <c r="AH1378" i="15"/>
  <c r="AI1378" i="15"/>
  <c r="AB1379" i="15"/>
  <c r="AC1379" i="15"/>
  <c r="AD1379" i="15"/>
  <c r="AE1379" i="15"/>
  <c r="AF1379" i="15"/>
  <c r="AG1379" i="15"/>
  <c r="AH1379" i="15"/>
  <c r="AI1379" i="15"/>
  <c r="AB1380" i="15"/>
  <c r="AC1380" i="15"/>
  <c r="AD1380" i="15"/>
  <c r="AE1380" i="15"/>
  <c r="AF1380" i="15"/>
  <c r="AG1380" i="15"/>
  <c r="AH1380" i="15"/>
  <c r="AI1380" i="15"/>
  <c r="AB1381" i="15"/>
  <c r="AC1381" i="15"/>
  <c r="AD1381" i="15"/>
  <c r="AE1381" i="15"/>
  <c r="AF1381" i="15"/>
  <c r="AG1381" i="15"/>
  <c r="AH1381" i="15"/>
  <c r="AI1381" i="15"/>
  <c r="AB1382" i="15"/>
  <c r="AC1382" i="15"/>
  <c r="AD1382" i="15"/>
  <c r="AE1382" i="15"/>
  <c r="AF1382" i="15"/>
  <c r="AG1382" i="15"/>
  <c r="AH1382" i="15"/>
  <c r="AI1382" i="15"/>
  <c r="AB1383" i="15"/>
  <c r="AC1383" i="15"/>
  <c r="AD1383" i="15"/>
  <c r="AE1383" i="15"/>
  <c r="AF1383" i="15"/>
  <c r="AG1383" i="15"/>
  <c r="AH1383" i="15"/>
  <c r="AI1383" i="15"/>
  <c r="AB1384" i="15"/>
  <c r="AC1384" i="15"/>
  <c r="AD1384" i="15"/>
  <c r="AE1384" i="15"/>
  <c r="AF1384" i="15"/>
  <c r="AG1384" i="15"/>
  <c r="AH1384" i="15"/>
  <c r="AI1384" i="15"/>
  <c r="AB233" i="15"/>
  <c r="AC233" i="15"/>
  <c r="AD233" i="15"/>
  <c r="AE233" i="15"/>
  <c r="AF233" i="15"/>
  <c r="AG233" i="15"/>
  <c r="AH233" i="15"/>
  <c r="AI233" i="15"/>
  <c r="AB234" i="15"/>
  <c r="AC234" i="15"/>
  <c r="AD234" i="15"/>
  <c r="AE234" i="15"/>
  <c r="AF234" i="15"/>
  <c r="AG234" i="15"/>
  <c r="AH234" i="15"/>
  <c r="AI234" i="15"/>
  <c r="AB235" i="15"/>
  <c r="AC235" i="15"/>
  <c r="AD235" i="15"/>
  <c r="AE235" i="15"/>
  <c r="AF235" i="15"/>
  <c r="AG235" i="15"/>
  <c r="AH235" i="15"/>
  <c r="AI235" i="15"/>
  <c r="AB236" i="15"/>
  <c r="AC236" i="15"/>
  <c r="AD236" i="15"/>
  <c r="AE236" i="15"/>
  <c r="AF236" i="15"/>
  <c r="AG236" i="15"/>
  <c r="AH236" i="15"/>
  <c r="AI236" i="15"/>
  <c r="AB237" i="15"/>
  <c r="AC237" i="15"/>
  <c r="AD237" i="15"/>
  <c r="AE237" i="15"/>
  <c r="AF237" i="15"/>
  <c r="AG237" i="15"/>
  <c r="AH237" i="15"/>
  <c r="AI237" i="15"/>
  <c r="AB238" i="15"/>
  <c r="AC238" i="15"/>
  <c r="AD238" i="15"/>
  <c r="AE238" i="15"/>
  <c r="AF238" i="15"/>
  <c r="AG238" i="15"/>
  <c r="AH238" i="15"/>
  <c r="AI238" i="15"/>
  <c r="AB239" i="15"/>
  <c r="AC239" i="15"/>
  <c r="AD239" i="15"/>
  <c r="AE239" i="15"/>
  <c r="AF239" i="15"/>
  <c r="AG239" i="15"/>
  <c r="AH239" i="15"/>
  <c r="AI239" i="15"/>
  <c r="AB240" i="15"/>
  <c r="AC240" i="15"/>
  <c r="AD240" i="15"/>
  <c r="AE240" i="15"/>
  <c r="AF240" i="15"/>
  <c r="AG240" i="15"/>
  <c r="AH240" i="15"/>
  <c r="AI240" i="15"/>
  <c r="AB241" i="15"/>
  <c r="AC241" i="15"/>
  <c r="AD241" i="15"/>
  <c r="AE241" i="15"/>
  <c r="AF241" i="15"/>
  <c r="AG241" i="15"/>
  <c r="AH241" i="15"/>
  <c r="AI241" i="15"/>
  <c r="AB242" i="15"/>
  <c r="AC242" i="15"/>
  <c r="AD242" i="15"/>
  <c r="AE242" i="15"/>
  <c r="AF242" i="15"/>
  <c r="AG242" i="15"/>
  <c r="AH242" i="15"/>
  <c r="AI242" i="15"/>
  <c r="AB243" i="15"/>
  <c r="AC243" i="15"/>
  <c r="AD243" i="15"/>
  <c r="AE243" i="15"/>
  <c r="AF243" i="15"/>
  <c r="AG243" i="15"/>
  <c r="AH243" i="15"/>
  <c r="AI243" i="15"/>
  <c r="AB244" i="15"/>
  <c r="AC244" i="15"/>
  <c r="AD244" i="15"/>
  <c r="AE244" i="15"/>
  <c r="AF244" i="15"/>
  <c r="AG244" i="15"/>
  <c r="AH244" i="15"/>
  <c r="AI244" i="15"/>
  <c r="AB521" i="15"/>
  <c r="AC521" i="15"/>
  <c r="AD521" i="15"/>
  <c r="AE521" i="15"/>
  <c r="AF521" i="15"/>
  <c r="AG521" i="15"/>
  <c r="AH521" i="15"/>
  <c r="AI521" i="15"/>
  <c r="AB522" i="15"/>
  <c r="AC522" i="15"/>
  <c r="AD522" i="15"/>
  <c r="AE522" i="15"/>
  <c r="AF522" i="15"/>
  <c r="AG522" i="15"/>
  <c r="AH522" i="15"/>
  <c r="AI522" i="15"/>
  <c r="AB523" i="15"/>
  <c r="AC523" i="15"/>
  <c r="AD523" i="15"/>
  <c r="AE523" i="15"/>
  <c r="AF523" i="15"/>
  <c r="AG523" i="15"/>
  <c r="AH523" i="15"/>
  <c r="AI523" i="15"/>
  <c r="AB524" i="15"/>
  <c r="AC524" i="15"/>
  <c r="AD524" i="15"/>
  <c r="AE524" i="15"/>
  <c r="AF524" i="15"/>
  <c r="AG524" i="15"/>
  <c r="AH524" i="15"/>
  <c r="AI524" i="15"/>
  <c r="AB525" i="15"/>
  <c r="AC525" i="15"/>
  <c r="AD525" i="15"/>
  <c r="AE525" i="15"/>
  <c r="AF525" i="15"/>
  <c r="AG525" i="15"/>
  <c r="AH525" i="15"/>
  <c r="AI525" i="15"/>
  <c r="AB526" i="15"/>
  <c r="AC526" i="15"/>
  <c r="AD526" i="15"/>
  <c r="AE526" i="15"/>
  <c r="AF526" i="15"/>
  <c r="AG526" i="15"/>
  <c r="AH526" i="15"/>
  <c r="AI526" i="15"/>
  <c r="AB527" i="15"/>
  <c r="AC527" i="15"/>
  <c r="AD527" i="15"/>
  <c r="AE527" i="15"/>
  <c r="AF527" i="15"/>
  <c r="AG527" i="15"/>
  <c r="AH527" i="15"/>
  <c r="AI527" i="15"/>
  <c r="AB528" i="15"/>
  <c r="AC528" i="15"/>
  <c r="AD528" i="15"/>
  <c r="AE528" i="15"/>
  <c r="AF528" i="15"/>
  <c r="AG528" i="15"/>
  <c r="AH528" i="15"/>
  <c r="AI528" i="15"/>
  <c r="AB529" i="15"/>
  <c r="AC529" i="15"/>
  <c r="AD529" i="15"/>
  <c r="AE529" i="15"/>
  <c r="AF529" i="15"/>
  <c r="AG529" i="15"/>
  <c r="AH529" i="15"/>
  <c r="AI529" i="15"/>
  <c r="AB530" i="15"/>
  <c r="AC530" i="15"/>
  <c r="AD530" i="15"/>
  <c r="AE530" i="15"/>
  <c r="AF530" i="15"/>
  <c r="AG530" i="15"/>
  <c r="AH530" i="15"/>
  <c r="AI530" i="15"/>
  <c r="AB531" i="15"/>
  <c r="AC531" i="15"/>
  <c r="AD531" i="15"/>
  <c r="AE531" i="15"/>
  <c r="AF531" i="15"/>
  <c r="AG531" i="15"/>
  <c r="AH531" i="15"/>
  <c r="AI531" i="15"/>
  <c r="AB532" i="15"/>
  <c r="AC532" i="15"/>
  <c r="AD532" i="15"/>
  <c r="AE532" i="15"/>
  <c r="AF532" i="15"/>
  <c r="AG532" i="15"/>
  <c r="AH532" i="15"/>
  <c r="AI532" i="15"/>
  <c r="AB809" i="15"/>
  <c r="AC809" i="15"/>
  <c r="AD809" i="15"/>
  <c r="AE809" i="15"/>
  <c r="AF809" i="15"/>
  <c r="AG809" i="15"/>
  <c r="AH809" i="15"/>
  <c r="AI809" i="15"/>
  <c r="AB810" i="15"/>
  <c r="AC810" i="15"/>
  <c r="AD810" i="15"/>
  <c r="AE810" i="15"/>
  <c r="AF810" i="15"/>
  <c r="AG810" i="15"/>
  <c r="AH810" i="15"/>
  <c r="AI810" i="15"/>
  <c r="AB811" i="15"/>
  <c r="AC811" i="15"/>
  <c r="AD811" i="15"/>
  <c r="AE811" i="15"/>
  <c r="AF811" i="15"/>
  <c r="AG811" i="15"/>
  <c r="AH811" i="15"/>
  <c r="AI811" i="15"/>
  <c r="AB812" i="15"/>
  <c r="AC812" i="15"/>
  <c r="AD812" i="15"/>
  <c r="AE812" i="15"/>
  <c r="AF812" i="15"/>
  <c r="AG812" i="15"/>
  <c r="AH812" i="15"/>
  <c r="AI812" i="15"/>
  <c r="AB813" i="15"/>
  <c r="AC813" i="15"/>
  <c r="AD813" i="15"/>
  <c r="AE813" i="15"/>
  <c r="AF813" i="15"/>
  <c r="AG813" i="15"/>
  <c r="AH813" i="15"/>
  <c r="AI813" i="15"/>
  <c r="AB814" i="15"/>
  <c r="AC814" i="15"/>
  <c r="AD814" i="15"/>
  <c r="AE814" i="15"/>
  <c r="AF814" i="15"/>
  <c r="AG814" i="15"/>
  <c r="AH814" i="15"/>
  <c r="AI814" i="15"/>
  <c r="AB815" i="15"/>
  <c r="AC815" i="15"/>
  <c r="AD815" i="15"/>
  <c r="AE815" i="15"/>
  <c r="AF815" i="15"/>
  <c r="AG815" i="15"/>
  <c r="AH815" i="15"/>
  <c r="AI815" i="15"/>
  <c r="AB816" i="15"/>
  <c r="AC816" i="15"/>
  <c r="AD816" i="15"/>
  <c r="AE816" i="15"/>
  <c r="AF816" i="15"/>
  <c r="AG816" i="15"/>
  <c r="AH816" i="15"/>
  <c r="AI816" i="15"/>
  <c r="AB817" i="15"/>
  <c r="AC817" i="15"/>
  <c r="AD817" i="15"/>
  <c r="AE817" i="15"/>
  <c r="AF817" i="15"/>
  <c r="AG817" i="15"/>
  <c r="AH817" i="15"/>
  <c r="AI817" i="15"/>
  <c r="AB818" i="15"/>
  <c r="AC818" i="15"/>
  <c r="AD818" i="15"/>
  <c r="AE818" i="15"/>
  <c r="AF818" i="15"/>
  <c r="AG818" i="15"/>
  <c r="AH818" i="15"/>
  <c r="AI818" i="15"/>
  <c r="AB819" i="15"/>
  <c r="AC819" i="15"/>
  <c r="AD819" i="15"/>
  <c r="AE819" i="15"/>
  <c r="AF819" i="15"/>
  <c r="AG819" i="15"/>
  <c r="AH819" i="15"/>
  <c r="AI819" i="15"/>
  <c r="AB820" i="15"/>
  <c r="AC820" i="15"/>
  <c r="AD820" i="15"/>
  <c r="AE820" i="15"/>
  <c r="AF820" i="15"/>
  <c r="AG820" i="15"/>
  <c r="AH820" i="15"/>
  <c r="AI820" i="15"/>
  <c r="AB1097" i="15"/>
  <c r="AC1097" i="15"/>
  <c r="AD1097" i="15"/>
  <c r="AE1097" i="15"/>
  <c r="AF1097" i="15"/>
  <c r="AG1097" i="15"/>
  <c r="AH1097" i="15"/>
  <c r="AI1097" i="15"/>
  <c r="AB1098" i="15"/>
  <c r="AC1098" i="15"/>
  <c r="AD1098" i="15"/>
  <c r="AE1098" i="15"/>
  <c r="AF1098" i="15"/>
  <c r="AG1098" i="15"/>
  <c r="AH1098" i="15"/>
  <c r="AI1098" i="15"/>
  <c r="AB1099" i="15"/>
  <c r="AC1099" i="15"/>
  <c r="AD1099" i="15"/>
  <c r="AE1099" i="15"/>
  <c r="AF1099" i="15"/>
  <c r="AG1099" i="15"/>
  <c r="AH1099" i="15"/>
  <c r="AI1099" i="15"/>
  <c r="AB1100" i="15"/>
  <c r="AC1100" i="15"/>
  <c r="AD1100" i="15"/>
  <c r="AE1100" i="15"/>
  <c r="AF1100" i="15"/>
  <c r="AG1100" i="15"/>
  <c r="AH1100" i="15"/>
  <c r="AI1100" i="15"/>
  <c r="AB1101" i="15"/>
  <c r="AC1101" i="15"/>
  <c r="AD1101" i="15"/>
  <c r="AE1101" i="15"/>
  <c r="AF1101" i="15"/>
  <c r="AG1101" i="15"/>
  <c r="AH1101" i="15"/>
  <c r="AI1101" i="15"/>
  <c r="AB1102" i="15"/>
  <c r="AC1102" i="15"/>
  <c r="AD1102" i="15"/>
  <c r="AE1102" i="15"/>
  <c r="AF1102" i="15"/>
  <c r="AG1102" i="15"/>
  <c r="AH1102" i="15"/>
  <c r="AI1102" i="15"/>
  <c r="AB1103" i="15"/>
  <c r="AC1103" i="15"/>
  <c r="AD1103" i="15"/>
  <c r="AE1103" i="15"/>
  <c r="AF1103" i="15"/>
  <c r="AG1103" i="15"/>
  <c r="AH1103" i="15"/>
  <c r="AI1103" i="15"/>
  <c r="AB1104" i="15"/>
  <c r="AC1104" i="15"/>
  <c r="AD1104" i="15"/>
  <c r="AE1104" i="15"/>
  <c r="AF1104" i="15"/>
  <c r="AG1104" i="15"/>
  <c r="AH1104" i="15"/>
  <c r="AI1104" i="15"/>
  <c r="AB1105" i="15"/>
  <c r="AC1105" i="15"/>
  <c r="AD1105" i="15"/>
  <c r="AE1105" i="15"/>
  <c r="AF1105" i="15"/>
  <c r="AG1105" i="15"/>
  <c r="AH1105" i="15"/>
  <c r="AI1105" i="15"/>
  <c r="AB1106" i="15"/>
  <c r="AC1106" i="15"/>
  <c r="AD1106" i="15"/>
  <c r="AE1106" i="15"/>
  <c r="AF1106" i="15"/>
  <c r="AG1106" i="15"/>
  <c r="AH1106" i="15"/>
  <c r="AI1106" i="15"/>
  <c r="AB1107" i="15"/>
  <c r="AC1107" i="15"/>
  <c r="AD1107" i="15"/>
  <c r="AE1107" i="15"/>
  <c r="AF1107" i="15"/>
  <c r="AG1107" i="15"/>
  <c r="AH1107" i="15"/>
  <c r="AI1107" i="15"/>
  <c r="AB1108" i="15"/>
  <c r="AC1108" i="15"/>
  <c r="AD1108" i="15"/>
  <c r="AE1108" i="15"/>
  <c r="AF1108" i="15"/>
  <c r="AG1108" i="15"/>
  <c r="AH1108" i="15"/>
  <c r="AI1108" i="15"/>
  <c r="AB1385" i="15"/>
  <c r="AC1385" i="15"/>
  <c r="AD1385" i="15"/>
  <c r="AE1385" i="15"/>
  <c r="AF1385" i="15"/>
  <c r="AG1385" i="15"/>
  <c r="AH1385" i="15"/>
  <c r="AI1385" i="15"/>
  <c r="AB1386" i="15"/>
  <c r="AC1386" i="15"/>
  <c r="AD1386" i="15"/>
  <c r="AE1386" i="15"/>
  <c r="AF1386" i="15"/>
  <c r="AG1386" i="15"/>
  <c r="AH1386" i="15"/>
  <c r="AI1386" i="15"/>
  <c r="AB1387" i="15"/>
  <c r="AC1387" i="15"/>
  <c r="AD1387" i="15"/>
  <c r="AE1387" i="15"/>
  <c r="AF1387" i="15"/>
  <c r="AG1387" i="15"/>
  <c r="AH1387" i="15"/>
  <c r="AI1387" i="15"/>
  <c r="AB1388" i="15"/>
  <c r="AC1388" i="15"/>
  <c r="AD1388" i="15"/>
  <c r="AE1388" i="15"/>
  <c r="AF1388" i="15"/>
  <c r="AG1388" i="15"/>
  <c r="AH1388" i="15"/>
  <c r="AI1388" i="15"/>
  <c r="AB1389" i="15"/>
  <c r="AC1389" i="15"/>
  <c r="AD1389" i="15"/>
  <c r="AE1389" i="15"/>
  <c r="AF1389" i="15"/>
  <c r="AG1389" i="15"/>
  <c r="AH1389" i="15"/>
  <c r="AI1389" i="15"/>
  <c r="AB1390" i="15"/>
  <c r="AC1390" i="15"/>
  <c r="AD1390" i="15"/>
  <c r="AE1390" i="15"/>
  <c r="AF1390" i="15"/>
  <c r="AG1390" i="15"/>
  <c r="AH1390" i="15"/>
  <c r="AI1390" i="15"/>
  <c r="AB1391" i="15"/>
  <c r="AC1391" i="15"/>
  <c r="AD1391" i="15"/>
  <c r="AE1391" i="15"/>
  <c r="AF1391" i="15"/>
  <c r="AG1391" i="15"/>
  <c r="AH1391" i="15"/>
  <c r="AI1391" i="15"/>
  <c r="AB1392" i="15"/>
  <c r="AC1392" i="15"/>
  <c r="AD1392" i="15"/>
  <c r="AE1392" i="15"/>
  <c r="AF1392" i="15"/>
  <c r="AG1392" i="15"/>
  <c r="AH1392" i="15"/>
  <c r="AI1392" i="15"/>
  <c r="AB1393" i="15"/>
  <c r="AC1393" i="15"/>
  <c r="AD1393" i="15"/>
  <c r="AE1393" i="15"/>
  <c r="AF1393" i="15"/>
  <c r="AG1393" i="15"/>
  <c r="AH1393" i="15"/>
  <c r="AI1393" i="15"/>
  <c r="AB1394" i="15"/>
  <c r="AC1394" i="15"/>
  <c r="AD1394" i="15"/>
  <c r="AE1394" i="15"/>
  <c r="AF1394" i="15"/>
  <c r="AG1394" i="15"/>
  <c r="AH1394" i="15"/>
  <c r="AI1394" i="15"/>
  <c r="AB1395" i="15"/>
  <c r="AC1395" i="15"/>
  <c r="AD1395" i="15"/>
  <c r="AE1395" i="15"/>
  <c r="AF1395" i="15"/>
  <c r="AG1395" i="15"/>
  <c r="AH1395" i="15"/>
  <c r="AI1395" i="15"/>
  <c r="AB1396" i="15"/>
  <c r="AC1396" i="15"/>
  <c r="AD1396" i="15"/>
  <c r="AE1396" i="15"/>
  <c r="AF1396" i="15"/>
  <c r="AG1396" i="15"/>
  <c r="AH1396" i="15"/>
  <c r="AI1396" i="15"/>
  <c r="AB245" i="15"/>
  <c r="AL36" i="15" s="1"/>
  <c r="AV36" i="15" s="1"/>
  <c r="AC245" i="15"/>
  <c r="AD245" i="15"/>
  <c r="AE245" i="15"/>
  <c r="AF245" i="15"/>
  <c r="AG245" i="15"/>
  <c r="AH245" i="15"/>
  <c r="AI245" i="15"/>
  <c r="AB246" i="15"/>
  <c r="AC246" i="15"/>
  <c r="AD246" i="15"/>
  <c r="AE246" i="15"/>
  <c r="AF246" i="15"/>
  <c r="AG246" i="15"/>
  <c r="AH246" i="15"/>
  <c r="AI246" i="15"/>
  <c r="AB247" i="15"/>
  <c r="AC247" i="15"/>
  <c r="AD247" i="15"/>
  <c r="AE247" i="15"/>
  <c r="AF247" i="15"/>
  <c r="AG247" i="15"/>
  <c r="AH247" i="15"/>
  <c r="AI247" i="15"/>
  <c r="AB248" i="15"/>
  <c r="AC248" i="15"/>
  <c r="AD248" i="15"/>
  <c r="AE248" i="15"/>
  <c r="AF248" i="15"/>
  <c r="AG248" i="15"/>
  <c r="AH248" i="15"/>
  <c r="AI248" i="15"/>
  <c r="AB249" i="15"/>
  <c r="AC249" i="15"/>
  <c r="AD249" i="15"/>
  <c r="AE249" i="15"/>
  <c r="AF249" i="15"/>
  <c r="AG249" i="15"/>
  <c r="AH249" i="15"/>
  <c r="AI249" i="15"/>
  <c r="AB250" i="15"/>
  <c r="AC250" i="15"/>
  <c r="AD250" i="15"/>
  <c r="AE250" i="15"/>
  <c r="AF250" i="15"/>
  <c r="AG250" i="15"/>
  <c r="AH250" i="15"/>
  <c r="AI250" i="15"/>
  <c r="AB251" i="15"/>
  <c r="AC251" i="15"/>
  <c r="AD251" i="15"/>
  <c r="AE251" i="15"/>
  <c r="AF251" i="15"/>
  <c r="AG251" i="15"/>
  <c r="AH251" i="15"/>
  <c r="AI251" i="15"/>
  <c r="AB252" i="15"/>
  <c r="AC252" i="15"/>
  <c r="AD252" i="15"/>
  <c r="AE252" i="15"/>
  <c r="AF252" i="15"/>
  <c r="AG252" i="15"/>
  <c r="AH252" i="15"/>
  <c r="AI252" i="15"/>
  <c r="AB253" i="15"/>
  <c r="AC253" i="15"/>
  <c r="AD253" i="15"/>
  <c r="AE253" i="15"/>
  <c r="AF253" i="15"/>
  <c r="AG253" i="15"/>
  <c r="AH253" i="15"/>
  <c r="AI253" i="15"/>
  <c r="AB254" i="15"/>
  <c r="AC254" i="15"/>
  <c r="AD254" i="15"/>
  <c r="AE254" i="15"/>
  <c r="AF254" i="15"/>
  <c r="AG254" i="15"/>
  <c r="AH254" i="15"/>
  <c r="AI254" i="15"/>
  <c r="AB255" i="15"/>
  <c r="AC255" i="15"/>
  <c r="AD255" i="15"/>
  <c r="AE255" i="15"/>
  <c r="AF255" i="15"/>
  <c r="AG255" i="15"/>
  <c r="AH255" i="15"/>
  <c r="AI255" i="15"/>
  <c r="AB256" i="15"/>
  <c r="AC256" i="15"/>
  <c r="AD256" i="15"/>
  <c r="AE256" i="15"/>
  <c r="AF256" i="15"/>
  <c r="AG256" i="15"/>
  <c r="AH256" i="15"/>
  <c r="AI256" i="15"/>
  <c r="AB533" i="15"/>
  <c r="AC533" i="15"/>
  <c r="AD533" i="15"/>
  <c r="AE533" i="15"/>
  <c r="AF533" i="15"/>
  <c r="AG533" i="15"/>
  <c r="AH533" i="15"/>
  <c r="AI533" i="15"/>
  <c r="AB534" i="15"/>
  <c r="AC534" i="15"/>
  <c r="AD534" i="15"/>
  <c r="AE534" i="15"/>
  <c r="AF534" i="15"/>
  <c r="AG534" i="15"/>
  <c r="AH534" i="15"/>
  <c r="AI534" i="15"/>
  <c r="AB535" i="15"/>
  <c r="AC535" i="15"/>
  <c r="AD535" i="15"/>
  <c r="AE535" i="15"/>
  <c r="AF535" i="15"/>
  <c r="AG535" i="15"/>
  <c r="AH535" i="15"/>
  <c r="AI535" i="15"/>
  <c r="AB536" i="15"/>
  <c r="AC536" i="15"/>
  <c r="AD536" i="15"/>
  <c r="AE536" i="15"/>
  <c r="AF536" i="15"/>
  <c r="AG536" i="15"/>
  <c r="AH536" i="15"/>
  <c r="AI536" i="15"/>
  <c r="AB537" i="15"/>
  <c r="AC537" i="15"/>
  <c r="AD537" i="15"/>
  <c r="AE537" i="15"/>
  <c r="AF537" i="15"/>
  <c r="AG537" i="15"/>
  <c r="AH537" i="15"/>
  <c r="AI537" i="15"/>
  <c r="AB538" i="15"/>
  <c r="AC538" i="15"/>
  <c r="AD538" i="15"/>
  <c r="AE538" i="15"/>
  <c r="AF538" i="15"/>
  <c r="AG538" i="15"/>
  <c r="AH538" i="15"/>
  <c r="AI538" i="15"/>
  <c r="AB539" i="15"/>
  <c r="AC539" i="15"/>
  <c r="AD539" i="15"/>
  <c r="AE539" i="15"/>
  <c r="AF539" i="15"/>
  <c r="AG539" i="15"/>
  <c r="AH539" i="15"/>
  <c r="AI539" i="15"/>
  <c r="AB540" i="15"/>
  <c r="AC540" i="15"/>
  <c r="AD540" i="15"/>
  <c r="AE540" i="15"/>
  <c r="AF540" i="15"/>
  <c r="AG540" i="15"/>
  <c r="AH540" i="15"/>
  <c r="AI540" i="15"/>
  <c r="AB541" i="15"/>
  <c r="AC541" i="15"/>
  <c r="AD541" i="15"/>
  <c r="AE541" i="15"/>
  <c r="AF541" i="15"/>
  <c r="AG541" i="15"/>
  <c r="AH541" i="15"/>
  <c r="AI541" i="15"/>
  <c r="AB542" i="15"/>
  <c r="AC542" i="15"/>
  <c r="AD542" i="15"/>
  <c r="AE542" i="15"/>
  <c r="AF542" i="15"/>
  <c r="AG542" i="15"/>
  <c r="AH542" i="15"/>
  <c r="AI542" i="15"/>
  <c r="AB543" i="15"/>
  <c r="AC543" i="15"/>
  <c r="AD543" i="15"/>
  <c r="AE543" i="15"/>
  <c r="AF543" i="15"/>
  <c r="AG543" i="15"/>
  <c r="AH543" i="15"/>
  <c r="AI543" i="15"/>
  <c r="AB544" i="15"/>
  <c r="AC544" i="15"/>
  <c r="AD544" i="15"/>
  <c r="AE544" i="15"/>
  <c r="AF544" i="15"/>
  <c r="AG544" i="15"/>
  <c r="AH544" i="15"/>
  <c r="AI544" i="15"/>
  <c r="AB821" i="15"/>
  <c r="AC821" i="15"/>
  <c r="AD821" i="15"/>
  <c r="AE821" i="15"/>
  <c r="AF821" i="15"/>
  <c r="AG821" i="15"/>
  <c r="AH821" i="15"/>
  <c r="AI821" i="15"/>
  <c r="AB822" i="15"/>
  <c r="AC822" i="15"/>
  <c r="AD822" i="15"/>
  <c r="AE822" i="15"/>
  <c r="AF822" i="15"/>
  <c r="AG822" i="15"/>
  <c r="AH822" i="15"/>
  <c r="AI822" i="15"/>
  <c r="AB823" i="15"/>
  <c r="AC823" i="15"/>
  <c r="AD823" i="15"/>
  <c r="AE823" i="15"/>
  <c r="AF823" i="15"/>
  <c r="AG823" i="15"/>
  <c r="AH823" i="15"/>
  <c r="AI823" i="15"/>
  <c r="AB824" i="15"/>
  <c r="AC824" i="15"/>
  <c r="AD824" i="15"/>
  <c r="AE824" i="15"/>
  <c r="AF824" i="15"/>
  <c r="AG824" i="15"/>
  <c r="AH824" i="15"/>
  <c r="AI824" i="15"/>
  <c r="AB825" i="15"/>
  <c r="AC825" i="15"/>
  <c r="AD825" i="15"/>
  <c r="AE825" i="15"/>
  <c r="AF825" i="15"/>
  <c r="AG825" i="15"/>
  <c r="AH825" i="15"/>
  <c r="AI825" i="15"/>
  <c r="AB826" i="15"/>
  <c r="AC826" i="15"/>
  <c r="AD826" i="15"/>
  <c r="AE826" i="15"/>
  <c r="AF826" i="15"/>
  <c r="AG826" i="15"/>
  <c r="AH826" i="15"/>
  <c r="AI826" i="15"/>
  <c r="AB827" i="15"/>
  <c r="AC827" i="15"/>
  <c r="AD827" i="15"/>
  <c r="AE827" i="15"/>
  <c r="AF827" i="15"/>
  <c r="AG827" i="15"/>
  <c r="AH827" i="15"/>
  <c r="AI827" i="15"/>
  <c r="AB828" i="15"/>
  <c r="AC828" i="15"/>
  <c r="AD828" i="15"/>
  <c r="AE828" i="15"/>
  <c r="AF828" i="15"/>
  <c r="AG828" i="15"/>
  <c r="AH828" i="15"/>
  <c r="AI828" i="15"/>
  <c r="AB829" i="15"/>
  <c r="AC829" i="15"/>
  <c r="AD829" i="15"/>
  <c r="AE829" i="15"/>
  <c r="AF829" i="15"/>
  <c r="AG829" i="15"/>
  <c r="AH829" i="15"/>
  <c r="AI829" i="15"/>
  <c r="AB830" i="15"/>
  <c r="AC830" i="15"/>
  <c r="AD830" i="15"/>
  <c r="AE830" i="15"/>
  <c r="AF830" i="15"/>
  <c r="AG830" i="15"/>
  <c r="AH830" i="15"/>
  <c r="AI830" i="15"/>
  <c r="AB831" i="15"/>
  <c r="AC831" i="15"/>
  <c r="AD831" i="15"/>
  <c r="AE831" i="15"/>
  <c r="AF831" i="15"/>
  <c r="AG831" i="15"/>
  <c r="AH831" i="15"/>
  <c r="AI831" i="15"/>
  <c r="AB832" i="15"/>
  <c r="AC832" i="15"/>
  <c r="AD832" i="15"/>
  <c r="AE832" i="15"/>
  <c r="AF832" i="15"/>
  <c r="AG832" i="15"/>
  <c r="AH832" i="15"/>
  <c r="AI832" i="15"/>
  <c r="AB1109" i="15"/>
  <c r="AC1109" i="15"/>
  <c r="AD1109" i="15"/>
  <c r="AE1109" i="15"/>
  <c r="AF1109" i="15"/>
  <c r="AG1109" i="15"/>
  <c r="AH1109" i="15"/>
  <c r="AI1109" i="15"/>
  <c r="AB1110" i="15"/>
  <c r="AC1110" i="15"/>
  <c r="AD1110" i="15"/>
  <c r="AE1110" i="15"/>
  <c r="AF1110" i="15"/>
  <c r="AG1110" i="15"/>
  <c r="AH1110" i="15"/>
  <c r="AI1110" i="15"/>
  <c r="AB1111" i="15"/>
  <c r="AC1111" i="15"/>
  <c r="AD1111" i="15"/>
  <c r="AE1111" i="15"/>
  <c r="AF1111" i="15"/>
  <c r="AG1111" i="15"/>
  <c r="AH1111" i="15"/>
  <c r="AI1111" i="15"/>
  <c r="AB1112" i="15"/>
  <c r="AC1112" i="15"/>
  <c r="AD1112" i="15"/>
  <c r="AE1112" i="15"/>
  <c r="AF1112" i="15"/>
  <c r="AG1112" i="15"/>
  <c r="AH1112" i="15"/>
  <c r="AI1112" i="15"/>
  <c r="AB1113" i="15"/>
  <c r="AC1113" i="15"/>
  <c r="AD1113" i="15"/>
  <c r="AE1113" i="15"/>
  <c r="AF1113" i="15"/>
  <c r="AG1113" i="15"/>
  <c r="AH1113" i="15"/>
  <c r="AI1113" i="15"/>
  <c r="AB1114" i="15"/>
  <c r="AC1114" i="15"/>
  <c r="AD1114" i="15"/>
  <c r="AE1114" i="15"/>
  <c r="AF1114" i="15"/>
  <c r="AG1114" i="15"/>
  <c r="AH1114" i="15"/>
  <c r="AI1114" i="15"/>
  <c r="AB1115" i="15"/>
  <c r="AC1115" i="15"/>
  <c r="AD1115" i="15"/>
  <c r="AE1115" i="15"/>
  <c r="AF1115" i="15"/>
  <c r="AG1115" i="15"/>
  <c r="AH1115" i="15"/>
  <c r="AI1115" i="15"/>
  <c r="AB1116" i="15"/>
  <c r="AC1116" i="15"/>
  <c r="AD1116" i="15"/>
  <c r="AE1116" i="15"/>
  <c r="AF1116" i="15"/>
  <c r="AG1116" i="15"/>
  <c r="AH1116" i="15"/>
  <c r="AI1116" i="15"/>
  <c r="AB1117" i="15"/>
  <c r="AC1117" i="15"/>
  <c r="AD1117" i="15"/>
  <c r="AE1117" i="15"/>
  <c r="AF1117" i="15"/>
  <c r="AG1117" i="15"/>
  <c r="AH1117" i="15"/>
  <c r="AI1117" i="15"/>
  <c r="AB1118" i="15"/>
  <c r="AC1118" i="15"/>
  <c r="AD1118" i="15"/>
  <c r="AE1118" i="15"/>
  <c r="AF1118" i="15"/>
  <c r="AG1118" i="15"/>
  <c r="AH1118" i="15"/>
  <c r="AI1118" i="15"/>
  <c r="AB1119" i="15"/>
  <c r="AC1119" i="15"/>
  <c r="AD1119" i="15"/>
  <c r="AE1119" i="15"/>
  <c r="AF1119" i="15"/>
  <c r="AG1119" i="15"/>
  <c r="AH1119" i="15"/>
  <c r="AI1119" i="15"/>
  <c r="AB1120" i="15"/>
  <c r="AC1120" i="15"/>
  <c r="AD1120" i="15"/>
  <c r="AE1120" i="15"/>
  <c r="AF1120" i="15"/>
  <c r="AG1120" i="15"/>
  <c r="AH1120" i="15"/>
  <c r="AI1120" i="15"/>
  <c r="AB1397" i="15"/>
  <c r="AC1397" i="15"/>
  <c r="AD1397" i="15"/>
  <c r="AE1397" i="15"/>
  <c r="AF1397" i="15"/>
  <c r="AG1397" i="15"/>
  <c r="AH1397" i="15"/>
  <c r="AI1397" i="15"/>
  <c r="AB1398" i="15"/>
  <c r="AC1398" i="15"/>
  <c r="AD1398" i="15"/>
  <c r="AE1398" i="15"/>
  <c r="AF1398" i="15"/>
  <c r="AG1398" i="15"/>
  <c r="AH1398" i="15"/>
  <c r="AI1398" i="15"/>
  <c r="AB1399" i="15"/>
  <c r="AC1399" i="15"/>
  <c r="AD1399" i="15"/>
  <c r="AE1399" i="15"/>
  <c r="AF1399" i="15"/>
  <c r="AG1399" i="15"/>
  <c r="AH1399" i="15"/>
  <c r="AI1399" i="15"/>
  <c r="AB1400" i="15"/>
  <c r="AC1400" i="15"/>
  <c r="AD1400" i="15"/>
  <c r="AE1400" i="15"/>
  <c r="AF1400" i="15"/>
  <c r="AG1400" i="15"/>
  <c r="AH1400" i="15"/>
  <c r="AI1400" i="15"/>
  <c r="AB1401" i="15"/>
  <c r="AC1401" i="15"/>
  <c r="AD1401" i="15"/>
  <c r="AE1401" i="15"/>
  <c r="AF1401" i="15"/>
  <c r="AG1401" i="15"/>
  <c r="AH1401" i="15"/>
  <c r="AI1401" i="15"/>
  <c r="AB1402" i="15"/>
  <c r="AC1402" i="15"/>
  <c r="AD1402" i="15"/>
  <c r="AE1402" i="15"/>
  <c r="AF1402" i="15"/>
  <c r="AG1402" i="15"/>
  <c r="AH1402" i="15"/>
  <c r="AI1402" i="15"/>
  <c r="AB1403" i="15"/>
  <c r="AC1403" i="15"/>
  <c r="AD1403" i="15"/>
  <c r="AE1403" i="15"/>
  <c r="AF1403" i="15"/>
  <c r="AG1403" i="15"/>
  <c r="AH1403" i="15"/>
  <c r="AI1403" i="15"/>
  <c r="AB1404" i="15"/>
  <c r="AC1404" i="15"/>
  <c r="AD1404" i="15"/>
  <c r="AE1404" i="15"/>
  <c r="AF1404" i="15"/>
  <c r="AG1404" i="15"/>
  <c r="AH1404" i="15"/>
  <c r="AI1404" i="15"/>
  <c r="AB1405" i="15"/>
  <c r="AC1405" i="15"/>
  <c r="AD1405" i="15"/>
  <c r="AE1405" i="15"/>
  <c r="AF1405" i="15"/>
  <c r="AG1405" i="15"/>
  <c r="AH1405" i="15"/>
  <c r="AI1405" i="15"/>
  <c r="AB1406" i="15"/>
  <c r="AC1406" i="15"/>
  <c r="AD1406" i="15"/>
  <c r="AE1406" i="15"/>
  <c r="AF1406" i="15"/>
  <c r="AG1406" i="15"/>
  <c r="AH1406" i="15"/>
  <c r="AI1406" i="15"/>
  <c r="AB1407" i="15"/>
  <c r="AC1407" i="15"/>
  <c r="AD1407" i="15"/>
  <c r="AE1407" i="15"/>
  <c r="AF1407" i="15"/>
  <c r="AG1407" i="15"/>
  <c r="AH1407" i="15"/>
  <c r="AI1407" i="15"/>
  <c r="AB1408" i="15"/>
  <c r="AC1408" i="15"/>
  <c r="AD1408" i="15"/>
  <c r="AE1408" i="15"/>
  <c r="AF1408" i="15"/>
  <c r="AG1408" i="15"/>
  <c r="AH1408" i="15"/>
  <c r="AI1408" i="15"/>
  <c r="AB257" i="15"/>
  <c r="AC257" i="15"/>
  <c r="AD257" i="15"/>
  <c r="AE257" i="15"/>
  <c r="AF257" i="15"/>
  <c r="AL37" i="15" s="1"/>
  <c r="AV37" i="15" s="1"/>
  <c r="AG257" i="15"/>
  <c r="AH257" i="15"/>
  <c r="AI257" i="15"/>
  <c r="AB258" i="15"/>
  <c r="AC258" i="15"/>
  <c r="AD258" i="15"/>
  <c r="AE258" i="15"/>
  <c r="AF258" i="15"/>
  <c r="AG258" i="15"/>
  <c r="AH258" i="15"/>
  <c r="AI258" i="15"/>
  <c r="AB259" i="15"/>
  <c r="AC259" i="15"/>
  <c r="AD259" i="15"/>
  <c r="AE259" i="15"/>
  <c r="AF259" i="15"/>
  <c r="AG259" i="15"/>
  <c r="AH259" i="15"/>
  <c r="AI259" i="15"/>
  <c r="AB260" i="15"/>
  <c r="AC260" i="15"/>
  <c r="AD260" i="15"/>
  <c r="AE260" i="15"/>
  <c r="AF260" i="15"/>
  <c r="AG260" i="15"/>
  <c r="AH260" i="15"/>
  <c r="AI260" i="15"/>
  <c r="AB261" i="15"/>
  <c r="AC261" i="15"/>
  <c r="AD261" i="15"/>
  <c r="AE261" i="15"/>
  <c r="AF261" i="15"/>
  <c r="AG261" i="15"/>
  <c r="AH261" i="15"/>
  <c r="AI261" i="15"/>
  <c r="AB262" i="15"/>
  <c r="AC262" i="15"/>
  <c r="AD262" i="15"/>
  <c r="AE262" i="15"/>
  <c r="AF262" i="15"/>
  <c r="AG262" i="15"/>
  <c r="AH262" i="15"/>
  <c r="AI262" i="15"/>
  <c r="AB263" i="15"/>
  <c r="AC263" i="15"/>
  <c r="AD263" i="15"/>
  <c r="AE263" i="15"/>
  <c r="AF263" i="15"/>
  <c r="AG263" i="15"/>
  <c r="AH263" i="15"/>
  <c r="AI263" i="15"/>
  <c r="AB264" i="15"/>
  <c r="AC264" i="15"/>
  <c r="AD264" i="15"/>
  <c r="AE264" i="15"/>
  <c r="AF264" i="15"/>
  <c r="AG264" i="15"/>
  <c r="AH264" i="15"/>
  <c r="AI264" i="15"/>
  <c r="AB265" i="15"/>
  <c r="AC265" i="15"/>
  <c r="AD265" i="15"/>
  <c r="AE265" i="15"/>
  <c r="AF265" i="15"/>
  <c r="AG265" i="15"/>
  <c r="AH265" i="15"/>
  <c r="AI265" i="15"/>
  <c r="AB266" i="15"/>
  <c r="AC266" i="15"/>
  <c r="AD266" i="15"/>
  <c r="AE266" i="15"/>
  <c r="AF266" i="15"/>
  <c r="AG266" i="15"/>
  <c r="AH266" i="15"/>
  <c r="AI266" i="15"/>
  <c r="AB267" i="15"/>
  <c r="AC267" i="15"/>
  <c r="AD267" i="15"/>
  <c r="AE267" i="15"/>
  <c r="AF267" i="15"/>
  <c r="AG267" i="15"/>
  <c r="AH267" i="15"/>
  <c r="AI267" i="15"/>
  <c r="AB268" i="15"/>
  <c r="AC268" i="15"/>
  <c r="AD268" i="15"/>
  <c r="AE268" i="15"/>
  <c r="AF268" i="15"/>
  <c r="AG268" i="15"/>
  <c r="AH268" i="15"/>
  <c r="AI268" i="15"/>
  <c r="AB545" i="15"/>
  <c r="AC545" i="15"/>
  <c r="AD545" i="15"/>
  <c r="AE545" i="15"/>
  <c r="AF545" i="15"/>
  <c r="AG545" i="15"/>
  <c r="AH545" i="15"/>
  <c r="AI545" i="15"/>
  <c r="AB546" i="15"/>
  <c r="AC546" i="15"/>
  <c r="AD546" i="15"/>
  <c r="AE546" i="15"/>
  <c r="AF546" i="15"/>
  <c r="AG546" i="15"/>
  <c r="AH546" i="15"/>
  <c r="AI546" i="15"/>
  <c r="AB547" i="15"/>
  <c r="AC547" i="15"/>
  <c r="AD547" i="15"/>
  <c r="AE547" i="15"/>
  <c r="AF547" i="15"/>
  <c r="AG547" i="15"/>
  <c r="AH547" i="15"/>
  <c r="AI547" i="15"/>
  <c r="AB548" i="15"/>
  <c r="AC548" i="15"/>
  <c r="AD548" i="15"/>
  <c r="AE548" i="15"/>
  <c r="AF548" i="15"/>
  <c r="AG548" i="15"/>
  <c r="AH548" i="15"/>
  <c r="AI548" i="15"/>
  <c r="AB549" i="15"/>
  <c r="AC549" i="15"/>
  <c r="AD549" i="15"/>
  <c r="AE549" i="15"/>
  <c r="AF549" i="15"/>
  <c r="AG549" i="15"/>
  <c r="AH549" i="15"/>
  <c r="AI549" i="15"/>
  <c r="AB550" i="15"/>
  <c r="AC550" i="15"/>
  <c r="AD550" i="15"/>
  <c r="AE550" i="15"/>
  <c r="AF550" i="15"/>
  <c r="AG550" i="15"/>
  <c r="AH550" i="15"/>
  <c r="AI550" i="15"/>
  <c r="AB551" i="15"/>
  <c r="AC551" i="15"/>
  <c r="AD551" i="15"/>
  <c r="AE551" i="15"/>
  <c r="AF551" i="15"/>
  <c r="AG551" i="15"/>
  <c r="AH551" i="15"/>
  <c r="AI551" i="15"/>
  <c r="AB552" i="15"/>
  <c r="AC552" i="15"/>
  <c r="AD552" i="15"/>
  <c r="AE552" i="15"/>
  <c r="AF552" i="15"/>
  <c r="AG552" i="15"/>
  <c r="AH552" i="15"/>
  <c r="AI552" i="15"/>
  <c r="AB553" i="15"/>
  <c r="AC553" i="15"/>
  <c r="AD553" i="15"/>
  <c r="AE553" i="15"/>
  <c r="AF553" i="15"/>
  <c r="AG553" i="15"/>
  <c r="AH553" i="15"/>
  <c r="AI553" i="15"/>
  <c r="AB554" i="15"/>
  <c r="AC554" i="15"/>
  <c r="AD554" i="15"/>
  <c r="AE554" i="15"/>
  <c r="AF554" i="15"/>
  <c r="AG554" i="15"/>
  <c r="AH554" i="15"/>
  <c r="AI554" i="15"/>
  <c r="AB555" i="15"/>
  <c r="AC555" i="15"/>
  <c r="AD555" i="15"/>
  <c r="AE555" i="15"/>
  <c r="AF555" i="15"/>
  <c r="AG555" i="15"/>
  <c r="AH555" i="15"/>
  <c r="AI555" i="15"/>
  <c r="AB556" i="15"/>
  <c r="AC556" i="15"/>
  <c r="AD556" i="15"/>
  <c r="AE556" i="15"/>
  <c r="AF556" i="15"/>
  <c r="AG556" i="15"/>
  <c r="AH556" i="15"/>
  <c r="AI556" i="15"/>
  <c r="AB833" i="15"/>
  <c r="AC833" i="15"/>
  <c r="AD833" i="15"/>
  <c r="AE833" i="15"/>
  <c r="AF833" i="15"/>
  <c r="AG833" i="15"/>
  <c r="AH833" i="15"/>
  <c r="AI833" i="15"/>
  <c r="AB834" i="15"/>
  <c r="AC834" i="15"/>
  <c r="AD834" i="15"/>
  <c r="AE834" i="15"/>
  <c r="AF834" i="15"/>
  <c r="AG834" i="15"/>
  <c r="AH834" i="15"/>
  <c r="AI834" i="15"/>
  <c r="AB835" i="15"/>
  <c r="AC835" i="15"/>
  <c r="AD835" i="15"/>
  <c r="AE835" i="15"/>
  <c r="AF835" i="15"/>
  <c r="AG835" i="15"/>
  <c r="AH835" i="15"/>
  <c r="AI835" i="15"/>
  <c r="AB836" i="15"/>
  <c r="AC836" i="15"/>
  <c r="AD836" i="15"/>
  <c r="AE836" i="15"/>
  <c r="AF836" i="15"/>
  <c r="AG836" i="15"/>
  <c r="AH836" i="15"/>
  <c r="AI836" i="15"/>
  <c r="AB837" i="15"/>
  <c r="AC837" i="15"/>
  <c r="AD837" i="15"/>
  <c r="AE837" i="15"/>
  <c r="AF837" i="15"/>
  <c r="AG837" i="15"/>
  <c r="AH837" i="15"/>
  <c r="AI837" i="15"/>
  <c r="AB838" i="15"/>
  <c r="AC838" i="15"/>
  <c r="AD838" i="15"/>
  <c r="AE838" i="15"/>
  <c r="AF838" i="15"/>
  <c r="AG838" i="15"/>
  <c r="AH838" i="15"/>
  <c r="AI838" i="15"/>
  <c r="AB839" i="15"/>
  <c r="AC839" i="15"/>
  <c r="AD839" i="15"/>
  <c r="AE839" i="15"/>
  <c r="AF839" i="15"/>
  <c r="AG839" i="15"/>
  <c r="AH839" i="15"/>
  <c r="AI839" i="15"/>
  <c r="AB840" i="15"/>
  <c r="AC840" i="15"/>
  <c r="AD840" i="15"/>
  <c r="AE840" i="15"/>
  <c r="AF840" i="15"/>
  <c r="AG840" i="15"/>
  <c r="AH840" i="15"/>
  <c r="AI840" i="15"/>
  <c r="AB841" i="15"/>
  <c r="AC841" i="15"/>
  <c r="AD841" i="15"/>
  <c r="AE841" i="15"/>
  <c r="AF841" i="15"/>
  <c r="AG841" i="15"/>
  <c r="AH841" i="15"/>
  <c r="AI841" i="15"/>
  <c r="AB842" i="15"/>
  <c r="AC842" i="15"/>
  <c r="AD842" i="15"/>
  <c r="AE842" i="15"/>
  <c r="AF842" i="15"/>
  <c r="AG842" i="15"/>
  <c r="AH842" i="15"/>
  <c r="AI842" i="15"/>
  <c r="AB843" i="15"/>
  <c r="AC843" i="15"/>
  <c r="AD843" i="15"/>
  <c r="AE843" i="15"/>
  <c r="AF843" i="15"/>
  <c r="AG843" i="15"/>
  <c r="AH843" i="15"/>
  <c r="AI843" i="15"/>
  <c r="AB844" i="15"/>
  <c r="AC844" i="15"/>
  <c r="AD844" i="15"/>
  <c r="AE844" i="15"/>
  <c r="AF844" i="15"/>
  <c r="AG844" i="15"/>
  <c r="AH844" i="15"/>
  <c r="AI844" i="15"/>
  <c r="AB1121" i="15"/>
  <c r="AC1121" i="15"/>
  <c r="AD1121" i="15"/>
  <c r="AE1121" i="15"/>
  <c r="AF1121" i="15"/>
  <c r="AG1121" i="15"/>
  <c r="AH1121" i="15"/>
  <c r="AI1121" i="15"/>
  <c r="AB1122" i="15"/>
  <c r="AC1122" i="15"/>
  <c r="AD1122" i="15"/>
  <c r="AE1122" i="15"/>
  <c r="AF1122" i="15"/>
  <c r="AG1122" i="15"/>
  <c r="AH1122" i="15"/>
  <c r="AI1122" i="15"/>
  <c r="AB1123" i="15"/>
  <c r="AC1123" i="15"/>
  <c r="AD1123" i="15"/>
  <c r="AE1123" i="15"/>
  <c r="AF1123" i="15"/>
  <c r="AG1123" i="15"/>
  <c r="AH1123" i="15"/>
  <c r="AI1123" i="15"/>
  <c r="AB1124" i="15"/>
  <c r="AC1124" i="15"/>
  <c r="AD1124" i="15"/>
  <c r="AE1124" i="15"/>
  <c r="AF1124" i="15"/>
  <c r="AG1124" i="15"/>
  <c r="AH1124" i="15"/>
  <c r="AI1124" i="15"/>
  <c r="AB1125" i="15"/>
  <c r="AC1125" i="15"/>
  <c r="AD1125" i="15"/>
  <c r="AE1125" i="15"/>
  <c r="AF1125" i="15"/>
  <c r="AG1125" i="15"/>
  <c r="AH1125" i="15"/>
  <c r="AI1125" i="15"/>
  <c r="AB1126" i="15"/>
  <c r="AC1126" i="15"/>
  <c r="AD1126" i="15"/>
  <c r="AE1126" i="15"/>
  <c r="AF1126" i="15"/>
  <c r="AG1126" i="15"/>
  <c r="AH1126" i="15"/>
  <c r="AI1126" i="15"/>
  <c r="AB1127" i="15"/>
  <c r="AC1127" i="15"/>
  <c r="AD1127" i="15"/>
  <c r="AE1127" i="15"/>
  <c r="AF1127" i="15"/>
  <c r="AG1127" i="15"/>
  <c r="AH1127" i="15"/>
  <c r="AI1127" i="15"/>
  <c r="AB1128" i="15"/>
  <c r="AC1128" i="15"/>
  <c r="AD1128" i="15"/>
  <c r="AE1128" i="15"/>
  <c r="AF1128" i="15"/>
  <c r="AG1128" i="15"/>
  <c r="AH1128" i="15"/>
  <c r="AI1128" i="15"/>
  <c r="AB1129" i="15"/>
  <c r="AC1129" i="15"/>
  <c r="AD1129" i="15"/>
  <c r="AE1129" i="15"/>
  <c r="AF1129" i="15"/>
  <c r="AG1129" i="15"/>
  <c r="AH1129" i="15"/>
  <c r="AI1129" i="15"/>
  <c r="AB1130" i="15"/>
  <c r="AC1130" i="15"/>
  <c r="AD1130" i="15"/>
  <c r="AE1130" i="15"/>
  <c r="AF1130" i="15"/>
  <c r="AG1130" i="15"/>
  <c r="AH1130" i="15"/>
  <c r="AI1130" i="15"/>
  <c r="AB1131" i="15"/>
  <c r="AC1131" i="15"/>
  <c r="AD1131" i="15"/>
  <c r="AE1131" i="15"/>
  <c r="AF1131" i="15"/>
  <c r="AG1131" i="15"/>
  <c r="AH1131" i="15"/>
  <c r="AI1131" i="15"/>
  <c r="AB1132" i="15"/>
  <c r="AC1132" i="15"/>
  <c r="AD1132" i="15"/>
  <c r="AE1132" i="15"/>
  <c r="AF1132" i="15"/>
  <c r="AG1132" i="15"/>
  <c r="AH1132" i="15"/>
  <c r="AI1132" i="15"/>
  <c r="AB1409" i="15"/>
  <c r="AC1409" i="15"/>
  <c r="AD1409" i="15"/>
  <c r="AE1409" i="15"/>
  <c r="AF1409" i="15"/>
  <c r="AG1409" i="15"/>
  <c r="AH1409" i="15"/>
  <c r="AI1409" i="15"/>
  <c r="AB1410" i="15"/>
  <c r="AC1410" i="15"/>
  <c r="AD1410" i="15"/>
  <c r="AE1410" i="15"/>
  <c r="AF1410" i="15"/>
  <c r="AG1410" i="15"/>
  <c r="AH1410" i="15"/>
  <c r="AI1410" i="15"/>
  <c r="AB1411" i="15"/>
  <c r="AC1411" i="15"/>
  <c r="AD1411" i="15"/>
  <c r="AE1411" i="15"/>
  <c r="AF1411" i="15"/>
  <c r="AG1411" i="15"/>
  <c r="AH1411" i="15"/>
  <c r="AI1411" i="15"/>
  <c r="AB1412" i="15"/>
  <c r="AC1412" i="15"/>
  <c r="AD1412" i="15"/>
  <c r="AE1412" i="15"/>
  <c r="AF1412" i="15"/>
  <c r="AG1412" i="15"/>
  <c r="AH1412" i="15"/>
  <c r="AI1412" i="15"/>
  <c r="AB1413" i="15"/>
  <c r="AC1413" i="15"/>
  <c r="AD1413" i="15"/>
  <c r="AE1413" i="15"/>
  <c r="AF1413" i="15"/>
  <c r="AG1413" i="15"/>
  <c r="AH1413" i="15"/>
  <c r="AI1413" i="15"/>
  <c r="AB1414" i="15"/>
  <c r="AC1414" i="15"/>
  <c r="AD1414" i="15"/>
  <c r="AE1414" i="15"/>
  <c r="AF1414" i="15"/>
  <c r="AG1414" i="15"/>
  <c r="AH1414" i="15"/>
  <c r="AI1414" i="15"/>
  <c r="AB1415" i="15"/>
  <c r="AC1415" i="15"/>
  <c r="AD1415" i="15"/>
  <c r="AE1415" i="15"/>
  <c r="AF1415" i="15"/>
  <c r="AG1415" i="15"/>
  <c r="AH1415" i="15"/>
  <c r="AI1415" i="15"/>
  <c r="AB1416" i="15"/>
  <c r="AC1416" i="15"/>
  <c r="AD1416" i="15"/>
  <c r="AE1416" i="15"/>
  <c r="AF1416" i="15"/>
  <c r="AG1416" i="15"/>
  <c r="AH1416" i="15"/>
  <c r="AI1416" i="15"/>
  <c r="AB1417" i="15"/>
  <c r="AC1417" i="15"/>
  <c r="AD1417" i="15"/>
  <c r="AE1417" i="15"/>
  <c r="AF1417" i="15"/>
  <c r="AG1417" i="15"/>
  <c r="AH1417" i="15"/>
  <c r="AI1417" i="15"/>
  <c r="AB1418" i="15"/>
  <c r="AC1418" i="15"/>
  <c r="AD1418" i="15"/>
  <c r="AE1418" i="15"/>
  <c r="AF1418" i="15"/>
  <c r="AG1418" i="15"/>
  <c r="AH1418" i="15"/>
  <c r="AI1418" i="15"/>
  <c r="AB1419" i="15"/>
  <c r="AC1419" i="15"/>
  <c r="AD1419" i="15"/>
  <c r="AE1419" i="15"/>
  <c r="AF1419" i="15"/>
  <c r="AG1419" i="15"/>
  <c r="AH1419" i="15"/>
  <c r="AI1419" i="15"/>
  <c r="AB1420" i="15"/>
  <c r="AC1420" i="15"/>
  <c r="AD1420" i="15"/>
  <c r="AE1420" i="15"/>
  <c r="AF1420" i="15"/>
  <c r="AG1420" i="15"/>
  <c r="AH1420" i="15"/>
  <c r="AI1420" i="15"/>
  <c r="AB269" i="15"/>
  <c r="AC269" i="15"/>
  <c r="AD269" i="15"/>
  <c r="AE269" i="15"/>
  <c r="AF269" i="15"/>
  <c r="AG269" i="15"/>
  <c r="AH269" i="15"/>
  <c r="AI269" i="15"/>
  <c r="AB270" i="15"/>
  <c r="AC270" i="15"/>
  <c r="AD270" i="15"/>
  <c r="AE270" i="15"/>
  <c r="AF270" i="15"/>
  <c r="AG270" i="15"/>
  <c r="AH270" i="15"/>
  <c r="AI270" i="15"/>
  <c r="AB271" i="15"/>
  <c r="AC271" i="15"/>
  <c r="AD271" i="15"/>
  <c r="AE271" i="15"/>
  <c r="AF271" i="15"/>
  <c r="AG271" i="15"/>
  <c r="AH271" i="15"/>
  <c r="AI271" i="15"/>
  <c r="AB272" i="15"/>
  <c r="AC272" i="15"/>
  <c r="AD272" i="15"/>
  <c r="AE272" i="15"/>
  <c r="AF272" i="15"/>
  <c r="AG272" i="15"/>
  <c r="AH272" i="15"/>
  <c r="AI272" i="15"/>
  <c r="AB273" i="15"/>
  <c r="AC273" i="15"/>
  <c r="AD273" i="15"/>
  <c r="AE273" i="15"/>
  <c r="AF273" i="15"/>
  <c r="AG273" i="15"/>
  <c r="AH273" i="15"/>
  <c r="AI273" i="15"/>
  <c r="AB274" i="15"/>
  <c r="AC274" i="15"/>
  <c r="AD274" i="15"/>
  <c r="AE274" i="15"/>
  <c r="AF274" i="15"/>
  <c r="AG274" i="15"/>
  <c r="AH274" i="15"/>
  <c r="AI274" i="15"/>
  <c r="AB275" i="15"/>
  <c r="AC275" i="15"/>
  <c r="AD275" i="15"/>
  <c r="AE275" i="15"/>
  <c r="AF275" i="15"/>
  <c r="AG275" i="15"/>
  <c r="AH275" i="15"/>
  <c r="AI275" i="15"/>
  <c r="AB276" i="15"/>
  <c r="AC276" i="15"/>
  <c r="AD276" i="15"/>
  <c r="AE276" i="15"/>
  <c r="AF276" i="15"/>
  <c r="AG276" i="15"/>
  <c r="AH276" i="15"/>
  <c r="AI276" i="15"/>
  <c r="AB277" i="15"/>
  <c r="AC277" i="15"/>
  <c r="AD277" i="15"/>
  <c r="AE277" i="15"/>
  <c r="AF277" i="15"/>
  <c r="AG277" i="15"/>
  <c r="AH277" i="15"/>
  <c r="AI277" i="15"/>
  <c r="AB278" i="15"/>
  <c r="AC278" i="15"/>
  <c r="AD278" i="15"/>
  <c r="AE278" i="15"/>
  <c r="AF278" i="15"/>
  <c r="AG278" i="15"/>
  <c r="AH278" i="15"/>
  <c r="AI278" i="15"/>
  <c r="AB279" i="15"/>
  <c r="AC279" i="15"/>
  <c r="AD279" i="15"/>
  <c r="AE279" i="15"/>
  <c r="AF279" i="15"/>
  <c r="AG279" i="15"/>
  <c r="AH279" i="15"/>
  <c r="AI279" i="15"/>
  <c r="AB280" i="15"/>
  <c r="AC280" i="15"/>
  <c r="AD280" i="15"/>
  <c r="AE280" i="15"/>
  <c r="AF280" i="15"/>
  <c r="AG280" i="15"/>
  <c r="AH280" i="15"/>
  <c r="AI280" i="15"/>
  <c r="AB557" i="15"/>
  <c r="AC557" i="15"/>
  <c r="AD557" i="15"/>
  <c r="AE557" i="15"/>
  <c r="AF557" i="15"/>
  <c r="AG557" i="15"/>
  <c r="AH557" i="15"/>
  <c r="AI557" i="15"/>
  <c r="AB558" i="15"/>
  <c r="AC558" i="15"/>
  <c r="AD558" i="15"/>
  <c r="AE558" i="15"/>
  <c r="AF558" i="15"/>
  <c r="AG558" i="15"/>
  <c r="AH558" i="15"/>
  <c r="AI558" i="15"/>
  <c r="AB559" i="15"/>
  <c r="AC559" i="15"/>
  <c r="AD559" i="15"/>
  <c r="AE559" i="15"/>
  <c r="AF559" i="15"/>
  <c r="AG559" i="15"/>
  <c r="AH559" i="15"/>
  <c r="AI559" i="15"/>
  <c r="AB560" i="15"/>
  <c r="AC560" i="15"/>
  <c r="AD560" i="15"/>
  <c r="AE560" i="15"/>
  <c r="AF560" i="15"/>
  <c r="AG560" i="15"/>
  <c r="AH560" i="15"/>
  <c r="AI560" i="15"/>
  <c r="AB561" i="15"/>
  <c r="AC561" i="15"/>
  <c r="AD561" i="15"/>
  <c r="AE561" i="15"/>
  <c r="AF561" i="15"/>
  <c r="AG561" i="15"/>
  <c r="AH561" i="15"/>
  <c r="AI561" i="15"/>
  <c r="AB562" i="15"/>
  <c r="AC562" i="15"/>
  <c r="AD562" i="15"/>
  <c r="AE562" i="15"/>
  <c r="AF562" i="15"/>
  <c r="AG562" i="15"/>
  <c r="AH562" i="15"/>
  <c r="AI562" i="15"/>
  <c r="AB563" i="15"/>
  <c r="AC563" i="15"/>
  <c r="AD563" i="15"/>
  <c r="AE563" i="15"/>
  <c r="AF563" i="15"/>
  <c r="AG563" i="15"/>
  <c r="AH563" i="15"/>
  <c r="AI563" i="15"/>
  <c r="AB564" i="15"/>
  <c r="AC564" i="15"/>
  <c r="AD564" i="15"/>
  <c r="AE564" i="15"/>
  <c r="AF564" i="15"/>
  <c r="AG564" i="15"/>
  <c r="AH564" i="15"/>
  <c r="AI564" i="15"/>
  <c r="AB565" i="15"/>
  <c r="AC565" i="15"/>
  <c r="AD565" i="15"/>
  <c r="AE565" i="15"/>
  <c r="AF565" i="15"/>
  <c r="AG565" i="15"/>
  <c r="AH565" i="15"/>
  <c r="AI565" i="15"/>
  <c r="AB566" i="15"/>
  <c r="AC566" i="15"/>
  <c r="AD566" i="15"/>
  <c r="AE566" i="15"/>
  <c r="AF566" i="15"/>
  <c r="AG566" i="15"/>
  <c r="AH566" i="15"/>
  <c r="AI566" i="15"/>
  <c r="AB567" i="15"/>
  <c r="AC567" i="15"/>
  <c r="AD567" i="15"/>
  <c r="AE567" i="15"/>
  <c r="AF567" i="15"/>
  <c r="AG567" i="15"/>
  <c r="AH567" i="15"/>
  <c r="AI567" i="15"/>
  <c r="AB568" i="15"/>
  <c r="AC568" i="15"/>
  <c r="AD568" i="15"/>
  <c r="AE568" i="15"/>
  <c r="AF568" i="15"/>
  <c r="AG568" i="15"/>
  <c r="AH568" i="15"/>
  <c r="AI568" i="15"/>
  <c r="AB845" i="15"/>
  <c r="AC845" i="15"/>
  <c r="AD845" i="15"/>
  <c r="AE845" i="15"/>
  <c r="AF845" i="15"/>
  <c r="AG845" i="15"/>
  <c r="AH845" i="15"/>
  <c r="AI845" i="15"/>
  <c r="AB846" i="15"/>
  <c r="AC846" i="15"/>
  <c r="AD846" i="15"/>
  <c r="AE846" i="15"/>
  <c r="AF846" i="15"/>
  <c r="AG846" i="15"/>
  <c r="AH846" i="15"/>
  <c r="AI846" i="15"/>
  <c r="AB847" i="15"/>
  <c r="AC847" i="15"/>
  <c r="AD847" i="15"/>
  <c r="AE847" i="15"/>
  <c r="AF847" i="15"/>
  <c r="AG847" i="15"/>
  <c r="AH847" i="15"/>
  <c r="AI847" i="15"/>
  <c r="AB848" i="15"/>
  <c r="AC848" i="15"/>
  <c r="AD848" i="15"/>
  <c r="AE848" i="15"/>
  <c r="AF848" i="15"/>
  <c r="AG848" i="15"/>
  <c r="AH848" i="15"/>
  <c r="AI848" i="15"/>
  <c r="AB849" i="15"/>
  <c r="AC849" i="15"/>
  <c r="AD849" i="15"/>
  <c r="AE849" i="15"/>
  <c r="AF849" i="15"/>
  <c r="AG849" i="15"/>
  <c r="AH849" i="15"/>
  <c r="AI849" i="15"/>
  <c r="AB850" i="15"/>
  <c r="AC850" i="15"/>
  <c r="AD850" i="15"/>
  <c r="AE850" i="15"/>
  <c r="AF850" i="15"/>
  <c r="AG850" i="15"/>
  <c r="AH850" i="15"/>
  <c r="AI850" i="15"/>
  <c r="AB851" i="15"/>
  <c r="AC851" i="15"/>
  <c r="AD851" i="15"/>
  <c r="AE851" i="15"/>
  <c r="AF851" i="15"/>
  <c r="AG851" i="15"/>
  <c r="AH851" i="15"/>
  <c r="AI851" i="15"/>
  <c r="AB852" i="15"/>
  <c r="AC852" i="15"/>
  <c r="AD852" i="15"/>
  <c r="AE852" i="15"/>
  <c r="AF852" i="15"/>
  <c r="AG852" i="15"/>
  <c r="AH852" i="15"/>
  <c r="AI852" i="15"/>
  <c r="AB853" i="15"/>
  <c r="AC853" i="15"/>
  <c r="AD853" i="15"/>
  <c r="AE853" i="15"/>
  <c r="AF853" i="15"/>
  <c r="AG853" i="15"/>
  <c r="AH853" i="15"/>
  <c r="AI853" i="15"/>
  <c r="AB854" i="15"/>
  <c r="AC854" i="15"/>
  <c r="AD854" i="15"/>
  <c r="AE854" i="15"/>
  <c r="AF854" i="15"/>
  <c r="AG854" i="15"/>
  <c r="AH854" i="15"/>
  <c r="AI854" i="15"/>
  <c r="AB855" i="15"/>
  <c r="AC855" i="15"/>
  <c r="AD855" i="15"/>
  <c r="AE855" i="15"/>
  <c r="AF855" i="15"/>
  <c r="AG855" i="15"/>
  <c r="AH855" i="15"/>
  <c r="AI855" i="15"/>
  <c r="AB856" i="15"/>
  <c r="AC856" i="15"/>
  <c r="AD856" i="15"/>
  <c r="AE856" i="15"/>
  <c r="AF856" i="15"/>
  <c r="AG856" i="15"/>
  <c r="AH856" i="15"/>
  <c r="AI856" i="15"/>
  <c r="AB1133" i="15"/>
  <c r="AC1133" i="15"/>
  <c r="AD1133" i="15"/>
  <c r="AE1133" i="15"/>
  <c r="AF1133" i="15"/>
  <c r="AG1133" i="15"/>
  <c r="AH1133" i="15"/>
  <c r="AI1133" i="15"/>
  <c r="AB1134" i="15"/>
  <c r="AC1134" i="15"/>
  <c r="AD1134" i="15"/>
  <c r="AE1134" i="15"/>
  <c r="AF1134" i="15"/>
  <c r="AG1134" i="15"/>
  <c r="AH1134" i="15"/>
  <c r="AI1134" i="15"/>
  <c r="AB1135" i="15"/>
  <c r="AC1135" i="15"/>
  <c r="AD1135" i="15"/>
  <c r="AE1135" i="15"/>
  <c r="AF1135" i="15"/>
  <c r="AG1135" i="15"/>
  <c r="AH1135" i="15"/>
  <c r="AI1135" i="15"/>
  <c r="AB1136" i="15"/>
  <c r="AC1136" i="15"/>
  <c r="AD1136" i="15"/>
  <c r="AE1136" i="15"/>
  <c r="AF1136" i="15"/>
  <c r="AG1136" i="15"/>
  <c r="AH1136" i="15"/>
  <c r="AI1136" i="15"/>
  <c r="AB1137" i="15"/>
  <c r="AC1137" i="15"/>
  <c r="AD1137" i="15"/>
  <c r="AE1137" i="15"/>
  <c r="AF1137" i="15"/>
  <c r="AG1137" i="15"/>
  <c r="AH1137" i="15"/>
  <c r="AI1137" i="15"/>
  <c r="AB1138" i="15"/>
  <c r="AC1138" i="15"/>
  <c r="AD1138" i="15"/>
  <c r="AE1138" i="15"/>
  <c r="AF1138" i="15"/>
  <c r="AG1138" i="15"/>
  <c r="AH1138" i="15"/>
  <c r="AI1138" i="15"/>
  <c r="AB1139" i="15"/>
  <c r="AC1139" i="15"/>
  <c r="AD1139" i="15"/>
  <c r="AE1139" i="15"/>
  <c r="AF1139" i="15"/>
  <c r="AG1139" i="15"/>
  <c r="AH1139" i="15"/>
  <c r="AI1139" i="15"/>
  <c r="AB1140" i="15"/>
  <c r="AC1140" i="15"/>
  <c r="AD1140" i="15"/>
  <c r="AE1140" i="15"/>
  <c r="AF1140" i="15"/>
  <c r="AG1140" i="15"/>
  <c r="AH1140" i="15"/>
  <c r="AI1140" i="15"/>
  <c r="AB1141" i="15"/>
  <c r="AC1141" i="15"/>
  <c r="AD1141" i="15"/>
  <c r="AE1141" i="15"/>
  <c r="AF1141" i="15"/>
  <c r="AG1141" i="15"/>
  <c r="AH1141" i="15"/>
  <c r="AI1141" i="15"/>
  <c r="AB1142" i="15"/>
  <c r="AC1142" i="15"/>
  <c r="AD1142" i="15"/>
  <c r="AE1142" i="15"/>
  <c r="AF1142" i="15"/>
  <c r="AG1142" i="15"/>
  <c r="AH1142" i="15"/>
  <c r="AI1142" i="15"/>
  <c r="AB1143" i="15"/>
  <c r="AC1143" i="15"/>
  <c r="AD1143" i="15"/>
  <c r="AE1143" i="15"/>
  <c r="AF1143" i="15"/>
  <c r="AG1143" i="15"/>
  <c r="AH1143" i="15"/>
  <c r="AI1143" i="15"/>
  <c r="AB1144" i="15"/>
  <c r="AC1144" i="15"/>
  <c r="AD1144" i="15"/>
  <c r="AE1144" i="15"/>
  <c r="AF1144" i="15"/>
  <c r="AG1144" i="15"/>
  <c r="AH1144" i="15"/>
  <c r="AI1144" i="15"/>
  <c r="AB1421" i="15"/>
  <c r="AC1421" i="15"/>
  <c r="AD1421" i="15"/>
  <c r="AE1421" i="15"/>
  <c r="AF1421" i="15"/>
  <c r="AG1421" i="15"/>
  <c r="AH1421" i="15"/>
  <c r="AI1421" i="15"/>
  <c r="AB1422" i="15"/>
  <c r="AC1422" i="15"/>
  <c r="AD1422" i="15"/>
  <c r="AE1422" i="15"/>
  <c r="AF1422" i="15"/>
  <c r="AG1422" i="15"/>
  <c r="AH1422" i="15"/>
  <c r="AI1422" i="15"/>
  <c r="AB1423" i="15"/>
  <c r="AC1423" i="15"/>
  <c r="AD1423" i="15"/>
  <c r="AE1423" i="15"/>
  <c r="AF1423" i="15"/>
  <c r="AG1423" i="15"/>
  <c r="AH1423" i="15"/>
  <c r="AI1423" i="15"/>
  <c r="AB1424" i="15"/>
  <c r="AC1424" i="15"/>
  <c r="AD1424" i="15"/>
  <c r="AE1424" i="15"/>
  <c r="AF1424" i="15"/>
  <c r="AG1424" i="15"/>
  <c r="AH1424" i="15"/>
  <c r="AI1424" i="15"/>
  <c r="AB1425" i="15"/>
  <c r="AC1425" i="15"/>
  <c r="AD1425" i="15"/>
  <c r="AE1425" i="15"/>
  <c r="AF1425" i="15"/>
  <c r="AG1425" i="15"/>
  <c r="AH1425" i="15"/>
  <c r="AI1425" i="15"/>
  <c r="AB1426" i="15"/>
  <c r="AC1426" i="15"/>
  <c r="AD1426" i="15"/>
  <c r="AE1426" i="15"/>
  <c r="AF1426" i="15"/>
  <c r="AG1426" i="15"/>
  <c r="AH1426" i="15"/>
  <c r="AI1426" i="15"/>
  <c r="AB1427" i="15"/>
  <c r="AC1427" i="15"/>
  <c r="AD1427" i="15"/>
  <c r="AE1427" i="15"/>
  <c r="AF1427" i="15"/>
  <c r="AG1427" i="15"/>
  <c r="AH1427" i="15"/>
  <c r="AI1427" i="15"/>
  <c r="AB1428" i="15"/>
  <c r="AC1428" i="15"/>
  <c r="AD1428" i="15"/>
  <c r="AE1428" i="15"/>
  <c r="AF1428" i="15"/>
  <c r="AG1428" i="15"/>
  <c r="AH1428" i="15"/>
  <c r="AI1428" i="15"/>
  <c r="AB1429" i="15"/>
  <c r="AC1429" i="15"/>
  <c r="AD1429" i="15"/>
  <c r="AE1429" i="15"/>
  <c r="AF1429" i="15"/>
  <c r="AG1429" i="15"/>
  <c r="AH1429" i="15"/>
  <c r="AI1429" i="15"/>
  <c r="AB1430" i="15"/>
  <c r="AC1430" i="15"/>
  <c r="AD1430" i="15"/>
  <c r="AE1430" i="15"/>
  <c r="AF1430" i="15"/>
  <c r="AG1430" i="15"/>
  <c r="AH1430" i="15"/>
  <c r="AI1430" i="15"/>
  <c r="AB1431" i="15"/>
  <c r="AC1431" i="15"/>
  <c r="AD1431" i="15"/>
  <c r="AE1431" i="15"/>
  <c r="AF1431" i="15"/>
  <c r="AG1431" i="15"/>
  <c r="AH1431" i="15"/>
  <c r="AI1431" i="15"/>
  <c r="AB1432" i="15"/>
  <c r="AC1432" i="15"/>
  <c r="AD1432" i="15"/>
  <c r="AE1432" i="15"/>
  <c r="AF1432" i="15"/>
  <c r="AG1432" i="15"/>
  <c r="AH1432" i="15"/>
  <c r="AI1432" i="15"/>
  <c r="AB281" i="15"/>
  <c r="AC281" i="15"/>
  <c r="AD281" i="15"/>
  <c r="AE281" i="15"/>
  <c r="AF281" i="15"/>
  <c r="AL39" i="15" s="1"/>
  <c r="AV39" i="15" s="1"/>
  <c r="AG281" i="15"/>
  <c r="AH281" i="15"/>
  <c r="AI281" i="15"/>
  <c r="AB282" i="15"/>
  <c r="AC282" i="15"/>
  <c r="AD282" i="15"/>
  <c r="AE282" i="15"/>
  <c r="AF282" i="15"/>
  <c r="AG282" i="15"/>
  <c r="AH282" i="15"/>
  <c r="AI282" i="15"/>
  <c r="AB283" i="15"/>
  <c r="AC283" i="15"/>
  <c r="AD283" i="15"/>
  <c r="AE283" i="15"/>
  <c r="AF283" i="15"/>
  <c r="AG283" i="15"/>
  <c r="AH283" i="15"/>
  <c r="AI283" i="15"/>
  <c r="AB284" i="15"/>
  <c r="AC284" i="15"/>
  <c r="AD284" i="15"/>
  <c r="AE284" i="15"/>
  <c r="AF284" i="15"/>
  <c r="AG284" i="15"/>
  <c r="AH284" i="15"/>
  <c r="AI284" i="15"/>
  <c r="AB285" i="15"/>
  <c r="AC285" i="15"/>
  <c r="AD285" i="15"/>
  <c r="AE285" i="15"/>
  <c r="AF285" i="15"/>
  <c r="AG285" i="15"/>
  <c r="AH285" i="15"/>
  <c r="AI285" i="15"/>
  <c r="AB286" i="15"/>
  <c r="AC286" i="15"/>
  <c r="AD286" i="15"/>
  <c r="AE286" i="15"/>
  <c r="AF286" i="15"/>
  <c r="AG286" i="15"/>
  <c r="AH286" i="15"/>
  <c r="AI286" i="15"/>
  <c r="AB287" i="15"/>
  <c r="AC287" i="15"/>
  <c r="AD287" i="15"/>
  <c r="AE287" i="15"/>
  <c r="AF287" i="15"/>
  <c r="AG287" i="15"/>
  <c r="AH287" i="15"/>
  <c r="AI287" i="15"/>
  <c r="AB288" i="15"/>
  <c r="AC288" i="15"/>
  <c r="AD288" i="15"/>
  <c r="AE288" i="15"/>
  <c r="AF288" i="15"/>
  <c r="AG288" i="15"/>
  <c r="AH288" i="15"/>
  <c r="AI288" i="15"/>
  <c r="AB289" i="15"/>
  <c r="AC289" i="15"/>
  <c r="AD289" i="15"/>
  <c r="AE289" i="15"/>
  <c r="AF289" i="15"/>
  <c r="AG289" i="15"/>
  <c r="AH289" i="15"/>
  <c r="AI289" i="15"/>
  <c r="AB290" i="15"/>
  <c r="AC290" i="15"/>
  <c r="AD290" i="15"/>
  <c r="AE290" i="15"/>
  <c r="AF290" i="15"/>
  <c r="AG290" i="15"/>
  <c r="AH290" i="15"/>
  <c r="AI290" i="15"/>
  <c r="AB291" i="15"/>
  <c r="AC291" i="15"/>
  <c r="AD291" i="15"/>
  <c r="AE291" i="15"/>
  <c r="AF291" i="15"/>
  <c r="AG291" i="15"/>
  <c r="AH291" i="15"/>
  <c r="AI291" i="15"/>
  <c r="AB292" i="15"/>
  <c r="AC292" i="15"/>
  <c r="AD292" i="15"/>
  <c r="AE292" i="15"/>
  <c r="AF292" i="15"/>
  <c r="AG292" i="15"/>
  <c r="AH292" i="15"/>
  <c r="AI292" i="15"/>
  <c r="AB569" i="15"/>
  <c r="AC569" i="15"/>
  <c r="AD569" i="15"/>
  <c r="AE569" i="15"/>
  <c r="AF569" i="15"/>
  <c r="AG569" i="15"/>
  <c r="AH569" i="15"/>
  <c r="AI569" i="15"/>
  <c r="AB570" i="15"/>
  <c r="AC570" i="15"/>
  <c r="AD570" i="15"/>
  <c r="AE570" i="15"/>
  <c r="AF570" i="15"/>
  <c r="AG570" i="15"/>
  <c r="AH570" i="15"/>
  <c r="AI570" i="15"/>
  <c r="AB571" i="15"/>
  <c r="AC571" i="15"/>
  <c r="AD571" i="15"/>
  <c r="AE571" i="15"/>
  <c r="AF571" i="15"/>
  <c r="AG571" i="15"/>
  <c r="AH571" i="15"/>
  <c r="AI571" i="15"/>
  <c r="AB572" i="15"/>
  <c r="AC572" i="15"/>
  <c r="AD572" i="15"/>
  <c r="AE572" i="15"/>
  <c r="AF572" i="15"/>
  <c r="AG572" i="15"/>
  <c r="AH572" i="15"/>
  <c r="AI572" i="15"/>
  <c r="AB573" i="15"/>
  <c r="AC573" i="15"/>
  <c r="AD573" i="15"/>
  <c r="AE573" i="15"/>
  <c r="AF573" i="15"/>
  <c r="AG573" i="15"/>
  <c r="AH573" i="15"/>
  <c r="AI573" i="15"/>
  <c r="AB574" i="15"/>
  <c r="AC574" i="15"/>
  <c r="AD574" i="15"/>
  <c r="AE574" i="15"/>
  <c r="AF574" i="15"/>
  <c r="AG574" i="15"/>
  <c r="AH574" i="15"/>
  <c r="AI574" i="15"/>
  <c r="AB575" i="15"/>
  <c r="AC575" i="15"/>
  <c r="AD575" i="15"/>
  <c r="AE575" i="15"/>
  <c r="AF575" i="15"/>
  <c r="AG575" i="15"/>
  <c r="AH575" i="15"/>
  <c r="AI575" i="15"/>
  <c r="AB576" i="15"/>
  <c r="AC576" i="15"/>
  <c r="AD576" i="15"/>
  <c r="AE576" i="15"/>
  <c r="AF576" i="15"/>
  <c r="AG576" i="15"/>
  <c r="AH576" i="15"/>
  <c r="AI576" i="15"/>
  <c r="AB577" i="15"/>
  <c r="AC577" i="15"/>
  <c r="AD577" i="15"/>
  <c r="AE577" i="15"/>
  <c r="AF577" i="15"/>
  <c r="AG577" i="15"/>
  <c r="AH577" i="15"/>
  <c r="AI577" i="15"/>
  <c r="AB578" i="15"/>
  <c r="AC578" i="15"/>
  <c r="AD578" i="15"/>
  <c r="AE578" i="15"/>
  <c r="AF578" i="15"/>
  <c r="AG578" i="15"/>
  <c r="AH578" i="15"/>
  <c r="AI578" i="15"/>
  <c r="AB579" i="15"/>
  <c r="AC579" i="15"/>
  <c r="AD579" i="15"/>
  <c r="AE579" i="15"/>
  <c r="AF579" i="15"/>
  <c r="AG579" i="15"/>
  <c r="AH579" i="15"/>
  <c r="AI579" i="15"/>
  <c r="AB580" i="15"/>
  <c r="AC580" i="15"/>
  <c r="AD580" i="15"/>
  <c r="AE580" i="15"/>
  <c r="AF580" i="15"/>
  <c r="AG580" i="15"/>
  <c r="AH580" i="15"/>
  <c r="AI580" i="15"/>
  <c r="AB857" i="15"/>
  <c r="AC857" i="15"/>
  <c r="AD857" i="15"/>
  <c r="AE857" i="15"/>
  <c r="AF857" i="15"/>
  <c r="AG857" i="15"/>
  <c r="AH857" i="15"/>
  <c r="AI857" i="15"/>
  <c r="AB858" i="15"/>
  <c r="AC858" i="15"/>
  <c r="AD858" i="15"/>
  <c r="AE858" i="15"/>
  <c r="AF858" i="15"/>
  <c r="AG858" i="15"/>
  <c r="AH858" i="15"/>
  <c r="AI858" i="15"/>
  <c r="AB859" i="15"/>
  <c r="AC859" i="15"/>
  <c r="AD859" i="15"/>
  <c r="AE859" i="15"/>
  <c r="AF859" i="15"/>
  <c r="AG859" i="15"/>
  <c r="AH859" i="15"/>
  <c r="AI859" i="15"/>
  <c r="AB860" i="15"/>
  <c r="AC860" i="15"/>
  <c r="AD860" i="15"/>
  <c r="AE860" i="15"/>
  <c r="AF860" i="15"/>
  <c r="AG860" i="15"/>
  <c r="AH860" i="15"/>
  <c r="AI860" i="15"/>
  <c r="AB861" i="15"/>
  <c r="AC861" i="15"/>
  <c r="AD861" i="15"/>
  <c r="AE861" i="15"/>
  <c r="AF861" i="15"/>
  <c r="AG861" i="15"/>
  <c r="AH861" i="15"/>
  <c r="AI861" i="15"/>
  <c r="AB862" i="15"/>
  <c r="AC862" i="15"/>
  <c r="AD862" i="15"/>
  <c r="AE862" i="15"/>
  <c r="AF862" i="15"/>
  <c r="AG862" i="15"/>
  <c r="AH862" i="15"/>
  <c r="AI862" i="15"/>
  <c r="AB863" i="15"/>
  <c r="AC863" i="15"/>
  <c r="AD863" i="15"/>
  <c r="AE863" i="15"/>
  <c r="AF863" i="15"/>
  <c r="AG863" i="15"/>
  <c r="AH863" i="15"/>
  <c r="AI863" i="15"/>
  <c r="AB864" i="15"/>
  <c r="AC864" i="15"/>
  <c r="AD864" i="15"/>
  <c r="AE864" i="15"/>
  <c r="AF864" i="15"/>
  <c r="AG864" i="15"/>
  <c r="AH864" i="15"/>
  <c r="AI864" i="15"/>
  <c r="AB865" i="15"/>
  <c r="AC865" i="15"/>
  <c r="AD865" i="15"/>
  <c r="AE865" i="15"/>
  <c r="AF865" i="15"/>
  <c r="AG865" i="15"/>
  <c r="AH865" i="15"/>
  <c r="AI865" i="15"/>
  <c r="AB866" i="15"/>
  <c r="AC866" i="15"/>
  <c r="AD866" i="15"/>
  <c r="AE866" i="15"/>
  <c r="AF866" i="15"/>
  <c r="AG866" i="15"/>
  <c r="AH866" i="15"/>
  <c r="AI866" i="15"/>
  <c r="AB867" i="15"/>
  <c r="AC867" i="15"/>
  <c r="AD867" i="15"/>
  <c r="AE867" i="15"/>
  <c r="AF867" i="15"/>
  <c r="AG867" i="15"/>
  <c r="AH867" i="15"/>
  <c r="AI867" i="15"/>
  <c r="AB868" i="15"/>
  <c r="AC868" i="15"/>
  <c r="AD868" i="15"/>
  <c r="AE868" i="15"/>
  <c r="AF868" i="15"/>
  <c r="AG868" i="15"/>
  <c r="AH868" i="15"/>
  <c r="AI868" i="15"/>
  <c r="AB1145" i="15"/>
  <c r="AC1145" i="15"/>
  <c r="AD1145" i="15"/>
  <c r="AE1145" i="15"/>
  <c r="AF1145" i="15"/>
  <c r="AG1145" i="15"/>
  <c r="AH1145" i="15"/>
  <c r="AI1145" i="15"/>
  <c r="AB1146" i="15"/>
  <c r="AC1146" i="15"/>
  <c r="AD1146" i="15"/>
  <c r="AE1146" i="15"/>
  <c r="AF1146" i="15"/>
  <c r="AG1146" i="15"/>
  <c r="AH1146" i="15"/>
  <c r="AI1146" i="15"/>
  <c r="AB1147" i="15"/>
  <c r="AC1147" i="15"/>
  <c r="AD1147" i="15"/>
  <c r="AE1147" i="15"/>
  <c r="AF1147" i="15"/>
  <c r="AG1147" i="15"/>
  <c r="AH1147" i="15"/>
  <c r="AI1147" i="15"/>
  <c r="AB1148" i="15"/>
  <c r="AC1148" i="15"/>
  <c r="AD1148" i="15"/>
  <c r="AE1148" i="15"/>
  <c r="AF1148" i="15"/>
  <c r="AG1148" i="15"/>
  <c r="AH1148" i="15"/>
  <c r="AI1148" i="15"/>
  <c r="AB1149" i="15"/>
  <c r="AC1149" i="15"/>
  <c r="AD1149" i="15"/>
  <c r="AE1149" i="15"/>
  <c r="AF1149" i="15"/>
  <c r="AG1149" i="15"/>
  <c r="AH1149" i="15"/>
  <c r="AI1149" i="15"/>
  <c r="AB1150" i="15"/>
  <c r="AC1150" i="15"/>
  <c r="AD1150" i="15"/>
  <c r="AE1150" i="15"/>
  <c r="AF1150" i="15"/>
  <c r="AG1150" i="15"/>
  <c r="AH1150" i="15"/>
  <c r="AI1150" i="15"/>
  <c r="AB1151" i="15"/>
  <c r="AC1151" i="15"/>
  <c r="AD1151" i="15"/>
  <c r="AE1151" i="15"/>
  <c r="AF1151" i="15"/>
  <c r="AG1151" i="15"/>
  <c r="AH1151" i="15"/>
  <c r="AI1151" i="15"/>
  <c r="AB1152" i="15"/>
  <c r="AC1152" i="15"/>
  <c r="AD1152" i="15"/>
  <c r="AE1152" i="15"/>
  <c r="AF1152" i="15"/>
  <c r="AG1152" i="15"/>
  <c r="AH1152" i="15"/>
  <c r="AI1152" i="15"/>
  <c r="AB1153" i="15"/>
  <c r="AC1153" i="15"/>
  <c r="AD1153" i="15"/>
  <c r="AE1153" i="15"/>
  <c r="AF1153" i="15"/>
  <c r="AG1153" i="15"/>
  <c r="AH1153" i="15"/>
  <c r="AI1153" i="15"/>
  <c r="AB1154" i="15"/>
  <c r="AC1154" i="15"/>
  <c r="AD1154" i="15"/>
  <c r="AE1154" i="15"/>
  <c r="AF1154" i="15"/>
  <c r="AG1154" i="15"/>
  <c r="AH1154" i="15"/>
  <c r="AI1154" i="15"/>
  <c r="AB1155" i="15"/>
  <c r="AC1155" i="15"/>
  <c r="AD1155" i="15"/>
  <c r="AE1155" i="15"/>
  <c r="AF1155" i="15"/>
  <c r="AG1155" i="15"/>
  <c r="AH1155" i="15"/>
  <c r="AI1155" i="15"/>
  <c r="AB1156" i="15"/>
  <c r="AC1156" i="15"/>
  <c r="AD1156" i="15"/>
  <c r="AE1156" i="15"/>
  <c r="AF1156" i="15"/>
  <c r="AG1156" i="15"/>
  <c r="AH1156" i="15"/>
  <c r="AI1156" i="15"/>
  <c r="AB1433" i="15"/>
  <c r="AC1433" i="15"/>
  <c r="AD1433" i="15"/>
  <c r="AE1433" i="15"/>
  <c r="AF1433" i="15"/>
  <c r="AG1433" i="15"/>
  <c r="AH1433" i="15"/>
  <c r="AI1433" i="15"/>
  <c r="AB1434" i="15"/>
  <c r="AC1434" i="15"/>
  <c r="AD1434" i="15"/>
  <c r="AE1434" i="15"/>
  <c r="AF1434" i="15"/>
  <c r="AG1434" i="15"/>
  <c r="AH1434" i="15"/>
  <c r="AI1434" i="15"/>
  <c r="AB1435" i="15"/>
  <c r="AC1435" i="15"/>
  <c r="AD1435" i="15"/>
  <c r="AE1435" i="15"/>
  <c r="AF1435" i="15"/>
  <c r="AG1435" i="15"/>
  <c r="AH1435" i="15"/>
  <c r="AI1435" i="15"/>
  <c r="AB1436" i="15"/>
  <c r="AC1436" i="15"/>
  <c r="AD1436" i="15"/>
  <c r="AE1436" i="15"/>
  <c r="AF1436" i="15"/>
  <c r="AG1436" i="15"/>
  <c r="AH1436" i="15"/>
  <c r="AI1436" i="15"/>
  <c r="AB1437" i="15"/>
  <c r="AC1437" i="15"/>
  <c r="AD1437" i="15"/>
  <c r="AE1437" i="15"/>
  <c r="AF1437" i="15"/>
  <c r="AG1437" i="15"/>
  <c r="AH1437" i="15"/>
  <c r="AI1437" i="15"/>
  <c r="AB1438" i="15"/>
  <c r="AC1438" i="15"/>
  <c r="AD1438" i="15"/>
  <c r="AE1438" i="15"/>
  <c r="AF1438" i="15"/>
  <c r="AG1438" i="15"/>
  <c r="AH1438" i="15"/>
  <c r="AI1438" i="15"/>
  <c r="AB1439" i="15"/>
  <c r="AC1439" i="15"/>
  <c r="AD1439" i="15"/>
  <c r="AE1439" i="15"/>
  <c r="AF1439" i="15"/>
  <c r="AG1439" i="15"/>
  <c r="AH1439" i="15"/>
  <c r="AI1439" i="15"/>
  <c r="AB1440" i="15"/>
  <c r="AC1440" i="15"/>
  <c r="AD1440" i="15"/>
  <c r="AE1440" i="15"/>
  <c r="AF1440" i="15"/>
  <c r="AG1440" i="15"/>
  <c r="AH1440" i="15"/>
  <c r="AI1440" i="15"/>
  <c r="AB1441" i="15"/>
  <c r="AC1441" i="15"/>
  <c r="AD1441" i="15"/>
  <c r="AE1441" i="15"/>
  <c r="AF1441" i="15"/>
  <c r="AG1441" i="15"/>
  <c r="AH1441" i="15"/>
  <c r="AI1441" i="15"/>
  <c r="AB1442" i="15"/>
  <c r="AC1442" i="15"/>
  <c r="AD1442" i="15"/>
  <c r="AE1442" i="15"/>
  <c r="AF1442" i="15"/>
  <c r="AG1442" i="15"/>
  <c r="AH1442" i="15"/>
  <c r="AI1442" i="15"/>
  <c r="AB1443" i="15"/>
  <c r="AC1443" i="15"/>
  <c r="AD1443" i="15"/>
  <c r="AE1443" i="15"/>
  <c r="AF1443" i="15"/>
  <c r="AG1443" i="15"/>
  <c r="AH1443" i="15"/>
  <c r="AI1443" i="15"/>
  <c r="AB1444" i="15"/>
  <c r="AC1444" i="15"/>
  <c r="AD1444" i="15"/>
  <c r="AE1444" i="15"/>
  <c r="AF1444" i="15"/>
  <c r="AG1444" i="15"/>
  <c r="AH1444" i="15"/>
  <c r="AI1444" i="15"/>
  <c r="AB293" i="15"/>
  <c r="AC293" i="15"/>
  <c r="AD293" i="15"/>
  <c r="AE293" i="15"/>
  <c r="AF293" i="15"/>
  <c r="AG293" i="15"/>
  <c r="AH293" i="15"/>
  <c r="AI293" i="15"/>
  <c r="AB294" i="15"/>
  <c r="AC294" i="15"/>
  <c r="AD294" i="15"/>
  <c r="AE294" i="15"/>
  <c r="AF294" i="15"/>
  <c r="AG294" i="15"/>
  <c r="AH294" i="15"/>
  <c r="AI294" i="15"/>
  <c r="AB295" i="15"/>
  <c r="AC295" i="15"/>
  <c r="AD295" i="15"/>
  <c r="AE295" i="15"/>
  <c r="AF295" i="15"/>
  <c r="AG295" i="15"/>
  <c r="AH295" i="15"/>
  <c r="AI295" i="15"/>
  <c r="AB296" i="15"/>
  <c r="AC296" i="15"/>
  <c r="AD296" i="15"/>
  <c r="AE296" i="15"/>
  <c r="AF296" i="15"/>
  <c r="AG296" i="15"/>
  <c r="AH296" i="15"/>
  <c r="AI296" i="15"/>
  <c r="AB297" i="15"/>
  <c r="AC297" i="15"/>
  <c r="AD297" i="15"/>
  <c r="AE297" i="15"/>
  <c r="AF297" i="15"/>
  <c r="AG297" i="15"/>
  <c r="AH297" i="15"/>
  <c r="AI297" i="15"/>
  <c r="AB298" i="15"/>
  <c r="AC298" i="15"/>
  <c r="AD298" i="15"/>
  <c r="AE298" i="15"/>
  <c r="AF298" i="15"/>
  <c r="AG298" i="15"/>
  <c r="AH298" i="15"/>
  <c r="AI298" i="15"/>
  <c r="AB299" i="15"/>
  <c r="AC299" i="15"/>
  <c r="AD299" i="15"/>
  <c r="AE299" i="15"/>
  <c r="AF299" i="15"/>
  <c r="AG299" i="15"/>
  <c r="AH299" i="15"/>
  <c r="AI299" i="15"/>
  <c r="AB300" i="15"/>
  <c r="AC300" i="15"/>
  <c r="AD300" i="15"/>
  <c r="AE300" i="15"/>
  <c r="AF300" i="15"/>
  <c r="AG300" i="15"/>
  <c r="AH300" i="15"/>
  <c r="AI300" i="15"/>
  <c r="AB301" i="15"/>
  <c r="AC301" i="15"/>
  <c r="AD301" i="15"/>
  <c r="AE301" i="15"/>
  <c r="AF301" i="15"/>
  <c r="AG301" i="15"/>
  <c r="AH301" i="15"/>
  <c r="AI301" i="15"/>
  <c r="AB302" i="15"/>
  <c r="AC302" i="15"/>
  <c r="AD302" i="15"/>
  <c r="AE302" i="15"/>
  <c r="AF302" i="15"/>
  <c r="AG302" i="15"/>
  <c r="AH302" i="15"/>
  <c r="AI302" i="15"/>
  <c r="AB303" i="15"/>
  <c r="AC303" i="15"/>
  <c r="AD303" i="15"/>
  <c r="AE303" i="15"/>
  <c r="AF303" i="15"/>
  <c r="AG303" i="15"/>
  <c r="AH303" i="15"/>
  <c r="AI303" i="15"/>
  <c r="AB304" i="15"/>
  <c r="AC304" i="15"/>
  <c r="AD304" i="15"/>
  <c r="AE304" i="15"/>
  <c r="AF304" i="15"/>
  <c r="AG304" i="15"/>
  <c r="AH304" i="15"/>
  <c r="AI304" i="15"/>
  <c r="AB581" i="15"/>
  <c r="AC581" i="15"/>
  <c r="AD581" i="15"/>
  <c r="AE581" i="15"/>
  <c r="AF581" i="15"/>
  <c r="AG581" i="15"/>
  <c r="AH581" i="15"/>
  <c r="AI581" i="15"/>
  <c r="AB582" i="15"/>
  <c r="AC582" i="15"/>
  <c r="AD582" i="15"/>
  <c r="AE582" i="15"/>
  <c r="AF582" i="15"/>
  <c r="AG582" i="15"/>
  <c r="AH582" i="15"/>
  <c r="AI582" i="15"/>
  <c r="AB583" i="15"/>
  <c r="AC583" i="15"/>
  <c r="AD583" i="15"/>
  <c r="AE583" i="15"/>
  <c r="AF583" i="15"/>
  <c r="AG583" i="15"/>
  <c r="AH583" i="15"/>
  <c r="AI583" i="15"/>
  <c r="AB584" i="15"/>
  <c r="AC584" i="15"/>
  <c r="AD584" i="15"/>
  <c r="AE584" i="15"/>
  <c r="AF584" i="15"/>
  <c r="AG584" i="15"/>
  <c r="AH584" i="15"/>
  <c r="AI584" i="15"/>
  <c r="AB585" i="15"/>
  <c r="AC585" i="15"/>
  <c r="AD585" i="15"/>
  <c r="AE585" i="15"/>
  <c r="AF585" i="15"/>
  <c r="AG585" i="15"/>
  <c r="AH585" i="15"/>
  <c r="AI585" i="15"/>
  <c r="AB586" i="15"/>
  <c r="AC586" i="15"/>
  <c r="AD586" i="15"/>
  <c r="AE586" i="15"/>
  <c r="AF586" i="15"/>
  <c r="AG586" i="15"/>
  <c r="AH586" i="15"/>
  <c r="AI586" i="15"/>
  <c r="AB587" i="15"/>
  <c r="AC587" i="15"/>
  <c r="AD587" i="15"/>
  <c r="AE587" i="15"/>
  <c r="AF587" i="15"/>
  <c r="AG587" i="15"/>
  <c r="AH587" i="15"/>
  <c r="AI587" i="15"/>
  <c r="AB588" i="15"/>
  <c r="AC588" i="15"/>
  <c r="AD588" i="15"/>
  <c r="AE588" i="15"/>
  <c r="AF588" i="15"/>
  <c r="AG588" i="15"/>
  <c r="AH588" i="15"/>
  <c r="AI588" i="15"/>
  <c r="AB589" i="15"/>
  <c r="AC589" i="15"/>
  <c r="AD589" i="15"/>
  <c r="AE589" i="15"/>
  <c r="AF589" i="15"/>
  <c r="AG589" i="15"/>
  <c r="AH589" i="15"/>
  <c r="AI589" i="15"/>
  <c r="AB590" i="15"/>
  <c r="AC590" i="15"/>
  <c r="AD590" i="15"/>
  <c r="AE590" i="15"/>
  <c r="AF590" i="15"/>
  <c r="AG590" i="15"/>
  <c r="AH590" i="15"/>
  <c r="AI590" i="15"/>
  <c r="AB591" i="15"/>
  <c r="AC591" i="15"/>
  <c r="AD591" i="15"/>
  <c r="AE591" i="15"/>
  <c r="AF591" i="15"/>
  <c r="AG591" i="15"/>
  <c r="AH591" i="15"/>
  <c r="AI591" i="15"/>
  <c r="AB592" i="15"/>
  <c r="AC592" i="15"/>
  <c r="AD592" i="15"/>
  <c r="AE592" i="15"/>
  <c r="AF592" i="15"/>
  <c r="AG592" i="15"/>
  <c r="AH592" i="15"/>
  <c r="AI592" i="15"/>
  <c r="AB869" i="15"/>
  <c r="AC869" i="15"/>
  <c r="AD869" i="15"/>
  <c r="AE869" i="15"/>
  <c r="AF869" i="15"/>
  <c r="AG869" i="15"/>
  <c r="AH869" i="15"/>
  <c r="AI869" i="15"/>
  <c r="AB870" i="15"/>
  <c r="AC870" i="15"/>
  <c r="AD870" i="15"/>
  <c r="AE870" i="15"/>
  <c r="AF870" i="15"/>
  <c r="AG870" i="15"/>
  <c r="AH870" i="15"/>
  <c r="AI870" i="15"/>
  <c r="AB871" i="15"/>
  <c r="AC871" i="15"/>
  <c r="AD871" i="15"/>
  <c r="AE871" i="15"/>
  <c r="AF871" i="15"/>
  <c r="AG871" i="15"/>
  <c r="AH871" i="15"/>
  <c r="AI871" i="15"/>
  <c r="AB872" i="15"/>
  <c r="AC872" i="15"/>
  <c r="AD872" i="15"/>
  <c r="AE872" i="15"/>
  <c r="AF872" i="15"/>
  <c r="AG872" i="15"/>
  <c r="AH872" i="15"/>
  <c r="AI872" i="15"/>
  <c r="AB873" i="15"/>
  <c r="AC873" i="15"/>
  <c r="AD873" i="15"/>
  <c r="AE873" i="15"/>
  <c r="AF873" i="15"/>
  <c r="AG873" i="15"/>
  <c r="AH873" i="15"/>
  <c r="AI873" i="15"/>
  <c r="AB874" i="15"/>
  <c r="AC874" i="15"/>
  <c r="AD874" i="15"/>
  <c r="AE874" i="15"/>
  <c r="AF874" i="15"/>
  <c r="AG874" i="15"/>
  <c r="AH874" i="15"/>
  <c r="AI874" i="15"/>
  <c r="AB875" i="15"/>
  <c r="AC875" i="15"/>
  <c r="AD875" i="15"/>
  <c r="AE875" i="15"/>
  <c r="AF875" i="15"/>
  <c r="AG875" i="15"/>
  <c r="AH875" i="15"/>
  <c r="AI875" i="15"/>
  <c r="AB876" i="15"/>
  <c r="AC876" i="15"/>
  <c r="AD876" i="15"/>
  <c r="AE876" i="15"/>
  <c r="AF876" i="15"/>
  <c r="AG876" i="15"/>
  <c r="AH876" i="15"/>
  <c r="AI876" i="15"/>
  <c r="AB877" i="15"/>
  <c r="AC877" i="15"/>
  <c r="AD877" i="15"/>
  <c r="AE877" i="15"/>
  <c r="AF877" i="15"/>
  <c r="AG877" i="15"/>
  <c r="AH877" i="15"/>
  <c r="AI877" i="15"/>
  <c r="AB878" i="15"/>
  <c r="AC878" i="15"/>
  <c r="AD878" i="15"/>
  <c r="AE878" i="15"/>
  <c r="AF878" i="15"/>
  <c r="AG878" i="15"/>
  <c r="AH878" i="15"/>
  <c r="AI878" i="15"/>
  <c r="AB879" i="15"/>
  <c r="AC879" i="15"/>
  <c r="AD879" i="15"/>
  <c r="AE879" i="15"/>
  <c r="AF879" i="15"/>
  <c r="AG879" i="15"/>
  <c r="AH879" i="15"/>
  <c r="AI879" i="15"/>
  <c r="AB880" i="15"/>
  <c r="AC880" i="15"/>
  <c r="AD880" i="15"/>
  <c r="AE880" i="15"/>
  <c r="AF880" i="15"/>
  <c r="AG880" i="15"/>
  <c r="AH880" i="15"/>
  <c r="AI880" i="15"/>
  <c r="AB1157" i="15"/>
  <c r="AC1157" i="15"/>
  <c r="AD1157" i="15"/>
  <c r="AE1157" i="15"/>
  <c r="AF1157" i="15"/>
  <c r="AG1157" i="15"/>
  <c r="AH1157" i="15"/>
  <c r="AI1157" i="15"/>
  <c r="AB1158" i="15"/>
  <c r="AC1158" i="15"/>
  <c r="AD1158" i="15"/>
  <c r="AE1158" i="15"/>
  <c r="AF1158" i="15"/>
  <c r="AG1158" i="15"/>
  <c r="AH1158" i="15"/>
  <c r="AI1158" i="15"/>
  <c r="AB1159" i="15"/>
  <c r="AC1159" i="15"/>
  <c r="AD1159" i="15"/>
  <c r="AE1159" i="15"/>
  <c r="AF1159" i="15"/>
  <c r="AG1159" i="15"/>
  <c r="AH1159" i="15"/>
  <c r="AI1159" i="15"/>
  <c r="AB1160" i="15"/>
  <c r="AC1160" i="15"/>
  <c r="AD1160" i="15"/>
  <c r="AE1160" i="15"/>
  <c r="AF1160" i="15"/>
  <c r="AG1160" i="15"/>
  <c r="AH1160" i="15"/>
  <c r="AI1160" i="15"/>
  <c r="AB1161" i="15"/>
  <c r="AC1161" i="15"/>
  <c r="AD1161" i="15"/>
  <c r="AE1161" i="15"/>
  <c r="AF1161" i="15"/>
  <c r="AG1161" i="15"/>
  <c r="AH1161" i="15"/>
  <c r="AI1161" i="15"/>
  <c r="AB1162" i="15"/>
  <c r="AC1162" i="15"/>
  <c r="AD1162" i="15"/>
  <c r="AE1162" i="15"/>
  <c r="AF1162" i="15"/>
  <c r="AG1162" i="15"/>
  <c r="AH1162" i="15"/>
  <c r="AI1162" i="15"/>
  <c r="AB1163" i="15"/>
  <c r="AC1163" i="15"/>
  <c r="AD1163" i="15"/>
  <c r="AE1163" i="15"/>
  <c r="AF1163" i="15"/>
  <c r="AG1163" i="15"/>
  <c r="AH1163" i="15"/>
  <c r="AI1163" i="15"/>
  <c r="AB1164" i="15"/>
  <c r="AC1164" i="15"/>
  <c r="AD1164" i="15"/>
  <c r="AE1164" i="15"/>
  <c r="AF1164" i="15"/>
  <c r="AG1164" i="15"/>
  <c r="AH1164" i="15"/>
  <c r="AI1164" i="15"/>
  <c r="AB1165" i="15"/>
  <c r="AC1165" i="15"/>
  <c r="AD1165" i="15"/>
  <c r="AE1165" i="15"/>
  <c r="AF1165" i="15"/>
  <c r="AG1165" i="15"/>
  <c r="AH1165" i="15"/>
  <c r="AI1165" i="15"/>
  <c r="AB1166" i="15"/>
  <c r="AC1166" i="15"/>
  <c r="AD1166" i="15"/>
  <c r="AE1166" i="15"/>
  <c r="AF1166" i="15"/>
  <c r="AG1166" i="15"/>
  <c r="AH1166" i="15"/>
  <c r="AI1166" i="15"/>
  <c r="AB1167" i="15"/>
  <c r="AC1167" i="15"/>
  <c r="AD1167" i="15"/>
  <c r="AE1167" i="15"/>
  <c r="AF1167" i="15"/>
  <c r="AG1167" i="15"/>
  <c r="AH1167" i="15"/>
  <c r="AI1167" i="15"/>
  <c r="AB1168" i="15"/>
  <c r="AC1168" i="15"/>
  <c r="AD1168" i="15"/>
  <c r="AE1168" i="15"/>
  <c r="AF1168" i="15"/>
  <c r="AG1168" i="15"/>
  <c r="AH1168" i="15"/>
  <c r="AI1168" i="15"/>
  <c r="AB1445" i="15"/>
  <c r="AC1445" i="15"/>
  <c r="AD1445" i="15"/>
  <c r="AE1445" i="15"/>
  <c r="AF1445" i="15"/>
  <c r="AG1445" i="15"/>
  <c r="AH1445" i="15"/>
  <c r="AI1445" i="15"/>
  <c r="AB1446" i="15"/>
  <c r="AC1446" i="15"/>
  <c r="AD1446" i="15"/>
  <c r="AE1446" i="15"/>
  <c r="AF1446" i="15"/>
  <c r="AG1446" i="15"/>
  <c r="AH1446" i="15"/>
  <c r="AI1446" i="15"/>
  <c r="AB1447" i="15"/>
  <c r="AC1447" i="15"/>
  <c r="AD1447" i="15"/>
  <c r="AE1447" i="15"/>
  <c r="AF1447" i="15"/>
  <c r="AG1447" i="15"/>
  <c r="AH1447" i="15"/>
  <c r="AI1447" i="15"/>
  <c r="AB1448" i="15"/>
  <c r="AC1448" i="15"/>
  <c r="AD1448" i="15"/>
  <c r="AE1448" i="15"/>
  <c r="AF1448" i="15"/>
  <c r="AG1448" i="15"/>
  <c r="AH1448" i="15"/>
  <c r="AI1448" i="15"/>
  <c r="AB1449" i="15"/>
  <c r="AC1449" i="15"/>
  <c r="AD1449" i="15"/>
  <c r="AE1449" i="15"/>
  <c r="AF1449" i="15"/>
  <c r="AG1449" i="15"/>
  <c r="AH1449" i="15"/>
  <c r="AI1449" i="15"/>
  <c r="AB1450" i="15"/>
  <c r="AC1450" i="15"/>
  <c r="AD1450" i="15"/>
  <c r="AE1450" i="15"/>
  <c r="AF1450" i="15"/>
  <c r="AG1450" i="15"/>
  <c r="AH1450" i="15"/>
  <c r="AI1450" i="15"/>
  <c r="AB1451" i="15"/>
  <c r="AC1451" i="15"/>
  <c r="AD1451" i="15"/>
  <c r="AE1451" i="15"/>
  <c r="AF1451" i="15"/>
  <c r="AG1451" i="15"/>
  <c r="AH1451" i="15"/>
  <c r="AI1451" i="15"/>
  <c r="AB1452" i="15"/>
  <c r="AC1452" i="15"/>
  <c r="AD1452" i="15"/>
  <c r="AE1452" i="15"/>
  <c r="AF1452" i="15"/>
  <c r="AG1452" i="15"/>
  <c r="AH1452" i="15"/>
  <c r="AI1452" i="15"/>
  <c r="AB1453" i="15"/>
  <c r="AC1453" i="15"/>
  <c r="AD1453" i="15"/>
  <c r="AE1453" i="15"/>
  <c r="AF1453" i="15"/>
  <c r="AG1453" i="15"/>
  <c r="AH1453" i="15"/>
  <c r="AI1453" i="15"/>
  <c r="AB1454" i="15"/>
  <c r="AC1454" i="15"/>
  <c r="AD1454" i="15"/>
  <c r="AE1454" i="15"/>
  <c r="AF1454" i="15"/>
  <c r="AG1454" i="15"/>
  <c r="AH1454" i="15"/>
  <c r="AI1454" i="15"/>
  <c r="AB1455" i="15"/>
  <c r="AC1455" i="15"/>
  <c r="AD1455" i="15"/>
  <c r="AE1455" i="15"/>
  <c r="AF1455" i="15"/>
  <c r="AG1455" i="15"/>
  <c r="AH1455" i="15"/>
  <c r="AI1455" i="15"/>
  <c r="AB1456" i="15"/>
  <c r="AC1456" i="15"/>
  <c r="AD1456" i="15"/>
  <c r="AE1456" i="15"/>
  <c r="AF1456" i="15"/>
  <c r="AG1456" i="15"/>
  <c r="AH1456" i="15"/>
  <c r="AI1456" i="15"/>
  <c r="AB17" i="15"/>
  <c r="AC17" i="15"/>
  <c r="AD17" i="15"/>
  <c r="AE17" i="15"/>
  <c r="AF17" i="15"/>
  <c r="AG17" i="15"/>
  <c r="AH17" i="15"/>
  <c r="AI17" i="15"/>
  <c r="AB18" i="15"/>
  <c r="AC18" i="15"/>
  <c r="AD18" i="15"/>
  <c r="AE18" i="15"/>
  <c r="AF18" i="15"/>
  <c r="AG18" i="15"/>
  <c r="AH18" i="15"/>
  <c r="AI18" i="15"/>
  <c r="AB19" i="15"/>
  <c r="AC19" i="15"/>
  <c r="AD19" i="15"/>
  <c r="AE19" i="15"/>
  <c r="AF19" i="15"/>
  <c r="AG19" i="15"/>
  <c r="AH19" i="15"/>
  <c r="AI19" i="15"/>
  <c r="AB20" i="15"/>
  <c r="AC20" i="15"/>
  <c r="AD20" i="15"/>
  <c r="AE20" i="15"/>
  <c r="AF20" i="15"/>
  <c r="AG20" i="15"/>
  <c r="AH20" i="15"/>
  <c r="AI20" i="15"/>
  <c r="AB21" i="15"/>
  <c r="AC21" i="15"/>
  <c r="AD21" i="15"/>
  <c r="AE21" i="15"/>
  <c r="AF21" i="15"/>
  <c r="AG21" i="15"/>
  <c r="AH21" i="15"/>
  <c r="AI21" i="15"/>
  <c r="AB22" i="15"/>
  <c r="AC22" i="15"/>
  <c r="AD22" i="15"/>
  <c r="AE22" i="15"/>
  <c r="AF22" i="15"/>
  <c r="AG22" i="15"/>
  <c r="AH22" i="15"/>
  <c r="AI22" i="15"/>
  <c r="AB23" i="15"/>
  <c r="AC23" i="15"/>
  <c r="AD23" i="15"/>
  <c r="AE23" i="15"/>
  <c r="AF23" i="15"/>
  <c r="AG23" i="15"/>
  <c r="AH23" i="15"/>
  <c r="AI23" i="15"/>
  <c r="AB24" i="15"/>
  <c r="AC24" i="15"/>
  <c r="AD24" i="15"/>
  <c r="AE24" i="15"/>
  <c r="AF24" i="15"/>
  <c r="AG24" i="15"/>
  <c r="AH24" i="15"/>
  <c r="AI24" i="15"/>
  <c r="AB25" i="15"/>
  <c r="AC25" i="15"/>
  <c r="AD25" i="15"/>
  <c r="AE25" i="15"/>
  <c r="AF25" i="15"/>
  <c r="AG25" i="15"/>
  <c r="AH25" i="15"/>
  <c r="AI25" i="15"/>
  <c r="AB26" i="15"/>
  <c r="AC26" i="15"/>
  <c r="AD26" i="15"/>
  <c r="AE26" i="15"/>
  <c r="AF26" i="15"/>
  <c r="AG26" i="15"/>
  <c r="AH26" i="15"/>
  <c r="AI26" i="15"/>
  <c r="AB27" i="15"/>
  <c r="AC27" i="15"/>
  <c r="AD27" i="15"/>
  <c r="AE27" i="15"/>
  <c r="AF27" i="15"/>
  <c r="AG27" i="15"/>
  <c r="AH27" i="15"/>
  <c r="AI27" i="15"/>
  <c r="AB28" i="15"/>
  <c r="AC28" i="15"/>
  <c r="AD28" i="15"/>
  <c r="AE28" i="15"/>
  <c r="AF28" i="15"/>
  <c r="AG28" i="15"/>
  <c r="AH28" i="15"/>
  <c r="AI28" i="15"/>
  <c r="AB305" i="15"/>
  <c r="AC305" i="15"/>
  <c r="AD305" i="15"/>
  <c r="AE305" i="15"/>
  <c r="AF305" i="15"/>
  <c r="AG305" i="15"/>
  <c r="AH305" i="15"/>
  <c r="AI305" i="15"/>
  <c r="AB306" i="15"/>
  <c r="AC306" i="15"/>
  <c r="AD306" i="15"/>
  <c r="AE306" i="15"/>
  <c r="AF306" i="15"/>
  <c r="AG306" i="15"/>
  <c r="AH306" i="15"/>
  <c r="AI306" i="15"/>
  <c r="AB307" i="15"/>
  <c r="AC307" i="15"/>
  <c r="AD307" i="15"/>
  <c r="AE307" i="15"/>
  <c r="AF307" i="15"/>
  <c r="AG307" i="15"/>
  <c r="AH307" i="15"/>
  <c r="AI307" i="15"/>
  <c r="AB308" i="15"/>
  <c r="AC308" i="15"/>
  <c r="AD308" i="15"/>
  <c r="AE308" i="15"/>
  <c r="AF308" i="15"/>
  <c r="AG308" i="15"/>
  <c r="AH308" i="15"/>
  <c r="AI308" i="15"/>
  <c r="AB309" i="15"/>
  <c r="AC309" i="15"/>
  <c r="AD309" i="15"/>
  <c r="AE309" i="15"/>
  <c r="AF309" i="15"/>
  <c r="AG309" i="15"/>
  <c r="AH309" i="15"/>
  <c r="AI309" i="15"/>
  <c r="AB310" i="15"/>
  <c r="AC310" i="15"/>
  <c r="AD310" i="15"/>
  <c r="AE310" i="15"/>
  <c r="AF310" i="15"/>
  <c r="AG310" i="15"/>
  <c r="AH310" i="15"/>
  <c r="AI310" i="15"/>
  <c r="AB311" i="15"/>
  <c r="AC311" i="15"/>
  <c r="AD311" i="15"/>
  <c r="AE311" i="15"/>
  <c r="AF311" i="15"/>
  <c r="AG311" i="15"/>
  <c r="AH311" i="15"/>
  <c r="AI311" i="15"/>
  <c r="AB312" i="15"/>
  <c r="AC312" i="15"/>
  <c r="AD312" i="15"/>
  <c r="AE312" i="15"/>
  <c r="AF312" i="15"/>
  <c r="AG312" i="15"/>
  <c r="AH312" i="15"/>
  <c r="AI312" i="15"/>
  <c r="AB313" i="15"/>
  <c r="AC313" i="15"/>
  <c r="AD313" i="15"/>
  <c r="AE313" i="15"/>
  <c r="AF313" i="15"/>
  <c r="AG313" i="15"/>
  <c r="AH313" i="15"/>
  <c r="AI313" i="15"/>
  <c r="AB314" i="15"/>
  <c r="AC314" i="15"/>
  <c r="AD314" i="15"/>
  <c r="AE314" i="15"/>
  <c r="AF314" i="15"/>
  <c r="AG314" i="15"/>
  <c r="AH314" i="15"/>
  <c r="AI314" i="15"/>
  <c r="AB315" i="15"/>
  <c r="AC315" i="15"/>
  <c r="AD315" i="15"/>
  <c r="AE315" i="15"/>
  <c r="AF315" i="15"/>
  <c r="AG315" i="15"/>
  <c r="AH315" i="15"/>
  <c r="AI315" i="15"/>
  <c r="AB316" i="15"/>
  <c r="AC316" i="15"/>
  <c r="AD316" i="15"/>
  <c r="AE316" i="15"/>
  <c r="AF316" i="15"/>
  <c r="AG316" i="15"/>
  <c r="AH316" i="15"/>
  <c r="AI316" i="15"/>
  <c r="AB593" i="15"/>
  <c r="AC593" i="15"/>
  <c r="AD593" i="15"/>
  <c r="AE593" i="15"/>
  <c r="AF593" i="15"/>
  <c r="AG593" i="15"/>
  <c r="AH593" i="15"/>
  <c r="AI593" i="15"/>
  <c r="AB594" i="15"/>
  <c r="AC594" i="15"/>
  <c r="AD594" i="15"/>
  <c r="AE594" i="15"/>
  <c r="AF594" i="15"/>
  <c r="AG594" i="15"/>
  <c r="AH594" i="15"/>
  <c r="AI594" i="15"/>
  <c r="AB595" i="15"/>
  <c r="AC595" i="15"/>
  <c r="AD595" i="15"/>
  <c r="AE595" i="15"/>
  <c r="AF595" i="15"/>
  <c r="AG595" i="15"/>
  <c r="AH595" i="15"/>
  <c r="AI595" i="15"/>
  <c r="AB596" i="15"/>
  <c r="AC596" i="15"/>
  <c r="AD596" i="15"/>
  <c r="AE596" i="15"/>
  <c r="AF596" i="15"/>
  <c r="AG596" i="15"/>
  <c r="AH596" i="15"/>
  <c r="AI596" i="15"/>
  <c r="AB597" i="15"/>
  <c r="AC597" i="15"/>
  <c r="AD597" i="15"/>
  <c r="AE597" i="15"/>
  <c r="AF597" i="15"/>
  <c r="AG597" i="15"/>
  <c r="AH597" i="15"/>
  <c r="AI597" i="15"/>
  <c r="AB598" i="15"/>
  <c r="AC598" i="15"/>
  <c r="AD598" i="15"/>
  <c r="AE598" i="15"/>
  <c r="AF598" i="15"/>
  <c r="AG598" i="15"/>
  <c r="AH598" i="15"/>
  <c r="AI598" i="15"/>
  <c r="AB599" i="15"/>
  <c r="AC599" i="15"/>
  <c r="AD599" i="15"/>
  <c r="AE599" i="15"/>
  <c r="AF599" i="15"/>
  <c r="AG599" i="15"/>
  <c r="AH599" i="15"/>
  <c r="AI599" i="15"/>
  <c r="AB600" i="15"/>
  <c r="AC600" i="15"/>
  <c r="AD600" i="15"/>
  <c r="AE600" i="15"/>
  <c r="AF600" i="15"/>
  <c r="AG600" i="15"/>
  <c r="AH600" i="15"/>
  <c r="AI600" i="15"/>
  <c r="AB601" i="15"/>
  <c r="AC601" i="15"/>
  <c r="AD601" i="15"/>
  <c r="AE601" i="15"/>
  <c r="AF601" i="15"/>
  <c r="AG601" i="15"/>
  <c r="AH601" i="15"/>
  <c r="AI601" i="15"/>
  <c r="AB602" i="15"/>
  <c r="AC602" i="15"/>
  <c r="AD602" i="15"/>
  <c r="AE602" i="15"/>
  <c r="AF602" i="15"/>
  <c r="AG602" i="15"/>
  <c r="AH602" i="15"/>
  <c r="AI602" i="15"/>
  <c r="AB603" i="15"/>
  <c r="AC603" i="15"/>
  <c r="AD603" i="15"/>
  <c r="AE603" i="15"/>
  <c r="AF603" i="15"/>
  <c r="AG603" i="15"/>
  <c r="AH603" i="15"/>
  <c r="AI603" i="15"/>
  <c r="AB604" i="15"/>
  <c r="AC604" i="15"/>
  <c r="AD604" i="15"/>
  <c r="AE604" i="15"/>
  <c r="AF604" i="15"/>
  <c r="AG604" i="15"/>
  <c r="AH604" i="15"/>
  <c r="AI604" i="15"/>
  <c r="AB881" i="15"/>
  <c r="AC881" i="15"/>
  <c r="AD881" i="15"/>
  <c r="AE881" i="15"/>
  <c r="AF881" i="15"/>
  <c r="AG881" i="15"/>
  <c r="AH881" i="15"/>
  <c r="AI881" i="15"/>
  <c r="AB882" i="15"/>
  <c r="AC882" i="15"/>
  <c r="AD882" i="15"/>
  <c r="AE882" i="15"/>
  <c r="AF882" i="15"/>
  <c r="AG882" i="15"/>
  <c r="AH882" i="15"/>
  <c r="AI882" i="15"/>
  <c r="AB883" i="15"/>
  <c r="AC883" i="15"/>
  <c r="AD883" i="15"/>
  <c r="AE883" i="15"/>
  <c r="AF883" i="15"/>
  <c r="AG883" i="15"/>
  <c r="AH883" i="15"/>
  <c r="AI883" i="15"/>
  <c r="AB884" i="15"/>
  <c r="AC884" i="15"/>
  <c r="AD884" i="15"/>
  <c r="AE884" i="15"/>
  <c r="AF884" i="15"/>
  <c r="AG884" i="15"/>
  <c r="AH884" i="15"/>
  <c r="AI884" i="15"/>
  <c r="AB885" i="15"/>
  <c r="AC885" i="15"/>
  <c r="AD885" i="15"/>
  <c r="AE885" i="15"/>
  <c r="AF885" i="15"/>
  <c r="AG885" i="15"/>
  <c r="AH885" i="15"/>
  <c r="AI885" i="15"/>
  <c r="AB886" i="15"/>
  <c r="AC886" i="15"/>
  <c r="AD886" i="15"/>
  <c r="AE886" i="15"/>
  <c r="AF886" i="15"/>
  <c r="AG886" i="15"/>
  <c r="AH886" i="15"/>
  <c r="AI886" i="15"/>
  <c r="AB887" i="15"/>
  <c r="AC887" i="15"/>
  <c r="AD887" i="15"/>
  <c r="AE887" i="15"/>
  <c r="AF887" i="15"/>
  <c r="AG887" i="15"/>
  <c r="AH887" i="15"/>
  <c r="AI887" i="15"/>
  <c r="AB888" i="15"/>
  <c r="AC888" i="15"/>
  <c r="AD888" i="15"/>
  <c r="AE888" i="15"/>
  <c r="AF888" i="15"/>
  <c r="AG888" i="15"/>
  <c r="AH888" i="15"/>
  <c r="AI888" i="15"/>
  <c r="AB889" i="15"/>
  <c r="AC889" i="15"/>
  <c r="AD889" i="15"/>
  <c r="AE889" i="15"/>
  <c r="AF889" i="15"/>
  <c r="AG889" i="15"/>
  <c r="AH889" i="15"/>
  <c r="AI889" i="15"/>
  <c r="AB890" i="15"/>
  <c r="AC890" i="15"/>
  <c r="AD890" i="15"/>
  <c r="AE890" i="15"/>
  <c r="AF890" i="15"/>
  <c r="AG890" i="15"/>
  <c r="AH890" i="15"/>
  <c r="AI890" i="15"/>
  <c r="AB891" i="15"/>
  <c r="AC891" i="15"/>
  <c r="AD891" i="15"/>
  <c r="AE891" i="15"/>
  <c r="AF891" i="15"/>
  <c r="AG891" i="15"/>
  <c r="AH891" i="15"/>
  <c r="AI891" i="15"/>
  <c r="AB892" i="15"/>
  <c r="AC892" i="15"/>
  <c r="AD892" i="15"/>
  <c r="AE892" i="15"/>
  <c r="AF892" i="15"/>
  <c r="AG892" i="15"/>
  <c r="AH892" i="15"/>
  <c r="AI892" i="15"/>
  <c r="AB1169" i="15"/>
  <c r="AC1169" i="15"/>
  <c r="AD1169" i="15"/>
  <c r="AE1169" i="15"/>
  <c r="AF1169" i="15"/>
  <c r="AG1169" i="15"/>
  <c r="AH1169" i="15"/>
  <c r="AI1169" i="15"/>
  <c r="AB1170" i="15"/>
  <c r="AC1170" i="15"/>
  <c r="AD1170" i="15"/>
  <c r="AE1170" i="15"/>
  <c r="AF1170" i="15"/>
  <c r="AG1170" i="15"/>
  <c r="AH1170" i="15"/>
  <c r="AI1170" i="15"/>
  <c r="AB1171" i="15"/>
  <c r="AC1171" i="15"/>
  <c r="AD1171" i="15"/>
  <c r="AE1171" i="15"/>
  <c r="AF1171" i="15"/>
  <c r="AG1171" i="15"/>
  <c r="AH1171" i="15"/>
  <c r="AI1171" i="15"/>
  <c r="AB1172" i="15"/>
  <c r="AC1172" i="15"/>
  <c r="AD1172" i="15"/>
  <c r="AE1172" i="15"/>
  <c r="AF1172" i="15"/>
  <c r="AG1172" i="15"/>
  <c r="AH1172" i="15"/>
  <c r="AI1172" i="15"/>
  <c r="AB1173" i="15"/>
  <c r="AC1173" i="15"/>
  <c r="AD1173" i="15"/>
  <c r="AE1173" i="15"/>
  <c r="AF1173" i="15"/>
  <c r="AG1173" i="15"/>
  <c r="AH1173" i="15"/>
  <c r="AI1173" i="15"/>
  <c r="AB1174" i="15"/>
  <c r="AC1174" i="15"/>
  <c r="AD1174" i="15"/>
  <c r="AE1174" i="15"/>
  <c r="AF1174" i="15"/>
  <c r="AG1174" i="15"/>
  <c r="AH1174" i="15"/>
  <c r="AI1174" i="15"/>
  <c r="AB1175" i="15"/>
  <c r="AC1175" i="15"/>
  <c r="AD1175" i="15"/>
  <c r="AE1175" i="15"/>
  <c r="AF1175" i="15"/>
  <c r="AG1175" i="15"/>
  <c r="AH1175" i="15"/>
  <c r="AI1175" i="15"/>
  <c r="AB1176" i="15"/>
  <c r="AC1176" i="15"/>
  <c r="AD1176" i="15"/>
  <c r="AE1176" i="15"/>
  <c r="AF1176" i="15"/>
  <c r="AG1176" i="15"/>
  <c r="AH1176" i="15"/>
  <c r="AI1176" i="15"/>
  <c r="AB1177" i="15"/>
  <c r="AC1177" i="15"/>
  <c r="AD1177" i="15"/>
  <c r="AE1177" i="15"/>
  <c r="AF1177" i="15"/>
  <c r="AG1177" i="15"/>
  <c r="AH1177" i="15"/>
  <c r="AI1177" i="15"/>
  <c r="AB1178" i="15"/>
  <c r="AC1178" i="15"/>
  <c r="AD1178" i="15"/>
  <c r="AE1178" i="15"/>
  <c r="AF1178" i="15"/>
  <c r="AG1178" i="15"/>
  <c r="AH1178" i="15"/>
  <c r="AI1178" i="15"/>
  <c r="AB1179" i="15"/>
  <c r="AC1179" i="15"/>
  <c r="AD1179" i="15"/>
  <c r="AE1179" i="15"/>
  <c r="AF1179" i="15"/>
  <c r="AG1179" i="15"/>
  <c r="AH1179" i="15"/>
  <c r="AI1179" i="15"/>
  <c r="AB1180" i="15"/>
  <c r="AC1180" i="15"/>
  <c r="AD1180" i="15"/>
  <c r="AE1180" i="15"/>
  <c r="AF1180" i="15"/>
  <c r="AG1180" i="15"/>
  <c r="AH1180" i="15"/>
  <c r="AI1180" i="15"/>
  <c r="AB29" i="15"/>
  <c r="AC29" i="15"/>
  <c r="AD29" i="15"/>
  <c r="AE29" i="15"/>
  <c r="AF29" i="15"/>
  <c r="AG29" i="15"/>
  <c r="AH29" i="15"/>
  <c r="AI29" i="15"/>
  <c r="AB30" i="15"/>
  <c r="AC30" i="15"/>
  <c r="AD30" i="15"/>
  <c r="AE30" i="15"/>
  <c r="AF30" i="15"/>
  <c r="AG30" i="15"/>
  <c r="AH30" i="15"/>
  <c r="AI30" i="15"/>
  <c r="AB31" i="15"/>
  <c r="AC31" i="15"/>
  <c r="AD31" i="15"/>
  <c r="AE31" i="15"/>
  <c r="AF31" i="15"/>
  <c r="AG31" i="15"/>
  <c r="AH31" i="15"/>
  <c r="AI31" i="15"/>
  <c r="AB32" i="15"/>
  <c r="AC32" i="15"/>
  <c r="AD32" i="15"/>
  <c r="AE32" i="15"/>
  <c r="AF32" i="15"/>
  <c r="AG32" i="15"/>
  <c r="AH32" i="15"/>
  <c r="AI32" i="15"/>
  <c r="AB33" i="15"/>
  <c r="AC33" i="15"/>
  <c r="AD33" i="15"/>
  <c r="AE33" i="15"/>
  <c r="AF33" i="15"/>
  <c r="AG33" i="15"/>
  <c r="AH33" i="15"/>
  <c r="AI33" i="15"/>
  <c r="AB34" i="15"/>
  <c r="AC34" i="15"/>
  <c r="AD34" i="15"/>
  <c r="AE34" i="15"/>
  <c r="AF34" i="15"/>
  <c r="AG34" i="15"/>
  <c r="AH34" i="15"/>
  <c r="AI34" i="15"/>
  <c r="AB35" i="15"/>
  <c r="AC35" i="15"/>
  <c r="AD35" i="15"/>
  <c r="AE35" i="15"/>
  <c r="AF35" i="15"/>
  <c r="AG35" i="15"/>
  <c r="AH35" i="15"/>
  <c r="AI35" i="15"/>
  <c r="AB36" i="15"/>
  <c r="AC36" i="15"/>
  <c r="AD36" i="15"/>
  <c r="AE36" i="15"/>
  <c r="AF36" i="15"/>
  <c r="AG36" i="15"/>
  <c r="AH36" i="15"/>
  <c r="AI36" i="15"/>
  <c r="AB37" i="15"/>
  <c r="AC37" i="15"/>
  <c r="AD37" i="15"/>
  <c r="AE37" i="15"/>
  <c r="AF37" i="15"/>
  <c r="AG37" i="15"/>
  <c r="AH37" i="15"/>
  <c r="AI37" i="15"/>
  <c r="AB38" i="15"/>
  <c r="AC38" i="15"/>
  <c r="AD38" i="15"/>
  <c r="AE38" i="15"/>
  <c r="AF38" i="15"/>
  <c r="AG38" i="15"/>
  <c r="AH38" i="15"/>
  <c r="AI38" i="15"/>
  <c r="AB39" i="15"/>
  <c r="AC39" i="15"/>
  <c r="AD39" i="15"/>
  <c r="AE39" i="15"/>
  <c r="AF39" i="15"/>
  <c r="AG39" i="15"/>
  <c r="AH39" i="15"/>
  <c r="AI39" i="15"/>
  <c r="AB40" i="15"/>
  <c r="AC40" i="15"/>
  <c r="AD40" i="15"/>
  <c r="AE40" i="15"/>
  <c r="AF40" i="15"/>
  <c r="AG40" i="15"/>
  <c r="AH40" i="15"/>
  <c r="AI40" i="15"/>
  <c r="AB317" i="15"/>
  <c r="AC317" i="15"/>
  <c r="AD317" i="15"/>
  <c r="AE317" i="15"/>
  <c r="AF317" i="15"/>
  <c r="AG317" i="15"/>
  <c r="AH317" i="15"/>
  <c r="AI317" i="15"/>
  <c r="AB318" i="15"/>
  <c r="AC318" i="15"/>
  <c r="AD318" i="15"/>
  <c r="AE318" i="15"/>
  <c r="AF318" i="15"/>
  <c r="AG318" i="15"/>
  <c r="AH318" i="15"/>
  <c r="AI318" i="15"/>
  <c r="AB319" i="15"/>
  <c r="AC319" i="15"/>
  <c r="AD319" i="15"/>
  <c r="AE319" i="15"/>
  <c r="AF319" i="15"/>
  <c r="AG319" i="15"/>
  <c r="AH319" i="15"/>
  <c r="AI319" i="15"/>
  <c r="AB320" i="15"/>
  <c r="AC320" i="15"/>
  <c r="AD320" i="15"/>
  <c r="AE320" i="15"/>
  <c r="AF320" i="15"/>
  <c r="AG320" i="15"/>
  <c r="AH320" i="15"/>
  <c r="AI320" i="15"/>
  <c r="AB321" i="15"/>
  <c r="AC321" i="15"/>
  <c r="AD321" i="15"/>
  <c r="AE321" i="15"/>
  <c r="AF321" i="15"/>
  <c r="AG321" i="15"/>
  <c r="AH321" i="15"/>
  <c r="AI321" i="15"/>
  <c r="AB322" i="15"/>
  <c r="AC322" i="15"/>
  <c r="AD322" i="15"/>
  <c r="AE322" i="15"/>
  <c r="AF322" i="15"/>
  <c r="AG322" i="15"/>
  <c r="AH322" i="15"/>
  <c r="AI322" i="15"/>
  <c r="AB323" i="15"/>
  <c r="AC323" i="15"/>
  <c r="AD323" i="15"/>
  <c r="AE323" i="15"/>
  <c r="AF323" i="15"/>
  <c r="AG323" i="15"/>
  <c r="AH323" i="15"/>
  <c r="AI323" i="15"/>
  <c r="AB324" i="15"/>
  <c r="AC324" i="15"/>
  <c r="AD324" i="15"/>
  <c r="AE324" i="15"/>
  <c r="AF324" i="15"/>
  <c r="AG324" i="15"/>
  <c r="AH324" i="15"/>
  <c r="AI324" i="15"/>
  <c r="AB325" i="15"/>
  <c r="AC325" i="15"/>
  <c r="AD325" i="15"/>
  <c r="AE325" i="15"/>
  <c r="AF325" i="15"/>
  <c r="AG325" i="15"/>
  <c r="AH325" i="15"/>
  <c r="AI325" i="15"/>
  <c r="AB326" i="15"/>
  <c r="AC326" i="15"/>
  <c r="AD326" i="15"/>
  <c r="AE326" i="15"/>
  <c r="AF326" i="15"/>
  <c r="AG326" i="15"/>
  <c r="AH326" i="15"/>
  <c r="AI326" i="15"/>
  <c r="AB327" i="15"/>
  <c r="AC327" i="15"/>
  <c r="AD327" i="15"/>
  <c r="AE327" i="15"/>
  <c r="AF327" i="15"/>
  <c r="AG327" i="15"/>
  <c r="AH327" i="15"/>
  <c r="AI327" i="15"/>
  <c r="AB328" i="15"/>
  <c r="AC328" i="15"/>
  <c r="AD328" i="15"/>
  <c r="AE328" i="15"/>
  <c r="AF328" i="15"/>
  <c r="AG328" i="15"/>
  <c r="AH328" i="15"/>
  <c r="AI328" i="15"/>
  <c r="AB605" i="15"/>
  <c r="AC605" i="15"/>
  <c r="AD605" i="15"/>
  <c r="AE605" i="15"/>
  <c r="AF605" i="15"/>
  <c r="AG605" i="15"/>
  <c r="AH605" i="15"/>
  <c r="AI605" i="15"/>
  <c r="AB606" i="15"/>
  <c r="AC606" i="15"/>
  <c r="AD606" i="15"/>
  <c r="AE606" i="15"/>
  <c r="AF606" i="15"/>
  <c r="AG606" i="15"/>
  <c r="AH606" i="15"/>
  <c r="AI606" i="15"/>
  <c r="AB607" i="15"/>
  <c r="AC607" i="15"/>
  <c r="AD607" i="15"/>
  <c r="AE607" i="15"/>
  <c r="AF607" i="15"/>
  <c r="AG607" i="15"/>
  <c r="AH607" i="15"/>
  <c r="AI607" i="15"/>
  <c r="AB608" i="15"/>
  <c r="AC608" i="15"/>
  <c r="AD608" i="15"/>
  <c r="AE608" i="15"/>
  <c r="AF608" i="15"/>
  <c r="AG608" i="15"/>
  <c r="AH608" i="15"/>
  <c r="AI608" i="15"/>
  <c r="AB609" i="15"/>
  <c r="AC609" i="15"/>
  <c r="AD609" i="15"/>
  <c r="AE609" i="15"/>
  <c r="AF609" i="15"/>
  <c r="AG609" i="15"/>
  <c r="AH609" i="15"/>
  <c r="AI609" i="15"/>
  <c r="AB610" i="15"/>
  <c r="AC610" i="15"/>
  <c r="AD610" i="15"/>
  <c r="AE610" i="15"/>
  <c r="AF610" i="15"/>
  <c r="AG610" i="15"/>
  <c r="AH610" i="15"/>
  <c r="AI610" i="15"/>
  <c r="AB611" i="15"/>
  <c r="AC611" i="15"/>
  <c r="AD611" i="15"/>
  <c r="AE611" i="15"/>
  <c r="AF611" i="15"/>
  <c r="AG611" i="15"/>
  <c r="AH611" i="15"/>
  <c r="AI611" i="15"/>
  <c r="AB612" i="15"/>
  <c r="AC612" i="15"/>
  <c r="AD612" i="15"/>
  <c r="AE612" i="15"/>
  <c r="AF612" i="15"/>
  <c r="AG612" i="15"/>
  <c r="AH612" i="15"/>
  <c r="AI612" i="15"/>
  <c r="AB613" i="15"/>
  <c r="AC613" i="15"/>
  <c r="AD613" i="15"/>
  <c r="AE613" i="15"/>
  <c r="AF613" i="15"/>
  <c r="AG613" i="15"/>
  <c r="AH613" i="15"/>
  <c r="AI613" i="15"/>
  <c r="AB614" i="15"/>
  <c r="AC614" i="15"/>
  <c r="AD614" i="15"/>
  <c r="AE614" i="15"/>
  <c r="AF614" i="15"/>
  <c r="AG614" i="15"/>
  <c r="AH614" i="15"/>
  <c r="AI614" i="15"/>
  <c r="AB615" i="15"/>
  <c r="AC615" i="15"/>
  <c r="AD615" i="15"/>
  <c r="AE615" i="15"/>
  <c r="AF615" i="15"/>
  <c r="AG615" i="15"/>
  <c r="AH615" i="15"/>
  <c r="AI615" i="15"/>
  <c r="AB616" i="15"/>
  <c r="AC616" i="15"/>
  <c r="AD616" i="15"/>
  <c r="AE616" i="15"/>
  <c r="AF616" i="15"/>
  <c r="AG616" i="15"/>
  <c r="AH616" i="15"/>
  <c r="AI616" i="15"/>
  <c r="AB893" i="15"/>
  <c r="AC893" i="15"/>
  <c r="AD893" i="15"/>
  <c r="AE893" i="15"/>
  <c r="AF893" i="15"/>
  <c r="AG893" i="15"/>
  <c r="AH893" i="15"/>
  <c r="AI893" i="15"/>
  <c r="AB894" i="15"/>
  <c r="AC894" i="15"/>
  <c r="AD894" i="15"/>
  <c r="AE894" i="15"/>
  <c r="AF894" i="15"/>
  <c r="AG894" i="15"/>
  <c r="AH894" i="15"/>
  <c r="AI894" i="15"/>
  <c r="AB895" i="15"/>
  <c r="AC895" i="15"/>
  <c r="AD895" i="15"/>
  <c r="AE895" i="15"/>
  <c r="AF895" i="15"/>
  <c r="AG895" i="15"/>
  <c r="AH895" i="15"/>
  <c r="AI895" i="15"/>
  <c r="AB896" i="15"/>
  <c r="AC896" i="15"/>
  <c r="AD896" i="15"/>
  <c r="AE896" i="15"/>
  <c r="AF896" i="15"/>
  <c r="AG896" i="15"/>
  <c r="AH896" i="15"/>
  <c r="AI896" i="15"/>
  <c r="AB897" i="15"/>
  <c r="AC897" i="15"/>
  <c r="AD897" i="15"/>
  <c r="AE897" i="15"/>
  <c r="AF897" i="15"/>
  <c r="AG897" i="15"/>
  <c r="AH897" i="15"/>
  <c r="AI897" i="15"/>
  <c r="AB898" i="15"/>
  <c r="AC898" i="15"/>
  <c r="AD898" i="15"/>
  <c r="AE898" i="15"/>
  <c r="AF898" i="15"/>
  <c r="AG898" i="15"/>
  <c r="AH898" i="15"/>
  <c r="AI898" i="15"/>
  <c r="AB899" i="15"/>
  <c r="AC899" i="15"/>
  <c r="AD899" i="15"/>
  <c r="AE899" i="15"/>
  <c r="AF899" i="15"/>
  <c r="AG899" i="15"/>
  <c r="AH899" i="15"/>
  <c r="AI899" i="15"/>
  <c r="AB900" i="15"/>
  <c r="AC900" i="15"/>
  <c r="AD900" i="15"/>
  <c r="AE900" i="15"/>
  <c r="AF900" i="15"/>
  <c r="AG900" i="15"/>
  <c r="AH900" i="15"/>
  <c r="AI900" i="15"/>
  <c r="AB901" i="15"/>
  <c r="AC901" i="15"/>
  <c r="AD901" i="15"/>
  <c r="AE901" i="15"/>
  <c r="AF901" i="15"/>
  <c r="AG901" i="15"/>
  <c r="AH901" i="15"/>
  <c r="AI901" i="15"/>
  <c r="AB902" i="15"/>
  <c r="AC902" i="15"/>
  <c r="AD902" i="15"/>
  <c r="AE902" i="15"/>
  <c r="AF902" i="15"/>
  <c r="AG902" i="15"/>
  <c r="AH902" i="15"/>
  <c r="AI902" i="15"/>
  <c r="AB903" i="15"/>
  <c r="AC903" i="15"/>
  <c r="AD903" i="15"/>
  <c r="AE903" i="15"/>
  <c r="AF903" i="15"/>
  <c r="AG903" i="15"/>
  <c r="AH903" i="15"/>
  <c r="AI903" i="15"/>
  <c r="AB904" i="15"/>
  <c r="AC904" i="15"/>
  <c r="AD904" i="15"/>
  <c r="AE904" i="15"/>
  <c r="AF904" i="15"/>
  <c r="AG904" i="15"/>
  <c r="AH904" i="15"/>
  <c r="AI904" i="15"/>
  <c r="AB1181" i="15"/>
  <c r="AC1181" i="15"/>
  <c r="AD1181" i="15"/>
  <c r="AE1181" i="15"/>
  <c r="AF1181" i="15"/>
  <c r="AG1181" i="15"/>
  <c r="AH1181" i="15"/>
  <c r="AI1181" i="15"/>
  <c r="AB1182" i="15"/>
  <c r="AC1182" i="15"/>
  <c r="AD1182" i="15"/>
  <c r="AE1182" i="15"/>
  <c r="AF1182" i="15"/>
  <c r="AG1182" i="15"/>
  <c r="AH1182" i="15"/>
  <c r="AI1182" i="15"/>
  <c r="AB1183" i="15"/>
  <c r="AC1183" i="15"/>
  <c r="AD1183" i="15"/>
  <c r="AE1183" i="15"/>
  <c r="AF1183" i="15"/>
  <c r="AG1183" i="15"/>
  <c r="AH1183" i="15"/>
  <c r="AI1183" i="15"/>
  <c r="AB1184" i="15"/>
  <c r="AC1184" i="15"/>
  <c r="AD1184" i="15"/>
  <c r="AE1184" i="15"/>
  <c r="AF1184" i="15"/>
  <c r="AG1184" i="15"/>
  <c r="AH1184" i="15"/>
  <c r="AI1184" i="15"/>
  <c r="AB1185" i="15"/>
  <c r="AC1185" i="15"/>
  <c r="AD1185" i="15"/>
  <c r="AE1185" i="15"/>
  <c r="AF1185" i="15"/>
  <c r="AG1185" i="15"/>
  <c r="AH1185" i="15"/>
  <c r="AI1185" i="15"/>
  <c r="AB1186" i="15"/>
  <c r="AC1186" i="15"/>
  <c r="AD1186" i="15"/>
  <c r="AE1186" i="15"/>
  <c r="AF1186" i="15"/>
  <c r="AG1186" i="15"/>
  <c r="AH1186" i="15"/>
  <c r="AI1186" i="15"/>
  <c r="AB1187" i="15"/>
  <c r="AC1187" i="15"/>
  <c r="AD1187" i="15"/>
  <c r="AE1187" i="15"/>
  <c r="AF1187" i="15"/>
  <c r="AG1187" i="15"/>
  <c r="AH1187" i="15"/>
  <c r="AI1187" i="15"/>
  <c r="AB1188" i="15"/>
  <c r="AC1188" i="15"/>
  <c r="AD1188" i="15"/>
  <c r="AE1188" i="15"/>
  <c r="AF1188" i="15"/>
  <c r="AG1188" i="15"/>
  <c r="AH1188" i="15"/>
  <c r="AI1188" i="15"/>
  <c r="AB1189" i="15"/>
  <c r="AC1189" i="15"/>
  <c r="AD1189" i="15"/>
  <c r="AE1189" i="15"/>
  <c r="AF1189" i="15"/>
  <c r="AG1189" i="15"/>
  <c r="AH1189" i="15"/>
  <c r="AI1189" i="15"/>
  <c r="AB1190" i="15"/>
  <c r="AC1190" i="15"/>
  <c r="AD1190" i="15"/>
  <c r="AE1190" i="15"/>
  <c r="AF1190" i="15"/>
  <c r="AG1190" i="15"/>
  <c r="AH1190" i="15"/>
  <c r="AI1190" i="15"/>
  <c r="AB1191" i="15"/>
  <c r="AC1191" i="15"/>
  <c r="AD1191" i="15"/>
  <c r="AE1191" i="15"/>
  <c r="AF1191" i="15"/>
  <c r="AG1191" i="15"/>
  <c r="AH1191" i="15"/>
  <c r="AI1191" i="15"/>
  <c r="AB1192" i="15"/>
  <c r="AC1192" i="15"/>
  <c r="AD1192" i="15"/>
  <c r="AE1192" i="15"/>
  <c r="AF1192" i="15"/>
  <c r="AG1192" i="15"/>
  <c r="AH1192" i="15"/>
  <c r="AI1192" i="15"/>
  <c r="AB41" i="15"/>
  <c r="AL19" i="15" s="1"/>
  <c r="AV19" i="15" s="1"/>
  <c r="AC41" i="15"/>
  <c r="AD41" i="15"/>
  <c r="AE41" i="15"/>
  <c r="AF41" i="15"/>
  <c r="AG41" i="15"/>
  <c r="AH41" i="15"/>
  <c r="AI41" i="15"/>
  <c r="AB42" i="15"/>
  <c r="AC42" i="15"/>
  <c r="AD42" i="15"/>
  <c r="AE42" i="15"/>
  <c r="AF42" i="15"/>
  <c r="AG42" i="15"/>
  <c r="AH42" i="15"/>
  <c r="AI42" i="15"/>
  <c r="AB43" i="15"/>
  <c r="AC43" i="15"/>
  <c r="AD43" i="15"/>
  <c r="AE43" i="15"/>
  <c r="AF43" i="15"/>
  <c r="AG43" i="15"/>
  <c r="AH43" i="15"/>
  <c r="AI43" i="15"/>
  <c r="AB44" i="15"/>
  <c r="AC44" i="15"/>
  <c r="AD44" i="15"/>
  <c r="AE44" i="15"/>
  <c r="AF44" i="15"/>
  <c r="AG44" i="15"/>
  <c r="AH44" i="15"/>
  <c r="AI44" i="15"/>
  <c r="AB45" i="15"/>
  <c r="AC45" i="15"/>
  <c r="AD45" i="15"/>
  <c r="AE45" i="15"/>
  <c r="AF45" i="15"/>
  <c r="AG45" i="15"/>
  <c r="AH45" i="15"/>
  <c r="AI45" i="15"/>
  <c r="AB46" i="15"/>
  <c r="AC46" i="15"/>
  <c r="AD46" i="15"/>
  <c r="AE46" i="15"/>
  <c r="AF46" i="15"/>
  <c r="AG46" i="15"/>
  <c r="AH46" i="15"/>
  <c r="AI46" i="15"/>
  <c r="AB47" i="15"/>
  <c r="AC47" i="15"/>
  <c r="AD47" i="15"/>
  <c r="AE47" i="15"/>
  <c r="AF47" i="15"/>
  <c r="AG47" i="15"/>
  <c r="AH47" i="15"/>
  <c r="AI47" i="15"/>
  <c r="AB48" i="15"/>
  <c r="AC48" i="15"/>
  <c r="AD48" i="15"/>
  <c r="AE48" i="15"/>
  <c r="AF48" i="15"/>
  <c r="AG48" i="15"/>
  <c r="AH48" i="15"/>
  <c r="AI48" i="15"/>
  <c r="AB49" i="15"/>
  <c r="AC49" i="15"/>
  <c r="AD49" i="15"/>
  <c r="AE49" i="15"/>
  <c r="AF49" i="15"/>
  <c r="AG49" i="15"/>
  <c r="AH49" i="15"/>
  <c r="AI49" i="15"/>
  <c r="AB50" i="15"/>
  <c r="AC50" i="15"/>
  <c r="AD50" i="15"/>
  <c r="AE50" i="15"/>
  <c r="AF50" i="15"/>
  <c r="AG50" i="15"/>
  <c r="AH50" i="15"/>
  <c r="AI50" i="15"/>
  <c r="AB51" i="15"/>
  <c r="AC51" i="15"/>
  <c r="AD51" i="15"/>
  <c r="AE51" i="15"/>
  <c r="AF51" i="15"/>
  <c r="AG51" i="15"/>
  <c r="AH51" i="15"/>
  <c r="AI51" i="15"/>
  <c r="AB52" i="15"/>
  <c r="AC52" i="15"/>
  <c r="AD52" i="15"/>
  <c r="AE52" i="15"/>
  <c r="AF52" i="15"/>
  <c r="AG52" i="15"/>
  <c r="AH52" i="15"/>
  <c r="AI52" i="15"/>
  <c r="AB329" i="15"/>
  <c r="AC329" i="15"/>
  <c r="AD329" i="15"/>
  <c r="AE329" i="15"/>
  <c r="AF329" i="15"/>
  <c r="AG329" i="15"/>
  <c r="AH329" i="15"/>
  <c r="AI329" i="15"/>
  <c r="AB330" i="15"/>
  <c r="AC330" i="15"/>
  <c r="AD330" i="15"/>
  <c r="AE330" i="15"/>
  <c r="AF330" i="15"/>
  <c r="AG330" i="15"/>
  <c r="AH330" i="15"/>
  <c r="AI330" i="15"/>
  <c r="AB331" i="15"/>
  <c r="AC331" i="15"/>
  <c r="AD331" i="15"/>
  <c r="AE331" i="15"/>
  <c r="AF331" i="15"/>
  <c r="AG331" i="15"/>
  <c r="AH331" i="15"/>
  <c r="AI331" i="15"/>
  <c r="AB332" i="15"/>
  <c r="AC332" i="15"/>
  <c r="AD332" i="15"/>
  <c r="AE332" i="15"/>
  <c r="AF332" i="15"/>
  <c r="AG332" i="15"/>
  <c r="AH332" i="15"/>
  <c r="AI332" i="15"/>
  <c r="AB333" i="15"/>
  <c r="AC333" i="15"/>
  <c r="AD333" i="15"/>
  <c r="AE333" i="15"/>
  <c r="AF333" i="15"/>
  <c r="AG333" i="15"/>
  <c r="AH333" i="15"/>
  <c r="AI333" i="15"/>
  <c r="AB334" i="15"/>
  <c r="AC334" i="15"/>
  <c r="AD334" i="15"/>
  <c r="AE334" i="15"/>
  <c r="AF334" i="15"/>
  <c r="AG334" i="15"/>
  <c r="AH334" i="15"/>
  <c r="AI334" i="15"/>
  <c r="AB335" i="15"/>
  <c r="AC335" i="15"/>
  <c r="AD335" i="15"/>
  <c r="AE335" i="15"/>
  <c r="AF335" i="15"/>
  <c r="AG335" i="15"/>
  <c r="AH335" i="15"/>
  <c r="AI335" i="15"/>
  <c r="AB336" i="15"/>
  <c r="AC336" i="15"/>
  <c r="AD336" i="15"/>
  <c r="AE336" i="15"/>
  <c r="AF336" i="15"/>
  <c r="AG336" i="15"/>
  <c r="AH336" i="15"/>
  <c r="AI336" i="15"/>
  <c r="AB337" i="15"/>
  <c r="AC337" i="15"/>
  <c r="AD337" i="15"/>
  <c r="AE337" i="15"/>
  <c r="AF337" i="15"/>
  <c r="AG337" i="15"/>
  <c r="AH337" i="15"/>
  <c r="AI337" i="15"/>
  <c r="AB338" i="15"/>
  <c r="AC338" i="15"/>
  <c r="AD338" i="15"/>
  <c r="AE338" i="15"/>
  <c r="AF338" i="15"/>
  <c r="AG338" i="15"/>
  <c r="AH338" i="15"/>
  <c r="AI338" i="15"/>
  <c r="AB339" i="15"/>
  <c r="AC339" i="15"/>
  <c r="AD339" i="15"/>
  <c r="AE339" i="15"/>
  <c r="AF339" i="15"/>
  <c r="AG339" i="15"/>
  <c r="AH339" i="15"/>
  <c r="AI339" i="15"/>
  <c r="AB340" i="15"/>
  <c r="AC340" i="15"/>
  <c r="AD340" i="15"/>
  <c r="AE340" i="15"/>
  <c r="AF340" i="15"/>
  <c r="AG340" i="15"/>
  <c r="AH340" i="15"/>
  <c r="AI340" i="15"/>
  <c r="AB617" i="15"/>
  <c r="AC617" i="15"/>
  <c r="AD617" i="15"/>
  <c r="AE617" i="15"/>
  <c r="AF617" i="15"/>
  <c r="AG617" i="15"/>
  <c r="AH617" i="15"/>
  <c r="AI617" i="15"/>
  <c r="AB618" i="15"/>
  <c r="AC618" i="15"/>
  <c r="AD618" i="15"/>
  <c r="AE618" i="15"/>
  <c r="AF618" i="15"/>
  <c r="AG618" i="15"/>
  <c r="AH618" i="15"/>
  <c r="AI618" i="15"/>
  <c r="AB619" i="15"/>
  <c r="AC619" i="15"/>
  <c r="AD619" i="15"/>
  <c r="AE619" i="15"/>
  <c r="AF619" i="15"/>
  <c r="AG619" i="15"/>
  <c r="AH619" i="15"/>
  <c r="AI619" i="15"/>
  <c r="AB620" i="15"/>
  <c r="AC620" i="15"/>
  <c r="AD620" i="15"/>
  <c r="AE620" i="15"/>
  <c r="AF620" i="15"/>
  <c r="AG620" i="15"/>
  <c r="AH620" i="15"/>
  <c r="AI620" i="15"/>
  <c r="AB621" i="15"/>
  <c r="AC621" i="15"/>
  <c r="AD621" i="15"/>
  <c r="AE621" i="15"/>
  <c r="AF621" i="15"/>
  <c r="AG621" i="15"/>
  <c r="AH621" i="15"/>
  <c r="AI621" i="15"/>
  <c r="AB622" i="15"/>
  <c r="AC622" i="15"/>
  <c r="AD622" i="15"/>
  <c r="AE622" i="15"/>
  <c r="AF622" i="15"/>
  <c r="AG622" i="15"/>
  <c r="AH622" i="15"/>
  <c r="AI622" i="15"/>
  <c r="AB623" i="15"/>
  <c r="AC623" i="15"/>
  <c r="AD623" i="15"/>
  <c r="AE623" i="15"/>
  <c r="AF623" i="15"/>
  <c r="AG623" i="15"/>
  <c r="AH623" i="15"/>
  <c r="AI623" i="15"/>
  <c r="AB624" i="15"/>
  <c r="AC624" i="15"/>
  <c r="AD624" i="15"/>
  <c r="AE624" i="15"/>
  <c r="AF624" i="15"/>
  <c r="AG624" i="15"/>
  <c r="AH624" i="15"/>
  <c r="AI624" i="15"/>
  <c r="AB625" i="15"/>
  <c r="AC625" i="15"/>
  <c r="AD625" i="15"/>
  <c r="AE625" i="15"/>
  <c r="AF625" i="15"/>
  <c r="AG625" i="15"/>
  <c r="AH625" i="15"/>
  <c r="AI625" i="15"/>
  <c r="AB626" i="15"/>
  <c r="AC626" i="15"/>
  <c r="AD626" i="15"/>
  <c r="AE626" i="15"/>
  <c r="AF626" i="15"/>
  <c r="AG626" i="15"/>
  <c r="AH626" i="15"/>
  <c r="AI626" i="15"/>
  <c r="AB627" i="15"/>
  <c r="AC627" i="15"/>
  <c r="AD627" i="15"/>
  <c r="AE627" i="15"/>
  <c r="AF627" i="15"/>
  <c r="AG627" i="15"/>
  <c r="AH627" i="15"/>
  <c r="AI627" i="15"/>
  <c r="AB628" i="15"/>
  <c r="AC628" i="15"/>
  <c r="AD628" i="15"/>
  <c r="AE628" i="15"/>
  <c r="AF628" i="15"/>
  <c r="AG628" i="15"/>
  <c r="AH628" i="15"/>
  <c r="AI628" i="15"/>
  <c r="AB905" i="15"/>
  <c r="AC905" i="15"/>
  <c r="AD905" i="15"/>
  <c r="AE905" i="15"/>
  <c r="AF905" i="15"/>
  <c r="AG905" i="15"/>
  <c r="AH905" i="15"/>
  <c r="AI905" i="15"/>
  <c r="AB906" i="15"/>
  <c r="AC906" i="15"/>
  <c r="AD906" i="15"/>
  <c r="AE906" i="15"/>
  <c r="AF906" i="15"/>
  <c r="AG906" i="15"/>
  <c r="AH906" i="15"/>
  <c r="AI906" i="15"/>
  <c r="AB907" i="15"/>
  <c r="AC907" i="15"/>
  <c r="AD907" i="15"/>
  <c r="AE907" i="15"/>
  <c r="AF907" i="15"/>
  <c r="AG907" i="15"/>
  <c r="AH907" i="15"/>
  <c r="AI907" i="15"/>
  <c r="AB908" i="15"/>
  <c r="AC908" i="15"/>
  <c r="AD908" i="15"/>
  <c r="AE908" i="15"/>
  <c r="AF908" i="15"/>
  <c r="AG908" i="15"/>
  <c r="AH908" i="15"/>
  <c r="AI908" i="15"/>
  <c r="AB909" i="15"/>
  <c r="AC909" i="15"/>
  <c r="AD909" i="15"/>
  <c r="AE909" i="15"/>
  <c r="AF909" i="15"/>
  <c r="AG909" i="15"/>
  <c r="AH909" i="15"/>
  <c r="AI909" i="15"/>
  <c r="AB910" i="15"/>
  <c r="AC910" i="15"/>
  <c r="AD910" i="15"/>
  <c r="AE910" i="15"/>
  <c r="AF910" i="15"/>
  <c r="AG910" i="15"/>
  <c r="AH910" i="15"/>
  <c r="AI910" i="15"/>
  <c r="AB911" i="15"/>
  <c r="AC911" i="15"/>
  <c r="AD911" i="15"/>
  <c r="AE911" i="15"/>
  <c r="AF911" i="15"/>
  <c r="AG911" i="15"/>
  <c r="AH911" i="15"/>
  <c r="AI911" i="15"/>
  <c r="AB912" i="15"/>
  <c r="AC912" i="15"/>
  <c r="AD912" i="15"/>
  <c r="AE912" i="15"/>
  <c r="AF912" i="15"/>
  <c r="AG912" i="15"/>
  <c r="AH912" i="15"/>
  <c r="AI912" i="15"/>
  <c r="AB913" i="15"/>
  <c r="AC913" i="15"/>
  <c r="AD913" i="15"/>
  <c r="AE913" i="15"/>
  <c r="AF913" i="15"/>
  <c r="AG913" i="15"/>
  <c r="AH913" i="15"/>
  <c r="AI913" i="15"/>
  <c r="AB914" i="15"/>
  <c r="AC914" i="15"/>
  <c r="AD914" i="15"/>
  <c r="AE914" i="15"/>
  <c r="AF914" i="15"/>
  <c r="AG914" i="15"/>
  <c r="AH914" i="15"/>
  <c r="AI914" i="15"/>
  <c r="AB915" i="15"/>
  <c r="AC915" i="15"/>
  <c r="AD915" i="15"/>
  <c r="AE915" i="15"/>
  <c r="AF915" i="15"/>
  <c r="AG915" i="15"/>
  <c r="AH915" i="15"/>
  <c r="AI915" i="15"/>
  <c r="AB916" i="15"/>
  <c r="AC916" i="15"/>
  <c r="AD916" i="15"/>
  <c r="AE916" i="15"/>
  <c r="AF916" i="15"/>
  <c r="AG916" i="15"/>
  <c r="AH916" i="15"/>
  <c r="AI916" i="15"/>
  <c r="AB1193" i="15"/>
  <c r="AC1193" i="15"/>
  <c r="AD1193" i="15"/>
  <c r="AE1193" i="15"/>
  <c r="AF1193" i="15"/>
  <c r="AG1193" i="15"/>
  <c r="AH1193" i="15"/>
  <c r="AI1193" i="15"/>
  <c r="AB1194" i="15"/>
  <c r="AC1194" i="15"/>
  <c r="AD1194" i="15"/>
  <c r="AE1194" i="15"/>
  <c r="AF1194" i="15"/>
  <c r="AG1194" i="15"/>
  <c r="AH1194" i="15"/>
  <c r="AI1194" i="15"/>
  <c r="AB1195" i="15"/>
  <c r="AC1195" i="15"/>
  <c r="AD1195" i="15"/>
  <c r="AE1195" i="15"/>
  <c r="AF1195" i="15"/>
  <c r="AG1195" i="15"/>
  <c r="AH1195" i="15"/>
  <c r="AI1195" i="15"/>
  <c r="AB1196" i="15"/>
  <c r="AC1196" i="15"/>
  <c r="AD1196" i="15"/>
  <c r="AE1196" i="15"/>
  <c r="AF1196" i="15"/>
  <c r="AG1196" i="15"/>
  <c r="AH1196" i="15"/>
  <c r="AI1196" i="15"/>
  <c r="AB1197" i="15"/>
  <c r="AC1197" i="15"/>
  <c r="AD1197" i="15"/>
  <c r="AE1197" i="15"/>
  <c r="AF1197" i="15"/>
  <c r="AG1197" i="15"/>
  <c r="AH1197" i="15"/>
  <c r="AI1197" i="15"/>
  <c r="AB1198" i="15"/>
  <c r="AC1198" i="15"/>
  <c r="AD1198" i="15"/>
  <c r="AE1198" i="15"/>
  <c r="AF1198" i="15"/>
  <c r="AG1198" i="15"/>
  <c r="AH1198" i="15"/>
  <c r="AI1198" i="15"/>
  <c r="AB1199" i="15"/>
  <c r="AC1199" i="15"/>
  <c r="AD1199" i="15"/>
  <c r="AE1199" i="15"/>
  <c r="AF1199" i="15"/>
  <c r="AG1199" i="15"/>
  <c r="AH1199" i="15"/>
  <c r="AI1199" i="15"/>
  <c r="AB1200" i="15"/>
  <c r="AC1200" i="15"/>
  <c r="AD1200" i="15"/>
  <c r="AE1200" i="15"/>
  <c r="AF1200" i="15"/>
  <c r="AG1200" i="15"/>
  <c r="AH1200" i="15"/>
  <c r="AI1200" i="15"/>
  <c r="AB1201" i="15"/>
  <c r="AC1201" i="15"/>
  <c r="AD1201" i="15"/>
  <c r="AE1201" i="15"/>
  <c r="AF1201" i="15"/>
  <c r="AG1201" i="15"/>
  <c r="AH1201" i="15"/>
  <c r="AI1201" i="15"/>
  <c r="AB1202" i="15"/>
  <c r="AC1202" i="15"/>
  <c r="AD1202" i="15"/>
  <c r="AE1202" i="15"/>
  <c r="AF1202" i="15"/>
  <c r="AG1202" i="15"/>
  <c r="AH1202" i="15"/>
  <c r="AI1202" i="15"/>
  <c r="AB1203" i="15"/>
  <c r="AC1203" i="15"/>
  <c r="AD1203" i="15"/>
  <c r="AE1203" i="15"/>
  <c r="AF1203" i="15"/>
  <c r="AG1203" i="15"/>
  <c r="AH1203" i="15"/>
  <c r="AI1203" i="15"/>
  <c r="AB1204" i="15"/>
  <c r="AC1204" i="15"/>
  <c r="AD1204" i="15"/>
  <c r="AE1204" i="15"/>
  <c r="AF1204" i="15"/>
  <c r="AG1204" i="15"/>
  <c r="AH1204" i="15"/>
  <c r="AI1204" i="15"/>
  <c r="AB53" i="15"/>
  <c r="AC53" i="15"/>
  <c r="AD53" i="15"/>
  <c r="AE53" i="15"/>
  <c r="AF53" i="15"/>
  <c r="AG53" i="15"/>
  <c r="AH53" i="15"/>
  <c r="AI53" i="15"/>
  <c r="AB54" i="15"/>
  <c r="AC54" i="15"/>
  <c r="AD54" i="15"/>
  <c r="AE54" i="15"/>
  <c r="AF54" i="15"/>
  <c r="AG54" i="15"/>
  <c r="AH54" i="15"/>
  <c r="AI54" i="15"/>
  <c r="AB55" i="15"/>
  <c r="AC55" i="15"/>
  <c r="AD55" i="15"/>
  <c r="AE55" i="15"/>
  <c r="AF55" i="15"/>
  <c r="AG55" i="15"/>
  <c r="AH55" i="15"/>
  <c r="AI55" i="15"/>
  <c r="AB56" i="15"/>
  <c r="AC56" i="15"/>
  <c r="AD56" i="15"/>
  <c r="AE56" i="15"/>
  <c r="AF56" i="15"/>
  <c r="AG56" i="15"/>
  <c r="AH56" i="15"/>
  <c r="AI56" i="15"/>
  <c r="AB57" i="15"/>
  <c r="AC57" i="15"/>
  <c r="AD57" i="15"/>
  <c r="AE57" i="15"/>
  <c r="AF57" i="15"/>
  <c r="AG57" i="15"/>
  <c r="AH57" i="15"/>
  <c r="AI57" i="15"/>
  <c r="AB58" i="15"/>
  <c r="AC58" i="15"/>
  <c r="AD58" i="15"/>
  <c r="AE58" i="15"/>
  <c r="AF58" i="15"/>
  <c r="AG58" i="15"/>
  <c r="AH58" i="15"/>
  <c r="AI58" i="15"/>
  <c r="AB59" i="15"/>
  <c r="AC59" i="15"/>
  <c r="AD59" i="15"/>
  <c r="AE59" i="15"/>
  <c r="AF59" i="15"/>
  <c r="AG59" i="15"/>
  <c r="AH59" i="15"/>
  <c r="AI59" i="15"/>
  <c r="AB60" i="15"/>
  <c r="AC60" i="15"/>
  <c r="AD60" i="15"/>
  <c r="AE60" i="15"/>
  <c r="AF60" i="15"/>
  <c r="AG60" i="15"/>
  <c r="AH60" i="15"/>
  <c r="AI60" i="15"/>
  <c r="AB61" i="15"/>
  <c r="AC61" i="15"/>
  <c r="AD61" i="15"/>
  <c r="AE61" i="15"/>
  <c r="AF61" i="15"/>
  <c r="AG61" i="15"/>
  <c r="AH61" i="15"/>
  <c r="AI61" i="15"/>
  <c r="AB62" i="15"/>
  <c r="AC62" i="15"/>
  <c r="AD62" i="15"/>
  <c r="AE62" i="15"/>
  <c r="AF62" i="15"/>
  <c r="AG62" i="15"/>
  <c r="AH62" i="15"/>
  <c r="AI62" i="15"/>
  <c r="AB63" i="15"/>
  <c r="AC63" i="15"/>
  <c r="AD63" i="15"/>
  <c r="AE63" i="15"/>
  <c r="AF63" i="15"/>
  <c r="AG63" i="15"/>
  <c r="AH63" i="15"/>
  <c r="AI63" i="15"/>
  <c r="AB64" i="15"/>
  <c r="AC64" i="15"/>
  <c r="AD64" i="15"/>
  <c r="AE64" i="15"/>
  <c r="AF64" i="15"/>
  <c r="AG64" i="15"/>
  <c r="AH64" i="15"/>
  <c r="AI64" i="15"/>
  <c r="AB341" i="15"/>
  <c r="AC341" i="15"/>
  <c r="AD341" i="15"/>
  <c r="AE341" i="15"/>
  <c r="AF341" i="15"/>
  <c r="AG341" i="15"/>
  <c r="AH341" i="15"/>
  <c r="AI341" i="15"/>
  <c r="AB342" i="15"/>
  <c r="AC342" i="15"/>
  <c r="AD342" i="15"/>
  <c r="AE342" i="15"/>
  <c r="AF342" i="15"/>
  <c r="AG342" i="15"/>
  <c r="AH342" i="15"/>
  <c r="AI342" i="15"/>
  <c r="AB343" i="15"/>
  <c r="AC343" i="15"/>
  <c r="AD343" i="15"/>
  <c r="AE343" i="15"/>
  <c r="AF343" i="15"/>
  <c r="AG343" i="15"/>
  <c r="AH343" i="15"/>
  <c r="AI343" i="15"/>
  <c r="AB344" i="15"/>
  <c r="AC344" i="15"/>
  <c r="AD344" i="15"/>
  <c r="AE344" i="15"/>
  <c r="AF344" i="15"/>
  <c r="AG344" i="15"/>
  <c r="AH344" i="15"/>
  <c r="AI344" i="15"/>
  <c r="AB345" i="15"/>
  <c r="AC345" i="15"/>
  <c r="AD345" i="15"/>
  <c r="AE345" i="15"/>
  <c r="AF345" i="15"/>
  <c r="AG345" i="15"/>
  <c r="AH345" i="15"/>
  <c r="AI345" i="15"/>
  <c r="AB346" i="15"/>
  <c r="AC346" i="15"/>
  <c r="AD346" i="15"/>
  <c r="AE346" i="15"/>
  <c r="AF346" i="15"/>
  <c r="AG346" i="15"/>
  <c r="AH346" i="15"/>
  <c r="AI346" i="15"/>
  <c r="AB347" i="15"/>
  <c r="AC347" i="15"/>
  <c r="AD347" i="15"/>
  <c r="AE347" i="15"/>
  <c r="AF347" i="15"/>
  <c r="AG347" i="15"/>
  <c r="AH347" i="15"/>
  <c r="AI347" i="15"/>
  <c r="AB348" i="15"/>
  <c r="AC348" i="15"/>
  <c r="AD348" i="15"/>
  <c r="AE348" i="15"/>
  <c r="AF348" i="15"/>
  <c r="AG348" i="15"/>
  <c r="AH348" i="15"/>
  <c r="AI348" i="15"/>
  <c r="AB349" i="15"/>
  <c r="AC349" i="15"/>
  <c r="AD349" i="15"/>
  <c r="AE349" i="15"/>
  <c r="AF349" i="15"/>
  <c r="AG349" i="15"/>
  <c r="AH349" i="15"/>
  <c r="AI349" i="15"/>
  <c r="AB350" i="15"/>
  <c r="AC350" i="15"/>
  <c r="AD350" i="15"/>
  <c r="AE350" i="15"/>
  <c r="AF350" i="15"/>
  <c r="AG350" i="15"/>
  <c r="AH350" i="15"/>
  <c r="AI350" i="15"/>
  <c r="AB351" i="15"/>
  <c r="AC351" i="15"/>
  <c r="AD351" i="15"/>
  <c r="AE351" i="15"/>
  <c r="AF351" i="15"/>
  <c r="AG351" i="15"/>
  <c r="AH351" i="15"/>
  <c r="AI351" i="15"/>
  <c r="AB352" i="15"/>
  <c r="AC352" i="15"/>
  <c r="AD352" i="15"/>
  <c r="AE352" i="15"/>
  <c r="AF352" i="15"/>
  <c r="AG352" i="15"/>
  <c r="AH352" i="15"/>
  <c r="AI352" i="15"/>
  <c r="AB629" i="15"/>
  <c r="AC629" i="15"/>
  <c r="AD629" i="15"/>
  <c r="AE629" i="15"/>
  <c r="AF629" i="15"/>
  <c r="AG629" i="15"/>
  <c r="AH629" i="15"/>
  <c r="AI629" i="15"/>
  <c r="AB630" i="15"/>
  <c r="AC630" i="15"/>
  <c r="AD630" i="15"/>
  <c r="AE630" i="15"/>
  <c r="AF630" i="15"/>
  <c r="AG630" i="15"/>
  <c r="AH630" i="15"/>
  <c r="AI630" i="15"/>
  <c r="AB631" i="15"/>
  <c r="AC631" i="15"/>
  <c r="AD631" i="15"/>
  <c r="AE631" i="15"/>
  <c r="AF631" i="15"/>
  <c r="AG631" i="15"/>
  <c r="AH631" i="15"/>
  <c r="AI631" i="15"/>
  <c r="AB632" i="15"/>
  <c r="AC632" i="15"/>
  <c r="AD632" i="15"/>
  <c r="AE632" i="15"/>
  <c r="AF632" i="15"/>
  <c r="AG632" i="15"/>
  <c r="AH632" i="15"/>
  <c r="AI632" i="15"/>
  <c r="AB633" i="15"/>
  <c r="AC633" i="15"/>
  <c r="AD633" i="15"/>
  <c r="AE633" i="15"/>
  <c r="AF633" i="15"/>
  <c r="AG633" i="15"/>
  <c r="AH633" i="15"/>
  <c r="AI633" i="15"/>
  <c r="AB634" i="15"/>
  <c r="AC634" i="15"/>
  <c r="AD634" i="15"/>
  <c r="AE634" i="15"/>
  <c r="AF634" i="15"/>
  <c r="AG634" i="15"/>
  <c r="AH634" i="15"/>
  <c r="AI634" i="15"/>
  <c r="AB635" i="15"/>
  <c r="AC635" i="15"/>
  <c r="AD635" i="15"/>
  <c r="AE635" i="15"/>
  <c r="AF635" i="15"/>
  <c r="AG635" i="15"/>
  <c r="AH635" i="15"/>
  <c r="AI635" i="15"/>
  <c r="AB636" i="15"/>
  <c r="AC636" i="15"/>
  <c r="AD636" i="15"/>
  <c r="AE636" i="15"/>
  <c r="AF636" i="15"/>
  <c r="AG636" i="15"/>
  <c r="AH636" i="15"/>
  <c r="AI636" i="15"/>
  <c r="AB637" i="15"/>
  <c r="AC637" i="15"/>
  <c r="AD637" i="15"/>
  <c r="AE637" i="15"/>
  <c r="AF637" i="15"/>
  <c r="AG637" i="15"/>
  <c r="AH637" i="15"/>
  <c r="AI637" i="15"/>
  <c r="AB638" i="15"/>
  <c r="AC638" i="15"/>
  <c r="AD638" i="15"/>
  <c r="AE638" i="15"/>
  <c r="AF638" i="15"/>
  <c r="AG638" i="15"/>
  <c r="AH638" i="15"/>
  <c r="AI638" i="15"/>
  <c r="AB639" i="15"/>
  <c r="AC639" i="15"/>
  <c r="AD639" i="15"/>
  <c r="AE639" i="15"/>
  <c r="AF639" i="15"/>
  <c r="AG639" i="15"/>
  <c r="AH639" i="15"/>
  <c r="AI639" i="15"/>
  <c r="AB640" i="15"/>
  <c r="AC640" i="15"/>
  <c r="AD640" i="15"/>
  <c r="AE640" i="15"/>
  <c r="AF640" i="15"/>
  <c r="AG640" i="15"/>
  <c r="AH640" i="15"/>
  <c r="AI640" i="15"/>
  <c r="AB917" i="15"/>
  <c r="AC917" i="15"/>
  <c r="AD917" i="15"/>
  <c r="AE917" i="15"/>
  <c r="AF917" i="15"/>
  <c r="AG917" i="15"/>
  <c r="AH917" i="15"/>
  <c r="AI917" i="15"/>
  <c r="AB918" i="15"/>
  <c r="AC918" i="15"/>
  <c r="AD918" i="15"/>
  <c r="AE918" i="15"/>
  <c r="AF918" i="15"/>
  <c r="AG918" i="15"/>
  <c r="AH918" i="15"/>
  <c r="AI918" i="15"/>
  <c r="AB919" i="15"/>
  <c r="AC919" i="15"/>
  <c r="AD919" i="15"/>
  <c r="AE919" i="15"/>
  <c r="AF919" i="15"/>
  <c r="AG919" i="15"/>
  <c r="AH919" i="15"/>
  <c r="AI919" i="15"/>
  <c r="AB920" i="15"/>
  <c r="AC920" i="15"/>
  <c r="AD920" i="15"/>
  <c r="AE920" i="15"/>
  <c r="AF920" i="15"/>
  <c r="AG920" i="15"/>
  <c r="AH920" i="15"/>
  <c r="AI920" i="15"/>
  <c r="AB921" i="15"/>
  <c r="AC921" i="15"/>
  <c r="AD921" i="15"/>
  <c r="AE921" i="15"/>
  <c r="AF921" i="15"/>
  <c r="AG921" i="15"/>
  <c r="AH921" i="15"/>
  <c r="AI921" i="15"/>
  <c r="AB922" i="15"/>
  <c r="AC922" i="15"/>
  <c r="AD922" i="15"/>
  <c r="AE922" i="15"/>
  <c r="AF922" i="15"/>
  <c r="AG922" i="15"/>
  <c r="AH922" i="15"/>
  <c r="AI922" i="15"/>
  <c r="AB923" i="15"/>
  <c r="AC923" i="15"/>
  <c r="AD923" i="15"/>
  <c r="AE923" i="15"/>
  <c r="AF923" i="15"/>
  <c r="AG923" i="15"/>
  <c r="AH923" i="15"/>
  <c r="AI923" i="15"/>
  <c r="AB924" i="15"/>
  <c r="AC924" i="15"/>
  <c r="AD924" i="15"/>
  <c r="AE924" i="15"/>
  <c r="AF924" i="15"/>
  <c r="AG924" i="15"/>
  <c r="AH924" i="15"/>
  <c r="AI924" i="15"/>
  <c r="AB925" i="15"/>
  <c r="AC925" i="15"/>
  <c r="AD925" i="15"/>
  <c r="AE925" i="15"/>
  <c r="AF925" i="15"/>
  <c r="AG925" i="15"/>
  <c r="AH925" i="15"/>
  <c r="AI925" i="15"/>
  <c r="AB926" i="15"/>
  <c r="AC926" i="15"/>
  <c r="AD926" i="15"/>
  <c r="AE926" i="15"/>
  <c r="AF926" i="15"/>
  <c r="AG926" i="15"/>
  <c r="AH926" i="15"/>
  <c r="AI926" i="15"/>
  <c r="AB927" i="15"/>
  <c r="AC927" i="15"/>
  <c r="AD927" i="15"/>
  <c r="AE927" i="15"/>
  <c r="AF927" i="15"/>
  <c r="AG927" i="15"/>
  <c r="AH927" i="15"/>
  <c r="AI927" i="15"/>
  <c r="AB928" i="15"/>
  <c r="AC928" i="15"/>
  <c r="AD928" i="15"/>
  <c r="AE928" i="15"/>
  <c r="AF928" i="15"/>
  <c r="AG928" i="15"/>
  <c r="AH928" i="15"/>
  <c r="AI928" i="15"/>
  <c r="AB1205" i="15"/>
  <c r="AC1205" i="15"/>
  <c r="AD1205" i="15"/>
  <c r="AE1205" i="15"/>
  <c r="AF1205" i="15"/>
  <c r="AG1205" i="15"/>
  <c r="AH1205" i="15"/>
  <c r="AI1205" i="15"/>
  <c r="AB1206" i="15"/>
  <c r="AC1206" i="15"/>
  <c r="AD1206" i="15"/>
  <c r="AE1206" i="15"/>
  <c r="AF1206" i="15"/>
  <c r="AG1206" i="15"/>
  <c r="AH1206" i="15"/>
  <c r="AI1206" i="15"/>
  <c r="AB1207" i="15"/>
  <c r="AC1207" i="15"/>
  <c r="AD1207" i="15"/>
  <c r="AE1207" i="15"/>
  <c r="AF1207" i="15"/>
  <c r="AG1207" i="15"/>
  <c r="AH1207" i="15"/>
  <c r="AI1207" i="15"/>
  <c r="AB1208" i="15"/>
  <c r="AC1208" i="15"/>
  <c r="AD1208" i="15"/>
  <c r="AE1208" i="15"/>
  <c r="AF1208" i="15"/>
  <c r="AG1208" i="15"/>
  <c r="AH1208" i="15"/>
  <c r="AI1208" i="15"/>
  <c r="AB1209" i="15"/>
  <c r="AC1209" i="15"/>
  <c r="AD1209" i="15"/>
  <c r="AE1209" i="15"/>
  <c r="AF1209" i="15"/>
  <c r="AG1209" i="15"/>
  <c r="AH1209" i="15"/>
  <c r="AI1209" i="15"/>
  <c r="AB1210" i="15"/>
  <c r="AC1210" i="15"/>
  <c r="AD1210" i="15"/>
  <c r="AE1210" i="15"/>
  <c r="AF1210" i="15"/>
  <c r="AG1210" i="15"/>
  <c r="AH1210" i="15"/>
  <c r="AI1210" i="15"/>
  <c r="AB1211" i="15"/>
  <c r="AC1211" i="15"/>
  <c r="AD1211" i="15"/>
  <c r="AE1211" i="15"/>
  <c r="AF1211" i="15"/>
  <c r="AG1211" i="15"/>
  <c r="AH1211" i="15"/>
  <c r="AI1211" i="15"/>
  <c r="AB1212" i="15"/>
  <c r="AC1212" i="15"/>
  <c r="AD1212" i="15"/>
  <c r="AE1212" i="15"/>
  <c r="AF1212" i="15"/>
  <c r="AG1212" i="15"/>
  <c r="AH1212" i="15"/>
  <c r="AI1212" i="15"/>
  <c r="AB1213" i="15"/>
  <c r="AC1213" i="15"/>
  <c r="AD1213" i="15"/>
  <c r="AE1213" i="15"/>
  <c r="AF1213" i="15"/>
  <c r="AG1213" i="15"/>
  <c r="AH1213" i="15"/>
  <c r="AI1213" i="15"/>
  <c r="AB1214" i="15"/>
  <c r="AC1214" i="15"/>
  <c r="AD1214" i="15"/>
  <c r="AE1214" i="15"/>
  <c r="AF1214" i="15"/>
  <c r="AG1214" i="15"/>
  <c r="AH1214" i="15"/>
  <c r="AI1214" i="15"/>
  <c r="AB1215" i="15"/>
  <c r="AC1215" i="15"/>
  <c r="AD1215" i="15"/>
  <c r="AE1215" i="15"/>
  <c r="AF1215" i="15"/>
  <c r="AG1215" i="15"/>
  <c r="AH1215" i="15"/>
  <c r="AI1215" i="15"/>
  <c r="AB1216" i="15"/>
  <c r="AC1216" i="15"/>
  <c r="AD1216" i="15"/>
  <c r="AE1216" i="15"/>
  <c r="AF1216" i="15"/>
  <c r="AG1216" i="15"/>
  <c r="AH1216" i="15"/>
  <c r="AI1216" i="15"/>
  <c r="AB65" i="15"/>
  <c r="AL21" i="15" s="1"/>
  <c r="AV21" i="15" s="1"/>
  <c r="AC65" i="15"/>
  <c r="AD65" i="15"/>
  <c r="AE65" i="15"/>
  <c r="AF65" i="15"/>
  <c r="AG65" i="15"/>
  <c r="AH65" i="15"/>
  <c r="AI65" i="15"/>
  <c r="AB66" i="15"/>
  <c r="AC66" i="15"/>
  <c r="AD66" i="15"/>
  <c r="AE66" i="15"/>
  <c r="AF66" i="15"/>
  <c r="AG66" i="15"/>
  <c r="AH66" i="15"/>
  <c r="AI66" i="15"/>
  <c r="AB67" i="15"/>
  <c r="AC67" i="15"/>
  <c r="AD67" i="15"/>
  <c r="AE67" i="15"/>
  <c r="AF67" i="15"/>
  <c r="AG67" i="15"/>
  <c r="AH67" i="15"/>
  <c r="AI67" i="15"/>
  <c r="AB68" i="15"/>
  <c r="AC68" i="15"/>
  <c r="AD68" i="15"/>
  <c r="AE68" i="15"/>
  <c r="AF68" i="15"/>
  <c r="AG68" i="15"/>
  <c r="AH68" i="15"/>
  <c r="AI68" i="15"/>
  <c r="AB69" i="15"/>
  <c r="AC69" i="15"/>
  <c r="AD69" i="15"/>
  <c r="AE69" i="15"/>
  <c r="AF69" i="15"/>
  <c r="AG69" i="15"/>
  <c r="AH69" i="15"/>
  <c r="AI69" i="15"/>
  <c r="AB70" i="15"/>
  <c r="AC70" i="15"/>
  <c r="AD70" i="15"/>
  <c r="AE70" i="15"/>
  <c r="AF70" i="15"/>
  <c r="AG70" i="15"/>
  <c r="AH70" i="15"/>
  <c r="AI70" i="15"/>
  <c r="AB71" i="15"/>
  <c r="AC71" i="15"/>
  <c r="AD71" i="15"/>
  <c r="AE71" i="15"/>
  <c r="AF71" i="15"/>
  <c r="AG71" i="15"/>
  <c r="AH71" i="15"/>
  <c r="AI71" i="15"/>
  <c r="AB72" i="15"/>
  <c r="AC72" i="15"/>
  <c r="AD72" i="15"/>
  <c r="AE72" i="15"/>
  <c r="AF72" i="15"/>
  <c r="AG72" i="15"/>
  <c r="AH72" i="15"/>
  <c r="AI72" i="15"/>
  <c r="AB73" i="15"/>
  <c r="AC73" i="15"/>
  <c r="AD73" i="15"/>
  <c r="AE73" i="15"/>
  <c r="AF73" i="15"/>
  <c r="AG73" i="15"/>
  <c r="AH73" i="15"/>
  <c r="AI73" i="15"/>
  <c r="AB74" i="15"/>
  <c r="AC74" i="15"/>
  <c r="AD74" i="15"/>
  <c r="AE74" i="15"/>
  <c r="AF74" i="15"/>
  <c r="AG74" i="15"/>
  <c r="AH74" i="15"/>
  <c r="AI74" i="15"/>
  <c r="AB75" i="15"/>
  <c r="AC75" i="15"/>
  <c r="AD75" i="15"/>
  <c r="AE75" i="15"/>
  <c r="AF75" i="15"/>
  <c r="AG75" i="15"/>
  <c r="AH75" i="15"/>
  <c r="AI75" i="15"/>
  <c r="AB76" i="15"/>
  <c r="AC76" i="15"/>
  <c r="AD76" i="15"/>
  <c r="AE76" i="15"/>
  <c r="AF76" i="15"/>
  <c r="AG76" i="15"/>
  <c r="AH76" i="15"/>
  <c r="AI76" i="15"/>
  <c r="AB353" i="15"/>
  <c r="AC353" i="15"/>
  <c r="AD353" i="15"/>
  <c r="AE353" i="15"/>
  <c r="AF353" i="15"/>
  <c r="AG353" i="15"/>
  <c r="AH353" i="15"/>
  <c r="AI353" i="15"/>
  <c r="AB354" i="15"/>
  <c r="AC354" i="15"/>
  <c r="AD354" i="15"/>
  <c r="AE354" i="15"/>
  <c r="AF354" i="15"/>
  <c r="AG354" i="15"/>
  <c r="AH354" i="15"/>
  <c r="AI354" i="15"/>
  <c r="AB355" i="15"/>
  <c r="AC355" i="15"/>
  <c r="AD355" i="15"/>
  <c r="AE355" i="15"/>
  <c r="AF355" i="15"/>
  <c r="AG355" i="15"/>
  <c r="AH355" i="15"/>
  <c r="AI355" i="15"/>
  <c r="AB356" i="15"/>
  <c r="AC356" i="15"/>
  <c r="AD356" i="15"/>
  <c r="AE356" i="15"/>
  <c r="AF356" i="15"/>
  <c r="AG356" i="15"/>
  <c r="AH356" i="15"/>
  <c r="AI356" i="15"/>
  <c r="AB357" i="15"/>
  <c r="AC357" i="15"/>
  <c r="AD357" i="15"/>
  <c r="AE357" i="15"/>
  <c r="AF357" i="15"/>
  <c r="AG357" i="15"/>
  <c r="AH357" i="15"/>
  <c r="AI357" i="15"/>
  <c r="AB358" i="15"/>
  <c r="AC358" i="15"/>
  <c r="AD358" i="15"/>
  <c r="AE358" i="15"/>
  <c r="AF358" i="15"/>
  <c r="AG358" i="15"/>
  <c r="AH358" i="15"/>
  <c r="AI358" i="15"/>
  <c r="AB359" i="15"/>
  <c r="AC359" i="15"/>
  <c r="AD359" i="15"/>
  <c r="AE359" i="15"/>
  <c r="AF359" i="15"/>
  <c r="AG359" i="15"/>
  <c r="AH359" i="15"/>
  <c r="AI359" i="15"/>
  <c r="AB360" i="15"/>
  <c r="AC360" i="15"/>
  <c r="AD360" i="15"/>
  <c r="AE360" i="15"/>
  <c r="AF360" i="15"/>
  <c r="AG360" i="15"/>
  <c r="AH360" i="15"/>
  <c r="AI360" i="15"/>
  <c r="AB361" i="15"/>
  <c r="AC361" i="15"/>
  <c r="AD361" i="15"/>
  <c r="AE361" i="15"/>
  <c r="AF361" i="15"/>
  <c r="AG361" i="15"/>
  <c r="AH361" i="15"/>
  <c r="AI361" i="15"/>
  <c r="AB362" i="15"/>
  <c r="AC362" i="15"/>
  <c r="AD362" i="15"/>
  <c r="AE362" i="15"/>
  <c r="AF362" i="15"/>
  <c r="AG362" i="15"/>
  <c r="AH362" i="15"/>
  <c r="AI362" i="15"/>
  <c r="AB363" i="15"/>
  <c r="AC363" i="15"/>
  <c r="AD363" i="15"/>
  <c r="AE363" i="15"/>
  <c r="AF363" i="15"/>
  <c r="AG363" i="15"/>
  <c r="AH363" i="15"/>
  <c r="AI363" i="15"/>
  <c r="AB364" i="15"/>
  <c r="AC364" i="15"/>
  <c r="AD364" i="15"/>
  <c r="AE364" i="15"/>
  <c r="AF364" i="15"/>
  <c r="AG364" i="15"/>
  <c r="AH364" i="15"/>
  <c r="AI364" i="15"/>
  <c r="AB641" i="15"/>
  <c r="AC641" i="15"/>
  <c r="AD641" i="15"/>
  <c r="AE641" i="15"/>
  <c r="AF641" i="15"/>
  <c r="AG641" i="15"/>
  <c r="AH641" i="15"/>
  <c r="AI641" i="15"/>
  <c r="AB642" i="15"/>
  <c r="AC642" i="15"/>
  <c r="AD642" i="15"/>
  <c r="AE642" i="15"/>
  <c r="AF642" i="15"/>
  <c r="AG642" i="15"/>
  <c r="AH642" i="15"/>
  <c r="AI642" i="15"/>
  <c r="AB643" i="15"/>
  <c r="AC643" i="15"/>
  <c r="AD643" i="15"/>
  <c r="AE643" i="15"/>
  <c r="AF643" i="15"/>
  <c r="AG643" i="15"/>
  <c r="AH643" i="15"/>
  <c r="AI643" i="15"/>
  <c r="AB644" i="15"/>
  <c r="AC644" i="15"/>
  <c r="AD644" i="15"/>
  <c r="AE644" i="15"/>
  <c r="AF644" i="15"/>
  <c r="AG644" i="15"/>
  <c r="AH644" i="15"/>
  <c r="AI644" i="15"/>
  <c r="AB645" i="15"/>
  <c r="AC645" i="15"/>
  <c r="AD645" i="15"/>
  <c r="AE645" i="15"/>
  <c r="AF645" i="15"/>
  <c r="AG645" i="15"/>
  <c r="AH645" i="15"/>
  <c r="AI645" i="15"/>
  <c r="AB646" i="15"/>
  <c r="AC646" i="15"/>
  <c r="AD646" i="15"/>
  <c r="AE646" i="15"/>
  <c r="AF646" i="15"/>
  <c r="AG646" i="15"/>
  <c r="AH646" i="15"/>
  <c r="AI646" i="15"/>
  <c r="AB647" i="15"/>
  <c r="AC647" i="15"/>
  <c r="AD647" i="15"/>
  <c r="AE647" i="15"/>
  <c r="AF647" i="15"/>
  <c r="AG647" i="15"/>
  <c r="AH647" i="15"/>
  <c r="AI647" i="15"/>
  <c r="AB648" i="15"/>
  <c r="AC648" i="15"/>
  <c r="AD648" i="15"/>
  <c r="AE648" i="15"/>
  <c r="AF648" i="15"/>
  <c r="AG648" i="15"/>
  <c r="AH648" i="15"/>
  <c r="AI648" i="15"/>
  <c r="AB649" i="15"/>
  <c r="AC649" i="15"/>
  <c r="AD649" i="15"/>
  <c r="AE649" i="15"/>
  <c r="AF649" i="15"/>
  <c r="AG649" i="15"/>
  <c r="AH649" i="15"/>
  <c r="AI649" i="15"/>
  <c r="AB650" i="15"/>
  <c r="AC650" i="15"/>
  <c r="AD650" i="15"/>
  <c r="AE650" i="15"/>
  <c r="AF650" i="15"/>
  <c r="AG650" i="15"/>
  <c r="AH650" i="15"/>
  <c r="AI650" i="15"/>
  <c r="AB651" i="15"/>
  <c r="AC651" i="15"/>
  <c r="AD651" i="15"/>
  <c r="AE651" i="15"/>
  <c r="AF651" i="15"/>
  <c r="AG651" i="15"/>
  <c r="AH651" i="15"/>
  <c r="AI651" i="15"/>
  <c r="AB652" i="15"/>
  <c r="AC652" i="15"/>
  <c r="AD652" i="15"/>
  <c r="AE652" i="15"/>
  <c r="AF652" i="15"/>
  <c r="AG652" i="15"/>
  <c r="AH652" i="15"/>
  <c r="AI652" i="15"/>
  <c r="AB929" i="15"/>
  <c r="AC929" i="15"/>
  <c r="AD929" i="15"/>
  <c r="AE929" i="15"/>
  <c r="AF929" i="15"/>
  <c r="AG929" i="15"/>
  <c r="AH929" i="15"/>
  <c r="AI929" i="15"/>
  <c r="AB930" i="15"/>
  <c r="AC930" i="15"/>
  <c r="AD930" i="15"/>
  <c r="AE930" i="15"/>
  <c r="AF930" i="15"/>
  <c r="AG930" i="15"/>
  <c r="AH930" i="15"/>
  <c r="AI930" i="15"/>
  <c r="AB931" i="15"/>
  <c r="AC931" i="15"/>
  <c r="AD931" i="15"/>
  <c r="AE931" i="15"/>
  <c r="AF931" i="15"/>
  <c r="AG931" i="15"/>
  <c r="AH931" i="15"/>
  <c r="AI931" i="15"/>
  <c r="AB932" i="15"/>
  <c r="AC932" i="15"/>
  <c r="AD932" i="15"/>
  <c r="AE932" i="15"/>
  <c r="AF932" i="15"/>
  <c r="AG932" i="15"/>
  <c r="AH932" i="15"/>
  <c r="AI932" i="15"/>
  <c r="AB933" i="15"/>
  <c r="AC933" i="15"/>
  <c r="AD933" i="15"/>
  <c r="AE933" i="15"/>
  <c r="AF933" i="15"/>
  <c r="AG933" i="15"/>
  <c r="AH933" i="15"/>
  <c r="AI933" i="15"/>
  <c r="AB934" i="15"/>
  <c r="AC934" i="15"/>
  <c r="AD934" i="15"/>
  <c r="AE934" i="15"/>
  <c r="AF934" i="15"/>
  <c r="AG934" i="15"/>
  <c r="AH934" i="15"/>
  <c r="AI934" i="15"/>
  <c r="AB935" i="15"/>
  <c r="AC935" i="15"/>
  <c r="AD935" i="15"/>
  <c r="AE935" i="15"/>
  <c r="AF935" i="15"/>
  <c r="AG935" i="15"/>
  <c r="AH935" i="15"/>
  <c r="AI935" i="15"/>
  <c r="AB936" i="15"/>
  <c r="AC936" i="15"/>
  <c r="AD936" i="15"/>
  <c r="AE936" i="15"/>
  <c r="AF936" i="15"/>
  <c r="AG936" i="15"/>
  <c r="AH936" i="15"/>
  <c r="AI936" i="15"/>
  <c r="AB937" i="15"/>
  <c r="AC937" i="15"/>
  <c r="AD937" i="15"/>
  <c r="AE937" i="15"/>
  <c r="AF937" i="15"/>
  <c r="AG937" i="15"/>
  <c r="AH937" i="15"/>
  <c r="AI937" i="15"/>
  <c r="AB938" i="15"/>
  <c r="AC938" i="15"/>
  <c r="AD938" i="15"/>
  <c r="AE938" i="15"/>
  <c r="AF938" i="15"/>
  <c r="AG938" i="15"/>
  <c r="AH938" i="15"/>
  <c r="AI938" i="15"/>
  <c r="AB939" i="15"/>
  <c r="AC939" i="15"/>
  <c r="AD939" i="15"/>
  <c r="AE939" i="15"/>
  <c r="AF939" i="15"/>
  <c r="AG939" i="15"/>
  <c r="AH939" i="15"/>
  <c r="AI939" i="15"/>
  <c r="AB940" i="15"/>
  <c r="AC940" i="15"/>
  <c r="AD940" i="15"/>
  <c r="AE940" i="15"/>
  <c r="AF940" i="15"/>
  <c r="AG940" i="15"/>
  <c r="AH940" i="15"/>
  <c r="AI940" i="15"/>
  <c r="AB1217" i="15"/>
  <c r="AC1217" i="15"/>
  <c r="AD1217" i="15"/>
  <c r="AE1217" i="15"/>
  <c r="AF1217" i="15"/>
  <c r="AG1217" i="15"/>
  <c r="AH1217" i="15"/>
  <c r="AI1217" i="15"/>
  <c r="AB1218" i="15"/>
  <c r="AC1218" i="15"/>
  <c r="AD1218" i="15"/>
  <c r="AE1218" i="15"/>
  <c r="AF1218" i="15"/>
  <c r="AG1218" i="15"/>
  <c r="AH1218" i="15"/>
  <c r="AI1218" i="15"/>
  <c r="AB1219" i="15"/>
  <c r="AC1219" i="15"/>
  <c r="AD1219" i="15"/>
  <c r="AE1219" i="15"/>
  <c r="AF1219" i="15"/>
  <c r="AG1219" i="15"/>
  <c r="AH1219" i="15"/>
  <c r="AI1219" i="15"/>
  <c r="AB1220" i="15"/>
  <c r="AC1220" i="15"/>
  <c r="AD1220" i="15"/>
  <c r="AE1220" i="15"/>
  <c r="AF1220" i="15"/>
  <c r="AG1220" i="15"/>
  <c r="AH1220" i="15"/>
  <c r="AI1220" i="15"/>
  <c r="AB1221" i="15"/>
  <c r="AC1221" i="15"/>
  <c r="AD1221" i="15"/>
  <c r="AE1221" i="15"/>
  <c r="AF1221" i="15"/>
  <c r="AG1221" i="15"/>
  <c r="AH1221" i="15"/>
  <c r="AI1221" i="15"/>
  <c r="AB1222" i="15"/>
  <c r="AC1222" i="15"/>
  <c r="AD1222" i="15"/>
  <c r="AE1222" i="15"/>
  <c r="AF1222" i="15"/>
  <c r="AG1222" i="15"/>
  <c r="AH1222" i="15"/>
  <c r="AI1222" i="15"/>
  <c r="AB1223" i="15"/>
  <c r="AC1223" i="15"/>
  <c r="AD1223" i="15"/>
  <c r="AE1223" i="15"/>
  <c r="AF1223" i="15"/>
  <c r="AG1223" i="15"/>
  <c r="AH1223" i="15"/>
  <c r="AI1223" i="15"/>
  <c r="AB1224" i="15"/>
  <c r="AC1224" i="15"/>
  <c r="AD1224" i="15"/>
  <c r="AE1224" i="15"/>
  <c r="AF1224" i="15"/>
  <c r="AG1224" i="15"/>
  <c r="AH1224" i="15"/>
  <c r="AI1224" i="15"/>
  <c r="AB1225" i="15"/>
  <c r="AC1225" i="15"/>
  <c r="AD1225" i="15"/>
  <c r="AE1225" i="15"/>
  <c r="AF1225" i="15"/>
  <c r="AG1225" i="15"/>
  <c r="AH1225" i="15"/>
  <c r="AI1225" i="15"/>
  <c r="AB1226" i="15"/>
  <c r="AC1226" i="15"/>
  <c r="AD1226" i="15"/>
  <c r="AE1226" i="15"/>
  <c r="AF1226" i="15"/>
  <c r="AG1226" i="15"/>
  <c r="AH1226" i="15"/>
  <c r="AI1226" i="15"/>
  <c r="AB1227" i="15"/>
  <c r="AC1227" i="15"/>
  <c r="AD1227" i="15"/>
  <c r="AE1227" i="15"/>
  <c r="AF1227" i="15"/>
  <c r="AG1227" i="15"/>
  <c r="AH1227" i="15"/>
  <c r="AI1227" i="15"/>
  <c r="AB1228" i="15"/>
  <c r="AC1228" i="15"/>
  <c r="AD1228" i="15"/>
  <c r="AE1228" i="15"/>
  <c r="AF1228" i="15"/>
  <c r="AG1228" i="15"/>
  <c r="AH1228" i="15"/>
  <c r="AI1228" i="15"/>
  <c r="AB77" i="15"/>
  <c r="AC77" i="15"/>
  <c r="AD77" i="15"/>
  <c r="AE77" i="15"/>
  <c r="AF77" i="15"/>
  <c r="AG77" i="15"/>
  <c r="AH77" i="15"/>
  <c r="AI77" i="15"/>
  <c r="AB78" i="15"/>
  <c r="AC78" i="15"/>
  <c r="AD78" i="15"/>
  <c r="AE78" i="15"/>
  <c r="AF78" i="15"/>
  <c r="AG78" i="15"/>
  <c r="AH78" i="15"/>
  <c r="AI78" i="15"/>
  <c r="AB79" i="15"/>
  <c r="AC79" i="15"/>
  <c r="AD79" i="15"/>
  <c r="AE79" i="15"/>
  <c r="AF79" i="15"/>
  <c r="AG79" i="15"/>
  <c r="AH79" i="15"/>
  <c r="AI79" i="15"/>
  <c r="AB80" i="15"/>
  <c r="AC80" i="15"/>
  <c r="AD80" i="15"/>
  <c r="AE80" i="15"/>
  <c r="AF80" i="15"/>
  <c r="AG80" i="15"/>
  <c r="AH80" i="15"/>
  <c r="AI80" i="15"/>
  <c r="AB81" i="15"/>
  <c r="AC81" i="15"/>
  <c r="AD81" i="15"/>
  <c r="AE81" i="15"/>
  <c r="AF81" i="15"/>
  <c r="AG81" i="15"/>
  <c r="AH81" i="15"/>
  <c r="AI81" i="15"/>
  <c r="AB82" i="15"/>
  <c r="AC82" i="15"/>
  <c r="AD82" i="15"/>
  <c r="AE82" i="15"/>
  <c r="AF82" i="15"/>
  <c r="AG82" i="15"/>
  <c r="AH82" i="15"/>
  <c r="AI82" i="15"/>
  <c r="AB83" i="15"/>
  <c r="AC83" i="15"/>
  <c r="AD83" i="15"/>
  <c r="AE83" i="15"/>
  <c r="AF83" i="15"/>
  <c r="AG83" i="15"/>
  <c r="AH83" i="15"/>
  <c r="AI83" i="15"/>
  <c r="AB84" i="15"/>
  <c r="AC84" i="15"/>
  <c r="AD84" i="15"/>
  <c r="AE84" i="15"/>
  <c r="AF84" i="15"/>
  <c r="AG84" i="15"/>
  <c r="AH84" i="15"/>
  <c r="AI84" i="15"/>
  <c r="AB85" i="15"/>
  <c r="AC85" i="15"/>
  <c r="AD85" i="15"/>
  <c r="AE85" i="15"/>
  <c r="AF85" i="15"/>
  <c r="AG85" i="15"/>
  <c r="AH85" i="15"/>
  <c r="AI85" i="15"/>
  <c r="AB86" i="15"/>
  <c r="AC86" i="15"/>
  <c r="AD86" i="15"/>
  <c r="AE86" i="15"/>
  <c r="AF86" i="15"/>
  <c r="AG86" i="15"/>
  <c r="AH86" i="15"/>
  <c r="AI86" i="15"/>
  <c r="AB87" i="15"/>
  <c r="AC87" i="15"/>
  <c r="AD87" i="15"/>
  <c r="AE87" i="15"/>
  <c r="AF87" i="15"/>
  <c r="AG87" i="15"/>
  <c r="AH87" i="15"/>
  <c r="AI87" i="15"/>
  <c r="AB88" i="15"/>
  <c r="AC88" i="15"/>
  <c r="AD88" i="15"/>
  <c r="AE88" i="15"/>
  <c r="AF88" i="15"/>
  <c r="AG88" i="15"/>
  <c r="AH88" i="15"/>
  <c r="AI88" i="15"/>
  <c r="AB365" i="15"/>
  <c r="AC365" i="15"/>
  <c r="AD365" i="15"/>
  <c r="AE365" i="15"/>
  <c r="AF365" i="15"/>
  <c r="AG365" i="15"/>
  <c r="AH365" i="15"/>
  <c r="AI365" i="15"/>
  <c r="AB366" i="15"/>
  <c r="AC366" i="15"/>
  <c r="AD366" i="15"/>
  <c r="AE366" i="15"/>
  <c r="AF366" i="15"/>
  <c r="AG366" i="15"/>
  <c r="AH366" i="15"/>
  <c r="AI366" i="15"/>
  <c r="AB367" i="15"/>
  <c r="AC367" i="15"/>
  <c r="AD367" i="15"/>
  <c r="AE367" i="15"/>
  <c r="AF367" i="15"/>
  <c r="AG367" i="15"/>
  <c r="AH367" i="15"/>
  <c r="AI367" i="15"/>
  <c r="AB368" i="15"/>
  <c r="AC368" i="15"/>
  <c r="AD368" i="15"/>
  <c r="AE368" i="15"/>
  <c r="AF368" i="15"/>
  <c r="AG368" i="15"/>
  <c r="AH368" i="15"/>
  <c r="AI368" i="15"/>
  <c r="AB369" i="15"/>
  <c r="AC369" i="15"/>
  <c r="AD369" i="15"/>
  <c r="AE369" i="15"/>
  <c r="AF369" i="15"/>
  <c r="AG369" i="15"/>
  <c r="AH369" i="15"/>
  <c r="AI369" i="15"/>
  <c r="AB370" i="15"/>
  <c r="AC370" i="15"/>
  <c r="AD370" i="15"/>
  <c r="AE370" i="15"/>
  <c r="AF370" i="15"/>
  <c r="AG370" i="15"/>
  <c r="AH370" i="15"/>
  <c r="AI370" i="15"/>
  <c r="AB371" i="15"/>
  <c r="AC371" i="15"/>
  <c r="AD371" i="15"/>
  <c r="AE371" i="15"/>
  <c r="AF371" i="15"/>
  <c r="AG371" i="15"/>
  <c r="AH371" i="15"/>
  <c r="AI371" i="15"/>
  <c r="AB372" i="15"/>
  <c r="AC372" i="15"/>
  <c r="AD372" i="15"/>
  <c r="AE372" i="15"/>
  <c r="AF372" i="15"/>
  <c r="AG372" i="15"/>
  <c r="AH372" i="15"/>
  <c r="AI372" i="15"/>
  <c r="AB373" i="15"/>
  <c r="AC373" i="15"/>
  <c r="AD373" i="15"/>
  <c r="AE373" i="15"/>
  <c r="AF373" i="15"/>
  <c r="AG373" i="15"/>
  <c r="AH373" i="15"/>
  <c r="AI373" i="15"/>
  <c r="AB374" i="15"/>
  <c r="AC374" i="15"/>
  <c r="AD374" i="15"/>
  <c r="AE374" i="15"/>
  <c r="AF374" i="15"/>
  <c r="AG374" i="15"/>
  <c r="AH374" i="15"/>
  <c r="AI374" i="15"/>
  <c r="AB375" i="15"/>
  <c r="AC375" i="15"/>
  <c r="AD375" i="15"/>
  <c r="AE375" i="15"/>
  <c r="AF375" i="15"/>
  <c r="AG375" i="15"/>
  <c r="AH375" i="15"/>
  <c r="AI375" i="15"/>
  <c r="AB376" i="15"/>
  <c r="AC376" i="15"/>
  <c r="AD376" i="15"/>
  <c r="AE376" i="15"/>
  <c r="AF376" i="15"/>
  <c r="AG376" i="15"/>
  <c r="AH376" i="15"/>
  <c r="AI376" i="15"/>
  <c r="AB653" i="15"/>
  <c r="AC653" i="15"/>
  <c r="AD653" i="15"/>
  <c r="AE653" i="15"/>
  <c r="AF653" i="15"/>
  <c r="AG653" i="15"/>
  <c r="AH653" i="15"/>
  <c r="AI653" i="15"/>
  <c r="AB654" i="15"/>
  <c r="AC654" i="15"/>
  <c r="AD654" i="15"/>
  <c r="AE654" i="15"/>
  <c r="AF654" i="15"/>
  <c r="AG654" i="15"/>
  <c r="AH654" i="15"/>
  <c r="AI654" i="15"/>
  <c r="AB655" i="15"/>
  <c r="AC655" i="15"/>
  <c r="AD655" i="15"/>
  <c r="AE655" i="15"/>
  <c r="AF655" i="15"/>
  <c r="AG655" i="15"/>
  <c r="AH655" i="15"/>
  <c r="AI655" i="15"/>
  <c r="AB656" i="15"/>
  <c r="AC656" i="15"/>
  <c r="AD656" i="15"/>
  <c r="AE656" i="15"/>
  <c r="AF656" i="15"/>
  <c r="AG656" i="15"/>
  <c r="AH656" i="15"/>
  <c r="AI656" i="15"/>
  <c r="AB657" i="15"/>
  <c r="AC657" i="15"/>
  <c r="AD657" i="15"/>
  <c r="AE657" i="15"/>
  <c r="AF657" i="15"/>
  <c r="AG657" i="15"/>
  <c r="AH657" i="15"/>
  <c r="AI657" i="15"/>
  <c r="AB658" i="15"/>
  <c r="AC658" i="15"/>
  <c r="AD658" i="15"/>
  <c r="AE658" i="15"/>
  <c r="AF658" i="15"/>
  <c r="AG658" i="15"/>
  <c r="AH658" i="15"/>
  <c r="AI658" i="15"/>
  <c r="AB659" i="15"/>
  <c r="AC659" i="15"/>
  <c r="AD659" i="15"/>
  <c r="AE659" i="15"/>
  <c r="AF659" i="15"/>
  <c r="AG659" i="15"/>
  <c r="AH659" i="15"/>
  <c r="AI659" i="15"/>
  <c r="AB660" i="15"/>
  <c r="AC660" i="15"/>
  <c r="AD660" i="15"/>
  <c r="AE660" i="15"/>
  <c r="AF660" i="15"/>
  <c r="AG660" i="15"/>
  <c r="AH660" i="15"/>
  <c r="AI660" i="15"/>
  <c r="AB661" i="15"/>
  <c r="AC661" i="15"/>
  <c r="AD661" i="15"/>
  <c r="AE661" i="15"/>
  <c r="AF661" i="15"/>
  <c r="AG661" i="15"/>
  <c r="AH661" i="15"/>
  <c r="AI661" i="15"/>
  <c r="AB662" i="15"/>
  <c r="AC662" i="15"/>
  <c r="AD662" i="15"/>
  <c r="AE662" i="15"/>
  <c r="AF662" i="15"/>
  <c r="AG662" i="15"/>
  <c r="AH662" i="15"/>
  <c r="AI662" i="15"/>
  <c r="AB663" i="15"/>
  <c r="AC663" i="15"/>
  <c r="AD663" i="15"/>
  <c r="AE663" i="15"/>
  <c r="AF663" i="15"/>
  <c r="AG663" i="15"/>
  <c r="AH663" i="15"/>
  <c r="AI663" i="15"/>
  <c r="AB664" i="15"/>
  <c r="AC664" i="15"/>
  <c r="AD664" i="15"/>
  <c r="AE664" i="15"/>
  <c r="AF664" i="15"/>
  <c r="AG664" i="15"/>
  <c r="AH664" i="15"/>
  <c r="AI664" i="15"/>
  <c r="AB941" i="15"/>
  <c r="AC941" i="15"/>
  <c r="AD941" i="15"/>
  <c r="AE941" i="15"/>
  <c r="AF941" i="15"/>
  <c r="AG941" i="15"/>
  <c r="AH941" i="15"/>
  <c r="AI941" i="15"/>
  <c r="AB942" i="15"/>
  <c r="AC942" i="15"/>
  <c r="AD942" i="15"/>
  <c r="AE942" i="15"/>
  <c r="AF942" i="15"/>
  <c r="AG942" i="15"/>
  <c r="AH942" i="15"/>
  <c r="AI942" i="15"/>
  <c r="AB943" i="15"/>
  <c r="AC943" i="15"/>
  <c r="AD943" i="15"/>
  <c r="AE943" i="15"/>
  <c r="AF943" i="15"/>
  <c r="AG943" i="15"/>
  <c r="AH943" i="15"/>
  <c r="AI943" i="15"/>
  <c r="AB944" i="15"/>
  <c r="AC944" i="15"/>
  <c r="AD944" i="15"/>
  <c r="AE944" i="15"/>
  <c r="AF944" i="15"/>
  <c r="AG944" i="15"/>
  <c r="AH944" i="15"/>
  <c r="AI944" i="15"/>
  <c r="AB945" i="15"/>
  <c r="AC945" i="15"/>
  <c r="AD945" i="15"/>
  <c r="AE945" i="15"/>
  <c r="AF945" i="15"/>
  <c r="AG945" i="15"/>
  <c r="AH945" i="15"/>
  <c r="AI945" i="15"/>
  <c r="AB946" i="15"/>
  <c r="AC946" i="15"/>
  <c r="AD946" i="15"/>
  <c r="AE946" i="15"/>
  <c r="AF946" i="15"/>
  <c r="AG946" i="15"/>
  <c r="AH946" i="15"/>
  <c r="AI946" i="15"/>
  <c r="AB947" i="15"/>
  <c r="AC947" i="15"/>
  <c r="AD947" i="15"/>
  <c r="AE947" i="15"/>
  <c r="AF947" i="15"/>
  <c r="AG947" i="15"/>
  <c r="AH947" i="15"/>
  <c r="AI947" i="15"/>
  <c r="AB948" i="15"/>
  <c r="AC948" i="15"/>
  <c r="AD948" i="15"/>
  <c r="AE948" i="15"/>
  <c r="AF948" i="15"/>
  <c r="AG948" i="15"/>
  <c r="AH948" i="15"/>
  <c r="AI948" i="15"/>
  <c r="AB949" i="15"/>
  <c r="AC949" i="15"/>
  <c r="AD949" i="15"/>
  <c r="AE949" i="15"/>
  <c r="AF949" i="15"/>
  <c r="AG949" i="15"/>
  <c r="AH949" i="15"/>
  <c r="AI949" i="15"/>
  <c r="AB950" i="15"/>
  <c r="AC950" i="15"/>
  <c r="AD950" i="15"/>
  <c r="AE950" i="15"/>
  <c r="AF950" i="15"/>
  <c r="AG950" i="15"/>
  <c r="AH950" i="15"/>
  <c r="AI950" i="15"/>
  <c r="AB951" i="15"/>
  <c r="AC951" i="15"/>
  <c r="AD951" i="15"/>
  <c r="AE951" i="15"/>
  <c r="AF951" i="15"/>
  <c r="AG951" i="15"/>
  <c r="AH951" i="15"/>
  <c r="AI951" i="15"/>
  <c r="AB952" i="15"/>
  <c r="AC952" i="15"/>
  <c r="AD952" i="15"/>
  <c r="AE952" i="15"/>
  <c r="AF952" i="15"/>
  <c r="AG952" i="15"/>
  <c r="AH952" i="15"/>
  <c r="AI952" i="15"/>
  <c r="AB1229" i="15"/>
  <c r="AC1229" i="15"/>
  <c r="AD1229" i="15"/>
  <c r="AE1229" i="15"/>
  <c r="AF1229" i="15"/>
  <c r="AG1229" i="15"/>
  <c r="AH1229" i="15"/>
  <c r="AI1229" i="15"/>
  <c r="AB1230" i="15"/>
  <c r="AC1230" i="15"/>
  <c r="AD1230" i="15"/>
  <c r="AE1230" i="15"/>
  <c r="AF1230" i="15"/>
  <c r="AG1230" i="15"/>
  <c r="AH1230" i="15"/>
  <c r="AI1230" i="15"/>
  <c r="AB1231" i="15"/>
  <c r="AC1231" i="15"/>
  <c r="AD1231" i="15"/>
  <c r="AE1231" i="15"/>
  <c r="AF1231" i="15"/>
  <c r="AG1231" i="15"/>
  <c r="AH1231" i="15"/>
  <c r="AI1231" i="15"/>
  <c r="AB1232" i="15"/>
  <c r="AC1232" i="15"/>
  <c r="AD1232" i="15"/>
  <c r="AE1232" i="15"/>
  <c r="AF1232" i="15"/>
  <c r="AG1232" i="15"/>
  <c r="AH1232" i="15"/>
  <c r="AI1232" i="15"/>
  <c r="AB1233" i="15"/>
  <c r="AC1233" i="15"/>
  <c r="AD1233" i="15"/>
  <c r="AE1233" i="15"/>
  <c r="AF1233" i="15"/>
  <c r="AG1233" i="15"/>
  <c r="AH1233" i="15"/>
  <c r="AI1233" i="15"/>
  <c r="AB1234" i="15"/>
  <c r="AC1234" i="15"/>
  <c r="AD1234" i="15"/>
  <c r="AE1234" i="15"/>
  <c r="AF1234" i="15"/>
  <c r="AG1234" i="15"/>
  <c r="AH1234" i="15"/>
  <c r="AI1234" i="15"/>
  <c r="AB1235" i="15"/>
  <c r="AC1235" i="15"/>
  <c r="AD1235" i="15"/>
  <c r="AE1235" i="15"/>
  <c r="AF1235" i="15"/>
  <c r="AG1235" i="15"/>
  <c r="AH1235" i="15"/>
  <c r="AI1235" i="15"/>
  <c r="AB1236" i="15"/>
  <c r="AC1236" i="15"/>
  <c r="AD1236" i="15"/>
  <c r="AE1236" i="15"/>
  <c r="AF1236" i="15"/>
  <c r="AG1236" i="15"/>
  <c r="AH1236" i="15"/>
  <c r="AI1236" i="15"/>
  <c r="AB1237" i="15"/>
  <c r="AC1237" i="15"/>
  <c r="AD1237" i="15"/>
  <c r="AE1237" i="15"/>
  <c r="AF1237" i="15"/>
  <c r="AG1237" i="15"/>
  <c r="AH1237" i="15"/>
  <c r="AI1237" i="15"/>
  <c r="AB1238" i="15"/>
  <c r="AC1238" i="15"/>
  <c r="AD1238" i="15"/>
  <c r="AE1238" i="15"/>
  <c r="AF1238" i="15"/>
  <c r="AG1238" i="15"/>
  <c r="AH1238" i="15"/>
  <c r="AI1238" i="15"/>
  <c r="AB1239" i="15"/>
  <c r="AC1239" i="15"/>
  <c r="AD1239" i="15"/>
  <c r="AE1239" i="15"/>
  <c r="AF1239" i="15"/>
  <c r="AG1239" i="15"/>
  <c r="AH1239" i="15"/>
  <c r="AI1239" i="15"/>
  <c r="AB1240" i="15"/>
  <c r="AC1240" i="15"/>
  <c r="AD1240" i="15"/>
  <c r="AE1240" i="15"/>
  <c r="AF1240" i="15"/>
  <c r="AG1240" i="15"/>
  <c r="AH1240" i="15"/>
  <c r="AI1240" i="15"/>
  <c r="AB89" i="15"/>
  <c r="AC89" i="15"/>
  <c r="AD89" i="15"/>
  <c r="AE89" i="15"/>
  <c r="AF89" i="15"/>
  <c r="AG89" i="15"/>
  <c r="AH89" i="15"/>
  <c r="AI89" i="15"/>
  <c r="AB90" i="15"/>
  <c r="AC90" i="15"/>
  <c r="AD90" i="15"/>
  <c r="AE90" i="15"/>
  <c r="AF90" i="15"/>
  <c r="AG90" i="15"/>
  <c r="AH90" i="15"/>
  <c r="AI90" i="15"/>
  <c r="AB91" i="15"/>
  <c r="AC91" i="15"/>
  <c r="AD91" i="15"/>
  <c r="AE91" i="15"/>
  <c r="AF91" i="15"/>
  <c r="AG91" i="15"/>
  <c r="AH91" i="15"/>
  <c r="AI91" i="15"/>
  <c r="AB92" i="15"/>
  <c r="AC92" i="15"/>
  <c r="AD92" i="15"/>
  <c r="AE92" i="15"/>
  <c r="AF92" i="15"/>
  <c r="AG92" i="15"/>
  <c r="AH92" i="15"/>
  <c r="AI92" i="15"/>
  <c r="AB93" i="15"/>
  <c r="AC93" i="15"/>
  <c r="AD93" i="15"/>
  <c r="AE93" i="15"/>
  <c r="AF93" i="15"/>
  <c r="AG93" i="15"/>
  <c r="AH93" i="15"/>
  <c r="AI93" i="15"/>
  <c r="AB94" i="15"/>
  <c r="AC94" i="15"/>
  <c r="AD94" i="15"/>
  <c r="AE94" i="15"/>
  <c r="AF94" i="15"/>
  <c r="AG94" i="15"/>
  <c r="AH94" i="15"/>
  <c r="AI94" i="15"/>
  <c r="AB95" i="15"/>
  <c r="AC95" i="15"/>
  <c r="AD95" i="15"/>
  <c r="AE95" i="15"/>
  <c r="AF95" i="15"/>
  <c r="AG95" i="15"/>
  <c r="AH95" i="15"/>
  <c r="AI95" i="15"/>
  <c r="AB96" i="15"/>
  <c r="AC96" i="15"/>
  <c r="AD96" i="15"/>
  <c r="AE96" i="15"/>
  <c r="AF96" i="15"/>
  <c r="AG96" i="15"/>
  <c r="AH96" i="15"/>
  <c r="AI96" i="15"/>
  <c r="AB97" i="15"/>
  <c r="AC97" i="15"/>
  <c r="AD97" i="15"/>
  <c r="AE97" i="15"/>
  <c r="AF97" i="15"/>
  <c r="AG97" i="15"/>
  <c r="AH97" i="15"/>
  <c r="AI97" i="15"/>
  <c r="AB98" i="15"/>
  <c r="AC98" i="15"/>
  <c r="AD98" i="15"/>
  <c r="AE98" i="15"/>
  <c r="AF98" i="15"/>
  <c r="AG98" i="15"/>
  <c r="AH98" i="15"/>
  <c r="AI98" i="15"/>
  <c r="AB99" i="15"/>
  <c r="AC99" i="15"/>
  <c r="AD99" i="15"/>
  <c r="AE99" i="15"/>
  <c r="AF99" i="15"/>
  <c r="AG99" i="15"/>
  <c r="AH99" i="15"/>
  <c r="AI99" i="15"/>
  <c r="AB100" i="15"/>
  <c r="AC100" i="15"/>
  <c r="AD100" i="15"/>
  <c r="AE100" i="15"/>
  <c r="AF100" i="15"/>
  <c r="AG100" i="15"/>
  <c r="AH100" i="15"/>
  <c r="AI100" i="15"/>
  <c r="AB377" i="15"/>
  <c r="AC377" i="15"/>
  <c r="AD377" i="15"/>
  <c r="AE377" i="15"/>
  <c r="AF377" i="15"/>
  <c r="AG377" i="15"/>
  <c r="AH377" i="15"/>
  <c r="AI377" i="15"/>
  <c r="AB378" i="15"/>
  <c r="AC378" i="15"/>
  <c r="AD378" i="15"/>
  <c r="AE378" i="15"/>
  <c r="AF378" i="15"/>
  <c r="AG378" i="15"/>
  <c r="AH378" i="15"/>
  <c r="AI378" i="15"/>
  <c r="AB379" i="15"/>
  <c r="AC379" i="15"/>
  <c r="AD379" i="15"/>
  <c r="AE379" i="15"/>
  <c r="AF379" i="15"/>
  <c r="AG379" i="15"/>
  <c r="AH379" i="15"/>
  <c r="AI379" i="15"/>
  <c r="AB380" i="15"/>
  <c r="AC380" i="15"/>
  <c r="AD380" i="15"/>
  <c r="AE380" i="15"/>
  <c r="AF380" i="15"/>
  <c r="AG380" i="15"/>
  <c r="AH380" i="15"/>
  <c r="AI380" i="15"/>
  <c r="AB381" i="15"/>
  <c r="AC381" i="15"/>
  <c r="AD381" i="15"/>
  <c r="AE381" i="15"/>
  <c r="AF381" i="15"/>
  <c r="AG381" i="15"/>
  <c r="AH381" i="15"/>
  <c r="AI381" i="15"/>
  <c r="AB382" i="15"/>
  <c r="AC382" i="15"/>
  <c r="AD382" i="15"/>
  <c r="AE382" i="15"/>
  <c r="AF382" i="15"/>
  <c r="AG382" i="15"/>
  <c r="AH382" i="15"/>
  <c r="AI382" i="15"/>
  <c r="AB383" i="15"/>
  <c r="AC383" i="15"/>
  <c r="AD383" i="15"/>
  <c r="AE383" i="15"/>
  <c r="AF383" i="15"/>
  <c r="AG383" i="15"/>
  <c r="AH383" i="15"/>
  <c r="AI383" i="15"/>
  <c r="AB384" i="15"/>
  <c r="AC384" i="15"/>
  <c r="AD384" i="15"/>
  <c r="AE384" i="15"/>
  <c r="AF384" i="15"/>
  <c r="AG384" i="15"/>
  <c r="AH384" i="15"/>
  <c r="AI384" i="15"/>
  <c r="AB385" i="15"/>
  <c r="AC385" i="15"/>
  <c r="AD385" i="15"/>
  <c r="AE385" i="15"/>
  <c r="AF385" i="15"/>
  <c r="AG385" i="15"/>
  <c r="AH385" i="15"/>
  <c r="AI385" i="15"/>
  <c r="AB386" i="15"/>
  <c r="AC386" i="15"/>
  <c r="AD386" i="15"/>
  <c r="AE386" i="15"/>
  <c r="AF386" i="15"/>
  <c r="AG386" i="15"/>
  <c r="AH386" i="15"/>
  <c r="AI386" i="15"/>
  <c r="AB387" i="15"/>
  <c r="AC387" i="15"/>
  <c r="AD387" i="15"/>
  <c r="AE387" i="15"/>
  <c r="AF387" i="15"/>
  <c r="AG387" i="15"/>
  <c r="AH387" i="15"/>
  <c r="AI387" i="15"/>
  <c r="AB388" i="15"/>
  <c r="AC388" i="15"/>
  <c r="AD388" i="15"/>
  <c r="AE388" i="15"/>
  <c r="AF388" i="15"/>
  <c r="AG388" i="15"/>
  <c r="AH388" i="15"/>
  <c r="AI388" i="15"/>
  <c r="AB665" i="15"/>
  <c r="AC665" i="15"/>
  <c r="AD665" i="15"/>
  <c r="AE665" i="15"/>
  <c r="AF665" i="15"/>
  <c r="AG665" i="15"/>
  <c r="AH665" i="15"/>
  <c r="AI665" i="15"/>
  <c r="AB666" i="15"/>
  <c r="AC666" i="15"/>
  <c r="AD666" i="15"/>
  <c r="AE666" i="15"/>
  <c r="AF666" i="15"/>
  <c r="AG666" i="15"/>
  <c r="AH666" i="15"/>
  <c r="AI666" i="15"/>
  <c r="AB667" i="15"/>
  <c r="AC667" i="15"/>
  <c r="AD667" i="15"/>
  <c r="AE667" i="15"/>
  <c r="AF667" i="15"/>
  <c r="AG667" i="15"/>
  <c r="AH667" i="15"/>
  <c r="AI667" i="15"/>
  <c r="AB668" i="15"/>
  <c r="AC668" i="15"/>
  <c r="AD668" i="15"/>
  <c r="AE668" i="15"/>
  <c r="AF668" i="15"/>
  <c r="AG668" i="15"/>
  <c r="AH668" i="15"/>
  <c r="AI668" i="15"/>
  <c r="AB669" i="15"/>
  <c r="AC669" i="15"/>
  <c r="AD669" i="15"/>
  <c r="AE669" i="15"/>
  <c r="AF669" i="15"/>
  <c r="AG669" i="15"/>
  <c r="AH669" i="15"/>
  <c r="AI669" i="15"/>
  <c r="AB670" i="15"/>
  <c r="AC670" i="15"/>
  <c r="AD670" i="15"/>
  <c r="AE670" i="15"/>
  <c r="AF670" i="15"/>
  <c r="AG670" i="15"/>
  <c r="AH670" i="15"/>
  <c r="AI670" i="15"/>
  <c r="AB671" i="15"/>
  <c r="AC671" i="15"/>
  <c r="AD671" i="15"/>
  <c r="AE671" i="15"/>
  <c r="AF671" i="15"/>
  <c r="AG671" i="15"/>
  <c r="AH671" i="15"/>
  <c r="AI671" i="15"/>
  <c r="AB672" i="15"/>
  <c r="AC672" i="15"/>
  <c r="AD672" i="15"/>
  <c r="AE672" i="15"/>
  <c r="AF672" i="15"/>
  <c r="AG672" i="15"/>
  <c r="AH672" i="15"/>
  <c r="AI672" i="15"/>
  <c r="AB673" i="15"/>
  <c r="AC673" i="15"/>
  <c r="AD673" i="15"/>
  <c r="AE673" i="15"/>
  <c r="AF673" i="15"/>
  <c r="AG673" i="15"/>
  <c r="AH673" i="15"/>
  <c r="AI673" i="15"/>
  <c r="AB674" i="15"/>
  <c r="AC674" i="15"/>
  <c r="AD674" i="15"/>
  <c r="AE674" i="15"/>
  <c r="AF674" i="15"/>
  <c r="AG674" i="15"/>
  <c r="AH674" i="15"/>
  <c r="AI674" i="15"/>
  <c r="AB675" i="15"/>
  <c r="AC675" i="15"/>
  <c r="AD675" i="15"/>
  <c r="AE675" i="15"/>
  <c r="AF675" i="15"/>
  <c r="AG675" i="15"/>
  <c r="AH675" i="15"/>
  <c r="AI675" i="15"/>
  <c r="AB676" i="15"/>
  <c r="AC676" i="15"/>
  <c r="AD676" i="15"/>
  <c r="AE676" i="15"/>
  <c r="AF676" i="15"/>
  <c r="AG676" i="15"/>
  <c r="AH676" i="15"/>
  <c r="AI676" i="15"/>
  <c r="AB953" i="15"/>
  <c r="AC953" i="15"/>
  <c r="AD953" i="15"/>
  <c r="AE953" i="15"/>
  <c r="AF953" i="15"/>
  <c r="AG953" i="15"/>
  <c r="AH953" i="15"/>
  <c r="AI953" i="15"/>
  <c r="AB954" i="15"/>
  <c r="AC954" i="15"/>
  <c r="AD954" i="15"/>
  <c r="AE954" i="15"/>
  <c r="AF954" i="15"/>
  <c r="AG954" i="15"/>
  <c r="AH954" i="15"/>
  <c r="AI954" i="15"/>
  <c r="AB955" i="15"/>
  <c r="AC955" i="15"/>
  <c r="AD955" i="15"/>
  <c r="AE955" i="15"/>
  <c r="AF955" i="15"/>
  <c r="AG955" i="15"/>
  <c r="AH955" i="15"/>
  <c r="AI955" i="15"/>
  <c r="AB956" i="15"/>
  <c r="AC956" i="15"/>
  <c r="AD956" i="15"/>
  <c r="AE956" i="15"/>
  <c r="AF956" i="15"/>
  <c r="AG956" i="15"/>
  <c r="AH956" i="15"/>
  <c r="AI956" i="15"/>
  <c r="AB957" i="15"/>
  <c r="AC957" i="15"/>
  <c r="AD957" i="15"/>
  <c r="AE957" i="15"/>
  <c r="AF957" i="15"/>
  <c r="AG957" i="15"/>
  <c r="AH957" i="15"/>
  <c r="AI957" i="15"/>
  <c r="AB958" i="15"/>
  <c r="AC958" i="15"/>
  <c r="AD958" i="15"/>
  <c r="AE958" i="15"/>
  <c r="AF958" i="15"/>
  <c r="AG958" i="15"/>
  <c r="AH958" i="15"/>
  <c r="AI958" i="15"/>
  <c r="AB959" i="15"/>
  <c r="AC959" i="15"/>
  <c r="AD959" i="15"/>
  <c r="AE959" i="15"/>
  <c r="AF959" i="15"/>
  <c r="AG959" i="15"/>
  <c r="AH959" i="15"/>
  <c r="AI959" i="15"/>
  <c r="AB960" i="15"/>
  <c r="AC960" i="15"/>
  <c r="AD960" i="15"/>
  <c r="AE960" i="15"/>
  <c r="AF960" i="15"/>
  <c r="AG960" i="15"/>
  <c r="AH960" i="15"/>
  <c r="AI960" i="15"/>
  <c r="AB961" i="15"/>
  <c r="AC961" i="15"/>
  <c r="AD961" i="15"/>
  <c r="AE961" i="15"/>
  <c r="AF961" i="15"/>
  <c r="AG961" i="15"/>
  <c r="AH961" i="15"/>
  <c r="AI961" i="15"/>
  <c r="AB962" i="15"/>
  <c r="AC962" i="15"/>
  <c r="AD962" i="15"/>
  <c r="AE962" i="15"/>
  <c r="AF962" i="15"/>
  <c r="AG962" i="15"/>
  <c r="AH962" i="15"/>
  <c r="AI962" i="15"/>
  <c r="AB963" i="15"/>
  <c r="AC963" i="15"/>
  <c r="AD963" i="15"/>
  <c r="AE963" i="15"/>
  <c r="AF963" i="15"/>
  <c r="AG963" i="15"/>
  <c r="AH963" i="15"/>
  <c r="AI963" i="15"/>
  <c r="AB964" i="15"/>
  <c r="AC964" i="15"/>
  <c r="AD964" i="15"/>
  <c r="AE964" i="15"/>
  <c r="AF964" i="15"/>
  <c r="AG964" i="15"/>
  <c r="AH964" i="15"/>
  <c r="AI964" i="15"/>
  <c r="AB1241" i="15"/>
  <c r="AC1241" i="15"/>
  <c r="AD1241" i="15"/>
  <c r="AE1241" i="15"/>
  <c r="AF1241" i="15"/>
  <c r="AG1241" i="15"/>
  <c r="AH1241" i="15"/>
  <c r="AI1241" i="15"/>
  <c r="AB1242" i="15"/>
  <c r="AC1242" i="15"/>
  <c r="AD1242" i="15"/>
  <c r="AE1242" i="15"/>
  <c r="AF1242" i="15"/>
  <c r="AG1242" i="15"/>
  <c r="AH1242" i="15"/>
  <c r="AI1242" i="15"/>
  <c r="AB1243" i="15"/>
  <c r="AC1243" i="15"/>
  <c r="AD1243" i="15"/>
  <c r="AE1243" i="15"/>
  <c r="AF1243" i="15"/>
  <c r="AG1243" i="15"/>
  <c r="AH1243" i="15"/>
  <c r="AI1243" i="15"/>
  <c r="AB1244" i="15"/>
  <c r="AC1244" i="15"/>
  <c r="AD1244" i="15"/>
  <c r="AE1244" i="15"/>
  <c r="AF1244" i="15"/>
  <c r="AG1244" i="15"/>
  <c r="AH1244" i="15"/>
  <c r="AI1244" i="15"/>
  <c r="AB1245" i="15"/>
  <c r="AC1245" i="15"/>
  <c r="AD1245" i="15"/>
  <c r="AE1245" i="15"/>
  <c r="AF1245" i="15"/>
  <c r="AG1245" i="15"/>
  <c r="AH1245" i="15"/>
  <c r="AI1245" i="15"/>
  <c r="AB1246" i="15"/>
  <c r="AC1246" i="15"/>
  <c r="AD1246" i="15"/>
  <c r="AE1246" i="15"/>
  <c r="AF1246" i="15"/>
  <c r="AG1246" i="15"/>
  <c r="AH1246" i="15"/>
  <c r="AI1246" i="15"/>
  <c r="AB1247" i="15"/>
  <c r="AC1247" i="15"/>
  <c r="AD1247" i="15"/>
  <c r="AE1247" i="15"/>
  <c r="AF1247" i="15"/>
  <c r="AG1247" i="15"/>
  <c r="AH1247" i="15"/>
  <c r="AI1247" i="15"/>
  <c r="AB1248" i="15"/>
  <c r="AC1248" i="15"/>
  <c r="AD1248" i="15"/>
  <c r="AE1248" i="15"/>
  <c r="AF1248" i="15"/>
  <c r="AG1248" i="15"/>
  <c r="AH1248" i="15"/>
  <c r="AI1248" i="15"/>
  <c r="AB1249" i="15"/>
  <c r="AC1249" i="15"/>
  <c r="AD1249" i="15"/>
  <c r="AE1249" i="15"/>
  <c r="AF1249" i="15"/>
  <c r="AG1249" i="15"/>
  <c r="AH1249" i="15"/>
  <c r="AI1249" i="15"/>
  <c r="AB1250" i="15"/>
  <c r="AC1250" i="15"/>
  <c r="AD1250" i="15"/>
  <c r="AE1250" i="15"/>
  <c r="AF1250" i="15"/>
  <c r="AG1250" i="15"/>
  <c r="AH1250" i="15"/>
  <c r="AI1250" i="15"/>
  <c r="AB1251" i="15"/>
  <c r="AC1251" i="15"/>
  <c r="AD1251" i="15"/>
  <c r="AE1251" i="15"/>
  <c r="AF1251" i="15"/>
  <c r="AG1251" i="15"/>
  <c r="AH1251" i="15"/>
  <c r="AI1251" i="15"/>
  <c r="AB1252" i="15"/>
  <c r="AC1252" i="15"/>
  <c r="AD1252" i="15"/>
  <c r="AE1252" i="15"/>
  <c r="AF1252" i="15"/>
  <c r="AG1252" i="15"/>
  <c r="AH1252" i="15"/>
  <c r="AI1252" i="15"/>
  <c r="AB101" i="15"/>
  <c r="AC101" i="15"/>
  <c r="AD101" i="15"/>
  <c r="AE101" i="15"/>
  <c r="AL24" i="15" s="1"/>
  <c r="AV24" i="15" s="1"/>
  <c r="AF101" i="15"/>
  <c r="AG101" i="15"/>
  <c r="AH101" i="15"/>
  <c r="AI101" i="15"/>
  <c r="AB102" i="15"/>
  <c r="AC102" i="15"/>
  <c r="AD102" i="15"/>
  <c r="AE102" i="15"/>
  <c r="AF102" i="15"/>
  <c r="AG102" i="15"/>
  <c r="AH102" i="15"/>
  <c r="AI102" i="15"/>
  <c r="AB103" i="15"/>
  <c r="AC103" i="15"/>
  <c r="AD103" i="15"/>
  <c r="AE103" i="15"/>
  <c r="AF103" i="15"/>
  <c r="AG103" i="15"/>
  <c r="AH103" i="15"/>
  <c r="AI103" i="15"/>
  <c r="AB104" i="15"/>
  <c r="AC104" i="15"/>
  <c r="AD104" i="15"/>
  <c r="AE104" i="15"/>
  <c r="AF104" i="15"/>
  <c r="AG104" i="15"/>
  <c r="AH104" i="15"/>
  <c r="AI104" i="15"/>
  <c r="AB105" i="15"/>
  <c r="AC105" i="15"/>
  <c r="AD105" i="15"/>
  <c r="AE105" i="15"/>
  <c r="AF105" i="15"/>
  <c r="AG105" i="15"/>
  <c r="AH105" i="15"/>
  <c r="AI105" i="15"/>
  <c r="AB106" i="15"/>
  <c r="AC106" i="15"/>
  <c r="AD106" i="15"/>
  <c r="AE106" i="15"/>
  <c r="AF106" i="15"/>
  <c r="AG106" i="15"/>
  <c r="AH106" i="15"/>
  <c r="AI106" i="15"/>
  <c r="AB107" i="15"/>
  <c r="AC107" i="15"/>
  <c r="AD107" i="15"/>
  <c r="AE107" i="15"/>
  <c r="AF107" i="15"/>
  <c r="AG107" i="15"/>
  <c r="AH107" i="15"/>
  <c r="AI107" i="15"/>
  <c r="AB108" i="15"/>
  <c r="AC108" i="15"/>
  <c r="AD108" i="15"/>
  <c r="AE108" i="15"/>
  <c r="AF108" i="15"/>
  <c r="AG108" i="15"/>
  <c r="AH108" i="15"/>
  <c r="AI108" i="15"/>
  <c r="AB109" i="15"/>
  <c r="AC109" i="15"/>
  <c r="AD109" i="15"/>
  <c r="AE109" i="15"/>
  <c r="AF109" i="15"/>
  <c r="AG109" i="15"/>
  <c r="AH109" i="15"/>
  <c r="AI109" i="15"/>
  <c r="AB110" i="15"/>
  <c r="AC110" i="15"/>
  <c r="AD110" i="15"/>
  <c r="AE110" i="15"/>
  <c r="AF110" i="15"/>
  <c r="AG110" i="15"/>
  <c r="AH110" i="15"/>
  <c r="AI110" i="15"/>
  <c r="AB111" i="15"/>
  <c r="AC111" i="15"/>
  <c r="AD111" i="15"/>
  <c r="AE111" i="15"/>
  <c r="AF111" i="15"/>
  <c r="AG111" i="15"/>
  <c r="AH111" i="15"/>
  <c r="AI111" i="15"/>
  <c r="AB112" i="15"/>
  <c r="AC112" i="15"/>
  <c r="AD112" i="15"/>
  <c r="AE112" i="15"/>
  <c r="AF112" i="15"/>
  <c r="AG112" i="15"/>
  <c r="AH112" i="15"/>
  <c r="AI112" i="15"/>
  <c r="AB389" i="15"/>
  <c r="AC389" i="15"/>
  <c r="AD389" i="15"/>
  <c r="AE389" i="15"/>
  <c r="AF389" i="15"/>
  <c r="AG389" i="15"/>
  <c r="AH389" i="15"/>
  <c r="AI389" i="15"/>
  <c r="AB390" i="15"/>
  <c r="AC390" i="15"/>
  <c r="AD390" i="15"/>
  <c r="AE390" i="15"/>
  <c r="AF390" i="15"/>
  <c r="AG390" i="15"/>
  <c r="AH390" i="15"/>
  <c r="AI390" i="15"/>
  <c r="AB391" i="15"/>
  <c r="AC391" i="15"/>
  <c r="AD391" i="15"/>
  <c r="AE391" i="15"/>
  <c r="AF391" i="15"/>
  <c r="AG391" i="15"/>
  <c r="AH391" i="15"/>
  <c r="AI391" i="15"/>
  <c r="AB392" i="15"/>
  <c r="AC392" i="15"/>
  <c r="AD392" i="15"/>
  <c r="AE392" i="15"/>
  <c r="AF392" i="15"/>
  <c r="AG392" i="15"/>
  <c r="AH392" i="15"/>
  <c r="AI392" i="15"/>
  <c r="AB393" i="15"/>
  <c r="AC393" i="15"/>
  <c r="AD393" i="15"/>
  <c r="AE393" i="15"/>
  <c r="AF393" i="15"/>
  <c r="AG393" i="15"/>
  <c r="AH393" i="15"/>
  <c r="AI393" i="15"/>
  <c r="AB394" i="15"/>
  <c r="AC394" i="15"/>
  <c r="AD394" i="15"/>
  <c r="AE394" i="15"/>
  <c r="AF394" i="15"/>
  <c r="AG394" i="15"/>
  <c r="AH394" i="15"/>
  <c r="AI394" i="15"/>
  <c r="AB395" i="15"/>
  <c r="AC395" i="15"/>
  <c r="AD395" i="15"/>
  <c r="AE395" i="15"/>
  <c r="AF395" i="15"/>
  <c r="AG395" i="15"/>
  <c r="AH395" i="15"/>
  <c r="AI395" i="15"/>
  <c r="AB396" i="15"/>
  <c r="AC396" i="15"/>
  <c r="AD396" i="15"/>
  <c r="AE396" i="15"/>
  <c r="AF396" i="15"/>
  <c r="AG396" i="15"/>
  <c r="AH396" i="15"/>
  <c r="AI396" i="15"/>
  <c r="AB397" i="15"/>
  <c r="AC397" i="15"/>
  <c r="AD397" i="15"/>
  <c r="AE397" i="15"/>
  <c r="AF397" i="15"/>
  <c r="AG397" i="15"/>
  <c r="AH397" i="15"/>
  <c r="AI397" i="15"/>
  <c r="AB398" i="15"/>
  <c r="AC398" i="15"/>
  <c r="AD398" i="15"/>
  <c r="AE398" i="15"/>
  <c r="AF398" i="15"/>
  <c r="AG398" i="15"/>
  <c r="AH398" i="15"/>
  <c r="AI398" i="15"/>
  <c r="AB399" i="15"/>
  <c r="AC399" i="15"/>
  <c r="AD399" i="15"/>
  <c r="AE399" i="15"/>
  <c r="AF399" i="15"/>
  <c r="AG399" i="15"/>
  <c r="AH399" i="15"/>
  <c r="AI399" i="15"/>
  <c r="AB400" i="15"/>
  <c r="AC400" i="15"/>
  <c r="AD400" i="15"/>
  <c r="AE400" i="15"/>
  <c r="AF400" i="15"/>
  <c r="AG400" i="15"/>
  <c r="AH400" i="15"/>
  <c r="AI400" i="15"/>
  <c r="AB677" i="15"/>
  <c r="AC677" i="15"/>
  <c r="AD677" i="15"/>
  <c r="AE677" i="15"/>
  <c r="AF677" i="15"/>
  <c r="AG677" i="15"/>
  <c r="AH677" i="15"/>
  <c r="AI677" i="15"/>
  <c r="AB678" i="15"/>
  <c r="AC678" i="15"/>
  <c r="AD678" i="15"/>
  <c r="AE678" i="15"/>
  <c r="AF678" i="15"/>
  <c r="AG678" i="15"/>
  <c r="AH678" i="15"/>
  <c r="AI678" i="15"/>
  <c r="AB679" i="15"/>
  <c r="AC679" i="15"/>
  <c r="AD679" i="15"/>
  <c r="AE679" i="15"/>
  <c r="AF679" i="15"/>
  <c r="AG679" i="15"/>
  <c r="AH679" i="15"/>
  <c r="AI679" i="15"/>
  <c r="AB680" i="15"/>
  <c r="AC680" i="15"/>
  <c r="AD680" i="15"/>
  <c r="AE680" i="15"/>
  <c r="AF680" i="15"/>
  <c r="AG680" i="15"/>
  <c r="AH680" i="15"/>
  <c r="AI680" i="15"/>
  <c r="AB681" i="15"/>
  <c r="AC681" i="15"/>
  <c r="AD681" i="15"/>
  <c r="AE681" i="15"/>
  <c r="AF681" i="15"/>
  <c r="AG681" i="15"/>
  <c r="AH681" i="15"/>
  <c r="AI681" i="15"/>
  <c r="AB682" i="15"/>
  <c r="AC682" i="15"/>
  <c r="AD682" i="15"/>
  <c r="AE682" i="15"/>
  <c r="AF682" i="15"/>
  <c r="AG682" i="15"/>
  <c r="AH682" i="15"/>
  <c r="AI682" i="15"/>
  <c r="AB683" i="15"/>
  <c r="AC683" i="15"/>
  <c r="AD683" i="15"/>
  <c r="AE683" i="15"/>
  <c r="AF683" i="15"/>
  <c r="AG683" i="15"/>
  <c r="AH683" i="15"/>
  <c r="AI683" i="15"/>
  <c r="AB684" i="15"/>
  <c r="AC684" i="15"/>
  <c r="AD684" i="15"/>
  <c r="AE684" i="15"/>
  <c r="AF684" i="15"/>
  <c r="AG684" i="15"/>
  <c r="AH684" i="15"/>
  <c r="AI684" i="15"/>
  <c r="AB685" i="15"/>
  <c r="AC685" i="15"/>
  <c r="AD685" i="15"/>
  <c r="AE685" i="15"/>
  <c r="AF685" i="15"/>
  <c r="AG685" i="15"/>
  <c r="AH685" i="15"/>
  <c r="AI685" i="15"/>
  <c r="AB686" i="15"/>
  <c r="AC686" i="15"/>
  <c r="AD686" i="15"/>
  <c r="AE686" i="15"/>
  <c r="AF686" i="15"/>
  <c r="AG686" i="15"/>
  <c r="AH686" i="15"/>
  <c r="AI686" i="15"/>
  <c r="AB687" i="15"/>
  <c r="AC687" i="15"/>
  <c r="AD687" i="15"/>
  <c r="AE687" i="15"/>
  <c r="AF687" i="15"/>
  <c r="AG687" i="15"/>
  <c r="AH687" i="15"/>
  <c r="AI687" i="15"/>
  <c r="AB688" i="15"/>
  <c r="AC688" i="15"/>
  <c r="AD688" i="15"/>
  <c r="AE688" i="15"/>
  <c r="AF688" i="15"/>
  <c r="AG688" i="15"/>
  <c r="AH688" i="15"/>
  <c r="AI688" i="15"/>
  <c r="AB965" i="15"/>
  <c r="AC965" i="15"/>
  <c r="AD965" i="15"/>
  <c r="AE965" i="15"/>
  <c r="AF965" i="15"/>
  <c r="AG965" i="15"/>
  <c r="AH965" i="15"/>
  <c r="AI965" i="15"/>
  <c r="AB966" i="15"/>
  <c r="AC966" i="15"/>
  <c r="AD966" i="15"/>
  <c r="AE966" i="15"/>
  <c r="AF966" i="15"/>
  <c r="AG966" i="15"/>
  <c r="AH966" i="15"/>
  <c r="AI966" i="15"/>
  <c r="AB967" i="15"/>
  <c r="AC967" i="15"/>
  <c r="AD967" i="15"/>
  <c r="AE967" i="15"/>
  <c r="AF967" i="15"/>
  <c r="AG967" i="15"/>
  <c r="AH967" i="15"/>
  <c r="AI967" i="15"/>
  <c r="AB968" i="15"/>
  <c r="AC968" i="15"/>
  <c r="AD968" i="15"/>
  <c r="AE968" i="15"/>
  <c r="AF968" i="15"/>
  <c r="AG968" i="15"/>
  <c r="AH968" i="15"/>
  <c r="AI968" i="15"/>
  <c r="AB969" i="15"/>
  <c r="AC969" i="15"/>
  <c r="AD969" i="15"/>
  <c r="AE969" i="15"/>
  <c r="AF969" i="15"/>
  <c r="AG969" i="15"/>
  <c r="AH969" i="15"/>
  <c r="AI969" i="15"/>
  <c r="AB970" i="15"/>
  <c r="AC970" i="15"/>
  <c r="AD970" i="15"/>
  <c r="AE970" i="15"/>
  <c r="AF970" i="15"/>
  <c r="AG970" i="15"/>
  <c r="AH970" i="15"/>
  <c r="AI970" i="15"/>
  <c r="AB971" i="15"/>
  <c r="AC971" i="15"/>
  <c r="AD971" i="15"/>
  <c r="AE971" i="15"/>
  <c r="AF971" i="15"/>
  <c r="AG971" i="15"/>
  <c r="AH971" i="15"/>
  <c r="AI971" i="15"/>
  <c r="AB972" i="15"/>
  <c r="AC972" i="15"/>
  <c r="AD972" i="15"/>
  <c r="AE972" i="15"/>
  <c r="AF972" i="15"/>
  <c r="AG972" i="15"/>
  <c r="AH972" i="15"/>
  <c r="AI972" i="15"/>
  <c r="AB973" i="15"/>
  <c r="AC973" i="15"/>
  <c r="AD973" i="15"/>
  <c r="AE973" i="15"/>
  <c r="AF973" i="15"/>
  <c r="AG973" i="15"/>
  <c r="AH973" i="15"/>
  <c r="AI973" i="15"/>
  <c r="AB974" i="15"/>
  <c r="AC974" i="15"/>
  <c r="AD974" i="15"/>
  <c r="AE974" i="15"/>
  <c r="AF974" i="15"/>
  <c r="AG974" i="15"/>
  <c r="AH974" i="15"/>
  <c r="AI974" i="15"/>
  <c r="AB975" i="15"/>
  <c r="AC975" i="15"/>
  <c r="AD975" i="15"/>
  <c r="AE975" i="15"/>
  <c r="AF975" i="15"/>
  <c r="AG975" i="15"/>
  <c r="AH975" i="15"/>
  <c r="AI975" i="15"/>
  <c r="AB976" i="15"/>
  <c r="AC976" i="15"/>
  <c r="AD976" i="15"/>
  <c r="AE976" i="15"/>
  <c r="AF976" i="15"/>
  <c r="AG976" i="15"/>
  <c r="AH976" i="15"/>
  <c r="AI976" i="15"/>
  <c r="AB1253" i="15"/>
  <c r="AC1253" i="15"/>
  <c r="AD1253" i="15"/>
  <c r="AE1253" i="15"/>
  <c r="AF1253" i="15"/>
  <c r="AG1253" i="15"/>
  <c r="AH1253" i="15"/>
  <c r="AI1253" i="15"/>
  <c r="AB1254" i="15"/>
  <c r="AC1254" i="15"/>
  <c r="AD1254" i="15"/>
  <c r="AE1254" i="15"/>
  <c r="AF1254" i="15"/>
  <c r="AG1254" i="15"/>
  <c r="AH1254" i="15"/>
  <c r="AI1254" i="15"/>
  <c r="AB1255" i="15"/>
  <c r="AC1255" i="15"/>
  <c r="AD1255" i="15"/>
  <c r="AE1255" i="15"/>
  <c r="AF1255" i="15"/>
  <c r="AG1255" i="15"/>
  <c r="AH1255" i="15"/>
  <c r="AI1255" i="15"/>
  <c r="AB1256" i="15"/>
  <c r="AC1256" i="15"/>
  <c r="AD1256" i="15"/>
  <c r="AE1256" i="15"/>
  <c r="AF1256" i="15"/>
  <c r="AG1256" i="15"/>
  <c r="AH1256" i="15"/>
  <c r="AI1256" i="15"/>
  <c r="AB1257" i="15"/>
  <c r="AC1257" i="15"/>
  <c r="AD1257" i="15"/>
  <c r="AE1257" i="15"/>
  <c r="AF1257" i="15"/>
  <c r="AG1257" i="15"/>
  <c r="AH1257" i="15"/>
  <c r="AI1257" i="15"/>
  <c r="AB1258" i="15"/>
  <c r="AC1258" i="15"/>
  <c r="AD1258" i="15"/>
  <c r="AE1258" i="15"/>
  <c r="AF1258" i="15"/>
  <c r="AG1258" i="15"/>
  <c r="AH1258" i="15"/>
  <c r="AI1258" i="15"/>
  <c r="AB1259" i="15"/>
  <c r="AC1259" i="15"/>
  <c r="AD1259" i="15"/>
  <c r="AE1259" i="15"/>
  <c r="AF1259" i="15"/>
  <c r="AG1259" i="15"/>
  <c r="AH1259" i="15"/>
  <c r="AI1259" i="15"/>
  <c r="AB1260" i="15"/>
  <c r="AC1260" i="15"/>
  <c r="AD1260" i="15"/>
  <c r="AE1260" i="15"/>
  <c r="AF1260" i="15"/>
  <c r="AG1260" i="15"/>
  <c r="AH1260" i="15"/>
  <c r="AI1260" i="15"/>
  <c r="AB1261" i="15"/>
  <c r="AC1261" i="15"/>
  <c r="AD1261" i="15"/>
  <c r="AE1261" i="15"/>
  <c r="AF1261" i="15"/>
  <c r="AG1261" i="15"/>
  <c r="AH1261" i="15"/>
  <c r="AI1261" i="15"/>
  <c r="AB1262" i="15"/>
  <c r="AC1262" i="15"/>
  <c r="AD1262" i="15"/>
  <c r="AE1262" i="15"/>
  <c r="AF1262" i="15"/>
  <c r="AG1262" i="15"/>
  <c r="AH1262" i="15"/>
  <c r="AI1262" i="15"/>
  <c r="AB1263" i="15"/>
  <c r="AC1263" i="15"/>
  <c r="AD1263" i="15"/>
  <c r="AE1263" i="15"/>
  <c r="AF1263" i="15"/>
  <c r="AG1263" i="15"/>
  <c r="AH1263" i="15"/>
  <c r="AI1263" i="15"/>
  <c r="AB1264" i="15"/>
  <c r="AC1264" i="15"/>
  <c r="AD1264" i="15"/>
  <c r="AE1264" i="15"/>
  <c r="AF1264" i="15"/>
  <c r="AG1264" i="15"/>
  <c r="AH1264" i="15"/>
  <c r="AI1264" i="15"/>
  <c r="AB113" i="15"/>
  <c r="AC113" i="15"/>
  <c r="AD113" i="15"/>
  <c r="AE113" i="15"/>
  <c r="AF113" i="15"/>
  <c r="AG113" i="15"/>
  <c r="AL25" i="15" s="1"/>
  <c r="AV25" i="15" s="1"/>
  <c r="AH113" i="15"/>
  <c r="AI113" i="15"/>
  <c r="AB114" i="15"/>
  <c r="AC114" i="15"/>
  <c r="AD114" i="15"/>
  <c r="AE114" i="15"/>
  <c r="AF114" i="15"/>
  <c r="AG114" i="15"/>
  <c r="AH114" i="15"/>
  <c r="AI114" i="15"/>
  <c r="AB115" i="15"/>
  <c r="AC115" i="15"/>
  <c r="AD115" i="15"/>
  <c r="AE115" i="15"/>
  <c r="AF115" i="15"/>
  <c r="AG115" i="15"/>
  <c r="AH115" i="15"/>
  <c r="AI115" i="15"/>
  <c r="AB116" i="15"/>
  <c r="AC116" i="15"/>
  <c r="AD116" i="15"/>
  <c r="AE116" i="15"/>
  <c r="AF116" i="15"/>
  <c r="AG116" i="15"/>
  <c r="AH116" i="15"/>
  <c r="AI116" i="15"/>
  <c r="AB117" i="15"/>
  <c r="AC117" i="15"/>
  <c r="AD117" i="15"/>
  <c r="AE117" i="15"/>
  <c r="AF117" i="15"/>
  <c r="AG117" i="15"/>
  <c r="AH117" i="15"/>
  <c r="AI117" i="15"/>
  <c r="AB118" i="15"/>
  <c r="AC118" i="15"/>
  <c r="AD118" i="15"/>
  <c r="AE118" i="15"/>
  <c r="AF118" i="15"/>
  <c r="AG118" i="15"/>
  <c r="AH118" i="15"/>
  <c r="AI118" i="15"/>
  <c r="AB119" i="15"/>
  <c r="AC119" i="15"/>
  <c r="AD119" i="15"/>
  <c r="AE119" i="15"/>
  <c r="AF119" i="15"/>
  <c r="AG119" i="15"/>
  <c r="AH119" i="15"/>
  <c r="AI119" i="15"/>
  <c r="AB120" i="15"/>
  <c r="AC120" i="15"/>
  <c r="AD120" i="15"/>
  <c r="AE120" i="15"/>
  <c r="AF120" i="15"/>
  <c r="AG120" i="15"/>
  <c r="AH120" i="15"/>
  <c r="AI120" i="15"/>
  <c r="AB121" i="15"/>
  <c r="AC121" i="15"/>
  <c r="AD121" i="15"/>
  <c r="AE121" i="15"/>
  <c r="AF121" i="15"/>
  <c r="AG121" i="15"/>
  <c r="AH121" i="15"/>
  <c r="AI121" i="15"/>
  <c r="AB122" i="15"/>
  <c r="AC122" i="15"/>
  <c r="AD122" i="15"/>
  <c r="AE122" i="15"/>
  <c r="AF122" i="15"/>
  <c r="AG122" i="15"/>
  <c r="AH122" i="15"/>
  <c r="AI122" i="15"/>
  <c r="AB123" i="15"/>
  <c r="AC123" i="15"/>
  <c r="AD123" i="15"/>
  <c r="AE123" i="15"/>
  <c r="AF123" i="15"/>
  <c r="AG123" i="15"/>
  <c r="AH123" i="15"/>
  <c r="AI123" i="15"/>
  <c r="AB124" i="15"/>
  <c r="AC124" i="15"/>
  <c r="AD124" i="15"/>
  <c r="AE124" i="15"/>
  <c r="AF124" i="15"/>
  <c r="AG124" i="15"/>
  <c r="AH124" i="15"/>
  <c r="AI124" i="15"/>
  <c r="AB401" i="15"/>
  <c r="AC401" i="15"/>
  <c r="AD401" i="15"/>
  <c r="AE401" i="15"/>
  <c r="AF401" i="15"/>
  <c r="AG401" i="15"/>
  <c r="AH401" i="15"/>
  <c r="AI401" i="15"/>
  <c r="AB402" i="15"/>
  <c r="AC402" i="15"/>
  <c r="AD402" i="15"/>
  <c r="AE402" i="15"/>
  <c r="AF402" i="15"/>
  <c r="AG402" i="15"/>
  <c r="AH402" i="15"/>
  <c r="AI402" i="15"/>
  <c r="AB403" i="15"/>
  <c r="AC403" i="15"/>
  <c r="AD403" i="15"/>
  <c r="AE403" i="15"/>
  <c r="AF403" i="15"/>
  <c r="AG403" i="15"/>
  <c r="AH403" i="15"/>
  <c r="AI403" i="15"/>
  <c r="AB404" i="15"/>
  <c r="AC404" i="15"/>
  <c r="AD404" i="15"/>
  <c r="AE404" i="15"/>
  <c r="AF404" i="15"/>
  <c r="AG404" i="15"/>
  <c r="AH404" i="15"/>
  <c r="AI404" i="15"/>
  <c r="AB405" i="15"/>
  <c r="AC405" i="15"/>
  <c r="AD405" i="15"/>
  <c r="AE405" i="15"/>
  <c r="AF405" i="15"/>
  <c r="AG405" i="15"/>
  <c r="AH405" i="15"/>
  <c r="AI405" i="15"/>
  <c r="AB406" i="15"/>
  <c r="AC406" i="15"/>
  <c r="AD406" i="15"/>
  <c r="AE406" i="15"/>
  <c r="AF406" i="15"/>
  <c r="AG406" i="15"/>
  <c r="AH406" i="15"/>
  <c r="AI406" i="15"/>
  <c r="AB407" i="15"/>
  <c r="AC407" i="15"/>
  <c r="AD407" i="15"/>
  <c r="AE407" i="15"/>
  <c r="AF407" i="15"/>
  <c r="AG407" i="15"/>
  <c r="AH407" i="15"/>
  <c r="AI407" i="15"/>
  <c r="AB408" i="15"/>
  <c r="AC408" i="15"/>
  <c r="AD408" i="15"/>
  <c r="AE408" i="15"/>
  <c r="AF408" i="15"/>
  <c r="AG408" i="15"/>
  <c r="AH408" i="15"/>
  <c r="AI408" i="15"/>
  <c r="AB409" i="15"/>
  <c r="AC409" i="15"/>
  <c r="AD409" i="15"/>
  <c r="AE409" i="15"/>
  <c r="AF409" i="15"/>
  <c r="AG409" i="15"/>
  <c r="AH409" i="15"/>
  <c r="AI409" i="15"/>
  <c r="AB410" i="15"/>
  <c r="AC410" i="15"/>
  <c r="AD410" i="15"/>
  <c r="AE410" i="15"/>
  <c r="AF410" i="15"/>
  <c r="AG410" i="15"/>
  <c r="AH410" i="15"/>
  <c r="AI410" i="15"/>
  <c r="AB411" i="15"/>
  <c r="AC411" i="15"/>
  <c r="AD411" i="15"/>
  <c r="AE411" i="15"/>
  <c r="AF411" i="15"/>
  <c r="AG411" i="15"/>
  <c r="AH411" i="15"/>
  <c r="AI411" i="15"/>
  <c r="AB412" i="15"/>
  <c r="AC412" i="15"/>
  <c r="AD412" i="15"/>
  <c r="AE412" i="15"/>
  <c r="AF412" i="15"/>
  <c r="AG412" i="15"/>
  <c r="AH412" i="15"/>
  <c r="AI412" i="15"/>
  <c r="AB689" i="15"/>
  <c r="AC689" i="15"/>
  <c r="AD689" i="15"/>
  <c r="AE689" i="15"/>
  <c r="AF689" i="15"/>
  <c r="AG689" i="15"/>
  <c r="AH689" i="15"/>
  <c r="AI689" i="15"/>
  <c r="AB690" i="15"/>
  <c r="AC690" i="15"/>
  <c r="AD690" i="15"/>
  <c r="AE690" i="15"/>
  <c r="AF690" i="15"/>
  <c r="AG690" i="15"/>
  <c r="AH690" i="15"/>
  <c r="AI690" i="15"/>
  <c r="AB691" i="15"/>
  <c r="AC691" i="15"/>
  <c r="AD691" i="15"/>
  <c r="AE691" i="15"/>
  <c r="AF691" i="15"/>
  <c r="AG691" i="15"/>
  <c r="AH691" i="15"/>
  <c r="AI691" i="15"/>
  <c r="AB692" i="15"/>
  <c r="AC692" i="15"/>
  <c r="AD692" i="15"/>
  <c r="AE692" i="15"/>
  <c r="AF692" i="15"/>
  <c r="AG692" i="15"/>
  <c r="AH692" i="15"/>
  <c r="AI692" i="15"/>
  <c r="AB693" i="15"/>
  <c r="AC693" i="15"/>
  <c r="AD693" i="15"/>
  <c r="AE693" i="15"/>
  <c r="AF693" i="15"/>
  <c r="AG693" i="15"/>
  <c r="AH693" i="15"/>
  <c r="AI693" i="15"/>
  <c r="AB694" i="15"/>
  <c r="AC694" i="15"/>
  <c r="AD694" i="15"/>
  <c r="AE694" i="15"/>
  <c r="AF694" i="15"/>
  <c r="AG694" i="15"/>
  <c r="AH694" i="15"/>
  <c r="AI694" i="15"/>
  <c r="AB695" i="15"/>
  <c r="AC695" i="15"/>
  <c r="AD695" i="15"/>
  <c r="AE695" i="15"/>
  <c r="AF695" i="15"/>
  <c r="AG695" i="15"/>
  <c r="AH695" i="15"/>
  <c r="AI695" i="15"/>
  <c r="AB696" i="15"/>
  <c r="AC696" i="15"/>
  <c r="AD696" i="15"/>
  <c r="AE696" i="15"/>
  <c r="AF696" i="15"/>
  <c r="AG696" i="15"/>
  <c r="AH696" i="15"/>
  <c r="AI696" i="15"/>
  <c r="AB697" i="15"/>
  <c r="AC697" i="15"/>
  <c r="AD697" i="15"/>
  <c r="AE697" i="15"/>
  <c r="AF697" i="15"/>
  <c r="AG697" i="15"/>
  <c r="AH697" i="15"/>
  <c r="AI697" i="15"/>
  <c r="AB698" i="15"/>
  <c r="AC698" i="15"/>
  <c r="AD698" i="15"/>
  <c r="AE698" i="15"/>
  <c r="AF698" i="15"/>
  <c r="AG698" i="15"/>
  <c r="AH698" i="15"/>
  <c r="AI698" i="15"/>
  <c r="AB699" i="15"/>
  <c r="AC699" i="15"/>
  <c r="AD699" i="15"/>
  <c r="AE699" i="15"/>
  <c r="AF699" i="15"/>
  <c r="AG699" i="15"/>
  <c r="AH699" i="15"/>
  <c r="AI699" i="15"/>
  <c r="AB700" i="15"/>
  <c r="AC700" i="15"/>
  <c r="AD700" i="15"/>
  <c r="AE700" i="15"/>
  <c r="AF700" i="15"/>
  <c r="AG700" i="15"/>
  <c r="AH700" i="15"/>
  <c r="AI700" i="15"/>
  <c r="AB977" i="15"/>
  <c r="AC977" i="15"/>
  <c r="AD977" i="15"/>
  <c r="AE977" i="15"/>
  <c r="AF977" i="15"/>
  <c r="AG977" i="15"/>
  <c r="AH977" i="15"/>
  <c r="AI977" i="15"/>
  <c r="AB978" i="15"/>
  <c r="AC978" i="15"/>
  <c r="AD978" i="15"/>
  <c r="AE978" i="15"/>
  <c r="AF978" i="15"/>
  <c r="AG978" i="15"/>
  <c r="AH978" i="15"/>
  <c r="AI978" i="15"/>
  <c r="AB979" i="15"/>
  <c r="AC979" i="15"/>
  <c r="AD979" i="15"/>
  <c r="AE979" i="15"/>
  <c r="AF979" i="15"/>
  <c r="AG979" i="15"/>
  <c r="AH979" i="15"/>
  <c r="AI979" i="15"/>
  <c r="AB980" i="15"/>
  <c r="AC980" i="15"/>
  <c r="AD980" i="15"/>
  <c r="AE980" i="15"/>
  <c r="AF980" i="15"/>
  <c r="AG980" i="15"/>
  <c r="AH980" i="15"/>
  <c r="AI980" i="15"/>
  <c r="AB981" i="15"/>
  <c r="AC981" i="15"/>
  <c r="AD981" i="15"/>
  <c r="AE981" i="15"/>
  <c r="AF981" i="15"/>
  <c r="AG981" i="15"/>
  <c r="AH981" i="15"/>
  <c r="AI981" i="15"/>
  <c r="AB982" i="15"/>
  <c r="AC982" i="15"/>
  <c r="AD982" i="15"/>
  <c r="AE982" i="15"/>
  <c r="AF982" i="15"/>
  <c r="AG982" i="15"/>
  <c r="AH982" i="15"/>
  <c r="AI982" i="15"/>
  <c r="AB983" i="15"/>
  <c r="AC983" i="15"/>
  <c r="AD983" i="15"/>
  <c r="AE983" i="15"/>
  <c r="AF983" i="15"/>
  <c r="AG983" i="15"/>
  <c r="AH983" i="15"/>
  <c r="AI983" i="15"/>
  <c r="AB984" i="15"/>
  <c r="AC984" i="15"/>
  <c r="AD984" i="15"/>
  <c r="AE984" i="15"/>
  <c r="AF984" i="15"/>
  <c r="AG984" i="15"/>
  <c r="AH984" i="15"/>
  <c r="AI984" i="15"/>
  <c r="AB985" i="15"/>
  <c r="AC985" i="15"/>
  <c r="AD985" i="15"/>
  <c r="AE985" i="15"/>
  <c r="AF985" i="15"/>
  <c r="AG985" i="15"/>
  <c r="AH985" i="15"/>
  <c r="AI985" i="15"/>
  <c r="AB986" i="15"/>
  <c r="AC986" i="15"/>
  <c r="AD986" i="15"/>
  <c r="AE986" i="15"/>
  <c r="AF986" i="15"/>
  <c r="AG986" i="15"/>
  <c r="AH986" i="15"/>
  <c r="AI986" i="15"/>
  <c r="AB987" i="15"/>
  <c r="AC987" i="15"/>
  <c r="AD987" i="15"/>
  <c r="AE987" i="15"/>
  <c r="AF987" i="15"/>
  <c r="AG987" i="15"/>
  <c r="AH987" i="15"/>
  <c r="AI987" i="15"/>
  <c r="AB988" i="15"/>
  <c r="AC988" i="15"/>
  <c r="AD988" i="15"/>
  <c r="AE988" i="15"/>
  <c r="AF988" i="15"/>
  <c r="AG988" i="15"/>
  <c r="AH988" i="15"/>
  <c r="AI988" i="15"/>
  <c r="AB1265" i="15"/>
  <c r="AC1265" i="15"/>
  <c r="AD1265" i="15"/>
  <c r="AE1265" i="15"/>
  <c r="AF1265" i="15"/>
  <c r="AG1265" i="15"/>
  <c r="AH1265" i="15"/>
  <c r="AI1265" i="15"/>
  <c r="AB1266" i="15"/>
  <c r="AC1266" i="15"/>
  <c r="AD1266" i="15"/>
  <c r="AE1266" i="15"/>
  <c r="AF1266" i="15"/>
  <c r="AG1266" i="15"/>
  <c r="AH1266" i="15"/>
  <c r="AI1266" i="15"/>
  <c r="AB1267" i="15"/>
  <c r="AC1267" i="15"/>
  <c r="AD1267" i="15"/>
  <c r="AE1267" i="15"/>
  <c r="AF1267" i="15"/>
  <c r="AG1267" i="15"/>
  <c r="AH1267" i="15"/>
  <c r="AI1267" i="15"/>
  <c r="AB1268" i="15"/>
  <c r="AC1268" i="15"/>
  <c r="AD1268" i="15"/>
  <c r="AE1268" i="15"/>
  <c r="AF1268" i="15"/>
  <c r="AG1268" i="15"/>
  <c r="AH1268" i="15"/>
  <c r="AI1268" i="15"/>
  <c r="AB1269" i="15"/>
  <c r="AC1269" i="15"/>
  <c r="AD1269" i="15"/>
  <c r="AE1269" i="15"/>
  <c r="AF1269" i="15"/>
  <c r="AG1269" i="15"/>
  <c r="AH1269" i="15"/>
  <c r="AI1269" i="15"/>
  <c r="AB1270" i="15"/>
  <c r="AC1270" i="15"/>
  <c r="AD1270" i="15"/>
  <c r="AE1270" i="15"/>
  <c r="AF1270" i="15"/>
  <c r="AG1270" i="15"/>
  <c r="AH1270" i="15"/>
  <c r="AI1270" i="15"/>
  <c r="AB1271" i="15"/>
  <c r="AC1271" i="15"/>
  <c r="AD1271" i="15"/>
  <c r="AE1271" i="15"/>
  <c r="AF1271" i="15"/>
  <c r="AG1271" i="15"/>
  <c r="AH1271" i="15"/>
  <c r="AI1271" i="15"/>
  <c r="AB1272" i="15"/>
  <c r="AC1272" i="15"/>
  <c r="AD1272" i="15"/>
  <c r="AE1272" i="15"/>
  <c r="AF1272" i="15"/>
  <c r="AG1272" i="15"/>
  <c r="AH1272" i="15"/>
  <c r="AI1272" i="15"/>
  <c r="AB1273" i="15"/>
  <c r="AC1273" i="15"/>
  <c r="AD1273" i="15"/>
  <c r="AE1273" i="15"/>
  <c r="AF1273" i="15"/>
  <c r="AG1273" i="15"/>
  <c r="AH1273" i="15"/>
  <c r="AI1273" i="15"/>
  <c r="AB1274" i="15"/>
  <c r="AC1274" i="15"/>
  <c r="AD1274" i="15"/>
  <c r="AE1274" i="15"/>
  <c r="AF1274" i="15"/>
  <c r="AG1274" i="15"/>
  <c r="AH1274" i="15"/>
  <c r="AI1274" i="15"/>
  <c r="AB1275" i="15"/>
  <c r="AC1275" i="15"/>
  <c r="AD1275" i="15"/>
  <c r="AE1275" i="15"/>
  <c r="AF1275" i="15"/>
  <c r="AG1275" i="15"/>
  <c r="AH1275" i="15"/>
  <c r="AI1275" i="15"/>
  <c r="AB1276" i="15"/>
  <c r="AC1276" i="15"/>
  <c r="AD1276" i="15"/>
  <c r="AE1276" i="15"/>
  <c r="AF1276" i="15"/>
  <c r="AG1276" i="15"/>
  <c r="AH1276" i="15"/>
  <c r="AI1276" i="15"/>
  <c r="AB125" i="15"/>
  <c r="AC125" i="15"/>
  <c r="AD125" i="15"/>
  <c r="AE125" i="15"/>
  <c r="AF125" i="15"/>
  <c r="AG125" i="15"/>
  <c r="AH125" i="15"/>
  <c r="AI125" i="15"/>
  <c r="AB126" i="15"/>
  <c r="AC126" i="15"/>
  <c r="AD126" i="15"/>
  <c r="AE126" i="15"/>
  <c r="AF126" i="15"/>
  <c r="AG126" i="15"/>
  <c r="AH126" i="15"/>
  <c r="AI126" i="15"/>
  <c r="AB127" i="15"/>
  <c r="AC127" i="15"/>
  <c r="AD127" i="15"/>
  <c r="AE127" i="15"/>
  <c r="AF127" i="15"/>
  <c r="AG127" i="15"/>
  <c r="AH127" i="15"/>
  <c r="AI127" i="15"/>
  <c r="AB128" i="15"/>
  <c r="AC128" i="15"/>
  <c r="AD128" i="15"/>
  <c r="AE128" i="15"/>
  <c r="AF128" i="15"/>
  <c r="AG128" i="15"/>
  <c r="AH128" i="15"/>
  <c r="AI128" i="15"/>
  <c r="AB129" i="15"/>
  <c r="AC129" i="15"/>
  <c r="AD129" i="15"/>
  <c r="AE129" i="15"/>
  <c r="AF129" i="15"/>
  <c r="AG129" i="15"/>
  <c r="AH129" i="15"/>
  <c r="AI129" i="15"/>
  <c r="AB130" i="15"/>
  <c r="AC130" i="15"/>
  <c r="AD130" i="15"/>
  <c r="AE130" i="15"/>
  <c r="AF130" i="15"/>
  <c r="AG130" i="15"/>
  <c r="AH130" i="15"/>
  <c r="AI130" i="15"/>
  <c r="AB131" i="15"/>
  <c r="AC131" i="15"/>
  <c r="AD131" i="15"/>
  <c r="AE131" i="15"/>
  <c r="AF131" i="15"/>
  <c r="AG131" i="15"/>
  <c r="AH131" i="15"/>
  <c r="AI131" i="15"/>
  <c r="AB132" i="15"/>
  <c r="AC132" i="15"/>
  <c r="AD132" i="15"/>
  <c r="AE132" i="15"/>
  <c r="AF132" i="15"/>
  <c r="AG132" i="15"/>
  <c r="AH132" i="15"/>
  <c r="AI132" i="15"/>
  <c r="AB133" i="15"/>
  <c r="AC133" i="15"/>
  <c r="AD133" i="15"/>
  <c r="AE133" i="15"/>
  <c r="AF133" i="15"/>
  <c r="AG133" i="15"/>
  <c r="AH133" i="15"/>
  <c r="AI133" i="15"/>
  <c r="AB134" i="15"/>
  <c r="AC134" i="15"/>
  <c r="AD134" i="15"/>
  <c r="AE134" i="15"/>
  <c r="AF134" i="15"/>
  <c r="AG134" i="15"/>
  <c r="AH134" i="15"/>
  <c r="AI134" i="15"/>
  <c r="AB135" i="15"/>
  <c r="AC135" i="15"/>
  <c r="AD135" i="15"/>
  <c r="AE135" i="15"/>
  <c r="AF135" i="15"/>
  <c r="AG135" i="15"/>
  <c r="AH135" i="15"/>
  <c r="AI135" i="15"/>
  <c r="AB136" i="15"/>
  <c r="AC136" i="15"/>
  <c r="AD136" i="15"/>
  <c r="AE136" i="15"/>
  <c r="AF136" i="15"/>
  <c r="AG136" i="15"/>
  <c r="AH136" i="15"/>
  <c r="AI136" i="15"/>
  <c r="AB413" i="15"/>
  <c r="AC413" i="15"/>
  <c r="AD413" i="15"/>
  <c r="AE413" i="15"/>
  <c r="AF413" i="15"/>
  <c r="AG413" i="15"/>
  <c r="AH413" i="15"/>
  <c r="AI413" i="15"/>
  <c r="AB414" i="15"/>
  <c r="AC414" i="15"/>
  <c r="AD414" i="15"/>
  <c r="AE414" i="15"/>
  <c r="AF414" i="15"/>
  <c r="AG414" i="15"/>
  <c r="AH414" i="15"/>
  <c r="AI414" i="15"/>
  <c r="AB415" i="15"/>
  <c r="AC415" i="15"/>
  <c r="AD415" i="15"/>
  <c r="AE415" i="15"/>
  <c r="AF415" i="15"/>
  <c r="AG415" i="15"/>
  <c r="AH415" i="15"/>
  <c r="AI415" i="15"/>
  <c r="AB416" i="15"/>
  <c r="AC416" i="15"/>
  <c r="AD416" i="15"/>
  <c r="AE416" i="15"/>
  <c r="AF416" i="15"/>
  <c r="AG416" i="15"/>
  <c r="AH416" i="15"/>
  <c r="AI416" i="15"/>
  <c r="AB417" i="15"/>
  <c r="AC417" i="15"/>
  <c r="AD417" i="15"/>
  <c r="AE417" i="15"/>
  <c r="AF417" i="15"/>
  <c r="AG417" i="15"/>
  <c r="AH417" i="15"/>
  <c r="AI417" i="15"/>
  <c r="AB418" i="15"/>
  <c r="AC418" i="15"/>
  <c r="AD418" i="15"/>
  <c r="AE418" i="15"/>
  <c r="AF418" i="15"/>
  <c r="AG418" i="15"/>
  <c r="AH418" i="15"/>
  <c r="AI418" i="15"/>
  <c r="AB419" i="15"/>
  <c r="AC419" i="15"/>
  <c r="AD419" i="15"/>
  <c r="AE419" i="15"/>
  <c r="AF419" i="15"/>
  <c r="AG419" i="15"/>
  <c r="AH419" i="15"/>
  <c r="AI419" i="15"/>
  <c r="AB420" i="15"/>
  <c r="AC420" i="15"/>
  <c r="AD420" i="15"/>
  <c r="AE420" i="15"/>
  <c r="AF420" i="15"/>
  <c r="AG420" i="15"/>
  <c r="AH420" i="15"/>
  <c r="AI420" i="15"/>
  <c r="AB421" i="15"/>
  <c r="AC421" i="15"/>
  <c r="AD421" i="15"/>
  <c r="AE421" i="15"/>
  <c r="AF421" i="15"/>
  <c r="AG421" i="15"/>
  <c r="AH421" i="15"/>
  <c r="AI421" i="15"/>
  <c r="AB422" i="15"/>
  <c r="AC422" i="15"/>
  <c r="AD422" i="15"/>
  <c r="AE422" i="15"/>
  <c r="AF422" i="15"/>
  <c r="AG422" i="15"/>
  <c r="AH422" i="15"/>
  <c r="AI422" i="15"/>
  <c r="AB423" i="15"/>
  <c r="AC423" i="15"/>
  <c r="AD423" i="15"/>
  <c r="AE423" i="15"/>
  <c r="AF423" i="15"/>
  <c r="AG423" i="15"/>
  <c r="AH423" i="15"/>
  <c r="AI423" i="15"/>
  <c r="AB424" i="15"/>
  <c r="AC424" i="15"/>
  <c r="AD424" i="15"/>
  <c r="AE424" i="15"/>
  <c r="AF424" i="15"/>
  <c r="AG424" i="15"/>
  <c r="AH424" i="15"/>
  <c r="AI424" i="15"/>
  <c r="AB701" i="15"/>
  <c r="AC701" i="15"/>
  <c r="AD701" i="15"/>
  <c r="AE701" i="15"/>
  <c r="AF701" i="15"/>
  <c r="AG701" i="15"/>
  <c r="AH701" i="15"/>
  <c r="AI701" i="15"/>
  <c r="AB702" i="15"/>
  <c r="AC702" i="15"/>
  <c r="AD702" i="15"/>
  <c r="AE702" i="15"/>
  <c r="AF702" i="15"/>
  <c r="AG702" i="15"/>
  <c r="AH702" i="15"/>
  <c r="AI702" i="15"/>
  <c r="AB703" i="15"/>
  <c r="AC703" i="15"/>
  <c r="AD703" i="15"/>
  <c r="AE703" i="15"/>
  <c r="AF703" i="15"/>
  <c r="AG703" i="15"/>
  <c r="AH703" i="15"/>
  <c r="AI703" i="15"/>
  <c r="AB704" i="15"/>
  <c r="AC704" i="15"/>
  <c r="AD704" i="15"/>
  <c r="AE704" i="15"/>
  <c r="AF704" i="15"/>
  <c r="AG704" i="15"/>
  <c r="AH704" i="15"/>
  <c r="AI704" i="15"/>
  <c r="AB705" i="15"/>
  <c r="AC705" i="15"/>
  <c r="AD705" i="15"/>
  <c r="AE705" i="15"/>
  <c r="AF705" i="15"/>
  <c r="AG705" i="15"/>
  <c r="AH705" i="15"/>
  <c r="AI705" i="15"/>
  <c r="AB706" i="15"/>
  <c r="AC706" i="15"/>
  <c r="AD706" i="15"/>
  <c r="AE706" i="15"/>
  <c r="AF706" i="15"/>
  <c r="AG706" i="15"/>
  <c r="AH706" i="15"/>
  <c r="AI706" i="15"/>
  <c r="AB707" i="15"/>
  <c r="AC707" i="15"/>
  <c r="AD707" i="15"/>
  <c r="AE707" i="15"/>
  <c r="AF707" i="15"/>
  <c r="AG707" i="15"/>
  <c r="AH707" i="15"/>
  <c r="AI707" i="15"/>
  <c r="AB708" i="15"/>
  <c r="AC708" i="15"/>
  <c r="AD708" i="15"/>
  <c r="AE708" i="15"/>
  <c r="AF708" i="15"/>
  <c r="AG708" i="15"/>
  <c r="AH708" i="15"/>
  <c r="AI708" i="15"/>
  <c r="AB709" i="15"/>
  <c r="AC709" i="15"/>
  <c r="AD709" i="15"/>
  <c r="AE709" i="15"/>
  <c r="AF709" i="15"/>
  <c r="AG709" i="15"/>
  <c r="AH709" i="15"/>
  <c r="AI709" i="15"/>
  <c r="AB710" i="15"/>
  <c r="AC710" i="15"/>
  <c r="AD710" i="15"/>
  <c r="AE710" i="15"/>
  <c r="AF710" i="15"/>
  <c r="AG710" i="15"/>
  <c r="AH710" i="15"/>
  <c r="AI710" i="15"/>
  <c r="AB711" i="15"/>
  <c r="AC711" i="15"/>
  <c r="AD711" i="15"/>
  <c r="AE711" i="15"/>
  <c r="AF711" i="15"/>
  <c r="AG711" i="15"/>
  <c r="AH711" i="15"/>
  <c r="AI711" i="15"/>
  <c r="AB712" i="15"/>
  <c r="AC712" i="15"/>
  <c r="AD712" i="15"/>
  <c r="AE712" i="15"/>
  <c r="AF712" i="15"/>
  <c r="AG712" i="15"/>
  <c r="AH712" i="15"/>
  <c r="AI712" i="15"/>
  <c r="AB989" i="15"/>
  <c r="AC989" i="15"/>
  <c r="AD989" i="15"/>
  <c r="AE989" i="15"/>
  <c r="AF989" i="15"/>
  <c r="AG989" i="15"/>
  <c r="AH989" i="15"/>
  <c r="AI989" i="15"/>
  <c r="AB990" i="15"/>
  <c r="AC990" i="15"/>
  <c r="AD990" i="15"/>
  <c r="AE990" i="15"/>
  <c r="AF990" i="15"/>
  <c r="AG990" i="15"/>
  <c r="AH990" i="15"/>
  <c r="AI990" i="15"/>
  <c r="AB991" i="15"/>
  <c r="AC991" i="15"/>
  <c r="AD991" i="15"/>
  <c r="AE991" i="15"/>
  <c r="AF991" i="15"/>
  <c r="AG991" i="15"/>
  <c r="AH991" i="15"/>
  <c r="AI991" i="15"/>
  <c r="AB992" i="15"/>
  <c r="AC992" i="15"/>
  <c r="AD992" i="15"/>
  <c r="AE992" i="15"/>
  <c r="AF992" i="15"/>
  <c r="AG992" i="15"/>
  <c r="AH992" i="15"/>
  <c r="AI992" i="15"/>
  <c r="AB993" i="15"/>
  <c r="AC993" i="15"/>
  <c r="AD993" i="15"/>
  <c r="AE993" i="15"/>
  <c r="AF993" i="15"/>
  <c r="AG993" i="15"/>
  <c r="AH993" i="15"/>
  <c r="AI993" i="15"/>
  <c r="AB994" i="15"/>
  <c r="AC994" i="15"/>
  <c r="AD994" i="15"/>
  <c r="AE994" i="15"/>
  <c r="AF994" i="15"/>
  <c r="AG994" i="15"/>
  <c r="AH994" i="15"/>
  <c r="AI994" i="15"/>
  <c r="AB995" i="15"/>
  <c r="AC995" i="15"/>
  <c r="AD995" i="15"/>
  <c r="AE995" i="15"/>
  <c r="AF995" i="15"/>
  <c r="AG995" i="15"/>
  <c r="AH995" i="15"/>
  <c r="AI995" i="15"/>
  <c r="AB996" i="15"/>
  <c r="AC996" i="15"/>
  <c r="AD996" i="15"/>
  <c r="AE996" i="15"/>
  <c r="AF996" i="15"/>
  <c r="AG996" i="15"/>
  <c r="AH996" i="15"/>
  <c r="AI996" i="15"/>
  <c r="AB997" i="15"/>
  <c r="AC997" i="15"/>
  <c r="AD997" i="15"/>
  <c r="AE997" i="15"/>
  <c r="AF997" i="15"/>
  <c r="AG997" i="15"/>
  <c r="AH997" i="15"/>
  <c r="AI997" i="15"/>
  <c r="AB998" i="15"/>
  <c r="AC998" i="15"/>
  <c r="AD998" i="15"/>
  <c r="AE998" i="15"/>
  <c r="AF998" i="15"/>
  <c r="AG998" i="15"/>
  <c r="AH998" i="15"/>
  <c r="AI998" i="15"/>
  <c r="AB999" i="15"/>
  <c r="AC999" i="15"/>
  <c r="AD999" i="15"/>
  <c r="AE999" i="15"/>
  <c r="AF999" i="15"/>
  <c r="AG999" i="15"/>
  <c r="AH999" i="15"/>
  <c r="AI999" i="15"/>
  <c r="AB1000" i="15"/>
  <c r="AC1000" i="15"/>
  <c r="AD1000" i="15"/>
  <c r="AE1000" i="15"/>
  <c r="AF1000" i="15"/>
  <c r="AG1000" i="15"/>
  <c r="AH1000" i="15"/>
  <c r="AI1000" i="15"/>
  <c r="AB1277" i="15"/>
  <c r="AC1277" i="15"/>
  <c r="AD1277" i="15"/>
  <c r="AE1277" i="15"/>
  <c r="AF1277" i="15"/>
  <c r="AG1277" i="15"/>
  <c r="AH1277" i="15"/>
  <c r="AI1277" i="15"/>
  <c r="AB1278" i="15"/>
  <c r="AC1278" i="15"/>
  <c r="AD1278" i="15"/>
  <c r="AE1278" i="15"/>
  <c r="AF1278" i="15"/>
  <c r="AG1278" i="15"/>
  <c r="AH1278" i="15"/>
  <c r="AI1278" i="15"/>
  <c r="AB1279" i="15"/>
  <c r="AC1279" i="15"/>
  <c r="AD1279" i="15"/>
  <c r="AE1279" i="15"/>
  <c r="AF1279" i="15"/>
  <c r="AG1279" i="15"/>
  <c r="AH1279" i="15"/>
  <c r="AI1279" i="15"/>
  <c r="AB1280" i="15"/>
  <c r="AC1280" i="15"/>
  <c r="AD1280" i="15"/>
  <c r="AE1280" i="15"/>
  <c r="AF1280" i="15"/>
  <c r="AG1280" i="15"/>
  <c r="AH1280" i="15"/>
  <c r="AI1280" i="15"/>
  <c r="AB1281" i="15"/>
  <c r="AC1281" i="15"/>
  <c r="AD1281" i="15"/>
  <c r="AE1281" i="15"/>
  <c r="AF1281" i="15"/>
  <c r="AG1281" i="15"/>
  <c r="AH1281" i="15"/>
  <c r="AI1281" i="15"/>
  <c r="AB1282" i="15"/>
  <c r="AC1282" i="15"/>
  <c r="AD1282" i="15"/>
  <c r="AE1282" i="15"/>
  <c r="AF1282" i="15"/>
  <c r="AG1282" i="15"/>
  <c r="AH1282" i="15"/>
  <c r="AI1282" i="15"/>
  <c r="AB1283" i="15"/>
  <c r="AC1283" i="15"/>
  <c r="AD1283" i="15"/>
  <c r="AE1283" i="15"/>
  <c r="AF1283" i="15"/>
  <c r="AG1283" i="15"/>
  <c r="AH1283" i="15"/>
  <c r="AI1283" i="15"/>
  <c r="AB1284" i="15"/>
  <c r="AC1284" i="15"/>
  <c r="AD1284" i="15"/>
  <c r="AE1284" i="15"/>
  <c r="AF1284" i="15"/>
  <c r="AG1284" i="15"/>
  <c r="AH1284" i="15"/>
  <c r="AI1284" i="15"/>
  <c r="AB1285" i="15"/>
  <c r="AC1285" i="15"/>
  <c r="AD1285" i="15"/>
  <c r="AE1285" i="15"/>
  <c r="AF1285" i="15"/>
  <c r="AG1285" i="15"/>
  <c r="AH1285" i="15"/>
  <c r="AI1285" i="15"/>
  <c r="AB1286" i="15"/>
  <c r="AC1286" i="15"/>
  <c r="AD1286" i="15"/>
  <c r="AE1286" i="15"/>
  <c r="AF1286" i="15"/>
  <c r="AG1286" i="15"/>
  <c r="AH1286" i="15"/>
  <c r="AI1286" i="15"/>
  <c r="AB1287" i="15"/>
  <c r="AC1287" i="15"/>
  <c r="AD1287" i="15"/>
  <c r="AE1287" i="15"/>
  <c r="AF1287" i="15"/>
  <c r="AG1287" i="15"/>
  <c r="AH1287" i="15"/>
  <c r="AI1287" i="15"/>
  <c r="AB1288" i="15"/>
  <c r="AC1288" i="15"/>
  <c r="AD1288" i="15"/>
  <c r="AE1288" i="15"/>
  <c r="AF1288" i="15"/>
  <c r="AG1288" i="15"/>
  <c r="AH1288" i="15"/>
  <c r="AI1288" i="15"/>
  <c r="AB137" i="15"/>
  <c r="AC137" i="15"/>
  <c r="AD137" i="15"/>
  <c r="AE137" i="15"/>
  <c r="AM27" i="15" s="1"/>
  <c r="AF137" i="15"/>
  <c r="AG137" i="15"/>
  <c r="AH137" i="15"/>
  <c r="AI137" i="15"/>
  <c r="AB138" i="15"/>
  <c r="AC138" i="15"/>
  <c r="AD138" i="15"/>
  <c r="AE138" i="15"/>
  <c r="AF138" i="15"/>
  <c r="AG138" i="15"/>
  <c r="AH138" i="15"/>
  <c r="AI138" i="15"/>
  <c r="AB139" i="15"/>
  <c r="AC139" i="15"/>
  <c r="AD139" i="15"/>
  <c r="AE139" i="15"/>
  <c r="AF139" i="15"/>
  <c r="AG139" i="15"/>
  <c r="AH139" i="15"/>
  <c r="AI139" i="15"/>
  <c r="AB140" i="15"/>
  <c r="AC140" i="15"/>
  <c r="AD140" i="15"/>
  <c r="AE140" i="15"/>
  <c r="AF140" i="15"/>
  <c r="AG140" i="15"/>
  <c r="AH140" i="15"/>
  <c r="AI140" i="15"/>
  <c r="AB141" i="15"/>
  <c r="AC141" i="15"/>
  <c r="AD141" i="15"/>
  <c r="AE141" i="15"/>
  <c r="AF141" i="15"/>
  <c r="AG141" i="15"/>
  <c r="AH141" i="15"/>
  <c r="AI141" i="15"/>
  <c r="AB142" i="15"/>
  <c r="AC142" i="15"/>
  <c r="AD142" i="15"/>
  <c r="AE142" i="15"/>
  <c r="AF142" i="15"/>
  <c r="AG142" i="15"/>
  <c r="AH142" i="15"/>
  <c r="AI142" i="15"/>
  <c r="AB143" i="15"/>
  <c r="AC143" i="15"/>
  <c r="AD143" i="15"/>
  <c r="AE143" i="15"/>
  <c r="AF143" i="15"/>
  <c r="AG143" i="15"/>
  <c r="AH143" i="15"/>
  <c r="AI143" i="15"/>
  <c r="AB144" i="15"/>
  <c r="AC144" i="15"/>
  <c r="AD144" i="15"/>
  <c r="AE144" i="15"/>
  <c r="AF144" i="15"/>
  <c r="AG144" i="15"/>
  <c r="AH144" i="15"/>
  <c r="AI144" i="15"/>
  <c r="AB145" i="15"/>
  <c r="AC145" i="15"/>
  <c r="AD145" i="15"/>
  <c r="AE145" i="15"/>
  <c r="AF145" i="15"/>
  <c r="AG145" i="15"/>
  <c r="AH145" i="15"/>
  <c r="AI145" i="15"/>
  <c r="AB146" i="15"/>
  <c r="AC146" i="15"/>
  <c r="AD146" i="15"/>
  <c r="AE146" i="15"/>
  <c r="AF146" i="15"/>
  <c r="AG146" i="15"/>
  <c r="AH146" i="15"/>
  <c r="AI146" i="15"/>
  <c r="AB147" i="15"/>
  <c r="AC147" i="15"/>
  <c r="AD147" i="15"/>
  <c r="AE147" i="15"/>
  <c r="AF147" i="15"/>
  <c r="AG147" i="15"/>
  <c r="AH147" i="15"/>
  <c r="AI147" i="15"/>
  <c r="AB148" i="15"/>
  <c r="AC148" i="15"/>
  <c r="AD148" i="15"/>
  <c r="AE148" i="15"/>
  <c r="AF148" i="15"/>
  <c r="AG148" i="15"/>
  <c r="AH148" i="15"/>
  <c r="AI148" i="15"/>
  <c r="AB425" i="15"/>
  <c r="AC425" i="15"/>
  <c r="AD425" i="15"/>
  <c r="AE425" i="15"/>
  <c r="AF425" i="15"/>
  <c r="AG425" i="15"/>
  <c r="AH425" i="15"/>
  <c r="AI425" i="15"/>
  <c r="AB426" i="15"/>
  <c r="AC426" i="15"/>
  <c r="AD426" i="15"/>
  <c r="AE426" i="15"/>
  <c r="AF426" i="15"/>
  <c r="AG426" i="15"/>
  <c r="AH426" i="15"/>
  <c r="AI426" i="15"/>
  <c r="AB427" i="15"/>
  <c r="AC427" i="15"/>
  <c r="AD427" i="15"/>
  <c r="AE427" i="15"/>
  <c r="AF427" i="15"/>
  <c r="AG427" i="15"/>
  <c r="AH427" i="15"/>
  <c r="AI427" i="15"/>
  <c r="AB428" i="15"/>
  <c r="AC428" i="15"/>
  <c r="AD428" i="15"/>
  <c r="AE428" i="15"/>
  <c r="AF428" i="15"/>
  <c r="AG428" i="15"/>
  <c r="AH428" i="15"/>
  <c r="AI428" i="15"/>
  <c r="AB429" i="15"/>
  <c r="AC429" i="15"/>
  <c r="AD429" i="15"/>
  <c r="AE429" i="15"/>
  <c r="AF429" i="15"/>
  <c r="AG429" i="15"/>
  <c r="AH429" i="15"/>
  <c r="AI429" i="15"/>
  <c r="AB430" i="15"/>
  <c r="AC430" i="15"/>
  <c r="AD430" i="15"/>
  <c r="AE430" i="15"/>
  <c r="AF430" i="15"/>
  <c r="AG430" i="15"/>
  <c r="AH430" i="15"/>
  <c r="AI430" i="15"/>
  <c r="AB431" i="15"/>
  <c r="AC431" i="15"/>
  <c r="AD431" i="15"/>
  <c r="AE431" i="15"/>
  <c r="AF431" i="15"/>
  <c r="AG431" i="15"/>
  <c r="AH431" i="15"/>
  <c r="AI431" i="15"/>
  <c r="AB432" i="15"/>
  <c r="AC432" i="15"/>
  <c r="AD432" i="15"/>
  <c r="AE432" i="15"/>
  <c r="AF432" i="15"/>
  <c r="AG432" i="15"/>
  <c r="AH432" i="15"/>
  <c r="AI432" i="15"/>
  <c r="AB433" i="15"/>
  <c r="AC433" i="15"/>
  <c r="AD433" i="15"/>
  <c r="AE433" i="15"/>
  <c r="AF433" i="15"/>
  <c r="AG433" i="15"/>
  <c r="AH433" i="15"/>
  <c r="AI433" i="15"/>
  <c r="AB434" i="15"/>
  <c r="AC434" i="15"/>
  <c r="AD434" i="15"/>
  <c r="AE434" i="15"/>
  <c r="AF434" i="15"/>
  <c r="AG434" i="15"/>
  <c r="AH434" i="15"/>
  <c r="AI434" i="15"/>
  <c r="AB435" i="15"/>
  <c r="AC435" i="15"/>
  <c r="AD435" i="15"/>
  <c r="AE435" i="15"/>
  <c r="AF435" i="15"/>
  <c r="AG435" i="15"/>
  <c r="AH435" i="15"/>
  <c r="AI435" i="15"/>
  <c r="AB436" i="15"/>
  <c r="AC436" i="15"/>
  <c r="AD436" i="15"/>
  <c r="AE436" i="15"/>
  <c r="AF436" i="15"/>
  <c r="AG436" i="15"/>
  <c r="AH436" i="15"/>
  <c r="AI436" i="15"/>
  <c r="AB713" i="15"/>
  <c r="AC713" i="15"/>
  <c r="AD713" i="15"/>
  <c r="AE713" i="15"/>
  <c r="AF713" i="15"/>
  <c r="AG713" i="15"/>
  <c r="AH713" i="15"/>
  <c r="AI713" i="15"/>
  <c r="AB714" i="15"/>
  <c r="AC714" i="15"/>
  <c r="AD714" i="15"/>
  <c r="AE714" i="15"/>
  <c r="AF714" i="15"/>
  <c r="AG714" i="15"/>
  <c r="AH714" i="15"/>
  <c r="AI714" i="15"/>
  <c r="AB715" i="15"/>
  <c r="AC715" i="15"/>
  <c r="AD715" i="15"/>
  <c r="AE715" i="15"/>
  <c r="AF715" i="15"/>
  <c r="AG715" i="15"/>
  <c r="AH715" i="15"/>
  <c r="AI715" i="15"/>
  <c r="AB716" i="15"/>
  <c r="AC716" i="15"/>
  <c r="AD716" i="15"/>
  <c r="AE716" i="15"/>
  <c r="AF716" i="15"/>
  <c r="AG716" i="15"/>
  <c r="AH716" i="15"/>
  <c r="AI716" i="15"/>
  <c r="AB717" i="15"/>
  <c r="AC717" i="15"/>
  <c r="AD717" i="15"/>
  <c r="AE717" i="15"/>
  <c r="AF717" i="15"/>
  <c r="AG717" i="15"/>
  <c r="AH717" i="15"/>
  <c r="AI717" i="15"/>
  <c r="AB718" i="15"/>
  <c r="AC718" i="15"/>
  <c r="AD718" i="15"/>
  <c r="AE718" i="15"/>
  <c r="AF718" i="15"/>
  <c r="AG718" i="15"/>
  <c r="AH718" i="15"/>
  <c r="AI718" i="15"/>
  <c r="AB719" i="15"/>
  <c r="AC719" i="15"/>
  <c r="AD719" i="15"/>
  <c r="AE719" i="15"/>
  <c r="AF719" i="15"/>
  <c r="AG719" i="15"/>
  <c r="AH719" i="15"/>
  <c r="AI719" i="15"/>
  <c r="AB720" i="15"/>
  <c r="AC720" i="15"/>
  <c r="AD720" i="15"/>
  <c r="AE720" i="15"/>
  <c r="AF720" i="15"/>
  <c r="AG720" i="15"/>
  <c r="AH720" i="15"/>
  <c r="AI720" i="15"/>
  <c r="AB721" i="15"/>
  <c r="AC721" i="15"/>
  <c r="AD721" i="15"/>
  <c r="AE721" i="15"/>
  <c r="AF721" i="15"/>
  <c r="AG721" i="15"/>
  <c r="AH721" i="15"/>
  <c r="AI721" i="15"/>
  <c r="AB722" i="15"/>
  <c r="AC722" i="15"/>
  <c r="AD722" i="15"/>
  <c r="AE722" i="15"/>
  <c r="AF722" i="15"/>
  <c r="AG722" i="15"/>
  <c r="AH722" i="15"/>
  <c r="AI722" i="15"/>
  <c r="AB723" i="15"/>
  <c r="AC723" i="15"/>
  <c r="AD723" i="15"/>
  <c r="AE723" i="15"/>
  <c r="AF723" i="15"/>
  <c r="AG723" i="15"/>
  <c r="AH723" i="15"/>
  <c r="AI723" i="15"/>
  <c r="AB724" i="15"/>
  <c r="AC724" i="15"/>
  <c r="AD724" i="15"/>
  <c r="AE724" i="15"/>
  <c r="AF724" i="15"/>
  <c r="AG724" i="15"/>
  <c r="AH724" i="15"/>
  <c r="AI724" i="15"/>
  <c r="AB1001" i="15"/>
  <c r="AC1001" i="15"/>
  <c r="AD1001" i="15"/>
  <c r="AE1001" i="15"/>
  <c r="AF1001" i="15"/>
  <c r="AG1001" i="15"/>
  <c r="AH1001" i="15"/>
  <c r="AI1001" i="15"/>
  <c r="AB1002" i="15"/>
  <c r="AC1002" i="15"/>
  <c r="AD1002" i="15"/>
  <c r="AE1002" i="15"/>
  <c r="AF1002" i="15"/>
  <c r="AG1002" i="15"/>
  <c r="AH1002" i="15"/>
  <c r="AI1002" i="15"/>
  <c r="AB1003" i="15"/>
  <c r="AC1003" i="15"/>
  <c r="AD1003" i="15"/>
  <c r="AE1003" i="15"/>
  <c r="AF1003" i="15"/>
  <c r="AG1003" i="15"/>
  <c r="AH1003" i="15"/>
  <c r="AI1003" i="15"/>
  <c r="AB1004" i="15"/>
  <c r="AC1004" i="15"/>
  <c r="AD1004" i="15"/>
  <c r="AE1004" i="15"/>
  <c r="AF1004" i="15"/>
  <c r="AG1004" i="15"/>
  <c r="AH1004" i="15"/>
  <c r="AI1004" i="15"/>
  <c r="AB1005" i="15"/>
  <c r="AC1005" i="15"/>
  <c r="AD1005" i="15"/>
  <c r="AE1005" i="15"/>
  <c r="AF1005" i="15"/>
  <c r="AG1005" i="15"/>
  <c r="AH1005" i="15"/>
  <c r="AI1005" i="15"/>
  <c r="AB1006" i="15"/>
  <c r="AC1006" i="15"/>
  <c r="AD1006" i="15"/>
  <c r="AE1006" i="15"/>
  <c r="AF1006" i="15"/>
  <c r="AG1006" i="15"/>
  <c r="AH1006" i="15"/>
  <c r="AI1006" i="15"/>
  <c r="AB1007" i="15"/>
  <c r="AC1007" i="15"/>
  <c r="AD1007" i="15"/>
  <c r="AE1007" i="15"/>
  <c r="AF1007" i="15"/>
  <c r="AG1007" i="15"/>
  <c r="AH1007" i="15"/>
  <c r="AI1007" i="15"/>
  <c r="AB1008" i="15"/>
  <c r="AC1008" i="15"/>
  <c r="AD1008" i="15"/>
  <c r="AE1008" i="15"/>
  <c r="AF1008" i="15"/>
  <c r="AG1008" i="15"/>
  <c r="AH1008" i="15"/>
  <c r="AI1008" i="15"/>
  <c r="AB1009" i="15"/>
  <c r="AC1009" i="15"/>
  <c r="AD1009" i="15"/>
  <c r="AE1009" i="15"/>
  <c r="AF1009" i="15"/>
  <c r="AG1009" i="15"/>
  <c r="AH1009" i="15"/>
  <c r="AI1009" i="15"/>
  <c r="AB1010" i="15"/>
  <c r="AC1010" i="15"/>
  <c r="AD1010" i="15"/>
  <c r="AE1010" i="15"/>
  <c r="AF1010" i="15"/>
  <c r="AG1010" i="15"/>
  <c r="AH1010" i="15"/>
  <c r="AI1010" i="15"/>
  <c r="AB1011" i="15"/>
  <c r="AC1011" i="15"/>
  <c r="AD1011" i="15"/>
  <c r="AE1011" i="15"/>
  <c r="AF1011" i="15"/>
  <c r="AG1011" i="15"/>
  <c r="AH1011" i="15"/>
  <c r="AI1011" i="15"/>
  <c r="AB1012" i="15"/>
  <c r="AC1012" i="15"/>
  <c r="AD1012" i="15"/>
  <c r="AE1012" i="15"/>
  <c r="AF1012" i="15"/>
  <c r="AG1012" i="15"/>
  <c r="AH1012" i="15"/>
  <c r="AI1012" i="15"/>
  <c r="AB1289" i="15"/>
  <c r="AC1289" i="15"/>
  <c r="AD1289" i="15"/>
  <c r="AE1289" i="15"/>
  <c r="AF1289" i="15"/>
  <c r="AG1289" i="15"/>
  <c r="AH1289" i="15"/>
  <c r="AI1289" i="15"/>
  <c r="AB1290" i="15"/>
  <c r="AC1290" i="15"/>
  <c r="AD1290" i="15"/>
  <c r="AE1290" i="15"/>
  <c r="AF1290" i="15"/>
  <c r="AG1290" i="15"/>
  <c r="AH1290" i="15"/>
  <c r="AI1290" i="15"/>
  <c r="AB1291" i="15"/>
  <c r="AC1291" i="15"/>
  <c r="AD1291" i="15"/>
  <c r="AE1291" i="15"/>
  <c r="AF1291" i="15"/>
  <c r="AG1291" i="15"/>
  <c r="AH1291" i="15"/>
  <c r="AI1291" i="15"/>
  <c r="AB1292" i="15"/>
  <c r="AC1292" i="15"/>
  <c r="AD1292" i="15"/>
  <c r="AE1292" i="15"/>
  <c r="AF1292" i="15"/>
  <c r="AG1292" i="15"/>
  <c r="AH1292" i="15"/>
  <c r="AI1292" i="15"/>
  <c r="AB1293" i="15"/>
  <c r="AC1293" i="15"/>
  <c r="AD1293" i="15"/>
  <c r="AE1293" i="15"/>
  <c r="AF1293" i="15"/>
  <c r="AG1293" i="15"/>
  <c r="AH1293" i="15"/>
  <c r="AI1293" i="15"/>
  <c r="AB1294" i="15"/>
  <c r="AC1294" i="15"/>
  <c r="AD1294" i="15"/>
  <c r="AE1294" i="15"/>
  <c r="AF1294" i="15"/>
  <c r="AG1294" i="15"/>
  <c r="AH1294" i="15"/>
  <c r="AI1294" i="15"/>
  <c r="AB1295" i="15"/>
  <c r="AC1295" i="15"/>
  <c r="AD1295" i="15"/>
  <c r="AE1295" i="15"/>
  <c r="AF1295" i="15"/>
  <c r="AG1295" i="15"/>
  <c r="AH1295" i="15"/>
  <c r="AI1295" i="15"/>
  <c r="AB1296" i="15"/>
  <c r="AC1296" i="15"/>
  <c r="AD1296" i="15"/>
  <c r="AE1296" i="15"/>
  <c r="AF1296" i="15"/>
  <c r="AG1296" i="15"/>
  <c r="AH1296" i="15"/>
  <c r="AI1296" i="15"/>
  <c r="AB1297" i="15"/>
  <c r="AC1297" i="15"/>
  <c r="AD1297" i="15"/>
  <c r="AE1297" i="15"/>
  <c r="AF1297" i="15"/>
  <c r="AG1297" i="15"/>
  <c r="AH1297" i="15"/>
  <c r="AI1297" i="15"/>
  <c r="AB1298" i="15"/>
  <c r="AC1298" i="15"/>
  <c r="AD1298" i="15"/>
  <c r="AE1298" i="15"/>
  <c r="AF1298" i="15"/>
  <c r="AG1298" i="15"/>
  <c r="AH1298" i="15"/>
  <c r="AI1298" i="15"/>
  <c r="AB1299" i="15"/>
  <c r="AC1299" i="15"/>
  <c r="AD1299" i="15"/>
  <c r="AE1299" i="15"/>
  <c r="AF1299" i="15"/>
  <c r="AG1299" i="15"/>
  <c r="AH1299" i="15"/>
  <c r="AI1299" i="15"/>
  <c r="AB1300" i="15"/>
  <c r="AC1300" i="15"/>
  <c r="AD1300" i="15"/>
  <c r="AE1300" i="15"/>
  <c r="AF1300" i="15"/>
  <c r="AG1300" i="15"/>
  <c r="AH1300" i="15"/>
  <c r="AI1300" i="15"/>
  <c r="AB149" i="15"/>
  <c r="AL28" i="15" s="1"/>
  <c r="AV28" i="15" s="1"/>
  <c r="AC149" i="15"/>
  <c r="AD149" i="15"/>
  <c r="AE149" i="15"/>
  <c r="AF149" i="15"/>
  <c r="AG149" i="15"/>
  <c r="AH149" i="15"/>
  <c r="AI149" i="15"/>
  <c r="AB150" i="15"/>
  <c r="AC150" i="15"/>
  <c r="AD150" i="15"/>
  <c r="AE150" i="15"/>
  <c r="AF150" i="15"/>
  <c r="AG150" i="15"/>
  <c r="AH150" i="15"/>
  <c r="AI150" i="15"/>
  <c r="AB151" i="15"/>
  <c r="AC151" i="15"/>
  <c r="AD151" i="15"/>
  <c r="AE151" i="15"/>
  <c r="AF151" i="15"/>
  <c r="AG151" i="15"/>
  <c r="AH151" i="15"/>
  <c r="AI151" i="15"/>
  <c r="AB152" i="15"/>
  <c r="AC152" i="15"/>
  <c r="AD152" i="15"/>
  <c r="AE152" i="15"/>
  <c r="AF152" i="15"/>
  <c r="AG152" i="15"/>
  <c r="AH152" i="15"/>
  <c r="AI152" i="15"/>
  <c r="AB153" i="15"/>
  <c r="AC153" i="15"/>
  <c r="AD153" i="15"/>
  <c r="AE153" i="15"/>
  <c r="AF153" i="15"/>
  <c r="AG153" i="15"/>
  <c r="AH153" i="15"/>
  <c r="AI153" i="15"/>
  <c r="AB154" i="15"/>
  <c r="AC154" i="15"/>
  <c r="AD154" i="15"/>
  <c r="AE154" i="15"/>
  <c r="AF154" i="15"/>
  <c r="AG154" i="15"/>
  <c r="AH154" i="15"/>
  <c r="AI154" i="15"/>
  <c r="AB155" i="15"/>
  <c r="AC155" i="15"/>
  <c r="AD155" i="15"/>
  <c r="AE155" i="15"/>
  <c r="AF155" i="15"/>
  <c r="AG155" i="15"/>
  <c r="AH155" i="15"/>
  <c r="AI155" i="15"/>
  <c r="AB156" i="15"/>
  <c r="AC156" i="15"/>
  <c r="AD156" i="15"/>
  <c r="AE156" i="15"/>
  <c r="AF156" i="15"/>
  <c r="AG156" i="15"/>
  <c r="AH156" i="15"/>
  <c r="AI156" i="15"/>
  <c r="AB157" i="15"/>
  <c r="AC157" i="15"/>
  <c r="AD157" i="15"/>
  <c r="AE157" i="15"/>
  <c r="AF157" i="15"/>
  <c r="AG157" i="15"/>
  <c r="AH157" i="15"/>
  <c r="AI157" i="15"/>
  <c r="AB158" i="15"/>
  <c r="AC158" i="15"/>
  <c r="AD158" i="15"/>
  <c r="AE158" i="15"/>
  <c r="AF158" i="15"/>
  <c r="AG158" i="15"/>
  <c r="AH158" i="15"/>
  <c r="AI158" i="15"/>
  <c r="AB159" i="15"/>
  <c r="AC159" i="15"/>
  <c r="AD159" i="15"/>
  <c r="AE159" i="15"/>
  <c r="AF159" i="15"/>
  <c r="AG159" i="15"/>
  <c r="AH159" i="15"/>
  <c r="AI159" i="15"/>
  <c r="AB160" i="15"/>
  <c r="AC160" i="15"/>
  <c r="AD160" i="15"/>
  <c r="AE160" i="15"/>
  <c r="AF160" i="15"/>
  <c r="AG160" i="15"/>
  <c r="AH160" i="15"/>
  <c r="AI160" i="15"/>
  <c r="AB437" i="15"/>
  <c r="AC437" i="15"/>
  <c r="AD437" i="15"/>
  <c r="AE437" i="15"/>
  <c r="AF437" i="15"/>
  <c r="AG437" i="15"/>
  <c r="AH437" i="15"/>
  <c r="AI437" i="15"/>
  <c r="AB438" i="15"/>
  <c r="AC438" i="15"/>
  <c r="AD438" i="15"/>
  <c r="AE438" i="15"/>
  <c r="AF438" i="15"/>
  <c r="AG438" i="15"/>
  <c r="AH438" i="15"/>
  <c r="AI438" i="15"/>
  <c r="AB439" i="15"/>
  <c r="AC439" i="15"/>
  <c r="AD439" i="15"/>
  <c r="AE439" i="15"/>
  <c r="AF439" i="15"/>
  <c r="AG439" i="15"/>
  <c r="AH439" i="15"/>
  <c r="AI439" i="15"/>
  <c r="AB440" i="15"/>
  <c r="AC440" i="15"/>
  <c r="AD440" i="15"/>
  <c r="AE440" i="15"/>
  <c r="AF440" i="15"/>
  <c r="AG440" i="15"/>
  <c r="AH440" i="15"/>
  <c r="AI440" i="15"/>
  <c r="AB441" i="15"/>
  <c r="AC441" i="15"/>
  <c r="AD441" i="15"/>
  <c r="AE441" i="15"/>
  <c r="AF441" i="15"/>
  <c r="AG441" i="15"/>
  <c r="AH441" i="15"/>
  <c r="AI441" i="15"/>
  <c r="AB442" i="15"/>
  <c r="AC442" i="15"/>
  <c r="AD442" i="15"/>
  <c r="AE442" i="15"/>
  <c r="AF442" i="15"/>
  <c r="AG442" i="15"/>
  <c r="AH442" i="15"/>
  <c r="AI442" i="15"/>
  <c r="AB443" i="15"/>
  <c r="AC443" i="15"/>
  <c r="AD443" i="15"/>
  <c r="AE443" i="15"/>
  <c r="AF443" i="15"/>
  <c r="AG443" i="15"/>
  <c r="AH443" i="15"/>
  <c r="AI443" i="15"/>
  <c r="AB444" i="15"/>
  <c r="AC444" i="15"/>
  <c r="AD444" i="15"/>
  <c r="AE444" i="15"/>
  <c r="AF444" i="15"/>
  <c r="AG444" i="15"/>
  <c r="AH444" i="15"/>
  <c r="AI444" i="15"/>
  <c r="AB445" i="15"/>
  <c r="AC445" i="15"/>
  <c r="AD445" i="15"/>
  <c r="AE445" i="15"/>
  <c r="AF445" i="15"/>
  <c r="AG445" i="15"/>
  <c r="AH445" i="15"/>
  <c r="AI445" i="15"/>
  <c r="AB446" i="15"/>
  <c r="AC446" i="15"/>
  <c r="AD446" i="15"/>
  <c r="AE446" i="15"/>
  <c r="AF446" i="15"/>
  <c r="AG446" i="15"/>
  <c r="AH446" i="15"/>
  <c r="AI446" i="15"/>
  <c r="AB447" i="15"/>
  <c r="AC447" i="15"/>
  <c r="AD447" i="15"/>
  <c r="AE447" i="15"/>
  <c r="AF447" i="15"/>
  <c r="AG447" i="15"/>
  <c r="AH447" i="15"/>
  <c r="AI447" i="15"/>
  <c r="AB448" i="15"/>
  <c r="AC448" i="15"/>
  <c r="AD448" i="15"/>
  <c r="AE448" i="15"/>
  <c r="AF448" i="15"/>
  <c r="AG448" i="15"/>
  <c r="AH448" i="15"/>
  <c r="AI448" i="15"/>
  <c r="AB725" i="15"/>
  <c r="AC725" i="15"/>
  <c r="AD725" i="15"/>
  <c r="AE725" i="15"/>
  <c r="AF725" i="15"/>
  <c r="AG725" i="15"/>
  <c r="AH725" i="15"/>
  <c r="AI725" i="15"/>
  <c r="AB726" i="15"/>
  <c r="AC726" i="15"/>
  <c r="AD726" i="15"/>
  <c r="AE726" i="15"/>
  <c r="AF726" i="15"/>
  <c r="AG726" i="15"/>
  <c r="AH726" i="15"/>
  <c r="AI726" i="15"/>
  <c r="AB727" i="15"/>
  <c r="AC727" i="15"/>
  <c r="AD727" i="15"/>
  <c r="AE727" i="15"/>
  <c r="AF727" i="15"/>
  <c r="AG727" i="15"/>
  <c r="AH727" i="15"/>
  <c r="AI727" i="15"/>
  <c r="AB728" i="15"/>
  <c r="AC728" i="15"/>
  <c r="AD728" i="15"/>
  <c r="AE728" i="15"/>
  <c r="AF728" i="15"/>
  <c r="AG728" i="15"/>
  <c r="AH728" i="15"/>
  <c r="AI728" i="15"/>
  <c r="AB729" i="15"/>
  <c r="AC729" i="15"/>
  <c r="AD729" i="15"/>
  <c r="AE729" i="15"/>
  <c r="AF729" i="15"/>
  <c r="AG729" i="15"/>
  <c r="AH729" i="15"/>
  <c r="AI729" i="15"/>
  <c r="AB730" i="15"/>
  <c r="AC730" i="15"/>
  <c r="AD730" i="15"/>
  <c r="AE730" i="15"/>
  <c r="AF730" i="15"/>
  <c r="AG730" i="15"/>
  <c r="AH730" i="15"/>
  <c r="AI730" i="15"/>
  <c r="AB731" i="15"/>
  <c r="AC731" i="15"/>
  <c r="AD731" i="15"/>
  <c r="AE731" i="15"/>
  <c r="AF731" i="15"/>
  <c r="AG731" i="15"/>
  <c r="AH731" i="15"/>
  <c r="AI731" i="15"/>
  <c r="AB732" i="15"/>
  <c r="AC732" i="15"/>
  <c r="AD732" i="15"/>
  <c r="AE732" i="15"/>
  <c r="AF732" i="15"/>
  <c r="AG732" i="15"/>
  <c r="AH732" i="15"/>
  <c r="AI732" i="15"/>
  <c r="AB733" i="15"/>
  <c r="AC733" i="15"/>
  <c r="AD733" i="15"/>
  <c r="AE733" i="15"/>
  <c r="AF733" i="15"/>
  <c r="AG733" i="15"/>
  <c r="AH733" i="15"/>
  <c r="AI733" i="15"/>
  <c r="AB734" i="15"/>
  <c r="AC734" i="15"/>
  <c r="AD734" i="15"/>
  <c r="AE734" i="15"/>
  <c r="AF734" i="15"/>
  <c r="AG734" i="15"/>
  <c r="AH734" i="15"/>
  <c r="AI734" i="15"/>
  <c r="AB735" i="15"/>
  <c r="AC735" i="15"/>
  <c r="AD735" i="15"/>
  <c r="AE735" i="15"/>
  <c r="AF735" i="15"/>
  <c r="AG735" i="15"/>
  <c r="AH735" i="15"/>
  <c r="AI735" i="15"/>
  <c r="AB736" i="15"/>
  <c r="AC736" i="15"/>
  <c r="AD736" i="15"/>
  <c r="AE736" i="15"/>
  <c r="AF736" i="15"/>
  <c r="AG736" i="15"/>
  <c r="AH736" i="15"/>
  <c r="AI736" i="15"/>
  <c r="AB1013" i="15"/>
  <c r="AC1013" i="15"/>
  <c r="AD1013" i="15"/>
  <c r="AE1013" i="15"/>
  <c r="AF1013" i="15"/>
  <c r="AG1013" i="15"/>
  <c r="AH1013" i="15"/>
  <c r="AI1013" i="15"/>
  <c r="AB1014" i="15"/>
  <c r="AC1014" i="15"/>
  <c r="AD1014" i="15"/>
  <c r="AE1014" i="15"/>
  <c r="AF1014" i="15"/>
  <c r="AG1014" i="15"/>
  <c r="AH1014" i="15"/>
  <c r="AI1014" i="15"/>
  <c r="AB1015" i="15"/>
  <c r="AC1015" i="15"/>
  <c r="AD1015" i="15"/>
  <c r="AE1015" i="15"/>
  <c r="AF1015" i="15"/>
  <c r="AG1015" i="15"/>
  <c r="AH1015" i="15"/>
  <c r="AI1015" i="15"/>
  <c r="AB1016" i="15"/>
  <c r="AC1016" i="15"/>
  <c r="AD1016" i="15"/>
  <c r="AE1016" i="15"/>
  <c r="AF1016" i="15"/>
  <c r="AG1016" i="15"/>
  <c r="AH1016" i="15"/>
  <c r="AI1016" i="15"/>
  <c r="AB1017" i="15"/>
  <c r="AC1017" i="15"/>
  <c r="AD1017" i="15"/>
  <c r="AE1017" i="15"/>
  <c r="AF1017" i="15"/>
  <c r="AG1017" i="15"/>
  <c r="AH1017" i="15"/>
  <c r="AI1017" i="15"/>
  <c r="AB1018" i="15"/>
  <c r="AC1018" i="15"/>
  <c r="AD1018" i="15"/>
  <c r="AE1018" i="15"/>
  <c r="AF1018" i="15"/>
  <c r="AG1018" i="15"/>
  <c r="AH1018" i="15"/>
  <c r="AI1018" i="15"/>
  <c r="AB1019" i="15"/>
  <c r="AC1019" i="15"/>
  <c r="AD1019" i="15"/>
  <c r="AE1019" i="15"/>
  <c r="AF1019" i="15"/>
  <c r="AG1019" i="15"/>
  <c r="AH1019" i="15"/>
  <c r="AI1019" i="15"/>
  <c r="AB1020" i="15"/>
  <c r="AC1020" i="15"/>
  <c r="AD1020" i="15"/>
  <c r="AE1020" i="15"/>
  <c r="AF1020" i="15"/>
  <c r="AG1020" i="15"/>
  <c r="AH1020" i="15"/>
  <c r="AI1020" i="15"/>
  <c r="AB1021" i="15"/>
  <c r="AC1021" i="15"/>
  <c r="AD1021" i="15"/>
  <c r="AE1021" i="15"/>
  <c r="AF1021" i="15"/>
  <c r="AG1021" i="15"/>
  <c r="AH1021" i="15"/>
  <c r="AI1021" i="15"/>
  <c r="AB1022" i="15"/>
  <c r="AC1022" i="15"/>
  <c r="AD1022" i="15"/>
  <c r="AE1022" i="15"/>
  <c r="AF1022" i="15"/>
  <c r="AG1022" i="15"/>
  <c r="AH1022" i="15"/>
  <c r="AI1022" i="15"/>
  <c r="AB1023" i="15"/>
  <c r="AC1023" i="15"/>
  <c r="AD1023" i="15"/>
  <c r="AE1023" i="15"/>
  <c r="AF1023" i="15"/>
  <c r="AG1023" i="15"/>
  <c r="AH1023" i="15"/>
  <c r="AI1023" i="15"/>
  <c r="AB1024" i="15"/>
  <c r="AC1024" i="15"/>
  <c r="AD1024" i="15"/>
  <c r="AE1024" i="15"/>
  <c r="AF1024" i="15"/>
  <c r="AG1024" i="15"/>
  <c r="AH1024" i="15"/>
  <c r="AI1024" i="15"/>
  <c r="AB1301" i="15"/>
  <c r="AC1301" i="15"/>
  <c r="AD1301" i="15"/>
  <c r="AE1301" i="15"/>
  <c r="AF1301" i="15"/>
  <c r="AG1301" i="15"/>
  <c r="AH1301" i="15"/>
  <c r="AI1301" i="15"/>
  <c r="AB1302" i="15"/>
  <c r="AC1302" i="15"/>
  <c r="AD1302" i="15"/>
  <c r="AE1302" i="15"/>
  <c r="AF1302" i="15"/>
  <c r="AG1302" i="15"/>
  <c r="AH1302" i="15"/>
  <c r="AI1302" i="15"/>
  <c r="AB1303" i="15"/>
  <c r="AC1303" i="15"/>
  <c r="AD1303" i="15"/>
  <c r="AE1303" i="15"/>
  <c r="AF1303" i="15"/>
  <c r="AG1303" i="15"/>
  <c r="AH1303" i="15"/>
  <c r="AI1303" i="15"/>
  <c r="AB1304" i="15"/>
  <c r="AC1304" i="15"/>
  <c r="AD1304" i="15"/>
  <c r="AE1304" i="15"/>
  <c r="AF1304" i="15"/>
  <c r="AG1304" i="15"/>
  <c r="AH1304" i="15"/>
  <c r="AI1304" i="15"/>
  <c r="AB1305" i="15"/>
  <c r="AC1305" i="15"/>
  <c r="AD1305" i="15"/>
  <c r="AE1305" i="15"/>
  <c r="AF1305" i="15"/>
  <c r="AG1305" i="15"/>
  <c r="AH1305" i="15"/>
  <c r="AI1305" i="15"/>
  <c r="AB1306" i="15"/>
  <c r="AC1306" i="15"/>
  <c r="AD1306" i="15"/>
  <c r="AE1306" i="15"/>
  <c r="AF1306" i="15"/>
  <c r="AG1306" i="15"/>
  <c r="AH1306" i="15"/>
  <c r="AI1306" i="15"/>
  <c r="AB1307" i="15"/>
  <c r="AC1307" i="15"/>
  <c r="AD1307" i="15"/>
  <c r="AE1307" i="15"/>
  <c r="AF1307" i="15"/>
  <c r="AG1307" i="15"/>
  <c r="AH1307" i="15"/>
  <c r="AI1307" i="15"/>
  <c r="AB1308" i="15"/>
  <c r="AC1308" i="15"/>
  <c r="AD1308" i="15"/>
  <c r="AE1308" i="15"/>
  <c r="AF1308" i="15"/>
  <c r="AG1308" i="15"/>
  <c r="AH1308" i="15"/>
  <c r="AI1308" i="15"/>
  <c r="AB1309" i="15"/>
  <c r="AC1309" i="15"/>
  <c r="AD1309" i="15"/>
  <c r="AE1309" i="15"/>
  <c r="AF1309" i="15"/>
  <c r="AG1309" i="15"/>
  <c r="AH1309" i="15"/>
  <c r="AI1309" i="15"/>
  <c r="AB1310" i="15"/>
  <c r="AC1310" i="15"/>
  <c r="AD1310" i="15"/>
  <c r="AE1310" i="15"/>
  <c r="AF1310" i="15"/>
  <c r="AG1310" i="15"/>
  <c r="AH1310" i="15"/>
  <c r="AI1310" i="15"/>
  <c r="AB1311" i="15"/>
  <c r="AC1311" i="15"/>
  <c r="AD1311" i="15"/>
  <c r="AE1311" i="15"/>
  <c r="AF1311" i="15"/>
  <c r="AG1311" i="15"/>
  <c r="AH1311" i="15"/>
  <c r="AI1311" i="15"/>
  <c r="AB1312" i="15"/>
  <c r="AC1312" i="15"/>
  <c r="AD1312" i="15"/>
  <c r="AE1312" i="15"/>
  <c r="AF1312" i="15"/>
  <c r="AG1312" i="15"/>
  <c r="AH1312" i="15"/>
  <c r="AI1312" i="15"/>
  <c r="T293" i="15"/>
  <c r="U293" i="15"/>
  <c r="V293" i="15"/>
  <c r="W293" i="15"/>
  <c r="X293" i="15"/>
  <c r="Y293" i="15"/>
  <c r="Z293" i="15"/>
  <c r="AK40" i="15" s="1"/>
  <c r="AA293" i="15"/>
  <c r="T294" i="15"/>
  <c r="U294" i="15"/>
  <c r="V294" i="15"/>
  <c r="W294" i="15"/>
  <c r="X294" i="15"/>
  <c r="Y294" i="15"/>
  <c r="Z294" i="15"/>
  <c r="AA294" i="15"/>
  <c r="T295" i="15"/>
  <c r="U295" i="15"/>
  <c r="V295" i="15"/>
  <c r="W295" i="15"/>
  <c r="X295" i="15"/>
  <c r="Y295" i="15"/>
  <c r="Z295" i="15"/>
  <c r="AA295" i="15"/>
  <c r="T296" i="15"/>
  <c r="U296" i="15"/>
  <c r="V296" i="15"/>
  <c r="W296" i="15"/>
  <c r="X296" i="15"/>
  <c r="Y296" i="15"/>
  <c r="Z296" i="15"/>
  <c r="AA296" i="15"/>
  <c r="T297" i="15"/>
  <c r="U297" i="15"/>
  <c r="V297" i="15"/>
  <c r="W297" i="15"/>
  <c r="X297" i="15"/>
  <c r="Y297" i="15"/>
  <c r="Z297" i="15"/>
  <c r="AA297" i="15"/>
  <c r="T298" i="15"/>
  <c r="U298" i="15"/>
  <c r="V298" i="15"/>
  <c r="W298" i="15"/>
  <c r="X298" i="15"/>
  <c r="Y298" i="15"/>
  <c r="Z298" i="15"/>
  <c r="AA298" i="15"/>
  <c r="T299" i="15"/>
  <c r="U299" i="15"/>
  <c r="V299" i="15"/>
  <c r="W299" i="15"/>
  <c r="X299" i="15"/>
  <c r="Y299" i="15"/>
  <c r="Z299" i="15"/>
  <c r="AA299" i="15"/>
  <c r="T300" i="15"/>
  <c r="U300" i="15"/>
  <c r="V300" i="15"/>
  <c r="W300" i="15"/>
  <c r="X300" i="15"/>
  <c r="Y300" i="15"/>
  <c r="Z300" i="15"/>
  <c r="AA300" i="15"/>
  <c r="T301" i="15"/>
  <c r="U301" i="15"/>
  <c r="V301" i="15"/>
  <c r="W301" i="15"/>
  <c r="X301" i="15"/>
  <c r="Y301" i="15"/>
  <c r="Z301" i="15"/>
  <c r="AA301" i="15"/>
  <c r="T302" i="15"/>
  <c r="U302" i="15"/>
  <c r="V302" i="15"/>
  <c r="W302" i="15"/>
  <c r="X302" i="15"/>
  <c r="Y302" i="15"/>
  <c r="Z302" i="15"/>
  <c r="AA302" i="15"/>
  <c r="T303" i="15"/>
  <c r="U303" i="15"/>
  <c r="V303" i="15"/>
  <c r="W303" i="15"/>
  <c r="X303" i="15"/>
  <c r="Y303" i="15"/>
  <c r="Z303" i="15"/>
  <c r="AA303" i="15"/>
  <c r="T304" i="15"/>
  <c r="U304" i="15"/>
  <c r="V304" i="15"/>
  <c r="W304" i="15"/>
  <c r="X304" i="15"/>
  <c r="Y304" i="15"/>
  <c r="Z304" i="15"/>
  <c r="AA304" i="15"/>
  <c r="T581" i="15"/>
  <c r="U581" i="15"/>
  <c r="V581" i="15"/>
  <c r="W581" i="15"/>
  <c r="X581" i="15"/>
  <c r="Y581" i="15"/>
  <c r="Z581" i="15"/>
  <c r="AA581" i="15"/>
  <c r="T582" i="15"/>
  <c r="U582" i="15"/>
  <c r="V582" i="15"/>
  <c r="W582" i="15"/>
  <c r="X582" i="15"/>
  <c r="Y582" i="15"/>
  <c r="Z582" i="15"/>
  <c r="AA582" i="15"/>
  <c r="T583" i="15"/>
  <c r="U583" i="15"/>
  <c r="V583" i="15"/>
  <c r="W583" i="15"/>
  <c r="X583" i="15"/>
  <c r="Y583" i="15"/>
  <c r="Z583" i="15"/>
  <c r="AA583" i="15"/>
  <c r="T584" i="15"/>
  <c r="U584" i="15"/>
  <c r="V584" i="15"/>
  <c r="W584" i="15"/>
  <c r="X584" i="15"/>
  <c r="Y584" i="15"/>
  <c r="Z584" i="15"/>
  <c r="AA584" i="15"/>
  <c r="T585" i="15"/>
  <c r="U585" i="15"/>
  <c r="V585" i="15"/>
  <c r="W585" i="15"/>
  <c r="X585" i="15"/>
  <c r="Y585" i="15"/>
  <c r="Z585" i="15"/>
  <c r="AA585" i="15"/>
  <c r="T586" i="15"/>
  <c r="U586" i="15"/>
  <c r="V586" i="15"/>
  <c r="W586" i="15"/>
  <c r="X586" i="15"/>
  <c r="Y586" i="15"/>
  <c r="Z586" i="15"/>
  <c r="AA586" i="15"/>
  <c r="T587" i="15"/>
  <c r="U587" i="15"/>
  <c r="V587" i="15"/>
  <c r="W587" i="15"/>
  <c r="X587" i="15"/>
  <c r="Y587" i="15"/>
  <c r="Z587" i="15"/>
  <c r="AA587" i="15"/>
  <c r="T588" i="15"/>
  <c r="U588" i="15"/>
  <c r="V588" i="15"/>
  <c r="W588" i="15"/>
  <c r="X588" i="15"/>
  <c r="Y588" i="15"/>
  <c r="Z588" i="15"/>
  <c r="AA588" i="15"/>
  <c r="T589" i="15"/>
  <c r="U589" i="15"/>
  <c r="V589" i="15"/>
  <c r="W589" i="15"/>
  <c r="X589" i="15"/>
  <c r="Y589" i="15"/>
  <c r="Z589" i="15"/>
  <c r="AA589" i="15"/>
  <c r="T590" i="15"/>
  <c r="U590" i="15"/>
  <c r="V590" i="15"/>
  <c r="W590" i="15"/>
  <c r="X590" i="15"/>
  <c r="Y590" i="15"/>
  <c r="Z590" i="15"/>
  <c r="AA590" i="15"/>
  <c r="T591" i="15"/>
  <c r="U591" i="15"/>
  <c r="V591" i="15"/>
  <c r="W591" i="15"/>
  <c r="X591" i="15"/>
  <c r="Y591" i="15"/>
  <c r="Z591" i="15"/>
  <c r="AA591" i="15"/>
  <c r="T592" i="15"/>
  <c r="U592" i="15"/>
  <c r="V592" i="15"/>
  <c r="W592" i="15"/>
  <c r="X592" i="15"/>
  <c r="Y592" i="15"/>
  <c r="Z592" i="15"/>
  <c r="AA592" i="15"/>
  <c r="T869" i="15"/>
  <c r="U869" i="15"/>
  <c r="V869" i="15"/>
  <c r="W869" i="15"/>
  <c r="X869" i="15"/>
  <c r="Y869" i="15"/>
  <c r="Z869" i="15"/>
  <c r="AA869" i="15"/>
  <c r="T870" i="15"/>
  <c r="U870" i="15"/>
  <c r="V870" i="15"/>
  <c r="W870" i="15"/>
  <c r="X870" i="15"/>
  <c r="Y870" i="15"/>
  <c r="Z870" i="15"/>
  <c r="AA870" i="15"/>
  <c r="T871" i="15"/>
  <c r="U871" i="15"/>
  <c r="V871" i="15"/>
  <c r="W871" i="15"/>
  <c r="X871" i="15"/>
  <c r="Y871" i="15"/>
  <c r="Z871" i="15"/>
  <c r="AA871" i="15"/>
  <c r="T872" i="15"/>
  <c r="U872" i="15"/>
  <c r="V872" i="15"/>
  <c r="W872" i="15"/>
  <c r="X872" i="15"/>
  <c r="Y872" i="15"/>
  <c r="Z872" i="15"/>
  <c r="AA872" i="15"/>
  <c r="T873" i="15"/>
  <c r="U873" i="15"/>
  <c r="V873" i="15"/>
  <c r="W873" i="15"/>
  <c r="X873" i="15"/>
  <c r="Y873" i="15"/>
  <c r="Z873" i="15"/>
  <c r="AA873" i="15"/>
  <c r="T874" i="15"/>
  <c r="U874" i="15"/>
  <c r="V874" i="15"/>
  <c r="W874" i="15"/>
  <c r="X874" i="15"/>
  <c r="Y874" i="15"/>
  <c r="Z874" i="15"/>
  <c r="AA874" i="15"/>
  <c r="T875" i="15"/>
  <c r="U875" i="15"/>
  <c r="V875" i="15"/>
  <c r="W875" i="15"/>
  <c r="X875" i="15"/>
  <c r="Y875" i="15"/>
  <c r="Z875" i="15"/>
  <c r="AA875" i="15"/>
  <c r="T876" i="15"/>
  <c r="U876" i="15"/>
  <c r="V876" i="15"/>
  <c r="W876" i="15"/>
  <c r="X876" i="15"/>
  <c r="Y876" i="15"/>
  <c r="Z876" i="15"/>
  <c r="AA876" i="15"/>
  <c r="T877" i="15"/>
  <c r="U877" i="15"/>
  <c r="V877" i="15"/>
  <c r="W877" i="15"/>
  <c r="X877" i="15"/>
  <c r="Y877" i="15"/>
  <c r="Z877" i="15"/>
  <c r="AA877" i="15"/>
  <c r="T878" i="15"/>
  <c r="U878" i="15"/>
  <c r="V878" i="15"/>
  <c r="W878" i="15"/>
  <c r="X878" i="15"/>
  <c r="Y878" i="15"/>
  <c r="Z878" i="15"/>
  <c r="AA878" i="15"/>
  <c r="T879" i="15"/>
  <c r="U879" i="15"/>
  <c r="V879" i="15"/>
  <c r="W879" i="15"/>
  <c r="X879" i="15"/>
  <c r="Y879" i="15"/>
  <c r="Z879" i="15"/>
  <c r="AA879" i="15"/>
  <c r="T880" i="15"/>
  <c r="U880" i="15"/>
  <c r="V880" i="15"/>
  <c r="W880" i="15"/>
  <c r="X880" i="15"/>
  <c r="Y880" i="15"/>
  <c r="Z880" i="15"/>
  <c r="AA880" i="15"/>
  <c r="T1157" i="15"/>
  <c r="U1157" i="15"/>
  <c r="V1157" i="15"/>
  <c r="W1157" i="15"/>
  <c r="X1157" i="15"/>
  <c r="Y1157" i="15"/>
  <c r="Z1157" i="15"/>
  <c r="AA1157" i="15"/>
  <c r="T1158" i="15"/>
  <c r="U1158" i="15"/>
  <c r="V1158" i="15"/>
  <c r="W1158" i="15"/>
  <c r="X1158" i="15"/>
  <c r="Y1158" i="15"/>
  <c r="Z1158" i="15"/>
  <c r="AA1158" i="15"/>
  <c r="T1159" i="15"/>
  <c r="U1159" i="15"/>
  <c r="V1159" i="15"/>
  <c r="W1159" i="15"/>
  <c r="X1159" i="15"/>
  <c r="Y1159" i="15"/>
  <c r="Z1159" i="15"/>
  <c r="AA1159" i="15"/>
  <c r="T1160" i="15"/>
  <c r="U1160" i="15"/>
  <c r="V1160" i="15"/>
  <c r="W1160" i="15"/>
  <c r="X1160" i="15"/>
  <c r="Y1160" i="15"/>
  <c r="Z1160" i="15"/>
  <c r="AA1160" i="15"/>
  <c r="T1161" i="15"/>
  <c r="U1161" i="15"/>
  <c r="V1161" i="15"/>
  <c r="W1161" i="15"/>
  <c r="X1161" i="15"/>
  <c r="Y1161" i="15"/>
  <c r="Z1161" i="15"/>
  <c r="AA1161" i="15"/>
  <c r="T1162" i="15"/>
  <c r="U1162" i="15"/>
  <c r="V1162" i="15"/>
  <c r="W1162" i="15"/>
  <c r="X1162" i="15"/>
  <c r="Y1162" i="15"/>
  <c r="Z1162" i="15"/>
  <c r="AA1162" i="15"/>
  <c r="T1163" i="15"/>
  <c r="U1163" i="15"/>
  <c r="V1163" i="15"/>
  <c r="W1163" i="15"/>
  <c r="X1163" i="15"/>
  <c r="Y1163" i="15"/>
  <c r="Z1163" i="15"/>
  <c r="AA1163" i="15"/>
  <c r="T1164" i="15"/>
  <c r="U1164" i="15"/>
  <c r="V1164" i="15"/>
  <c r="W1164" i="15"/>
  <c r="X1164" i="15"/>
  <c r="Y1164" i="15"/>
  <c r="Z1164" i="15"/>
  <c r="AA1164" i="15"/>
  <c r="T1165" i="15"/>
  <c r="U1165" i="15"/>
  <c r="V1165" i="15"/>
  <c r="W1165" i="15"/>
  <c r="X1165" i="15"/>
  <c r="Y1165" i="15"/>
  <c r="Z1165" i="15"/>
  <c r="AA1165" i="15"/>
  <c r="T1166" i="15"/>
  <c r="U1166" i="15"/>
  <c r="V1166" i="15"/>
  <c r="W1166" i="15"/>
  <c r="X1166" i="15"/>
  <c r="Y1166" i="15"/>
  <c r="Z1166" i="15"/>
  <c r="AA1166" i="15"/>
  <c r="T1167" i="15"/>
  <c r="U1167" i="15"/>
  <c r="V1167" i="15"/>
  <c r="W1167" i="15"/>
  <c r="X1167" i="15"/>
  <c r="Y1167" i="15"/>
  <c r="Z1167" i="15"/>
  <c r="AA1167" i="15"/>
  <c r="T1168" i="15"/>
  <c r="U1168" i="15"/>
  <c r="V1168" i="15"/>
  <c r="W1168" i="15"/>
  <c r="X1168" i="15"/>
  <c r="Y1168" i="15"/>
  <c r="Z1168" i="15"/>
  <c r="AA1168" i="15"/>
  <c r="T1445" i="15"/>
  <c r="U1445" i="15"/>
  <c r="V1445" i="15"/>
  <c r="W1445" i="15"/>
  <c r="X1445" i="15"/>
  <c r="Y1445" i="15"/>
  <c r="Z1445" i="15"/>
  <c r="AA1445" i="15"/>
  <c r="T1446" i="15"/>
  <c r="U1446" i="15"/>
  <c r="V1446" i="15"/>
  <c r="W1446" i="15"/>
  <c r="X1446" i="15"/>
  <c r="Y1446" i="15"/>
  <c r="Z1446" i="15"/>
  <c r="AA1446" i="15"/>
  <c r="T1447" i="15"/>
  <c r="U1447" i="15"/>
  <c r="V1447" i="15"/>
  <c r="W1447" i="15"/>
  <c r="X1447" i="15"/>
  <c r="Y1447" i="15"/>
  <c r="Z1447" i="15"/>
  <c r="AA1447" i="15"/>
  <c r="T1448" i="15"/>
  <c r="U1448" i="15"/>
  <c r="V1448" i="15"/>
  <c r="W1448" i="15"/>
  <c r="X1448" i="15"/>
  <c r="Y1448" i="15"/>
  <c r="Z1448" i="15"/>
  <c r="AA1448" i="15"/>
  <c r="T1449" i="15"/>
  <c r="U1449" i="15"/>
  <c r="V1449" i="15"/>
  <c r="W1449" i="15"/>
  <c r="X1449" i="15"/>
  <c r="Y1449" i="15"/>
  <c r="Z1449" i="15"/>
  <c r="AA1449" i="15"/>
  <c r="T1450" i="15"/>
  <c r="U1450" i="15"/>
  <c r="V1450" i="15"/>
  <c r="W1450" i="15"/>
  <c r="X1450" i="15"/>
  <c r="Y1450" i="15"/>
  <c r="Z1450" i="15"/>
  <c r="AA1450" i="15"/>
  <c r="T1451" i="15"/>
  <c r="U1451" i="15"/>
  <c r="V1451" i="15"/>
  <c r="W1451" i="15"/>
  <c r="X1451" i="15"/>
  <c r="Y1451" i="15"/>
  <c r="Z1451" i="15"/>
  <c r="AA1451" i="15"/>
  <c r="T1452" i="15"/>
  <c r="U1452" i="15"/>
  <c r="V1452" i="15"/>
  <c r="W1452" i="15"/>
  <c r="X1452" i="15"/>
  <c r="Y1452" i="15"/>
  <c r="Z1452" i="15"/>
  <c r="AA1452" i="15"/>
  <c r="T1453" i="15"/>
  <c r="U1453" i="15"/>
  <c r="V1453" i="15"/>
  <c r="W1453" i="15"/>
  <c r="X1453" i="15"/>
  <c r="Y1453" i="15"/>
  <c r="Z1453" i="15"/>
  <c r="AA1453" i="15"/>
  <c r="T1454" i="15"/>
  <c r="U1454" i="15"/>
  <c r="V1454" i="15"/>
  <c r="W1454" i="15"/>
  <c r="X1454" i="15"/>
  <c r="Y1454" i="15"/>
  <c r="Z1454" i="15"/>
  <c r="AA1454" i="15"/>
  <c r="T1455" i="15"/>
  <c r="U1455" i="15"/>
  <c r="V1455" i="15"/>
  <c r="W1455" i="15"/>
  <c r="X1455" i="15"/>
  <c r="Y1455" i="15"/>
  <c r="Z1455" i="15"/>
  <c r="AA1455" i="15"/>
  <c r="T1456" i="15"/>
  <c r="U1456" i="15"/>
  <c r="V1456" i="15"/>
  <c r="W1456" i="15"/>
  <c r="X1456" i="15"/>
  <c r="Y1456" i="15"/>
  <c r="Z1456" i="15"/>
  <c r="AA1456" i="15"/>
  <c r="T281" i="15"/>
  <c r="U281" i="15"/>
  <c r="V281" i="15"/>
  <c r="W281" i="15"/>
  <c r="X281" i="15"/>
  <c r="Y281" i="15"/>
  <c r="Z281" i="15"/>
  <c r="AA281" i="15"/>
  <c r="T282" i="15"/>
  <c r="U282" i="15"/>
  <c r="V282" i="15"/>
  <c r="W282" i="15"/>
  <c r="X282" i="15"/>
  <c r="Y282" i="15"/>
  <c r="Z282" i="15"/>
  <c r="AA282" i="15"/>
  <c r="T283" i="15"/>
  <c r="U283" i="15"/>
  <c r="V283" i="15"/>
  <c r="W283" i="15"/>
  <c r="X283" i="15"/>
  <c r="Y283" i="15"/>
  <c r="Z283" i="15"/>
  <c r="AA283" i="15"/>
  <c r="T284" i="15"/>
  <c r="U284" i="15"/>
  <c r="V284" i="15"/>
  <c r="W284" i="15"/>
  <c r="X284" i="15"/>
  <c r="Y284" i="15"/>
  <c r="Z284" i="15"/>
  <c r="AA284" i="15"/>
  <c r="T285" i="15"/>
  <c r="U285" i="15"/>
  <c r="V285" i="15"/>
  <c r="W285" i="15"/>
  <c r="X285" i="15"/>
  <c r="Y285" i="15"/>
  <c r="Z285" i="15"/>
  <c r="AA285" i="15"/>
  <c r="T286" i="15"/>
  <c r="U286" i="15"/>
  <c r="V286" i="15"/>
  <c r="W286" i="15"/>
  <c r="X286" i="15"/>
  <c r="Y286" i="15"/>
  <c r="Z286" i="15"/>
  <c r="AA286" i="15"/>
  <c r="T287" i="15"/>
  <c r="U287" i="15"/>
  <c r="V287" i="15"/>
  <c r="W287" i="15"/>
  <c r="X287" i="15"/>
  <c r="Y287" i="15"/>
  <c r="Z287" i="15"/>
  <c r="AA287" i="15"/>
  <c r="T288" i="15"/>
  <c r="U288" i="15"/>
  <c r="V288" i="15"/>
  <c r="W288" i="15"/>
  <c r="X288" i="15"/>
  <c r="Y288" i="15"/>
  <c r="Z288" i="15"/>
  <c r="AA288" i="15"/>
  <c r="T289" i="15"/>
  <c r="U289" i="15"/>
  <c r="V289" i="15"/>
  <c r="W289" i="15"/>
  <c r="X289" i="15"/>
  <c r="Y289" i="15"/>
  <c r="Z289" i="15"/>
  <c r="AA289" i="15"/>
  <c r="T290" i="15"/>
  <c r="U290" i="15"/>
  <c r="V290" i="15"/>
  <c r="W290" i="15"/>
  <c r="X290" i="15"/>
  <c r="Y290" i="15"/>
  <c r="Z290" i="15"/>
  <c r="AA290" i="15"/>
  <c r="T291" i="15"/>
  <c r="U291" i="15"/>
  <c r="V291" i="15"/>
  <c r="W291" i="15"/>
  <c r="X291" i="15"/>
  <c r="Y291" i="15"/>
  <c r="Z291" i="15"/>
  <c r="AA291" i="15"/>
  <c r="T292" i="15"/>
  <c r="U292" i="15"/>
  <c r="V292" i="15"/>
  <c r="W292" i="15"/>
  <c r="X292" i="15"/>
  <c r="Y292" i="15"/>
  <c r="Z292" i="15"/>
  <c r="AA292" i="15"/>
  <c r="T569" i="15"/>
  <c r="U569" i="15"/>
  <c r="V569" i="15"/>
  <c r="W569" i="15"/>
  <c r="X569" i="15"/>
  <c r="Y569" i="15"/>
  <c r="Z569" i="15"/>
  <c r="AA569" i="15"/>
  <c r="T570" i="15"/>
  <c r="U570" i="15"/>
  <c r="V570" i="15"/>
  <c r="W570" i="15"/>
  <c r="X570" i="15"/>
  <c r="Y570" i="15"/>
  <c r="Z570" i="15"/>
  <c r="AA570" i="15"/>
  <c r="T571" i="15"/>
  <c r="U571" i="15"/>
  <c r="V571" i="15"/>
  <c r="W571" i="15"/>
  <c r="X571" i="15"/>
  <c r="Y571" i="15"/>
  <c r="Z571" i="15"/>
  <c r="AA571" i="15"/>
  <c r="T572" i="15"/>
  <c r="U572" i="15"/>
  <c r="V572" i="15"/>
  <c r="W572" i="15"/>
  <c r="X572" i="15"/>
  <c r="Y572" i="15"/>
  <c r="Z572" i="15"/>
  <c r="AA572" i="15"/>
  <c r="T573" i="15"/>
  <c r="U573" i="15"/>
  <c r="V573" i="15"/>
  <c r="W573" i="15"/>
  <c r="X573" i="15"/>
  <c r="Y573" i="15"/>
  <c r="Z573" i="15"/>
  <c r="AA573" i="15"/>
  <c r="T574" i="15"/>
  <c r="U574" i="15"/>
  <c r="V574" i="15"/>
  <c r="W574" i="15"/>
  <c r="X574" i="15"/>
  <c r="Y574" i="15"/>
  <c r="Z574" i="15"/>
  <c r="AA574" i="15"/>
  <c r="T575" i="15"/>
  <c r="U575" i="15"/>
  <c r="V575" i="15"/>
  <c r="W575" i="15"/>
  <c r="X575" i="15"/>
  <c r="Y575" i="15"/>
  <c r="Z575" i="15"/>
  <c r="AA575" i="15"/>
  <c r="T576" i="15"/>
  <c r="U576" i="15"/>
  <c r="V576" i="15"/>
  <c r="W576" i="15"/>
  <c r="X576" i="15"/>
  <c r="Y576" i="15"/>
  <c r="Z576" i="15"/>
  <c r="AA576" i="15"/>
  <c r="T577" i="15"/>
  <c r="U577" i="15"/>
  <c r="V577" i="15"/>
  <c r="W577" i="15"/>
  <c r="X577" i="15"/>
  <c r="Y577" i="15"/>
  <c r="Z577" i="15"/>
  <c r="AA577" i="15"/>
  <c r="T578" i="15"/>
  <c r="U578" i="15"/>
  <c r="V578" i="15"/>
  <c r="W578" i="15"/>
  <c r="X578" i="15"/>
  <c r="Y578" i="15"/>
  <c r="Z578" i="15"/>
  <c r="AA578" i="15"/>
  <c r="T579" i="15"/>
  <c r="U579" i="15"/>
  <c r="V579" i="15"/>
  <c r="W579" i="15"/>
  <c r="X579" i="15"/>
  <c r="Y579" i="15"/>
  <c r="Z579" i="15"/>
  <c r="AA579" i="15"/>
  <c r="T580" i="15"/>
  <c r="U580" i="15"/>
  <c r="V580" i="15"/>
  <c r="W580" i="15"/>
  <c r="X580" i="15"/>
  <c r="Y580" i="15"/>
  <c r="Z580" i="15"/>
  <c r="AA580" i="15"/>
  <c r="T857" i="15"/>
  <c r="U857" i="15"/>
  <c r="V857" i="15"/>
  <c r="W857" i="15"/>
  <c r="X857" i="15"/>
  <c r="Y857" i="15"/>
  <c r="Z857" i="15"/>
  <c r="AA857" i="15"/>
  <c r="T858" i="15"/>
  <c r="U858" i="15"/>
  <c r="V858" i="15"/>
  <c r="W858" i="15"/>
  <c r="X858" i="15"/>
  <c r="Y858" i="15"/>
  <c r="Z858" i="15"/>
  <c r="AA858" i="15"/>
  <c r="T859" i="15"/>
  <c r="U859" i="15"/>
  <c r="V859" i="15"/>
  <c r="W859" i="15"/>
  <c r="X859" i="15"/>
  <c r="Y859" i="15"/>
  <c r="Z859" i="15"/>
  <c r="AA859" i="15"/>
  <c r="T860" i="15"/>
  <c r="U860" i="15"/>
  <c r="V860" i="15"/>
  <c r="W860" i="15"/>
  <c r="X860" i="15"/>
  <c r="Y860" i="15"/>
  <c r="Z860" i="15"/>
  <c r="AA860" i="15"/>
  <c r="T861" i="15"/>
  <c r="U861" i="15"/>
  <c r="V861" i="15"/>
  <c r="W861" i="15"/>
  <c r="X861" i="15"/>
  <c r="Y861" i="15"/>
  <c r="Z861" i="15"/>
  <c r="AA861" i="15"/>
  <c r="T862" i="15"/>
  <c r="U862" i="15"/>
  <c r="V862" i="15"/>
  <c r="W862" i="15"/>
  <c r="X862" i="15"/>
  <c r="Y862" i="15"/>
  <c r="Z862" i="15"/>
  <c r="AA862" i="15"/>
  <c r="T863" i="15"/>
  <c r="U863" i="15"/>
  <c r="V863" i="15"/>
  <c r="W863" i="15"/>
  <c r="X863" i="15"/>
  <c r="Y863" i="15"/>
  <c r="Z863" i="15"/>
  <c r="AA863" i="15"/>
  <c r="T864" i="15"/>
  <c r="U864" i="15"/>
  <c r="V864" i="15"/>
  <c r="W864" i="15"/>
  <c r="X864" i="15"/>
  <c r="Y864" i="15"/>
  <c r="Z864" i="15"/>
  <c r="AA864" i="15"/>
  <c r="T865" i="15"/>
  <c r="U865" i="15"/>
  <c r="V865" i="15"/>
  <c r="W865" i="15"/>
  <c r="X865" i="15"/>
  <c r="Y865" i="15"/>
  <c r="Z865" i="15"/>
  <c r="AA865" i="15"/>
  <c r="T866" i="15"/>
  <c r="U866" i="15"/>
  <c r="V866" i="15"/>
  <c r="W866" i="15"/>
  <c r="X866" i="15"/>
  <c r="Y866" i="15"/>
  <c r="Z866" i="15"/>
  <c r="AA866" i="15"/>
  <c r="T867" i="15"/>
  <c r="U867" i="15"/>
  <c r="V867" i="15"/>
  <c r="W867" i="15"/>
  <c r="X867" i="15"/>
  <c r="Y867" i="15"/>
  <c r="Z867" i="15"/>
  <c r="AA867" i="15"/>
  <c r="T868" i="15"/>
  <c r="U868" i="15"/>
  <c r="V868" i="15"/>
  <c r="W868" i="15"/>
  <c r="X868" i="15"/>
  <c r="Y868" i="15"/>
  <c r="Z868" i="15"/>
  <c r="AA868" i="15"/>
  <c r="T1145" i="15"/>
  <c r="U1145" i="15"/>
  <c r="V1145" i="15"/>
  <c r="W1145" i="15"/>
  <c r="X1145" i="15"/>
  <c r="Y1145" i="15"/>
  <c r="Z1145" i="15"/>
  <c r="AA1145" i="15"/>
  <c r="T1146" i="15"/>
  <c r="U1146" i="15"/>
  <c r="V1146" i="15"/>
  <c r="W1146" i="15"/>
  <c r="X1146" i="15"/>
  <c r="Y1146" i="15"/>
  <c r="Z1146" i="15"/>
  <c r="AA1146" i="15"/>
  <c r="T1147" i="15"/>
  <c r="U1147" i="15"/>
  <c r="V1147" i="15"/>
  <c r="W1147" i="15"/>
  <c r="X1147" i="15"/>
  <c r="Y1147" i="15"/>
  <c r="Z1147" i="15"/>
  <c r="AA1147" i="15"/>
  <c r="T1148" i="15"/>
  <c r="U1148" i="15"/>
  <c r="V1148" i="15"/>
  <c r="W1148" i="15"/>
  <c r="X1148" i="15"/>
  <c r="Y1148" i="15"/>
  <c r="Z1148" i="15"/>
  <c r="AA1148" i="15"/>
  <c r="T1149" i="15"/>
  <c r="U1149" i="15"/>
  <c r="V1149" i="15"/>
  <c r="W1149" i="15"/>
  <c r="X1149" i="15"/>
  <c r="Y1149" i="15"/>
  <c r="Z1149" i="15"/>
  <c r="AA1149" i="15"/>
  <c r="T1150" i="15"/>
  <c r="U1150" i="15"/>
  <c r="V1150" i="15"/>
  <c r="W1150" i="15"/>
  <c r="X1150" i="15"/>
  <c r="Y1150" i="15"/>
  <c r="Z1150" i="15"/>
  <c r="AA1150" i="15"/>
  <c r="T1151" i="15"/>
  <c r="U1151" i="15"/>
  <c r="V1151" i="15"/>
  <c r="W1151" i="15"/>
  <c r="X1151" i="15"/>
  <c r="Y1151" i="15"/>
  <c r="Z1151" i="15"/>
  <c r="AA1151" i="15"/>
  <c r="T1152" i="15"/>
  <c r="U1152" i="15"/>
  <c r="V1152" i="15"/>
  <c r="W1152" i="15"/>
  <c r="X1152" i="15"/>
  <c r="Y1152" i="15"/>
  <c r="Z1152" i="15"/>
  <c r="AA1152" i="15"/>
  <c r="T1153" i="15"/>
  <c r="U1153" i="15"/>
  <c r="V1153" i="15"/>
  <c r="W1153" i="15"/>
  <c r="X1153" i="15"/>
  <c r="Y1153" i="15"/>
  <c r="Z1153" i="15"/>
  <c r="AA1153" i="15"/>
  <c r="T1154" i="15"/>
  <c r="U1154" i="15"/>
  <c r="V1154" i="15"/>
  <c r="W1154" i="15"/>
  <c r="X1154" i="15"/>
  <c r="Y1154" i="15"/>
  <c r="Z1154" i="15"/>
  <c r="AA1154" i="15"/>
  <c r="T1155" i="15"/>
  <c r="U1155" i="15"/>
  <c r="V1155" i="15"/>
  <c r="W1155" i="15"/>
  <c r="X1155" i="15"/>
  <c r="Y1155" i="15"/>
  <c r="Z1155" i="15"/>
  <c r="AA1155" i="15"/>
  <c r="T1156" i="15"/>
  <c r="U1156" i="15"/>
  <c r="V1156" i="15"/>
  <c r="W1156" i="15"/>
  <c r="X1156" i="15"/>
  <c r="Y1156" i="15"/>
  <c r="Z1156" i="15"/>
  <c r="AA1156" i="15"/>
  <c r="T1433" i="15"/>
  <c r="U1433" i="15"/>
  <c r="V1433" i="15"/>
  <c r="W1433" i="15"/>
  <c r="X1433" i="15"/>
  <c r="Y1433" i="15"/>
  <c r="Z1433" i="15"/>
  <c r="AA1433" i="15"/>
  <c r="T1434" i="15"/>
  <c r="U1434" i="15"/>
  <c r="V1434" i="15"/>
  <c r="W1434" i="15"/>
  <c r="X1434" i="15"/>
  <c r="Y1434" i="15"/>
  <c r="Z1434" i="15"/>
  <c r="AA1434" i="15"/>
  <c r="T1435" i="15"/>
  <c r="U1435" i="15"/>
  <c r="V1435" i="15"/>
  <c r="W1435" i="15"/>
  <c r="X1435" i="15"/>
  <c r="Y1435" i="15"/>
  <c r="Z1435" i="15"/>
  <c r="AA1435" i="15"/>
  <c r="T1436" i="15"/>
  <c r="U1436" i="15"/>
  <c r="V1436" i="15"/>
  <c r="W1436" i="15"/>
  <c r="X1436" i="15"/>
  <c r="Y1436" i="15"/>
  <c r="Z1436" i="15"/>
  <c r="AA1436" i="15"/>
  <c r="T1437" i="15"/>
  <c r="U1437" i="15"/>
  <c r="V1437" i="15"/>
  <c r="W1437" i="15"/>
  <c r="X1437" i="15"/>
  <c r="Y1437" i="15"/>
  <c r="Z1437" i="15"/>
  <c r="AA1437" i="15"/>
  <c r="T1438" i="15"/>
  <c r="U1438" i="15"/>
  <c r="V1438" i="15"/>
  <c r="W1438" i="15"/>
  <c r="X1438" i="15"/>
  <c r="Y1438" i="15"/>
  <c r="Z1438" i="15"/>
  <c r="AA1438" i="15"/>
  <c r="T1439" i="15"/>
  <c r="U1439" i="15"/>
  <c r="V1439" i="15"/>
  <c r="W1439" i="15"/>
  <c r="X1439" i="15"/>
  <c r="Y1439" i="15"/>
  <c r="Z1439" i="15"/>
  <c r="AA1439" i="15"/>
  <c r="T1440" i="15"/>
  <c r="U1440" i="15"/>
  <c r="V1440" i="15"/>
  <c r="W1440" i="15"/>
  <c r="X1440" i="15"/>
  <c r="Y1440" i="15"/>
  <c r="Z1440" i="15"/>
  <c r="AA1440" i="15"/>
  <c r="T1441" i="15"/>
  <c r="U1441" i="15"/>
  <c r="V1441" i="15"/>
  <c r="W1441" i="15"/>
  <c r="X1441" i="15"/>
  <c r="Y1441" i="15"/>
  <c r="Z1441" i="15"/>
  <c r="AA1441" i="15"/>
  <c r="T1442" i="15"/>
  <c r="U1442" i="15"/>
  <c r="V1442" i="15"/>
  <c r="W1442" i="15"/>
  <c r="X1442" i="15"/>
  <c r="Y1442" i="15"/>
  <c r="Z1442" i="15"/>
  <c r="AA1442" i="15"/>
  <c r="T1443" i="15"/>
  <c r="U1443" i="15"/>
  <c r="V1443" i="15"/>
  <c r="W1443" i="15"/>
  <c r="X1443" i="15"/>
  <c r="Y1443" i="15"/>
  <c r="Z1443" i="15"/>
  <c r="AA1443" i="15"/>
  <c r="T1444" i="15"/>
  <c r="U1444" i="15"/>
  <c r="V1444" i="15"/>
  <c r="W1444" i="15"/>
  <c r="X1444" i="15"/>
  <c r="Y1444" i="15"/>
  <c r="Z1444" i="15"/>
  <c r="AA1444" i="15"/>
  <c r="T269" i="15"/>
  <c r="U269" i="15"/>
  <c r="V269" i="15"/>
  <c r="W269" i="15"/>
  <c r="X269" i="15"/>
  <c r="Y269" i="15"/>
  <c r="Z269" i="15"/>
  <c r="AA269" i="15"/>
  <c r="T270" i="15"/>
  <c r="U270" i="15"/>
  <c r="V270" i="15"/>
  <c r="W270" i="15"/>
  <c r="X270" i="15"/>
  <c r="Y270" i="15"/>
  <c r="Z270" i="15"/>
  <c r="AA270" i="15"/>
  <c r="T271" i="15"/>
  <c r="U271" i="15"/>
  <c r="V271" i="15"/>
  <c r="W271" i="15"/>
  <c r="X271" i="15"/>
  <c r="Y271" i="15"/>
  <c r="Z271" i="15"/>
  <c r="AA271" i="15"/>
  <c r="T272" i="15"/>
  <c r="U272" i="15"/>
  <c r="V272" i="15"/>
  <c r="W272" i="15"/>
  <c r="X272" i="15"/>
  <c r="Y272" i="15"/>
  <c r="Z272" i="15"/>
  <c r="AA272" i="15"/>
  <c r="T273" i="15"/>
  <c r="U273" i="15"/>
  <c r="V273" i="15"/>
  <c r="W273" i="15"/>
  <c r="X273" i="15"/>
  <c r="Y273" i="15"/>
  <c r="Z273" i="15"/>
  <c r="AA273" i="15"/>
  <c r="T274" i="15"/>
  <c r="U274" i="15"/>
  <c r="V274" i="15"/>
  <c r="W274" i="15"/>
  <c r="X274" i="15"/>
  <c r="Y274" i="15"/>
  <c r="Z274" i="15"/>
  <c r="AA274" i="15"/>
  <c r="T275" i="15"/>
  <c r="U275" i="15"/>
  <c r="V275" i="15"/>
  <c r="W275" i="15"/>
  <c r="X275" i="15"/>
  <c r="Y275" i="15"/>
  <c r="Z275" i="15"/>
  <c r="AA275" i="15"/>
  <c r="T276" i="15"/>
  <c r="U276" i="15"/>
  <c r="V276" i="15"/>
  <c r="W276" i="15"/>
  <c r="X276" i="15"/>
  <c r="Y276" i="15"/>
  <c r="Z276" i="15"/>
  <c r="AA276" i="15"/>
  <c r="T277" i="15"/>
  <c r="U277" i="15"/>
  <c r="V277" i="15"/>
  <c r="W277" i="15"/>
  <c r="X277" i="15"/>
  <c r="Y277" i="15"/>
  <c r="Z277" i="15"/>
  <c r="AA277" i="15"/>
  <c r="T278" i="15"/>
  <c r="U278" i="15"/>
  <c r="V278" i="15"/>
  <c r="W278" i="15"/>
  <c r="X278" i="15"/>
  <c r="Y278" i="15"/>
  <c r="Z278" i="15"/>
  <c r="AA278" i="15"/>
  <c r="T279" i="15"/>
  <c r="U279" i="15"/>
  <c r="V279" i="15"/>
  <c r="W279" i="15"/>
  <c r="X279" i="15"/>
  <c r="Y279" i="15"/>
  <c r="Z279" i="15"/>
  <c r="AA279" i="15"/>
  <c r="T280" i="15"/>
  <c r="U280" i="15"/>
  <c r="V280" i="15"/>
  <c r="W280" i="15"/>
  <c r="X280" i="15"/>
  <c r="Y280" i="15"/>
  <c r="Z280" i="15"/>
  <c r="AA280" i="15"/>
  <c r="T557" i="15"/>
  <c r="U557" i="15"/>
  <c r="V557" i="15"/>
  <c r="W557" i="15"/>
  <c r="X557" i="15"/>
  <c r="Y557" i="15"/>
  <c r="Z557" i="15"/>
  <c r="AA557" i="15"/>
  <c r="T558" i="15"/>
  <c r="U558" i="15"/>
  <c r="V558" i="15"/>
  <c r="W558" i="15"/>
  <c r="X558" i="15"/>
  <c r="Y558" i="15"/>
  <c r="Z558" i="15"/>
  <c r="AA558" i="15"/>
  <c r="T559" i="15"/>
  <c r="U559" i="15"/>
  <c r="V559" i="15"/>
  <c r="W559" i="15"/>
  <c r="X559" i="15"/>
  <c r="Y559" i="15"/>
  <c r="Z559" i="15"/>
  <c r="AA559" i="15"/>
  <c r="T560" i="15"/>
  <c r="U560" i="15"/>
  <c r="V560" i="15"/>
  <c r="W560" i="15"/>
  <c r="X560" i="15"/>
  <c r="Y560" i="15"/>
  <c r="Z560" i="15"/>
  <c r="AA560" i="15"/>
  <c r="T561" i="15"/>
  <c r="U561" i="15"/>
  <c r="V561" i="15"/>
  <c r="W561" i="15"/>
  <c r="X561" i="15"/>
  <c r="Y561" i="15"/>
  <c r="Z561" i="15"/>
  <c r="AA561" i="15"/>
  <c r="T562" i="15"/>
  <c r="U562" i="15"/>
  <c r="V562" i="15"/>
  <c r="W562" i="15"/>
  <c r="X562" i="15"/>
  <c r="Y562" i="15"/>
  <c r="Z562" i="15"/>
  <c r="AA562" i="15"/>
  <c r="T563" i="15"/>
  <c r="U563" i="15"/>
  <c r="V563" i="15"/>
  <c r="W563" i="15"/>
  <c r="X563" i="15"/>
  <c r="Y563" i="15"/>
  <c r="Z563" i="15"/>
  <c r="AA563" i="15"/>
  <c r="T564" i="15"/>
  <c r="U564" i="15"/>
  <c r="V564" i="15"/>
  <c r="W564" i="15"/>
  <c r="X564" i="15"/>
  <c r="Y564" i="15"/>
  <c r="Z564" i="15"/>
  <c r="AA564" i="15"/>
  <c r="T565" i="15"/>
  <c r="U565" i="15"/>
  <c r="V565" i="15"/>
  <c r="W565" i="15"/>
  <c r="X565" i="15"/>
  <c r="Y565" i="15"/>
  <c r="Z565" i="15"/>
  <c r="AA565" i="15"/>
  <c r="T566" i="15"/>
  <c r="U566" i="15"/>
  <c r="V566" i="15"/>
  <c r="W566" i="15"/>
  <c r="X566" i="15"/>
  <c r="Y566" i="15"/>
  <c r="Z566" i="15"/>
  <c r="AA566" i="15"/>
  <c r="T567" i="15"/>
  <c r="U567" i="15"/>
  <c r="V567" i="15"/>
  <c r="W567" i="15"/>
  <c r="X567" i="15"/>
  <c r="Y567" i="15"/>
  <c r="Z567" i="15"/>
  <c r="AA567" i="15"/>
  <c r="T568" i="15"/>
  <c r="U568" i="15"/>
  <c r="V568" i="15"/>
  <c r="W568" i="15"/>
  <c r="X568" i="15"/>
  <c r="Y568" i="15"/>
  <c r="Z568" i="15"/>
  <c r="AA568" i="15"/>
  <c r="T845" i="15"/>
  <c r="U845" i="15"/>
  <c r="V845" i="15"/>
  <c r="W845" i="15"/>
  <c r="X845" i="15"/>
  <c r="Y845" i="15"/>
  <c r="Z845" i="15"/>
  <c r="AA845" i="15"/>
  <c r="T846" i="15"/>
  <c r="U846" i="15"/>
  <c r="V846" i="15"/>
  <c r="W846" i="15"/>
  <c r="X846" i="15"/>
  <c r="Y846" i="15"/>
  <c r="Z846" i="15"/>
  <c r="AA846" i="15"/>
  <c r="T847" i="15"/>
  <c r="U847" i="15"/>
  <c r="V847" i="15"/>
  <c r="W847" i="15"/>
  <c r="X847" i="15"/>
  <c r="Y847" i="15"/>
  <c r="Z847" i="15"/>
  <c r="AA847" i="15"/>
  <c r="T848" i="15"/>
  <c r="U848" i="15"/>
  <c r="V848" i="15"/>
  <c r="W848" i="15"/>
  <c r="X848" i="15"/>
  <c r="Y848" i="15"/>
  <c r="Z848" i="15"/>
  <c r="AA848" i="15"/>
  <c r="T849" i="15"/>
  <c r="U849" i="15"/>
  <c r="V849" i="15"/>
  <c r="W849" i="15"/>
  <c r="X849" i="15"/>
  <c r="Y849" i="15"/>
  <c r="Z849" i="15"/>
  <c r="AA849" i="15"/>
  <c r="T850" i="15"/>
  <c r="U850" i="15"/>
  <c r="V850" i="15"/>
  <c r="W850" i="15"/>
  <c r="X850" i="15"/>
  <c r="Y850" i="15"/>
  <c r="Z850" i="15"/>
  <c r="AA850" i="15"/>
  <c r="T851" i="15"/>
  <c r="U851" i="15"/>
  <c r="V851" i="15"/>
  <c r="W851" i="15"/>
  <c r="X851" i="15"/>
  <c r="Y851" i="15"/>
  <c r="Z851" i="15"/>
  <c r="AA851" i="15"/>
  <c r="T852" i="15"/>
  <c r="U852" i="15"/>
  <c r="V852" i="15"/>
  <c r="W852" i="15"/>
  <c r="X852" i="15"/>
  <c r="Y852" i="15"/>
  <c r="Z852" i="15"/>
  <c r="AA852" i="15"/>
  <c r="T853" i="15"/>
  <c r="U853" i="15"/>
  <c r="V853" i="15"/>
  <c r="W853" i="15"/>
  <c r="X853" i="15"/>
  <c r="Y853" i="15"/>
  <c r="Z853" i="15"/>
  <c r="AA853" i="15"/>
  <c r="T854" i="15"/>
  <c r="U854" i="15"/>
  <c r="V854" i="15"/>
  <c r="W854" i="15"/>
  <c r="X854" i="15"/>
  <c r="Y854" i="15"/>
  <c r="Z854" i="15"/>
  <c r="AA854" i="15"/>
  <c r="T855" i="15"/>
  <c r="U855" i="15"/>
  <c r="V855" i="15"/>
  <c r="W855" i="15"/>
  <c r="X855" i="15"/>
  <c r="Y855" i="15"/>
  <c r="Z855" i="15"/>
  <c r="AA855" i="15"/>
  <c r="T856" i="15"/>
  <c r="U856" i="15"/>
  <c r="V856" i="15"/>
  <c r="W856" i="15"/>
  <c r="X856" i="15"/>
  <c r="Y856" i="15"/>
  <c r="Z856" i="15"/>
  <c r="AA856" i="15"/>
  <c r="T1133" i="15"/>
  <c r="U1133" i="15"/>
  <c r="V1133" i="15"/>
  <c r="W1133" i="15"/>
  <c r="X1133" i="15"/>
  <c r="Y1133" i="15"/>
  <c r="Z1133" i="15"/>
  <c r="AA1133" i="15"/>
  <c r="T1134" i="15"/>
  <c r="U1134" i="15"/>
  <c r="V1134" i="15"/>
  <c r="W1134" i="15"/>
  <c r="X1134" i="15"/>
  <c r="Y1134" i="15"/>
  <c r="Z1134" i="15"/>
  <c r="AA1134" i="15"/>
  <c r="T1135" i="15"/>
  <c r="U1135" i="15"/>
  <c r="V1135" i="15"/>
  <c r="W1135" i="15"/>
  <c r="X1135" i="15"/>
  <c r="Y1135" i="15"/>
  <c r="Z1135" i="15"/>
  <c r="AA1135" i="15"/>
  <c r="T1136" i="15"/>
  <c r="U1136" i="15"/>
  <c r="V1136" i="15"/>
  <c r="W1136" i="15"/>
  <c r="X1136" i="15"/>
  <c r="Y1136" i="15"/>
  <c r="Z1136" i="15"/>
  <c r="AA1136" i="15"/>
  <c r="T1137" i="15"/>
  <c r="U1137" i="15"/>
  <c r="V1137" i="15"/>
  <c r="W1137" i="15"/>
  <c r="X1137" i="15"/>
  <c r="Y1137" i="15"/>
  <c r="Z1137" i="15"/>
  <c r="AA1137" i="15"/>
  <c r="T1138" i="15"/>
  <c r="U1138" i="15"/>
  <c r="V1138" i="15"/>
  <c r="W1138" i="15"/>
  <c r="X1138" i="15"/>
  <c r="Y1138" i="15"/>
  <c r="Z1138" i="15"/>
  <c r="AA1138" i="15"/>
  <c r="T1139" i="15"/>
  <c r="U1139" i="15"/>
  <c r="V1139" i="15"/>
  <c r="W1139" i="15"/>
  <c r="X1139" i="15"/>
  <c r="Y1139" i="15"/>
  <c r="Z1139" i="15"/>
  <c r="AA1139" i="15"/>
  <c r="T1140" i="15"/>
  <c r="U1140" i="15"/>
  <c r="V1140" i="15"/>
  <c r="W1140" i="15"/>
  <c r="X1140" i="15"/>
  <c r="Y1140" i="15"/>
  <c r="Z1140" i="15"/>
  <c r="AA1140" i="15"/>
  <c r="T1141" i="15"/>
  <c r="U1141" i="15"/>
  <c r="V1141" i="15"/>
  <c r="W1141" i="15"/>
  <c r="X1141" i="15"/>
  <c r="Y1141" i="15"/>
  <c r="Z1141" i="15"/>
  <c r="AA1141" i="15"/>
  <c r="T1142" i="15"/>
  <c r="U1142" i="15"/>
  <c r="V1142" i="15"/>
  <c r="W1142" i="15"/>
  <c r="X1142" i="15"/>
  <c r="Y1142" i="15"/>
  <c r="Z1142" i="15"/>
  <c r="AA1142" i="15"/>
  <c r="T1143" i="15"/>
  <c r="U1143" i="15"/>
  <c r="V1143" i="15"/>
  <c r="W1143" i="15"/>
  <c r="X1143" i="15"/>
  <c r="Y1143" i="15"/>
  <c r="Z1143" i="15"/>
  <c r="AA1143" i="15"/>
  <c r="T1144" i="15"/>
  <c r="U1144" i="15"/>
  <c r="V1144" i="15"/>
  <c r="W1144" i="15"/>
  <c r="X1144" i="15"/>
  <c r="Y1144" i="15"/>
  <c r="Z1144" i="15"/>
  <c r="AA1144" i="15"/>
  <c r="T1421" i="15"/>
  <c r="U1421" i="15"/>
  <c r="V1421" i="15"/>
  <c r="W1421" i="15"/>
  <c r="X1421" i="15"/>
  <c r="Y1421" i="15"/>
  <c r="Z1421" i="15"/>
  <c r="AA1421" i="15"/>
  <c r="T1422" i="15"/>
  <c r="U1422" i="15"/>
  <c r="V1422" i="15"/>
  <c r="W1422" i="15"/>
  <c r="X1422" i="15"/>
  <c r="Y1422" i="15"/>
  <c r="Z1422" i="15"/>
  <c r="AA1422" i="15"/>
  <c r="T1423" i="15"/>
  <c r="U1423" i="15"/>
  <c r="V1423" i="15"/>
  <c r="W1423" i="15"/>
  <c r="X1423" i="15"/>
  <c r="Y1423" i="15"/>
  <c r="Z1423" i="15"/>
  <c r="AA1423" i="15"/>
  <c r="T1424" i="15"/>
  <c r="U1424" i="15"/>
  <c r="V1424" i="15"/>
  <c r="W1424" i="15"/>
  <c r="X1424" i="15"/>
  <c r="Y1424" i="15"/>
  <c r="Z1424" i="15"/>
  <c r="AA1424" i="15"/>
  <c r="T1425" i="15"/>
  <c r="U1425" i="15"/>
  <c r="V1425" i="15"/>
  <c r="W1425" i="15"/>
  <c r="X1425" i="15"/>
  <c r="Y1425" i="15"/>
  <c r="Z1425" i="15"/>
  <c r="AA1425" i="15"/>
  <c r="T1426" i="15"/>
  <c r="U1426" i="15"/>
  <c r="V1426" i="15"/>
  <c r="W1426" i="15"/>
  <c r="X1426" i="15"/>
  <c r="Y1426" i="15"/>
  <c r="Z1426" i="15"/>
  <c r="AA1426" i="15"/>
  <c r="T1427" i="15"/>
  <c r="U1427" i="15"/>
  <c r="V1427" i="15"/>
  <c r="W1427" i="15"/>
  <c r="X1427" i="15"/>
  <c r="Y1427" i="15"/>
  <c r="Z1427" i="15"/>
  <c r="AA1427" i="15"/>
  <c r="T1428" i="15"/>
  <c r="U1428" i="15"/>
  <c r="V1428" i="15"/>
  <c r="W1428" i="15"/>
  <c r="X1428" i="15"/>
  <c r="Y1428" i="15"/>
  <c r="Z1428" i="15"/>
  <c r="AA1428" i="15"/>
  <c r="T1429" i="15"/>
  <c r="U1429" i="15"/>
  <c r="V1429" i="15"/>
  <c r="W1429" i="15"/>
  <c r="X1429" i="15"/>
  <c r="Y1429" i="15"/>
  <c r="Z1429" i="15"/>
  <c r="AA1429" i="15"/>
  <c r="T1430" i="15"/>
  <c r="U1430" i="15"/>
  <c r="V1430" i="15"/>
  <c r="W1430" i="15"/>
  <c r="X1430" i="15"/>
  <c r="Y1430" i="15"/>
  <c r="Z1430" i="15"/>
  <c r="AA1430" i="15"/>
  <c r="T1431" i="15"/>
  <c r="U1431" i="15"/>
  <c r="V1431" i="15"/>
  <c r="W1431" i="15"/>
  <c r="X1431" i="15"/>
  <c r="Y1431" i="15"/>
  <c r="Z1431" i="15"/>
  <c r="AA1431" i="15"/>
  <c r="T1432" i="15"/>
  <c r="U1432" i="15"/>
  <c r="V1432" i="15"/>
  <c r="W1432" i="15"/>
  <c r="X1432" i="15"/>
  <c r="Y1432" i="15"/>
  <c r="Z1432" i="15"/>
  <c r="AA1432" i="15"/>
  <c r="T257" i="15"/>
  <c r="AJ37" i="15" s="1"/>
  <c r="AU37" i="15" s="1"/>
  <c r="U257" i="15"/>
  <c r="V257" i="15"/>
  <c r="W257" i="15"/>
  <c r="X257" i="15"/>
  <c r="Y257" i="15"/>
  <c r="Z257" i="15"/>
  <c r="AA257" i="15"/>
  <c r="T258" i="15"/>
  <c r="U258" i="15"/>
  <c r="V258" i="15"/>
  <c r="W258" i="15"/>
  <c r="X258" i="15"/>
  <c r="Y258" i="15"/>
  <c r="Z258" i="15"/>
  <c r="AA258" i="15"/>
  <c r="T259" i="15"/>
  <c r="U259" i="15"/>
  <c r="V259" i="15"/>
  <c r="W259" i="15"/>
  <c r="X259" i="15"/>
  <c r="Y259" i="15"/>
  <c r="Z259" i="15"/>
  <c r="AA259" i="15"/>
  <c r="T260" i="15"/>
  <c r="U260" i="15"/>
  <c r="V260" i="15"/>
  <c r="W260" i="15"/>
  <c r="X260" i="15"/>
  <c r="Y260" i="15"/>
  <c r="Z260" i="15"/>
  <c r="AA260" i="15"/>
  <c r="T261" i="15"/>
  <c r="U261" i="15"/>
  <c r="V261" i="15"/>
  <c r="W261" i="15"/>
  <c r="X261" i="15"/>
  <c r="Y261" i="15"/>
  <c r="Z261" i="15"/>
  <c r="AA261" i="15"/>
  <c r="T262" i="15"/>
  <c r="U262" i="15"/>
  <c r="V262" i="15"/>
  <c r="W262" i="15"/>
  <c r="X262" i="15"/>
  <c r="Y262" i="15"/>
  <c r="Z262" i="15"/>
  <c r="AA262" i="15"/>
  <c r="T263" i="15"/>
  <c r="U263" i="15"/>
  <c r="V263" i="15"/>
  <c r="W263" i="15"/>
  <c r="X263" i="15"/>
  <c r="Y263" i="15"/>
  <c r="Z263" i="15"/>
  <c r="AA263" i="15"/>
  <c r="T264" i="15"/>
  <c r="U264" i="15"/>
  <c r="V264" i="15"/>
  <c r="W264" i="15"/>
  <c r="X264" i="15"/>
  <c r="Y264" i="15"/>
  <c r="Z264" i="15"/>
  <c r="AA264" i="15"/>
  <c r="T265" i="15"/>
  <c r="U265" i="15"/>
  <c r="V265" i="15"/>
  <c r="W265" i="15"/>
  <c r="X265" i="15"/>
  <c r="Y265" i="15"/>
  <c r="Z265" i="15"/>
  <c r="AA265" i="15"/>
  <c r="T266" i="15"/>
  <c r="U266" i="15"/>
  <c r="V266" i="15"/>
  <c r="W266" i="15"/>
  <c r="X266" i="15"/>
  <c r="Y266" i="15"/>
  <c r="Z266" i="15"/>
  <c r="AA266" i="15"/>
  <c r="T267" i="15"/>
  <c r="U267" i="15"/>
  <c r="V267" i="15"/>
  <c r="W267" i="15"/>
  <c r="X267" i="15"/>
  <c r="Y267" i="15"/>
  <c r="Z267" i="15"/>
  <c r="AA267" i="15"/>
  <c r="T268" i="15"/>
  <c r="U268" i="15"/>
  <c r="V268" i="15"/>
  <c r="W268" i="15"/>
  <c r="X268" i="15"/>
  <c r="Y268" i="15"/>
  <c r="Z268" i="15"/>
  <c r="AA268" i="15"/>
  <c r="T545" i="15"/>
  <c r="U545" i="15"/>
  <c r="V545" i="15"/>
  <c r="W545" i="15"/>
  <c r="X545" i="15"/>
  <c r="Y545" i="15"/>
  <c r="Z545" i="15"/>
  <c r="AA545" i="15"/>
  <c r="T546" i="15"/>
  <c r="U546" i="15"/>
  <c r="V546" i="15"/>
  <c r="W546" i="15"/>
  <c r="X546" i="15"/>
  <c r="Y546" i="15"/>
  <c r="Z546" i="15"/>
  <c r="AA546" i="15"/>
  <c r="T547" i="15"/>
  <c r="U547" i="15"/>
  <c r="V547" i="15"/>
  <c r="W547" i="15"/>
  <c r="X547" i="15"/>
  <c r="Y547" i="15"/>
  <c r="Z547" i="15"/>
  <c r="AA547" i="15"/>
  <c r="T548" i="15"/>
  <c r="U548" i="15"/>
  <c r="V548" i="15"/>
  <c r="W548" i="15"/>
  <c r="X548" i="15"/>
  <c r="Y548" i="15"/>
  <c r="Z548" i="15"/>
  <c r="AA548" i="15"/>
  <c r="T549" i="15"/>
  <c r="U549" i="15"/>
  <c r="V549" i="15"/>
  <c r="W549" i="15"/>
  <c r="X549" i="15"/>
  <c r="Y549" i="15"/>
  <c r="Z549" i="15"/>
  <c r="AA549" i="15"/>
  <c r="T550" i="15"/>
  <c r="U550" i="15"/>
  <c r="V550" i="15"/>
  <c r="W550" i="15"/>
  <c r="X550" i="15"/>
  <c r="Y550" i="15"/>
  <c r="Z550" i="15"/>
  <c r="AA550" i="15"/>
  <c r="T551" i="15"/>
  <c r="U551" i="15"/>
  <c r="V551" i="15"/>
  <c r="W551" i="15"/>
  <c r="X551" i="15"/>
  <c r="Y551" i="15"/>
  <c r="Z551" i="15"/>
  <c r="AA551" i="15"/>
  <c r="T552" i="15"/>
  <c r="U552" i="15"/>
  <c r="V552" i="15"/>
  <c r="W552" i="15"/>
  <c r="X552" i="15"/>
  <c r="Y552" i="15"/>
  <c r="Z552" i="15"/>
  <c r="AA552" i="15"/>
  <c r="T553" i="15"/>
  <c r="U553" i="15"/>
  <c r="V553" i="15"/>
  <c r="W553" i="15"/>
  <c r="X553" i="15"/>
  <c r="Y553" i="15"/>
  <c r="Z553" i="15"/>
  <c r="AA553" i="15"/>
  <c r="T554" i="15"/>
  <c r="U554" i="15"/>
  <c r="V554" i="15"/>
  <c r="W554" i="15"/>
  <c r="X554" i="15"/>
  <c r="Y554" i="15"/>
  <c r="Z554" i="15"/>
  <c r="AA554" i="15"/>
  <c r="T555" i="15"/>
  <c r="U555" i="15"/>
  <c r="V555" i="15"/>
  <c r="W555" i="15"/>
  <c r="X555" i="15"/>
  <c r="Y555" i="15"/>
  <c r="Z555" i="15"/>
  <c r="AA555" i="15"/>
  <c r="T556" i="15"/>
  <c r="U556" i="15"/>
  <c r="V556" i="15"/>
  <c r="W556" i="15"/>
  <c r="X556" i="15"/>
  <c r="Y556" i="15"/>
  <c r="Z556" i="15"/>
  <c r="AA556" i="15"/>
  <c r="T833" i="15"/>
  <c r="U833" i="15"/>
  <c r="V833" i="15"/>
  <c r="W833" i="15"/>
  <c r="X833" i="15"/>
  <c r="Y833" i="15"/>
  <c r="Z833" i="15"/>
  <c r="AA833" i="15"/>
  <c r="T834" i="15"/>
  <c r="U834" i="15"/>
  <c r="V834" i="15"/>
  <c r="W834" i="15"/>
  <c r="X834" i="15"/>
  <c r="Y834" i="15"/>
  <c r="Z834" i="15"/>
  <c r="AA834" i="15"/>
  <c r="T835" i="15"/>
  <c r="U835" i="15"/>
  <c r="V835" i="15"/>
  <c r="W835" i="15"/>
  <c r="X835" i="15"/>
  <c r="Y835" i="15"/>
  <c r="Z835" i="15"/>
  <c r="AA835" i="15"/>
  <c r="T836" i="15"/>
  <c r="U836" i="15"/>
  <c r="V836" i="15"/>
  <c r="W836" i="15"/>
  <c r="X836" i="15"/>
  <c r="Y836" i="15"/>
  <c r="Z836" i="15"/>
  <c r="AA836" i="15"/>
  <c r="T837" i="15"/>
  <c r="U837" i="15"/>
  <c r="V837" i="15"/>
  <c r="W837" i="15"/>
  <c r="X837" i="15"/>
  <c r="Y837" i="15"/>
  <c r="Z837" i="15"/>
  <c r="AA837" i="15"/>
  <c r="T838" i="15"/>
  <c r="U838" i="15"/>
  <c r="V838" i="15"/>
  <c r="W838" i="15"/>
  <c r="X838" i="15"/>
  <c r="Y838" i="15"/>
  <c r="Z838" i="15"/>
  <c r="AA838" i="15"/>
  <c r="T839" i="15"/>
  <c r="U839" i="15"/>
  <c r="V839" i="15"/>
  <c r="W839" i="15"/>
  <c r="X839" i="15"/>
  <c r="Y839" i="15"/>
  <c r="Z839" i="15"/>
  <c r="AA839" i="15"/>
  <c r="T840" i="15"/>
  <c r="U840" i="15"/>
  <c r="V840" i="15"/>
  <c r="W840" i="15"/>
  <c r="X840" i="15"/>
  <c r="Y840" i="15"/>
  <c r="Z840" i="15"/>
  <c r="AA840" i="15"/>
  <c r="T841" i="15"/>
  <c r="U841" i="15"/>
  <c r="V841" i="15"/>
  <c r="W841" i="15"/>
  <c r="X841" i="15"/>
  <c r="Y841" i="15"/>
  <c r="Z841" i="15"/>
  <c r="AA841" i="15"/>
  <c r="T842" i="15"/>
  <c r="U842" i="15"/>
  <c r="V842" i="15"/>
  <c r="W842" i="15"/>
  <c r="X842" i="15"/>
  <c r="Y842" i="15"/>
  <c r="Z842" i="15"/>
  <c r="AA842" i="15"/>
  <c r="T843" i="15"/>
  <c r="U843" i="15"/>
  <c r="V843" i="15"/>
  <c r="W843" i="15"/>
  <c r="X843" i="15"/>
  <c r="Y843" i="15"/>
  <c r="Z843" i="15"/>
  <c r="AA843" i="15"/>
  <c r="T844" i="15"/>
  <c r="U844" i="15"/>
  <c r="V844" i="15"/>
  <c r="W844" i="15"/>
  <c r="X844" i="15"/>
  <c r="Y844" i="15"/>
  <c r="Z844" i="15"/>
  <c r="AA844" i="15"/>
  <c r="T1121" i="15"/>
  <c r="U1121" i="15"/>
  <c r="V1121" i="15"/>
  <c r="W1121" i="15"/>
  <c r="X1121" i="15"/>
  <c r="Y1121" i="15"/>
  <c r="Z1121" i="15"/>
  <c r="AA1121" i="15"/>
  <c r="T1122" i="15"/>
  <c r="U1122" i="15"/>
  <c r="V1122" i="15"/>
  <c r="W1122" i="15"/>
  <c r="X1122" i="15"/>
  <c r="Y1122" i="15"/>
  <c r="Z1122" i="15"/>
  <c r="AA1122" i="15"/>
  <c r="T1123" i="15"/>
  <c r="U1123" i="15"/>
  <c r="V1123" i="15"/>
  <c r="W1123" i="15"/>
  <c r="X1123" i="15"/>
  <c r="Y1123" i="15"/>
  <c r="Z1123" i="15"/>
  <c r="AA1123" i="15"/>
  <c r="T1124" i="15"/>
  <c r="U1124" i="15"/>
  <c r="V1124" i="15"/>
  <c r="W1124" i="15"/>
  <c r="X1124" i="15"/>
  <c r="Y1124" i="15"/>
  <c r="Z1124" i="15"/>
  <c r="AA1124" i="15"/>
  <c r="T1125" i="15"/>
  <c r="U1125" i="15"/>
  <c r="V1125" i="15"/>
  <c r="W1125" i="15"/>
  <c r="X1125" i="15"/>
  <c r="Y1125" i="15"/>
  <c r="Z1125" i="15"/>
  <c r="AA1125" i="15"/>
  <c r="T1126" i="15"/>
  <c r="U1126" i="15"/>
  <c r="V1126" i="15"/>
  <c r="W1126" i="15"/>
  <c r="X1126" i="15"/>
  <c r="Y1126" i="15"/>
  <c r="Z1126" i="15"/>
  <c r="AA1126" i="15"/>
  <c r="T1127" i="15"/>
  <c r="U1127" i="15"/>
  <c r="V1127" i="15"/>
  <c r="W1127" i="15"/>
  <c r="X1127" i="15"/>
  <c r="Y1127" i="15"/>
  <c r="Z1127" i="15"/>
  <c r="AA1127" i="15"/>
  <c r="T1128" i="15"/>
  <c r="U1128" i="15"/>
  <c r="V1128" i="15"/>
  <c r="W1128" i="15"/>
  <c r="X1128" i="15"/>
  <c r="Y1128" i="15"/>
  <c r="Z1128" i="15"/>
  <c r="AA1128" i="15"/>
  <c r="T1129" i="15"/>
  <c r="U1129" i="15"/>
  <c r="V1129" i="15"/>
  <c r="W1129" i="15"/>
  <c r="X1129" i="15"/>
  <c r="Y1129" i="15"/>
  <c r="Z1129" i="15"/>
  <c r="AA1129" i="15"/>
  <c r="T1130" i="15"/>
  <c r="U1130" i="15"/>
  <c r="V1130" i="15"/>
  <c r="W1130" i="15"/>
  <c r="X1130" i="15"/>
  <c r="Y1130" i="15"/>
  <c r="Z1130" i="15"/>
  <c r="AA1130" i="15"/>
  <c r="T1131" i="15"/>
  <c r="U1131" i="15"/>
  <c r="V1131" i="15"/>
  <c r="W1131" i="15"/>
  <c r="X1131" i="15"/>
  <c r="Y1131" i="15"/>
  <c r="Z1131" i="15"/>
  <c r="AA1131" i="15"/>
  <c r="T1132" i="15"/>
  <c r="U1132" i="15"/>
  <c r="V1132" i="15"/>
  <c r="W1132" i="15"/>
  <c r="X1132" i="15"/>
  <c r="Y1132" i="15"/>
  <c r="Z1132" i="15"/>
  <c r="AA1132" i="15"/>
  <c r="T1409" i="15"/>
  <c r="U1409" i="15"/>
  <c r="V1409" i="15"/>
  <c r="W1409" i="15"/>
  <c r="X1409" i="15"/>
  <c r="Y1409" i="15"/>
  <c r="Z1409" i="15"/>
  <c r="AA1409" i="15"/>
  <c r="T1410" i="15"/>
  <c r="U1410" i="15"/>
  <c r="V1410" i="15"/>
  <c r="W1410" i="15"/>
  <c r="X1410" i="15"/>
  <c r="Y1410" i="15"/>
  <c r="Z1410" i="15"/>
  <c r="AA1410" i="15"/>
  <c r="T1411" i="15"/>
  <c r="U1411" i="15"/>
  <c r="V1411" i="15"/>
  <c r="W1411" i="15"/>
  <c r="X1411" i="15"/>
  <c r="Y1411" i="15"/>
  <c r="Z1411" i="15"/>
  <c r="AA1411" i="15"/>
  <c r="T1412" i="15"/>
  <c r="U1412" i="15"/>
  <c r="V1412" i="15"/>
  <c r="W1412" i="15"/>
  <c r="X1412" i="15"/>
  <c r="Y1412" i="15"/>
  <c r="Z1412" i="15"/>
  <c r="AA1412" i="15"/>
  <c r="T1413" i="15"/>
  <c r="U1413" i="15"/>
  <c r="V1413" i="15"/>
  <c r="W1413" i="15"/>
  <c r="X1413" i="15"/>
  <c r="Y1413" i="15"/>
  <c r="Z1413" i="15"/>
  <c r="AA1413" i="15"/>
  <c r="T1414" i="15"/>
  <c r="U1414" i="15"/>
  <c r="V1414" i="15"/>
  <c r="W1414" i="15"/>
  <c r="X1414" i="15"/>
  <c r="Y1414" i="15"/>
  <c r="Z1414" i="15"/>
  <c r="AA1414" i="15"/>
  <c r="T1415" i="15"/>
  <c r="U1415" i="15"/>
  <c r="V1415" i="15"/>
  <c r="W1415" i="15"/>
  <c r="X1415" i="15"/>
  <c r="Y1415" i="15"/>
  <c r="Z1415" i="15"/>
  <c r="AA1415" i="15"/>
  <c r="T1416" i="15"/>
  <c r="U1416" i="15"/>
  <c r="V1416" i="15"/>
  <c r="W1416" i="15"/>
  <c r="X1416" i="15"/>
  <c r="Y1416" i="15"/>
  <c r="Z1416" i="15"/>
  <c r="AA1416" i="15"/>
  <c r="T1417" i="15"/>
  <c r="U1417" i="15"/>
  <c r="V1417" i="15"/>
  <c r="W1417" i="15"/>
  <c r="X1417" i="15"/>
  <c r="Y1417" i="15"/>
  <c r="Z1417" i="15"/>
  <c r="AA1417" i="15"/>
  <c r="T1418" i="15"/>
  <c r="U1418" i="15"/>
  <c r="V1418" i="15"/>
  <c r="W1418" i="15"/>
  <c r="X1418" i="15"/>
  <c r="Y1418" i="15"/>
  <c r="Z1418" i="15"/>
  <c r="AA1418" i="15"/>
  <c r="T1419" i="15"/>
  <c r="U1419" i="15"/>
  <c r="V1419" i="15"/>
  <c r="W1419" i="15"/>
  <c r="X1419" i="15"/>
  <c r="Y1419" i="15"/>
  <c r="Z1419" i="15"/>
  <c r="AA1419" i="15"/>
  <c r="T1420" i="15"/>
  <c r="U1420" i="15"/>
  <c r="V1420" i="15"/>
  <c r="W1420" i="15"/>
  <c r="X1420" i="15"/>
  <c r="Y1420" i="15"/>
  <c r="Z1420" i="15"/>
  <c r="AA1420" i="15"/>
  <c r="T245" i="15"/>
  <c r="U245" i="15"/>
  <c r="V245" i="15"/>
  <c r="W245" i="15"/>
  <c r="X245" i="15"/>
  <c r="Y245" i="15"/>
  <c r="Z245" i="15"/>
  <c r="AA245" i="15"/>
  <c r="T246" i="15"/>
  <c r="U246" i="15"/>
  <c r="V246" i="15"/>
  <c r="W246" i="15"/>
  <c r="X246" i="15"/>
  <c r="AK36" i="15" s="1"/>
  <c r="Y246" i="15"/>
  <c r="Z246" i="15"/>
  <c r="AA246" i="15"/>
  <c r="T247" i="15"/>
  <c r="U247" i="15"/>
  <c r="V247" i="15"/>
  <c r="W247" i="15"/>
  <c r="X247" i="15"/>
  <c r="Y247" i="15"/>
  <c r="Z247" i="15"/>
  <c r="AA247" i="15"/>
  <c r="T248" i="15"/>
  <c r="U248" i="15"/>
  <c r="V248" i="15"/>
  <c r="W248" i="15"/>
  <c r="X248" i="15"/>
  <c r="Y248" i="15"/>
  <c r="Z248" i="15"/>
  <c r="AA248" i="15"/>
  <c r="T249" i="15"/>
  <c r="U249" i="15"/>
  <c r="V249" i="15"/>
  <c r="W249" i="15"/>
  <c r="X249" i="15"/>
  <c r="Y249" i="15"/>
  <c r="Z249" i="15"/>
  <c r="AA249" i="15"/>
  <c r="T250" i="15"/>
  <c r="U250" i="15"/>
  <c r="V250" i="15"/>
  <c r="W250" i="15"/>
  <c r="X250" i="15"/>
  <c r="Y250" i="15"/>
  <c r="Z250" i="15"/>
  <c r="AA250" i="15"/>
  <c r="T251" i="15"/>
  <c r="U251" i="15"/>
  <c r="V251" i="15"/>
  <c r="W251" i="15"/>
  <c r="X251" i="15"/>
  <c r="Y251" i="15"/>
  <c r="Z251" i="15"/>
  <c r="AA251" i="15"/>
  <c r="T252" i="15"/>
  <c r="U252" i="15"/>
  <c r="V252" i="15"/>
  <c r="W252" i="15"/>
  <c r="X252" i="15"/>
  <c r="Y252" i="15"/>
  <c r="Z252" i="15"/>
  <c r="AA252" i="15"/>
  <c r="T253" i="15"/>
  <c r="U253" i="15"/>
  <c r="V253" i="15"/>
  <c r="W253" i="15"/>
  <c r="X253" i="15"/>
  <c r="Y253" i="15"/>
  <c r="Z253" i="15"/>
  <c r="AA253" i="15"/>
  <c r="T254" i="15"/>
  <c r="U254" i="15"/>
  <c r="V254" i="15"/>
  <c r="W254" i="15"/>
  <c r="X254" i="15"/>
  <c r="Y254" i="15"/>
  <c r="Z254" i="15"/>
  <c r="AA254" i="15"/>
  <c r="T255" i="15"/>
  <c r="U255" i="15"/>
  <c r="V255" i="15"/>
  <c r="W255" i="15"/>
  <c r="X255" i="15"/>
  <c r="Y255" i="15"/>
  <c r="Z255" i="15"/>
  <c r="AA255" i="15"/>
  <c r="T256" i="15"/>
  <c r="U256" i="15"/>
  <c r="V256" i="15"/>
  <c r="W256" i="15"/>
  <c r="X256" i="15"/>
  <c r="Y256" i="15"/>
  <c r="Z256" i="15"/>
  <c r="AA256" i="15"/>
  <c r="T533" i="15"/>
  <c r="U533" i="15"/>
  <c r="V533" i="15"/>
  <c r="W533" i="15"/>
  <c r="X533" i="15"/>
  <c r="Y533" i="15"/>
  <c r="Z533" i="15"/>
  <c r="AA533" i="15"/>
  <c r="T534" i="15"/>
  <c r="U534" i="15"/>
  <c r="V534" i="15"/>
  <c r="W534" i="15"/>
  <c r="X534" i="15"/>
  <c r="Y534" i="15"/>
  <c r="Z534" i="15"/>
  <c r="AA534" i="15"/>
  <c r="T535" i="15"/>
  <c r="U535" i="15"/>
  <c r="V535" i="15"/>
  <c r="W535" i="15"/>
  <c r="X535" i="15"/>
  <c r="Y535" i="15"/>
  <c r="Z535" i="15"/>
  <c r="AA535" i="15"/>
  <c r="T536" i="15"/>
  <c r="U536" i="15"/>
  <c r="V536" i="15"/>
  <c r="W536" i="15"/>
  <c r="X536" i="15"/>
  <c r="Y536" i="15"/>
  <c r="Z536" i="15"/>
  <c r="AA536" i="15"/>
  <c r="T537" i="15"/>
  <c r="U537" i="15"/>
  <c r="V537" i="15"/>
  <c r="W537" i="15"/>
  <c r="X537" i="15"/>
  <c r="Y537" i="15"/>
  <c r="Z537" i="15"/>
  <c r="AA537" i="15"/>
  <c r="T538" i="15"/>
  <c r="U538" i="15"/>
  <c r="V538" i="15"/>
  <c r="W538" i="15"/>
  <c r="X538" i="15"/>
  <c r="Y538" i="15"/>
  <c r="Z538" i="15"/>
  <c r="AA538" i="15"/>
  <c r="T539" i="15"/>
  <c r="U539" i="15"/>
  <c r="V539" i="15"/>
  <c r="W539" i="15"/>
  <c r="X539" i="15"/>
  <c r="Y539" i="15"/>
  <c r="Z539" i="15"/>
  <c r="AA539" i="15"/>
  <c r="T540" i="15"/>
  <c r="U540" i="15"/>
  <c r="V540" i="15"/>
  <c r="W540" i="15"/>
  <c r="X540" i="15"/>
  <c r="Y540" i="15"/>
  <c r="Z540" i="15"/>
  <c r="AA540" i="15"/>
  <c r="T541" i="15"/>
  <c r="U541" i="15"/>
  <c r="V541" i="15"/>
  <c r="W541" i="15"/>
  <c r="X541" i="15"/>
  <c r="Y541" i="15"/>
  <c r="Z541" i="15"/>
  <c r="AA541" i="15"/>
  <c r="T542" i="15"/>
  <c r="U542" i="15"/>
  <c r="V542" i="15"/>
  <c r="W542" i="15"/>
  <c r="X542" i="15"/>
  <c r="Y542" i="15"/>
  <c r="Z542" i="15"/>
  <c r="AA542" i="15"/>
  <c r="T543" i="15"/>
  <c r="U543" i="15"/>
  <c r="V543" i="15"/>
  <c r="W543" i="15"/>
  <c r="X543" i="15"/>
  <c r="Y543" i="15"/>
  <c r="Z543" i="15"/>
  <c r="AA543" i="15"/>
  <c r="T544" i="15"/>
  <c r="U544" i="15"/>
  <c r="V544" i="15"/>
  <c r="W544" i="15"/>
  <c r="X544" i="15"/>
  <c r="Y544" i="15"/>
  <c r="Z544" i="15"/>
  <c r="AA544" i="15"/>
  <c r="T821" i="15"/>
  <c r="U821" i="15"/>
  <c r="V821" i="15"/>
  <c r="W821" i="15"/>
  <c r="X821" i="15"/>
  <c r="Y821" i="15"/>
  <c r="Z821" i="15"/>
  <c r="AA821" i="15"/>
  <c r="T822" i="15"/>
  <c r="U822" i="15"/>
  <c r="V822" i="15"/>
  <c r="W822" i="15"/>
  <c r="X822" i="15"/>
  <c r="Y822" i="15"/>
  <c r="Z822" i="15"/>
  <c r="AA822" i="15"/>
  <c r="T823" i="15"/>
  <c r="U823" i="15"/>
  <c r="V823" i="15"/>
  <c r="W823" i="15"/>
  <c r="X823" i="15"/>
  <c r="Y823" i="15"/>
  <c r="Z823" i="15"/>
  <c r="AA823" i="15"/>
  <c r="T824" i="15"/>
  <c r="U824" i="15"/>
  <c r="V824" i="15"/>
  <c r="W824" i="15"/>
  <c r="X824" i="15"/>
  <c r="Y824" i="15"/>
  <c r="Z824" i="15"/>
  <c r="AA824" i="15"/>
  <c r="T825" i="15"/>
  <c r="U825" i="15"/>
  <c r="V825" i="15"/>
  <c r="W825" i="15"/>
  <c r="X825" i="15"/>
  <c r="Y825" i="15"/>
  <c r="Z825" i="15"/>
  <c r="AA825" i="15"/>
  <c r="T826" i="15"/>
  <c r="U826" i="15"/>
  <c r="V826" i="15"/>
  <c r="W826" i="15"/>
  <c r="X826" i="15"/>
  <c r="Y826" i="15"/>
  <c r="Z826" i="15"/>
  <c r="AA826" i="15"/>
  <c r="T827" i="15"/>
  <c r="U827" i="15"/>
  <c r="V827" i="15"/>
  <c r="W827" i="15"/>
  <c r="X827" i="15"/>
  <c r="Y827" i="15"/>
  <c r="Z827" i="15"/>
  <c r="AA827" i="15"/>
  <c r="T828" i="15"/>
  <c r="U828" i="15"/>
  <c r="V828" i="15"/>
  <c r="W828" i="15"/>
  <c r="X828" i="15"/>
  <c r="Y828" i="15"/>
  <c r="Z828" i="15"/>
  <c r="AA828" i="15"/>
  <c r="T829" i="15"/>
  <c r="U829" i="15"/>
  <c r="V829" i="15"/>
  <c r="W829" i="15"/>
  <c r="X829" i="15"/>
  <c r="Y829" i="15"/>
  <c r="Z829" i="15"/>
  <c r="AA829" i="15"/>
  <c r="T830" i="15"/>
  <c r="U830" i="15"/>
  <c r="V830" i="15"/>
  <c r="W830" i="15"/>
  <c r="X830" i="15"/>
  <c r="Y830" i="15"/>
  <c r="Z830" i="15"/>
  <c r="AA830" i="15"/>
  <c r="T831" i="15"/>
  <c r="U831" i="15"/>
  <c r="V831" i="15"/>
  <c r="W831" i="15"/>
  <c r="X831" i="15"/>
  <c r="Y831" i="15"/>
  <c r="Z831" i="15"/>
  <c r="AA831" i="15"/>
  <c r="T832" i="15"/>
  <c r="U832" i="15"/>
  <c r="V832" i="15"/>
  <c r="W832" i="15"/>
  <c r="X832" i="15"/>
  <c r="Y832" i="15"/>
  <c r="Z832" i="15"/>
  <c r="AA832" i="15"/>
  <c r="T1109" i="15"/>
  <c r="U1109" i="15"/>
  <c r="V1109" i="15"/>
  <c r="W1109" i="15"/>
  <c r="X1109" i="15"/>
  <c r="Y1109" i="15"/>
  <c r="Z1109" i="15"/>
  <c r="AA1109" i="15"/>
  <c r="T1110" i="15"/>
  <c r="U1110" i="15"/>
  <c r="V1110" i="15"/>
  <c r="W1110" i="15"/>
  <c r="X1110" i="15"/>
  <c r="Y1110" i="15"/>
  <c r="Z1110" i="15"/>
  <c r="AA1110" i="15"/>
  <c r="T1111" i="15"/>
  <c r="U1111" i="15"/>
  <c r="V1111" i="15"/>
  <c r="W1111" i="15"/>
  <c r="X1111" i="15"/>
  <c r="Y1111" i="15"/>
  <c r="Z1111" i="15"/>
  <c r="AA1111" i="15"/>
  <c r="T1112" i="15"/>
  <c r="U1112" i="15"/>
  <c r="V1112" i="15"/>
  <c r="W1112" i="15"/>
  <c r="X1112" i="15"/>
  <c r="Y1112" i="15"/>
  <c r="Z1112" i="15"/>
  <c r="AA1112" i="15"/>
  <c r="T1113" i="15"/>
  <c r="U1113" i="15"/>
  <c r="V1113" i="15"/>
  <c r="W1113" i="15"/>
  <c r="X1113" i="15"/>
  <c r="Y1113" i="15"/>
  <c r="Z1113" i="15"/>
  <c r="AA1113" i="15"/>
  <c r="T1114" i="15"/>
  <c r="U1114" i="15"/>
  <c r="V1114" i="15"/>
  <c r="W1114" i="15"/>
  <c r="X1114" i="15"/>
  <c r="Y1114" i="15"/>
  <c r="Z1114" i="15"/>
  <c r="AA1114" i="15"/>
  <c r="T1115" i="15"/>
  <c r="U1115" i="15"/>
  <c r="V1115" i="15"/>
  <c r="W1115" i="15"/>
  <c r="X1115" i="15"/>
  <c r="Y1115" i="15"/>
  <c r="Z1115" i="15"/>
  <c r="AA1115" i="15"/>
  <c r="T1116" i="15"/>
  <c r="U1116" i="15"/>
  <c r="V1116" i="15"/>
  <c r="W1116" i="15"/>
  <c r="X1116" i="15"/>
  <c r="Y1116" i="15"/>
  <c r="Z1116" i="15"/>
  <c r="AA1116" i="15"/>
  <c r="T1117" i="15"/>
  <c r="U1117" i="15"/>
  <c r="V1117" i="15"/>
  <c r="W1117" i="15"/>
  <c r="X1117" i="15"/>
  <c r="Y1117" i="15"/>
  <c r="Z1117" i="15"/>
  <c r="AA1117" i="15"/>
  <c r="T1118" i="15"/>
  <c r="U1118" i="15"/>
  <c r="V1118" i="15"/>
  <c r="W1118" i="15"/>
  <c r="X1118" i="15"/>
  <c r="Y1118" i="15"/>
  <c r="Z1118" i="15"/>
  <c r="AA1118" i="15"/>
  <c r="T1119" i="15"/>
  <c r="U1119" i="15"/>
  <c r="V1119" i="15"/>
  <c r="W1119" i="15"/>
  <c r="X1119" i="15"/>
  <c r="Y1119" i="15"/>
  <c r="Z1119" i="15"/>
  <c r="AA1119" i="15"/>
  <c r="T1120" i="15"/>
  <c r="U1120" i="15"/>
  <c r="V1120" i="15"/>
  <c r="W1120" i="15"/>
  <c r="X1120" i="15"/>
  <c r="Y1120" i="15"/>
  <c r="Z1120" i="15"/>
  <c r="AA1120" i="15"/>
  <c r="T1397" i="15"/>
  <c r="U1397" i="15"/>
  <c r="V1397" i="15"/>
  <c r="W1397" i="15"/>
  <c r="X1397" i="15"/>
  <c r="Y1397" i="15"/>
  <c r="Z1397" i="15"/>
  <c r="AA1397" i="15"/>
  <c r="T1398" i="15"/>
  <c r="U1398" i="15"/>
  <c r="V1398" i="15"/>
  <c r="W1398" i="15"/>
  <c r="X1398" i="15"/>
  <c r="Y1398" i="15"/>
  <c r="Z1398" i="15"/>
  <c r="AA1398" i="15"/>
  <c r="T1399" i="15"/>
  <c r="U1399" i="15"/>
  <c r="V1399" i="15"/>
  <c r="W1399" i="15"/>
  <c r="X1399" i="15"/>
  <c r="Y1399" i="15"/>
  <c r="Z1399" i="15"/>
  <c r="AA1399" i="15"/>
  <c r="T1400" i="15"/>
  <c r="U1400" i="15"/>
  <c r="V1400" i="15"/>
  <c r="W1400" i="15"/>
  <c r="X1400" i="15"/>
  <c r="Y1400" i="15"/>
  <c r="Z1400" i="15"/>
  <c r="AA1400" i="15"/>
  <c r="T1401" i="15"/>
  <c r="U1401" i="15"/>
  <c r="V1401" i="15"/>
  <c r="W1401" i="15"/>
  <c r="X1401" i="15"/>
  <c r="Y1401" i="15"/>
  <c r="Z1401" i="15"/>
  <c r="AA1401" i="15"/>
  <c r="T1402" i="15"/>
  <c r="U1402" i="15"/>
  <c r="V1402" i="15"/>
  <c r="W1402" i="15"/>
  <c r="X1402" i="15"/>
  <c r="Y1402" i="15"/>
  <c r="Z1402" i="15"/>
  <c r="AA1402" i="15"/>
  <c r="T1403" i="15"/>
  <c r="U1403" i="15"/>
  <c r="V1403" i="15"/>
  <c r="W1403" i="15"/>
  <c r="X1403" i="15"/>
  <c r="Y1403" i="15"/>
  <c r="Z1403" i="15"/>
  <c r="AA1403" i="15"/>
  <c r="T1404" i="15"/>
  <c r="U1404" i="15"/>
  <c r="V1404" i="15"/>
  <c r="W1404" i="15"/>
  <c r="X1404" i="15"/>
  <c r="Y1404" i="15"/>
  <c r="Z1404" i="15"/>
  <c r="AA1404" i="15"/>
  <c r="T1405" i="15"/>
  <c r="U1405" i="15"/>
  <c r="V1405" i="15"/>
  <c r="W1405" i="15"/>
  <c r="X1405" i="15"/>
  <c r="Y1405" i="15"/>
  <c r="Z1405" i="15"/>
  <c r="AA1405" i="15"/>
  <c r="T1406" i="15"/>
  <c r="U1406" i="15"/>
  <c r="V1406" i="15"/>
  <c r="W1406" i="15"/>
  <c r="X1406" i="15"/>
  <c r="Y1406" i="15"/>
  <c r="Z1406" i="15"/>
  <c r="AA1406" i="15"/>
  <c r="T1407" i="15"/>
  <c r="U1407" i="15"/>
  <c r="V1407" i="15"/>
  <c r="W1407" i="15"/>
  <c r="X1407" i="15"/>
  <c r="Y1407" i="15"/>
  <c r="Z1407" i="15"/>
  <c r="AA1407" i="15"/>
  <c r="T1408" i="15"/>
  <c r="U1408" i="15"/>
  <c r="V1408" i="15"/>
  <c r="W1408" i="15"/>
  <c r="X1408" i="15"/>
  <c r="Y1408" i="15"/>
  <c r="Z1408" i="15"/>
  <c r="AA1408" i="15"/>
  <c r="AJ36" i="15"/>
  <c r="AU36" i="15" s="1"/>
  <c r="T233" i="15"/>
  <c r="U233" i="15"/>
  <c r="V233" i="15"/>
  <c r="W233" i="15"/>
  <c r="X233" i="15"/>
  <c r="Y233" i="15"/>
  <c r="Z233" i="15"/>
  <c r="AA233" i="15"/>
  <c r="T234" i="15"/>
  <c r="U234" i="15"/>
  <c r="V234" i="15"/>
  <c r="W234" i="15"/>
  <c r="X234" i="15"/>
  <c r="Y234" i="15"/>
  <c r="Z234" i="15"/>
  <c r="AA234" i="15"/>
  <c r="T235" i="15"/>
  <c r="U235" i="15"/>
  <c r="V235" i="15"/>
  <c r="W235" i="15"/>
  <c r="X235" i="15"/>
  <c r="Y235" i="15"/>
  <c r="Z235" i="15"/>
  <c r="AA235" i="15"/>
  <c r="T236" i="15"/>
  <c r="U236" i="15"/>
  <c r="V236" i="15"/>
  <c r="W236" i="15"/>
  <c r="X236" i="15"/>
  <c r="Y236" i="15"/>
  <c r="Z236" i="15"/>
  <c r="AA236" i="15"/>
  <c r="T237" i="15"/>
  <c r="U237" i="15"/>
  <c r="V237" i="15"/>
  <c r="W237" i="15"/>
  <c r="X237" i="15"/>
  <c r="Y237" i="15"/>
  <c r="Z237" i="15"/>
  <c r="AA237" i="15"/>
  <c r="T238" i="15"/>
  <c r="U238" i="15"/>
  <c r="V238" i="15"/>
  <c r="W238" i="15"/>
  <c r="X238" i="15"/>
  <c r="Y238" i="15"/>
  <c r="Z238" i="15"/>
  <c r="AA238" i="15"/>
  <c r="T239" i="15"/>
  <c r="U239" i="15"/>
  <c r="V239" i="15"/>
  <c r="W239" i="15"/>
  <c r="X239" i="15"/>
  <c r="Y239" i="15"/>
  <c r="Z239" i="15"/>
  <c r="AA239" i="15"/>
  <c r="T240" i="15"/>
  <c r="U240" i="15"/>
  <c r="V240" i="15"/>
  <c r="W240" i="15"/>
  <c r="X240" i="15"/>
  <c r="Y240" i="15"/>
  <c r="Z240" i="15"/>
  <c r="AA240" i="15"/>
  <c r="T241" i="15"/>
  <c r="U241" i="15"/>
  <c r="V241" i="15"/>
  <c r="W241" i="15"/>
  <c r="X241" i="15"/>
  <c r="Y241" i="15"/>
  <c r="Z241" i="15"/>
  <c r="AA241" i="15"/>
  <c r="T242" i="15"/>
  <c r="U242" i="15"/>
  <c r="V242" i="15"/>
  <c r="W242" i="15"/>
  <c r="X242" i="15"/>
  <c r="Y242" i="15"/>
  <c r="Z242" i="15"/>
  <c r="AA242" i="15"/>
  <c r="T243" i="15"/>
  <c r="U243" i="15"/>
  <c r="V243" i="15"/>
  <c r="W243" i="15"/>
  <c r="X243" i="15"/>
  <c r="Y243" i="15"/>
  <c r="Z243" i="15"/>
  <c r="AA243" i="15"/>
  <c r="T244" i="15"/>
  <c r="U244" i="15"/>
  <c r="V244" i="15"/>
  <c r="W244" i="15"/>
  <c r="X244" i="15"/>
  <c r="Y244" i="15"/>
  <c r="Z244" i="15"/>
  <c r="AA244" i="15"/>
  <c r="T521" i="15"/>
  <c r="U521" i="15"/>
  <c r="V521" i="15"/>
  <c r="W521" i="15"/>
  <c r="X521" i="15"/>
  <c r="Y521" i="15"/>
  <c r="Z521" i="15"/>
  <c r="AA521" i="15"/>
  <c r="T522" i="15"/>
  <c r="U522" i="15"/>
  <c r="V522" i="15"/>
  <c r="W522" i="15"/>
  <c r="X522" i="15"/>
  <c r="Y522" i="15"/>
  <c r="Z522" i="15"/>
  <c r="AA522" i="15"/>
  <c r="T523" i="15"/>
  <c r="U523" i="15"/>
  <c r="V523" i="15"/>
  <c r="W523" i="15"/>
  <c r="X523" i="15"/>
  <c r="Y523" i="15"/>
  <c r="Z523" i="15"/>
  <c r="AA523" i="15"/>
  <c r="T524" i="15"/>
  <c r="U524" i="15"/>
  <c r="V524" i="15"/>
  <c r="W524" i="15"/>
  <c r="X524" i="15"/>
  <c r="Y524" i="15"/>
  <c r="Z524" i="15"/>
  <c r="AA524" i="15"/>
  <c r="T525" i="15"/>
  <c r="U525" i="15"/>
  <c r="V525" i="15"/>
  <c r="W525" i="15"/>
  <c r="X525" i="15"/>
  <c r="Y525" i="15"/>
  <c r="Z525" i="15"/>
  <c r="AA525" i="15"/>
  <c r="T526" i="15"/>
  <c r="U526" i="15"/>
  <c r="V526" i="15"/>
  <c r="W526" i="15"/>
  <c r="X526" i="15"/>
  <c r="Y526" i="15"/>
  <c r="Z526" i="15"/>
  <c r="AA526" i="15"/>
  <c r="T527" i="15"/>
  <c r="U527" i="15"/>
  <c r="V527" i="15"/>
  <c r="W527" i="15"/>
  <c r="X527" i="15"/>
  <c r="Y527" i="15"/>
  <c r="Z527" i="15"/>
  <c r="AA527" i="15"/>
  <c r="T528" i="15"/>
  <c r="U528" i="15"/>
  <c r="V528" i="15"/>
  <c r="W528" i="15"/>
  <c r="X528" i="15"/>
  <c r="Y528" i="15"/>
  <c r="Z528" i="15"/>
  <c r="AA528" i="15"/>
  <c r="T529" i="15"/>
  <c r="U529" i="15"/>
  <c r="V529" i="15"/>
  <c r="W529" i="15"/>
  <c r="X529" i="15"/>
  <c r="Y529" i="15"/>
  <c r="Z529" i="15"/>
  <c r="AA529" i="15"/>
  <c r="T530" i="15"/>
  <c r="U530" i="15"/>
  <c r="V530" i="15"/>
  <c r="W530" i="15"/>
  <c r="X530" i="15"/>
  <c r="Y530" i="15"/>
  <c r="Z530" i="15"/>
  <c r="AA530" i="15"/>
  <c r="T531" i="15"/>
  <c r="U531" i="15"/>
  <c r="V531" i="15"/>
  <c r="W531" i="15"/>
  <c r="X531" i="15"/>
  <c r="Y531" i="15"/>
  <c r="Z531" i="15"/>
  <c r="AA531" i="15"/>
  <c r="T532" i="15"/>
  <c r="U532" i="15"/>
  <c r="V532" i="15"/>
  <c r="W532" i="15"/>
  <c r="X532" i="15"/>
  <c r="Y532" i="15"/>
  <c r="Z532" i="15"/>
  <c r="AA532" i="15"/>
  <c r="T809" i="15"/>
  <c r="U809" i="15"/>
  <c r="V809" i="15"/>
  <c r="W809" i="15"/>
  <c r="X809" i="15"/>
  <c r="Y809" i="15"/>
  <c r="Z809" i="15"/>
  <c r="AA809" i="15"/>
  <c r="T810" i="15"/>
  <c r="U810" i="15"/>
  <c r="V810" i="15"/>
  <c r="W810" i="15"/>
  <c r="X810" i="15"/>
  <c r="Y810" i="15"/>
  <c r="Z810" i="15"/>
  <c r="AA810" i="15"/>
  <c r="T811" i="15"/>
  <c r="U811" i="15"/>
  <c r="V811" i="15"/>
  <c r="W811" i="15"/>
  <c r="X811" i="15"/>
  <c r="Y811" i="15"/>
  <c r="Z811" i="15"/>
  <c r="AA811" i="15"/>
  <c r="T812" i="15"/>
  <c r="U812" i="15"/>
  <c r="V812" i="15"/>
  <c r="W812" i="15"/>
  <c r="X812" i="15"/>
  <c r="Y812" i="15"/>
  <c r="Z812" i="15"/>
  <c r="AA812" i="15"/>
  <c r="T813" i="15"/>
  <c r="U813" i="15"/>
  <c r="V813" i="15"/>
  <c r="W813" i="15"/>
  <c r="X813" i="15"/>
  <c r="Y813" i="15"/>
  <c r="Z813" i="15"/>
  <c r="AA813" i="15"/>
  <c r="T814" i="15"/>
  <c r="U814" i="15"/>
  <c r="V814" i="15"/>
  <c r="W814" i="15"/>
  <c r="X814" i="15"/>
  <c r="Y814" i="15"/>
  <c r="Z814" i="15"/>
  <c r="AA814" i="15"/>
  <c r="T815" i="15"/>
  <c r="U815" i="15"/>
  <c r="V815" i="15"/>
  <c r="W815" i="15"/>
  <c r="X815" i="15"/>
  <c r="Y815" i="15"/>
  <c r="Z815" i="15"/>
  <c r="AA815" i="15"/>
  <c r="T816" i="15"/>
  <c r="U816" i="15"/>
  <c r="V816" i="15"/>
  <c r="W816" i="15"/>
  <c r="X816" i="15"/>
  <c r="Y816" i="15"/>
  <c r="Z816" i="15"/>
  <c r="AA816" i="15"/>
  <c r="T817" i="15"/>
  <c r="U817" i="15"/>
  <c r="V817" i="15"/>
  <c r="W817" i="15"/>
  <c r="X817" i="15"/>
  <c r="Y817" i="15"/>
  <c r="Z817" i="15"/>
  <c r="AA817" i="15"/>
  <c r="T818" i="15"/>
  <c r="U818" i="15"/>
  <c r="V818" i="15"/>
  <c r="W818" i="15"/>
  <c r="X818" i="15"/>
  <c r="Y818" i="15"/>
  <c r="Z818" i="15"/>
  <c r="AA818" i="15"/>
  <c r="T819" i="15"/>
  <c r="U819" i="15"/>
  <c r="V819" i="15"/>
  <c r="W819" i="15"/>
  <c r="X819" i="15"/>
  <c r="Y819" i="15"/>
  <c r="Z819" i="15"/>
  <c r="AA819" i="15"/>
  <c r="T820" i="15"/>
  <c r="U820" i="15"/>
  <c r="V820" i="15"/>
  <c r="W820" i="15"/>
  <c r="X820" i="15"/>
  <c r="Y820" i="15"/>
  <c r="Z820" i="15"/>
  <c r="AA820" i="15"/>
  <c r="T1097" i="15"/>
  <c r="U1097" i="15"/>
  <c r="V1097" i="15"/>
  <c r="W1097" i="15"/>
  <c r="X1097" i="15"/>
  <c r="Y1097" i="15"/>
  <c r="Z1097" i="15"/>
  <c r="AA1097" i="15"/>
  <c r="T1098" i="15"/>
  <c r="U1098" i="15"/>
  <c r="V1098" i="15"/>
  <c r="W1098" i="15"/>
  <c r="X1098" i="15"/>
  <c r="Y1098" i="15"/>
  <c r="Z1098" i="15"/>
  <c r="AA1098" i="15"/>
  <c r="T1099" i="15"/>
  <c r="U1099" i="15"/>
  <c r="V1099" i="15"/>
  <c r="W1099" i="15"/>
  <c r="X1099" i="15"/>
  <c r="Y1099" i="15"/>
  <c r="Z1099" i="15"/>
  <c r="AA1099" i="15"/>
  <c r="T1100" i="15"/>
  <c r="U1100" i="15"/>
  <c r="V1100" i="15"/>
  <c r="W1100" i="15"/>
  <c r="X1100" i="15"/>
  <c r="Y1100" i="15"/>
  <c r="Z1100" i="15"/>
  <c r="AA1100" i="15"/>
  <c r="T1101" i="15"/>
  <c r="U1101" i="15"/>
  <c r="V1101" i="15"/>
  <c r="W1101" i="15"/>
  <c r="X1101" i="15"/>
  <c r="Y1101" i="15"/>
  <c r="Z1101" i="15"/>
  <c r="AA1101" i="15"/>
  <c r="T1102" i="15"/>
  <c r="U1102" i="15"/>
  <c r="V1102" i="15"/>
  <c r="W1102" i="15"/>
  <c r="X1102" i="15"/>
  <c r="Y1102" i="15"/>
  <c r="Z1102" i="15"/>
  <c r="AA1102" i="15"/>
  <c r="T1103" i="15"/>
  <c r="U1103" i="15"/>
  <c r="V1103" i="15"/>
  <c r="W1103" i="15"/>
  <c r="X1103" i="15"/>
  <c r="Y1103" i="15"/>
  <c r="Z1103" i="15"/>
  <c r="AA1103" i="15"/>
  <c r="T1104" i="15"/>
  <c r="U1104" i="15"/>
  <c r="V1104" i="15"/>
  <c r="W1104" i="15"/>
  <c r="X1104" i="15"/>
  <c r="Y1104" i="15"/>
  <c r="Z1104" i="15"/>
  <c r="AA1104" i="15"/>
  <c r="T1105" i="15"/>
  <c r="U1105" i="15"/>
  <c r="V1105" i="15"/>
  <c r="W1105" i="15"/>
  <c r="X1105" i="15"/>
  <c r="Y1105" i="15"/>
  <c r="Z1105" i="15"/>
  <c r="AA1105" i="15"/>
  <c r="T1106" i="15"/>
  <c r="U1106" i="15"/>
  <c r="V1106" i="15"/>
  <c r="W1106" i="15"/>
  <c r="X1106" i="15"/>
  <c r="Y1106" i="15"/>
  <c r="Z1106" i="15"/>
  <c r="AA1106" i="15"/>
  <c r="T1107" i="15"/>
  <c r="U1107" i="15"/>
  <c r="V1107" i="15"/>
  <c r="W1107" i="15"/>
  <c r="X1107" i="15"/>
  <c r="Y1107" i="15"/>
  <c r="Z1107" i="15"/>
  <c r="AA1107" i="15"/>
  <c r="T1108" i="15"/>
  <c r="U1108" i="15"/>
  <c r="V1108" i="15"/>
  <c r="W1108" i="15"/>
  <c r="X1108" i="15"/>
  <c r="Y1108" i="15"/>
  <c r="Z1108" i="15"/>
  <c r="AA1108" i="15"/>
  <c r="T1385" i="15"/>
  <c r="U1385" i="15"/>
  <c r="V1385" i="15"/>
  <c r="W1385" i="15"/>
  <c r="X1385" i="15"/>
  <c r="Y1385" i="15"/>
  <c r="Z1385" i="15"/>
  <c r="AA1385" i="15"/>
  <c r="T1386" i="15"/>
  <c r="U1386" i="15"/>
  <c r="V1386" i="15"/>
  <c r="W1386" i="15"/>
  <c r="X1386" i="15"/>
  <c r="Y1386" i="15"/>
  <c r="Z1386" i="15"/>
  <c r="AA1386" i="15"/>
  <c r="T1387" i="15"/>
  <c r="U1387" i="15"/>
  <c r="V1387" i="15"/>
  <c r="W1387" i="15"/>
  <c r="X1387" i="15"/>
  <c r="Y1387" i="15"/>
  <c r="Z1387" i="15"/>
  <c r="AA1387" i="15"/>
  <c r="T1388" i="15"/>
  <c r="U1388" i="15"/>
  <c r="V1388" i="15"/>
  <c r="W1388" i="15"/>
  <c r="X1388" i="15"/>
  <c r="Y1388" i="15"/>
  <c r="Z1388" i="15"/>
  <c r="AA1388" i="15"/>
  <c r="T1389" i="15"/>
  <c r="U1389" i="15"/>
  <c r="V1389" i="15"/>
  <c r="W1389" i="15"/>
  <c r="X1389" i="15"/>
  <c r="Y1389" i="15"/>
  <c r="Z1389" i="15"/>
  <c r="AA1389" i="15"/>
  <c r="T1390" i="15"/>
  <c r="U1390" i="15"/>
  <c r="V1390" i="15"/>
  <c r="W1390" i="15"/>
  <c r="X1390" i="15"/>
  <c r="Y1390" i="15"/>
  <c r="Z1390" i="15"/>
  <c r="AA1390" i="15"/>
  <c r="T1391" i="15"/>
  <c r="U1391" i="15"/>
  <c r="V1391" i="15"/>
  <c r="W1391" i="15"/>
  <c r="X1391" i="15"/>
  <c r="Y1391" i="15"/>
  <c r="Z1391" i="15"/>
  <c r="AA1391" i="15"/>
  <c r="T1392" i="15"/>
  <c r="U1392" i="15"/>
  <c r="V1392" i="15"/>
  <c r="W1392" i="15"/>
  <c r="X1392" i="15"/>
  <c r="Y1392" i="15"/>
  <c r="Z1392" i="15"/>
  <c r="AA1392" i="15"/>
  <c r="T1393" i="15"/>
  <c r="U1393" i="15"/>
  <c r="V1393" i="15"/>
  <c r="W1393" i="15"/>
  <c r="X1393" i="15"/>
  <c r="Y1393" i="15"/>
  <c r="Z1393" i="15"/>
  <c r="AA1393" i="15"/>
  <c r="T1394" i="15"/>
  <c r="U1394" i="15"/>
  <c r="V1394" i="15"/>
  <c r="W1394" i="15"/>
  <c r="X1394" i="15"/>
  <c r="Y1394" i="15"/>
  <c r="Z1394" i="15"/>
  <c r="AA1394" i="15"/>
  <c r="T1395" i="15"/>
  <c r="U1395" i="15"/>
  <c r="V1395" i="15"/>
  <c r="W1395" i="15"/>
  <c r="X1395" i="15"/>
  <c r="Y1395" i="15"/>
  <c r="Z1395" i="15"/>
  <c r="AA1395" i="15"/>
  <c r="T1396" i="15"/>
  <c r="U1396" i="15"/>
  <c r="V1396" i="15"/>
  <c r="W1396" i="15"/>
  <c r="X1396" i="15"/>
  <c r="Y1396" i="15"/>
  <c r="Z1396" i="15"/>
  <c r="AA1396" i="15"/>
  <c r="T221" i="15"/>
  <c r="U221" i="15"/>
  <c r="V221" i="15"/>
  <c r="W221" i="15"/>
  <c r="X221" i="15"/>
  <c r="Y221" i="15"/>
  <c r="Z221" i="15"/>
  <c r="AA221" i="15"/>
  <c r="T222" i="15"/>
  <c r="U222" i="15"/>
  <c r="V222" i="15"/>
  <c r="W222" i="15"/>
  <c r="X222" i="15"/>
  <c r="Y222" i="15"/>
  <c r="Z222" i="15"/>
  <c r="AA222" i="15"/>
  <c r="T223" i="15"/>
  <c r="U223" i="15"/>
  <c r="V223" i="15"/>
  <c r="W223" i="15"/>
  <c r="X223" i="15"/>
  <c r="Y223" i="15"/>
  <c r="Z223" i="15"/>
  <c r="AA223" i="15"/>
  <c r="T224" i="15"/>
  <c r="U224" i="15"/>
  <c r="V224" i="15"/>
  <c r="W224" i="15"/>
  <c r="X224" i="15"/>
  <c r="Y224" i="15"/>
  <c r="Z224" i="15"/>
  <c r="AA224" i="15"/>
  <c r="T225" i="15"/>
  <c r="U225" i="15"/>
  <c r="V225" i="15"/>
  <c r="W225" i="15"/>
  <c r="X225" i="15"/>
  <c r="Y225" i="15"/>
  <c r="Z225" i="15"/>
  <c r="AA225" i="15"/>
  <c r="T226" i="15"/>
  <c r="U226" i="15"/>
  <c r="V226" i="15"/>
  <c r="W226" i="15"/>
  <c r="X226" i="15"/>
  <c r="Y226" i="15"/>
  <c r="Z226" i="15"/>
  <c r="AA226" i="15"/>
  <c r="T227" i="15"/>
  <c r="U227" i="15"/>
  <c r="V227" i="15"/>
  <c r="W227" i="15"/>
  <c r="X227" i="15"/>
  <c r="Y227" i="15"/>
  <c r="Z227" i="15"/>
  <c r="AA227" i="15"/>
  <c r="T228" i="15"/>
  <c r="U228" i="15"/>
  <c r="V228" i="15"/>
  <c r="W228" i="15"/>
  <c r="X228" i="15"/>
  <c r="Y228" i="15"/>
  <c r="Z228" i="15"/>
  <c r="AA228" i="15"/>
  <c r="T229" i="15"/>
  <c r="U229" i="15"/>
  <c r="V229" i="15"/>
  <c r="W229" i="15"/>
  <c r="X229" i="15"/>
  <c r="Y229" i="15"/>
  <c r="Z229" i="15"/>
  <c r="AA229" i="15"/>
  <c r="T230" i="15"/>
  <c r="U230" i="15"/>
  <c r="V230" i="15"/>
  <c r="W230" i="15"/>
  <c r="X230" i="15"/>
  <c r="Y230" i="15"/>
  <c r="Z230" i="15"/>
  <c r="AA230" i="15"/>
  <c r="T231" i="15"/>
  <c r="U231" i="15"/>
  <c r="V231" i="15"/>
  <c r="W231" i="15"/>
  <c r="X231" i="15"/>
  <c r="Y231" i="15"/>
  <c r="Z231" i="15"/>
  <c r="AA231" i="15"/>
  <c r="T232" i="15"/>
  <c r="U232" i="15"/>
  <c r="V232" i="15"/>
  <c r="W232" i="15"/>
  <c r="X232" i="15"/>
  <c r="Y232" i="15"/>
  <c r="Z232" i="15"/>
  <c r="AA232" i="15"/>
  <c r="T509" i="15"/>
  <c r="U509" i="15"/>
  <c r="V509" i="15"/>
  <c r="W509" i="15"/>
  <c r="X509" i="15"/>
  <c r="Y509" i="15"/>
  <c r="Z509" i="15"/>
  <c r="AA509" i="15"/>
  <c r="T510" i="15"/>
  <c r="U510" i="15"/>
  <c r="V510" i="15"/>
  <c r="W510" i="15"/>
  <c r="X510" i="15"/>
  <c r="Y510" i="15"/>
  <c r="Z510" i="15"/>
  <c r="AA510" i="15"/>
  <c r="T511" i="15"/>
  <c r="U511" i="15"/>
  <c r="V511" i="15"/>
  <c r="W511" i="15"/>
  <c r="X511" i="15"/>
  <c r="Y511" i="15"/>
  <c r="Z511" i="15"/>
  <c r="AA511" i="15"/>
  <c r="T512" i="15"/>
  <c r="U512" i="15"/>
  <c r="V512" i="15"/>
  <c r="W512" i="15"/>
  <c r="X512" i="15"/>
  <c r="Y512" i="15"/>
  <c r="Z512" i="15"/>
  <c r="AA512" i="15"/>
  <c r="T513" i="15"/>
  <c r="U513" i="15"/>
  <c r="V513" i="15"/>
  <c r="W513" i="15"/>
  <c r="X513" i="15"/>
  <c r="Y513" i="15"/>
  <c r="Z513" i="15"/>
  <c r="AA513" i="15"/>
  <c r="T514" i="15"/>
  <c r="U514" i="15"/>
  <c r="V514" i="15"/>
  <c r="W514" i="15"/>
  <c r="X514" i="15"/>
  <c r="Y514" i="15"/>
  <c r="Z514" i="15"/>
  <c r="AA514" i="15"/>
  <c r="T515" i="15"/>
  <c r="U515" i="15"/>
  <c r="V515" i="15"/>
  <c r="W515" i="15"/>
  <c r="X515" i="15"/>
  <c r="Y515" i="15"/>
  <c r="Z515" i="15"/>
  <c r="AA515" i="15"/>
  <c r="T516" i="15"/>
  <c r="U516" i="15"/>
  <c r="V516" i="15"/>
  <c r="W516" i="15"/>
  <c r="X516" i="15"/>
  <c r="Y516" i="15"/>
  <c r="Z516" i="15"/>
  <c r="AA516" i="15"/>
  <c r="T517" i="15"/>
  <c r="U517" i="15"/>
  <c r="V517" i="15"/>
  <c r="W517" i="15"/>
  <c r="X517" i="15"/>
  <c r="Y517" i="15"/>
  <c r="Z517" i="15"/>
  <c r="AA517" i="15"/>
  <c r="T518" i="15"/>
  <c r="U518" i="15"/>
  <c r="V518" i="15"/>
  <c r="W518" i="15"/>
  <c r="X518" i="15"/>
  <c r="Y518" i="15"/>
  <c r="Z518" i="15"/>
  <c r="AA518" i="15"/>
  <c r="T519" i="15"/>
  <c r="U519" i="15"/>
  <c r="V519" i="15"/>
  <c r="W519" i="15"/>
  <c r="X519" i="15"/>
  <c r="Y519" i="15"/>
  <c r="Z519" i="15"/>
  <c r="AA519" i="15"/>
  <c r="T520" i="15"/>
  <c r="U520" i="15"/>
  <c r="V520" i="15"/>
  <c r="W520" i="15"/>
  <c r="X520" i="15"/>
  <c r="Y520" i="15"/>
  <c r="Z520" i="15"/>
  <c r="AA520" i="15"/>
  <c r="T797" i="15"/>
  <c r="U797" i="15"/>
  <c r="V797" i="15"/>
  <c r="W797" i="15"/>
  <c r="X797" i="15"/>
  <c r="Y797" i="15"/>
  <c r="Z797" i="15"/>
  <c r="AA797" i="15"/>
  <c r="T798" i="15"/>
  <c r="U798" i="15"/>
  <c r="V798" i="15"/>
  <c r="W798" i="15"/>
  <c r="X798" i="15"/>
  <c r="Y798" i="15"/>
  <c r="Z798" i="15"/>
  <c r="AA798" i="15"/>
  <c r="T799" i="15"/>
  <c r="U799" i="15"/>
  <c r="V799" i="15"/>
  <c r="W799" i="15"/>
  <c r="X799" i="15"/>
  <c r="Y799" i="15"/>
  <c r="Z799" i="15"/>
  <c r="AA799" i="15"/>
  <c r="T800" i="15"/>
  <c r="U800" i="15"/>
  <c r="V800" i="15"/>
  <c r="W800" i="15"/>
  <c r="X800" i="15"/>
  <c r="Y800" i="15"/>
  <c r="Z800" i="15"/>
  <c r="AA800" i="15"/>
  <c r="T801" i="15"/>
  <c r="U801" i="15"/>
  <c r="V801" i="15"/>
  <c r="W801" i="15"/>
  <c r="X801" i="15"/>
  <c r="Y801" i="15"/>
  <c r="Z801" i="15"/>
  <c r="AA801" i="15"/>
  <c r="T802" i="15"/>
  <c r="U802" i="15"/>
  <c r="V802" i="15"/>
  <c r="W802" i="15"/>
  <c r="X802" i="15"/>
  <c r="Y802" i="15"/>
  <c r="Z802" i="15"/>
  <c r="AA802" i="15"/>
  <c r="T803" i="15"/>
  <c r="U803" i="15"/>
  <c r="V803" i="15"/>
  <c r="W803" i="15"/>
  <c r="X803" i="15"/>
  <c r="Y803" i="15"/>
  <c r="Z803" i="15"/>
  <c r="AA803" i="15"/>
  <c r="T804" i="15"/>
  <c r="U804" i="15"/>
  <c r="V804" i="15"/>
  <c r="W804" i="15"/>
  <c r="X804" i="15"/>
  <c r="Y804" i="15"/>
  <c r="Z804" i="15"/>
  <c r="AA804" i="15"/>
  <c r="T805" i="15"/>
  <c r="U805" i="15"/>
  <c r="V805" i="15"/>
  <c r="W805" i="15"/>
  <c r="X805" i="15"/>
  <c r="Y805" i="15"/>
  <c r="Z805" i="15"/>
  <c r="AA805" i="15"/>
  <c r="T806" i="15"/>
  <c r="U806" i="15"/>
  <c r="V806" i="15"/>
  <c r="W806" i="15"/>
  <c r="X806" i="15"/>
  <c r="Y806" i="15"/>
  <c r="Z806" i="15"/>
  <c r="AA806" i="15"/>
  <c r="T807" i="15"/>
  <c r="U807" i="15"/>
  <c r="V807" i="15"/>
  <c r="W807" i="15"/>
  <c r="X807" i="15"/>
  <c r="Y807" i="15"/>
  <c r="Z807" i="15"/>
  <c r="AA807" i="15"/>
  <c r="T808" i="15"/>
  <c r="U808" i="15"/>
  <c r="V808" i="15"/>
  <c r="W808" i="15"/>
  <c r="X808" i="15"/>
  <c r="Y808" i="15"/>
  <c r="Z808" i="15"/>
  <c r="AA808" i="15"/>
  <c r="T1085" i="15"/>
  <c r="U1085" i="15"/>
  <c r="V1085" i="15"/>
  <c r="W1085" i="15"/>
  <c r="X1085" i="15"/>
  <c r="Y1085" i="15"/>
  <c r="Z1085" i="15"/>
  <c r="AA1085" i="15"/>
  <c r="T1086" i="15"/>
  <c r="U1086" i="15"/>
  <c r="V1086" i="15"/>
  <c r="W1086" i="15"/>
  <c r="X1086" i="15"/>
  <c r="Y1086" i="15"/>
  <c r="Z1086" i="15"/>
  <c r="AA1086" i="15"/>
  <c r="T1087" i="15"/>
  <c r="U1087" i="15"/>
  <c r="V1087" i="15"/>
  <c r="W1087" i="15"/>
  <c r="X1087" i="15"/>
  <c r="Y1087" i="15"/>
  <c r="Z1087" i="15"/>
  <c r="AA1087" i="15"/>
  <c r="T1088" i="15"/>
  <c r="U1088" i="15"/>
  <c r="V1088" i="15"/>
  <c r="W1088" i="15"/>
  <c r="X1088" i="15"/>
  <c r="Y1088" i="15"/>
  <c r="Z1088" i="15"/>
  <c r="AA1088" i="15"/>
  <c r="T1089" i="15"/>
  <c r="U1089" i="15"/>
  <c r="V1089" i="15"/>
  <c r="W1089" i="15"/>
  <c r="X1089" i="15"/>
  <c r="Y1089" i="15"/>
  <c r="Z1089" i="15"/>
  <c r="AA1089" i="15"/>
  <c r="T1090" i="15"/>
  <c r="U1090" i="15"/>
  <c r="V1090" i="15"/>
  <c r="W1090" i="15"/>
  <c r="X1090" i="15"/>
  <c r="Y1090" i="15"/>
  <c r="Z1090" i="15"/>
  <c r="AA1090" i="15"/>
  <c r="T1091" i="15"/>
  <c r="U1091" i="15"/>
  <c r="V1091" i="15"/>
  <c r="W1091" i="15"/>
  <c r="X1091" i="15"/>
  <c r="Y1091" i="15"/>
  <c r="Z1091" i="15"/>
  <c r="AA1091" i="15"/>
  <c r="T1092" i="15"/>
  <c r="U1092" i="15"/>
  <c r="V1092" i="15"/>
  <c r="W1092" i="15"/>
  <c r="X1092" i="15"/>
  <c r="Y1092" i="15"/>
  <c r="Z1092" i="15"/>
  <c r="AA1092" i="15"/>
  <c r="T1093" i="15"/>
  <c r="U1093" i="15"/>
  <c r="V1093" i="15"/>
  <c r="W1093" i="15"/>
  <c r="X1093" i="15"/>
  <c r="Y1093" i="15"/>
  <c r="Z1093" i="15"/>
  <c r="AA1093" i="15"/>
  <c r="T1094" i="15"/>
  <c r="U1094" i="15"/>
  <c r="V1094" i="15"/>
  <c r="W1094" i="15"/>
  <c r="X1094" i="15"/>
  <c r="Y1094" i="15"/>
  <c r="Z1094" i="15"/>
  <c r="AA1094" i="15"/>
  <c r="T1095" i="15"/>
  <c r="U1095" i="15"/>
  <c r="V1095" i="15"/>
  <c r="W1095" i="15"/>
  <c r="X1095" i="15"/>
  <c r="Y1095" i="15"/>
  <c r="Z1095" i="15"/>
  <c r="AA1095" i="15"/>
  <c r="T1096" i="15"/>
  <c r="U1096" i="15"/>
  <c r="V1096" i="15"/>
  <c r="W1096" i="15"/>
  <c r="X1096" i="15"/>
  <c r="Y1096" i="15"/>
  <c r="Z1096" i="15"/>
  <c r="AA1096" i="15"/>
  <c r="T1373" i="15"/>
  <c r="U1373" i="15"/>
  <c r="V1373" i="15"/>
  <c r="W1373" i="15"/>
  <c r="X1373" i="15"/>
  <c r="Y1373" i="15"/>
  <c r="Z1373" i="15"/>
  <c r="AA1373" i="15"/>
  <c r="T1374" i="15"/>
  <c r="U1374" i="15"/>
  <c r="V1374" i="15"/>
  <c r="W1374" i="15"/>
  <c r="X1374" i="15"/>
  <c r="Y1374" i="15"/>
  <c r="Z1374" i="15"/>
  <c r="AA1374" i="15"/>
  <c r="T1375" i="15"/>
  <c r="U1375" i="15"/>
  <c r="V1375" i="15"/>
  <c r="W1375" i="15"/>
  <c r="X1375" i="15"/>
  <c r="Y1375" i="15"/>
  <c r="Z1375" i="15"/>
  <c r="AA1375" i="15"/>
  <c r="T1376" i="15"/>
  <c r="U1376" i="15"/>
  <c r="V1376" i="15"/>
  <c r="W1376" i="15"/>
  <c r="X1376" i="15"/>
  <c r="Y1376" i="15"/>
  <c r="Z1376" i="15"/>
  <c r="AA1376" i="15"/>
  <c r="T1377" i="15"/>
  <c r="U1377" i="15"/>
  <c r="V1377" i="15"/>
  <c r="W1377" i="15"/>
  <c r="X1377" i="15"/>
  <c r="Y1377" i="15"/>
  <c r="Z1377" i="15"/>
  <c r="AA1377" i="15"/>
  <c r="T1378" i="15"/>
  <c r="U1378" i="15"/>
  <c r="V1378" i="15"/>
  <c r="W1378" i="15"/>
  <c r="X1378" i="15"/>
  <c r="Y1378" i="15"/>
  <c r="Z1378" i="15"/>
  <c r="AA1378" i="15"/>
  <c r="T1379" i="15"/>
  <c r="U1379" i="15"/>
  <c r="V1379" i="15"/>
  <c r="W1379" i="15"/>
  <c r="X1379" i="15"/>
  <c r="Y1379" i="15"/>
  <c r="Z1379" i="15"/>
  <c r="AA1379" i="15"/>
  <c r="T1380" i="15"/>
  <c r="U1380" i="15"/>
  <c r="V1380" i="15"/>
  <c r="W1380" i="15"/>
  <c r="X1380" i="15"/>
  <c r="Y1380" i="15"/>
  <c r="Z1380" i="15"/>
  <c r="AA1380" i="15"/>
  <c r="T1381" i="15"/>
  <c r="U1381" i="15"/>
  <c r="V1381" i="15"/>
  <c r="W1381" i="15"/>
  <c r="X1381" i="15"/>
  <c r="Y1381" i="15"/>
  <c r="Z1381" i="15"/>
  <c r="AA1381" i="15"/>
  <c r="T1382" i="15"/>
  <c r="U1382" i="15"/>
  <c r="V1382" i="15"/>
  <c r="W1382" i="15"/>
  <c r="X1382" i="15"/>
  <c r="Y1382" i="15"/>
  <c r="Z1382" i="15"/>
  <c r="AA1382" i="15"/>
  <c r="T1383" i="15"/>
  <c r="U1383" i="15"/>
  <c r="V1383" i="15"/>
  <c r="W1383" i="15"/>
  <c r="X1383" i="15"/>
  <c r="Y1383" i="15"/>
  <c r="Z1383" i="15"/>
  <c r="AA1383" i="15"/>
  <c r="T1384" i="15"/>
  <c r="U1384" i="15"/>
  <c r="V1384" i="15"/>
  <c r="W1384" i="15"/>
  <c r="X1384" i="15"/>
  <c r="Y1384" i="15"/>
  <c r="Z1384" i="15"/>
  <c r="AA1384" i="15"/>
  <c r="T209" i="15"/>
  <c r="U209" i="15"/>
  <c r="V209" i="15"/>
  <c r="W209" i="15"/>
  <c r="X209" i="15"/>
  <c r="Y209" i="15"/>
  <c r="Z209" i="15"/>
  <c r="AA209" i="15"/>
  <c r="T210" i="15"/>
  <c r="U210" i="15"/>
  <c r="V210" i="15"/>
  <c r="W210" i="15"/>
  <c r="X210" i="15"/>
  <c r="Y210" i="15"/>
  <c r="Z210" i="15"/>
  <c r="AA210" i="15"/>
  <c r="T211" i="15"/>
  <c r="U211" i="15"/>
  <c r="V211" i="15"/>
  <c r="W211" i="15"/>
  <c r="X211" i="15"/>
  <c r="Y211" i="15"/>
  <c r="Z211" i="15"/>
  <c r="AA211" i="15"/>
  <c r="T212" i="15"/>
  <c r="U212" i="15"/>
  <c r="V212" i="15"/>
  <c r="W212" i="15"/>
  <c r="X212" i="15"/>
  <c r="Y212" i="15"/>
  <c r="Z212" i="15"/>
  <c r="AA212" i="15"/>
  <c r="T213" i="15"/>
  <c r="U213" i="15"/>
  <c r="V213" i="15"/>
  <c r="W213" i="15"/>
  <c r="X213" i="15"/>
  <c r="Y213" i="15"/>
  <c r="Z213" i="15"/>
  <c r="AA213" i="15"/>
  <c r="T214" i="15"/>
  <c r="U214" i="15"/>
  <c r="V214" i="15"/>
  <c r="W214" i="15"/>
  <c r="X214" i="15"/>
  <c r="Y214" i="15"/>
  <c r="Z214" i="15"/>
  <c r="AA214" i="15"/>
  <c r="T215" i="15"/>
  <c r="U215" i="15"/>
  <c r="V215" i="15"/>
  <c r="W215" i="15"/>
  <c r="X215" i="15"/>
  <c r="Y215" i="15"/>
  <c r="Z215" i="15"/>
  <c r="AA215" i="15"/>
  <c r="T216" i="15"/>
  <c r="U216" i="15"/>
  <c r="V216" i="15"/>
  <c r="W216" i="15"/>
  <c r="X216" i="15"/>
  <c r="Y216" i="15"/>
  <c r="Z216" i="15"/>
  <c r="AA216" i="15"/>
  <c r="T217" i="15"/>
  <c r="U217" i="15"/>
  <c r="V217" i="15"/>
  <c r="W217" i="15"/>
  <c r="X217" i="15"/>
  <c r="Y217" i="15"/>
  <c r="Z217" i="15"/>
  <c r="AA217" i="15"/>
  <c r="T218" i="15"/>
  <c r="U218" i="15"/>
  <c r="V218" i="15"/>
  <c r="W218" i="15"/>
  <c r="X218" i="15"/>
  <c r="Y218" i="15"/>
  <c r="Z218" i="15"/>
  <c r="AA218" i="15"/>
  <c r="T219" i="15"/>
  <c r="U219" i="15"/>
  <c r="V219" i="15"/>
  <c r="W219" i="15"/>
  <c r="X219" i="15"/>
  <c r="Y219" i="15"/>
  <c r="Z219" i="15"/>
  <c r="AA219" i="15"/>
  <c r="T220" i="15"/>
  <c r="U220" i="15"/>
  <c r="V220" i="15"/>
  <c r="W220" i="15"/>
  <c r="X220" i="15"/>
  <c r="Y220" i="15"/>
  <c r="Z220" i="15"/>
  <c r="AA220" i="15"/>
  <c r="T497" i="15"/>
  <c r="U497" i="15"/>
  <c r="V497" i="15"/>
  <c r="W497" i="15"/>
  <c r="X497" i="15"/>
  <c r="Y497" i="15"/>
  <c r="Z497" i="15"/>
  <c r="AA497" i="15"/>
  <c r="T498" i="15"/>
  <c r="U498" i="15"/>
  <c r="V498" i="15"/>
  <c r="W498" i="15"/>
  <c r="X498" i="15"/>
  <c r="Y498" i="15"/>
  <c r="Z498" i="15"/>
  <c r="AA498" i="15"/>
  <c r="T499" i="15"/>
  <c r="U499" i="15"/>
  <c r="V499" i="15"/>
  <c r="W499" i="15"/>
  <c r="X499" i="15"/>
  <c r="Y499" i="15"/>
  <c r="Z499" i="15"/>
  <c r="AA499" i="15"/>
  <c r="T500" i="15"/>
  <c r="U500" i="15"/>
  <c r="V500" i="15"/>
  <c r="W500" i="15"/>
  <c r="X500" i="15"/>
  <c r="Y500" i="15"/>
  <c r="Z500" i="15"/>
  <c r="AA500" i="15"/>
  <c r="T501" i="15"/>
  <c r="U501" i="15"/>
  <c r="V501" i="15"/>
  <c r="W501" i="15"/>
  <c r="X501" i="15"/>
  <c r="Y501" i="15"/>
  <c r="Z501" i="15"/>
  <c r="AA501" i="15"/>
  <c r="T502" i="15"/>
  <c r="U502" i="15"/>
  <c r="V502" i="15"/>
  <c r="W502" i="15"/>
  <c r="X502" i="15"/>
  <c r="Y502" i="15"/>
  <c r="Z502" i="15"/>
  <c r="AA502" i="15"/>
  <c r="T503" i="15"/>
  <c r="U503" i="15"/>
  <c r="V503" i="15"/>
  <c r="W503" i="15"/>
  <c r="X503" i="15"/>
  <c r="Y503" i="15"/>
  <c r="Z503" i="15"/>
  <c r="AA503" i="15"/>
  <c r="T504" i="15"/>
  <c r="U504" i="15"/>
  <c r="V504" i="15"/>
  <c r="W504" i="15"/>
  <c r="X504" i="15"/>
  <c r="Y504" i="15"/>
  <c r="Z504" i="15"/>
  <c r="AA504" i="15"/>
  <c r="T505" i="15"/>
  <c r="U505" i="15"/>
  <c r="V505" i="15"/>
  <c r="W505" i="15"/>
  <c r="X505" i="15"/>
  <c r="Y505" i="15"/>
  <c r="Z505" i="15"/>
  <c r="AA505" i="15"/>
  <c r="T506" i="15"/>
  <c r="U506" i="15"/>
  <c r="V506" i="15"/>
  <c r="W506" i="15"/>
  <c r="X506" i="15"/>
  <c r="Y506" i="15"/>
  <c r="Z506" i="15"/>
  <c r="AA506" i="15"/>
  <c r="T507" i="15"/>
  <c r="U507" i="15"/>
  <c r="V507" i="15"/>
  <c r="W507" i="15"/>
  <c r="X507" i="15"/>
  <c r="Y507" i="15"/>
  <c r="Z507" i="15"/>
  <c r="AA507" i="15"/>
  <c r="T508" i="15"/>
  <c r="U508" i="15"/>
  <c r="V508" i="15"/>
  <c r="W508" i="15"/>
  <c r="X508" i="15"/>
  <c r="Y508" i="15"/>
  <c r="Z508" i="15"/>
  <c r="AA508" i="15"/>
  <c r="T785" i="15"/>
  <c r="U785" i="15"/>
  <c r="V785" i="15"/>
  <c r="W785" i="15"/>
  <c r="X785" i="15"/>
  <c r="Y785" i="15"/>
  <c r="Z785" i="15"/>
  <c r="AA785" i="15"/>
  <c r="T786" i="15"/>
  <c r="U786" i="15"/>
  <c r="V786" i="15"/>
  <c r="W786" i="15"/>
  <c r="X786" i="15"/>
  <c r="Y786" i="15"/>
  <c r="Z786" i="15"/>
  <c r="AA786" i="15"/>
  <c r="T787" i="15"/>
  <c r="U787" i="15"/>
  <c r="V787" i="15"/>
  <c r="W787" i="15"/>
  <c r="X787" i="15"/>
  <c r="Y787" i="15"/>
  <c r="Z787" i="15"/>
  <c r="AA787" i="15"/>
  <c r="T788" i="15"/>
  <c r="U788" i="15"/>
  <c r="V788" i="15"/>
  <c r="W788" i="15"/>
  <c r="X788" i="15"/>
  <c r="Y788" i="15"/>
  <c r="Z788" i="15"/>
  <c r="AA788" i="15"/>
  <c r="T789" i="15"/>
  <c r="U789" i="15"/>
  <c r="V789" i="15"/>
  <c r="W789" i="15"/>
  <c r="X789" i="15"/>
  <c r="Y789" i="15"/>
  <c r="Z789" i="15"/>
  <c r="AA789" i="15"/>
  <c r="T790" i="15"/>
  <c r="U790" i="15"/>
  <c r="V790" i="15"/>
  <c r="W790" i="15"/>
  <c r="X790" i="15"/>
  <c r="Y790" i="15"/>
  <c r="Z790" i="15"/>
  <c r="AA790" i="15"/>
  <c r="T791" i="15"/>
  <c r="U791" i="15"/>
  <c r="V791" i="15"/>
  <c r="W791" i="15"/>
  <c r="X791" i="15"/>
  <c r="Y791" i="15"/>
  <c r="Z791" i="15"/>
  <c r="AA791" i="15"/>
  <c r="T792" i="15"/>
  <c r="U792" i="15"/>
  <c r="V792" i="15"/>
  <c r="W792" i="15"/>
  <c r="X792" i="15"/>
  <c r="Y792" i="15"/>
  <c r="Z792" i="15"/>
  <c r="AA792" i="15"/>
  <c r="T793" i="15"/>
  <c r="U793" i="15"/>
  <c r="V793" i="15"/>
  <c r="W793" i="15"/>
  <c r="X793" i="15"/>
  <c r="Y793" i="15"/>
  <c r="Z793" i="15"/>
  <c r="AA793" i="15"/>
  <c r="T794" i="15"/>
  <c r="U794" i="15"/>
  <c r="V794" i="15"/>
  <c r="W794" i="15"/>
  <c r="X794" i="15"/>
  <c r="Y794" i="15"/>
  <c r="Z794" i="15"/>
  <c r="AA794" i="15"/>
  <c r="T795" i="15"/>
  <c r="U795" i="15"/>
  <c r="V795" i="15"/>
  <c r="W795" i="15"/>
  <c r="X795" i="15"/>
  <c r="Y795" i="15"/>
  <c r="Z795" i="15"/>
  <c r="AA795" i="15"/>
  <c r="T796" i="15"/>
  <c r="U796" i="15"/>
  <c r="V796" i="15"/>
  <c r="W796" i="15"/>
  <c r="X796" i="15"/>
  <c r="Y796" i="15"/>
  <c r="Z796" i="15"/>
  <c r="AA796" i="15"/>
  <c r="T1073" i="15"/>
  <c r="U1073" i="15"/>
  <c r="V1073" i="15"/>
  <c r="W1073" i="15"/>
  <c r="X1073" i="15"/>
  <c r="Y1073" i="15"/>
  <c r="Z1073" i="15"/>
  <c r="AA1073" i="15"/>
  <c r="T1074" i="15"/>
  <c r="U1074" i="15"/>
  <c r="V1074" i="15"/>
  <c r="W1074" i="15"/>
  <c r="X1074" i="15"/>
  <c r="Y1074" i="15"/>
  <c r="Z1074" i="15"/>
  <c r="AA1074" i="15"/>
  <c r="T1075" i="15"/>
  <c r="U1075" i="15"/>
  <c r="V1075" i="15"/>
  <c r="W1075" i="15"/>
  <c r="X1075" i="15"/>
  <c r="Y1075" i="15"/>
  <c r="Z1075" i="15"/>
  <c r="AA1075" i="15"/>
  <c r="T1076" i="15"/>
  <c r="U1076" i="15"/>
  <c r="V1076" i="15"/>
  <c r="W1076" i="15"/>
  <c r="X1076" i="15"/>
  <c r="Y1076" i="15"/>
  <c r="Z1076" i="15"/>
  <c r="AA1076" i="15"/>
  <c r="T1077" i="15"/>
  <c r="U1077" i="15"/>
  <c r="V1077" i="15"/>
  <c r="W1077" i="15"/>
  <c r="X1077" i="15"/>
  <c r="Y1077" i="15"/>
  <c r="Z1077" i="15"/>
  <c r="AA1077" i="15"/>
  <c r="T1078" i="15"/>
  <c r="U1078" i="15"/>
  <c r="V1078" i="15"/>
  <c r="W1078" i="15"/>
  <c r="X1078" i="15"/>
  <c r="Y1078" i="15"/>
  <c r="Z1078" i="15"/>
  <c r="AA1078" i="15"/>
  <c r="T1079" i="15"/>
  <c r="U1079" i="15"/>
  <c r="V1079" i="15"/>
  <c r="W1079" i="15"/>
  <c r="X1079" i="15"/>
  <c r="Y1079" i="15"/>
  <c r="Z1079" i="15"/>
  <c r="AA1079" i="15"/>
  <c r="T1080" i="15"/>
  <c r="U1080" i="15"/>
  <c r="V1080" i="15"/>
  <c r="W1080" i="15"/>
  <c r="X1080" i="15"/>
  <c r="Y1080" i="15"/>
  <c r="Z1080" i="15"/>
  <c r="AA1080" i="15"/>
  <c r="T1081" i="15"/>
  <c r="U1081" i="15"/>
  <c r="V1081" i="15"/>
  <c r="W1081" i="15"/>
  <c r="X1081" i="15"/>
  <c r="Y1081" i="15"/>
  <c r="Z1081" i="15"/>
  <c r="AA1081" i="15"/>
  <c r="T1082" i="15"/>
  <c r="U1082" i="15"/>
  <c r="V1082" i="15"/>
  <c r="W1082" i="15"/>
  <c r="X1082" i="15"/>
  <c r="Y1082" i="15"/>
  <c r="Z1082" i="15"/>
  <c r="AA1082" i="15"/>
  <c r="T1083" i="15"/>
  <c r="U1083" i="15"/>
  <c r="V1083" i="15"/>
  <c r="W1083" i="15"/>
  <c r="X1083" i="15"/>
  <c r="Y1083" i="15"/>
  <c r="Z1083" i="15"/>
  <c r="AA1083" i="15"/>
  <c r="T1084" i="15"/>
  <c r="U1084" i="15"/>
  <c r="V1084" i="15"/>
  <c r="W1084" i="15"/>
  <c r="X1084" i="15"/>
  <c r="Y1084" i="15"/>
  <c r="Z1084" i="15"/>
  <c r="AA1084" i="15"/>
  <c r="T1361" i="15"/>
  <c r="U1361" i="15"/>
  <c r="V1361" i="15"/>
  <c r="W1361" i="15"/>
  <c r="X1361" i="15"/>
  <c r="Y1361" i="15"/>
  <c r="Z1361" i="15"/>
  <c r="AA1361" i="15"/>
  <c r="T1362" i="15"/>
  <c r="U1362" i="15"/>
  <c r="V1362" i="15"/>
  <c r="W1362" i="15"/>
  <c r="X1362" i="15"/>
  <c r="Y1362" i="15"/>
  <c r="Z1362" i="15"/>
  <c r="AA1362" i="15"/>
  <c r="T1363" i="15"/>
  <c r="U1363" i="15"/>
  <c r="V1363" i="15"/>
  <c r="W1363" i="15"/>
  <c r="X1363" i="15"/>
  <c r="Y1363" i="15"/>
  <c r="Z1363" i="15"/>
  <c r="AA1363" i="15"/>
  <c r="T1364" i="15"/>
  <c r="U1364" i="15"/>
  <c r="V1364" i="15"/>
  <c r="W1364" i="15"/>
  <c r="X1364" i="15"/>
  <c r="Y1364" i="15"/>
  <c r="Z1364" i="15"/>
  <c r="AA1364" i="15"/>
  <c r="T1365" i="15"/>
  <c r="U1365" i="15"/>
  <c r="V1365" i="15"/>
  <c r="W1365" i="15"/>
  <c r="X1365" i="15"/>
  <c r="Y1365" i="15"/>
  <c r="Z1365" i="15"/>
  <c r="AA1365" i="15"/>
  <c r="T1366" i="15"/>
  <c r="U1366" i="15"/>
  <c r="V1366" i="15"/>
  <c r="W1366" i="15"/>
  <c r="X1366" i="15"/>
  <c r="Y1366" i="15"/>
  <c r="Z1366" i="15"/>
  <c r="AA1366" i="15"/>
  <c r="T1367" i="15"/>
  <c r="U1367" i="15"/>
  <c r="V1367" i="15"/>
  <c r="W1367" i="15"/>
  <c r="X1367" i="15"/>
  <c r="Y1367" i="15"/>
  <c r="Z1367" i="15"/>
  <c r="AA1367" i="15"/>
  <c r="T1368" i="15"/>
  <c r="U1368" i="15"/>
  <c r="V1368" i="15"/>
  <c r="W1368" i="15"/>
  <c r="X1368" i="15"/>
  <c r="Y1368" i="15"/>
  <c r="Z1368" i="15"/>
  <c r="AA1368" i="15"/>
  <c r="T1369" i="15"/>
  <c r="U1369" i="15"/>
  <c r="V1369" i="15"/>
  <c r="W1369" i="15"/>
  <c r="X1369" i="15"/>
  <c r="Y1369" i="15"/>
  <c r="Z1369" i="15"/>
  <c r="AA1369" i="15"/>
  <c r="T1370" i="15"/>
  <c r="U1370" i="15"/>
  <c r="V1370" i="15"/>
  <c r="W1370" i="15"/>
  <c r="X1370" i="15"/>
  <c r="Y1370" i="15"/>
  <c r="Z1370" i="15"/>
  <c r="AA1370" i="15"/>
  <c r="T1371" i="15"/>
  <c r="U1371" i="15"/>
  <c r="V1371" i="15"/>
  <c r="W1371" i="15"/>
  <c r="X1371" i="15"/>
  <c r="Y1371" i="15"/>
  <c r="Z1371" i="15"/>
  <c r="AA1371" i="15"/>
  <c r="T1372" i="15"/>
  <c r="U1372" i="15"/>
  <c r="V1372" i="15"/>
  <c r="W1372" i="15"/>
  <c r="X1372" i="15"/>
  <c r="Y1372" i="15"/>
  <c r="Z1372" i="15"/>
  <c r="AA1372" i="15"/>
  <c r="T197" i="15"/>
  <c r="U197" i="15"/>
  <c r="V197" i="15"/>
  <c r="W197" i="15"/>
  <c r="X197" i="15"/>
  <c r="Y197" i="15"/>
  <c r="Z197" i="15"/>
  <c r="AA197" i="15"/>
  <c r="T198" i="15"/>
  <c r="U198" i="15"/>
  <c r="V198" i="15"/>
  <c r="W198" i="15"/>
  <c r="X198" i="15"/>
  <c r="Y198" i="15"/>
  <c r="Z198" i="15"/>
  <c r="AA198" i="15"/>
  <c r="T199" i="15"/>
  <c r="U199" i="15"/>
  <c r="V199" i="15"/>
  <c r="W199" i="15"/>
  <c r="X199" i="15"/>
  <c r="Y199" i="15"/>
  <c r="Z199" i="15"/>
  <c r="AA199" i="15"/>
  <c r="T200" i="15"/>
  <c r="U200" i="15"/>
  <c r="V200" i="15"/>
  <c r="W200" i="15"/>
  <c r="X200" i="15"/>
  <c r="Y200" i="15"/>
  <c r="Z200" i="15"/>
  <c r="AA200" i="15"/>
  <c r="T201" i="15"/>
  <c r="U201" i="15"/>
  <c r="V201" i="15"/>
  <c r="W201" i="15"/>
  <c r="X201" i="15"/>
  <c r="Y201" i="15"/>
  <c r="Z201" i="15"/>
  <c r="AA201" i="15"/>
  <c r="T202" i="15"/>
  <c r="U202" i="15"/>
  <c r="V202" i="15"/>
  <c r="W202" i="15"/>
  <c r="X202" i="15"/>
  <c r="Y202" i="15"/>
  <c r="Z202" i="15"/>
  <c r="AA202" i="15"/>
  <c r="T203" i="15"/>
  <c r="U203" i="15"/>
  <c r="V203" i="15"/>
  <c r="W203" i="15"/>
  <c r="X203" i="15"/>
  <c r="Y203" i="15"/>
  <c r="Z203" i="15"/>
  <c r="AA203" i="15"/>
  <c r="T204" i="15"/>
  <c r="U204" i="15"/>
  <c r="V204" i="15"/>
  <c r="W204" i="15"/>
  <c r="X204" i="15"/>
  <c r="Y204" i="15"/>
  <c r="Z204" i="15"/>
  <c r="AA204" i="15"/>
  <c r="T205" i="15"/>
  <c r="U205" i="15"/>
  <c r="V205" i="15"/>
  <c r="W205" i="15"/>
  <c r="X205" i="15"/>
  <c r="Y205" i="15"/>
  <c r="Z205" i="15"/>
  <c r="AA205" i="15"/>
  <c r="T206" i="15"/>
  <c r="U206" i="15"/>
  <c r="V206" i="15"/>
  <c r="W206" i="15"/>
  <c r="X206" i="15"/>
  <c r="Y206" i="15"/>
  <c r="Z206" i="15"/>
  <c r="AA206" i="15"/>
  <c r="T207" i="15"/>
  <c r="U207" i="15"/>
  <c r="V207" i="15"/>
  <c r="W207" i="15"/>
  <c r="X207" i="15"/>
  <c r="Y207" i="15"/>
  <c r="Z207" i="15"/>
  <c r="AA207" i="15"/>
  <c r="T208" i="15"/>
  <c r="U208" i="15"/>
  <c r="V208" i="15"/>
  <c r="W208" i="15"/>
  <c r="X208" i="15"/>
  <c r="Y208" i="15"/>
  <c r="Z208" i="15"/>
  <c r="AA208" i="15"/>
  <c r="T485" i="15"/>
  <c r="U485" i="15"/>
  <c r="V485" i="15"/>
  <c r="W485" i="15"/>
  <c r="X485" i="15"/>
  <c r="Y485" i="15"/>
  <c r="Z485" i="15"/>
  <c r="AA485" i="15"/>
  <c r="T486" i="15"/>
  <c r="U486" i="15"/>
  <c r="V486" i="15"/>
  <c r="W486" i="15"/>
  <c r="X486" i="15"/>
  <c r="Y486" i="15"/>
  <c r="Z486" i="15"/>
  <c r="AA486" i="15"/>
  <c r="T487" i="15"/>
  <c r="U487" i="15"/>
  <c r="V487" i="15"/>
  <c r="W487" i="15"/>
  <c r="X487" i="15"/>
  <c r="Y487" i="15"/>
  <c r="Z487" i="15"/>
  <c r="AA487" i="15"/>
  <c r="T488" i="15"/>
  <c r="U488" i="15"/>
  <c r="V488" i="15"/>
  <c r="W488" i="15"/>
  <c r="X488" i="15"/>
  <c r="Y488" i="15"/>
  <c r="Z488" i="15"/>
  <c r="AA488" i="15"/>
  <c r="T489" i="15"/>
  <c r="U489" i="15"/>
  <c r="V489" i="15"/>
  <c r="W489" i="15"/>
  <c r="X489" i="15"/>
  <c r="Y489" i="15"/>
  <c r="Z489" i="15"/>
  <c r="AA489" i="15"/>
  <c r="T490" i="15"/>
  <c r="U490" i="15"/>
  <c r="V490" i="15"/>
  <c r="W490" i="15"/>
  <c r="X490" i="15"/>
  <c r="Y490" i="15"/>
  <c r="Z490" i="15"/>
  <c r="AA490" i="15"/>
  <c r="T491" i="15"/>
  <c r="U491" i="15"/>
  <c r="V491" i="15"/>
  <c r="W491" i="15"/>
  <c r="X491" i="15"/>
  <c r="Y491" i="15"/>
  <c r="Z491" i="15"/>
  <c r="AA491" i="15"/>
  <c r="T492" i="15"/>
  <c r="U492" i="15"/>
  <c r="V492" i="15"/>
  <c r="W492" i="15"/>
  <c r="X492" i="15"/>
  <c r="Y492" i="15"/>
  <c r="Z492" i="15"/>
  <c r="AA492" i="15"/>
  <c r="T493" i="15"/>
  <c r="U493" i="15"/>
  <c r="V493" i="15"/>
  <c r="W493" i="15"/>
  <c r="X493" i="15"/>
  <c r="Y493" i="15"/>
  <c r="Z493" i="15"/>
  <c r="AA493" i="15"/>
  <c r="T494" i="15"/>
  <c r="U494" i="15"/>
  <c r="V494" i="15"/>
  <c r="W494" i="15"/>
  <c r="X494" i="15"/>
  <c r="Y494" i="15"/>
  <c r="Z494" i="15"/>
  <c r="AA494" i="15"/>
  <c r="T495" i="15"/>
  <c r="U495" i="15"/>
  <c r="V495" i="15"/>
  <c r="W495" i="15"/>
  <c r="X495" i="15"/>
  <c r="Y495" i="15"/>
  <c r="Z495" i="15"/>
  <c r="AA495" i="15"/>
  <c r="T496" i="15"/>
  <c r="U496" i="15"/>
  <c r="V496" i="15"/>
  <c r="W496" i="15"/>
  <c r="X496" i="15"/>
  <c r="Y496" i="15"/>
  <c r="Z496" i="15"/>
  <c r="AA496" i="15"/>
  <c r="T773" i="15"/>
  <c r="U773" i="15"/>
  <c r="V773" i="15"/>
  <c r="W773" i="15"/>
  <c r="X773" i="15"/>
  <c r="Y773" i="15"/>
  <c r="Z773" i="15"/>
  <c r="AA773" i="15"/>
  <c r="T774" i="15"/>
  <c r="U774" i="15"/>
  <c r="V774" i="15"/>
  <c r="W774" i="15"/>
  <c r="X774" i="15"/>
  <c r="Y774" i="15"/>
  <c r="Z774" i="15"/>
  <c r="AA774" i="15"/>
  <c r="T775" i="15"/>
  <c r="U775" i="15"/>
  <c r="V775" i="15"/>
  <c r="W775" i="15"/>
  <c r="X775" i="15"/>
  <c r="Y775" i="15"/>
  <c r="Z775" i="15"/>
  <c r="AA775" i="15"/>
  <c r="T776" i="15"/>
  <c r="U776" i="15"/>
  <c r="V776" i="15"/>
  <c r="W776" i="15"/>
  <c r="X776" i="15"/>
  <c r="Y776" i="15"/>
  <c r="Z776" i="15"/>
  <c r="AA776" i="15"/>
  <c r="T777" i="15"/>
  <c r="U777" i="15"/>
  <c r="V777" i="15"/>
  <c r="W777" i="15"/>
  <c r="X777" i="15"/>
  <c r="Y777" i="15"/>
  <c r="Z777" i="15"/>
  <c r="AA777" i="15"/>
  <c r="T778" i="15"/>
  <c r="U778" i="15"/>
  <c r="V778" i="15"/>
  <c r="W778" i="15"/>
  <c r="X778" i="15"/>
  <c r="Y778" i="15"/>
  <c r="Z778" i="15"/>
  <c r="AA778" i="15"/>
  <c r="T779" i="15"/>
  <c r="U779" i="15"/>
  <c r="V779" i="15"/>
  <c r="W779" i="15"/>
  <c r="X779" i="15"/>
  <c r="Y779" i="15"/>
  <c r="Z779" i="15"/>
  <c r="AA779" i="15"/>
  <c r="T780" i="15"/>
  <c r="U780" i="15"/>
  <c r="V780" i="15"/>
  <c r="W780" i="15"/>
  <c r="X780" i="15"/>
  <c r="Y780" i="15"/>
  <c r="Z780" i="15"/>
  <c r="AA780" i="15"/>
  <c r="T781" i="15"/>
  <c r="U781" i="15"/>
  <c r="V781" i="15"/>
  <c r="W781" i="15"/>
  <c r="X781" i="15"/>
  <c r="Y781" i="15"/>
  <c r="Z781" i="15"/>
  <c r="AA781" i="15"/>
  <c r="T782" i="15"/>
  <c r="U782" i="15"/>
  <c r="V782" i="15"/>
  <c r="W782" i="15"/>
  <c r="X782" i="15"/>
  <c r="Y782" i="15"/>
  <c r="Z782" i="15"/>
  <c r="AA782" i="15"/>
  <c r="T783" i="15"/>
  <c r="U783" i="15"/>
  <c r="V783" i="15"/>
  <c r="W783" i="15"/>
  <c r="X783" i="15"/>
  <c r="Y783" i="15"/>
  <c r="Z783" i="15"/>
  <c r="AA783" i="15"/>
  <c r="T784" i="15"/>
  <c r="U784" i="15"/>
  <c r="V784" i="15"/>
  <c r="W784" i="15"/>
  <c r="X784" i="15"/>
  <c r="Y784" i="15"/>
  <c r="Z784" i="15"/>
  <c r="AA784" i="15"/>
  <c r="T1061" i="15"/>
  <c r="U1061" i="15"/>
  <c r="V1061" i="15"/>
  <c r="W1061" i="15"/>
  <c r="X1061" i="15"/>
  <c r="Y1061" i="15"/>
  <c r="Z1061" i="15"/>
  <c r="AA1061" i="15"/>
  <c r="T1062" i="15"/>
  <c r="U1062" i="15"/>
  <c r="V1062" i="15"/>
  <c r="W1062" i="15"/>
  <c r="X1062" i="15"/>
  <c r="Y1062" i="15"/>
  <c r="Z1062" i="15"/>
  <c r="AA1062" i="15"/>
  <c r="T1063" i="15"/>
  <c r="U1063" i="15"/>
  <c r="V1063" i="15"/>
  <c r="W1063" i="15"/>
  <c r="X1063" i="15"/>
  <c r="Y1063" i="15"/>
  <c r="Z1063" i="15"/>
  <c r="AA1063" i="15"/>
  <c r="T1064" i="15"/>
  <c r="U1064" i="15"/>
  <c r="V1064" i="15"/>
  <c r="W1064" i="15"/>
  <c r="X1064" i="15"/>
  <c r="Y1064" i="15"/>
  <c r="Z1064" i="15"/>
  <c r="AA1064" i="15"/>
  <c r="T1065" i="15"/>
  <c r="U1065" i="15"/>
  <c r="V1065" i="15"/>
  <c r="W1065" i="15"/>
  <c r="X1065" i="15"/>
  <c r="Y1065" i="15"/>
  <c r="Z1065" i="15"/>
  <c r="AA1065" i="15"/>
  <c r="T1066" i="15"/>
  <c r="U1066" i="15"/>
  <c r="V1066" i="15"/>
  <c r="W1066" i="15"/>
  <c r="X1066" i="15"/>
  <c r="Y1066" i="15"/>
  <c r="Z1066" i="15"/>
  <c r="AA1066" i="15"/>
  <c r="T1067" i="15"/>
  <c r="U1067" i="15"/>
  <c r="V1067" i="15"/>
  <c r="W1067" i="15"/>
  <c r="X1067" i="15"/>
  <c r="Y1067" i="15"/>
  <c r="Z1067" i="15"/>
  <c r="AA1067" i="15"/>
  <c r="T1068" i="15"/>
  <c r="U1068" i="15"/>
  <c r="V1068" i="15"/>
  <c r="W1068" i="15"/>
  <c r="X1068" i="15"/>
  <c r="Y1068" i="15"/>
  <c r="Z1068" i="15"/>
  <c r="AA1068" i="15"/>
  <c r="T1069" i="15"/>
  <c r="U1069" i="15"/>
  <c r="V1069" i="15"/>
  <c r="W1069" i="15"/>
  <c r="X1069" i="15"/>
  <c r="Y1069" i="15"/>
  <c r="Z1069" i="15"/>
  <c r="AA1069" i="15"/>
  <c r="T1070" i="15"/>
  <c r="U1070" i="15"/>
  <c r="V1070" i="15"/>
  <c r="W1070" i="15"/>
  <c r="X1070" i="15"/>
  <c r="Y1070" i="15"/>
  <c r="Z1070" i="15"/>
  <c r="AA1070" i="15"/>
  <c r="T1071" i="15"/>
  <c r="U1071" i="15"/>
  <c r="V1071" i="15"/>
  <c r="W1071" i="15"/>
  <c r="X1071" i="15"/>
  <c r="Y1071" i="15"/>
  <c r="Z1071" i="15"/>
  <c r="AA1071" i="15"/>
  <c r="T1072" i="15"/>
  <c r="U1072" i="15"/>
  <c r="V1072" i="15"/>
  <c r="W1072" i="15"/>
  <c r="X1072" i="15"/>
  <c r="Y1072" i="15"/>
  <c r="Z1072" i="15"/>
  <c r="AA1072" i="15"/>
  <c r="T1349" i="15"/>
  <c r="U1349" i="15"/>
  <c r="V1349" i="15"/>
  <c r="W1349" i="15"/>
  <c r="X1349" i="15"/>
  <c r="Y1349" i="15"/>
  <c r="Z1349" i="15"/>
  <c r="AA1349" i="15"/>
  <c r="T1350" i="15"/>
  <c r="U1350" i="15"/>
  <c r="V1350" i="15"/>
  <c r="W1350" i="15"/>
  <c r="X1350" i="15"/>
  <c r="Y1350" i="15"/>
  <c r="Z1350" i="15"/>
  <c r="AA1350" i="15"/>
  <c r="T1351" i="15"/>
  <c r="U1351" i="15"/>
  <c r="V1351" i="15"/>
  <c r="W1351" i="15"/>
  <c r="X1351" i="15"/>
  <c r="Y1351" i="15"/>
  <c r="Z1351" i="15"/>
  <c r="AA1351" i="15"/>
  <c r="T1352" i="15"/>
  <c r="U1352" i="15"/>
  <c r="V1352" i="15"/>
  <c r="W1352" i="15"/>
  <c r="X1352" i="15"/>
  <c r="Y1352" i="15"/>
  <c r="Z1352" i="15"/>
  <c r="AA1352" i="15"/>
  <c r="T1353" i="15"/>
  <c r="U1353" i="15"/>
  <c r="V1353" i="15"/>
  <c r="W1353" i="15"/>
  <c r="X1353" i="15"/>
  <c r="Y1353" i="15"/>
  <c r="Z1353" i="15"/>
  <c r="AA1353" i="15"/>
  <c r="T1354" i="15"/>
  <c r="U1354" i="15"/>
  <c r="V1354" i="15"/>
  <c r="W1354" i="15"/>
  <c r="X1354" i="15"/>
  <c r="Y1354" i="15"/>
  <c r="Z1354" i="15"/>
  <c r="AA1354" i="15"/>
  <c r="T1355" i="15"/>
  <c r="U1355" i="15"/>
  <c r="V1355" i="15"/>
  <c r="W1355" i="15"/>
  <c r="X1355" i="15"/>
  <c r="Y1355" i="15"/>
  <c r="Z1355" i="15"/>
  <c r="AA1355" i="15"/>
  <c r="T1356" i="15"/>
  <c r="U1356" i="15"/>
  <c r="V1356" i="15"/>
  <c r="W1356" i="15"/>
  <c r="X1356" i="15"/>
  <c r="Y1356" i="15"/>
  <c r="Z1356" i="15"/>
  <c r="AA1356" i="15"/>
  <c r="T1357" i="15"/>
  <c r="U1357" i="15"/>
  <c r="V1357" i="15"/>
  <c r="W1357" i="15"/>
  <c r="X1357" i="15"/>
  <c r="Y1357" i="15"/>
  <c r="Z1357" i="15"/>
  <c r="AA1357" i="15"/>
  <c r="T1358" i="15"/>
  <c r="U1358" i="15"/>
  <c r="V1358" i="15"/>
  <c r="W1358" i="15"/>
  <c r="X1358" i="15"/>
  <c r="Y1358" i="15"/>
  <c r="Z1358" i="15"/>
  <c r="AA1358" i="15"/>
  <c r="T1359" i="15"/>
  <c r="U1359" i="15"/>
  <c r="V1359" i="15"/>
  <c r="W1359" i="15"/>
  <c r="X1359" i="15"/>
  <c r="Y1359" i="15"/>
  <c r="Z1359" i="15"/>
  <c r="AA1359" i="15"/>
  <c r="T1360" i="15"/>
  <c r="U1360" i="15"/>
  <c r="V1360" i="15"/>
  <c r="W1360" i="15"/>
  <c r="X1360" i="15"/>
  <c r="Y1360" i="15"/>
  <c r="Z1360" i="15"/>
  <c r="AA1360" i="15"/>
  <c r="T185" i="15"/>
  <c r="U185" i="15"/>
  <c r="V185" i="15"/>
  <c r="W185" i="15"/>
  <c r="X185" i="15"/>
  <c r="Y185" i="15"/>
  <c r="Z185" i="15"/>
  <c r="AA185" i="15"/>
  <c r="T186" i="15"/>
  <c r="U186" i="15"/>
  <c r="V186" i="15"/>
  <c r="W186" i="15"/>
  <c r="X186" i="15"/>
  <c r="Y186" i="15"/>
  <c r="Z186" i="15"/>
  <c r="AA186" i="15"/>
  <c r="T187" i="15"/>
  <c r="U187" i="15"/>
  <c r="V187" i="15"/>
  <c r="W187" i="15"/>
  <c r="X187" i="15"/>
  <c r="Y187" i="15"/>
  <c r="Z187" i="15"/>
  <c r="AA187" i="15"/>
  <c r="T188" i="15"/>
  <c r="U188" i="15"/>
  <c r="V188" i="15"/>
  <c r="W188" i="15"/>
  <c r="X188" i="15"/>
  <c r="Y188" i="15"/>
  <c r="Z188" i="15"/>
  <c r="AA188" i="15"/>
  <c r="T189" i="15"/>
  <c r="U189" i="15"/>
  <c r="V189" i="15"/>
  <c r="W189" i="15"/>
  <c r="X189" i="15"/>
  <c r="Y189" i="15"/>
  <c r="Z189" i="15"/>
  <c r="AA189" i="15"/>
  <c r="T190" i="15"/>
  <c r="U190" i="15"/>
  <c r="V190" i="15"/>
  <c r="W190" i="15"/>
  <c r="X190" i="15"/>
  <c r="Y190" i="15"/>
  <c r="Z190" i="15"/>
  <c r="AA190" i="15"/>
  <c r="T191" i="15"/>
  <c r="U191" i="15"/>
  <c r="V191" i="15"/>
  <c r="W191" i="15"/>
  <c r="X191" i="15"/>
  <c r="Y191" i="15"/>
  <c r="Z191" i="15"/>
  <c r="AA191" i="15"/>
  <c r="T192" i="15"/>
  <c r="U192" i="15"/>
  <c r="V192" i="15"/>
  <c r="W192" i="15"/>
  <c r="X192" i="15"/>
  <c r="Y192" i="15"/>
  <c r="Z192" i="15"/>
  <c r="AA192" i="15"/>
  <c r="T193" i="15"/>
  <c r="U193" i="15"/>
  <c r="V193" i="15"/>
  <c r="W193" i="15"/>
  <c r="X193" i="15"/>
  <c r="Y193" i="15"/>
  <c r="Z193" i="15"/>
  <c r="AA193" i="15"/>
  <c r="T194" i="15"/>
  <c r="U194" i="15"/>
  <c r="V194" i="15"/>
  <c r="W194" i="15"/>
  <c r="X194" i="15"/>
  <c r="Y194" i="15"/>
  <c r="Z194" i="15"/>
  <c r="AA194" i="15"/>
  <c r="T195" i="15"/>
  <c r="U195" i="15"/>
  <c r="V195" i="15"/>
  <c r="W195" i="15"/>
  <c r="X195" i="15"/>
  <c r="Y195" i="15"/>
  <c r="Z195" i="15"/>
  <c r="AA195" i="15"/>
  <c r="T196" i="15"/>
  <c r="U196" i="15"/>
  <c r="V196" i="15"/>
  <c r="W196" i="15"/>
  <c r="X196" i="15"/>
  <c r="Y196" i="15"/>
  <c r="Z196" i="15"/>
  <c r="AA196" i="15"/>
  <c r="T473" i="15"/>
  <c r="U473" i="15"/>
  <c r="V473" i="15"/>
  <c r="W473" i="15"/>
  <c r="X473" i="15"/>
  <c r="Y473" i="15"/>
  <c r="Z473" i="15"/>
  <c r="AA473" i="15"/>
  <c r="T474" i="15"/>
  <c r="U474" i="15"/>
  <c r="V474" i="15"/>
  <c r="W474" i="15"/>
  <c r="X474" i="15"/>
  <c r="Y474" i="15"/>
  <c r="Z474" i="15"/>
  <c r="AA474" i="15"/>
  <c r="T475" i="15"/>
  <c r="U475" i="15"/>
  <c r="V475" i="15"/>
  <c r="W475" i="15"/>
  <c r="X475" i="15"/>
  <c r="Y475" i="15"/>
  <c r="Z475" i="15"/>
  <c r="AA475" i="15"/>
  <c r="T476" i="15"/>
  <c r="U476" i="15"/>
  <c r="V476" i="15"/>
  <c r="W476" i="15"/>
  <c r="X476" i="15"/>
  <c r="Y476" i="15"/>
  <c r="Z476" i="15"/>
  <c r="AA476" i="15"/>
  <c r="T477" i="15"/>
  <c r="U477" i="15"/>
  <c r="V477" i="15"/>
  <c r="W477" i="15"/>
  <c r="X477" i="15"/>
  <c r="Y477" i="15"/>
  <c r="Z477" i="15"/>
  <c r="AA477" i="15"/>
  <c r="T478" i="15"/>
  <c r="U478" i="15"/>
  <c r="V478" i="15"/>
  <c r="W478" i="15"/>
  <c r="X478" i="15"/>
  <c r="Y478" i="15"/>
  <c r="Z478" i="15"/>
  <c r="AA478" i="15"/>
  <c r="T479" i="15"/>
  <c r="U479" i="15"/>
  <c r="V479" i="15"/>
  <c r="W479" i="15"/>
  <c r="X479" i="15"/>
  <c r="Y479" i="15"/>
  <c r="Z479" i="15"/>
  <c r="AA479" i="15"/>
  <c r="T480" i="15"/>
  <c r="U480" i="15"/>
  <c r="V480" i="15"/>
  <c r="W480" i="15"/>
  <c r="X480" i="15"/>
  <c r="Y480" i="15"/>
  <c r="Z480" i="15"/>
  <c r="AA480" i="15"/>
  <c r="T481" i="15"/>
  <c r="U481" i="15"/>
  <c r="V481" i="15"/>
  <c r="W481" i="15"/>
  <c r="X481" i="15"/>
  <c r="Y481" i="15"/>
  <c r="Z481" i="15"/>
  <c r="AA481" i="15"/>
  <c r="T482" i="15"/>
  <c r="U482" i="15"/>
  <c r="V482" i="15"/>
  <c r="W482" i="15"/>
  <c r="X482" i="15"/>
  <c r="Y482" i="15"/>
  <c r="Z482" i="15"/>
  <c r="AA482" i="15"/>
  <c r="T483" i="15"/>
  <c r="U483" i="15"/>
  <c r="V483" i="15"/>
  <c r="W483" i="15"/>
  <c r="X483" i="15"/>
  <c r="Y483" i="15"/>
  <c r="Z483" i="15"/>
  <c r="AA483" i="15"/>
  <c r="T484" i="15"/>
  <c r="U484" i="15"/>
  <c r="V484" i="15"/>
  <c r="W484" i="15"/>
  <c r="X484" i="15"/>
  <c r="Y484" i="15"/>
  <c r="Z484" i="15"/>
  <c r="AA484" i="15"/>
  <c r="T761" i="15"/>
  <c r="U761" i="15"/>
  <c r="V761" i="15"/>
  <c r="W761" i="15"/>
  <c r="X761" i="15"/>
  <c r="Y761" i="15"/>
  <c r="Z761" i="15"/>
  <c r="AA761" i="15"/>
  <c r="T762" i="15"/>
  <c r="U762" i="15"/>
  <c r="V762" i="15"/>
  <c r="W762" i="15"/>
  <c r="X762" i="15"/>
  <c r="Y762" i="15"/>
  <c r="Z762" i="15"/>
  <c r="AA762" i="15"/>
  <c r="T763" i="15"/>
  <c r="U763" i="15"/>
  <c r="V763" i="15"/>
  <c r="W763" i="15"/>
  <c r="X763" i="15"/>
  <c r="Y763" i="15"/>
  <c r="Z763" i="15"/>
  <c r="AA763" i="15"/>
  <c r="T764" i="15"/>
  <c r="U764" i="15"/>
  <c r="V764" i="15"/>
  <c r="W764" i="15"/>
  <c r="X764" i="15"/>
  <c r="Y764" i="15"/>
  <c r="Z764" i="15"/>
  <c r="AA764" i="15"/>
  <c r="T765" i="15"/>
  <c r="U765" i="15"/>
  <c r="V765" i="15"/>
  <c r="W765" i="15"/>
  <c r="X765" i="15"/>
  <c r="Y765" i="15"/>
  <c r="Z765" i="15"/>
  <c r="AA765" i="15"/>
  <c r="T766" i="15"/>
  <c r="U766" i="15"/>
  <c r="V766" i="15"/>
  <c r="W766" i="15"/>
  <c r="X766" i="15"/>
  <c r="Y766" i="15"/>
  <c r="Z766" i="15"/>
  <c r="AA766" i="15"/>
  <c r="T767" i="15"/>
  <c r="U767" i="15"/>
  <c r="V767" i="15"/>
  <c r="W767" i="15"/>
  <c r="X767" i="15"/>
  <c r="Y767" i="15"/>
  <c r="Z767" i="15"/>
  <c r="AA767" i="15"/>
  <c r="T768" i="15"/>
  <c r="U768" i="15"/>
  <c r="V768" i="15"/>
  <c r="W768" i="15"/>
  <c r="X768" i="15"/>
  <c r="Y768" i="15"/>
  <c r="Z768" i="15"/>
  <c r="AA768" i="15"/>
  <c r="T769" i="15"/>
  <c r="U769" i="15"/>
  <c r="V769" i="15"/>
  <c r="W769" i="15"/>
  <c r="X769" i="15"/>
  <c r="Y769" i="15"/>
  <c r="Z769" i="15"/>
  <c r="AA769" i="15"/>
  <c r="T770" i="15"/>
  <c r="U770" i="15"/>
  <c r="V770" i="15"/>
  <c r="W770" i="15"/>
  <c r="X770" i="15"/>
  <c r="Y770" i="15"/>
  <c r="Z770" i="15"/>
  <c r="AA770" i="15"/>
  <c r="T771" i="15"/>
  <c r="U771" i="15"/>
  <c r="V771" i="15"/>
  <c r="W771" i="15"/>
  <c r="X771" i="15"/>
  <c r="Y771" i="15"/>
  <c r="Z771" i="15"/>
  <c r="AA771" i="15"/>
  <c r="T772" i="15"/>
  <c r="U772" i="15"/>
  <c r="V772" i="15"/>
  <c r="W772" i="15"/>
  <c r="X772" i="15"/>
  <c r="Y772" i="15"/>
  <c r="Z772" i="15"/>
  <c r="AA772" i="15"/>
  <c r="T1049" i="15"/>
  <c r="U1049" i="15"/>
  <c r="V1049" i="15"/>
  <c r="W1049" i="15"/>
  <c r="X1049" i="15"/>
  <c r="Y1049" i="15"/>
  <c r="Z1049" i="15"/>
  <c r="AA1049" i="15"/>
  <c r="T1050" i="15"/>
  <c r="U1050" i="15"/>
  <c r="V1050" i="15"/>
  <c r="W1050" i="15"/>
  <c r="X1050" i="15"/>
  <c r="Y1050" i="15"/>
  <c r="Z1050" i="15"/>
  <c r="AA1050" i="15"/>
  <c r="T1051" i="15"/>
  <c r="U1051" i="15"/>
  <c r="V1051" i="15"/>
  <c r="W1051" i="15"/>
  <c r="X1051" i="15"/>
  <c r="Y1051" i="15"/>
  <c r="Z1051" i="15"/>
  <c r="AA1051" i="15"/>
  <c r="T1052" i="15"/>
  <c r="U1052" i="15"/>
  <c r="V1052" i="15"/>
  <c r="W1052" i="15"/>
  <c r="X1052" i="15"/>
  <c r="Y1052" i="15"/>
  <c r="Z1052" i="15"/>
  <c r="AA1052" i="15"/>
  <c r="T1053" i="15"/>
  <c r="U1053" i="15"/>
  <c r="V1053" i="15"/>
  <c r="W1053" i="15"/>
  <c r="X1053" i="15"/>
  <c r="Y1053" i="15"/>
  <c r="Z1053" i="15"/>
  <c r="AA1053" i="15"/>
  <c r="T1054" i="15"/>
  <c r="U1054" i="15"/>
  <c r="V1054" i="15"/>
  <c r="W1054" i="15"/>
  <c r="X1054" i="15"/>
  <c r="Y1054" i="15"/>
  <c r="Z1054" i="15"/>
  <c r="AA1054" i="15"/>
  <c r="T1055" i="15"/>
  <c r="U1055" i="15"/>
  <c r="V1055" i="15"/>
  <c r="W1055" i="15"/>
  <c r="X1055" i="15"/>
  <c r="Y1055" i="15"/>
  <c r="Z1055" i="15"/>
  <c r="AA1055" i="15"/>
  <c r="T1056" i="15"/>
  <c r="U1056" i="15"/>
  <c r="V1056" i="15"/>
  <c r="W1056" i="15"/>
  <c r="X1056" i="15"/>
  <c r="Y1056" i="15"/>
  <c r="Z1056" i="15"/>
  <c r="AA1056" i="15"/>
  <c r="T1057" i="15"/>
  <c r="U1057" i="15"/>
  <c r="V1057" i="15"/>
  <c r="W1057" i="15"/>
  <c r="X1057" i="15"/>
  <c r="Y1057" i="15"/>
  <c r="Z1057" i="15"/>
  <c r="AA1057" i="15"/>
  <c r="T1058" i="15"/>
  <c r="U1058" i="15"/>
  <c r="V1058" i="15"/>
  <c r="W1058" i="15"/>
  <c r="X1058" i="15"/>
  <c r="Y1058" i="15"/>
  <c r="Z1058" i="15"/>
  <c r="AA1058" i="15"/>
  <c r="T1059" i="15"/>
  <c r="U1059" i="15"/>
  <c r="V1059" i="15"/>
  <c r="W1059" i="15"/>
  <c r="X1059" i="15"/>
  <c r="Y1059" i="15"/>
  <c r="Z1059" i="15"/>
  <c r="AA1059" i="15"/>
  <c r="T1060" i="15"/>
  <c r="U1060" i="15"/>
  <c r="V1060" i="15"/>
  <c r="W1060" i="15"/>
  <c r="X1060" i="15"/>
  <c r="Y1060" i="15"/>
  <c r="Z1060" i="15"/>
  <c r="AA1060" i="15"/>
  <c r="T1337" i="15"/>
  <c r="U1337" i="15"/>
  <c r="V1337" i="15"/>
  <c r="W1337" i="15"/>
  <c r="X1337" i="15"/>
  <c r="Y1337" i="15"/>
  <c r="Z1337" i="15"/>
  <c r="AA1337" i="15"/>
  <c r="T1338" i="15"/>
  <c r="U1338" i="15"/>
  <c r="V1338" i="15"/>
  <c r="W1338" i="15"/>
  <c r="X1338" i="15"/>
  <c r="Y1338" i="15"/>
  <c r="Z1338" i="15"/>
  <c r="AA1338" i="15"/>
  <c r="T1339" i="15"/>
  <c r="U1339" i="15"/>
  <c r="V1339" i="15"/>
  <c r="W1339" i="15"/>
  <c r="X1339" i="15"/>
  <c r="Y1339" i="15"/>
  <c r="Z1339" i="15"/>
  <c r="AA1339" i="15"/>
  <c r="T1340" i="15"/>
  <c r="U1340" i="15"/>
  <c r="V1340" i="15"/>
  <c r="W1340" i="15"/>
  <c r="X1340" i="15"/>
  <c r="Y1340" i="15"/>
  <c r="Z1340" i="15"/>
  <c r="AA1340" i="15"/>
  <c r="T1341" i="15"/>
  <c r="U1341" i="15"/>
  <c r="V1341" i="15"/>
  <c r="W1341" i="15"/>
  <c r="X1341" i="15"/>
  <c r="Y1341" i="15"/>
  <c r="Z1341" i="15"/>
  <c r="AA1341" i="15"/>
  <c r="T1342" i="15"/>
  <c r="U1342" i="15"/>
  <c r="V1342" i="15"/>
  <c r="W1342" i="15"/>
  <c r="X1342" i="15"/>
  <c r="Y1342" i="15"/>
  <c r="Z1342" i="15"/>
  <c r="AA1342" i="15"/>
  <c r="T1343" i="15"/>
  <c r="U1343" i="15"/>
  <c r="V1343" i="15"/>
  <c r="W1343" i="15"/>
  <c r="X1343" i="15"/>
  <c r="Y1343" i="15"/>
  <c r="Z1343" i="15"/>
  <c r="AA1343" i="15"/>
  <c r="T1344" i="15"/>
  <c r="U1344" i="15"/>
  <c r="V1344" i="15"/>
  <c r="W1344" i="15"/>
  <c r="X1344" i="15"/>
  <c r="Y1344" i="15"/>
  <c r="Z1344" i="15"/>
  <c r="AA1344" i="15"/>
  <c r="T1345" i="15"/>
  <c r="U1345" i="15"/>
  <c r="V1345" i="15"/>
  <c r="W1345" i="15"/>
  <c r="X1345" i="15"/>
  <c r="Y1345" i="15"/>
  <c r="Z1345" i="15"/>
  <c r="AA1345" i="15"/>
  <c r="T1346" i="15"/>
  <c r="U1346" i="15"/>
  <c r="V1346" i="15"/>
  <c r="W1346" i="15"/>
  <c r="X1346" i="15"/>
  <c r="Y1346" i="15"/>
  <c r="Z1346" i="15"/>
  <c r="AA1346" i="15"/>
  <c r="T1347" i="15"/>
  <c r="U1347" i="15"/>
  <c r="V1347" i="15"/>
  <c r="W1347" i="15"/>
  <c r="X1347" i="15"/>
  <c r="Y1347" i="15"/>
  <c r="Z1347" i="15"/>
  <c r="AA1347" i="15"/>
  <c r="T1348" i="15"/>
  <c r="U1348" i="15"/>
  <c r="V1348" i="15"/>
  <c r="W1348" i="15"/>
  <c r="X1348" i="15"/>
  <c r="Y1348" i="15"/>
  <c r="Z1348" i="15"/>
  <c r="AA1348" i="15"/>
  <c r="T173" i="15"/>
  <c r="U173" i="15"/>
  <c r="V173" i="15"/>
  <c r="W173" i="15"/>
  <c r="X173" i="15"/>
  <c r="Y173" i="15"/>
  <c r="Z173" i="15"/>
  <c r="AA173" i="15"/>
  <c r="T174" i="15"/>
  <c r="U174" i="15"/>
  <c r="V174" i="15"/>
  <c r="W174" i="15"/>
  <c r="X174" i="15"/>
  <c r="Y174" i="15"/>
  <c r="Z174" i="15"/>
  <c r="AA174" i="15"/>
  <c r="T175" i="15"/>
  <c r="U175" i="15"/>
  <c r="V175" i="15"/>
  <c r="W175" i="15"/>
  <c r="X175" i="15"/>
  <c r="Y175" i="15"/>
  <c r="Z175" i="15"/>
  <c r="AA175" i="15"/>
  <c r="T176" i="15"/>
  <c r="U176" i="15"/>
  <c r="V176" i="15"/>
  <c r="W176" i="15"/>
  <c r="X176" i="15"/>
  <c r="Y176" i="15"/>
  <c r="Z176" i="15"/>
  <c r="AA176" i="15"/>
  <c r="T177" i="15"/>
  <c r="U177" i="15"/>
  <c r="V177" i="15"/>
  <c r="W177" i="15"/>
  <c r="X177" i="15"/>
  <c r="Y177" i="15"/>
  <c r="Z177" i="15"/>
  <c r="AA177" i="15"/>
  <c r="T178" i="15"/>
  <c r="U178" i="15"/>
  <c r="V178" i="15"/>
  <c r="W178" i="15"/>
  <c r="X178" i="15"/>
  <c r="Y178" i="15"/>
  <c r="Z178" i="15"/>
  <c r="AA178" i="15"/>
  <c r="T179" i="15"/>
  <c r="U179" i="15"/>
  <c r="V179" i="15"/>
  <c r="W179" i="15"/>
  <c r="X179" i="15"/>
  <c r="Y179" i="15"/>
  <c r="Z179" i="15"/>
  <c r="AA179" i="15"/>
  <c r="T180" i="15"/>
  <c r="U180" i="15"/>
  <c r="V180" i="15"/>
  <c r="W180" i="15"/>
  <c r="X180" i="15"/>
  <c r="Y180" i="15"/>
  <c r="Z180" i="15"/>
  <c r="AA180" i="15"/>
  <c r="T181" i="15"/>
  <c r="U181" i="15"/>
  <c r="V181" i="15"/>
  <c r="W181" i="15"/>
  <c r="X181" i="15"/>
  <c r="Y181" i="15"/>
  <c r="Z181" i="15"/>
  <c r="AA181" i="15"/>
  <c r="T182" i="15"/>
  <c r="U182" i="15"/>
  <c r="V182" i="15"/>
  <c r="W182" i="15"/>
  <c r="X182" i="15"/>
  <c r="Y182" i="15"/>
  <c r="Z182" i="15"/>
  <c r="AA182" i="15"/>
  <c r="T183" i="15"/>
  <c r="U183" i="15"/>
  <c r="V183" i="15"/>
  <c r="W183" i="15"/>
  <c r="X183" i="15"/>
  <c r="Y183" i="15"/>
  <c r="Z183" i="15"/>
  <c r="AA183" i="15"/>
  <c r="T184" i="15"/>
  <c r="U184" i="15"/>
  <c r="V184" i="15"/>
  <c r="W184" i="15"/>
  <c r="X184" i="15"/>
  <c r="Y184" i="15"/>
  <c r="Z184" i="15"/>
  <c r="AA184" i="15"/>
  <c r="T461" i="15"/>
  <c r="U461" i="15"/>
  <c r="V461" i="15"/>
  <c r="W461" i="15"/>
  <c r="X461" i="15"/>
  <c r="Y461" i="15"/>
  <c r="Z461" i="15"/>
  <c r="AA461" i="15"/>
  <c r="T462" i="15"/>
  <c r="U462" i="15"/>
  <c r="V462" i="15"/>
  <c r="W462" i="15"/>
  <c r="X462" i="15"/>
  <c r="Y462" i="15"/>
  <c r="Z462" i="15"/>
  <c r="AA462" i="15"/>
  <c r="T463" i="15"/>
  <c r="U463" i="15"/>
  <c r="V463" i="15"/>
  <c r="W463" i="15"/>
  <c r="X463" i="15"/>
  <c r="Y463" i="15"/>
  <c r="Z463" i="15"/>
  <c r="AA463" i="15"/>
  <c r="T464" i="15"/>
  <c r="U464" i="15"/>
  <c r="V464" i="15"/>
  <c r="W464" i="15"/>
  <c r="X464" i="15"/>
  <c r="Y464" i="15"/>
  <c r="Z464" i="15"/>
  <c r="AA464" i="15"/>
  <c r="T465" i="15"/>
  <c r="U465" i="15"/>
  <c r="V465" i="15"/>
  <c r="W465" i="15"/>
  <c r="X465" i="15"/>
  <c r="Y465" i="15"/>
  <c r="Z465" i="15"/>
  <c r="AA465" i="15"/>
  <c r="T466" i="15"/>
  <c r="U466" i="15"/>
  <c r="V466" i="15"/>
  <c r="W466" i="15"/>
  <c r="X466" i="15"/>
  <c r="Y466" i="15"/>
  <c r="Z466" i="15"/>
  <c r="AA466" i="15"/>
  <c r="T467" i="15"/>
  <c r="U467" i="15"/>
  <c r="V467" i="15"/>
  <c r="W467" i="15"/>
  <c r="X467" i="15"/>
  <c r="Y467" i="15"/>
  <c r="Z467" i="15"/>
  <c r="AA467" i="15"/>
  <c r="T468" i="15"/>
  <c r="U468" i="15"/>
  <c r="V468" i="15"/>
  <c r="W468" i="15"/>
  <c r="X468" i="15"/>
  <c r="Y468" i="15"/>
  <c r="Z468" i="15"/>
  <c r="AA468" i="15"/>
  <c r="T469" i="15"/>
  <c r="U469" i="15"/>
  <c r="V469" i="15"/>
  <c r="W469" i="15"/>
  <c r="X469" i="15"/>
  <c r="Y469" i="15"/>
  <c r="Z469" i="15"/>
  <c r="AA469" i="15"/>
  <c r="T470" i="15"/>
  <c r="U470" i="15"/>
  <c r="V470" i="15"/>
  <c r="W470" i="15"/>
  <c r="X470" i="15"/>
  <c r="Y470" i="15"/>
  <c r="Z470" i="15"/>
  <c r="AA470" i="15"/>
  <c r="T471" i="15"/>
  <c r="U471" i="15"/>
  <c r="V471" i="15"/>
  <c r="W471" i="15"/>
  <c r="X471" i="15"/>
  <c r="Y471" i="15"/>
  <c r="Z471" i="15"/>
  <c r="AA471" i="15"/>
  <c r="T472" i="15"/>
  <c r="U472" i="15"/>
  <c r="V472" i="15"/>
  <c r="W472" i="15"/>
  <c r="X472" i="15"/>
  <c r="Y472" i="15"/>
  <c r="Z472" i="15"/>
  <c r="AA472" i="15"/>
  <c r="T749" i="15"/>
  <c r="U749" i="15"/>
  <c r="V749" i="15"/>
  <c r="W749" i="15"/>
  <c r="X749" i="15"/>
  <c r="Y749" i="15"/>
  <c r="Z749" i="15"/>
  <c r="AA749" i="15"/>
  <c r="T750" i="15"/>
  <c r="U750" i="15"/>
  <c r="V750" i="15"/>
  <c r="W750" i="15"/>
  <c r="X750" i="15"/>
  <c r="Y750" i="15"/>
  <c r="Z750" i="15"/>
  <c r="AA750" i="15"/>
  <c r="T751" i="15"/>
  <c r="U751" i="15"/>
  <c r="V751" i="15"/>
  <c r="W751" i="15"/>
  <c r="X751" i="15"/>
  <c r="Y751" i="15"/>
  <c r="Z751" i="15"/>
  <c r="AA751" i="15"/>
  <c r="T752" i="15"/>
  <c r="U752" i="15"/>
  <c r="V752" i="15"/>
  <c r="W752" i="15"/>
  <c r="X752" i="15"/>
  <c r="Y752" i="15"/>
  <c r="Z752" i="15"/>
  <c r="AA752" i="15"/>
  <c r="T753" i="15"/>
  <c r="U753" i="15"/>
  <c r="V753" i="15"/>
  <c r="W753" i="15"/>
  <c r="X753" i="15"/>
  <c r="Y753" i="15"/>
  <c r="Z753" i="15"/>
  <c r="AA753" i="15"/>
  <c r="T754" i="15"/>
  <c r="U754" i="15"/>
  <c r="V754" i="15"/>
  <c r="W754" i="15"/>
  <c r="X754" i="15"/>
  <c r="Y754" i="15"/>
  <c r="Z754" i="15"/>
  <c r="AA754" i="15"/>
  <c r="T755" i="15"/>
  <c r="U755" i="15"/>
  <c r="V755" i="15"/>
  <c r="W755" i="15"/>
  <c r="X755" i="15"/>
  <c r="Y755" i="15"/>
  <c r="Z755" i="15"/>
  <c r="AA755" i="15"/>
  <c r="T756" i="15"/>
  <c r="U756" i="15"/>
  <c r="V756" i="15"/>
  <c r="W756" i="15"/>
  <c r="X756" i="15"/>
  <c r="Y756" i="15"/>
  <c r="Z756" i="15"/>
  <c r="AA756" i="15"/>
  <c r="T757" i="15"/>
  <c r="U757" i="15"/>
  <c r="V757" i="15"/>
  <c r="W757" i="15"/>
  <c r="X757" i="15"/>
  <c r="Y757" i="15"/>
  <c r="Z757" i="15"/>
  <c r="AA757" i="15"/>
  <c r="T758" i="15"/>
  <c r="U758" i="15"/>
  <c r="V758" i="15"/>
  <c r="W758" i="15"/>
  <c r="X758" i="15"/>
  <c r="Y758" i="15"/>
  <c r="Z758" i="15"/>
  <c r="AA758" i="15"/>
  <c r="T759" i="15"/>
  <c r="U759" i="15"/>
  <c r="V759" i="15"/>
  <c r="W759" i="15"/>
  <c r="X759" i="15"/>
  <c r="Y759" i="15"/>
  <c r="Z759" i="15"/>
  <c r="AA759" i="15"/>
  <c r="T760" i="15"/>
  <c r="U760" i="15"/>
  <c r="V760" i="15"/>
  <c r="W760" i="15"/>
  <c r="X760" i="15"/>
  <c r="Y760" i="15"/>
  <c r="Z760" i="15"/>
  <c r="AA760" i="15"/>
  <c r="T1037" i="15"/>
  <c r="U1037" i="15"/>
  <c r="V1037" i="15"/>
  <c r="W1037" i="15"/>
  <c r="X1037" i="15"/>
  <c r="Y1037" i="15"/>
  <c r="Z1037" i="15"/>
  <c r="AA1037" i="15"/>
  <c r="T1038" i="15"/>
  <c r="U1038" i="15"/>
  <c r="V1038" i="15"/>
  <c r="W1038" i="15"/>
  <c r="X1038" i="15"/>
  <c r="Y1038" i="15"/>
  <c r="Z1038" i="15"/>
  <c r="AA1038" i="15"/>
  <c r="T1039" i="15"/>
  <c r="U1039" i="15"/>
  <c r="V1039" i="15"/>
  <c r="W1039" i="15"/>
  <c r="X1039" i="15"/>
  <c r="Y1039" i="15"/>
  <c r="Z1039" i="15"/>
  <c r="AA1039" i="15"/>
  <c r="T1040" i="15"/>
  <c r="U1040" i="15"/>
  <c r="V1040" i="15"/>
  <c r="W1040" i="15"/>
  <c r="X1040" i="15"/>
  <c r="Y1040" i="15"/>
  <c r="Z1040" i="15"/>
  <c r="AA1040" i="15"/>
  <c r="T1041" i="15"/>
  <c r="U1041" i="15"/>
  <c r="V1041" i="15"/>
  <c r="W1041" i="15"/>
  <c r="X1041" i="15"/>
  <c r="Y1041" i="15"/>
  <c r="Z1041" i="15"/>
  <c r="AA1041" i="15"/>
  <c r="T1042" i="15"/>
  <c r="U1042" i="15"/>
  <c r="V1042" i="15"/>
  <c r="W1042" i="15"/>
  <c r="X1042" i="15"/>
  <c r="Y1042" i="15"/>
  <c r="Z1042" i="15"/>
  <c r="AA1042" i="15"/>
  <c r="T1043" i="15"/>
  <c r="U1043" i="15"/>
  <c r="V1043" i="15"/>
  <c r="W1043" i="15"/>
  <c r="X1043" i="15"/>
  <c r="Y1043" i="15"/>
  <c r="Z1043" i="15"/>
  <c r="AA1043" i="15"/>
  <c r="T1044" i="15"/>
  <c r="U1044" i="15"/>
  <c r="V1044" i="15"/>
  <c r="W1044" i="15"/>
  <c r="X1044" i="15"/>
  <c r="Y1044" i="15"/>
  <c r="Z1044" i="15"/>
  <c r="AA1044" i="15"/>
  <c r="T1045" i="15"/>
  <c r="U1045" i="15"/>
  <c r="V1045" i="15"/>
  <c r="W1045" i="15"/>
  <c r="X1045" i="15"/>
  <c r="Y1045" i="15"/>
  <c r="Z1045" i="15"/>
  <c r="AA1045" i="15"/>
  <c r="T1046" i="15"/>
  <c r="U1046" i="15"/>
  <c r="V1046" i="15"/>
  <c r="W1046" i="15"/>
  <c r="X1046" i="15"/>
  <c r="Y1046" i="15"/>
  <c r="Z1046" i="15"/>
  <c r="AA1046" i="15"/>
  <c r="T1047" i="15"/>
  <c r="U1047" i="15"/>
  <c r="V1047" i="15"/>
  <c r="W1047" i="15"/>
  <c r="X1047" i="15"/>
  <c r="Y1047" i="15"/>
  <c r="Z1047" i="15"/>
  <c r="AA1047" i="15"/>
  <c r="T1048" i="15"/>
  <c r="U1048" i="15"/>
  <c r="V1048" i="15"/>
  <c r="W1048" i="15"/>
  <c r="X1048" i="15"/>
  <c r="Y1048" i="15"/>
  <c r="Z1048" i="15"/>
  <c r="AA1048" i="15"/>
  <c r="T1325" i="15"/>
  <c r="U1325" i="15"/>
  <c r="V1325" i="15"/>
  <c r="W1325" i="15"/>
  <c r="X1325" i="15"/>
  <c r="Y1325" i="15"/>
  <c r="Z1325" i="15"/>
  <c r="AA1325" i="15"/>
  <c r="T1326" i="15"/>
  <c r="U1326" i="15"/>
  <c r="V1326" i="15"/>
  <c r="W1326" i="15"/>
  <c r="X1326" i="15"/>
  <c r="Y1326" i="15"/>
  <c r="Z1326" i="15"/>
  <c r="AA1326" i="15"/>
  <c r="T1327" i="15"/>
  <c r="U1327" i="15"/>
  <c r="V1327" i="15"/>
  <c r="W1327" i="15"/>
  <c r="X1327" i="15"/>
  <c r="Y1327" i="15"/>
  <c r="Z1327" i="15"/>
  <c r="AA1327" i="15"/>
  <c r="T1328" i="15"/>
  <c r="U1328" i="15"/>
  <c r="V1328" i="15"/>
  <c r="W1328" i="15"/>
  <c r="X1328" i="15"/>
  <c r="Y1328" i="15"/>
  <c r="Z1328" i="15"/>
  <c r="AA1328" i="15"/>
  <c r="T1329" i="15"/>
  <c r="U1329" i="15"/>
  <c r="V1329" i="15"/>
  <c r="W1329" i="15"/>
  <c r="X1329" i="15"/>
  <c r="Y1329" i="15"/>
  <c r="Z1329" i="15"/>
  <c r="AA1329" i="15"/>
  <c r="T1330" i="15"/>
  <c r="U1330" i="15"/>
  <c r="V1330" i="15"/>
  <c r="W1330" i="15"/>
  <c r="X1330" i="15"/>
  <c r="Y1330" i="15"/>
  <c r="Z1330" i="15"/>
  <c r="AA1330" i="15"/>
  <c r="T1331" i="15"/>
  <c r="U1331" i="15"/>
  <c r="V1331" i="15"/>
  <c r="W1331" i="15"/>
  <c r="X1331" i="15"/>
  <c r="Y1331" i="15"/>
  <c r="Z1331" i="15"/>
  <c r="AA1331" i="15"/>
  <c r="T1332" i="15"/>
  <c r="U1332" i="15"/>
  <c r="V1332" i="15"/>
  <c r="W1332" i="15"/>
  <c r="X1332" i="15"/>
  <c r="Y1332" i="15"/>
  <c r="Z1332" i="15"/>
  <c r="AA1332" i="15"/>
  <c r="T1333" i="15"/>
  <c r="U1333" i="15"/>
  <c r="V1333" i="15"/>
  <c r="W1333" i="15"/>
  <c r="X1333" i="15"/>
  <c r="Y1333" i="15"/>
  <c r="Z1333" i="15"/>
  <c r="AA1333" i="15"/>
  <c r="T1334" i="15"/>
  <c r="U1334" i="15"/>
  <c r="V1334" i="15"/>
  <c r="W1334" i="15"/>
  <c r="X1334" i="15"/>
  <c r="Y1334" i="15"/>
  <c r="Z1334" i="15"/>
  <c r="AA1334" i="15"/>
  <c r="T1335" i="15"/>
  <c r="U1335" i="15"/>
  <c r="V1335" i="15"/>
  <c r="W1335" i="15"/>
  <c r="X1335" i="15"/>
  <c r="Y1335" i="15"/>
  <c r="Z1335" i="15"/>
  <c r="AA1335" i="15"/>
  <c r="T1336" i="15"/>
  <c r="U1336" i="15"/>
  <c r="V1336" i="15"/>
  <c r="W1336" i="15"/>
  <c r="X1336" i="15"/>
  <c r="Y1336" i="15"/>
  <c r="Z1336" i="15"/>
  <c r="AA1336" i="15"/>
  <c r="T161" i="15"/>
  <c r="AK29" i="15" s="1"/>
  <c r="U161" i="15"/>
  <c r="V161" i="15"/>
  <c r="W161" i="15"/>
  <c r="X161" i="15"/>
  <c r="Y161" i="15"/>
  <c r="Z161" i="15"/>
  <c r="AA161" i="15"/>
  <c r="T162" i="15"/>
  <c r="U162" i="15"/>
  <c r="V162" i="15"/>
  <c r="W162" i="15"/>
  <c r="X162" i="15"/>
  <c r="Y162" i="15"/>
  <c r="Z162" i="15"/>
  <c r="AA162" i="15"/>
  <c r="T163" i="15"/>
  <c r="U163" i="15"/>
  <c r="V163" i="15"/>
  <c r="W163" i="15"/>
  <c r="X163" i="15"/>
  <c r="Y163" i="15"/>
  <c r="Z163" i="15"/>
  <c r="AA163" i="15"/>
  <c r="T164" i="15"/>
  <c r="U164" i="15"/>
  <c r="V164" i="15"/>
  <c r="W164" i="15"/>
  <c r="X164" i="15"/>
  <c r="Y164" i="15"/>
  <c r="Z164" i="15"/>
  <c r="AA164" i="15"/>
  <c r="T165" i="15"/>
  <c r="U165" i="15"/>
  <c r="V165" i="15"/>
  <c r="W165" i="15"/>
  <c r="X165" i="15"/>
  <c r="Y165" i="15"/>
  <c r="Z165" i="15"/>
  <c r="AA165" i="15"/>
  <c r="T166" i="15"/>
  <c r="U166" i="15"/>
  <c r="V166" i="15"/>
  <c r="W166" i="15"/>
  <c r="X166" i="15"/>
  <c r="Y166" i="15"/>
  <c r="Z166" i="15"/>
  <c r="AA166" i="15"/>
  <c r="T167" i="15"/>
  <c r="U167" i="15"/>
  <c r="V167" i="15"/>
  <c r="W167" i="15"/>
  <c r="X167" i="15"/>
  <c r="Y167" i="15"/>
  <c r="Z167" i="15"/>
  <c r="AA167" i="15"/>
  <c r="T168" i="15"/>
  <c r="U168" i="15"/>
  <c r="V168" i="15"/>
  <c r="W168" i="15"/>
  <c r="X168" i="15"/>
  <c r="Y168" i="15"/>
  <c r="Z168" i="15"/>
  <c r="AA168" i="15"/>
  <c r="T169" i="15"/>
  <c r="U169" i="15"/>
  <c r="V169" i="15"/>
  <c r="W169" i="15"/>
  <c r="X169" i="15"/>
  <c r="Y169" i="15"/>
  <c r="Z169" i="15"/>
  <c r="AA169" i="15"/>
  <c r="T170" i="15"/>
  <c r="U170" i="15"/>
  <c r="V170" i="15"/>
  <c r="W170" i="15"/>
  <c r="X170" i="15"/>
  <c r="Y170" i="15"/>
  <c r="Z170" i="15"/>
  <c r="AA170" i="15"/>
  <c r="T171" i="15"/>
  <c r="U171" i="15"/>
  <c r="V171" i="15"/>
  <c r="W171" i="15"/>
  <c r="X171" i="15"/>
  <c r="Y171" i="15"/>
  <c r="Z171" i="15"/>
  <c r="AA171" i="15"/>
  <c r="T172" i="15"/>
  <c r="U172" i="15"/>
  <c r="V172" i="15"/>
  <c r="W172" i="15"/>
  <c r="X172" i="15"/>
  <c r="Y172" i="15"/>
  <c r="Z172" i="15"/>
  <c r="AA172" i="15"/>
  <c r="T449" i="15"/>
  <c r="U449" i="15"/>
  <c r="V449" i="15"/>
  <c r="W449" i="15"/>
  <c r="X449" i="15"/>
  <c r="Y449" i="15"/>
  <c r="Z449" i="15"/>
  <c r="AA449" i="15"/>
  <c r="T450" i="15"/>
  <c r="U450" i="15"/>
  <c r="V450" i="15"/>
  <c r="W450" i="15"/>
  <c r="X450" i="15"/>
  <c r="Y450" i="15"/>
  <c r="Z450" i="15"/>
  <c r="AA450" i="15"/>
  <c r="T451" i="15"/>
  <c r="U451" i="15"/>
  <c r="V451" i="15"/>
  <c r="W451" i="15"/>
  <c r="X451" i="15"/>
  <c r="Y451" i="15"/>
  <c r="Z451" i="15"/>
  <c r="AA451" i="15"/>
  <c r="T452" i="15"/>
  <c r="U452" i="15"/>
  <c r="V452" i="15"/>
  <c r="W452" i="15"/>
  <c r="X452" i="15"/>
  <c r="Y452" i="15"/>
  <c r="Z452" i="15"/>
  <c r="AA452" i="15"/>
  <c r="T453" i="15"/>
  <c r="U453" i="15"/>
  <c r="V453" i="15"/>
  <c r="W453" i="15"/>
  <c r="X453" i="15"/>
  <c r="Y453" i="15"/>
  <c r="Z453" i="15"/>
  <c r="AA453" i="15"/>
  <c r="T454" i="15"/>
  <c r="U454" i="15"/>
  <c r="V454" i="15"/>
  <c r="W454" i="15"/>
  <c r="X454" i="15"/>
  <c r="Y454" i="15"/>
  <c r="Z454" i="15"/>
  <c r="AA454" i="15"/>
  <c r="T455" i="15"/>
  <c r="U455" i="15"/>
  <c r="V455" i="15"/>
  <c r="W455" i="15"/>
  <c r="X455" i="15"/>
  <c r="Y455" i="15"/>
  <c r="Z455" i="15"/>
  <c r="AA455" i="15"/>
  <c r="T456" i="15"/>
  <c r="U456" i="15"/>
  <c r="V456" i="15"/>
  <c r="W456" i="15"/>
  <c r="X456" i="15"/>
  <c r="Y456" i="15"/>
  <c r="Z456" i="15"/>
  <c r="AA456" i="15"/>
  <c r="T457" i="15"/>
  <c r="U457" i="15"/>
  <c r="V457" i="15"/>
  <c r="W457" i="15"/>
  <c r="X457" i="15"/>
  <c r="Y457" i="15"/>
  <c r="Z457" i="15"/>
  <c r="AA457" i="15"/>
  <c r="T458" i="15"/>
  <c r="U458" i="15"/>
  <c r="V458" i="15"/>
  <c r="W458" i="15"/>
  <c r="X458" i="15"/>
  <c r="Y458" i="15"/>
  <c r="Z458" i="15"/>
  <c r="AA458" i="15"/>
  <c r="T459" i="15"/>
  <c r="U459" i="15"/>
  <c r="V459" i="15"/>
  <c r="W459" i="15"/>
  <c r="X459" i="15"/>
  <c r="Y459" i="15"/>
  <c r="Z459" i="15"/>
  <c r="AA459" i="15"/>
  <c r="T460" i="15"/>
  <c r="U460" i="15"/>
  <c r="V460" i="15"/>
  <c r="W460" i="15"/>
  <c r="X460" i="15"/>
  <c r="Y460" i="15"/>
  <c r="Z460" i="15"/>
  <c r="AA460" i="15"/>
  <c r="T737" i="15"/>
  <c r="U737" i="15"/>
  <c r="V737" i="15"/>
  <c r="W737" i="15"/>
  <c r="X737" i="15"/>
  <c r="Y737" i="15"/>
  <c r="Z737" i="15"/>
  <c r="AA737" i="15"/>
  <c r="T738" i="15"/>
  <c r="U738" i="15"/>
  <c r="V738" i="15"/>
  <c r="W738" i="15"/>
  <c r="X738" i="15"/>
  <c r="Y738" i="15"/>
  <c r="Z738" i="15"/>
  <c r="AA738" i="15"/>
  <c r="T739" i="15"/>
  <c r="U739" i="15"/>
  <c r="V739" i="15"/>
  <c r="W739" i="15"/>
  <c r="X739" i="15"/>
  <c r="Y739" i="15"/>
  <c r="Z739" i="15"/>
  <c r="AA739" i="15"/>
  <c r="T740" i="15"/>
  <c r="U740" i="15"/>
  <c r="V740" i="15"/>
  <c r="W740" i="15"/>
  <c r="X740" i="15"/>
  <c r="Y740" i="15"/>
  <c r="Z740" i="15"/>
  <c r="AA740" i="15"/>
  <c r="T741" i="15"/>
  <c r="U741" i="15"/>
  <c r="V741" i="15"/>
  <c r="W741" i="15"/>
  <c r="X741" i="15"/>
  <c r="Y741" i="15"/>
  <c r="Z741" i="15"/>
  <c r="AA741" i="15"/>
  <c r="T742" i="15"/>
  <c r="U742" i="15"/>
  <c r="V742" i="15"/>
  <c r="W742" i="15"/>
  <c r="X742" i="15"/>
  <c r="Y742" i="15"/>
  <c r="Z742" i="15"/>
  <c r="AA742" i="15"/>
  <c r="T743" i="15"/>
  <c r="U743" i="15"/>
  <c r="V743" i="15"/>
  <c r="W743" i="15"/>
  <c r="X743" i="15"/>
  <c r="Y743" i="15"/>
  <c r="Z743" i="15"/>
  <c r="AA743" i="15"/>
  <c r="T744" i="15"/>
  <c r="U744" i="15"/>
  <c r="V744" i="15"/>
  <c r="W744" i="15"/>
  <c r="X744" i="15"/>
  <c r="Y744" i="15"/>
  <c r="Z744" i="15"/>
  <c r="AA744" i="15"/>
  <c r="T745" i="15"/>
  <c r="U745" i="15"/>
  <c r="V745" i="15"/>
  <c r="W745" i="15"/>
  <c r="X745" i="15"/>
  <c r="Y745" i="15"/>
  <c r="Z745" i="15"/>
  <c r="AA745" i="15"/>
  <c r="T746" i="15"/>
  <c r="U746" i="15"/>
  <c r="V746" i="15"/>
  <c r="W746" i="15"/>
  <c r="X746" i="15"/>
  <c r="Y746" i="15"/>
  <c r="Z746" i="15"/>
  <c r="AA746" i="15"/>
  <c r="T747" i="15"/>
  <c r="U747" i="15"/>
  <c r="V747" i="15"/>
  <c r="W747" i="15"/>
  <c r="X747" i="15"/>
  <c r="Y747" i="15"/>
  <c r="Z747" i="15"/>
  <c r="AA747" i="15"/>
  <c r="T748" i="15"/>
  <c r="U748" i="15"/>
  <c r="V748" i="15"/>
  <c r="W748" i="15"/>
  <c r="X748" i="15"/>
  <c r="Y748" i="15"/>
  <c r="Z748" i="15"/>
  <c r="AA748" i="15"/>
  <c r="T1025" i="15"/>
  <c r="U1025" i="15"/>
  <c r="V1025" i="15"/>
  <c r="W1025" i="15"/>
  <c r="X1025" i="15"/>
  <c r="Y1025" i="15"/>
  <c r="Z1025" i="15"/>
  <c r="AA1025" i="15"/>
  <c r="T1026" i="15"/>
  <c r="U1026" i="15"/>
  <c r="V1026" i="15"/>
  <c r="W1026" i="15"/>
  <c r="X1026" i="15"/>
  <c r="Y1026" i="15"/>
  <c r="Z1026" i="15"/>
  <c r="AA1026" i="15"/>
  <c r="T1027" i="15"/>
  <c r="U1027" i="15"/>
  <c r="V1027" i="15"/>
  <c r="W1027" i="15"/>
  <c r="X1027" i="15"/>
  <c r="Y1027" i="15"/>
  <c r="Z1027" i="15"/>
  <c r="AA1027" i="15"/>
  <c r="T1028" i="15"/>
  <c r="U1028" i="15"/>
  <c r="V1028" i="15"/>
  <c r="W1028" i="15"/>
  <c r="X1028" i="15"/>
  <c r="Y1028" i="15"/>
  <c r="Z1028" i="15"/>
  <c r="AA1028" i="15"/>
  <c r="T1029" i="15"/>
  <c r="U1029" i="15"/>
  <c r="V1029" i="15"/>
  <c r="W1029" i="15"/>
  <c r="X1029" i="15"/>
  <c r="Y1029" i="15"/>
  <c r="Z1029" i="15"/>
  <c r="AA1029" i="15"/>
  <c r="T1030" i="15"/>
  <c r="U1030" i="15"/>
  <c r="V1030" i="15"/>
  <c r="W1030" i="15"/>
  <c r="X1030" i="15"/>
  <c r="Y1030" i="15"/>
  <c r="Z1030" i="15"/>
  <c r="AA1030" i="15"/>
  <c r="T1031" i="15"/>
  <c r="U1031" i="15"/>
  <c r="V1031" i="15"/>
  <c r="W1031" i="15"/>
  <c r="X1031" i="15"/>
  <c r="Y1031" i="15"/>
  <c r="Z1031" i="15"/>
  <c r="AA1031" i="15"/>
  <c r="T1032" i="15"/>
  <c r="U1032" i="15"/>
  <c r="V1032" i="15"/>
  <c r="W1032" i="15"/>
  <c r="X1032" i="15"/>
  <c r="Y1032" i="15"/>
  <c r="Z1032" i="15"/>
  <c r="AA1032" i="15"/>
  <c r="T1033" i="15"/>
  <c r="U1033" i="15"/>
  <c r="V1033" i="15"/>
  <c r="W1033" i="15"/>
  <c r="X1033" i="15"/>
  <c r="Y1033" i="15"/>
  <c r="Z1033" i="15"/>
  <c r="AA1033" i="15"/>
  <c r="T1034" i="15"/>
  <c r="U1034" i="15"/>
  <c r="V1034" i="15"/>
  <c r="W1034" i="15"/>
  <c r="X1034" i="15"/>
  <c r="Y1034" i="15"/>
  <c r="Z1034" i="15"/>
  <c r="AA1034" i="15"/>
  <c r="T1035" i="15"/>
  <c r="U1035" i="15"/>
  <c r="V1035" i="15"/>
  <c r="W1035" i="15"/>
  <c r="X1035" i="15"/>
  <c r="Y1035" i="15"/>
  <c r="Z1035" i="15"/>
  <c r="AA1035" i="15"/>
  <c r="T1036" i="15"/>
  <c r="U1036" i="15"/>
  <c r="V1036" i="15"/>
  <c r="W1036" i="15"/>
  <c r="X1036" i="15"/>
  <c r="Y1036" i="15"/>
  <c r="Z1036" i="15"/>
  <c r="AA1036" i="15"/>
  <c r="T1313" i="15"/>
  <c r="U1313" i="15"/>
  <c r="V1313" i="15"/>
  <c r="W1313" i="15"/>
  <c r="X1313" i="15"/>
  <c r="Y1313" i="15"/>
  <c r="Z1313" i="15"/>
  <c r="AA1313" i="15"/>
  <c r="T1314" i="15"/>
  <c r="U1314" i="15"/>
  <c r="V1314" i="15"/>
  <c r="W1314" i="15"/>
  <c r="X1314" i="15"/>
  <c r="Y1314" i="15"/>
  <c r="Z1314" i="15"/>
  <c r="AA1314" i="15"/>
  <c r="T1315" i="15"/>
  <c r="U1315" i="15"/>
  <c r="V1315" i="15"/>
  <c r="W1315" i="15"/>
  <c r="X1315" i="15"/>
  <c r="Y1315" i="15"/>
  <c r="Z1315" i="15"/>
  <c r="AA1315" i="15"/>
  <c r="T1316" i="15"/>
  <c r="U1316" i="15"/>
  <c r="V1316" i="15"/>
  <c r="W1316" i="15"/>
  <c r="X1316" i="15"/>
  <c r="Y1316" i="15"/>
  <c r="Z1316" i="15"/>
  <c r="AA1316" i="15"/>
  <c r="T1317" i="15"/>
  <c r="U1317" i="15"/>
  <c r="V1317" i="15"/>
  <c r="W1317" i="15"/>
  <c r="X1317" i="15"/>
  <c r="Y1317" i="15"/>
  <c r="Z1317" i="15"/>
  <c r="AA1317" i="15"/>
  <c r="T1318" i="15"/>
  <c r="U1318" i="15"/>
  <c r="V1318" i="15"/>
  <c r="W1318" i="15"/>
  <c r="X1318" i="15"/>
  <c r="Y1318" i="15"/>
  <c r="Z1318" i="15"/>
  <c r="AA1318" i="15"/>
  <c r="T1319" i="15"/>
  <c r="U1319" i="15"/>
  <c r="V1319" i="15"/>
  <c r="W1319" i="15"/>
  <c r="X1319" i="15"/>
  <c r="Y1319" i="15"/>
  <c r="Z1319" i="15"/>
  <c r="AA1319" i="15"/>
  <c r="T1320" i="15"/>
  <c r="U1320" i="15"/>
  <c r="V1320" i="15"/>
  <c r="W1320" i="15"/>
  <c r="X1320" i="15"/>
  <c r="Y1320" i="15"/>
  <c r="Z1320" i="15"/>
  <c r="AA1320" i="15"/>
  <c r="T1321" i="15"/>
  <c r="U1321" i="15"/>
  <c r="V1321" i="15"/>
  <c r="W1321" i="15"/>
  <c r="X1321" i="15"/>
  <c r="Y1321" i="15"/>
  <c r="Z1321" i="15"/>
  <c r="AA1321" i="15"/>
  <c r="T1322" i="15"/>
  <c r="U1322" i="15"/>
  <c r="V1322" i="15"/>
  <c r="W1322" i="15"/>
  <c r="X1322" i="15"/>
  <c r="Y1322" i="15"/>
  <c r="Z1322" i="15"/>
  <c r="AA1322" i="15"/>
  <c r="T1323" i="15"/>
  <c r="U1323" i="15"/>
  <c r="V1323" i="15"/>
  <c r="W1323" i="15"/>
  <c r="X1323" i="15"/>
  <c r="Y1323" i="15"/>
  <c r="Z1323" i="15"/>
  <c r="AA1323" i="15"/>
  <c r="T1324" i="15"/>
  <c r="U1324" i="15"/>
  <c r="V1324" i="15"/>
  <c r="W1324" i="15"/>
  <c r="X1324" i="15"/>
  <c r="Y1324" i="15"/>
  <c r="Z1324" i="15"/>
  <c r="AA1324" i="15"/>
  <c r="T149" i="15"/>
  <c r="U149" i="15"/>
  <c r="V149" i="15"/>
  <c r="W149" i="15"/>
  <c r="X149" i="15"/>
  <c r="Y149" i="15"/>
  <c r="Z149" i="15"/>
  <c r="AA149" i="15"/>
  <c r="T150" i="15"/>
  <c r="U150" i="15"/>
  <c r="V150" i="15"/>
  <c r="W150" i="15"/>
  <c r="X150" i="15"/>
  <c r="Y150" i="15"/>
  <c r="Z150" i="15"/>
  <c r="AA150" i="15"/>
  <c r="T151" i="15"/>
  <c r="U151" i="15"/>
  <c r="V151" i="15"/>
  <c r="W151" i="15"/>
  <c r="X151" i="15"/>
  <c r="Y151" i="15"/>
  <c r="Z151" i="15"/>
  <c r="AA151" i="15"/>
  <c r="T152" i="15"/>
  <c r="U152" i="15"/>
  <c r="V152" i="15"/>
  <c r="W152" i="15"/>
  <c r="X152" i="15"/>
  <c r="Y152" i="15"/>
  <c r="Z152" i="15"/>
  <c r="AA152" i="15"/>
  <c r="T153" i="15"/>
  <c r="U153" i="15"/>
  <c r="V153" i="15"/>
  <c r="W153" i="15"/>
  <c r="X153" i="15"/>
  <c r="Y153" i="15"/>
  <c r="Z153" i="15"/>
  <c r="AA153" i="15"/>
  <c r="T154" i="15"/>
  <c r="U154" i="15"/>
  <c r="V154" i="15"/>
  <c r="W154" i="15"/>
  <c r="X154" i="15"/>
  <c r="Y154" i="15"/>
  <c r="Z154" i="15"/>
  <c r="AA154" i="15"/>
  <c r="T155" i="15"/>
  <c r="U155" i="15"/>
  <c r="V155" i="15"/>
  <c r="W155" i="15"/>
  <c r="X155" i="15"/>
  <c r="Y155" i="15"/>
  <c r="Z155" i="15"/>
  <c r="AA155" i="15"/>
  <c r="T156" i="15"/>
  <c r="U156" i="15"/>
  <c r="V156" i="15"/>
  <c r="W156" i="15"/>
  <c r="X156" i="15"/>
  <c r="Y156" i="15"/>
  <c r="Z156" i="15"/>
  <c r="AA156" i="15"/>
  <c r="T157" i="15"/>
  <c r="U157" i="15"/>
  <c r="V157" i="15"/>
  <c r="W157" i="15"/>
  <c r="X157" i="15"/>
  <c r="Y157" i="15"/>
  <c r="Z157" i="15"/>
  <c r="AA157" i="15"/>
  <c r="T158" i="15"/>
  <c r="U158" i="15"/>
  <c r="V158" i="15"/>
  <c r="W158" i="15"/>
  <c r="X158" i="15"/>
  <c r="Y158" i="15"/>
  <c r="Z158" i="15"/>
  <c r="AA158" i="15"/>
  <c r="T159" i="15"/>
  <c r="U159" i="15"/>
  <c r="V159" i="15"/>
  <c r="W159" i="15"/>
  <c r="X159" i="15"/>
  <c r="Y159" i="15"/>
  <c r="Z159" i="15"/>
  <c r="AA159" i="15"/>
  <c r="T160" i="15"/>
  <c r="U160" i="15"/>
  <c r="V160" i="15"/>
  <c r="W160" i="15"/>
  <c r="X160" i="15"/>
  <c r="Y160" i="15"/>
  <c r="Z160" i="15"/>
  <c r="AA160" i="15"/>
  <c r="T437" i="15"/>
  <c r="U437" i="15"/>
  <c r="V437" i="15"/>
  <c r="W437" i="15"/>
  <c r="X437" i="15"/>
  <c r="Y437" i="15"/>
  <c r="Z437" i="15"/>
  <c r="AA437" i="15"/>
  <c r="T438" i="15"/>
  <c r="U438" i="15"/>
  <c r="V438" i="15"/>
  <c r="W438" i="15"/>
  <c r="X438" i="15"/>
  <c r="Y438" i="15"/>
  <c r="Z438" i="15"/>
  <c r="AA438" i="15"/>
  <c r="T439" i="15"/>
  <c r="U439" i="15"/>
  <c r="V439" i="15"/>
  <c r="W439" i="15"/>
  <c r="X439" i="15"/>
  <c r="Y439" i="15"/>
  <c r="Z439" i="15"/>
  <c r="AA439" i="15"/>
  <c r="T440" i="15"/>
  <c r="U440" i="15"/>
  <c r="V440" i="15"/>
  <c r="W440" i="15"/>
  <c r="X440" i="15"/>
  <c r="Y440" i="15"/>
  <c r="Z440" i="15"/>
  <c r="AA440" i="15"/>
  <c r="T441" i="15"/>
  <c r="U441" i="15"/>
  <c r="V441" i="15"/>
  <c r="W441" i="15"/>
  <c r="X441" i="15"/>
  <c r="Y441" i="15"/>
  <c r="Z441" i="15"/>
  <c r="AA441" i="15"/>
  <c r="T442" i="15"/>
  <c r="U442" i="15"/>
  <c r="V442" i="15"/>
  <c r="W442" i="15"/>
  <c r="X442" i="15"/>
  <c r="Y442" i="15"/>
  <c r="Z442" i="15"/>
  <c r="AA442" i="15"/>
  <c r="T443" i="15"/>
  <c r="U443" i="15"/>
  <c r="V443" i="15"/>
  <c r="W443" i="15"/>
  <c r="X443" i="15"/>
  <c r="Y443" i="15"/>
  <c r="Z443" i="15"/>
  <c r="AA443" i="15"/>
  <c r="T444" i="15"/>
  <c r="U444" i="15"/>
  <c r="V444" i="15"/>
  <c r="W444" i="15"/>
  <c r="X444" i="15"/>
  <c r="Y444" i="15"/>
  <c r="Z444" i="15"/>
  <c r="AA444" i="15"/>
  <c r="T445" i="15"/>
  <c r="U445" i="15"/>
  <c r="V445" i="15"/>
  <c r="W445" i="15"/>
  <c r="X445" i="15"/>
  <c r="Y445" i="15"/>
  <c r="Z445" i="15"/>
  <c r="AA445" i="15"/>
  <c r="T446" i="15"/>
  <c r="U446" i="15"/>
  <c r="V446" i="15"/>
  <c r="W446" i="15"/>
  <c r="X446" i="15"/>
  <c r="Y446" i="15"/>
  <c r="Z446" i="15"/>
  <c r="AA446" i="15"/>
  <c r="T447" i="15"/>
  <c r="U447" i="15"/>
  <c r="V447" i="15"/>
  <c r="W447" i="15"/>
  <c r="X447" i="15"/>
  <c r="Y447" i="15"/>
  <c r="Z447" i="15"/>
  <c r="AA447" i="15"/>
  <c r="T448" i="15"/>
  <c r="U448" i="15"/>
  <c r="V448" i="15"/>
  <c r="W448" i="15"/>
  <c r="X448" i="15"/>
  <c r="Y448" i="15"/>
  <c r="Z448" i="15"/>
  <c r="AA448" i="15"/>
  <c r="T725" i="15"/>
  <c r="U725" i="15"/>
  <c r="V725" i="15"/>
  <c r="W725" i="15"/>
  <c r="X725" i="15"/>
  <c r="Y725" i="15"/>
  <c r="Z725" i="15"/>
  <c r="AA725" i="15"/>
  <c r="T726" i="15"/>
  <c r="U726" i="15"/>
  <c r="V726" i="15"/>
  <c r="W726" i="15"/>
  <c r="X726" i="15"/>
  <c r="Y726" i="15"/>
  <c r="Z726" i="15"/>
  <c r="AA726" i="15"/>
  <c r="T727" i="15"/>
  <c r="U727" i="15"/>
  <c r="V727" i="15"/>
  <c r="W727" i="15"/>
  <c r="X727" i="15"/>
  <c r="Y727" i="15"/>
  <c r="Z727" i="15"/>
  <c r="AA727" i="15"/>
  <c r="T728" i="15"/>
  <c r="U728" i="15"/>
  <c r="V728" i="15"/>
  <c r="W728" i="15"/>
  <c r="X728" i="15"/>
  <c r="Y728" i="15"/>
  <c r="Z728" i="15"/>
  <c r="AA728" i="15"/>
  <c r="T729" i="15"/>
  <c r="U729" i="15"/>
  <c r="V729" i="15"/>
  <c r="W729" i="15"/>
  <c r="X729" i="15"/>
  <c r="Y729" i="15"/>
  <c r="Z729" i="15"/>
  <c r="AA729" i="15"/>
  <c r="T730" i="15"/>
  <c r="U730" i="15"/>
  <c r="V730" i="15"/>
  <c r="W730" i="15"/>
  <c r="X730" i="15"/>
  <c r="Y730" i="15"/>
  <c r="Z730" i="15"/>
  <c r="AA730" i="15"/>
  <c r="T731" i="15"/>
  <c r="U731" i="15"/>
  <c r="V731" i="15"/>
  <c r="W731" i="15"/>
  <c r="X731" i="15"/>
  <c r="Y731" i="15"/>
  <c r="Z731" i="15"/>
  <c r="AA731" i="15"/>
  <c r="T732" i="15"/>
  <c r="U732" i="15"/>
  <c r="V732" i="15"/>
  <c r="W732" i="15"/>
  <c r="X732" i="15"/>
  <c r="Y732" i="15"/>
  <c r="Z732" i="15"/>
  <c r="AA732" i="15"/>
  <c r="T733" i="15"/>
  <c r="U733" i="15"/>
  <c r="V733" i="15"/>
  <c r="W733" i="15"/>
  <c r="X733" i="15"/>
  <c r="Y733" i="15"/>
  <c r="Z733" i="15"/>
  <c r="AA733" i="15"/>
  <c r="T734" i="15"/>
  <c r="U734" i="15"/>
  <c r="V734" i="15"/>
  <c r="W734" i="15"/>
  <c r="X734" i="15"/>
  <c r="Y734" i="15"/>
  <c r="Z734" i="15"/>
  <c r="AA734" i="15"/>
  <c r="T735" i="15"/>
  <c r="U735" i="15"/>
  <c r="V735" i="15"/>
  <c r="W735" i="15"/>
  <c r="X735" i="15"/>
  <c r="Y735" i="15"/>
  <c r="Z735" i="15"/>
  <c r="AA735" i="15"/>
  <c r="T736" i="15"/>
  <c r="U736" i="15"/>
  <c r="V736" i="15"/>
  <c r="W736" i="15"/>
  <c r="X736" i="15"/>
  <c r="Y736" i="15"/>
  <c r="Z736" i="15"/>
  <c r="AA736" i="15"/>
  <c r="T1013" i="15"/>
  <c r="U1013" i="15"/>
  <c r="V1013" i="15"/>
  <c r="W1013" i="15"/>
  <c r="X1013" i="15"/>
  <c r="Y1013" i="15"/>
  <c r="Z1013" i="15"/>
  <c r="AA1013" i="15"/>
  <c r="T1014" i="15"/>
  <c r="U1014" i="15"/>
  <c r="V1014" i="15"/>
  <c r="W1014" i="15"/>
  <c r="X1014" i="15"/>
  <c r="Y1014" i="15"/>
  <c r="Z1014" i="15"/>
  <c r="AA1014" i="15"/>
  <c r="T1015" i="15"/>
  <c r="U1015" i="15"/>
  <c r="V1015" i="15"/>
  <c r="W1015" i="15"/>
  <c r="X1015" i="15"/>
  <c r="Y1015" i="15"/>
  <c r="Z1015" i="15"/>
  <c r="AA1015" i="15"/>
  <c r="T1016" i="15"/>
  <c r="U1016" i="15"/>
  <c r="V1016" i="15"/>
  <c r="W1016" i="15"/>
  <c r="X1016" i="15"/>
  <c r="Y1016" i="15"/>
  <c r="Z1016" i="15"/>
  <c r="AA1016" i="15"/>
  <c r="T1017" i="15"/>
  <c r="U1017" i="15"/>
  <c r="V1017" i="15"/>
  <c r="W1017" i="15"/>
  <c r="X1017" i="15"/>
  <c r="Y1017" i="15"/>
  <c r="Z1017" i="15"/>
  <c r="AA1017" i="15"/>
  <c r="T1018" i="15"/>
  <c r="U1018" i="15"/>
  <c r="V1018" i="15"/>
  <c r="W1018" i="15"/>
  <c r="X1018" i="15"/>
  <c r="Y1018" i="15"/>
  <c r="Z1018" i="15"/>
  <c r="AA1018" i="15"/>
  <c r="T1019" i="15"/>
  <c r="U1019" i="15"/>
  <c r="V1019" i="15"/>
  <c r="W1019" i="15"/>
  <c r="X1019" i="15"/>
  <c r="Y1019" i="15"/>
  <c r="Z1019" i="15"/>
  <c r="AA1019" i="15"/>
  <c r="T1020" i="15"/>
  <c r="U1020" i="15"/>
  <c r="V1020" i="15"/>
  <c r="W1020" i="15"/>
  <c r="X1020" i="15"/>
  <c r="Y1020" i="15"/>
  <c r="Z1020" i="15"/>
  <c r="AA1020" i="15"/>
  <c r="T1021" i="15"/>
  <c r="U1021" i="15"/>
  <c r="V1021" i="15"/>
  <c r="W1021" i="15"/>
  <c r="X1021" i="15"/>
  <c r="Y1021" i="15"/>
  <c r="Z1021" i="15"/>
  <c r="AA1021" i="15"/>
  <c r="T1022" i="15"/>
  <c r="U1022" i="15"/>
  <c r="V1022" i="15"/>
  <c r="W1022" i="15"/>
  <c r="X1022" i="15"/>
  <c r="Y1022" i="15"/>
  <c r="Z1022" i="15"/>
  <c r="AA1022" i="15"/>
  <c r="T1023" i="15"/>
  <c r="U1023" i="15"/>
  <c r="V1023" i="15"/>
  <c r="W1023" i="15"/>
  <c r="X1023" i="15"/>
  <c r="Y1023" i="15"/>
  <c r="Z1023" i="15"/>
  <c r="AA1023" i="15"/>
  <c r="T1024" i="15"/>
  <c r="U1024" i="15"/>
  <c r="V1024" i="15"/>
  <c r="W1024" i="15"/>
  <c r="X1024" i="15"/>
  <c r="Y1024" i="15"/>
  <c r="Z1024" i="15"/>
  <c r="AA1024" i="15"/>
  <c r="T1301" i="15"/>
  <c r="U1301" i="15"/>
  <c r="V1301" i="15"/>
  <c r="W1301" i="15"/>
  <c r="X1301" i="15"/>
  <c r="Y1301" i="15"/>
  <c r="Z1301" i="15"/>
  <c r="AA1301" i="15"/>
  <c r="T1302" i="15"/>
  <c r="U1302" i="15"/>
  <c r="V1302" i="15"/>
  <c r="W1302" i="15"/>
  <c r="X1302" i="15"/>
  <c r="Y1302" i="15"/>
  <c r="Z1302" i="15"/>
  <c r="AA1302" i="15"/>
  <c r="T1303" i="15"/>
  <c r="U1303" i="15"/>
  <c r="V1303" i="15"/>
  <c r="W1303" i="15"/>
  <c r="X1303" i="15"/>
  <c r="Y1303" i="15"/>
  <c r="Z1303" i="15"/>
  <c r="AA1303" i="15"/>
  <c r="T1304" i="15"/>
  <c r="U1304" i="15"/>
  <c r="V1304" i="15"/>
  <c r="W1304" i="15"/>
  <c r="X1304" i="15"/>
  <c r="Y1304" i="15"/>
  <c r="Z1304" i="15"/>
  <c r="AA1304" i="15"/>
  <c r="T1305" i="15"/>
  <c r="U1305" i="15"/>
  <c r="V1305" i="15"/>
  <c r="W1305" i="15"/>
  <c r="X1305" i="15"/>
  <c r="Y1305" i="15"/>
  <c r="Z1305" i="15"/>
  <c r="AA1305" i="15"/>
  <c r="T1306" i="15"/>
  <c r="U1306" i="15"/>
  <c r="V1306" i="15"/>
  <c r="W1306" i="15"/>
  <c r="X1306" i="15"/>
  <c r="Y1306" i="15"/>
  <c r="Z1306" i="15"/>
  <c r="AA1306" i="15"/>
  <c r="T1307" i="15"/>
  <c r="U1307" i="15"/>
  <c r="V1307" i="15"/>
  <c r="W1307" i="15"/>
  <c r="X1307" i="15"/>
  <c r="Y1307" i="15"/>
  <c r="Z1307" i="15"/>
  <c r="AA1307" i="15"/>
  <c r="T1308" i="15"/>
  <c r="U1308" i="15"/>
  <c r="V1308" i="15"/>
  <c r="W1308" i="15"/>
  <c r="X1308" i="15"/>
  <c r="Y1308" i="15"/>
  <c r="Z1308" i="15"/>
  <c r="AA1308" i="15"/>
  <c r="T1309" i="15"/>
  <c r="U1309" i="15"/>
  <c r="V1309" i="15"/>
  <c r="W1309" i="15"/>
  <c r="X1309" i="15"/>
  <c r="Y1309" i="15"/>
  <c r="Z1309" i="15"/>
  <c r="AA1309" i="15"/>
  <c r="T1310" i="15"/>
  <c r="U1310" i="15"/>
  <c r="V1310" i="15"/>
  <c r="W1310" i="15"/>
  <c r="X1310" i="15"/>
  <c r="Y1310" i="15"/>
  <c r="Z1310" i="15"/>
  <c r="AA1310" i="15"/>
  <c r="T1311" i="15"/>
  <c r="U1311" i="15"/>
  <c r="V1311" i="15"/>
  <c r="W1311" i="15"/>
  <c r="X1311" i="15"/>
  <c r="Y1311" i="15"/>
  <c r="Z1311" i="15"/>
  <c r="AA1311" i="15"/>
  <c r="T1312" i="15"/>
  <c r="U1312" i="15"/>
  <c r="V1312" i="15"/>
  <c r="W1312" i="15"/>
  <c r="X1312" i="15"/>
  <c r="Y1312" i="15"/>
  <c r="Z1312" i="15"/>
  <c r="AA1312" i="15"/>
  <c r="T137" i="15"/>
  <c r="U137" i="15"/>
  <c r="V137" i="15"/>
  <c r="W137" i="15"/>
  <c r="X137" i="15"/>
  <c r="Y137" i="15"/>
  <c r="Z137" i="15"/>
  <c r="AA137" i="15"/>
  <c r="T138" i="15"/>
  <c r="U138" i="15"/>
  <c r="V138" i="15"/>
  <c r="W138" i="15"/>
  <c r="X138" i="15"/>
  <c r="Y138" i="15"/>
  <c r="Z138" i="15"/>
  <c r="AA138" i="15"/>
  <c r="T139" i="15"/>
  <c r="U139" i="15"/>
  <c r="V139" i="15"/>
  <c r="W139" i="15"/>
  <c r="X139" i="15"/>
  <c r="Y139" i="15"/>
  <c r="Z139" i="15"/>
  <c r="AA139" i="15"/>
  <c r="T140" i="15"/>
  <c r="U140" i="15"/>
  <c r="V140" i="15"/>
  <c r="W140" i="15"/>
  <c r="X140" i="15"/>
  <c r="Y140" i="15"/>
  <c r="Z140" i="15"/>
  <c r="AA140" i="15"/>
  <c r="T141" i="15"/>
  <c r="U141" i="15"/>
  <c r="V141" i="15"/>
  <c r="W141" i="15"/>
  <c r="X141" i="15"/>
  <c r="Y141" i="15"/>
  <c r="Z141" i="15"/>
  <c r="AA141" i="15"/>
  <c r="T142" i="15"/>
  <c r="U142" i="15"/>
  <c r="V142" i="15"/>
  <c r="W142" i="15"/>
  <c r="X142" i="15"/>
  <c r="Y142" i="15"/>
  <c r="Z142" i="15"/>
  <c r="AA142" i="15"/>
  <c r="T143" i="15"/>
  <c r="U143" i="15"/>
  <c r="V143" i="15"/>
  <c r="W143" i="15"/>
  <c r="X143" i="15"/>
  <c r="Y143" i="15"/>
  <c r="Z143" i="15"/>
  <c r="AA143" i="15"/>
  <c r="T144" i="15"/>
  <c r="U144" i="15"/>
  <c r="V144" i="15"/>
  <c r="W144" i="15"/>
  <c r="X144" i="15"/>
  <c r="Y144" i="15"/>
  <c r="Z144" i="15"/>
  <c r="AA144" i="15"/>
  <c r="T145" i="15"/>
  <c r="U145" i="15"/>
  <c r="V145" i="15"/>
  <c r="W145" i="15"/>
  <c r="X145" i="15"/>
  <c r="Y145" i="15"/>
  <c r="Z145" i="15"/>
  <c r="AA145" i="15"/>
  <c r="T146" i="15"/>
  <c r="U146" i="15"/>
  <c r="V146" i="15"/>
  <c r="W146" i="15"/>
  <c r="X146" i="15"/>
  <c r="Y146" i="15"/>
  <c r="Z146" i="15"/>
  <c r="AA146" i="15"/>
  <c r="T147" i="15"/>
  <c r="U147" i="15"/>
  <c r="V147" i="15"/>
  <c r="W147" i="15"/>
  <c r="X147" i="15"/>
  <c r="Y147" i="15"/>
  <c r="Z147" i="15"/>
  <c r="AA147" i="15"/>
  <c r="T148" i="15"/>
  <c r="U148" i="15"/>
  <c r="V148" i="15"/>
  <c r="W148" i="15"/>
  <c r="X148" i="15"/>
  <c r="Y148" i="15"/>
  <c r="Z148" i="15"/>
  <c r="AA148" i="15"/>
  <c r="T425" i="15"/>
  <c r="U425" i="15"/>
  <c r="V425" i="15"/>
  <c r="W425" i="15"/>
  <c r="X425" i="15"/>
  <c r="Y425" i="15"/>
  <c r="Z425" i="15"/>
  <c r="AA425" i="15"/>
  <c r="T426" i="15"/>
  <c r="U426" i="15"/>
  <c r="V426" i="15"/>
  <c r="W426" i="15"/>
  <c r="X426" i="15"/>
  <c r="Y426" i="15"/>
  <c r="Z426" i="15"/>
  <c r="AA426" i="15"/>
  <c r="T427" i="15"/>
  <c r="U427" i="15"/>
  <c r="V427" i="15"/>
  <c r="W427" i="15"/>
  <c r="X427" i="15"/>
  <c r="Y427" i="15"/>
  <c r="Z427" i="15"/>
  <c r="AA427" i="15"/>
  <c r="T428" i="15"/>
  <c r="U428" i="15"/>
  <c r="V428" i="15"/>
  <c r="W428" i="15"/>
  <c r="X428" i="15"/>
  <c r="Y428" i="15"/>
  <c r="Z428" i="15"/>
  <c r="AA428" i="15"/>
  <c r="T429" i="15"/>
  <c r="U429" i="15"/>
  <c r="V429" i="15"/>
  <c r="W429" i="15"/>
  <c r="X429" i="15"/>
  <c r="Y429" i="15"/>
  <c r="Z429" i="15"/>
  <c r="AA429" i="15"/>
  <c r="T430" i="15"/>
  <c r="U430" i="15"/>
  <c r="V430" i="15"/>
  <c r="W430" i="15"/>
  <c r="X430" i="15"/>
  <c r="Y430" i="15"/>
  <c r="Z430" i="15"/>
  <c r="AA430" i="15"/>
  <c r="T431" i="15"/>
  <c r="U431" i="15"/>
  <c r="V431" i="15"/>
  <c r="W431" i="15"/>
  <c r="X431" i="15"/>
  <c r="Y431" i="15"/>
  <c r="Z431" i="15"/>
  <c r="AA431" i="15"/>
  <c r="T432" i="15"/>
  <c r="U432" i="15"/>
  <c r="V432" i="15"/>
  <c r="W432" i="15"/>
  <c r="X432" i="15"/>
  <c r="Y432" i="15"/>
  <c r="Z432" i="15"/>
  <c r="AA432" i="15"/>
  <c r="T433" i="15"/>
  <c r="U433" i="15"/>
  <c r="V433" i="15"/>
  <c r="W433" i="15"/>
  <c r="X433" i="15"/>
  <c r="Y433" i="15"/>
  <c r="Z433" i="15"/>
  <c r="AA433" i="15"/>
  <c r="T434" i="15"/>
  <c r="U434" i="15"/>
  <c r="V434" i="15"/>
  <c r="W434" i="15"/>
  <c r="X434" i="15"/>
  <c r="Y434" i="15"/>
  <c r="Z434" i="15"/>
  <c r="AA434" i="15"/>
  <c r="T435" i="15"/>
  <c r="U435" i="15"/>
  <c r="V435" i="15"/>
  <c r="W435" i="15"/>
  <c r="X435" i="15"/>
  <c r="Y435" i="15"/>
  <c r="Z435" i="15"/>
  <c r="AA435" i="15"/>
  <c r="T436" i="15"/>
  <c r="U436" i="15"/>
  <c r="V436" i="15"/>
  <c r="W436" i="15"/>
  <c r="X436" i="15"/>
  <c r="Y436" i="15"/>
  <c r="Z436" i="15"/>
  <c r="AA436" i="15"/>
  <c r="T713" i="15"/>
  <c r="U713" i="15"/>
  <c r="V713" i="15"/>
  <c r="W713" i="15"/>
  <c r="X713" i="15"/>
  <c r="Y713" i="15"/>
  <c r="Z713" i="15"/>
  <c r="AA713" i="15"/>
  <c r="T714" i="15"/>
  <c r="U714" i="15"/>
  <c r="V714" i="15"/>
  <c r="W714" i="15"/>
  <c r="X714" i="15"/>
  <c r="Y714" i="15"/>
  <c r="Z714" i="15"/>
  <c r="AA714" i="15"/>
  <c r="T715" i="15"/>
  <c r="U715" i="15"/>
  <c r="V715" i="15"/>
  <c r="W715" i="15"/>
  <c r="X715" i="15"/>
  <c r="Y715" i="15"/>
  <c r="Z715" i="15"/>
  <c r="AA715" i="15"/>
  <c r="T716" i="15"/>
  <c r="U716" i="15"/>
  <c r="V716" i="15"/>
  <c r="W716" i="15"/>
  <c r="X716" i="15"/>
  <c r="Y716" i="15"/>
  <c r="Z716" i="15"/>
  <c r="AA716" i="15"/>
  <c r="T717" i="15"/>
  <c r="U717" i="15"/>
  <c r="V717" i="15"/>
  <c r="W717" i="15"/>
  <c r="X717" i="15"/>
  <c r="Y717" i="15"/>
  <c r="Z717" i="15"/>
  <c r="AA717" i="15"/>
  <c r="T718" i="15"/>
  <c r="U718" i="15"/>
  <c r="V718" i="15"/>
  <c r="W718" i="15"/>
  <c r="X718" i="15"/>
  <c r="Y718" i="15"/>
  <c r="Z718" i="15"/>
  <c r="AA718" i="15"/>
  <c r="T719" i="15"/>
  <c r="U719" i="15"/>
  <c r="V719" i="15"/>
  <c r="W719" i="15"/>
  <c r="X719" i="15"/>
  <c r="Y719" i="15"/>
  <c r="Z719" i="15"/>
  <c r="AA719" i="15"/>
  <c r="T720" i="15"/>
  <c r="U720" i="15"/>
  <c r="V720" i="15"/>
  <c r="W720" i="15"/>
  <c r="X720" i="15"/>
  <c r="Y720" i="15"/>
  <c r="Z720" i="15"/>
  <c r="AA720" i="15"/>
  <c r="T721" i="15"/>
  <c r="U721" i="15"/>
  <c r="V721" i="15"/>
  <c r="W721" i="15"/>
  <c r="X721" i="15"/>
  <c r="Y721" i="15"/>
  <c r="Z721" i="15"/>
  <c r="AA721" i="15"/>
  <c r="T722" i="15"/>
  <c r="U722" i="15"/>
  <c r="V722" i="15"/>
  <c r="W722" i="15"/>
  <c r="X722" i="15"/>
  <c r="Y722" i="15"/>
  <c r="Z722" i="15"/>
  <c r="AA722" i="15"/>
  <c r="T723" i="15"/>
  <c r="U723" i="15"/>
  <c r="V723" i="15"/>
  <c r="W723" i="15"/>
  <c r="X723" i="15"/>
  <c r="Y723" i="15"/>
  <c r="Z723" i="15"/>
  <c r="AA723" i="15"/>
  <c r="T724" i="15"/>
  <c r="U724" i="15"/>
  <c r="V724" i="15"/>
  <c r="W724" i="15"/>
  <c r="X724" i="15"/>
  <c r="Y724" i="15"/>
  <c r="Z724" i="15"/>
  <c r="AA724" i="15"/>
  <c r="T1001" i="15"/>
  <c r="U1001" i="15"/>
  <c r="V1001" i="15"/>
  <c r="W1001" i="15"/>
  <c r="X1001" i="15"/>
  <c r="Y1001" i="15"/>
  <c r="Z1001" i="15"/>
  <c r="AA1001" i="15"/>
  <c r="T1002" i="15"/>
  <c r="U1002" i="15"/>
  <c r="V1002" i="15"/>
  <c r="W1002" i="15"/>
  <c r="X1002" i="15"/>
  <c r="Y1002" i="15"/>
  <c r="Z1002" i="15"/>
  <c r="AA1002" i="15"/>
  <c r="T1003" i="15"/>
  <c r="U1003" i="15"/>
  <c r="V1003" i="15"/>
  <c r="W1003" i="15"/>
  <c r="X1003" i="15"/>
  <c r="Y1003" i="15"/>
  <c r="Z1003" i="15"/>
  <c r="AA1003" i="15"/>
  <c r="T1004" i="15"/>
  <c r="U1004" i="15"/>
  <c r="V1004" i="15"/>
  <c r="W1004" i="15"/>
  <c r="X1004" i="15"/>
  <c r="Y1004" i="15"/>
  <c r="Z1004" i="15"/>
  <c r="AA1004" i="15"/>
  <c r="T1005" i="15"/>
  <c r="U1005" i="15"/>
  <c r="V1005" i="15"/>
  <c r="W1005" i="15"/>
  <c r="X1005" i="15"/>
  <c r="Y1005" i="15"/>
  <c r="Z1005" i="15"/>
  <c r="AA1005" i="15"/>
  <c r="T1006" i="15"/>
  <c r="U1006" i="15"/>
  <c r="V1006" i="15"/>
  <c r="W1006" i="15"/>
  <c r="X1006" i="15"/>
  <c r="Y1006" i="15"/>
  <c r="Z1006" i="15"/>
  <c r="AA1006" i="15"/>
  <c r="T1007" i="15"/>
  <c r="U1007" i="15"/>
  <c r="V1007" i="15"/>
  <c r="W1007" i="15"/>
  <c r="X1007" i="15"/>
  <c r="Y1007" i="15"/>
  <c r="Z1007" i="15"/>
  <c r="AA1007" i="15"/>
  <c r="T1008" i="15"/>
  <c r="U1008" i="15"/>
  <c r="V1008" i="15"/>
  <c r="W1008" i="15"/>
  <c r="X1008" i="15"/>
  <c r="Y1008" i="15"/>
  <c r="Z1008" i="15"/>
  <c r="AA1008" i="15"/>
  <c r="T1009" i="15"/>
  <c r="U1009" i="15"/>
  <c r="V1009" i="15"/>
  <c r="W1009" i="15"/>
  <c r="X1009" i="15"/>
  <c r="Y1009" i="15"/>
  <c r="Z1009" i="15"/>
  <c r="AA1009" i="15"/>
  <c r="T1010" i="15"/>
  <c r="U1010" i="15"/>
  <c r="V1010" i="15"/>
  <c r="W1010" i="15"/>
  <c r="X1010" i="15"/>
  <c r="Y1010" i="15"/>
  <c r="Z1010" i="15"/>
  <c r="AA1010" i="15"/>
  <c r="T1011" i="15"/>
  <c r="U1011" i="15"/>
  <c r="V1011" i="15"/>
  <c r="W1011" i="15"/>
  <c r="X1011" i="15"/>
  <c r="Y1011" i="15"/>
  <c r="Z1011" i="15"/>
  <c r="AA1011" i="15"/>
  <c r="T1012" i="15"/>
  <c r="U1012" i="15"/>
  <c r="V1012" i="15"/>
  <c r="W1012" i="15"/>
  <c r="X1012" i="15"/>
  <c r="Y1012" i="15"/>
  <c r="Z1012" i="15"/>
  <c r="AA1012" i="15"/>
  <c r="T1289" i="15"/>
  <c r="U1289" i="15"/>
  <c r="V1289" i="15"/>
  <c r="W1289" i="15"/>
  <c r="X1289" i="15"/>
  <c r="Y1289" i="15"/>
  <c r="Z1289" i="15"/>
  <c r="AA1289" i="15"/>
  <c r="T1290" i="15"/>
  <c r="U1290" i="15"/>
  <c r="V1290" i="15"/>
  <c r="W1290" i="15"/>
  <c r="X1290" i="15"/>
  <c r="Y1290" i="15"/>
  <c r="Z1290" i="15"/>
  <c r="AA1290" i="15"/>
  <c r="T1291" i="15"/>
  <c r="U1291" i="15"/>
  <c r="V1291" i="15"/>
  <c r="W1291" i="15"/>
  <c r="X1291" i="15"/>
  <c r="Y1291" i="15"/>
  <c r="Z1291" i="15"/>
  <c r="AA1291" i="15"/>
  <c r="T1292" i="15"/>
  <c r="U1292" i="15"/>
  <c r="V1292" i="15"/>
  <c r="W1292" i="15"/>
  <c r="X1292" i="15"/>
  <c r="Y1292" i="15"/>
  <c r="Z1292" i="15"/>
  <c r="AA1292" i="15"/>
  <c r="T1293" i="15"/>
  <c r="U1293" i="15"/>
  <c r="V1293" i="15"/>
  <c r="W1293" i="15"/>
  <c r="X1293" i="15"/>
  <c r="Y1293" i="15"/>
  <c r="Z1293" i="15"/>
  <c r="AA1293" i="15"/>
  <c r="T1294" i="15"/>
  <c r="U1294" i="15"/>
  <c r="V1294" i="15"/>
  <c r="W1294" i="15"/>
  <c r="X1294" i="15"/>
  <c r="Y1294" i="15"/>
  <c r="Z1294" i="15"/>
  <c r="AA1294" i="15"/>
  <c r="T1295" i="15"/>
  <c r="U1295" i="15"/>
  <c r="V1295" i="15"/>
  <c r="W1295" i="15"/>
  <c r="X1295" i="15"/>
  <c r="Y1295" i="15"/>
  <c r="Z1295" i="15"/>
  <c r="AA1295" i="15"/>
  <c r="T1296" i="15"/>
  <c r="U1296" i="15"/>
  <c r="V1296" i="15"/>
  <c r="W1296" i="15"/>
  <c r="X1296" i="15"/>
  <c r="Y1296" i="15"/>
  <c r="Z1296" i="15"/>
  <c r="AA1296" i="15"/>
  <c r="T1297" i="15"/>
  <c r="U1297" i="15"/>
  <c r="V1297" i="15"/>
  <c r="W1297" i="15"/>
  <c r="X1297" i="15"/>
  <c r="Y1297" i="15"/>
  <c r="Z1297" i="15"/>
  <c r="AA1297" i="15"/>
  <c r="T1298" i="15"/>
  <c r="U1298" i="15"/>
  <c r="V1298" i="15"/>
  <c r="W1298" i="15"/>
  <c r="X1298" i="15"/>
  <c r="Y1298" i="15"/>
  <c r="Z1298" i="15"/>
  <c r="AA1298" i="15"/>
  <c r="T1299" i="15"/>
  <c r="U1299" i="15"/>
  <c r="V1299" i="15"/>
  <c r="W1299" i="15"/>
  <c r="X1299" i="15"/>
  <c r="Y1299" i="15"/>
  <c r="Z1299" i="15"/>
  <c r="AA1299" i="15"/>
  <c r="T1300" i="15"/>
  <c r="U1300" i="15"/>
  <c r="V1300" i="15"/>
  <c r="W1300" i="15"/>
  <c r="X1300" i="15"/>
  <c r="Y1300" i="15"/>
  <c r="Z1300" i="15"/>
  <c r="AA1300" i="15"/>
  <c r="T125" i="15"/>
  <c r="U125" i="15"/>
  <c r="V125" i="15"/>
  <c r="W125" i="15"/>
  <c r="X125" i="15"/>
  <c r="Y125" i="15"/>
  <c r="Z125" i="15"/>
  <c r="AA125" i="15"/>
  <c r="T126" i="15"/>
  <c r="U126" i="15"/>
  <c r="V126" i="15"/>
  <c r="W126" i="15"/>
  <c r="X126" i="15"/>
  <c r="Y126" i="15"/>
  <c r="Z126" i="15"/>
  <c r="AA126" i="15"/>
  <c r="T127" i="15"/>
  <c r="U127" i="15"/>
  <c r="V127" i="15"/>
  <c r="W127" i="15"/>
  <c r="X127" i="15"/>
  <c r="Y127" i="15"/>
  <c r="Z127" i="15"/>
  <c r="AA127" i="15"/>
  <c r="T128" i="15"/>
  <c r="U128" i="15"/>
  <c r="V128" i="15"/>
  <c r="W128" i="15"/>
  <c r="X128" i="15"/>
  <c r="Y128" i="15"/>
  <c r="Z128" i="15"/>
  <c r="AA128" i="15"/>
  <c r="T129" i="15"/>
  <c r="U129" i="15"/>
  <c r="V129" i="15"/>
  <c r="W129" i="15"/>
  <c r="X129" i="15"/>
  <c r="Y129" i="15"/>
  <c r="Z129" i="15"/>
  <c r="AA129" i="15"/>
  <c r="T130" i="15"/>
  <c r="U130" i="15"/>
  <c r="V130" i="15"/>
  <c r="W130" i="15"/>
  <c r="X130" i="15"/>
  <c r="Y130" i="15"/>
  <c r="Z130" i="15"/>
  <c r="AA130" i="15"/>
  <c r="T131" i="15"/>
  <c r="U131" i="15"/>
  <c r="V131" i="15"/>
  <c r="W131" i="15"/>
  <c r="X131" i="15"/>
  <c r="Y131" i="15"/>
  <c r="Z131" i="15"/>
  <c r="AA131" i="15"/>
  <c r="T132" i="15"/>
  <c r="U132" i="15"/>
  <c r="V132" i="15"/>
  <c r="W132" i="15"/>
  <c r="X132" i="15"/>
  <c r="Y132" i="15"/>
  <c r="Z132" i="15"/>
  <c r="AA132" i="15"/>
  <c r="T133" i="15"/>
  <c r="U133" i="15"/>
  <c r="V133" i="15"/>
  <c r="W133" i="15"/>
  <c r="X133" i="15"/>
  <c r="Y133" i="15"/>
  <c r="Z133" i="15"/>
  <c r="AA133" i="15"/>
  <c r="T134" i="15"/>
  <c r="U134" i="15"/>
  <c r="V134" i="15"/>
  <c r="W134" i="15"/>
  <c r="X134" i="15"/>
  <c r="Y134" i="15"/>
  <c r="Z134" i="15"/>
  <c r="AA134" i="15"/>
  <c r="T135" i="15"/>
  <c r="U135" i="15"/>
  <c r="V135" i="15"/>
  <c r="W135" i="15"/>
  <c r="X135" i="15"/>
  <c r="Y135" i="15"/>
  <c r="Z135" i="15"/>
  <c r="AA135" i="15"/>
  <c r="T136" i="15"/>
  <c r="U136" i="15"/>
  <c r="V136" i="15"/>
  <c r="W136" i="15"/>
  <c r="X136" i="15"/>
  <c r="Y136" i="15"/>
  <c r="Z136" i="15"/>
  <c r="AA136" i="15"/>
  <c r="T413" i="15"/>
  <c r="U413" i="15"/>
  <c r="V413" i="15"/>
  <c r="W413" i="15"/>
  <c r="X413" i="15"/>
  <c r="Y413" i="15"/>
  <c r="Z413" i="15"/>
  <c r="AA413" i="15"/>
  <c r="T414" i="15"/>
  <c r="U414" i="15"/>
  <c r="V414" i="15"/>
  <c r="W414" i="15"/>
  <c r="X414" i="15"/>
  <c r="Y414" i="15"/>
  <c r="Z414" i="15"/>
  <c r="AA414" i="15"/>
  <c r="T415" i="15"/>
  <c r="U415" i="15"/>
  <c r="V415" i="15"/>
  <c r="W415" i="15"/>
  <c r="X415" i="15"/>
  <c r="Y415" i="15"/>
  <c r="Z415" i="15"/>
  <c r="AA415" i="15"/>
  <c r="T416" i="15"/>
  <c r="U416" i="15"/>
  <c r="V416" i="15"/>
  <c r="W416" i="15"/>
  <c r="X416" i="15"/>
  <c r="Y416" i="15"/>
  <c r="Z416" i="15"/>
  <c r="AA416" i="15"/>
  <c r="T417" i="15"/>
  <c r="U417" i="15"/>
  <c r="V417" i="15"/>
  <c r="W417" i="15"/>
  <c r="X417" i="15"/>
  <c r="Y417" i="15"/>
  <c r="Z417" i="15"/>
  <c r="AA417" i="15"/>
  <c r="T418" i="15"/>
  <c r="U418" i="15"/>
  <c r="V418" i="15"/>
  <c r="W418" i="15"/>
  <c r="X418" i="15"/>
  <c r="Y418" i="15"/>
  <c r="Z418" i="15"/>
  <c r="AA418" i="15"/>
  <c r="T419" i="15"/>
  <c r="U419" i="15"/>
  <c r="V419" i="15"/>
  <c r="W419" i="15"/>
  <c r="X419" i="15"/>
  <c r="Y419" i="15"/>
  <c r="Z419" i="15"/>
  <c r="AA419" i="15"/>
  <c r="T420" i="15"/>
  <c r="U420" i="15"/>
  <c r="V420" i="15"/>
  <c r="W420" i="15"/>
  <c r="X420" i="15"/>
  <c r="Y420" i="15"/>
  <c r="Z420" i="15"/>
  <c r="AA420" i="15"/>
  <c r="T421" i="15"/>
  <c r="U421" i="15"/>
  <c r="V421" i="15"/>
  <c r="W421" i="15"/>
  <c r="X421" i="15"/>
  <c r="Y421" i="15"/>
  <c r="Z421" i="15"/>
  <c r="AA421" i="15"/>
  <c r="T422" i="15"/>
  <c r="U422" i="15"/>
  <c r="V422" i="15"/>
  <c r="W422" i="15"/>
  <c r="X422" i="15"/>
  <c r="Y422" i="15"/>
  <c r="Z422" i="15"/>
  <c r="AA422" i="15"/>
  <c r="T423" i="15"/>
  <c r="U423" i="15"/>
  <c r="V423" i="15"/>
  <c r="W423" i="15"/>
  <c r="X423" i="15"/>
  <c r="Y423" i="15"/>
  <c r="Z423" i="15"/>
  <c r="AA423" i="15"/>
  <c r="T424" i="15"/>
  <c r="U424" i="15"/>
  <c r="V424" i="15"/>
  <c r="W424" i="15"/>
  <c r="X424" i="15"/>
  <c r="Y424" i="15"/>
  <c r="Z424" i="15"/>
  <c r="AA424" i="15"/>
  <c r="T701" i="15"/>
  <c r="U701" i="15"/>
  <c r="V701" i="15"/>
  <c r="W701" i="15"/>
  <c r="X701" i="15"/>
  <c r="Y701" i="15"/>
  <c r="Z701" i="15"/>
  <c r="AA701" i="15"/>
  <c r="T702" i="15"/>
  <c r="U702" i="15"/>
  <c r="V702" i="15"/>
  <c r="W702" i="15"/>
  <c r="X702" i="15"/>
  <c r="Y702" i="15"/>
  <c r="Z702" i="15"/>
  <c r="AA702" i="15"/>
  <c r="T703" i="15"/>
  <c r="U703" i="15"/>
  <c r="V703" i="15"/>
  <c r="W703" i="15"/>
  <c r="X703" i="15"/>
  <c r="Y703" i="15"/>
  <c r="Z703" i="15"/>
  <c r="AA703" i="15"/>
  <c r="T704" i="15"/>
  <c r="U704" i="15"/>
  <c r="V704" i="15"/>
  <c r="W704" i="15"/>
  <c r="X704" i="15"/>
  <c r="Y704" i="15"/>
  <c r="Z704" i="15"/>
  <c r="AA704" i="15"/>
  <c r="T705" i="15"/>
  <c r="U705" i="15"/>
  <c r="V705" i="15"/>
  <c r="W705" i="15"/>
  <c r="X705" i="15"/>
  <c r="Y705" i="15"/>
  <c r="Z705" i="15"/>
  <c r="AA705" i="15"/>
  <c r="T706" i="15"/>
  <c r="U706" i="15"/>
  <c r="V706" i="15"/>
  <c r="W706" i="15"/>
  <c r="X706" i="15"/>
  <c r="Y706" i="15"/>
  <c r="Z706" i="15"/>
  <c r="AA706" i="15"/>
  <c r="T707" i="15"/>
  <c r="U707" i="15"/>
  <c r="V707" i="15"/>
  <c r="W707" i="15"/>
  <c r="X707" i="15"/>
  <c r="Y707" i="15"/>
  <c r="Z707" i="15"/>
  <c r="AA707" i="15"/>
  <c r="T708" i="15"/>
  <c r="U708" i="15"/>
  <c r="V708" i="15"/>
  <c r="W708" i="15"/>
  <c r="X708" i="15"/>
  <c r="Y708" i="15"/>
  <c r="Z708" i="15"/>
  <c r="AA708" i="15"/>
  <c r="T709" i="15"/>
  <c r="U709" i="15"/>
  <c r="V709" i="15"/>
  <c r="W709" i="15"/>
  <c r="X709" i="15"/>
  <c r="Y709" i="15"/>
  <c r="Z709" i="15"/>
  <c r="AA709" i="15"/>
  <c r="T710" i="15"/>
  <c r="U710" i="15"/>
  <c r="V710" i="15"/>
  <c r="W710" i="15"/>
  <c r="X710" i="15"/>
  <c r="Y710" i="15"/>
  <c r="Z710" i="15"/>
  <c r="AA710" i="15"/>
  <c r="T711" i="15"/>
  <c r="U711" i="15"/>
  <c r="V711" i="15"/>
  <c r="W711" i="15"/>
  <c r="X711" i="15"/>
  <c r="Y711" i="15"/>
  <c r="Z711" i="15"/>
  <c r="AA711" i="15"/>
  <c r="T712" i="15"/>
  <c r="U712" i="15"/>
  <c r="V712" i="15"/>
  <c r="W712" i="15"/>
  <c r="X712" i="15"/>
  <c r="Y712" i="15"/>
  <c r="Z712" i="15"/>
  <c r="AA712" i="15"/>
  <c r="T989" i="15"/>
  <c r="U989" i="15"/>
  <c r="V989" i="15"/>
  <c r="W989" i="15"/>
  <c r="X989" i="15"/>
  <c r="Y989" i="15"/>
  <c r="Z989" i="15"/>
  <c r="AA989" i="15"/>
  <c r="T990" i="15"/>
  <c r="U990" i="15"/>
  <c r="V990" i="15"/>
  <c r="W990" i="15"/>
  <c r="X990" i="15"/>
  <c r="Y990" i="15"/>
  <c r="Z990" i="15"/>
  <c r="AA990" i="15"/>
  <c r="T991" i="15"/>
  <c r="U991" i="15"/>
  <c r="V991" i="15"/>
  <c r="W991" i="15"/>
  <c r="X991" i="15"/>
  <c r="Y991" i="15"/>
  <c r="Z991" i="15"/>
  <c r="AA991" i="15"/>
  <c r="T992" i="15"/>
  <c r="U992" i="15"/>
  <c r="V992" i="15"/>
  <c r="W992" i="15"/>
  <c r="X992" i="15"/>
  <c r="Y992" i="15"/>
  <c r="Z992" i="15"/>
  <c r="AA992" i="15"/>
  <c r="T993" i="15"/>
  <c r="U993" i="15"/>
  <c r="V993" i="15"/>
  <c r="W993" i="15"/>
  <c r="X993" i="15"/>
  <c r="Y993" i="15"/>
  <c r="Z993" i="15"/>
  <c r="AA993" i="15"/>
  <c r="T994" i="15"/>
  <c r="U994" i="15"/>
  <c r="V994" i="15"/>
  <c r="W994" i="15"/>
  <c r="X994" i="15"/>
  <c r="Y994" i="15"/>
  <c r="Z994" i="15"/>
  <c r="AA994" i="15"/>
  <c r="T995" i="15"/>
  <c r="U995" i="15"/>
  <c r="V995" i="15"/>
  <c r="W995" i="15"/>
  <c r="X995" i="15"/>
  <c r="Y995" i="15"/>
  <c r="Z995" i="15"/>
  <c r="AA995" i="15"/>
  <c r="T996" i="15"/>
  <c r="U996" i="15"/>
  <c r="V996" i="15"/>
  <c r="W996" i="15"/>
  <c r="X996" i="15"/>
  <c r="Y996" i="15"/>
  <c r="Z996" i="15"/>
  <c r="AA996" i="15"/>
  <c r="T997" i="15"/>
  <c r="U997" i="15"/>
  <c r="V997" i="15"/>
  <c r="W997" i="15"/>
  <c r="X997" i="15"/>
  <c r="Y997" i="15"/>
  <c r="Z997" i="15"/>
  <c r="AA997" i="15"/>
  <c r="T998" i="15"/>
  <c r="U998" i="15"/>
  <c r="V998" i="15"/>
  <c r="W998" i="15"/>
  <c r="X998" i="15"/>
  <c r="Y998" i="15"/>
  <c r="Z998" i="15"/>
  <c r="AA998" i="15"/>
  <c r="T999" i="15"/>
  <c r="U999" i="15"/>
  <c r="V999" i="15"/>
  <c r="W999" i="15"/>
  <c r="X999" i="15"/>
  <c r="Y999" i="15"/>
  <c r="Z999" i="15"/>
  <c r="AA999" i="15"/>
  <c r="T1000" i="15"/>
  <c r="U1000" i="15"/>
  <c r="V1000" i="15"/>
  <c r="W1000" i="15"/>
  <c r="X1000" i="15"/>
  <c r="Y1000" i="15"/>
  <c r="Z1000" i="15"/>
  <c r="AA1000" i="15"/>
  <c r="T1277" i="15"/>
  <c r="U1277" i="15"/>
  <c r="V1277" i="15"/>
  <c r="W1277" i="15"/>
  <c r="X1277" i="15"/>
  <c r="Y1277" i="15"/>
  <c r="Z1277" i="15"/>
  <c r="AA1277" i="15"/>
  <c r="T1278" i="15"/>
  <c r="U1278" i="15"/>
  <c r="V1278" i="15"/>
  <c r="W1278" i="15"/>
  <c r="X1278" i="15"/>
  <c r="Y1278" i="15"/>
  <c r="Z1278" i="15"/>
  <c r="AA1278" i="15"/>
  <c r="T1279" i="15"/>
  <c r="U1279" i="15"/>
  <c r="V1279" i="15"/>
  <c r="W1279" i="15"/>
  <c r="X1279" i="15"/>
  <c r="Y1279" i="15"/>
  <c r="Z1279" i="15"/>
  <c r="AA1279" i="15"/>
  <c r="T1280" i="15"/>
  <c r="U1280" i="15"/>
  <c r="V1280" i="15"/>
  <c r="W1280" i="15"/>
  <c r="X1280" i="15"/>
  <c r="Y1280" i="15"/>
  <c r="Z1280" i="15"/>
  <c r="AA1280" i="15"/>
  <c r="T1281" i="15"/>
  <c r="U1281" i="15"/>
  <c r="V1281" i="15"/>
  <c r="W1281" i="15"/>
  <c r="X1281" i="15"/>
  <c r="Y1281" i="15"/>
  <c r="Z1281" i="15"/>
  <c r="AA1281" i="15"/>
  <c r="T1282" i="15"/>
  <c r="U1282" i="15"/>
  <c r="V1282" i="15"/>
  <c r="W1282" i="15"/>
  <c r="X1282" i="15"/>
  <c r="Y1282" i="15"/>
  <c r="Z1282" i="15"/>
  <c r="AA1282" i="15"/>
  <c r="T1283" i="15"/>
  <c r="U1283" i="15"/>
  <c r="V1283" i="15"/>
  <c r="W1283" i="15"/>
  <c r="X1283" i="15"/>
  <c r="Y1283" i="15"/>
  <c r="Z1283" i="15"/>
  <c r="AA1283" i="15"/>
  <c r="T1284" i="15"/>
  <c r="U1284" i="15"/>
  <c r="V1284" i="15"/>
  <c r="W1284" i="15"/>
  <c r="X1284" i="15"/>
  <c r="Y1284" i="15"/>
  <c r="Z1284" i="15"/>
  <c r="AA1284" i="15"/>
  <c r="T1285" i="15"/>
  <c r="U1285" i="15"/>
  <c r="V1285" i="15"/>
  <c r="W1285" i="15"/>
  <c r="X1285" i="15"/>
  <c r="Y1285" i="15"/>
  <c r="Z1285" i="15"/>
  <c r="AA1285" i="15"/>
  <c r="T1286" i="15"/>
  <c r="U1286" i="15"/>
  <c r="V1286" i="15"/>
  <c r="W1286" i="15"/>
  <c r="X1286" i="15"/>
  <c r="Y1286" i="15"/>
  <c r="Z1286" i="15"/>
  <c r="AA1286" i="15"/>
  <c r="T1287" i="15"/>
  <c r="U1287" i="15"/>
  <c r="V1287" i="15"/>
  <c r="W1287" i="15"/>
  <c r="X1287" i="15"/>
  <c r="Y1287" i="15"/>
  <c r="Z1287" i="15"/>
  <c r="AA1287" i="15"/>
  <c r="T1288" i="15"/>
  <c r="U1288" i="15"/>
  <c r="V1288" i="15"/>
  <c r="W1288" i="15"/>
  <c r="X1288" i="15"/>
  <c r="Y1288" i="15"/>
  <c r="Z1288" i="15"/>
  <c r="AA1288" i="15"/>
  <c r="T113" i="15"/>
  <c r="U113" i="15"/>
  <c r="V113" i="15"/>
  <c r="W113" i="15"/>
  <c r="X113" i="15"/>
  <c r="Y113" i="15"/>
  <c r="Z113" i="15"/>
  <c r="AA113" i="15"/>
  <c r="T114" i="15"/>
  <c r="U114" i="15"/>
  <c r="V114" i="15"/>
  <c r="W114" i="15"/>
  <c r="X114" i="15"/>
  <c r="Y114" i="15"/>
  <c r="Z114" i="15"/>
  <c r="AA114" i="15"/>
  <c r="T115" i="15"/>
  <c r="U115" i="15"/>
  <c r="V115" i="15"/>
  <c r="W115" i="15"/>
  <c r="X115" i="15"/>
  <c r="Y115" i="15"/>
  <c r="Z115" i="15"/>
  <c r="AA115" i="15"/>
  <c r="T116" i="15"/>
  <c r="U116" i="15"/>
  <c r="V116" i="15"/>
  <c r="W116" i="15"/>
  <c r="X116" i="15"/>
  <c r="Y116" i="15"/>
  <c r="Z116" i="15"/>
  <c r="AA116" i="15"/>
  <c r="T117" i="15"/>
  <c r="U117" i="15"/>
  <c r="V117" i="15"/>
  <c r="W117" i="15"/>
  <c r="X117" i="15"/>
  <c r="Y117" i="15"/>
  <c r="Z117" i="15"/>
  <c r="AA117" i="15"/>
  <c r="T118" i="15"/>
  <c r="U118" i="15"/>
  <c r="V118" i="15"/>
  <c r="W118" i="15"/>
  <c r="X118" i="15"/>
  <c r="Y118" i="15"/>
  <c r="Z118" i="15"/>
  <c r="AA118" i="15"/>
  <c r="T119" i="15"/>
  <c r="U119" i="15"/>
  <c r="V119" i="15"/>
  <c r="W119" i="15"/>
  <c r="X119" i="15"/>
  <c r="Y119" i="15"/>
  <c r="Z119" i="15"/>
  <c r="AA119" i="15"/>
  <c r="T120" i="15"/>
  <c r="U120" i="15"/>
  <c r="V120" i="15"/>
  <c r="W120" i="15"/>
  <c r="X120" i="15"/>
  <c r="Y120" i="15"/>
  <c r="Z120" i="15"/>
  <c r="AA120" i="15"/>
  <c r="T121" i="15"/>
  <c r="U121" i="15"/>
  <c r="V121" i="15"/>
  <c r="W121" i="15"/>
  <c r="X121" i="15"/>
  <c r="Y121" i="15"/>
  <c r="Z121" i="15"/>
  <c r="AA121" i="15"/>
  <c r="T122" i="15"/>
  <c r="U122" i="15"/>
  <c r="V122" i="15"/>
  <c r="W122" i="15"/>
  <c r="X122" i="15"/>
  <c r="Y122" i="15"/>
  <c r="Z122" i="15"/>
  <c r="AA122" i="15"/>
  <c r="T123" i="15"/>
  <c r="U123" i="15"/>
  <c r="V123" i="15"/>
  <c r="W123" i="15"/>
  <c r="X123" i="15"/>
  <c r="Y123" i="15"/>
  <c r="Z123" i="15"/>
  <c r="AA123" i="15"/>
  <c r="T124" i="15"/>
  <c r="U124" i="15"/>
  <c r="V124" i="15"/>
  <c r="W124" i="15"/>
  <c r="X124" i="15"/>
  <c r="Y124" i="15"/>
  <c r="Z124" i="15"/>
  <c r="AA124" i="15"/>
  <c r="T401" i="15"/>
  <c r="U401" i="15"/>
  <c r="V401" i="15"/>
  <c r="W401" i="15"/>
  <c r="X401" i="15"/>
  <c r="Y401" i="15"/>
  <c r="Z401" i="15"/>
  <c r="AA401" i="15"/>
  <c r="T402" i="15"/>
  <c r="U402" i="15"/>
  <c r="V402" i="15"/>
  <c r="W402" i="15"/>
  <c r="X402" i="15"/>
  <c r="Y402" i="15"/>
  <c r="Z402" i="15"/>
  <c r="AA402" i="15"/>
  <c r="T403" i="15"/>
  <c r="U403" i="15"/>
  <c r="V403" i="15"/>
  <c r="W403" i="15"/>
  <c r="X403" i="15"/>
  <c r="Y403" i="15"/>
  <c r="Z403" i="15"/>
  <c r="AA403" i="15"/>
  <c r="T404" i="15"/>
  <c r="U404" i="15"/>
  <c r="V404" i="15"/>
  <c r="W404" i="15"/>
  <c r="X404" i="15"/>
  <c r="Y404" i="15"/>
  <c r="Z404" i="15"/>
  <c r="AA404" i="15"/>
  <c r="T405" i="15"/>
  <c r="U405" i="15"/>
  <c r="V405" i="15"/>
  <c r="W405" i="15"/>
  <c r="X405" i="15"/>
  <c r="Y405" i="15"/>
  <c r="Z405" i="15"/>
  <c r="AA405" i="15"/>
  <c r="T406" i="15"/>
  <c r="U406" i="15"/>
  <c r="V406" i="15"/>
  <c r="W406" i="15"/>
  <c r="X406" i="15"/>
  <c r="Y406" i="15"/>
  <c r="Z406" i="15"/>
  <c r="AA406" i="15"/>
  <c r="T407" i="15"/>
  <c r="U407" i="15"/>
  <c r="V407" i="15"/>
  <c r="W407" i="15"/>
  <c r="X407" i="15"/>
  <c r="Y407" i="15"/>
  <c r="Z407" i="15"/>
  <c r="AA407" i="15"/>
  <c r="T408" i="15"/>
  <c r="U408" i="15"/>
  <c r="V408" i="15"/>
  <c r="W408" i="15"/>
  <c r="X408" i="15"/>
  <c r="Y408" i="15"/>
  <c r="Z408" i="15"/>
  <c r="AA408" i="15"/>
  <c r="T409" i="15"/>
  <c r="U409" i="15"/>
  <c r="V409" i="15"/>
  <c r="W409" i="15"/>
  <c r="X409" i="15"/>
  <c r="Y409" i="15"/>
  <c r="Z409" i="15"/>
  <c r="AA409" i="15"/>
  <c r="T410" i="15"/>
  <c r="U410" i="15"/>
  <c r="V410" i="15"/>
  <c r="W410" i="15"/>
  <c r="X410" i="15"/>
  <c r="Y410" i="15"/>
  <c r="Z410" i="15"/>
  <c r="AA410" i="15"/>
  <c r="T411" i="15"/>
  <c r="U411" i="15"/>
  <c r="V411" i="15"/>
  <c r="W411" i="15"/>
  <c r="X411" i="15"/>
  <c r="Y411" i="15"/>
  <c r="Z411" i="15"/>
  <c r="AA411" i="15"/>
  <c r="T412" i="15"/>
  <c r="U412" i="15"/>
  <c r="V412" i="15"/>
  <c r="W412" i="15"/>
  <c r="X412" i="15"/>
  <c r="Y412" i="15"/>
  <c r="Z412" i="15"/>
  <c r="AA412" i="15"/>
  <c r="T689" i="15"/>
  <c r="U689" i="15"/>
  <c r="V689" i="15"/>
  <c r="W689" i="15"/>
  <c r="X689" i="15"/>
  <c r="Y689" i="15"/>
  <c r="Z689" i="15"/>
  <c r="AA689" i="15"/>
  <c r="T690" i="15"/>
  <c r="U690" i="15"/>
  <c r="V690" i="15"/>
  <c r="W690" i="15"/>
  <c r="X690" i="15"/>
  <c r="Y690" i="15"/>
  <c r="Z690" i="15"/>
  <c r="AA690" i="15"/>
  <c r="T691" i="15"/>
  <c r="U691" i="15"/>
  <c r="V691" i="15"/>
  <c r="W691" i="15"/>
  <c r="X691" i="15"/>
  <c r="Y691" i="15"/>
  <c r="Z691" i="15"/>
  <c r="AA691" i="15"/>
  <c r="T692" i="15"/>
  <c r="U692" i="15"/>
  <c r="V692" i="15"/>
  <c r="W692" i="15"/>
  <c r="X692" i="15"/>
  <c r="Y692" i="15"/>
  <c r="Z692" i="15"/>
  <c r="AA692" i="15"/>
  <c r="T693" i="15"/>
  <c r="U693" i="15"/>
  <c r="V693" i="15"/>
  <c r="W693" i="15"/>
  <c r="X693" i="15"/>
  <c r="Y693" i="15"/>
  <c r="Z693" i="15"/>
  <c r="AA693" i="15"/>
  <c r="T694" i="15"/>
  <c r="U694" i="15"/>
  <c r="V694" i="15"/>
  <c r="W694" i="15"/>
  <c r="X694" i="15"/>
  <c r="Y694" i="15"/>
  <c r="Z694" i="15"/>
  <c r="AA694" i="15"/>
  <c r="T695" i="15"/>
  <c r="U695" i="15"/>
  <c r="V695" i="15"/>
  <c r="W695" i="15"/>
  <c r="X695" i="15"/>
  <c r="Y695" i="15"/>
  <c r="Z695" i="15"/>
  <c r="AA695" i="15"/>
  <c r="T696" i="15"/>
  <c r="U696" i="15"/>
  <c r="V696" i="15"/>
  <c r="W696" i="15"/>
  <c r="X696" i="15"/>
  <c r="Y696" i="15"/>
  <c r="Z696" i="15"/>
  <c r="AA696" i="15"/>
  <c r="T697" i="15"/>
  <c r="U697" i="15"/>
  <c r="V697" i="15"/>
  <c r="W697" i="15"/>
  <c r="X697" i="15"/>
  <c r="Y697" i="15"/>
  <c r="Z697" i="15"/>
  <c r="AA697" i="15"/>
  <c r="T698" i="15"/>
  <c r="U698" i="15"/>
  <c r="V698" i="15"/>
  <c r="W698" i="15"/>
  <c r="X698" i="15"/>
  <c r="Y698" i="15"/>
  <c r="Z698" i="15"/>
  <c r="AA698" i="15"/>
  <c r="T699" i="15"/>
  <c r="U699" i="15"/>
  <c r="V699" i="15"/>
  <c r="W699" i="15"/>
  <c r="X699" i="15"/>
  <c r="Y699" i="15"/>
  <c r="Z699" i="15"/>
  <c r="AA699" i="15"/>
  <c r="T700" i="15"/>
  <c r="U700" i="15"/>
  <c r="V700" i="15"/>
  <c r="W700" i="15"/>
  <c r="X700" i="15"/>
  <c r="Y700" i="15"/>
  <c r="Z700" i="15"/>
  <c r="AA700" i="15"/>
  <c r="T977" i="15"/>
  <c r="U977" i="15"/>
  <c r="V977" i="15"/>
  <c r="W977" i="15"/>
  <c r="X977" i="15"/>
  <c r="Y977" i="15"/>
  <c r="Z977" i="15"/>
  <c r="AA977" i="15"/>
  <c r="T978" i="15"/>
  <c r="U978" i="15"/>
  <c r="V978" i="15"/>
  <c r="W978" i="15"/>
  <c r="X978" i="15"/>
  <c r="Y978" i="15"/>
  <c r="Z978" i="15"/>
  <c r="AA978" i="15"/>
  <c r="T979" i="15"/>
  <c r="U979" i="15"/>
  <c r="V979" i="15"/>
  <c r="W979" i="15"/>
  <c r="X979" i="15"/>
  <c r="Y979" i="15"/>
  <c r="Z979" i="15"/>
  <c r="AA979" i="15"/>
  <c r="T980" i="15"/>
  <c r="U980" i="15"/>
  <c r="V980" i="15"/>
  <c r="W980" i="15"/>
  <c r="X980" i="15"/>
  <c r="Y980" i="15"/>
  <c r="Z980" i="15"/>
  <c r="AA980" i="15"/>
  <c r="T981" i="15"/>
  <c r="U981" i="15"/>
  <c r="V981" i="15"/>
  <c r="W981" i="15"/>
  <c r="X981" i="15"/>
  <c r="Y981" i="15"/>
  <c r="Z981" i="15"/>
  <c r="AA981" i="15"/>
  <c r="T982" i="15"/>
  <c r="U982" i="15"/>
  <c r="V982" i="15"/>
  <c r="W982" i="15"/>
  <c r="X982" i="15"/>
  <c r="Y982" i="15"/>
  <c r="Z982" i="15"/>
  <c r="AA982" i="15"/>
  <c r="T983" i="15"/>
  <c r="U983" i="15"/>
  <c r="V983" i="15"/>
  <c r="W983" i="15"/>
  <c r="X983" i="15"/>
  <c r="Y983" i="15"/>
  <c r="Z983" i="15"/>
  <c r="AA983" i="15"/>
  <c r="T984" i="15"/>
  <c r="U984" i="15"/>
  <c r="V984" i="15"/>
  <c r="W984" i="15"/>
  <c r="X984" i="15"/>
  <c r="Y984" i="15"/>
  <c r="Z984" i="15"/>
  <c r="AA984" i="15"/>
  <c r="T985" i="15"/>
  <c r="U985" i="15"/>
  <c r="V985" i="15"/>
  <c r="W985" i="15"/>
  <c r="X985" i="15"/>
  <c r="Y985" i="15"/>
  <c r="Z985" i="15"/>
  <c r="AA985" i="15"/>
  <c r="T986" i="15"/>
  <c r="U986" i="15"/>
  <c r="V986" i="15"/>
  <c r="W986" i="15"/>
  <c r="X986" i="15"/>
  <c r="Y986" i="15"/>
  <c r="Z986" i="15"/>
  <c r="AA986" i="15"/>
  <c r="T987" i="15"/>
  <c r="U987" i="15"/>
  <c r="V987" i="15"/>
  <c r="W987" i="15"/>
  <c r="X987" i="15"/>
  <c r="Y987" i="15"/>
  <c r="Z987" i="15"/>
  <c r="AA987" i="15"/>
  <c r="T988" i="15"/>
  <c r="U988" i="15"/>
  <c r="V988" i="15"/>
  <c r="W988" i="15"/>
  <c r="X988" i="15"/>
  <c r="Y988" i="15"/>
  <c r="Z988" i="15"/>
  <c r="AA988" i="15"/>
  <c r="T1265" i="15"/>
  <c r="U1265" i="15"/>
  <c r="V1265" i="15"/>
  <c r="W1265" i="15"/>
  <c r="X1265" i="15"/>
  <c r="Y1265" i="15"/>
  <c r="Z1265" i="15"/>
  <c r="AA1265" i="15"/>
  <c r="T1266" i="15"/>
  <c r="U1266" i="15"/>
  <c r="V1266" i="15"/>
  <c r="W1266" i="15"/>
  <c r="X1266" i="15"/>
  <c r="Y1266" i="15"/>
  <c r="Z1266" i="15"/>
  <c r="AA1266" i="15"/>
  <c r="T1267" i="15"/>
  <c r="U1267" i="15"/>
  <c r="V1267" i="15"/>
  <c r="W1267" i="15"/>
  <c r="X1267" i="15"/>
  <c r="Y1267" i="15"/>
  <c r="Z1267" i="15"/>
  <c r="AA1267" i="15"/>
  <c r="T1268" i="15"/>
  <c r="U1268" i="15"/>
  <c r="V1268" i="15"/>
  <c r="W1268" i="15"/>
  <c r="X1268" i="15"/>
  <c r="Y1268" i="15"/>
  <c r="Z1268" i="15"/>
  <c r="AA1268" i="15"/>
  <c r="T1269" i="15"/>
  <c r="U1269" i="15"/>
  <c r="V1269" i="15"/>
  <c r="W1269" i="15"/>
  <c r="X1269" i="15"/>
  <c r="Y1269" i="15"/>
  <c r="Z1269" i="15"/>
  <c r="AA1269" i="15"/>
  <c r="T1270" i="15"/>
  <c r="U1270" i="15"/>
  <c r="V1270" i="15"/>
  <c r="W1270" i="15"/>
  <c r="X1270" i="15"/>
  <c r="Y1270" i="15"/>
  <c r="Z1270" i="15"/>
  <c r="AA1270" i="15"/>
  <c r="T1271" i="15"/>
  <c r="U1271" i="15"/>
  <c r="V1271" i="15"/>
  <c r="W1271" i="15"/>
  <c r="X1271" i="15"/>
  <c r="Y1271" i="15"/>
  <c r="Z1271" i="15"/>
  <c r="AA1271" i="15"/>
  <c r="T1272" i="15"/>
  <c r="U1272" i="15"/>
  <c r="V1272" i="15"/>
  <c r="W1272" i="15"/>
  <c r="X1272" i="15"/>
  <c r="Y1272" i="15"/>
  <c r="Z1272" i="15"/>
  <c r="AA1272" i="15"/>
  <c r="T1273" i="15"/>
  <c r="U1273" i="15"/>
  <c r="V1273" i="15"/>
  <c r="W1273" i="15"/>
  <c r="X1273" i="15"/>
  <c r="Y1273" i="15"/>
  <c r="Z1273" i="15"/>
  <c r="AA1273" i="15"/>
  <c r="T1274" i="15"/>
  <c r="U1274" i="15"/>
  <c r="V1274" i="15"/>
  <c r="W1274" i="15"/>
  <c r="X1274" i="15"/>
  <c r="Y1274" i="15"/>
  <c r="Z1274" i="15"/>
  <c r="AA1274" i="15"/>
  <c r="T1275" i="15"/>
  <c r="U1275" i="15"/>
  <c r="V1275" i="15"/>
  <c r="W1275" i="15"/>
  <c r="X1275" i="15"/>
  <c r="Y1275" i="15"/>
  <c r="Z1275" i="15"/>
  <c r="AA1275" i="15"/>
  <c r="T1276" i="15"/>
  <c r="U1276" i="15"/>
  <c r="V1276" i="15"/>
  <c r="W1276" i="15"/>
  <c r="X1276" i="15"/>
  <c r="Y1276" i="15"/>
  <c r="Z1276" i="15"/>
  <c r="AA1276" i="15"/>
  <c r="T101" i="15"/>
  <c r="U101" i="15"/>
  <c r="V101" i="15"/>
  <c r="W101" i="15"/>
  <c r="X101" i="15"/>
  <c r="Y101" i="15"/>
  <c r="Z101" i="15"/>
  <c r="AA101" i="15"/>
  <c r="T102" i="15"/>
  <c r="U102" i="15"/>
  <c r="V102" i="15"/>
  <c r="W102" i="15"/>
  <c r="X102" i="15"/>
  <c r="Y102" i="15"/>
  <c r="Z102" i="15"/>
  <c r="AA102" i="15"/>
  <c r="T103" i="15"/>
  <c r="U103" i="15"/>
  <c r="V103" i="15"/>
  <c r="W103" i="15"/>
  <c r="X103" i="15"/>
  <c r="Y103" i="15"/>
  <c r="Z103" i="15"/>
  <c r="AA103" i="15"/>
  <c r="T104" i="15"/>
  <c r="U104" i="15"/>
  <c r="V104" i="15"/>
  <c r="W104" i="15"/>
  <c r="X104" i="15"/>
  <c r="Y104" i="15"/>
  <c r="Z104" i="15"/>
  <c r="AA104" i="15"/>
  <c r="T105" i="15"/>
  <c r="U105" i="15"/>
  <c r="V105" i="15"/>
  <c r="W105" i="15"/>
  <c r="X105" i="15"/>
  <c r="Y105" i="15"/>
  <c r="Z105" i="15"/>
  <c r="AA105" i="15"/>
  <c r="T106" i="15"/>
  <c r="U106" i="15"/>
  <c r="V106" i="15"/>
  <c r="W106" i="15"/>
  <c r="X106" i="15"/>
  <c r="Y106" i="15"/>
  <c r="Z106" i="15"/>
  <c r="AA106" i="15"/>
  <c r="T107" i="15"/>
  <c r="U107" i="15"/>
  <c r="V107" i="15"/>
  <c r="W107" i="15"/>
  <c r="X107" i="15"/>
  <c r="Y107" i="15"/>
  <c r="Z107" i="15"/>
  <c r="AA107" i="15"/>
  <c r="T108" i="15"/>
  <c r="U108" i="15"/>
  <c r="V108" i="15"/>
  <c r="W108" i="15"/>
  <c r="X108" i="15"/>
  <c r="Y108" i="15"/>
  <c r="Z108" i="15"/>
  <c r="AA108" i="15"/>
  <c r="T109" i="15"/>
  <c r="U109" i="15"/>
  <c r="V109" i="15"/>
  <c r="W109" i="15"/>
  <c r="X109" i="15"/>
  <c r="Y109" i="15"/>
  <c r="Z109" i="15"/>
  <c r="AA109" i="15"/>
  <c r="T110" i="15"/>
  <c r="U110" i="15"/>
  <c r="V110" i="15"/>
  <c r="W110" i="15"/>
  <c r="X110" i="15"/>
  <c r="Y110" i="15"/>
  <c r="Z110" i="15"/>
  <c r="AA110" i="15"/>
  <c r="T111" i="15"/>
  <c r="U111" i="15"/>
  <c r="V111" i="15"/>
  <c r="W111" i="15"/>
  <c r="X111" i="15"/>
  <c r="Y111" i="15"/>
  <c r="Z111" i="15"/>
  <c r="AA111" i="15"/>
  <c r="T112" i="15"/>
  <c r="U112" i="15"/>
  <c r="V112" i="15"/>
  <c r="W112" i="15"/>
  <c r="X112" i="15"/>
  <c r="Y112" i="15"/>
  <c r="Z112" i="15"/>
  <c r="AA112" i="15"/>
  <c r="T389" i="15"/>
  <c r="U389" i="15"/>
  <c r="V389" i="15"/>
  <c r="W389" i="15"/>
  <c r="X389" i="15"/>
  <c r="Y389" i="15"/>
  <c r="Z389" i="15"/>
  <c r="AA389" i="15"/>
  <c r="T390" i="15"/>
  <c r="U390" i="15"/>
  <c r="V390" i="15"/>
  <c r="W390" i="15"/>
  <c r="X390" i="15"/>
  <c r="Y390" i="15"/>
  <c r="Z390" i="15"/>
  <c r="AA390" i="15"/>
  <c r="T391" i="15"/>
  <c r="U391" i="15"/>
  <c r="V391" i="15"/>
  <c r="W391" i="15"/>
  <c r="X391" i="15"/>
  <c r="Y391" i="15"/>
  <c r="Z391" i="15"/>
  <c r="AA391" i="15"/>
  <c r="T392" i="15"/>
  <c r="U392" i="15"/>
  <c r="V392" i="15"/>
  <c r="W392" i="15"/>
  <c r="X392" i="15"/>
  <c r="Y392" i="15"/>
  <c r="Z392" i="15"/>
  <c r="AA392" i="15"/>
  <c r="T393" i="15"/>
  <c r="U393" i="15"/>
  <c r="V393" i="15"/>
  <c r="W393" i="15"/>
  <c r="X393" i="15"/>
  <c r="Y393" i="15"/>
  <c r="Z393" i="15"/>
  <c r="AA393" i="15"/>
  <c r="T394" i="15"/>
  <c r="U394" i="15"/>
  <c r="V394" i="15"/>
  <c r="W394" i="15"/>
  <c r="X394" i="15"/>
  <c r="Y394" i="15"/>
  <c r="Z394" i="15"/>
  <c r="AA394" i="15"/>
  <c r="T395" i="15"/>
  <c r="U395" i="15"/>
  <c r="V395" i="15"/>
  <c r="W395" i="15"/>
  <c r="X395" i="15"/>
  <c r="Y395" i="15"/>
  <c r="Z395" i="15"/>
  <c r="AA395" i="15"/>
  <c r="T396" i="15"/>
  <c r="U396" i="15"/>
  <c r="V396" i="15"/>
  <c r="W396" i="15"/>
  <c r="X396" i="15"/>
  <c r="Y396" i="15"/>
  <c r="Z396" i="15"/>
  <c r="AA396" i="15"/>
  <c r="T397" i="15"/>
  <c r="U397" i="15"/>
  <c r="V397" i="15"/>
  <c r="W397" i="15"/>
  <c r="X397" i="15"/>
  <c r="Y397" i="15"/>
  <c r="Z397" i="15"/>
  <c r="AA397" i="15"/>
  <c r="T398" i="15"/>
  <c r="U398" i="15"/>
  <c r="V398" i="15"/>
  <c r="W398" i="15"/>
  <c r="X398" i="15"/>
  <c r="Y398" i="15"/>
  <c r="Z398" i="15"/>
  <c r="AA398" i="15"/>
  <c r="T399" i="15"/>
  <c r="U399" i="15"/>
  <c r="V399" i="15"/>
  <c r="W399" i="15"/>
  <c r="X399" i="15"/>
  <c r="Y399" i="15"/>
  <c r="Z399" i="15"/>
  <c r="AA399" i="15"/>
  <c r="T400" i="15"/>
  <c r="U400" i="15"/>
  <c r="V400" i="15"/>
  <c r="W400" i="15"/>
  <c r="X400" i="15"/>
  <c r="Y400" i="15"/>
  <c r="Z400" i="15"/>
  <c r="AA400" i="15"/>
  <c r="T677" i="15"/>
  <c r="U677" i="15"/>
  <c r="V677" i="15"/>
  <c r="W677" i="15"/>
  <c r="X677" i="15"/>
  <c r="Y677" i="15"/>
  <c r="Z677" i="15"/>
  <c r="AA677" i="15"/>
  <c r="T678" i="15"/>
  <c r="U678" i="15"/>
  <c r="V678" i="15"/>
  <c r="W678" i="15"/>
  <c r="X678" i="15"/>
  <c r="Y678" i="15"/>
  <c r="Z678" i="15"/>
  <c r="AA678" i="15"/>
  <c r="T679" i="15"/>
  <c r="U679" i="15"/>
  <c r="V679" i="15"/>
  <c r="W679" i="15"/>
  <c r="X679" i="15"/>
  <c r="Y679" i="15"/>
  <c r="Z679" i="15"/>
  <c r="AA679" i="15"/>
  <c r="T680" i="15"/>
  <c r="U680" i="15"/>
  <c r="V680" i="15"/>
  <c r="W680" i="15"/>
  <c r="X680" i="15"/>
  <c r="Y680" i="15"/>
  <c r="Z680" i="15"/>
  <c r="AA680" i="15"/>
  <c r="T681" i="15"/>
  <c r="U681" i="15"/>
  <c r="V681" i="15"/>
  <c r="W681" i="15"/>
  <c r="X681" i="15"/>
  <c r="Y681" i="15"/>
  <c r="Z681" i="15"/>
  <c r="AA681" i="15"/>
  <c r="T682" i="15"/>
  <c r="U682" i="15"/>
  <c r="V682" i="15"/>
  <c r="W682" i="15"/>
  <c r="X682" i="15"/>
  <c r="Y682" i="15"/>
  <c r="Z682" i="15"/>
  <c r="AA682" i="15"/>
  <c r="T683" i="15"/>
  <c r="U683" i="15"/>
  <c r="V683" i="15"/>
  <c r="W683" i="15"/>
  <c r="X683" i="15"/>
  <c r="Y683" i="15"/>
  <c r="Z683" i="15"/>
  <c r="AA683" i="15"/>
  <c r="T684" i="15"/>
  <c r="U684" i="15"/>
  <c r="V684" i="15"/>
  <c r="W684" i="15"/>
  <c r="X684" i="15"/>
  <c r="Y684" i="15"/>
  <c r="Z684" i="15"/>
  <c r="AA684" i="15"/>
  <c r="T685" i="15"/>
  <c r="U685" i="15"/>
  <c r="V685" i="15"/>
  <c r="W685" i="15"/>
  <c r="X685" i="15"/>
  <c r="Y685" i="15"/>
  <c r="Z685" i="15"/>
  <c r="AA685" i="15"/>
  <c r="T686" i="15"/>
  <c r="U686" i="15"/>
  <c r="V686" i="15"/>
  <c r="W686" i="15"/>
  <c r="X686" i="15"/>
  <c r="Y686" i="15"/>
  <c r="Z686" i="15"/>
  <c r="AA686" i="15"/>
  <c r="T687" i="15"/>
  <c r="U687" i="15"/>
  <c r="V687" i="15"/>
  <c r="W687" i="15"/>
  <c r="X687" i="15"/>
  <c r="Y687" i="15"/>
  <c r="Z687" i="15"/>
  <c r="AA687" i="15"/>
  <c r="T688" i="15"/>
  <c r="U688" i="15"/>
  <c r="V688" i="15"/>
  <c r="W688" i="15"/>
  <c r="X688" i="15"/>
  <c r="Y688" i="15"/>
  <c r="Z688" i="15"/>
  <c r="AA688" i="15"/>
  <c r="T965" i="15"/>
  <c r="U965" i="15"/>
  <c r="V965" i="15"/>
  <c r="W965" i="15"/>
  <c r="X965" i="15"/>
  <c r="Y965" i="15"/>
  <c r="Z965" i="15"/>
  <c r="AA965" i="15"/>
  <c r="T966" i="15"/>
  <c r="U966" i="15"/>
  <c r="V966" i="15"/>
  <c r="W966" i="15"/>
  <c r="X966" i="15"/>
  <c r="Y966" i="15"/>
  <c r="Z966" i="15"/>
  <c r="AA966" i="15"/>
  <c r="T967" i="15"/>
  <c r="U967" i="15"/>
  <c r="V967" i="15"/>
  <c r="W967" i="15"/>
  <c r="X967" i="15"/>
  <c r="Y967" i="15"/>
  <c r="Z967" i="15"/>
  <c r="AA967" i="15"/>
  <c r="T968" i="15"/>
  <c r="U968" i="15"/>
  <c r="V968" i="15"/>
  <c r="W968" i="15"/>
  <c r="X968" i="15"/>
  <c r="Y968" i="15"/>
  <c r="Z968" i="15"/>
  <c r="AA968" i="15"/>
  <c r="T969" i="15"/>
  <c r="U969" i="15"/>
  <c r="V969" i="15"/>
  <c r="W969" i="15"/>
  <c r="X969" i="15"/>
  <c r="Y969" i="15"/>
  <c r="Z969" i="15"/>
  <c r="AA969" i="15"/>
  <c r="T970" i="15"/>
  <c r="U970" i="15"/>
  <c r="V970" i="15"/>
  <c r="W970" i="15"/>
  <c r="X970" i="15"/>
  <c r="Y970" i="15"/>
  <c r="Z970" i="15"/>
  <c r="AA970" i="15"/>
  <c r="T971" i="15"/>
  <c r="U971" i="15"/>
  <c r="V971" i="15"/>
  <c r="W971" i="15"/>
  <c r="X971" i="15"/>
  <c r="Y971" i="15"/>
  <c r="Z971" i="15"/>
  <c r="AA971" i="15"/>
  <c r="T972" i="15"/>
  <c r="U972" i="15"/>
  <c r="V972" i="15"/>
  <c r="W972" i="15"/>
  <c r="X972" i="15"/>
  <c r="Y972" i="15"/>
  <c r="Z972" i="15"/>
  <c r="AA972" i="15"/>
  <c r="T973" i="15"/>
  <c r="U973" i="15"/>
  <c r="V973" i="15"/>
  <c r="W973" i="15"/>
  <c r="X973" i="15"/>
  <c r="Y973" i="15"/>
  <c r="Z973" i="15"/>
  <c r="AA973" i="15"/>
  <c r="T974" i="15"/>
  <c r="U974" i="15"/>
  <c r="V974" i="15"/>
  <c r="W974" i="15"/>
  <c r="X974" i="15"/>
  <c r="Y974" i="15"/>
  <c r="Z974" i="15"/>
  <c r="AA974" i="15"/>
  <c r="T975" i="15"/>
  <c r="U975" i="15"/>
  <c r="V975" i="15"/>
  <c r="W975" i="15"/>
  <c r="X975" i="15"/>
  <c r="Y975" i="15"/>
  <c r="Z975" i="15"/>
  <c r="AA975" i="15"/>
  <c r="T976" i="15"/>
  <c r="U976" i="15"/>
  <c r="V976" i="15"/>
  <c r="W976" i="15"/>
  <c r="X976" i="15"/>
  <c r="Y976" i="15"/>
  <c r="Z976" i="15"/>
  <c r="AA976" i="15"/>
  <c r="T1253" i="15"/>
  <c r="U1253" i="15"/>
  <c r="V1253" i="15"/>
  <c r="W1253" i="15"/>
  <c r="X1253" i="15"/>
  <c r="Y1253" i="15"/>
  <c r="Z1253" i="15"/>
  <c r="AA1253" i="15"/>
  <c r="T1254" i="15"/>
  <c r="U1254" i="15"/>
  <c r="V1254" i="15"/>
  <c r="W1254" i="15"/>
  <c r="X1254" i="15"/>
  <c r="Y1254" i="15"/>
  <c r="Z1254" i="15"/>
  <c r="AA1254" i="15"/>
  <c r="T1255" i="15"/>
  <c r="U1255" i="15"/>
  <c r="V1255" i="15"/>
  <c r="W1255" i="15"/>
  <c r="X1255" i="15"/>
  <c r="Y1255" i="15"/>
  <c r="Z1255" i="15"/>
  <c r="AA1255" i="15"/>
  <c r="T1256" i="15"/>
  <c r="U1256" i="15"/>
  <c r="V1256" i="15"/>
  <c r="W1256" i="15"/>
  <c r="X1256" i="15"/>
  <c r="Y1256" i="15"/>
  <c r="Z1256" i="15"/>
  <c r="AA1256" i="15"/>
  <c r="T1257" i="15"/>
  <c r="U1257" i="15"/>
  <c r="V1257" i="15"/>
  <c r="W1257" i="15"/>
  <c r="X1257" i="15"/>
  <c r="Y1257" i="15"/>
  <c r="Z1257" i="15"/>
  <c r="AA1257" i="15"/>
  <c r="T1258" i="15"/>
  <c r="U1258" i="15"/>
  <c r="V1258" i="15"/>
  <c r="W1258" i="15"/>
  <c r="X1258" i="15"/>
  <c r="Y1258" i="15"/>
  <c r="Z1258" i="15"/>
  <c r="AA1258" i="15"/>
  <c r="T1259" i="15"/>
  <c r="U1259" i="15"/>
  <c r="V1259" i="15"/>
  <c r="W1259" i="15"/>
  <c r="X1259" i="15"/>
  <c r="Y1259" i="15"/>
  <c r="Z1259" i="15"/>
  <c r="AA1259" i="15"/>
  <c r="T1260" i="15"/>
  <c r="U1260" i="15"/>
  <c r="V1260" i="15"/>
  <c r="W1260" i="15"/>
  <c r="X1260" i="15"/>
  <c r="Y1260" i="15"/>
  <c r="Z1260" i="15"/>
  <c r="AA1260" i="15"/>
  <c r="T1261" i="15"/>
  <c r="U1261" i="15"/>
  <c r="V1261" i="15"/>
  <c r="W1261" i="15"/>
  <c r="X1261" i="15"/>
  <c r="Y1261" i="15"/>
  <c r="Z1261" i="15"/>
  <c r="AA1261" i="15"/>
  <c r="T1262" i="15"/>
  <c r="U1262" i="15"/>
  <c r="V1262" i="15"/>
  <c r="W1262" i="15"/>
  <c r="X1262" i="15"/>
  <c r="Y1262" i="15"/>
  <c r="Z1262" i="15"/>
  <c r="AA1262" i="15"/>
  <c r="T1263" i="15"/>
  <c r="U1263" i="15"/>
  <c r="V1263" i="15"/>
  <c r="W1263" i="15"/>
  <c r="X1263" i="15"/>
  <c r="Y1263" i="15"/>
  <c r="Z1263" i="15"/>
  <c r="AA1263" i="15"/>
  <c r="T1264" i="15"/>
  <c r="U1264" i="15"/>
  <c r="V1264" i="15"/>
  <c r="W1264" i="15"/>
  <c r="X1264" i="15"/>
  <c r="Y1264" i="15"/>
  <c r="Z1264" i="15"/>
  <c r="AA1264" i="15"/>
  <c r="T89" i="15"/>
  <c r="AJ23" i="15" s="1"/>
  <c r="AU23" i="15" s="1"/>
  <c r="U89" i="15"/>
  <c r="V89" i="15"/>
  <c r="W89" i="15"/>
  <c r="X89" i="15"/>
  <c r="Y89" i="15"/>
  <c r="Z89" i="15"/>
  <c r="AA89" i="15"/>
  <c r="T90" i="15"/>
  <c r="U90" i="15"/>
  <c r="V90" i="15"/>
  <c r="W90" i="15"/>
  <c r="X90" i="15"/>
  <c r="Y90" i="15"/>
  <c r="Z90" i="15"/>
  <c r="AA90" i="15"/>
  <c r="T91" i="15"/>
  <c r="U91" i="15"/>
  <c r="V91" i="15"/>
  <c r="W91" i="15"/>
  <c r="X91" i="15"/>
  <c r="Y91" i="15"/>
  <c r="Z91" i="15"/>
  <c r="AA91" i="15"/>
  <c r="T92" i="15"/>
  <c r="U92" i="15"/>
  <c r="V92" i="15"/>
  <c r="W92" i="15"/>
  <c r="X92" i="15"/>
  <c r="Y92" i="15"/>
  <c r="Z92" i="15"/>
  <c r="AA92" i="15"/>
  <c r="T93" i="15"/>
  <c r="U93" i="15"/>
  <c r="V93" i="15"/>
  <c r="W93" i="15"/>
  <c r="X93" i="15"/>
  <c r="Y93" i="15"/>
  <c r="Z93" i="15"/>
  <c r="AA93" i="15"/>
  <c r="T94" i="15"/>
  <c r="U94" i="15"/>
  <c r="V94" i="15"/>
  <c r="W94" i="15"/>
  <c r="X94" i="15"/>
  <c r="Y94" i="15"/>
  <c r="Z94" i="15"/>
  <c r="AA94" i="15"/>
  <c r="T95" i="15"/>
  <c r="U95" i="15"/>
  <c r="V95" i="15"/>
  <c r="W95" i="15"/>
  <c r="X95" i="15"/>
  <c r="Y95" i="15"/>
  <c r="Z95" i="15"/>
  <c r="AA95" i="15"/>
  <c r="T96" i="15"/>
  <c r="U96" i="15"/>
  <c r="V96" i="15"/>
  <c r="W96" i="15"/>
  <c r="X96" i="15"/>
  <c r="Y96" i="15"/>
  <c r="Z96" i="15"/>
  <c r="AA96" i="15"/>
  <c r="T97" i="15"/>
  <c r="U97" i="15"/>
  <c r="V97" i="15"/>
  <c r="W97" i="15"/>
  <c r="X97" i="15"/>
  <c r="Y97" i="15"/>
  <c r="Z97" i="15"/>
  <c r="AA97" i="15"/>
  <c r="T98" i="15"/>
  <c r="U98" i="15"/>
  <c r="V98" i="15"/>
  <c r="W98" i="15"/>
  <c r="X98" i="15"/>
  <c r="Y98" i="15"/>
  <c r="Z98" i="15"/>
  <c r="AA98" i="15"/>
  <c r="T99" i="15"/>
  <c r="U99" i="15"/>
  <c r="V99" i="15"/>
  <c r="W99" i="15"/>
  <c r="X99" i="15"/>
  <c r="Y99" i="15"/>
  <c r="Z99" i="15"/>
  <c r="AA99" i="15"/>
  <c r="T100" i="15"/>
  <c r="U100" i="15"/>
  <c r="V100" i="15"/>
  <c r="W100" i="15"/>
  <c r="X100" i="15"/>
  <c r="Y100" i="15"/>
  <c r="Z100" i="15"/>
  <c r="AA100" i="15"/>
  <c r="T377" i="15"/>
  <c r="U377" i="15"/>
  <c r="V377" i="15"/>
  <c r="W377" i="15"/>
  <c r="X377" i="15"/>
  <c r="Y377" i="15"/>
  <c r="Z377" i="15"/>
  <c r="AA377" i="15"/>
  <c r="T378" i="15"/>
  <c r="U378" i="15"/>
  <c r="V378" i="15"/>
  <c r="W378" i="15"/>
  <c r="X378" i="15"/>
  <c r="Y378" i="15"/>
  <c r="Z378" i="15"/>
  <c r="AA378" i="15"/>
  <c r="T379" i="15"/>
  <c r="U379" i="15"/>
  <c r="V379" i="15"/>
  <c r="W379" i="15"/>
  <c r="X379" i="15"/>
  <c r="Y379" i="15"/>
  <c r="Z379" i="15"/>
  <c r="AA379" i="15"/>
  <c r="T380" i="15"/>
  <c r="U380" i="15"/>
  <c r="V380" i="15"/>
  <c r="W380" i="15"/>
  <c r="X380" i="15"/>
  <c r="Y380" i="15"/>
  <c r="Z380" i="15"/>
  <c r="AA380" i="15"/>
  <c r="T381" i="15"/>
  <c r="U381" i="15"/>
  <c r="V381" i="15"/>
  <c r="W381" i="15"/>
  <c r="X381" i="15"/>
  <c r="Y381" i="15"/>
  <c r="Z381" i="15"/>
  <c r="AA381" i="15"/>
  <c r="T382" i="15"/>
  <c r="U382" i="15"/>
  <c r="V382" i="15"/>
  <c r="W382" i="15"/>
  <c r="X382" i="15"/>
  <c r="Y382" i="15"/>
  <c r="Z382" i="15"/>
  <c r="AA382" i="15"/>
  <c r="T383" i="15"/>
  <c r="U383" i="15"/>
  <c r="V383" i="15"/>
  <c r="W383" i="15"/>
  <c r="X383" i="15"/>
  <c r="Y383" i="15"/>
  <c r="Z383" i="15"/>
  <c r="AA383" i="15"/>
  <c r="T384" i="15"/>
  <c r="U384" i="15"/>
  <c r="V384" i="15"/>
  <c r="W384" i="15"/>
  <c r="X384" i="15"/>
  <c r="Y384" i="15"/>
  <c r="Z384" i="15"/>
  <c r="AA384" i="15"/>
  <c r="T385" i="15"/>
  <c r="U385" i="15"/>
  <c r="V385" i="15"/>
  <c r="W385" i="15"/>
  <c r="X385" i="15"/>
  <c r="Y385" i="15"/>
  <c r="Z385" i="15"/>
  <c r="AA385" i="15"/>
  <c r="T386" i="15"/>
  <c r="U386" i="15"/>
  <c r="V386" i="15"/>
  <c r="W386" i="15"/>
  <c r="X386" i="15"/>
  <c r="Y386" i="15"/>
  <c r="Z386" i="15"/>
  <c r="AA386" i="15"/>
  <c r="T387" i="15"/>
  <c r="U387" i="15"/>
  <c r="V387" i="15"/>
  <c r="W387" i="15"/>
  <c r="X387" i="15"/>
  <c r="Y387" i="15"/>
  <c r="Z387" i="15"/>
  <c r="AA387" i="15"/>
  <c r="T388" i="15"/>
  <c r="U388" i="15"/>
  <c r="V388" i="15"/>
  <c r="W388" i="15"/>
  <c r="X388" i="15"/>
  <c r="Y388" i="15"/>
  <c r="Z388" i="15"/>
  <c r="AA388" i="15"/>
  <c r="T665" i="15"/>
  <c r="U665" i="15"/>
  <c r="V665" i="15"/>
  <c r="W665" i="15"/>
  <c r="X665" i="15"/>
  <c r="Y665" i="15"/>
  <c r="Z665" i="15"/>
  <c r="AA665" i="15"/>
  <c r="T666" i="15"/>
  <c r="U666" i="15"/>
  <c r="V666" i="15"/>
  <c r="W666" i="15"/>
  <c r="X666" i="15"/>
  <c r="Y666" i="15"/>
  <c r="Z666" i="15"/>
  <c r="AA666" i="15"/>
  <c r="T667" i="15"/>
  <c r="U667" i="15"/>
  <c r="V667" i="15"/>
  <c r="W667" i="15"/>
  <c r="X667" i="15"/>
  <c r="Y667" i="15"/>
  <c r="Z667" i="15"/>
  <c r="AA667" i="15"/>
  <c r="T668" i="15"/>
  <c r="U668" i="15"/>
  <c r="V668" i="15"/>
  <c r="W668" i="15"/>
  <c r="X668" i="15"/>
  <c r="Y668" i="15"/>
  <c r="Z668" i="15"/>
  <c r="AA668" i="15"/>
  <c r="T669" i="15"/>
  <c r="U669" i="15"/>
  <c r="V669" i="15"/>
  <c r="W669" i="15"/>
  <c r="X669" i="15"/>
  <c r="Y669" i="15"/>
  <c r="Z669" i="15"/>
  <c r="AA669" i="15"/>
  <c r="T670" i="15"/>
  <c r="U670" i="15"/>
  <c r="V670" i="15"/>
  <c r="W670" i="15"/>
  <c r="X670" i="15"/>
  <c r="Y670" i="15"/>
  <c r="Z670" i="15"/>
  <c r="AA670" i="15"/>
  <c r="T671" i="15"/>
  <c r="U671" i="15"/>
  <c r="V671" i="15"/>
  <c r="W671" i="15"/>
  <c r="X671" i="15"/>
  <c r="Y671" i="15"/>
  <c r="Z671" i="15"/>
  <c r="AA671" i="15"/>
  <c r="T672" i="15"/>
  <c r="U672" i="15"/>
  <c r="V672" i="15"/>
  <c r="W672" i="15"/>
  <c r="X672" i="15"/>
  <c r="Y672" i="15"/>
  <c r="Z672" i="15"/>
  <c r="AA672" i="15"/>
  <c r="T673" i="15"/>
  <c r="U673" i="15"/>
  <c r="V673" i="15"/>
  <c r="W673" i="15"/>
  <c r="X673" i="15"/>
  <c r="Y673" i="15"/>
  <c r="Z673" i="15"/>
  <c r="AA673" i="15"/>
  <c r="T674" i="15"/>
  <c r="U674" i="15"/>
  <c r="V674" i="15"/>
  <c r="W674" i="15"/>
  <c r="X674" i="15"/>
  <c r="Y674" i="15"/>
  <c r="Z674" i="15"/>
  <c r="AA674" i="15"/>
  <c r="T675" i="15"/>
  <c r="U675" i="15"/>
  <c r="V675" i="15"/>
  <c r="W675" i="15"/>
  <c r="X675" i="15"/>
  <c r="Y675" i="15"/>
  <c r="Z675" i="15"/>
  <c r="AA675" i="15"/>
  <c r="T676" i="15"/>
  <c r="U676" i="15"/>
  <c r="V676" i="15"/>
  <c r="W676" i="15"/>
  <c r="X676" i="15"/>
  <c r="Y676" i="15"/>
  <c r="Z676" i="15"/>
  <c r="AA676" i="15"/>
  <c r="T953" i="15"/>
  <c r="U953" i="15"/>
  <c r="V953" i="15"/>
  <c r="W953" i="15"/>
  <c r="X953" i="15"/>
  <c r="Y953" i="15"/>
  <c r="Z953" i="15"/>
  <c r="AA953" i="15"/>
  <c r="T954" i="15"/>
  <c r="U954" i="15"/>
  <c r="V954" i="15"/>
  <c r="W954" i="15"/>
  <c r="X954" i="15"/>
  <c r="Y954" i="15"/>
  <c r="Z954" i="15"/>
  <c r="AA954" i="15"/>
  <c r="T955" i="15"/>
  <c r="U955" i="15"/>
  <c r="V955" i="15"/>
  <c r="W955" i="15"/>
  <c r="X955" i="15"/>
  <c r="Y955" i="15"/>
  <c r="Z955" i="15"/>
  <c r="AA955" i="15"/>
  <c r="T956" i="15"/>
  <c r="U956" i="15"/>
  <c r="V956" i="15"/>
  <c r="W956" i="15"/>
  <c r="X956" i="15"/>
  <c r="Y956" i="15"/>
  <c r="Z956" i="15"/>
  <c r="AA956" i="15"/>
  <c r="T957" i="15"/>
  <c r="U957" i="15"/>
  <c r="V957" i="15"/>
  <c r="W957" i="15"/>
  <c r="X957" i="15"/>
  <c r="Y957" i="15"/>
  <c r="Z957" i="15"/>
  <c r="AA957" i="15"/>
  <c r="T958" i="15"/>
  <c r="U958" i="15"/>
  <c r="V958" i="15"/>
  <c r="W958" i="15"/>
  <c r="X958" i="15"/>
  <c r="Y958" i="15"/>
  <c r="Z958" i="15"/>
  <c r="AA958" i="15"/>
  <c r="T959" i="15"/>
  <c r="U959" i="15"/>
  <c r="V959" i="15"/>
  <c r="W959" i="15"/>
  <c r="X959" i="15"/>
  <c r="Y959" i="15"/>
  <c r="Z959" i="15"/>
  <c r="AA959" i="15"/>
  <c r="T960" i="15"/>
  <c r="U960" i="15"/>
  <c r="V960" i="15"/>
  <c r="W960" i="15"/>
  <c r="X960" i="15"/>
  <c r="Y960" i="15"/>
  <c r="Z960" i="15"/>
  <c r="AA960" i="15"/>
  <c r="T961" i="15"/>
  <c r="U961" i="15"/>
  <c r="V961" i="15"/>
  <c r="W961" i="15"/>
  <c r="X961" i="15"/>
  <c r="Y961" i="15"/>
  <c r="Z961" i="15"/>
  <c r="AA961" i="15"/>
  <c r="T962" i="15"/>
  <c r="U962" i="15"/>
  <c r="V962" i="15"/>
  <c r="W962" i="15"/>
  <c r="X962" i="15"/>
  <c r="Y962" i="15"/>
  <c r="Z962" i="15"/>
  <c r="AA962" i="15"/>
  <c r="T963" i="15"/>
  <c r="U963" i="15"/>
  <c r="V963" i="15"/>
  <c r="W963" i="15"/>
  <c r="X963" i="15"/>
  <c r="Y963" i="15"/>
  <c r="Z963" i="15"/>
  <c r="AA963" i="15"/>
  <c r="T964" i="15"/>
  <c r="U964" i="15"/>
  <c r="V964" i="15"/>
  <c r="W964" i="15"/>
  <c r="X964" i="15"/>
  <c r="Y964" i="15"/>
  <c r="Z964" i="15"/>
  <c r="AA964" i="15"/>
  <c r="T1241" i="15"/>
  <c r="U1241" i="15"/>
  <c r="V1241" i="15"/>
  <c r="W1241" i="15"/>
  <c r="X1241" i="15"/>
  <c r="Y1241" i="15"/>
  <c r="Z1241" i="15"/>
  <c r="AA1241" i="15"/>
  <c r="T1242" i="15"/>
  <c r="U1242" i="15"/>
  <c r="V1242" i="15"/>
  <c r="W1242" i="15"/>
  <c r="X1242" i="15"/>
  <c r="Y1242" i="15"/>
  <c r="Z1242" i="15"/>
  <c r="AA1242" i="15"/>
  <c r="T1243" i="15"/>
  <c r="U1243" i="15"/>
  <c r="V1243" i="15"/>
  <c r="W1243" i="15"/>
  <c r="X1243" i="15"/>
  <c r="Y1243" i="15"/>
  <c r="Z1243" i="15"/>
  <c r="AA1243" i="15"/>
  <c r="T1244" i="15"/>
  <c r="U1244" i="15"/>
  <c r="V1244" i="15"/>
  <c r="W1244" i="15"/>
  <c r="X1244" i="15"/>
  <c r="Y1244" i="15"/>
  <c r="Z1244" i="15"/>
  <c r="AA1244" i="15"/>
  <c r="T1245" i="15"/>
  <c r="U1245" i="15"/>
  <c r="V1245" i="15"/>
  <c r="W1245" i="15"/>
  <c r="X1245" i="15"/>
  <c r="Y1245" i="15"/>
  <c r="Z1245" i="15"/>
  <c r="AA1245" i="15"/>
  <c r="T1246" i="15"/>
  <c r="U1246" i="15"/>
  <c r="V1246" i="15"/>
  <c r="W1246" i="15"/>
  <c r="X1246" i="15"/>
  <c r="Y1246" i="15"/>
  <c r="Z1246" i="15"/>
  <c r="AA1246" i="15"/>
  <c r="T1247" i="15"/>
  <c r="U1247" i="15"/>
  <c r="V1247" i="15"/>
  <c r="W1247" i="15"/>
  <c r="X1247" i="15"/>
  <c r="Y1247" i="15"/>
  <c r="Z1247" i="15"/>
  <c r="AA1247" i="15"/>
  <c r="T1248" i="15"/>
  <c r="U1248" i="15"/>
  <c r="V1248" i="15"/>
  <c r="W1248" i="15"/>
  <c r="X1248" i="15"/>
  <c r="Y1248" i="15"/>
  <c r="Z1248" i="15"/>
  <c r="AA1248" i="15"/>
  <c r="T1249" i="15"/>
  <c r="U1249" i="15"/>
  <c r="V1249" i="15"/>
  <c r="W1249" i="15"/>
  <c r="X1249" i="15"/>
  <c r="Y1249" i="15"/>
  <c r="Z1249" i="15"/>
  <c r="AA1249" i="15"/>
  <c r="T1250" i="15"/>
  <c r="U1250" i="15"/>
  <c r="V1250" i="15"/>
  <c r="W1250" i="15"/>
  <c r="X1250" i="15"/>
  <c r="Y1250" i="15"/>
  <c r="Z1250" i="15"/>
  <c r="AA1250" i="15"/>
  <c r="T1251" i="15"/>
  <c r="U1251" i="15"/>
  <c r="V1251" i="15"/>
  <c r="W1251" i="15"/>
  <c r="X1251" i="15"/>
  <c r="Y1251" i="15"/>
  <c r="Z1251" i="15"/>
  <c r="AA1251" i="15"/>
  <c r="T1252" i="15"/>
  <c r="U1252" i="15"/>
  <c r="V1252" i="15"/>
  <c r="W1252" i="15"/>
  <c r="X1252" i="15"/>
  <c r="Y1252" i="15"/>
  <c r="Z1252" i="15"/>
  <c r="AA1252" i="15"/>
  <c r="T77" i="15"/>
  <c r="U77" i="15"/>
  <c r="V77" i="15"/>
  <c r="W77" i="15"/>
  <c r="X77" i="15"/>
  <c r="Y77" i="15"/>
  <c r="Z77" i="15"/>
  <c r="AA77" i="15"/>
  <c r="T78" i="15"/>
  <c r="U78" i="15"/>
  <c r="V78" i="15"/>
  <c r="W78" i="15"/>
  <c r="X78" i="15"/>
  <c r="Y78" i="15"/>
  <c r="Z78" i="15"/>
  <c r="AA78" i="15"/>
  <c r="T79" i="15"/>
  <c r="U79" i="15"/>
  <c r="V79" i="15"/>
  <c r="W79" i="15"/>
  <c r="X79" i="15"/>
  <c r="Y79" i="15"/>
  <c r="Z79" i="15"/>
  <c r="AA79" i="15"/>
  <c r="T80" i="15"/>
  <c r="U80" i="15"/>
  <c r="V80" i="15"/>
  <c r="W80" i="15"/>
  <c r="X80" i="15"/>
  <c r="Y80" i="15"/>
  <c r="Z80" i="15"/>
  <c r="AA80" i="15"/>
  <c r="T81" i="15"/>
  <c r="U81" i="15"/>
  <c r="V81" i="15"/>
  <c r="W81" i="15"/>
  <c r="X81" i="15"/>
  <c r="Y81" i="15"/>
  <c r="Z81" i="15"/>
  <c r="AA81" i="15"/>
  <c r="T82" i="15"/>
  <c r="U82" i="15"/>
  <c r="V82" i="15"/>
  <c r="W82" i="15"/>
  <c r="X82" i="15"/>
  <c r="Y82" i="15"/>
  <c r="Z82" i="15"/>
  <c r="AA82" i="15"/>
  <c r="T83" i="15"/>
  <c r="U83" i="15"/>
  <c r="V83" i="15"/>
  <c r="W83" i="15"/>
  <c r="X83" i="15"/>
  <c r="Y83" i="15"/>
  <c r="Z83" i="15"/>
  <c r="AA83" i="15"/>
  <c r="T84" i="15"/>
  <c r="U84" i="15"/>
  <c r="V84" i="15"/>
  <c r="W84" i="15"/>
  <c r="X84" i="15"/>
  <c r="Y84" i="15"/>
  <c r="Z84" i="15"/>
  <c r="AA84" i="15"/>
  <c r="T85" i="15"/>
  <c r="U85" i="15"/>
  <c r="V85" i="15"/>
  <c r="W85" i="15"/>
  <c r="X85" i="15"/>
  <c r="Y85" i="15"/>
  <c r="Z85" i="15"/>
  <c r="AA85" i="15"/>
  <c r="T86" i="15"/>
  <c r="U86" i="15"/>
  <c r="V86" i="15"/>
  <c r="W86" i="15"/>
  <c r="X86" i="15"/>
  <c r="Y86" i="15"/>
  <c r="Z86" i="15"/>
  <c r="AA86" i="15"/>
  <c r="T87" i="15"/>
  <c r="U87" i="15"/>
  <c r="V87" i="15"/>
  <c r="W87" i="15"/>
  <c r="X87" i="15"/>
  <c r="Y87" i="15"/>
  <c r="Z87" i="15"/>
  <c r="AA87" i="15"/>
  <c r="T88" i="15"/>
  <c r="U88" i="15"/>
  <c r="V88" i="15"/>
  <c r="W88" i="15"/>
  <c r="X88" i="15"/>
  <c r="Y88" i="15"/>
  <c r="Z88" i="15"/>
  <c r="AA88" i="15"/>
  <c r="T365" i="15"/>
  <c r="U365" i="15"/>
  <c r="V365" i="15"/>
  <c r="W365" i="15"/>
  <c r="X365" i="15"/>
  <c r="Y365" i="15"/>
  <c r="Z365" i="15"/>
  <c r="AA365" i="15"/>
  <c r="T366" i="15"/>
  <c r="U366" i="15"/>
  <c r="V366" i="15"/>
  <c r="W366" i="15"/>
  <c r="X366" i="15"/>
  <c r="Y366" i="15"/>
  <c r="Z366" i="15"/>
  <c r="AA366" i="15"/>
  <c r="T367" i="15"/>
  <c r="U367" i="15"/>
  <c r="V367" i="15"/>
  <c r="W367" i="15"/>
  <c r="X367" i="15"/>
  <c r="Y367" i="15"/>
  <c r="Z367" i="15"/>
  <c r="AA367" i="15"/>
  <c r="T368" i="15"/>
  <c r="U368" i="15"/>
  <c r="V368" i="15"/>
  <c r="W368" i="15"/>
  <c r="X368" i="15"/>
  <c r="Y368" i="15"/>
  <c r="Z368" i="15"/>
  <c r="AA368" i="15"/>
  <c r="T369" i="15"/>
  <c r="U369" i="15"/>
  <c r="V369" i="15"/>
  <c r="W369" i="15"/>
  <c r="X369" i="15"/>
  <c r="Y369" i="15"/>
  <c r="Z369" i="15"/>
  <c r="AA369" i="15"/>
  <c r="T370" i="15"/>
  <c r="U370" i="15"/>
  <c r="V370" i="15"/>
  <c r="W370" i="15"/>
  <c r="X370" i="15"/>
  <c r="Y370" i="15"/>
  <c r="Z370" i="15"/>
  <c r="AA370" i="15"/>
  <c r="T371" i="15"/>
  <c r="U371" i="15"/>
  <c r="V371" i="15"/>
  <c r="W371" i="15"/>
  <c r="X371" i="15"/>
  <c r="Y371" i="15"/>
  <c r="Z371" i="15"/>
  <c r="AA371" i="15"/>
  <c r="T372" i="15"/>
  <c r="U372" i="15"/>
  <c r="V372" i="15"/>
  <c r="W372" i="15"/>
  <c r="X372" i="15"/>
  <c r="Y372" i="15"/>
  <c r="Z372" i="15"/>
  <c r="AA372" i="15"/>
  <c r="T373" i="15"/>
  <c r="U373" i="15"/>
  <c r="V373" i="15"/>
  <c r="W373" i="15"/>
  <c r="X373" i="15"/>
  <c r="Y373" i="15"/>
  <c r="Z373" i="15"/>
  <c r="AA373" i="15"/>
  <c r="T374" i="15"/>
  <c r="U374" i="15"/>
  <c r="V374" i="15"/>
  <c r="W374" i="15"/>
  <c r="X374" i="15"/>
  <c r="Y374" i="15"/>
  <c r="Z374" i="15"/>
  <c r="AA374" i="15"/>
  <c r="T375" i="15"/>
  <c r="U375" i="15"/>
  <c r="V375" i="15"/>
  <c r="W375" i="15"/>
  <c r="X375" i="15"/>
  <c r="Y375" i="15"/>
  <c r="Z375" i="15"/>
  <c r="AA375" i="15"/>
  <c r="T376" i="15"/>
  <c r="U376" i="15"/>
  <c r="V376" i="15"/>
  <c r="W376" i="15"/>
  <c r="X376" i="15"/>
  <c r="Y376" i="15"/>
  <c r="Z376" i="15"/>
  <c r="AA376" i="15"/>
  <c r="T653" i="15"/>
  <c r="U653" i="15"/>
  <c r="V653" i="15"/>
  <c r="W653" i="15"/>
  <c r="X653" i="15"/>
  <c r="Y653" i="15"/>
  <c r="Z653" i="15"/>
  <c r="AA653" i="15"/>
  <c r="T654" i="15"/>
  <c r="U654" i="15"/>
  <c r="V654" i="15"/>
  <c r="W654" i="15"/>
  <c r="X654" i="15"/>
  <c r="Y654" i="15"/>
  <c r="Z654" i="15"/>
  <c r="AA654" i="15"/>
  <c r="T655" i="15"/>
  <c r="U655" i="15"/>
  <c r="V655" i="15"/>
  <c r="W655" i="15"/>
  <c r="X655" i="15"/>
  <c r="Y655" i="15"/>
  <c r="Z655" i="15"/>
  <c r="AA655" i="15"/>
  <c r="T656" i="15"/>
  <c r="U656" i="15"/>
  <c r="V656" i="15"/>
  <c r="W656" i="15"/>
  <c r="X656" i="15"/>
  <c r="Y656" i="15"/>
  <c r="Z656" i="15"/>
  <c r="AA656" i="15"/>
  <c r="T657" i="15"/>
  <c r="U657" i="15"/>
  <c r="V657" i="15"/>
  <c r="W657" i="15"/>
  <c r="X657" i="15"/>
  <c r="Y657" i="15"/>
  <c r="Z657" i="15"/>
  <c r="AA657" i="15"/>
  <c r="T658" i="15"/>
  <c r="U658" i="15"/>
  <c r="V658" i="15"/>
  <c r="W658" i="15"/>
  <c r="X658" i="15"/>
  <c r="Y658" i="15"/>
  <c r="Z658" i="15"/>
  <c r="AA658" i="15"/>
  <c r="T659" i="15"/>
  <c r="U659" i="15"/>
  <c r="V659" i="15"/>
  <c r="W659" i="15"/>
  <c r="X659" i="15"/>
  <c r="Y659" i="15"/>
  <c r="Z659" i="15"/>
  <c r="AA659" i="15"/>
  <c r="T660" i="15"/>
  <c r="U660" i="15"/>
  <c r="V660" i="15"/>
  <c r="W660" i="15"/>
  <c r="X660" i="15"/>
  <c r="Y660" i="15"/>
  <c r="Z660" i="15"/>
  <c r="AA660" i="15"/>
  <c r="T661" i="15"/>
  <c r="U661" i="15"/>
  <c r="V661" i="15"/>
  <c r="W661" i="15"/>
  <c r="X661" i="15"/>
  <c r="Y661" i="15"/>
  <c r="Z661" i="15"/>
  <c r="AA661" i="15"/>
  <c r="T662" i="15"/>
  <c r="U662" i="15"/>
  <c r="V662" i="15"/>
  <c r="W662" i="15"/>
  <c r="X662" i="15"/>
  <c r="Y662" i="15"/>
  <c r="Z662" i="15"/>
  <c r="AA662" i="15"/>
  <c r="T663" i="15"/>
  <c r="U663" i="15"/>
  <c r="V663" i="15"/>
  <c r="W663" i="15"/>
  <c r="X663" i="15"/>
  <c r="Y663" i="15"/>
  <c r="Z663" i="15"/>
  <c r="AA663" i="15"/>
  <c r="T664" i="15"/>
  <c r="U664" i="15"/>
  <c r="V664" i="15"/>
  <c r="W664" i="15"/>
  <c r="X664" i="15"/>
  <c r="Y664" i="15"/>
  <c r="Z664" i="15"/>
  <c r="AA664" i="15"/>
  <c r="T941" i="15"/>
  <c r="U941" i="15"/>
  <c r="V941" i="15"/>
  <c r="W941" i="15"/>
  <c r="X941" i="15"/>
  <c r="Y941" i="15"/>
  <c r="Z941" i="15"/>
  <c r="AA941" i="15"/>
  <c r="T942" i="15"/>
  <c r="U942" i="15"/>
  <c r="V942" i="15"/>
  <c r="W942" i="15"/>
  <c r="X942" i="15"/>
  <c r="Y942" i="15"/>
  <c r="Z942" i="15"/>
  <c r="AA942" i="15"/>
  <c r="T943" i="15"/>
  <c r="U943" i="15"/>
  <c r="V943" i="15"/>
  <c r="W943" i="15"/>
  <c r="X943" i="15"/>
  <c r="Y943" i="15"/>
  <c r="Z943" i="15"/>
  <c r="AA943" i="15"/>
  <c r="T944" i="15"/>
  <c r="U944" i="15"/>
  <c r="V944" i="15"/>
  <c r="W944" i="15"/>
  <c r="X944" i="15"/>
  <c r="Y944" i="15"/>
  <c r="Z944" i="15"/>
  <c r="AA944" i="15"/>
  <c r="T945" i="15"/>
  <c r="U945" i="15"/>
  <c r="V945" i="15"/>
  <c r="W945" i="15"/>
  <c r="X945" i="15"/>
  <c r="Y945" i="15"/>
  <c r="Z945" i="15"/>
  <c r="AA945" i="15"/>
  <c r="T946" i="15"/>
  <c r="U946" i="15"/>
  <c r="V946" i="15"/>
  <c r="W946" i="15"/>
  <c r="X946" i="15"/>
  <c r="Y946" i="15"/>
  <c r="Z946" i="15"/>
  <c r="AA946" i="15"/>
  <c r="T947" i="15"/>
  <c r="U947" i="15"/>
  <c r="V947" i="15"/>
  <c r="W947" i="15"/>
  <c r="X947" i="15"/>
  <c r="Y947" i="15"/>
  <c r="Z947" i="15"/>
  <c r="AA947" i="15"/>
  <c r="T948" i="15"/>
  <c r="U948" i="15"/>
  <c r="V948" i="15"/>
  <c r="W948" i="15"/>
  <c r="X948" i="15"/>
  <c r="Y948" i="15"/>
  <c r="Z948" i="15"/>
  <c r="AA948" i="15"/>
  <c r="T949" i="15"/>
  <c r="U949" i="15"/>
  <c r="V949" i="15"/>
  <c r="W949" i="15"/>
  <c r="X949" i="15"/>
  <c r="Y949" i="15"/>
  <c r="Z949" i="15"/>
  <c r="AA949" i="15"/>
  <c r="T950" i="15"/>
  <c r="U950" i="15"/>
  <c r="V950" i="15"/>
  <c r="W950" i="15"/>
  <c r="X950" i="15"/>
  <c r="Y950" i="15"/>
  <c r="Z950" i="15"/>
  <c r="AA950" i="15"/>
  <c r="T951" i="15"/>
  <c r="U951" i="15"/>
  <c r="V951" i="15"/>
  <c r="W951" i="15"/>
  <c r="X951" i="15"/>
  <c r="Y951" i="15"/>
  <c r="Z951" i="15"/>
  <c r="AA951" i="15"/>
  <c r="T952" i="15"/>
  <c r="U952" i="15"/>
  <c r="V952" i="15"/>
  <c r="W952" i="15"/>
  <c r="X952" i="15"/>
  <c r="Y952" i="15"/>
  <c r="Z952" i="15"/>
  <c r="AA952" i="15"/>
  <c r="T1229" i="15"/>
  <c r="U1229" i="15"/>
  <c r="V1229" i="15"/>
  <c r="W1229" i="15"/>
  <c r="X1229" i="15"/>
  <c r="Y1229" i="15"/>
  <c r="Z1229" i="15"/>
  <c r="AA1229" i="15"/>
  <c r="T1230" i="15"/>
  <c r="U1230" i="15"/>
  <c r="V1230" i="15"/>
  <c r="W1230" i="15"/>
  <c r="X1230" i="15"/>
  <c r="Y1230" i="15"/>
  <c r="Z1230" i="15"/>
  <c r="AA1230" i="15"/>
  <c r="T1231" i="15"/>
  <c r="U1231" i="15"/>
  <c r="V1231" i="15"/>
  <c r="W1231" i="15"/>
  <c r="X1231" i="15"/>
  <c r="Y1231" i="15"/>
  <c r="Z1231" i="15"/>
  <c r="AA1231" i="15"/>
  <c r="T1232" i="15"/>
  <c r="U1232" i="15"/>
  <c r="V1232" i="15"/>
  <c r="W1232" i="15"/>
  <c r="X1232" i="15"/>
  <c r="Y1232" i="15"/>
  <c r="Z1232" i="15"/>
  <c r="AA1232" i="15"/>
  <c r="T1233" i="15"/>
  <c r="U1233" i="15"/>
  <c r="V1233" i="15"/>
  <c r="W1233" i="15"/>
  <c r="X1233" i="15"/>
  <c r="Y1233" i="15"/>
  <c r="Z1233" i="15"/>
  <c r="AA1233" i="15"/>
  <c r="T1234" i="15"/>
  <c r="U1234" i="15"/>
  <c r="V1234" i="15"/>
  <c r="W1234" i="15"/>
  <c r="X1234" i="15"/>
  <c r="Y1234" i="15"/>
  <c r="Z1234" i="15"/>
  <c r="AA1234" i="15"/>
  <c r="T1235" i="15"/>
  <c r="U1235" i="15"/>
  <c r="V1235" i="15"/>
  <c r="W1235" i="15"/>
  <c r="X1235" i="15"/>
  <c r="Y1235" i="15"/>
  <c r="Z1235" i="15"/>
  <c r="AA1235" i="15"/>
  <c r="T1236" i="15"/>
  <c r="U1236" i="15"/>
  <c r="V1236" i="15"/>
  <c r="W1236" i="15"/>
  <c r="X1236" i="15"/>
  <c r="Y1236" i="15"/>
  <c r="Z1236" i="15"/>
  <c r="AA1236" i="15"/>
  <c r="T1237" i="15"/>
  <c r="U1237" i="15"/>
  <c r="V1237" i="15"/>
  <c r="W1237" i="15"/>
  <c r="X1237" i="15"/>
  <c r="Y1237" i="15"/>
  <c r="Z1237" i="15"/>
  <c r="AA1237" i="15"/>
  <c r="T1238" i="15"/>
  <c r="U1238" i="15"/>
  <c r="V1238" i="15"/>
  <c r="W1238" i="15"/>
  <c r="X1238" i="15"/>
  <c r="Y1238" i="15"/>
  <c r="Z1238" i="15"/>
  <c r="AA1238" i="15"/>
  <c r="T1239" i="15"/>
  <c r="U1239" i="15"/>
  <c r="V1239" i="15"/>
  <c r="W1239" i="15"/>
  <c r="X1239" i="15"/>
  <c r="Y1239" i="15"/>
  <c r="Z1239" i="15"/>
  <c r="AA1239" i="15"/>
  <c r="T1240" i="15"/>
  <c r="U1240" i="15"/>
  <c r="V1240" i="15"/>
  <c r="W1240" i="15"/>
  <c r="X1240" i="15"/>
  <c r="Y1240" i="15"/>
  <c r="Z1240" i="15"/>
  <c r="AA1240" i="15"/>
  <c r="T65" i="15"/>
  <c r="U65" i="15"/>
  <c r="V65" i="15"/>
  <c r="W65" i="15"/>
  <c r="X65" i="15"/>
  <c r="Y65" i="15"/>
  <c r="Z65" i="15"/>
  <c r="AA65" i="15"/>
  <c r="T66" i="15"/>
  <c r="U66" i="15"/>
  <c r="V66" i="15"/>
  <c r="W66" i="15"/>
  <c r="X66" i="15"/>
  <c r="Y66" i="15"/>
  <c r="Z66" i="15"/>
  <c r="AA66" i="15"/>
  <c r="T67" i="15"/>
  <c r="U67" i="15"/>
  <c r="V67" i="15"/>
  <c r="W67" i="15"/>
  <c r="X67" i="15"/>
  <c r="Y67" i="15"/>
  <c r="Z67" i="15"/>
  <c r="AA67" i="15"/>
  <c r="T68" i="15"/>
  <c r="U68" i="15"/>
  <c r="V68" i="15"/>
  <c r="W68" i="15"/>
  <c r="X68" i="15"/>
  <c r="Y68" i="15"/>
  <c r="Z68" i="15"/>
  <c r="AA68" i="15"/>
  <c r="T69" i="15"/>
  <c r="U69" i="15"/>
  <c r="V69" i="15"/>
  <c r="W69" i="15"/>
  <c r="X69" i="15"/>
  <c r="Y69" i="15"/>
  <c r="Z69" i="15"/>
  <c r="AA69" i="15"/>
  <c r="T70" i="15"/>
  <c r="U70" i="15"/>
  <c r="V70" i="15"/>
  <c r="W70" i="15"/>
  <c r="X70" i="15"/>
  <c r="Y70" i="15"/>
  <c r="Z70" i="15"/>
  <c r="AA70" i="15"/>
  <c r="T71" i="15"/>
  <c r="U71" i="15"/>
  <c r="V71" i="15"/>
  <c r="W71" i="15"/>
  <c r="X71" i="15"/>
  <c r="Y71" i="15"/>
  <c r="Z71" i="15"/>
  <c r="AA71" i="15"/>
  <c r="T72" i="15"/>
  <c r="U72" i="15"/>
  <c r="V72" i="15"/>
  <c r="W72" i="15"/>
  <c r="X72" i="15"/>
  <c r="Y72" i="15"/>
  <c r="Z72" i="15"/>
  <c r="AA72" i="15"/>
  <c r="T73" i="15"/>
  <c r="U73" i="15"/>
  <c r="V73" i="15"/>
  <c r="W73" i="15"/>
  <c r="X73" i="15"/>
  <c r="Y73" i="15"/>
  <c r="Z73" i="15"/>
  <c r="AA73" i="15"/>
  <c r="T74" i="15"/>
  <c r="U74" i="15"/>
  <c r="V74" i="15"/>
  <c r="W74" i="15"/>
  <c r="X74" i="15"/>
  <c r="Y74" i="15"/>
  <c r="Z74" i="15"/>
  <c r="AA74" i="15"/>
  <c r="T75" i="15"/>
  <c r="U75" i="15"/>
  <c r="V75" i="15"/>
  <c r="W75" i="15"/>
  <c r="X75" i="15"/>
  <c r="Y75" i="15"/>
  <c r="Z75" i="15"/>
  <c r="AA75" i="15"/>
  <c r="T76" i="15"/>
  <c r="U76" i="15"/>
  <c r="V76" i="15"/>
  <c r="W76" i="15"/>
  <c r="X76" i="15"/>
  <c r="Y76" i="15"/>
  <c r="Z76" i="15"/>
  <c r="AA76" i="15"/>
  <c r="T353" i="15"/>
  <c r="U353" i="15"/>
  <c r="V353" i="15"/>
  <c r="W353" i="15"/>
  <c r="X353" i="15"/>
  <c r="Y353" i="15"/>
  <c r="Z353" i="15"/>
  <c r="AA353" i="15"/>
  <c r="T354" i="15"/>
  <c r="U354" i="15"/>
  <c r="V354" i="15"/>
  <c r="W354" i="15"/>
  <c r="X354" i="15"/>
  <c r="Y354" i="15"/>
  <c r="Z354" i="15"/>
  <c r="AA354" i="15"/>
  <c r="T355" i="15"/>
  <c r="U355" i="15"/>
  <c r="V355" i="15"/>
  <c r="W355" i="15"/>
  <c r="X355" i="15"/>
  <c r="Y355" i="15"/>
  <c r="Z355" i="15"/>
  <c r="AA355" i="15"/>
  <c r="T356" i="15"/>
  <c r="U356" i="15"/>
  <c r="V356" i="15"/>
  <c r="W356" i="15"/>
  <c r="X356" i="15"/>
  <c r="Y356" i="15"/>
  <c r="Z356" i="15"/>
  <c r="AA356" i="15"/>
  <c r="T357" i="15"/>
  <c r="U357" i="15"/>
  <c r="V357" i="15"/>
  <c r="W357" i="15"/>
  <c r="X357" i="15"/>
  <c r="Y357" i="15"/>
  <c r="Z357" i="15"/>
  <c r="AA357" i="15"/>
  <c r="T358" i="15"/>
  <c r="U358" i="15"/>
  <c r="V358" i="15"/>
  <c r="W358" i="15"/>
  <c r="X358" i="15"/>
  <c r="Y358" i="15"/>
  <c r="Z358" i="15"/>
  <c r="AA358" i="15"/>
  <c r="T359" i="15"/>
  <c r="U359" i="15"/>
  <c r="V359" i="15"/>
  <c r="W359" i="15"/>
  <c r="X359" i="15"/>
  <c r="Y359" i="15"/>
  <c r="Z359" i="15"/>
  <c r="AA359" i="15"/>
  <c r="T360" i="15"/>
  <c r="U360" i="15"/>
  <c r="V360" i="15"/>
  <c r="W360" i="15"/>
  <c r="X360" i="15"/>
  <c r="Y360" i="15"/>
  <c r="Z360" i="15"/>
  <c r="AA360" i="15"/>
  <c r="T361" i="15"/>
  <c r="U361" i="15"/>
  <c r="V361" i="15"/>
  <c r="W361" i="15"/>
  <c r="X361" i="15"/>
  <c r="Y361" i="15"/>
  <c r="Z361" i="15"/>
  <c r="AA361" i="15"/>
  <c r="T362" i="15"/>
  <c r="U362" i="15"/>
  <c r="V362" i="15"/>
  <c r="W362" i="15"/>
  <c r="X362" i="15"/>
  <c r="Y362" i="15"/>
  <c r="Z362" i="15"/>
  <c r="AA362" i="15"/>
  <c r="T363" i="15"/>
  <c r="U363" i="15"/>
  <c r="V363" i="15"/>
  <c r="W363" i="15"/>
  <c r="X363" i="15"/>
  <c r="Y363" i="15"/>
  <c r="Z363" i="15"/>
  <c r="AA363" i="15"/>
  <c r="T364" i="15"/>
  <c r="U364" i="15"/>
  <c r="V364" i="15"/>
  <c r="W364" i="15"/>
  <c r="X364" i="15"/>
  <c r="Y364" i="15"/>
  <c r="Z364" i="15"/>
  <c r="AA364" i="15"/>
  <c r="T641" i="15"/>
  <c r="U641" i="15"/>
  <c r="V641" i="15"/>
  <c r="W641" i="15"/>
  <c r="X641" i="15"/>
  <c r="Y641" i="15"/>
  <c r="Z641" i="15"/>
  <c r="AA641" i="15"/>
  <c r="T642" i="15"/>
  <c r="U642" i="15"/>
  <c r="V642" i="15"/>
  <c r="W642" i="15"/>
  <c r="X642" i="15"/>
  <c r="Y642" i="15"/>
  <c r="Z642" i="15"/>
  <c r="AA642" i="15"/>
  <c r="T643" i="15"/>
  <c r="U643" i="15"/>
  <c r="V643" i="15"/>
  <c r="W643" i="15"/>
  <c r="X643" i="15"/>
  <c r="Y643" i="15"/>
  <c r="Z643" i="15"/>
  <c r="AA643" i="15"/>
  <c r="T644" i="15"/>
  <c r="U644" i="15"/>
  <c r="V644" i="15"/>
  <c r="W644" i="15"/>
  <c r="X644" i="15"/>
  <c r="Y644" i="15"/>
  <c r="Z644" i="15"/>
  <c r="AA644" i="15"/>
  <c r="T645" i="15"/>
  <c r="U645" i="15"/>
  <c r="V645" i="15"/>
  <c r="W645" i="15"/>
  <c r="X645" i="15"/>
  <c r="Y645" i="15"/>
  <c r="Z645" i="15"/>
  <c r="AA645" i="15"/>
  <c r="T646" i="15"/>
  <c r="U646" i="15"/>
  <c r="V646" i="15"/>
  <c r="W646" i="15"/>
  <c r="X646" i="15"/>
  <c r="Y646" i="15"/>
  <c r="Z646" i="15"/>
  <c r="AA646" i="15"/>
  <c r="T647" i="15"/>
  <c r="U647" i="15"/>
  <c r="V647" i="15"/>
  <c r="W647" i="15"/>
  <c r="X647" i="15"/>
  <c r="Y647" i="15"/>
  <c r="Z647" i="15"/>
  <c r="AA647" i="15"/>
  <c r="T648" i="15"/>
  <c r="U648" i="15"/>
  <c r="V648" i="15"/>
  <c r="W648" i="15"/>
  <c r="X648" i="15"/>
  <c r="Y648" i="15"/>
  <c r="Z648" i="15"/>
  <c r="AA648" i="15"/>
  <c r="T649" i="15"/>
  <c r="U649" i="15"/>
  <c r="V649" i="15"/>
  <c r="W649" i="15"/>
  <c r="X649" i="15"/>
  <c r="Y649" i="15"/>
  <c r="Z649" i="15"/>
  <c r="AA649" i="15"/>
  <c r="T650" i="15"/>
  <c r="U650" i="15"/>
  <c r="V650" i="15"/>
  <c r="W650" i="15"/>
  <c r="X650" i="15"/>
  <c r="Y650" i="15"/>
  <c r="Z650" i="15"/>
  <c r="AA650" i="15"/>
  <c r="T651" i="15"/>
  <c r="U651" i="15"/>
  <c r="V651" i="15"/>
  <c r="W651" i="15"/>
  <c r="X651" i="15"/>
  <c r="Y651" i="15"/>
  <c r="Z651" i="15"/>
  <c r="AA651" i="15"/>
  <c r="T652" i="15"/>
  <c r="U652" i="15"/>
  <c r="V652" i="15"/>
  <c r="W652" i="15"/>
  <c r="X652" i="15"/>
  <c r="Y652" i="15"/>
  <c r="Z652" i="15"/>
  <c r="AA652" i="15"/>
  <c r="T929" i="15"/>
  <c r="U929" i="15"/>
  <c r="V929" i="15"/>
  <c r="W929" i="15"/>
  <c r="X929" i="15"/>
  <c r="Y929" i="15"/>
  <c r="Z929" i="15"/>
  <c r="AA929" i="15"/>
  <c r="T930" i="15"/>
  <c r="U930" i="15"/>
  <c r="V930" i="15"/>
  <c r="W930" i="15"/>
  <c r="X930" i="15"/>
  <c r="Y930" i="15"/>
  <c r="Z930" i="15"/>
  <c r="AA930" i="15"/>
  <c r="T931" i="15"/>
  <c r="U931" i="15"/>
  <c r="V931" i="15"/>
  <c r="W931" i="15"/>
  <c r="X931" i="15"/>
  <c r="Y931" i="15"/>
  <c r="Z931" i="15"/>
  <c r="AA931" i="15"/>
  <c r="T932" i="15"/>
  <c r="U932" i="15"/>
  <c r="V932" i="15"/>
  <c r="W932" i="15"/>
  <c r="X932" i="15"/>
  <c r="Y932" i="15"/>
  <c r="Z932" i="15"/>
  <c r="AA932" i="15"/>
  <c r="T933" i="15"/>
  <c r="U933" i="15"/>
  <c r="V933" i="15"/>
  <c r="W933" i="15"/>
  <c r="X933" i="15"/>
  <c r="Y933" i="15"/>
  <c r="Z933" i="15"/>
  <c r="AA933" i="15"/>
  <c r="T934" i="15"/>
  <c r="U934" i="15"/>
  <c r="V934" i="15"/>
  <c r="W934" i="15"/>
  <c r="X934" i="15"/>
  <c r="Y934" i="15"/>
  <c r="Z934" i="15"/>
  <c r="AA934" i="15"/>
  <c r="T935" i="15"/>
  <c r="U935" i="15"/>
  <c r="V935" i="15"/>
  <c r="W935" i="15"/>
  <c r="X935" i="15"/>
  <c r="Y935" i="15"/>
  <c r="Z935" i="15"/>
  <c r="AA935" i="15"/>
  <c r="T936" i="15"/>
  <c r="U936" i="15"/>
  <c r="V936" i="15"/>
  <c r="W936" i="15"/>
  <c r="X936" i="15"/>
  <c r="Y936" i="15"/>
  <c r="Z936" i="15"/>
  <c r="AA936" i="15"/>
  <c r="T937" i="15"/>
  <c r="U937" i="15"/>
  <c r="V937" i="15"/>
  <c r="W937" i="15"/>
  <c r="X937" i="15"/>
  <c r="Y937" i="15"/>
  <c r="Z937" i="15"/>
  <c r="AA937" i="15"/>
  <c r="T938" i="15"/>
  <c r="U938" i="15"/>
  <c r="V938" i="15"/>
  <c r="W938" i="15"/>
  <c r="X938" i="15"/>
  <c r="Y938" i="15"/>
  <c r="Z938" i="15"/>
  <c r="AA938" i="15"/>
  <c r="T939" i="15"/>
  <c r="U939" i="15"/>
  <c r="V939" i="15"/>
  <c r="W939" i="15"/>
  <c r="X939" i="15"/>
  <c r="Y939" i="15"/>
  <c r="Z939" i="15"/>
  <c r="AA939" i="15"/>
  <c r="T940" i="15"/>
  <c r="U940" i="15"/>
  <c r="V940" i="15"/>
  <c r="W940" i="15"/>
  <c r="X940" i="15"/>
  <c r="Y940" i="15"/>
  <c r="Z940" i="15"/>
  <c r="AA940" i="15"/>
  <c r="T1217" i="15"/>
  <c r="U1217" i="15"/>
  <c r="V1217" i="15"/>
  <c r="W1217" i="15"/>
  <c r="X1217" i="15"/>
  <c r="Y1217" i="15"/>
  <c r="Z1217" i="15"/>
  <c r="AA1217" i="15"/>
  <c r="T1218" i="15"/>
  <c r="U1218" i="15"/>
  <c r="V1218" i="15"/>
  <c r="W1218" i="15"/>
  <c r="X1218" i="15"/>
  <c r="Y1218" i="15"/>
  <c r="Z1218" i="15"/>
  <c r="AA1218" i="15"/>
  <c r="T1219" i="15"/>
  <c r="U1219" i="15"/>
  <c r="V1219" i="15"/>
  <c r="W1219" i="15"/>
  <c r="X1219" i="15"/>
  <c r="Y1219" i="15"/>
  <c r="Z1219" i="15"/>
  <c r="AA1219" i="15"/>
  <c r="T1220" i="15"/>
  <c r="U1220" i="15"/>
  <c r="V1220" i="15"/>
  <c r="W1220" i="15"/>
  <c r="X1220" i="15"/>
  <c r="Y1220" i="15"/>
  <c r="Z1220" i="15"/>
  <c r="AA1220" i="15"/>
  <c r="T1221" i="15"/>
  <c r="U1221" i="15"/>
  <c r="V1221" i="15"/>
  <c r="W1221" i="15"/>
  <c r="X1221" i="15"/>
  <c r="Y1221" i="15"/>
  <c r="Z1221" i="15"/>
  <c r="AA1221" i="15"/>
  <c r="T1222" i="15"/>
  <c r="U1222" i="15"/>
  <c r="V1222" i="15"/>
  <c r="W1222" i="15"/>
  <c r="X1222" i="15"/>
  <c r="Y1222" i="15"/>
  <c r="Z1222" i="15"/>
  <c r="AA1222" i="15"/>
  <c r="T1223" i="15"/>
  <c r="U1223" i="15"/>
  <c r="V1223" i="15"/>
  <c r="W1223" i="15"/>
  <c r="X1223" i="15"/>
  <c r="Y1223" i="15"/>
  <c r="Z1223" i="15"/>
  <c r="AA1223" i="15"/>
  <c r="T1224" i="15"/>
  <c r="U1224" i="15"/>
  <c r="V1224" i="15"/>
  <c r="W1224" i="15"/>
  <c r="X1224" i="15"/>
  <c r="Y1224" i="15"/>
  <c r="Z1224" i="15"/>
  <c r="AA1224" i="15"/>
  <c r="T1225" i="15"/>
  <c r="U1225" i="15"/>
  <c r="V1225" i="15"/>
  <c r="W1225" i="15"/>
  <c r="X1225" i="15"/>
  <c r="Y1225" i="15"/>
  <c r="Z1225" i="15"/>
  <c r="AA1225" i="15"/>
  <c r="T1226" i="15"/>
  <c r="U1226" i="15"/>
  <c r="V1226" i="15"/>
  <c r="W1226" i="15"/>
  <c r="X1226" i="15"/>
  <c r="Y1226" i="15"/>
  <c r="Z1226" i="15"/>
  <c r="AA1226" i="15"/>
  <c r="T1227" i="15"/>
  <c r="U1227" i="15"/>
  <c r="V1227" i="15"/>
  <c r="W1227" i="15"/>
  <c r="X1227" i="15"/>
  <c r="Y1227" i="15"/>
  <c r="Z1227" i="15"/>
  <c r="AA1227" i="15"/>
  <c r="T1228" i="15"/>
  <c r="U1228" i="15"/>
  <c r="V1228" i="15"/>
  <c r="W1228" i="15"/>
  <c r="X1228" i="15"/>
  <c r="Y1228" i="15"/>
  <c r="Z1228" i="15"/>
  <c r="AA1228" i="15"/>
  <c r="T53" i="15"/>
  <c r="U53" i="15"/>
  <c r="V53" i="15"/>
  <c r="W53" i="15"/>
  <c r="X53" i="15"/>
  <c r="Y53" i="15"/>
  <c r="Z53" i="15"/>
  <c r="AA53" i="15"/>
  <c r="T54" i="15"/>
  <c r="U54" i="15"/>
  <c r="V54" i="15"/>
  <c r="W54" i="15"/>
  <c r="X54" i="15"/>
  <c r="Y54" i="15"/>
  <c r="Z54" i="15"/>
  <c r="AA54" i="15"/>
  <c r="T55" i="15"/>
  <c r="U55" i="15"/>
  <c r="V55" i="15"/>
  <c r="W55" i="15"/>
  <c r="X55" i="15"/>
  <c r="Y55" i="15"/>
  <c r="Z55" i="15"/>
  <c r="AA55" i="15"/>
  <c r="T56" i="15"/>
  <c r="U56" i="15"/>
  <c r="V56" i="15"/>
  <c r="W56" i="15"/>
  <c r="X56" i="15"/>
  <c r="Y56" i="15"/>
  <c r="Z56" i="15"/>
  <c r="AA56" i="15"/>
  <c r="T57" i="15"/>
  <c r="U57" i="15"/>
  <c r="V57" i="15"/>
  <c r="W57" i="15"/>
  <c r="X57" i="15"/>
  <c r="Y57" i="15"/>
  <c r="Z57" i="15"/>
  <c r="AA57" i="15"/>
  <c r="T58" i="15"/>
  <c r="U58" i="15"/>
  <c r="V58" i="15"/>
  <c r="W58" i="15"/>
  <c r="X58" i="15"/>
  <c r="Y58" i="15"/>
  <c r="Z58" i="15"/>
  <c r="AA58" i="15"/>
  <c r="T59" i="15"/>
  <c r="U59" i="15"/>
  <c r="V59" i="15"/>
  <c r="W59" i="15"/>
  <c r="X59" i="15"/>
  <c r="Y59" i="15"/>
  <c r="Z59" i="15"/>
  <c r="AA59" i="15"/>
  <c r="T60" i="15"/>
  <c r="U60" i="15"/>
  <c r="V60" i="15"/>
  <c r="W60" i="15"/>
  <c r="X60" i="15"/>
  <c r="Y60" i="15"/>
  <c r="Z60" i="15"/>
  <c r="AA60" i="15"/>
  <c r="T61" i="15"/>
  <c r="U61" i="15"/>
  <c r="V61" i="15"/>
  <c r="W61" i="15"/>
  <c r="X61" i="15"/>
  <c r="Y61" i="15"/>
  <c r="Z61" i="15"/>
  <c r="AA61" i="15"/>
  <c r="T62" i="15"/>
  <c r="U62" i="15"/>
  <c r="V62" i="15"/>
  <c r="W62" i="15"/>
  <c r="X62" i="15"/>
  <c r="Y62" i="15"/>
  <c r="Z62" i="15"/>
  <c r="AA62" i="15"/>
  <c r="T63" i="15"/>
  <c r="U63" i="15"/>
  <c r="V63" i="15"/>
  <c r="W63" i="15"/>
  <c r="X63" i="15"/>
  <c r="Y63" i="15"/>
  <c r="Z63" i="15"/>
  <c r="AA63" i="15"/>
  <c r="T64" i="15"/>
  <c r="U64" i="15"/>
  <c r="V64" i="15"/>
  <c r="W64" i="15"/>
  <c r="X64" i="15"/>
  <c r="Y64" i="15"/>
  <c r="Z64" i="15"/>
  <c r="AA64" i="15"/>
  <c r="T341" i="15"/>
  <c r="U341" i="15"/>
  <c r="V341" i="15"/>
  <c r="W341" i="15"/>
  <c r="X341" i="15"/>
  <c r="Y341" i="15"/>
  <c r="Z341" i="15"/>
  <c r="AA341" i="15"/>
  <c r="T342" i="15"/>
  <c r="U342" i="15"/>
  <c r="V342" i="15"/>
  <c r="W342" i="15"/>
  <c r="X342" i="15"/>
  <c r="Y342" i="15"/>
  <c r="Z342" i="15"/>
  <c r="AA342" i="15"/>
  <c r="T343" i="15"/>
  <c r="U343" i="15"/>
  <c r="V343" i="15"/>
  <c r="W343" i="15"/>
  <c r="X343" i="15"/>
  <c r="Y343" i="15"/>
  <c r="Z343" i="15"/>
  <c r="AA343" i="15"/>
  <c r="T344" i="15"/>
  <c r="U344" i="15"/>
  <c r="V344" i="15"/>
  <c r="W344" i="15"/>
  <c r="X344" i="15"/>
  <c r="Y344" i="15"/>
  <c r="Z344" i="15"/>
  <c r="AA344" i="15"/>
  <c r="T345" i="15"/>
  <c r="U345" i="15"/>
  <c r="V345" i="15"/>
  <c r="W345" i="15"/>
  <c r="X345" i="15"/>
  <c r="Y345" i="15"/>
  <c r="Z345" i="15"/>
  <c r="AA345" i="15"/>
  <c r="T346" i="15"/>
  <c r="U346" i="15"/>
  <c r="V346" i="15"/>
  <c r="W346" i="15"/>
  <c r="X346" i="15"/>
  <c r="Y346" i="15"/>
  <c r="Z346" i="15"/>
  <c r="AA346" i="15"/>
  <c r="T347" i="15"/>
  <c r="U347" i="15"/>
  <c r="V347" i="15"/>
  <c r="W347" i="15"/>
  <c r="X347" i="15"/>
  <c r="Y347" i="15"/>
  <c r="Z347" i="15"/>
  <c r="AA347" i="15"/>
  <c r="T348" i="15"/>
  <c r="U348" i="15"/>
  <c r="V348" i="15"/>
  <c r="W348" i="15"/>
  <c r="X348" i="15"/>
  <c r="Y348" i="15"/>
  <c r="Z348" i="15"/>
  <c r="AA348" i="15"/>
  <c r="T349" i="15"/>
  <c r="U349" i="15"/>
  <c r="V349" i="15"/>
  <c r="W349" i="15"/>
  <c r="X349" i="15"/>
  <c r="Y349" i="15"/>
  <c r="Z349" i="15"/>
  <c r="AA349" i="15"/>
  <c r="T350" i="15"/>
  <c r="U350" i="15"/>
  <c r="V350" i="15"/>
  <c r="W350" i="15"/>
  <c r="X350" i="15"/>
  <c r="Y350" i="15"/>
  <c r="Z350" i="15"/>
  <c r="AA350" i="15"/>
  <c r="T351" i="15"/>
  <c r="U351" i="15"/>
  <c r="V351" i="15"/>
  <c r="W351" i="15"/>
  <c r="X351" i="15"/>
  <c r="Y351" i="15"/>
  <c r="Z351" i="15"/>
  <c r="AA351" i="15"/>
  <c r="T352" i="15"/>
  <c r="U352" i="15"/>
  <c r="V352" i="15"/>
  <c r="W352" i="15"/>
  <c r="X352" i="15"/>
  <c r="Y352" i="15"/>
  <c r="Z352" i="15"/>
  <c r="AA352" i="15"/>
  <c r="T629" i="15"/>
  <c r="U629" i="15"/>
  <c r="V629" i="15"/>
  <c r="W629" i="15"/>
  <c r="X629" i="15"/>
  <c r="Y629" i="15"/>
  <c r="Z629" i="15"/>
  <c r="AA629" i="15"/>
  <c r="T630" i="15"/>
  <c r="U630" i="15"/>
  <c r="V630" i="15"/>
  <c r="W630" i="15"/>
  <c r="X630" i="15"/>
  <c r="Y630" i="15"/>
  <c r="Z630" i="15"/>
  <c r="AA630" i="15"/>
  <c r="T631" i="15"/>
  <c r="U631" i="15"/>
  <c r="V631" i="15"/>
  <c r="W631" i="15"/>
  <c r="X631" i="15"/>
  <c r="Y631" i="15"/>
  <c r="Z631" i="15"/>
  <c r="AA631" i="15"/>
  <c r="T632" i="15"/>
  <c r="U632" i="15"/>
  <c r="V632" i="15"/>
  <c r="W632" i="15"/>
  <c r="X632" i="15"/>
  <c r="Y632" i="15"/>
  <c r="Z632" i="15"/>
  <c r="AA632" i="15"/>
  <c r="T633" i="15"/>
  <c r="U633" i="15"/>
  <c r="V633" i="15"/>
  <c r="W633" i="15"/>
  <c r="X633" i="15"/>
  <c r="Y633" i="15"/>
  <c r="Z633" i="15"/>
  <c r="AA633" i="15"/>
  <c r="T634" i="15"/>
  <c r="U634" i="15"/>
  <c r="V634" i="15"/>
  <c r="W634" i="15"/>
  <c r="X634" i="15"/>
  <c r="Y634" i="15"/>
  <c r="Z634" i="15"/>
  <c r="AA634" i="15"/>
  <c r="T635" i="15"/>
  <c r="U635" i="15"/>
  <c r="V635" i="15"/>
  <c r="W635" i="15"/>
  <c r="X635" i="15"/>
  <c r="Y635" i="15"/>
  <c r="Z635" i="15"/>
  <c r="AA635" i="15"/>
  <c r="T636" i="15"/>
  <c r="U636" i="15"/>
  <c r="V636" i="15"/>
  <c r="W636" i="15"/>
  <c r="X636" i="15"/>
  <c r="Y636" i="15"/>
  <c r="Z636" i="15"/>
  <c r="AA636" i="15"/>
  <c r="T637" i="15"/>
  <c r="U637" i="15"/>
  <c r="V637" i="15"/>
  <c r="W637" i="15"/>
  <c r="X637" i="15"/>
  <c r="Y637" i="15"/>
  <c r="Z637" i="15"/>
  <c r="AA637" i="15"/>
  <c r="T638" i="15"/>
  <c r="U638" i="15"/>
  <c r="V638" i="15"/>
  <c r="W638" i="15"/>
  <c r="X638" i="15"/>
  <c r="Y638" i="15"/>
  <c r="Z638" i="15"/>
  <c r="AA638" i="15"/>
  <c r="T639" i="15"/>
  <c r="U639" i="15"/>
  <c r="V639" i="15"/>
  <c r="W639" i="15"/>
  <c r="X639" i="15"/>
  <c r="Y639" i="15"/>
  <c r="Z639" i="15"/>
  <c r="AA639" i="15"/>
  <c r="T640" i="15"/>
  <c r="U640" i="15"/>
  <c r="V640" i="15"/>
  <c r="W640" i="15"/>
  <c r="X640" i="15"/>
  <c r="Y640" i="15"/>
  <c r="Z640" i="15"/>
  <c r="AA640" i="15"/>
  <c r="T917" i="15"/>
  <c r="U917" i="15"/>
  <c r="V917" i="15"/>
  <c r="W917" i="15"/>
  <c r="X917" i="15"/>
  <c r="Y917" i="15"/>
  <c r="Z917" i="15"/>
  <c r="AA917" i="15"/>
  <c r="T918" i="15"/>
  <c r="U918" i="15"/>
  <c r="V918" i="15"/>
  <c r="W918" i="15"/>
  <c r="X918" i="15"/>
  <c r="Y918" i="15"/>
  <c r="Z918" i="15"/>
  <c r="AA918" i="15"/>
  <c r="T919" i="15"/>
  <c r="U919" i="15"/>
  <c r="V919" i="15"/>
  <c r="W919" i="15"/>
  <c r="X919" i="15"/>
  <c r="Y919" i="15"/>
  <c r="Z919" i="15"/>
  <c r="AA919" i="15"/>
  <c r="T920" i="15"/>
  <c r="U920" i="15"/>
  <c r="V920" i="15"/>
  <c r="W920" i="15"/>
  <c r="X920" i="15"/>
  <c r="Y920" i="15"/>
  <c r="Z920" i="15"/>
  <c r="AA920" i="15"/>
  <c r="T921" i="15"/>
  <c r="U921" i="15"/>
  <c r="V921" i="15"/>
  <c r="W921" i="15"/>
  <c r="X921" i="15"/>
  <c r="Y921" i="15"/>
  <c r="Z921" i="15"/>
  <c r="AA921" i="15"/>
  <c r="T922" i="15"/>
  <c r="U922" i="15"/>
  <c r="V922" i="15"/>
  <c r="W922" i="15"/>
  <c r="X922" i="15"/>
  <c r="Y922" i="15"/>
  <c r="Z922" i="15"/>
  <c r="AA922" i="15"/>
  <c r="T923" i="15"/>
  <c r="U923" i="15"/>
  <c r="V923" i="15"/>
  <c r="W923" i="15"/>
  <c r="X923" i="15"/>
  <c r="Y923" i="15"/>
  <c r="Z923" i="15"/>
  <c r="AA923" i="15"/>
  <c r="T924" i="15"/>
  <c r="U924" i="15"/>
  <c r="V924" i="15"/>
  <c r="W924" i="15"/>
  <c r="X924" i="15"/>
  <c r="Y924" i="15"/>
  <c r="Z924" i="15"/>
  <c r="AA924" i="15"/>
  <c r="T925" i="15"/>
  <c r="U925" i="15"/>
  <c r="V925" i="15"/>
  <c r="W925" i="15"/>
  <c r="X925" i="15"/>
  <c r="Y925" i="15"/>
  <c r="Z925" i="15"/>
  <c r="AA925" i="15"/>
  <c r="T926" i="15"/>
  <c r="U926" i="15"/>
  <c r="V926" i="15"/>
  <c r="W926" i="15"/>
  <c r="X926" i="15"/>
  <c r="Y926" i="15"/>
  <c r="Z926" i="15"/>
  <c r="AA926" i="15"/>
  <c r="T927" i="15"/>
  <c r="U927" i="15"/>
  <c r="V927" i="15"/>
  <c r="W927" i="15"/>
  <c r="X927" i="15"/>
  <c r="Y927" i="15"/>
  <c r="Z927" i="15"/>
  <c r="AA927" i="15"/>
  <c r="T928" i="15"/>
  <c r="U928" i="15"/>
  <c r="V928" i="15"/>
  <c r="W928" i="15"/>
  <c r="X928" i="15"/>
  <c r="Y928" i="15"/>
  <c r="Z928" i="15"/>
  <c r="AA928" i="15"/>
  <c r="T1205" i="15"/>
  <c r="U1205" i="15"/>
  <c r="V1205" i="15"/>
  <c r="W1205" i="15"/>
  <c r="X1205" i="15"/>
  <c r="Y1205" i="15"/>
  <c r="Z1205" i="15"/>
  <c r="AA1205" i="15"/>
  <c r="T1206" i="15"/>
  <c r="U1206" i="15"/>
  <c r="V1206" i="15"/>
  <c r="W1206" i="15"/>
  <c r="X1206" i="15"/>
  <c r="Y1206" i="15"/>
  <c r="Z1206" i="15"/>
  <c r="AA1206" i="15"/>
  <c r="T1207" i="15"/>
  <c r="U1207" i="15"/>
  <c r="V1207" i="15"/>
  <c r="W1207" i="15"/>
  <c r="X1207" i="15"/>
  <c r="Y1207" i="15"/>
  <c r="Z1207" i="15"/>
  <c r="AA1207" i="15"/>
  <c r="T1208" i="15"/>
  <c r="U1208" i="15"/>
  <c r="V1208" i="15"/>
  <c r="W1208" i="15"/>
  <c r="X1208" i="15"/>
  <c r="Y1208" i="15"/>
  <c r="Z1208" i="15"/>
  <c r="AA1208" i="15"/>
  <c r="T1209" i="15"/>
  <c r="U1209" i="15"/>
  <c r="V1209" i="15"/>
  <c r="W1209" i="15"/>
  <c r="X1209" i="15"/>
  <c r="Y1209" i="15"/>
  <c r="Z1209" i="15"/>
  <c r="AA1209" i="15"/>
  <c r="T1210" i="15"/>
  <c r="U1210" i="15"/>
  <c r="V1210" i="15"/>
  <c r="W1210" i="15"/>
  <c r="X1210" i="15"/>
  <c r="Y1210" i="15"/>
  <c r="Z1210" i="15"/>
  <c r="AA1210" i="15"/>
  <c r="T1211" i="15"/>
  <c r="U1211" i="15"/>
  <c r="V1211" i="15"/>
  <c r="W1211" i="15"/>
  <c r="X1211" i="15"/>
  <c r="Y1211" i="15"/>
  <c r="Z1211" i="15"/>
  <c r="AA1211" i="15"/>
  <c r="T1212" i="15"/>
  <c r="U1212" i="15"/>
  <c r="V1212" i="15"/>
  <c r="W1212" i="15"/>
  <c r="X1212" i="15"/>
  <c r="Y1212" i="15"/>
  <c r="Z1212" i="15"/>
  <c r="AA1212" i="15"/>
  <c r="T1213" i="15"/>
  <c r="U1213" i="15"/>
  <c r="V1213" i="15"/>
  <c r="W1213" i="15"/>
  <c r="X1213" i="15"/>
  <c r="Y1213" i="15"/>
  <c r="Z1213" i="15"/>
  <c r="AA1213" i="15"/>
  <c r="T1214" i="15"/>
  <c r="U1214" i="15"/>
  <c r="V1214" i="15"/>
  <c r="W1214" i="15"/>
  <c r="X1214" i="15"/>
  <c r="Y1214" i="15"/>
  <c r="Z1214" i="15"/>
  <c r="AA1214" i="15"/>
  <c r="T1215" i="15"/>
  <c r="U1215" i="15"/>
  <c r="V1215" i="15"/>
  <c r="W1215" i="15"/>
  <c r="X1215" i="15"/>
  <c r="Y1215" i="15"/>
  <c r="Z1215" i="15"/>
  <c r="AA1215" i="15"/>
  <c r="T1216" i="15"/>
  <c r="U1216" i="15"/>
  <c r="V1216" i="15"/>
  <c r="W1216" i="15"/>
  <c r="X1216" i="15"/>
  <c r="Y1216" i="15"/>
  <c r="Z1216" i="15"/>
  <c r="AA1216" i="15"/>
  <c r="T41" i="15"/>
  <c r="U41" i="15"/>
  <c r="V41" i="15"/>
  <c r="W41" i="15"/>
  <c r="X41" i="15"/>
  <c r="Y41" i="15"/>
  <c r="Z41" i="15"/>
  <c r="AA41" i="15"/>
  <c r="T42" i="15"/>
  <c r="U42" i="15"/>
  <c r="V42" i="15"/>
  <c r="W42" i="15"/>
  <c r="X42" i="15"/>
  <c r="Y42" i="15"/>
  <c r="Z42" i="15"/>
  <c r="AA42" i="15"/>
  <c r="T43" i="15"/>
  <c r="U43" i="15"/>
  <c r="V43" i="15"/>
  <c r="W43" i="15"/>
  <c r="X43" i="15"/>
  <c r="Y43" i="15"/>
  <c r="Z43" i="15"/>
  <c r="AA43" i="15"/>
  <c r="T44" i="15"/>
  <c r="U44" i="15"/>
  <c r="V44" i="15"/>
  <c r="W44" i="15"/>
  <c r="X44" i="15"/>
  <c r="Y44" i="15"/>
  <c r="Z44" i="15"/>
  <c r="AA44" i="15"/>
  <c r="T45" i="15"/>
  <c r="U45" i="15"/>
  <c r="V45" i="15"/>
  <c r="W45" i="15"/>
  <c r="X45" i="15"/>
  <c r="Y45" i="15"/>
  <c r="Z45" i="15"/>
  <c r="AA45" i="15"/>
  <c r="T46" i="15"/>
  <c r="U46" i="15"/>
  <c r="V46" i="15"/>
  <c r="W46" i="15"/>
  <c r="X46" i="15"/>
  <c r="Y46" i="15"/>
  <c r="Z46" i="15"/>
  <c r="AA46" i="15"/>
  <c r="T47" i="15"/>
  <c r="U47" i="15"/>
  <c r="V47" i="15"/>
  <c r="W47" i="15"/>
  <c r="X47" i="15"/>
  <c r="Y47" i="15"/>
  <c r="Z47" i="15"/>
  <c r="AA47" i="15"/>
  <c r="T48" i="15"/>
  <c r="U48" i="15"/>
  <c r="V48" i="15"/>
  <c r="W48" i="15"/>
  <c r="X48" i="15"/>
  <c r="Y48" i="15"/>
  <c r="Z48" i="15"/>
  <c r="AA48" i="15"/>
  <c r="T49" i="15"/>
  <c r="U49" i="15"/>
  <c r="V49" i="15"/>
  <c r="W49" i="15"/>
  <c r="X49" i="15"/>
  <c r="Y49" i="15"/>
  <c r="Z49" i="15"/>
  <c r="AA49" i="15"/>
  <c r="T50" i="15"/>
  <c r="U50" i="15"/>
  <c r="V50" i="15"/>
  <c r="W50" i="15"/>
  <c r="X50" i="15"/>
  <c r="Y50" i="15"/>
  <c r="Z50" i="15"/>
  <c r="AA50" i="15"/>
  <c r="T51" i="15"/>
  <c r="U51" i="15"/>
  <c r="V51" i="15"/>
  <c r="W51" i="15"/>
  <c r="X51" i="15"/>
  <c r="Y51" i="15"/>
  <c r="Z51" i="15"/>
  <c r="AA51" i="15"/>
  <c r="T52" i="15"/>
  <c r="U52" i="15"/>
  <c r="V52" i="15"/>
  <c r="W52" i="15"/>
  <c r="X52" i="15"/>
  <c r="Y52" i="15"/>
  <c r="Z52" i="15"/>
  <c r="AA52" i="15"/>
  <c r="T329" i="15"/>
  <c r="U329" i="15"/>
  <c r="V329" i="15"/>
  <c r="W329" i="15"/>
  <c r="X329" i="15"/>
  <c r="Y329" i="15"/>
  <c r="Z329" i="15"/>
  <c r="AA329" i="15"/>
  <c r="T330" i="15"/>
  <c r="U330" i="15"/>
  <c r="V330" i="15"/>
  <c r="W330" i="15"/>
  <c r="X330" i="15"/>
  <c r="Y330" i="15"/>
  <c r="Z330" i="15"/>
  <c r="AA330" i="15"/>
  <c r="T331" i="15"/>
  <c r="U331" i="15"/>
  <c r="V331" i="15"/>
  <c r="W331" i="15"/>
  <c r="X331" i="15"/>
  <c r="Y331" i="15"/>
  <c r="Z331" i="15"/>
  <c r="AA331" i="15"/>
  <c r="T332" i="15"/>
  <c r="U332" i="15"/>
  <c r="V332" i="15"/>
  <c r="W332" i="15"/>
  <c r="X332" i="15"/>
  <c r="Y332" i="15"/>
  <c r="Z332" i="15"/>
  <c r="AA332" i="15"/>
  <c r="T333" i="15"/>
  <c r="U333" i="15"/>
  <c r="V333" i="15"/>
  <c r="W333" i="15"/>
  <c r="X333" i="15"/>
  <c r="Y333" i="15"/>
  <c r="Z333" i="15"/>
  <c r="AA333" i="15"/>
  <c r="T334" i="15"/>
  <c r="U334" i="15"/>
  <c r="V334" i="15"/>
  <c r="W334" i="15"/>
  <c r="X334" i="15"/>
  <c r="Y334" i="15"/>
  <c r="Z334" i="15"/>
  <c r="AA334" i="15"/>
  <c r="T335" i="15"/>
  <c r="U335" i="15"/>
  <c r="V335" i="15"/>
  <c r="W335" i="15"/>
  <c r="X335" i="15"/>
  <c r="Y335" i="15"/>
  <c r="Z335" i="15"/>
  <c r="AA335" i="15"/>
  <c r="T336" i="15"/>
  <c r="U336" i="15"/>
  <c r="V336" i="15"/>
  <c r="W336" i="15"/>
  <c r="X336" i="15"/>
  <c r="Y336" i="15"/>
  <c r="Z336" i="15"/>
  <c r="AA336" i="15"/>
  <c r="T337" i="15"/>
  <c r="U337" i="15"/>
  <c r="V337" i="15"/>
  <c r="W337" i="15"/>
  <c r="X337" i="15"/>
  <c r="Y337" i="15"/>
  <c r="Z337" i="15"/>
  <c r="AA337" i="15"/>
  <c r="T338" i="15"/>
  <c r="U338" i="15"/>
  <c r="V338" i="15"/>
  <c r="W338" i="15"/>
  <c r="X338" i="15"/>
  <c r="Y338" i="15"/>
  <c r="Z338" i="15"/>
  <c r="AA338" i="15"/>
  <c r="T339" i="15"/>
  <c r="U339" i="15"/>
  <c r="V339" i="15"/>
  <c r="W339" i="15"/>
  <c r="X339" i="15"/>
  <c r="Y339" i="15"/>
  <c r="Z339" i="15"/>
  <c r="AA339" i="15"/>
  <c r="T340" i="15"/>
  <c r="U340" i="15"/>
  <c r="V340" i="15"/>
  <c r="W340" i="15"/>
  <c r="X340" i="15"/>
  <c r="Y340" i="15"/>
  <c r="Z340" i="15"/>
  <c r="AA340" i="15"/>
  <c r="T617" i="15"/>
  <c r="U617" i="15"/>
  <c r="V617" i="15"/>
  <c r="W617" i="15"/>
  <c r="X617" i="15"/>
  <c r="Y617" i="15"/>
  <c r="Z617" i="15"/>
  <c r="AA617" i="15"/>
  <c r="T618" i="15"/>
  <c r="U618" i="15"/>
  <c r="V618" i="15"/>
  <c r="W618" i="15"/>
  <c r="X618" i="15"/>
  <c r="Y618" i="15"/>
  <c r="Z618" i="15"/>
  <c r="AA618" i="15"/>
  <c r="T619" i="15"/>
  <c r="U619" i="15"/>
  <c r="V619" i="15"/>
  <c r="W619" i="15"/>
  <c r="X619" i="15"/>
  <c r="Y619" i="15"/>
  <c r="Z619" i="15"/>
  <c r="AA619" i="15"/>
  <c r="T620" i="15"/>
  <c r="U620" i="15"/>
  <c r="V620" i="15"/>
  <c r="W620" i="15"/>
  <c r="X620" i="15"/>
  <c r="Y620" i="15"/>
  <c r="Z620" i="15"/>
  <c r="AA620" i="15"/>
  <c r="T621" i="15"/>
  <c r="U621" i="15"/>
  <c r="V621" i="15"/>
  <c r="W621" i="15"/>
  <c r="X621" i="15"/>
  <c r="Y621" i="15"/>
  <c r="Z621" i="15"/>
  <c r="AA621" i="15"/>
  <c r="T622" i="15"/>
  <c r="U622" i="15"/>
  <c r="V622" i="15"/>
  <c r="W622" i="15"/>
  <c r="X622" i="15"/>
  <c r="Y622" i="15"/>
  <c r="Z622" i="15"/>
  <c r="AA622" i="15"/>
  <c r="T623" i="15"/>
  <c r="U623" i="15"/>
  <c r="V623" i="15"/>
  <c r="W623" i="15"/>
  <c r="X623" i="15"/>
  <c r="Y623" i="15"/>
  <c r="Z623" i="15"/>
  <c r="AA623" i="15"/>
  <c r="T624" i="15"/>
  <c r="U624" i="15"/>
  <c r="V624" i="15"/>
  <c r="W624" i="15"/>
  <c r="X624" i="15"/>
  <c r="Y624" i="15"/>
  <c r="Z624" i="15"/>
  <c r="AA624" i="15"/>
  <c r="T625" i="15"/>
  <c r="U625" i="15"/>
  <c r="V625" i="15"/>
  <c r="W625" i="15"/>
  <c r="X625" i="15"/>
  <c r="Y625" i="15"/>
  <c r="Z625" i="15"/>
  <c r="AA625" i="15"/>
  <c r="T626" i="15"/>
  <c r="U626" i="15"/>
  <c r="V626" i="15"/>
  <c r="W626" i="15"/>
  <c r="X626" i="15"/>
  <c r="Y626" i="15"/>
  <c r="Z626" i="15"/>
  <c r="AA626" i="15"/>
  <c r="T627" i="15"/>
  <c r="U627" i="15"/>
  <c r="V627" i="15"/>
  <c r="W627" i="15"/>
  <c r="X627" i="15"/>
  <c r="Y627" i="15"/>
  <c r="Z627" i="15"/>
  <c r="AA627" i="15"/>
  <c r="T628" i="15"/>
  <c r="U628" i="15"/>
  <c r="V628" i="15"/>
  <c r="W628" i="15"/>
  <c r="X628" i="15"/>
  <c r="Y628" i="15"/>
  <c r="Z628" i="15"/>
  <c r="AA628" i="15"/>
  <c r="T905" i="15"/>
  <c r="U905" i="15"/>
  <c r="V905" i="15"/>
  <c r="W905" i="15"/>
  <c r="X905" i="15"/>
  <c r="Y905" i="15"/>
  <c r="Z905" i="15"/>
  <c r="AA905" i="15"/>
  <c r="T906" i="15"/>
  <c r="U906" i="15"/>
  <c r="V906" i="15"/>
  <c r="W906" i="15"/>
  <c r="X906" i="15"/>
  <c r="Y906" i="15"/>
  <c r="Z906" i="15"/>
  <c r="AA906" i="15"/>
  <c r="T907" i="15"/>
  <c r="U907" i="15"/>
  <c r="V907" i="15"/>
  <c r="W907" i="15"/>
  <c r="X907" i="15"/>
  <c r="Y907" i="15"/>
  <c r="Z907" i="15"/>
  <c r="AA907" i="15"/>
  <c r="T908" i="15"/>
  <c r="U908" i="15"/>
  <c r="V908" i="15"/>
  <c r="W908" i="15"/>
  <c r="X908" i="15"/>
  <c r="Y908" i="15"/>
  <c r="Z908" i="15"/>
  <c r="AA908" i="15"/>
  <c r="T909" i="15"/>
  <c r="U909" i="15"/>
  <c r="V909" i="15"/>
  <c r="W909" i="15"/>
  <c r="X909" i="15"/>
  <c r="Y909" i="15"/>
  <c r="Z909" i="15"/>
  <c r="AA909" i="15"/>
  <c r="T910" i="15"/>
  <c r="U910" i="15"/>
  <c r="V910" i="15"/>
  <c r="W910" i="15"/>
  <c r="X910" i="15"/>
  <c r="Y910" i="15"/>
  <c r="Z910" i="15"/>
  <c r="AA910" i="15"/>
  <c r="T911" i="15"/>
  <c r="U911" i="15"/>
  <c r="V911" i="15"/>
  <c r="W911" i="15"/>
  <c r="X911" i="15"/>
  <c r="Y911" i="15"/>
  <c r="Z911" i="15"/>
  <c r="AA911" i="15"/>
  <c r="T912" i="15"/>
  <c r="U912" i="15"/>
  <c r="V912" i="15"/>
  <c r="W912" i="15"/>
  <c r="X912" i="15"/>
  <c r="Y912" i="15"/>
  <c r="Z912" i="15"/>
  <c r="AA912" i="15"/>
  <c r="T913" i="15"/>
  <c r="U913" i="15"/>
  <c r="V913" i="15"/>
  <c r="W913" i="15"/>
  <c r="X913" i="15"/>
  <c r="Y913" i="15"/>
  <c r="Z913" i="15"/>
  <c r="AA913" i="15"/>
  <c r="T914" i="15"/>
  <c r="U914" i="15"/>
  <c r="V914" i="15"/>
  <c r="W914" i="15"/>
  <c r="X914" i="15"/>
  <c r="Y914" i="15"/>
  <c r="Z914" i="15"/>
  <c r="AA914" i="15"/>
  <c r="T915" i="15"/>
  <c r="U915" i="15"/>
  <c r="V915" i="15"/>
  <c r="W915" i="15"/>
  <c r="X915" i="15"/>
  <c r="Y915" i="15"/>
  <c r="Z915" i="15"/>
  <c r="AA915" i="15"/>
  <c r="T916" i="15"/>
  <c r="U916" i="15"/>
  <c r="V916" i="15"/>
  <c r="W916" i="15"/>
  <c r="X916" i="15"/>
  <c r="Y916" i="15"/>
  <c r="Z916" i="15"/>
  <c r="AA916" i="15"/>
  <c r="T1193" i="15"/>
  <c r="U1193" i="15"/>
  <c r="V1193" i="15"/>
  <c r="W1193" i="15"/>
  <c r="X1193" i="15"/>
  <c r="Y1193" i="15"/>
  <c r="Z1193" i="15"/>
  <c r="AA1193" i="15"/>
  <c r="T1194" i="15"/>
  <c r="U1194" i="15"/>
  <c r="V1194" i="15"/>
  <c r="W1194" i="15"/>
  <c r="X1194" i="15"/>
  <c r="Y1194" i="15"/>
  <c r="Z1194" i="15"/>
  <c r="AA1194" i="15"/>
  <c r="T1195" i="15"/>
  <c r="U1195" i="15"/>
  <c r="V1195" i="15"/>
  <c r="W1195" i="15"/>
  <c r="X1195" i="15"/>
  <c r="Y1195" i="15"/>
  <c r="Z1195" i="15"/>
  <c r="AA1195" i="15"/>
  <c r="T1196" i="15"/>
  <c r="U1196" i="15"/>
  <c r="V1196" i="15"/>
  <c r="W1196" i="15"/>
  <c r="X1196" i="15"/>
  <c r="Y1196" i="15"/>
  <c r="Z1196" i="15"/>
  <c r="AA1196" i="15"/>
  <c r="T1197" i="15"/>
  <c r="U1197" i="15"/>
  <c r="V1197" i="15"/>
  <c r="W1197" i="15"/>
  <c r="X1197" i="15"/>
  <c r="Y1197" i="15"/>
  <c r="Z1197" i="15"/>
  <c r="AA1197" i="15"/>
  <c r="T1198" i="15"/>
  <c r="U1198" i="15"/>
  <c r="V1198" i="15"/>
  <c r="W1198" i="15"/>
  <c r="X1198" i="15"/>
  <c r="Y1198" i="15"/>
  <c r="Z1198" i="15"/>
  <c r="AA1198" i="15"/>
  <c r="T1199" i="15"/>
  <c r="U1199" i="15"/>
  <c r="V1199" i="15"/>
  <c r="W1199" i="15"/>
  <c r="X1199" i="15"/>
  <c r="Y1199" i="15"/>
  <c r="Z1199" i="15"/>
  <c r="AA1199" i="15"/>
  <c r="T1200" i="15"/>
  <c r="U1200" i="15"/>
  <c r="V1200" i="15"/>
  <c r="W1200" i="15"/>
  <c r="X1200" i="15"/>
  <c r="Y1200" i="15"/>
  <c r="Z1200" i="15"/>
  <c r="AA1200" i="15"/>
  <c r="T1201" i="15"/>
  <c r="U1201" i="15"/>
  <c r="V1201" i="15"/>
  <c r="W1201" i="15"/>
  <c r="X1201" i="15"/>
  <c r="Y1201" i="15"/>
  <c r="Z1201" i="15"/>
  <c r="AA1201" i="15"/>
  <c r="T1202" i="15"/>
  <c r="U1202" i="15"/>
  <c r="V1202" i="15"/>
  <c r="W1202" i="15"/>
  <c r="X1202" i="15"/>
  <c r="Y1202" i="15"/>
  <c r="Z1202" i="15"/>
  <c r="AA1202" i="15"/>
  <c r="T1203" i="15"/>
  <c r="U1203" i="15"/>
  <c r="V1203" i="15"/>
  <c r="W1203" i="15"/>
  <c r="X1203" i="15"/>
  <c r="Y1203" i="15"/>
  <c r="Z1203" i="15"/>
  <c r="AA1203" i="15"/>
  <c r="T1204" i="15"/>
  <c r="U1204" i="15"/>
  <c r="V1204" i="15"/>
  <c r="W1204" i="15"/>
  <c r="X1204" i="15"/>
  <c r="Y1204" i="15"/>
  <c r="Z1204" i="15"/>
  <c r="AA1204" i="15"/>
  <c r="T29" i="15"/>
  <c r="AJ18" i="15" s="1"/>
  <c r="AU18" i="15" s="1"/>
  <c r="U29" i="15"/>
  <c r="V29" i="15"/>
  <c r="W29" i="15"/>
  <c r="X29" i="15"/>
  <c r="Y29" i="15"/>
  <c r="Z29" i="15"/>
  <c r="AA29" i="15"/>
  <c r="T30" i="15"/>
  <c r="U30" i="15"/>
  <c r="V30" i="15"/>
  <c r="W30" i="15"/>
  <c r="X30" i="15"/>
  <c r="Y30" i="15"/>
  <c r="Z30" i="15"/>
  <c r="AA30" i="15"/>
  <c r="T31" i="15"/>
  <c r="U31" i="15"/>
  <c r="V31" i="15"/>
  <c r="W31" i="15"/>
  <c r="X31" i="15"/>
  <c r="Y31" i="15"/>
  <c r="Z31" i="15"/>
  <c r="AA31" i="15"/>
  <c r="T32" i="15"/>
  <c r="U32" i="15"/>
  <c r="V32" i="15"/>
  <c r="W32" i="15"/>
  <c r="X32" i="15"/>
  <c r="Y32" i="15"/>
  <c r="Z32" i="15"/>
  <c r="AA32" i="15"/>
  <c r="T33" i="15"/>
  <c r="U33" i="15"/>
  <c r="V33" i="15"/>
  <c r="W33" i="15"/>
  <c r="X33" i="15"/>
  <c r="Y33" i="15"/>
  <c r="Z33" i="15"/>
  <c r="AA33" i="15"/>
  <c r="T34" i="15"/>
  <c r="U34" i="15"/>
  <c r="V34" i="15"/>
  <c r="W34" i="15"/>
  <c r="X34" i="15"/>
  <c r="Y34" i="15"/>
  <c r="Z34" i="15"/>
  <c r="AA34" i="15"/>
  <c r="T35" i="15"/>
  <c r="U35" i="15"/>
  <c r="V35" i="15"/>
  <c r="W35" i="15"/>
  <c r="X35" i="15"/>
  <c r="Y35" i="15"/>
  <c r="Z35" i="15"/>
  <c r="AA35" i="15"/>
  <c r="T36" i="15"/>
  <c r="U36" i="15"/>
  <c r="V36" i="15"/>
  <c r="W36" i="15"/>
  <c r="X36" i="15"/>
  <c r="Y36" i="15"/>
  <c r="Z36" i="15"/>
  <c r="AA36" i="15"/>
  <c r="T37" i="15"/>
  <c r="U37" i="15"/>
  <c r="V37" i="15"/>
  <c r="W37" i="15"/>
  <c r="X37" i="15"/>
  <c r="Y37" i="15"/>
  <c r="Z37" i="15"/>
  <c r="AA37" i="15"/>
  <c r="T38" i="15"/>
  <c r="U38" i="15"/>
  <c r="V38" i="15"/>
  <c r="W38" i="15"/>
  <c r="X38" i="15"/>
  <c r="Y38" i="15"/>
  <c r="Z38" i="15"/>
  <c r="AA38" i="15"/>
  <c r="T39" i="15"/>
  <c r="U39" i="15"/>
  <c r="V39" i="15"/>
  <c r="W39" i="15"/>
  <c r="X39" i="15"/>
  <c r="Y39" i="15"/>
  <c r="Z39" i="15"/>
  <c r="AA39" i="15"/>
  <c r="T40" i="15"/>
  <c r="U40" i="15"/>
  <c r="V40" i="15"/>
  <c r="W40" i="15"/>
  <c r="X40" i="15"/>
  <c r="Y40" i="15"/>
  <c r="Z40" i="15"/>
  <c r="AA40" i="15"/>
  <c r="T317" i="15"/>
  <c r="U317" i="15"/>
  <c r="V317" i="15"/>
  <c r="W317" i="15"/>
  <c r="X317" i="15"/>
  <c r="Y317" i="15"/>
  <c r="Z317" i="15"/>
  <c r="AA317" i="15"/>
  <c r="T318" i="15"/>
  <c r="U318" i="15"/>
  <c r="V318" i="15"/>
  <c r="W318" i="15"/>
  <c r="X318" i="15"/>
  <c r="Y318" i="15"/>
  <c r="Z318" i="15"/>
  <c r="AA318" i="15"/>
  <c r="T319" i="15"/>
  <c r="U319" i="15"/>
  <c r="V319" i="15"/>
  <c r="W319" i="15"/>
  <c r="X319" i="15"/>
  <c r="Y319" i="15"/>
  <c r="Z319" i="15"/>
  <c r="AA319" i="15"/>
  <c r="T320" i="15"/>
  <c r="U320" i="15"/>
  <c r="V320" i="15"/>
  <c r="W320" i="15"/>
  <c r="X320" i="15"/>
  <c r="Y320" i="15"/>
  <c r="Z320" i="15"/>
  <c r="AA320" i="15"/>
  <c r="T321" i="15"/>
  <c r="U321" i="15"/>
  <c r="V321" i="15"/>
  <c r="W321" i="15"/>
  <c r="X321" i="15"/>
  <c r="Y321" i="15"/>
  <c r="Z321" i="15"/>
  <c r="AA321" i="15"/>
  <c r="T322" i="15"/>
  <c r="U322" i="15"/>
  <c r="V322" i="15"/>
  <c r="W322" i="15"/>
  <c r="X322" i="15"/>
  <c r="Y322" i="15"/>
  <c r="Z322" i="15"/>
  <c r="AA322" i="15"/>
  <c r="T323" i="15"/>
  <c r="U323" i="15"/>
  <c r="V323" i="15"/>
  <c r="W323" i="15"/>
  <c r="X323" i="15"/>
  <c r="Y323" i="15"/>
  <c r="Z323" i="15"/>
  <c r="AA323" i="15"/>
  <c r="T324" i="15"/>
  <c r="U324" i="15"/>
  <c r="V324" i="15"/>
  <c r="W324" i="15"/>
  <c r="X324" i="15"/>
  <c r="Y324" i="15"/>
  <c r="Z324" i="15"/>
  <c r="AA324" i="15"/>
  <c r="T325" i="15"/>
  <c r="U325" i="15"/>
  <c r="V325" i="15"/>
  <c r="W325" i="15"/>
  <c r="X325" i="15"/>
  <c r="Y325" i="15"/>
  <c r="Z325" i="15"/>
  <c r="AA325" i="15"/>
  <c r="T326" i="15"/>
  <c r="U326" i="15"/>
  <c r="V326" i="15"/>
  <c r="W326" i="15"/>
  <c r="X326" i="15"/>
  <c r="Y326" i="15"/>
  <c r="Z326" i="15"/>
  <c r="AA326" i="15"/>
  <c r="T327" i="15"/>
  <c r="U327" i="15"/>
  <c r="V327" i="15"/>
  <c r="W327" i="15"/>
  <c r="X327" i="15"/>
  <c r="Y327" i="15"/>
  <c r="Z327" i="15"/>
  <c r="AA327" i="15"/>
  <c r="T328" i="15"/>
  <c r="U328" i="15"/>
  <c r="V328" i="15"/>
  <c r="W328" i="15"/>
  <c r="X328" i="15"/>
  <c r="Y328" i="15"/>
  <c r="Z328" i="15"/>
  <c r="AA328" i="15"/>
  <c r="T605" i="15"/>
  <c r="U605" i="15"/>
  <c r="V605" i="15"/>
  <c r="W605" i="15"/>
  <c r="X605" i="15"/>
  <c r="Y605" i="15"/>
  <c r="Z605" i="15"/>
  <c r="AA605" i="15"/>
  <c r="T606" i="15"/>
  <c r="U606" i="15"/>
  <c r="V606" i="15"/>
  <c r="W606" i="15"/>
  <c r="X606" i="15"/>
  <c r="Y606" i="15"/>
  <c r="Z606" i="15"/>
  <c r="AA606" i="15"/>
  <c r="T607" i="15"/>
  <c r="U607" i="15"/>
  <c r="V607" i="15"/>
  <c r="W607" i="15"/>
  <c r="X607" i="15"/>
  <c r="Y607" i="15"/>
  <c r="Z607" i="15"/>
  <c r="AA607" i="15"/>
  <c r="T608" i="15"/>
  <c r="U608" i="15"/>
  <c r="V608" i="15"/>
  <c r="W608" i="15"/>
  <c r="X608" i="15"/>
  <c r="Y608" i="15"/>
  <c r="Z608" i="15"/>
  <c r="AA608" i="15"/>
  <c r="T609" i="15"/>
  <c r="U609" i="15"/>
  <c r="V609" i="15"/>
  <c r="W609" i="15"/>
  <c r="X609" i="15"/>
  <c r="Y609" i="15"/>
  <c r="Z609" i="15"/>
  <c r="AA609" i="15"/>
  <c r="T610" i="15"/>
  <c r="U610" i="15"/>
  <c r="V610" i="15"/>
  <c r="W610" i="15"/>
  <c r="X610" i="15"/>
  <c r="Y610" i="15"/>
  <c r="Z610" i="15"/>
  <c r="AA610" i="15"/>
  <c r="T611" i="15"/>
  <c r="U611" i="15"/>
  <c r="V611" i="15"/>
  <c r="W611" i="15"/>
  <c r="X611" i="15"/>
  <c r="Y611" i="15"/>
  <c r="Z611" i="15"/>
  <c r="AA611" i="15"/>
  <c r="T612" i="15"/>
  <c r="U612" i="15"/>
  <c r="V612" i="15"/>
  <c r="W612" i="15"/>
  <c r="X612" i="15"/>
  <c r="Y612" i="15"/>
  <c r="Z612" i="15"/>
  <c r="AA612" i="15"/>
  <c r="T613" i="15"/>
  <c r="U613" i="15"/>
  <c r="V613" i="15"/>
  <c r="W613" i="15"/>
  <c r="X613" i="15"/>
  <c r="Y613" i="15"/>
  <c r="Z613" i="15"/>
  <c r="AA613" i="15"/>
  <c r="T614" i="15"/>
  <c r="U614" i="15"/>
  <c r="V614" i="15"/>
  <c r="W614" i="15"/>
  <c r="X614" i="15"/>
  <c r="Y614" i="15"/>
  <c r="Z614" i="15"/>
  <c r="AA614" i="15"/>
  <c r="T615" i="15"/>
  <c r="U615" i="15"/>
  <c r="V615" i="15"/>
  <c r="W615" i="15"/>
  <c r="X615" i="15"/>
  <c r="Y615" i="15"/>
  <c r="Z615" i="15"/>
  <c r="AA615" i="15"/>
  <c r="T616" i="15"/>
  <c r="U616" i="15"/>
  <c r="V616" i="15"/>
  <c r="W616" i="15"/>
  <c r="X616" i="15"/>
  <c r="Y616" i="15"/>
  <c r="Z616" i="15"/>
  <c r="AA616" i="15"/>
  <c r="T893" i="15"/>
  <c r="U893" i="15"/>
  <c r="V893" i="15"/>
  <c r="W893" i="15"/>
  <c r="X893" i="15"/>
  <c r="Y893" i="15"/>
  <c r="Z893" i="15"/>
  <c r="AA893" i="15"/>
  <c r="T894" i="15"/>
  <c r="U894" i="15"/>
  <c r="V894" i="15"/>
  <c r="W894" i="15"/>
  <c r="X894" i="15"/>
  <c r="Y894" i="15"/>
  <c r="Z894" i="15"/>
  <c r="AA894" i="15"/>
  <c r="T895" i="15"/>
  <c r="U895" i="15"/>
  <c r="V895" i="15"/>
  <c r="W895" i="15"/>
  <c r="X895" i="15"/>
  <c r="Y895" i="15"/>
  <c r="Z895" i="15"/>
  <c r="AA895" i="15"/>
  <c r="T896" i="15"/>
  <c r="U896" i="15"/>
  <c r="V896" i="15"/>
  <c r="W896" i="15"/>
  <c r="X896" i="15"/>
  <c r="Y896" i="15"/>
  <c r="Z896" i="15"/>
  <c r="AA896" i="15"/>
  <c r="T897" i="15"/>
  <c r="U897" i="15"/>
  <c r="V897" i="15"/>
  <c r="W897" i="15"/>
  <c r="X897" i="15"/>
  <c r="Y897" i="15"/>
  <c r="Z897" i="15"/>
  <c r="AA897" i="15"/>
  <c r="T898" i="15"/>
  <c r="U898" i="15"/>
  <c r="V898" i="15"/>
  <c r="W898" i="15"/>
  <c r="X898" i="15"/>
  <c r="Y898" i="15"/>
  <c r="Z898" i="15"/>
  <c r="AA898" i="15"/>
  <c r="T899" i="15"/>
  <c r="U899" i="15"/>
  <c r="V899" i="15"/>
  <c r="W899" i="15"/>
  <c r="X899" i="15"/>
  <c r="Y899" i="15"/>
  <c r="Z899" i="15"/>
  <c r="AA899" i="15"/>
  <c r="T900" i="15"/>
  <c r="U900" i="15"/>
  <c r="V900" i="15"/>
  <c r="W900" i="15"/>
  <c r="X900" i="15"/>
  <c r="Y900" i="15"/>
  <c r="Z900" i="15"/>
  <c r="AA900" i="15"/>
  <c r="T901" i="15"/>
  <c r="U901" i="15"/>
  <c r="V901" i="15"/>
  <c r="W901" i="15"/>
  <c r="X901" i="15"/>
  <c r="Y901" i="15"/>
  <c r="Z901" i="15"/>
  <c r="AA901" i="15"/>
  <c r="T902" i="15"/>
  <c r="U902" i="15"/>
  <c r="V902" i="15"/>
  <c r="W902" i="15"/>
  <c r="X902" i="15"/>
  <c r="Y902" i="15"/>
  <c r="Z902" i="15"/>
  <c r="AA902" i="15"/>
  <c r="T903" i="15"/>
  <c r="U903" i="15"/>
  <c r="V903" i="15"/>
  <c r="W903" i="15"/>
  <c r="X903" i="15"/>
  <c r="Y903" i="15"/>
  <c r="Z903" i="15"/>
  <c r="AA903" i="15"/>
  <c r="T904" i="15"/>
  <c r="U904" i="15"/>
  <c r="V904" i="15"/>
  <c r="W904" i="15"/>
  <c r="X904" i="15"/>
  <c r="Y904" i="15"/>
  <c r="Z904" i="15"/>
  <c r="AA904" i="15"/>
  <c r="T1181" i="15"/>
  <c r="U1181" i="15"/>
  <c r="V1181" i="15"/>
  <c r="W1181" i="15"/>
  <c r="X1181" i="15"/>
  <c r="Y1181" i="15"/>
  <c r="Z1181" i="15"/>
  <c r="AA1181" i="15"/>
  <c r="T1182" i="15"/>
  <c r="U1182" i="15"/>
  <c r="V1182" i="15"/>
  <c r="W1182" i="15"/>
  <c r="X1182" i="15"/>
  <c r="Y1182" i="15"/>
  <c r="Z1182" i="15"/>
  <c r="AA1182" i="15"/>
  <c r="T1183" i="15"/>
  <c r="U1183" i="15"/>
  <c r="V1183" i="15"/>
  <c r="W1183" i="15"/>
  <c r="X1183" i="15"/>
  <c r="Y1183" i="15"/>
  <c r="Z1183" i="15"/>
  <c r="AA1183" i="15"/>
  <c r="T1184" i="15"/>
  <c r="U1184" i="15"/>
  <c r="V1184" i="15"/>
  <c r="W1184" i="15"/>
  <c r="X1184" i="15"/>
  <c r="Y1184" i="15"/>
  <c r="Z1184" i="15"/>
  <c r="AA1184" i="15"/>
  <c r="T1185" i="15"/>
  <c r="U1185" i="15"/>
  <c r="V1185" i="15"/>
  <c r="W1185" i="15"/>
  <c r="X1185" i="15"/>
  <c r="Y1185" i="15"/>
  <c r="Z1185" i="15"/>
  <c r="AA1185" i="15"/>
  <c r="T1186" i="15"/>
  <c r="U1186" i="15"/>
  <c r="V1186" i="15"/>
  <c r="W1186" i="15"/>
  <c r="X1186" i="15"/>
  <c r="Y1186" i="15"/>
  <c r="Z1186" i="15"/>
  <c r="AA1186" i="15"/>
  <c r="T1187" i="15"/>
  <c r="U1187" i="15"/>
  <c r="V1187" i="15"/>
  <c r="W1187" i="15"/>
  <c r="X1187" i="15"/>
  <c r="Y1187" i="15"/>
  <c r="Z1187" i="15"/>
  <c r="AA1187" i="15"/>
  <c r="T1188" i="15"/>
  <c r="U1188" i="15"/>
  <c r="V1188" i="15"/>
  <c r="W1188" i="15"/>
  <c r="X1188" i="15"/>
  <c r="Y1188" i="15"/>
  <c r="Z1188" i="15"/>
  <c r="AA1188" i="15"/>
  <c r="T1189" i="15"/>
  <c r="U1189" i="15"/>
  <c r="V1189" i="15"/>
  <c r="W1189" i="15"/>
  <c r="X1189" i="15"/>
  <c r="Y1189" i="15"/>
  <c r="Z1189" i="15"/>
  <c r="AA1189" i="15"/>
  <c r="T1190" i="15"/>
  <c r="U1190" i="15"/>
  <c r="V1190" i="15"/>
  <c r="W1190" i="15"/>
  <c r="X1190" i="15"/>
  <c r="Y1190" i="15"/>
  <c r="Z1190" i="15"/>
  <c r="AA1190" i="15"/>
  <c r="T1191" i="15"/>
  <c r="U1191" i="15"/>
  <c r="V1191" i="15"/>
  <c r="W1191" i="15"/>
  <c r="X1191" i="15"/>
  <c r="Y1191" i="15"/>
  <c r="Z1191" i="15"/>
  <c r="AA1191" i="15"/>
  <c r="T1192" i="15"/>
  <c r="U1192" i="15"/>
  <c r="V1192" i="15"/>
  <c r="W1192" i="15"/>
  <c r="X1192" i="15"/>
  <c r="Y1192" i="15"/>
  <c r="Z1192" i="15"/>
  <c r="AA1192" i="15"/>
  <c r="T17" i="15"/>
  <c r="AK17" i="15" s="1"/>
  <c r="U17" i="15"/>
  <c r="V17" i="15"/>
  <c r="W17" i="15"/>
  <c r="X17" i="15"/>
  <c r="Y17" i="15"/>
  <c r="Z17" i="15"/>
  <c r="AA17" i="15"/>
  <c r="T18" i="15"/>
  <c r="U18" i="15"/>
  <c r="V18" i="15"/>
  <c r="W18" i="15"/>
  <c r="X18" i="15"/>
  <c r="Y18" i="15"/>
  <c r="Z18" i="15"/>
  <c r="AA18" i="15"/>
  <c r="T19" i="15"/>
  <c r="U19" i="15"/>
  <c r="V19" i="15"/>
  <c r="W19" i="15"/>
  <c r="X19" i="15"/>
  <c r="Y19" i="15"/>
  <c r="Z19" i="15"/>
  <c r="AA19" i="15"/>
  <c r="T20" i="15"/>
  <c r="U20" i="15"/>
  <c r="V20" i="15"/>
  <c r="W20" i="15"/>
  <c r="X20" i="15"/>
  <c r="Y20" i="15"/>
  <c r="Z20" i="15"/>
  <c r="AA20" i="15"/>
  <c r="T21" i="15"/>
  <c r="U21" i="15"/>
  <c r="V21" i="15"/>
  <c r="W21" i="15"/>
  <c r="X21" i="15"/>
  <c r="Y21" i="15"/>
  <c r="Z21" i="15"/>
  <c r="AA21" i="15"/>
  <c r="T22" i="15"/>
  <c r="U22" i="15"/>
  <c r="V22" i="15"/>
  <c r="W22" i="15"/>
  <c r="X22" i="15"/>
  <c r="Y22" i="15"/>
  <c r="Z22" i="15"/>
  <c r="AA22" i="15"/>
  <c r="T23" i="15"/>
  <c r="U23" i="15"/>
  <c r="V23" i="15"/>
  <c r="W23" i="15"/>
  <c r="X23" i="15"/>
  <c r="Y23" i="15"/>
  <c r="Z23" i="15"/>
  <c r="AA23" i="15"/>
  <c r="T24" i="15"/>
  <c r="U24" i="15"/>
  <c r="V24" i="15"/>
  <c r="W24" i="15"/>
  <c r="X24" i="15"/>
  <c r="Y24" i="15"/>
  <c r="Z24" i="15"/>
  <c r="AA24" i="15"/>
  <c r="T25" i="15"/>
  <c r="U25" i="15"/>
  <c r="V25" i="15"/>
  <c r="W25" i="15"/>
  <c r="X25" i="15"/>
  <c r="Y25" i="15"/>
  <c r="Z25" i="15"/>
  <c r="AA25" i="15"/>
  <c r="T26" i="15"/>
  <c r="U26" i="15"/>
  <c r="V26" i="15"/>
  <c r="W26" i="15"/>
  <c r="X26" i="15"/>
  <c r="Y26" i="15"/>
  <c r="Z26" i="15"/>
  <c r="AA26" i="15"/>
  <c r="T27" i="15"/>
  <c r="U27" i="15"/>
  <c r="V27" i="15"/>
  <c r="W27" i="15"/>
  <c r="X27" i="15"/>
  <c r="Y27" i="15"/>
  <c r="Z27" i="15"/>
  <c r="AA27" i="15"/>
  <c r="T28" i="15"/>
  <c r="U28" i="15"/>
  <c r="V28" i="15"/>
  <c r="W28" i="15"/>
  <c r="X28" i="15"/>
  <c r="Y28" i="15"/>
  <c r="Z28" i="15"/>
  <c r="AA28" i="15"/>
  <c r="T305" i="15"/>
  <c r="U305" i="15"/>
  <c r="V305" i="15"/>
  <c r="W305" i="15"/>
  <c r="X305" i="15"/>
  <c r="Y305" i="15"/>
  <c r="Z305" i="15"/>
  <c r="AA305" i="15"/>
  <c r="T306" i="15"/>
  <c r="U306" i="15"/>
  <c r="V306" i="15"/>
  <c r="W306" i="15"/>
  <c r="X306" i="15"/>
  <c r="Y306" i="15"/>
  <c r="Z306" i="15"/>
  <c r="AA306" i="15"/>
  <c r="T307" i="15"/>
  <c r="U307" i="15"/>
  <c r="V307" i="15"/>
  <c r="W307" i="15"/>
  <c r="X307" i="15"/>
  <c r="Y307" i="15"/>
  <c r="Z307" i="15"/>
  <c r="AA307" i="15"/>
  <c r="T308" i="15"/>
  <c r="U308" i="15"/>
  <c r="V308" i="15"/>
  <c r="W308" i="15"/>
  <c r="X308" i="15"/>
  <c r="Y308" i="15"/>
  <c r="Z308" i="15"/>
  <c r="AA308" i="15"/>
  <c r="T309" i="15"/>
  <c r="U309" i="15"/>
  <c r="V309" i="15"/>
  <c r="W309" i="15"/>
  <c r="X309" i="15"/>
  <c r="Y309" i="15"/>
  <c r="Z309" i="15"/>
  <c r="AA309" i="15"/>
  <c r="T310" i="15"/>
  <c r="U310" i="15"/>
  <c r="V310" i="15"/>
  <c r="W310" i="15"/>
  <c r="X310" i="15"/>
  <c r="Y310" i="15"/>
  <c r="Z310" i="15"/>
  <c r="AA310" i="15"/>
  <c r="T311" i="15"/>
  <c r="U311" i="15"/>
  <c r="V311" i="15"/>
  <c r="W311" i="15"/>
  <c r="X311" i="15"/>
  <c r="Y311" i="15"/>
  <c r="Z311" i="15"/>
  <c r="AA311" i="15"/>
  <c r="T312" i="15"/>
  <c r="U312" i="15"/>
  <c r="V312" i="15"/>
  <c r="W312" i="15"/>
  <c r="X312" i="15"/>
  <c r="Y312" i="15"/>
  <c r="Z312" i="15"/>
  <c r="AA312" i="15"/>
  <c r="T313" i="15"/>
  <c r="U313" i="15"/>
  <c r="V313" i="15"/>
  <c r="W313" i="15"/>
  <c r="X313" i="15"/>
  <c r="Y313" i="15"/>
  <c r="Z313" i="15"/>
  <c r="AA313" i="15"/>
  <c r="T314" i="15"/>
  <c r="U314" i="15"/>
  <c r="V314" i="15"/>
  <c r="W314" i="15"/>
  <c r="X314" i="15"/>
  <c r="Y314" i="15"/>
  <c r="Z314" i="15"/>
  <c r="AA314" i="15"/>
  <c r="T315" i="15"/>
  <c r="U315" i="15"/>
  <c r="V315" i="15"/>
  <c r="W315" i="15"/>
  <c r="X315" i="15"/>
  <c r="Y315" i="15"/>
  <c r="Z315" i="15"/>
  <c r="AA315" i="15"/>
  <c r="T316" i="15"/>
  <c r="U316" i="15"/>
  <c r="V316" i="15"/>
  <c r="W316" i="15"/>
  <c r="X316" i="15"/>
  <c r="Y316" i="15"/>
  <c r="Z316" i="15"/>
  <c r="AA316" i="15"/>
  <c r="T593" i="15"/>
  <c r="U593" i="15"/>
  <c r="V593" i="15"/>
  <c r="W593" i="15"/>
  <c r="X593" i="15"/>
  <c r="Y593" i="15"/>
  <c r="Z593" i="15"/>
  <c r="AA593" i="15"/>
  <c r="T594" i="15"/>
  <c r="U594" i="15"/>
  <c r="V594" i="15"/>
  <c r="W594" i="15"/>
  <c r="X594" i="15"/>
  <c r="Y594" i="15"/>
  <c r="Z594" i="15"/>
  <c r="AA594" i="15"/>
  <c r="T595" i="15"/>
  <c r="U595" i="15"/>
  <c r="V595" i="15"/>
  <c r="W595" i="15"/>
  <c r="X595" i="15"/>
  <c r="Y595" i="15"/>
  <c r="Z595" i="15"/>
  <c r="AA595" i="15"/>
  <c r="T596" i="15"/>
  <c r="U596" i="15"/>
  <c r="V596" i="15"/>
  <c r="W596" i="15"/>
  <c r="X596" i="15"/>
  <c r="Y596" i="15"/>
  <c r="Z596" i="15"/>
  <c r="AA596" i="15"/>
  <c r="T597" i="15"/>
  <c r="U597" i="15"/>
  <c r="V597" i="15"/>
  <c r="W597" i="15"/>
  <c r="X597" i="15"/>
  <c r="Y597" i="15"/>
  <c r="Z597" i="15"/>
  <c r="AA597" i="15"/>
  <c r="T598" i="15"/>
  <c r="U598" i="15"/>
  <c r="V598" i="15"/>
  <c r="W598" i="15"/>
  <c r="X598" i="15"/>
  <c r="Y598" i="15"/>
  <c r="Z598" i="15"/>
  <c r="AA598" i="15"/>
  <c r="T599" i="15"/>
  <c r="U599" i="15"/>
  <c r="V599" i="15"/>
  <c r="W599" i="15"/>
  <c r="X599" i="15"/>
  <c r="Y599" i="15"/>
  <c r="Z599" i="15"/>
  <c r="AA599" i="15"/>
  <c r="T600" i="15"/>
  <c r="U600" i="15"/>
  <c r="V600" i="15"/>
  <c r="W600" i="15"/>
  <c r="X600" i="15"/>
  <c r="Y600" i="15"/>
  <c r="Z600" i="15"/>
  <c r="AA600" i="15"/>
  <c r="T601" i="15"/>
  <c r="U601" i="15"/>
  <c r="V601" i="15"/>
  <c r="W601" i="15"/>
  <c r="X601" i="15"/>
  <c r="Y601" i="15"/>
  <c r="Z601" i="15"/>
  <c r="AA601" i="15"/>
  <c r="T602" i="15"/>
  <c r="U602" i="15"/>
  <c r="V602" i="15"/>
  <c r="W602" i="15"/>
  <c r="X602" i="15"/>
  <c r="Y602" i="15"/>
  <c r="Z602" i="15"/>
  <c r="AA602" i="15"/>
  <c r="T603" i="15"/>
  <c r="U603" i="15"/>
  <c r="V603" i="15"/>
  <c r="W603" i="15"/>
  <c r="X603" i="15"/>
  <c r="Y603" i="15"/>
  <c r="Z603" i="15"/>
  <c r="AA603" i="15"/>
  <c r="T604" i="15"/>
  <c r="U604" i="15"/>
  <c r="V604" i="15"/>
  <c r="W604" i="15"/>
  <c r="X604" i="15"/>
  <c r="Y604" i="15"/>
  <c r="Z604" i="15"/>
  <c r="AA604" i="15"/>
  <c r="T881" i="15"/>
  <c r="U881" i="15"/>
  <c r="V881" i="15"/>
  <c r="W881" i="15"/>
  <c r="X881" i="15"/>
  <c r="Y881" i="15"/>
  <c r="Z881" i="15"/>
  <c r="AA881" i="15"/>
  <c r="T882" i="15"/>
  <c r="U882" i="15"/>
  <c r="V882" i="15"/>
  <c r="W882" i="15"/>
  <c r="X882" i="15"/>
  <c r="Y882" i="15"/>
  <c r="Z882" i="15"/>
  <c r="AA882" i="15"/>
  <c r="T883" i="15"/>
  <c r="U883" i="15"/>
  <c r="V883" i="15"/>
  <c r="W883" i="15"/>
  <c r="X883" i="15"/>
  <c r="Y883" i="15"/>
  <c r="Z883" i="15"/>
  <c r="AA883" i="15"/>
  <c r="T884" i="15"/>
  <c r="U884" i="15"/>
  <c r="V884" i="15"/>
  <c r="W884" i="15"/>
  <c r="X884" i="15"/>
  <c r="Y884" i="15"/>
  <c r="Z884" i="15"/>
  <c r="AA884" i="15"/>
  <c r="T885" i="15"/>
  <c r="U885" i="15"/>
  <c r="V885" i="15"/>
  <c r="W885" i="15"/>
  <c r="X885" i="15"/>
  <c r="Y885" i="15"/>
  <c r="Z885" i="15"/>
  <c r="AA885" i="15"/>
  <c r="T886" i="15"/>
  <c r="U886" i="15"/>
  <c r="V886" i="15"/>
  <c r="W886" i="15"/>
  <c r="X886" i="15"/>
  <c r="Y886" i="15"/>
  <c r="Z886" i="15"/>
  <c r="AA886" i="15"/>
  <c r="T887" i="15"/>
  <c r="U887" i="15"/>
  <c r="V887" i="15"/>
  <c r="W887" i="15"/>
  <c r="X887" i="15"/>
  <c r="Y887" i="15"/>
  <c r="Z887" i="15"/>
  <c r="AA887" i="15"/>
  <c r="T888" i="15"/>
  <c r="U888" i="15"/>
  <c r="V888" i="15"/>
  <c r="W888" i="15"/>
  <c r="X888" i="15"/>
  <c r="Y888" i="15"/>
  <c r="Z888" i="15"/>
  <c r="AA888" i="15"/>
  <c r="T889" i="15"/>
  <c r="U889" i="15"/>
  <c r="V889" i="15"/>
  <c r="W889" i="15"/>
  <c r="X889" i="15"/>
  <c r="Y889" i="15"/>
  <c r="Z889" i="15"/>
  <c r="AA889" i="15"/>
  <c r="T890" i="15"/>
  <c r="U890" i="15"/>
  <c r="V890" i="15"/>
  <c r="W890" i="15"/>
  <c r="X890" i="15"/>
  <c r="Y890" i="15"/>
  <c r="Z890" i="15"/>
  <c r="AA890" i="15"/>
  <c r="T891" i="15"/>
  <c r="U891" i="15"/>
  <c r="V891" i="15"/>
  <c r="W891" i="15"/>
  <c r="X891" i="15"/>
  <c r="Y891" i="15"/>
  <c r="Z891" i="15"/>
  <c r="AA891" i="15"/>
  <c r="T892" i="15"/>
  <c r="U892" i="15"/>
  <c r="V892" i="15"/>
  <c r="W892" i="15"/>
  <c r="X892" i="15"/>
  <c r="Y892" i="15"/>
  <c r="Z892" i="15"/>
  <c r="AA892" i="15"/>
  <c r="T1169" i="15"/>
  <c r="U1169" i="15"/>
  <c r="V1169" i="15"/>
  <c r="W1169" i="15"/>
  <c r="X1169" i="15"/>
  <c r="Y1169" i="15"/>
  <c r="Z1169" i="15"/>
  <c r="AA1169" i="15"/>
  <c r="T1170" i="15"/>
  <c r="U1170" i="15"/>
  <c r="V1170" i="15"/>
  <c r="W1170" i="15"/>
  <c r="X1170" i="15"/>
  <c r="Y1170" i="15"/>
  <c r="Z1170" i="15"/>
  <c r="AA1170" i="15"/>
  <c r="T1171" i="15"/>
  <c r="U1171" i="15"/>
  <c r="V1171" i="15"/>
  <c r="W1171" i="15"/>
  <c r="X1171" i="15"/>
  <c r="Y1171" i="15"/>
  <c r="Z1171" i="15"/>
  <c r="AA1171" i="15"/>
  <c r="T1172" i="15"/>
  <c r="U1172" i="15"/>
  <c r="V1172" i="15"/>
  <c r="W1172" i="15"/>
  <c r="X1172" i="15"/>
  <c r="Y1172" i="15"/>
  <c r="Z1172" i="15"/>
  <c r="AA1172" i="15"/>
  <c r="T1173" i="15"/>
  <c r="U1173" i="15"/>
  <c r="V1173" i="15"/>
  <c r="W1173" i="15"/>
  <c r="X1173" i="15"/>
  <c r="Y1173" i="15"/>
  <c r="Z1173" i="15"/>
  <c r="AA1173" i="15"/>
  <c r="T1174" i="15"/>
  <c r="U1174" i="15"/>
  <c r="V1174" i="15"/>
  <c r="W1174" i="15"/>
  <c r="X1174" i="15"/>
  <c r="Y1174" i="15"/>
  <c r="Z1174" i="15"/>
  <c r="AA1174" i="15"/>
  <c r="T1175" i="15"/>
  <c r="U1175" i="15"/>
  <c r="V1175" i="15"/>
  <c r="W1175" i="15"/>
  <c r="X1175" i="15"/>
  <c r="Y1175" i="15"/>
  <c r="Z1175" i="15"/>
  <c r="AA1175" i="15"/>
  <c r="T1176" i="15"/>
  <c r="U1176" i="15"/>
  <c r="V1176" i="15"/>
  <c r="W1176" i="15"/>
  <c r="X1176" i="15"/>
  <c r="Y1176" i="15"/>
  <c r="Z1176" i="15"/>
  <c r="AA1176" i="15"/>
  <c r="T1177" i="15"/>
  <c r="U1177" i="15"/>
  <c r="V1177" i="15"/>
  <c r="W1177" i="15"/>
  <c r="X1177" i="15"/>
  <c r="Y1177" i="15"/>
  <c r="Z1177" i="15"/>
  <c r="AA1177" i="15"/>
  <c r="T1178" i="15"/>
  <c r="U1178" i="15"/>
  <c r="V1178" i="15"/>
  <c r="W1178" i="15"/>
  <c r="X1178" i="15"/>
  <c r="Y1178" i="15"/>
  <c r="Z1178" i="15"/>
  <c r="AA1178" i="15"/>
  <c r="T1179" i="15"/>
  <c r="U1179" i="15"/>
  <c r="V1179" i="15"/>
  <c r="W1179" i="15"/>
  <c r="X1179" i="15"/>
  <c r="Y1179" i="15"/>
  <c r="Z1179" i="15"/>
  <c r="AA1179" i="15"/>
  <c r="T1180" i="15"/>
  <c r="U1180" i="15"/>
  <c r="V1180" i="15"/>
  <c r="W1180" i="15"/>
  <c r="X1180" i="15"/>
  <c r="Y1180" i="15"/>
  <c r="Z1180" i="15"/>
  <c r="AA1180" i="15"/>
  <c r="AM30" i="15"/>
  <c r="AM32" i="15"/>
  <c r="AM33" i="15"/>
  <c r="AM34" i="15"/>
  <c r="AM36" i="15"/>
  <c r="AM37" i="15"/>
  <c r="AM38" i="15"/>
  <c r="AK33" i="15"/>
  <c r="AM19" i="15"/>
  <c r="AM21" i="15"/>
  <c r="AM23" i="15"/>
  <c r="AM24" i="15"/>
  <c r="AM25" i="15"/>
  <c r="AM28" i="15"/>
  <c r="W9" i="15"/>
  <c r="V9" i="15"/>
  <c r="U9" i="15"/>
  <c r="T9" i="15"/>
  <c r="W8" i="15"/>
  <c r="V8" i="15"/>
  <c r="U8" i="15"/>
  <c r="T8" i="15"/>
  <c r="W7" i="15"/>
  <c r="V7" i="15"/>
  <c r="U7" i="15"/>
  <c r="T7" i="15"/>
  <c r="W6" i="15"/>
  <c r="V6" i="15"/>
  <c r="U6" i="15"/>
  <c r="T6" i="15"/>
  <c r="W5" i="15"/>
  <c r="V5" i="15"/>
  <c r="U5" i="15"/>
  <c r="T5" i="15"/>
  <c r="O97" i="13"/>
  <c r="O99" i="13"/>
  <c r="N99" i="13"/>
  <c r="N97" i="13"/>
  <c r="O118" i="13"/>
  <c r="N118" i="13"/>
  <c r="O117" i="13"/>
  <c r="N117" i="13"/>
  <c r="O116" i="13"/>
  <c r="N116" i="13"/>
  <c r="O115" i="13"/>
  <c r="N115" i="13"/>
  <c r="O114" i="13"/>
  <c r="N114" i="13"/>
  <c r="O113" i="13"/>
  <c r="N113" i="13"/>
  <c r="O112" i="13"/>
  <c r="N112" i="13"/>
  <c r="O111" i="13"/>
  <c r="N111" i="13"/>
  <c r="O110" i="13"/>
  <c r="N110" i="13"/>
  <c r="M117" i="13"/>
  <c r="L117" i="13"/>
  <c r="M116" i="13"/>
  <c r="L116" i="13"/>
  <c r="M115" i="13"/>
  <c r="L115" i="13"/>
  <c r="M114" i="13"/>
  <c r="L114" i="13"/>
  <c r="M113" i="13"/>
  <c r="L113" i="13"/>
  <c r="M112" i="13"/>
  <c r="L112" i="13"/>
  <c r="M111" i="13"/>
  <c r="L111" i="13"/>
  <c r="M110" i="13"/>
  <c r="L110" i="13"/>
  <c r="L143" i="13"/>
  <c r="L145" i="13"/>
  <c r="M145" i="13"/>
  <c r="M143" i="13"/>
  <c r="L132" i="13"/>
  <c r="M132" i="13"/>
  <c r="M130" i="13"/>
  <c r="L130" i="13"/>
  <c r="G126" i="13"/>
  <c r="M126" i="13" s="1"/>
  <c r="M144" i="13"/>
  <c r="L144" i="13"/>
  <c r="M142" i="13"/>
  <c r="L142" i="13"/>
  <c r="M141" i="13"/>
  <c r="L141" i="13"/>
  <c r="M140" i="13"/>
  <c r="L140" i="13"/>
  <c r="M139" i="13"/>
  <c r="L139" i="13"/>
  <c r="M138" i="13"/>
  <c r="L138" i="13"/>
  <c r="M137" i="13"/>
  <c r="L137" i="13"/>
  <c r="M131" i="13"/>
  <c r="L131" i="13"/>
  <c r="M129" i="13"/>
  <c r="L129" i="13"/>
  <c r="M128" i="13"/>
  <c r="L128" i="13"/>
  <c r="M127" i="13"/>
  <c r="L127" i="13"/>
  <c r="L126" i="13"/>
  <c r="M125" i="13"/>
  <c r="L125" i="13"/>
  <c r="M124" i="13"/>
  <c r="L124" i="13"/>
  <c r="M103" i="13"/>
  <c r="L103" i="13"/>
  <c r="M102" i="13"/>
  <c r="L102" i="13"/>
  <c r="M101" i="13"/>
  <c r="L101" i="13"/>
  <c r="M100" i="13"/>
  <c r="L100" i="13"/>
  <c r="M99" i="13"/>
  <c r="L99" i="13"/>
  <c r="M98" i="13"/>
  <c r="L98" i="13"/>
  <c r="M97" i="13"/>
  <c r="L97" i="13"/>
  <c r="M96" i="13"/>
  <c r="L96" i="13"/>
  <c r="O98" i="13"/>
  <c r="N98" i="13"/>
  <c r="O96" i="13"/>
  <c r="N96" i="13"/>
  <c r="O102" i="13"/>
  <c r="N102" i="13"/>
  <c r="O100" i="13"/>
  <c r="N100" i="13"/>
  <c r="O101" i="13"/>
  <c r="N101" i="13"/>
  <c r="O103" i="13"/>
  <c r="N103" i="13"/>
  <c r="O95" i="13"/>
  <c r="N95" i="13"/>
  <c r="K145" i="13"/>
  <c r="J145" i="13"/>
  <c r="K144" i="13"/>
  <c r="J144" i="13"/>
  <c r="K143" i="13"/>
  <c r="J143" i="13"/>
  <c r="K142" i="13"/>
  <c r="J142" i="13"/>
  <c r="K141" i="13"/>
  <c r="J141" i="13"/>
  <c r="K140" i="13"/>
  <c r="J140" i="13"/>
  <c r="K139" i="13"/>
  <c r="J139" i="13"/>
  <c r="K138" i="13"/>
  <c r="J138" i="13"/>
  <c r="K137" i="13"/>
  <c r="J137" i="13"/>
  <c r="K132" i="13"/>
  <c r="J132" i="13"/>
  <c r="K131" i="13"/>
  <c r="J131" i="13"/>
  <c r="K130" i="13"/>
  <c r="J130" i="13"/>
  <c r="K129" i="13"/>
  <c r="J129" i="13"/>
  <c r="K128" i="13"/>
  <c r="J128" i="13"/>
  <c r="K127" i="13"/>
  <c r="J127" i="13"/>
  <c r="J124" i="13"/>
  <c r="J125" i="13"/>
  <c r="J126" i="13"/>
  <c r="K126" i="13"/>
  <c r="K125" i="13"/>
  <c r="K124" i="13"/>
  <c r="M118" i="13"/>
  <c r="L118" i="13"/>
  <c r="M95" i="13"/>
  <c r="L95" i="13"/>
  <c r="C654" i="23"/>
  <c r="D654" i="23"/>
  <c r="E654" i="23"/>
  <c r="F654" i="23"/>
  <c r="G654" i="23"/>
  <c r="W654" i="23" s="1"/>
  <c r="H654" i="23"/>
  <c r="I654" i="23"/>
  <c r="J654" i="23"/>
  <c r="K654" i="23"/>
  <c r="L654" i="23"/>
  <c r="M654" i="23"/>
  <c r="N654" i="23"/>
  <c r="O654" i="23"/>
  <c r="P654" i="23"/>
  <c r="Q654" i="23"/>
  <c r="R654" i="23"/>
  <c r="S654" i="23"/>
  <c r="T654" i="23"/>
  <c r="U654" i="23"/>
  <c r="V654" i="23"/>
  <c r="C655" i="23"/>
  <c r="W655" i="23" s="1"/>
  <c r="D655" i="23"/>
  <c r="E655" i="23"/>
  <c r="F655" i="23"/>
  <c r="G655" i="23"/>
  <c r="H655" i="23"/>
  <c r="I655" i="23"/>
  <c r="J655" i="23"/>
  <c r="K655" i="23"/>
  <c r="L655" i="23"/>
  <c r="M655" i="23"/>
  <c r="N655" i="23"/>
  <c r="O655" i="23"/>
  <c r="P655" i="23"/>
  <c r="Q655" i="23"/>
  <c r="R655" i="23"/>
  <c r="S655" i="23"/>
  <c r="T655" i="23"/>
  <c r="U655" i="23"/>
  <c r="V655" i="23"/>
  <c r="C656" i="23"/>
  <c r="D656" i="23"/>
  <c r="E656" i="23"/>
  <c r="F656" i="23"/>
  <c r="G656" i="23"/>
  <c r="H656" i="23"/>
  <c r="I656" i="23"/>
  <c r="J656" i="23"/>
  <c r="K656" i="23"/>
  <c r="L656" i="23"/>
  <c r="M656" i="23"/>
  <c r="N656" i="23"/>
  <c r="O656" i="23"/>
  <c r="P656" i="23"/>
  <c r="Q656" i="23"/>
  <c r="R656" i="23"/>
  <c r="S656" i="23"/>
  <c r="T656" i="23"/>
  <c r="U656" i="23"/>
  <c r="V656" i="23"/>
  <c r="B659" i="23"/>
  <c r="C659" i="23"/>
  <c r="F659" i="23"/>
  <c r="I659" i="23" s="1"/>
  <c r="G659" i="23"/>
  <c r="B660" i="23"/>
  <c r="C660" i="23"/>
  <c r="F660" i="23"/>
  <c r="I660" i="23" s="1"/>
  <c r="G660" i="23"/>
  <c r="B661" i="23"/>
  <c r="C661" i="23"/>
  <c r="F661" i="23"/>
  <c r="I661" i="23" s="1"/>
  <c r="G661" i="23"/>
  <c r="H7" i="21"/>
  <c r="G7" i="21"/>
  <c r="H6" i="21"/>
  <c r="G6" i="21"/>
  <c r="E31" i="19"/>
  <c r="E30" i="19"/>
  <c r="E28" i="19"/>
  <c r="E27" i="19"/>
  <c r="H31" i="19"/>
  <c r="G31" i="19"/>
  <c r="H30" i="19"/>
  <c r="G30" i="19"/>
  <c r="H28" i="19"/>
  <c r="G28" i="19"/>
  <c r="F31" i="19"/>
  <c r="F28" i="19"/>
  <c r="H27" i="19"/>
  <c r="G27" i="19"/>
  <c r="F30" i="19"/>
  <c r="F27" i="19"/>
  <c r="F178" i="18"/>
  <c r="F176" i="18"/>
  <c r="F174" i="18"/>
  <c r="F172" i="18"/>
  <c r="AX137" i="18"/>
  <c r="AW137" i="18"/>
  <c r="AV137" i="18"/>
  <c r="AU137" i="18"/>
  <c r="AT137" i="18"/>
  <c r="AS137" i="18"/>
  <c r="AR137" i="18"/>
  <c r="AQ137" i="18"/>
  <c r="AP137" i="18"/>
  <c r="AO137" i="18"/>
  <c r="AN137" i="18"/>
  <c r="AM137" i="18"/>
  <c r="AL137" i="18"/>
  <c r="AK137" i="18"/>
  <c r="AJ137" i="18"/>
  <c r="AI137" i="18"/>
  <c r="AH137" i="18"/>
  <c r="AG137" i="18"/>
  <c r="AF137" i="18"/>
  <c r="AE137" i="18"/>
  <c r="AD137" i="18"/>
  <c r="AC137" i="18"/>
  <c r="AB137" i="18"/>
  <c r="AA137" i="18"/>
  <c r="Z137" i="18"/>
  <c r="Y137" i="18"/>
  <c r="X137" i="18"/>
  <c r="W137" i="18"/>
  <c r="V137" i="18"/>
  <c r="U137" i="18"/>
  <c r="T137" i="18"/>
  <c r="S137" i="18"/>
  <c r="R137" i="18"/>
  <c r="Q137" i="18"/>
  <c r="P137" i="18"/>
  <c r="O137" i="18"/>
  <c r="N137" i="18"/>
  <c r="M137" i="18"/>
  <c r="L137" i="18"/>
  <c r="K137" i="18"/>
  <c r="J137" i="18"/>
  <c r="I137" i="18"/>
  <c r="H137" i="18"/>
  <c r="G137" i="18"/>
  <c r="F137" i="18"/>
  <c r="E137" i="18"/>
  <c r="D137" i="18"/>
  <c r="C137" i="18"/>
  <c r="AX136" i="18"/>
  <c r="AW136" i="18"/>
  <c r="AV136" i="18"/>
  <c r="AU136" i="18"/>
  <c r="AT136" i="18"/>
  <c r="AS136" i="18"/>
  <c r="AR136" i="18"/>
  <c r="AQ136" i="18"/>
  <c r="AP136" i="18"/>
  <c r="AO136" i="18"/>
  <c r="AN136" i="18"/>
  <c r="AM136" i="18"/>
  <c r="AL136" i="18"/>
  <c r="AK136" i="18"/>
  <c r="AJ136" i="18"/>
  <c r="AI136" i="18"/>
  <c r="AH136" i="18"/>
  <c r="AG136" i="18"/>
  <c r="AF136" i="18"/>
  <c r="AE136" i="18"/>
  <c r="AD136" i="18"/>
  <c r="AC136" i="18"/>
  <c r="AB136" i="18"/>
  <c r="AA136" i="18"/>
  <c r="Z136" i="18"/>
  <c r="Y136" i="18"/>
  <c r="X136" i="18"/>
  <c r="W136" i="18"/>
  <c r="V136" i="18"/>
  <c r="U136" i="18"/>
  <c r="T136" i="18"/>
  <c r="S136" i="18"/>
  <c r="R136" i="18"/>
  <c r="Q136" i="18"/>
  <c r="P136" i="18"/>
  <c r="O136" i="18"/>
  <c r="N136" i="18"/>
  <c r="M136" i="18"/>
  <c r="L136" i="18"/>
  <c r="K136" i="18"/>
  <c r="J136" i="18"/>
  <c r="I136" i="18"/>
  <c r="H136" i="18"/>
  <c r="G136" i="18"/>
  <c r="F136" i="18"/>
  <c r="E136" i="18"/>
  <c r="D136" i="18"/>
  <c r="C136" i="18"/>
  <c r="B127" i="18"/>
  <c r="AR127" i="18"/>
  <c r="B128" i="18"/>
  <c r="B129" i="18"/>
  <c r="AX129" i="18" s="1"/>
  <c r="B130" i="18"/>
  <c r="B131" i="18"/>
  <c r="AV131" i="18" s="1"/>
  <c r="AW129" i="18"/>
  <c r="AT130" i="18"/>
  <c r="AS127" i="18"/>
  <c r="AM127" i="18"/>
  <c r="AM129" i="18"/>
  <c r="AB128" i="18"/>
  <c r="Z127" i="18"/>
  <c r="Y127" i="18"/>
  <c r="X130" i="18"/>
  <c r="U127" i="18"/>
  <c r="S130" i="18"/>
  <c r="O129" i="18"/>
  <c r="K128" i="18"/>
  <c r="G127" i="18"/>
  <c r="G130" i="18"/>
  <c r="F127" i="18"/>
  <c r="C128" i="18"/>
  <c r="AX119" i="18"/>
  <c r="AW119" i="18"/>
  <c r="AV119" i="18"/>
  <c r="AU119" i="18"/>
  <c r="AT119" i="18"/>
  <c r="AS119" i="18"/>
  <c r="AR119" i="18"/>
  <c r="AQ119" i="18"/>
  <c r="AP119" i="18"/>
  <c r="AO119" i="18"/>
  <c r="AN119" i="18"/>
  <c r="AM119" i="18"/>
  <c r="AL119" i="18"/>
  <c r="AK119" i="18"/>
  <c r="AJ119" i="18"/>
  <c r="AI119" i="18"/>
  <c r="AH119" i="18"/>
  <c r="AG119" i="18"/>
  <c r="AF119" i="18"/>
  <c r="AE119" i="18"/>
  <c r="AD119" i="18"/>
  <c r="AC119" i="18"/>
  <c r="AB119" i="18"/>
  <c r="AA119" i="18"/>
  <c r="Z119" i="18"/>
  <c r="Y119" i="18"/>
  <c r="X119" i="18"/>
  <c r="W119" i="18"/>
  <c r="V119" i="18"/>
  <c r="U119" i="18"/>
  <c r="T119" i="18"/>
  <c r="S119" i="18"/>
  <c r="R119" i="18"/>
  <c r="Q119" i="18"/>
  <c r="P119" i="18"/>
  <c r="O119" i="18"/>
  <c r="N119" i="18"/>
  <c r="M119" i="18"/>
  <c r="L119" i="18"/>
  <c r="K119" i="18"/>
  <c r="J119" i="18"/>
  <c r="I119" i="18"/>
  <c r="H119" i="18"/>
  <c r="G119" i="18"/>
  <c r="F119" i="18"/>
  <c r="E119" i="18"/>
  <c r="D119" i="18"/>
  <c r="C119" i="18"/>
  <c r="AX118" i="18"/>
  <c r="AW118" i="18"/>
  <c r="AV118" i="18"/>
  <c r="AU118" i="18"/>
  <c r="AT118" i="18"/>
  <c r="AS118" i="18"/>
  <c r="AR118" i="18"/>
  <c r="AQ118" i="18"/>
  <c r="AP118" i="18"/>
  <c r="AO118" i="18"/>
  <c r="AN118" i="18"/>
  <c r="AM118" i="18"/>
  <c r="AL118" i="18"/>
  <c r="AK118" i="18"/>
  <c r="AJ118" i="18"/>
  <c r="AI118" i="18"/>
  <c r="AH118" i="18"/>
  <c r="AG118" i="18"/>
  <c r="AF118" i="18"/>
  <c r="AE118" i="18"/>
  <c r="AD118" i="18"/>
  <c r="AC118" i="18"/>
  <c r="AB118" i="18"/>
  <c r="AA118" i="18"/>
  <c r="Z118" i="18"/>
  <c r="Y118" i="18"/>
  <c r="X118" i="18"/>
  <c r="W118" i="18"/>
  <c r="V118" i="18"/>
  <c r="U118" i="18"/>
  <c r="T118" i="18"/>
  <c r="S118" i="18"/>
  <c r="R118" i="18"/>
  <c r="Q118" i="18"/>
  <c r="P118" i="18"/>
  <c r="O118" i="18"/>
  <c r="N118" i="18"/>
  <c r="M118" i="18"/>
  <c r="L118" i="18"/>
  <c r="K118" i="18"/>
  <c r="J118" i="18"/>
  <c r="I118" i="18"/>
  <c r="H118" i="18"/>
  <c r="G118" i="18"/>
  <c r="F118" i="18"/>
  <c r="E118" i="18"/>
  <c r="D118" i="18"/>
  <c r="C118" i="18"/>
  <c r="B109" i="18"/>
  <c r="AR109" i="18"/>
  <c r="B110" i="18"/>
  <c r="B111" i="18"/>
  <c r="AE111" i="18" s="1"/>
  <c r="B112" i="18"/>
  <c r="Z112" i="18"/>
  <c r="B113" i="18"/>
  <c r="L113" i="18" s="1"/>
  <c r="AT109" i="18"/>
  <c r="AP109" i="18"/>
  <c r="AP113" i="18"/>
  <c r="AO109" i="18"/>
  <c r="AJ109" i="18"/>
  <c r="AI113" i="18"/>
  <c r="AB109" i="18"/>
  <c r="X109" i="18"/>
  <c r="V109" i="18"/>
  <c r="U109" i="18"/>
  <c r="T113" i="18"/>
  <c r="R109" i="18"/>
  <c r="N109" i="18"/>
  <c r="H110" i="18"/>
  <c r="H113" i="18"/>
  <c r="D109" i="18"/>
  <c r="AX101" i="18"/>
  <c r="AW101" i="18"/>
  <c r="AV101" i="18"/>
  <c r="AU101" i="18"/>
  <c r="AT101" i="18"/>
  <c r="AS101" i="18"/>
  <c r="AR101" i="18"/>
  <c r="AQ101" i="18"/>
  <c r="AP101" i="18"/>
  <c r="AO101" i="18"/>
  <c r="AN101" i="18"/>
  <c r="AM101" i="18"/>
  <c r="AL101" i="18"/>
  <c r="AK101" i="18"/>
  <c r="AJ101" i="18"/>
  <c r="AI101" i="18"/>
  <c r="AH101" i="18"/>
  <c r="AG101" i="18"/>
  <c r="AF101" i="18"/>
  <c r="AE101" i="18"/>
  <c r="AD101" i="18"/>
  <c r="AC101" i="18"/>
  <c r="AB101" i="18"/>
  <c r="AA101" i="18"/>
  <c r="Z101" i="18"/>
  <c r="Y101" i="18"/>
  <c r="X101" i="18"/>
  <c r="W101" i="18"/>
  <c r="V101" i="18"/>
  <c r="U101" i="18"/>
  <c r="T101" i="18"/>
  <c r="S101" i="18"/>
  <c r="R101" i="18"/>
  <c r="Q101" i="18"/>
  <c r="P101" i="18"/>
  <c r="O101" i="18"/>
  <c r="N101" i="18"/>
  <c r="M101" i="18"/>
  <c r="L101" i="18"/>
  <c r="K101" i="18"/>
  <c r="J101" i="18"/>
  <c r="I101" i="18"/>
  <c r="H101" i="18"/>
  <c r="G101" i="18"/>
  <c r="F101" i="18"/>
  <c r="E101" i="18"/>
  <c r="D101" i="18"/>
  <c r="C101" i="18"/>
  <c r="AX100" i="18"/>
  <c r="AW100" i="18"/>
  <c r="AV100" i="18"/>
  <c r="AU100" i="18"/>
  <c r="AT100" i="18"/>
  <c r="AS100" i="18"/>
  <c r="AR100" i="18"/>
  <c r="AQ100" i="18"/>
  <c r="AP100" i="18"/>
  <c r="AO100" i="18"/>
  <c r="AN100" i="18"/>
  <c r="AM100" i="18"/>
  <c r="AL100" i="18"/>
  <c r="AK100" i="18"/>
  <c r="AJ100" i="18"/>
  <c r="AI100" i="18"/>
  <c r="AH100" i="18"/>
  <c r="AG100" i="18"/>
  <c r="AF100" i="18"/>
  <c r="AE100" i="18"/>
  <c r="AD100" i="18"/>
  <c r="AC100" i="18"/>
  <c r="AB100" i="18"/>
  <c r="AA100" i="18"/>
  <c r="Z100" i="18"/>
  <c r="Y100" i="18"/>
  <c r="X100" i="18"/>
  <c r="W100" i="18"/>
  <c r="V100" i="18"/>
  <c r="U100" i="18"/>
  <c r="T100" i="18"/>
  <c r="S100" i="18"/>
  <c r="R100" i="18"/>
  <c r="Q100" i="18"/>
  <c r="P100" i="18"/>
  <c r="O100" i="18"/>
  <c r="N100" i="18"/>
  <c r="M100" i="18"/>
  <c r="L100" i="18"/>
  <c r="K100" i="18"/>
  <c r="J100" i="18"/>
  <c r="I100" i="18"/>
  <c r="H100" i="18"/>
  <c r="G100" i="18"/>
  <c r="F100" i="18"/>
  <c r="E100" i="18"/>
  <c r="D100" i="18"/>
  <c r="C100" i="18"/>
  <c r="B91" i="18"/>
  <c r="B92" i="18"/>
  <c r="U92" i="18"/>
  <c r="B93" i="18"/>
  <c r="AK93" i="18"/>
  <c r="B94" i="18"/>
  <c r="B95" i="18"/>
  <c r="AW91" i="18"/>
  <c r="AW92" i="18"/>
  <c r="AU95" i="18"/>
  <c r="AT92" i="18"/>
  <c r="AS95" i="18"/>
  <c r="AO95" i="18"/>
  <c r="AL95" i="18"/>
  <c r="AH94" i="18"/>
  <c r="AG91" i="18"/>
  <c r="AG93" i="18"/>
  <c r="AF93" i="18"/>
  <c r="AC93" i="18"/>
  <c r="AB93" i="18"/>
  <c r="AB95" i="18"/>
  <c r="AA95" i="18"/>
  <c r="X93" i="18"/>
  <c r="X94" i="18"/>
  <c r="X95" i="18"/>
  <c r="T93" i="18"/>
  <c r="Q93" i="18"/>
  <c r="O94" i="18"/>
  <c r="O95" i="18"/>
  <c r="J95" i="18"/>
  <c r="I92" i="18"/>
  <c r="I93" i="18"/>
  <c r="H93" i="18"/>
  <c r="C94" i="18"/>
  <c r="AX83" i="18"/>
  <c r="AW83" i="18"/>
  <c r="AV83" i="18"/>
  <c r="AU83" i="18"/>
  <c r="AT83" i="18"/>
  <c r="AS83" i="18"/>
  <c r="AR83" i="18"/>
  <c r="AQ83" i="18"/>
  <c r="AP83" i="18"/>
  <c r="AO83" i="18"/>
  <c r="AN83" i="18"/>
  <c r="AM83" i="18"/>
  <c r="AL83" i="18"/>
  <c r="AK83" i="18"/>
  <c r="AJ83" i="18"/>
  <c r="AI83" i="18"/>
  <c r="AH83" i="18"/>
  <c r="AG83" i="18"/>
  <c r="AF83" i="18"/>
  <c r="AE83" i="18"/>
  <c r="AD83" i="18"/>
  <c r="AC83" i="18"/>
  <c r="AB83" i="18"/>
  <c r="AA83" i="18"/>
  <c r="Z83" i="18"/>
  <c r="Y83" i="18"/>
  <c r="X83" i="18"/>
  <c r="W83" i="18"/>
  <c r="V83" i="18"/>
  <c r="U83" i="18"/>
  <c r="T83" i="18"/>
  <c r="S83" i="18"/>
  <c r="R83" i="18"/>
  <c r="Q83" i="18"/>
  <c r="P83" i="18"/>
  <c r="O83" i="18"/>
  <c r="N83" i="18"/>
  <c r="M83" i="18"/>
  <c r="L83" i="18"/>
  <c r="K83" i="18"/>
  <c r="J83" i="18"/>
  <c r="I83" i="18"/>
  <c r="H83" i="18"/>
  <c r="G83" i="18"/>
  <c r="F83" i="18"/>
  <c r="E83" i="18"/>
  <c r="D83" i="18"/>
  <c r="C83" i="18"/>
  <c r="AX82" i="18"/>
  <c r="AW82" i="18"/>
  <c r="AV82" i="18"/>
  <c r="AU82" i="18"/>
  <c r="AT82" i="18"/>
  <c r="AS82" i="18"/>
  <c r="AR82" i="18"/>
  <c r="AQ82" i="18"/>
  <c r="AP82" i="18"/>
  <c r="AO82" i="18"/>
  <c r="AN82" i="18"/>
  <c r="AM82" i="18"/>
  <c r="AL82" i="18"/>
  <c r="AK82" i="18"/>
  <c r="AJ82" i="18"/>
  <c r="AI82" i="18"/>
  <c r="AH82" i="18"/>
  <c r="AG82" i="18"/>
  <c r="AF82" i="18"/>
  <c r="AE82" i="18"/>
  <c r="AD82" i="18"/>
  <c r="AC82" i="18"/>
  <c r="AB82" i="18"/>
  <c r="AA82" i="18"/>
  <c r="Z82" i="18"/>
  <c r="Y82" i="18"/>
  <c r="X82" i="18"/>
  <c r="W82" i="18"/>
  <c r="V82" i="18"/>
  <c r="U82" i="18"/>
  <c r="T82" i="18"/>
  <c r="S82" i="18"/>
  <c r="R82" i="18"/>
  <c r="Q82" i="18"/>
  <c r="P82" i="18"/>
  <c r="O82" i="18"/>
  <c r="N82" i="18"/>
  <c r="M82" i="18"/>
  <c r="L82" i="18"/>
  <c r="K82" i="18"/>
  <c r="J82" i="18"/>
  <c r="I82" i="18"/>
  <c r="H82" i="18"/>
  <c r="G82" i="18"/>
  <c r="F82" i="18"/>
  <c r="E82" i="18"/>
  <c r="D82" i="18"/>
  <c r="C82" i="18"/>
  <c r="B73" i="18"/>
  <c r="B74" i="18"/>
  <c r="B75" i="18"/>
  <c r="G75" i="18"/>
  <c r="B76" i="18"/>
  <c r="B77" i="18"/>
  <c r="AX77" i="18"/>
  <c r="AW77" i="18"/>
  <c r="AU77" i="18"/>
  <c r="AS77" i="18"/>
  <c r="AR77" i="18"/>
  <c r="AO77" i="18"/>
  <c r="AN77" i="18"/>
  <c r="AH77" i="18"/>
  <c r="AF74" i="18"/>
  <c r="AF77" i="18"/>
  <c r="AD77" i="18"/>
  <c r="AC77" i="18"/>
  <c r="AA77" i="18"/>
  <c r="W77" i="18"/>
  <c r="U77" i="18"/>
  <c r="T77" i="18"/>
  <c r="R77" i="18"/>
  <c r="Q77" i="18"/>
  <c r="P77" i="18"/>
  <c r="L77" i="18"/>
  <c r="K77" i="18"/>
  <c r="J74" i="18"/>
  <c r="I73" i="18"/>
  <c r="H77" i="18"/>
  <c r="G77" i="18"/>
  <c r="F77" i="18"/>
  <c r="E77" i="18"/>
  <c r="C76" i="18"/>
  <c r="BB22" i="18"/>
  <c r="BC22" i="18" s="1"/>
  <c r="AK43" i="18"/>
  <c r="AK64" i="18" s="1"/>
  <c r="BB21" i="18"/>
  <c r="BC21" i="18" s="1"/>
  <c r="M42" i="18" s="1"/>
  <c r="M63" i="18" s="1"/>
  <c r="N42" i="18"/>
  <c r="N63" i="18" s="1"/>
  <c r="BB20" i="18"/>
  <c r="BC20" i="18"/>
  <c r="AE41" i="18" s="1"/>
  <c r="AE62" i="18" s="1"/>
  <c r="BB19" i="18"/>
  <c r="BC19" i="18"/>
  <c r="BB18" i="18"/>
  <c r="BC18" i="18" s="1"/>
  <c r="AW39" i="18" s="1"/>
  <c r="AW60" i="18" s="1"/>
  <c r="BB17" i="18"/>
  <c r="BC17" i="18"/>
  <c r="BB16" i="18"/>
  <c r="BC16" i="18" s="1"/>
  <c r="M37" i="18"/>
  <c r="M58" i="18" s="1"/>
  <c r="BB15" i="18"/>
  <c r="BC15" i="18" s="1"/>
  <c r="R36" i="18" s="1"/>
  <c r="R57" i="18" s="1"/>
  <c r="BB14" i="18"/>
  <c r="BC14" i="18"/>
  <c r="AU35" i="18" s="1"/>
  <c r="AU56" i="18" s="1"/>
  <c r="AX35" i="18"/>
  <c r="AX56" i="18" s="1"/>
  <c r="AW35" i="18"/>
  <c r="AW56" i="18" s="1"/>
  <c r="AS35" i="18"/>
  <c r="AS56" i="18" s="1"/>
  <c r="AK35" i="18"/>
  <c r="AK56" i="18" s="1"/>
  <c r="AH35" i="18"/>
  <c r="AH56" i="18" s="1"/>
  <c r="AC35" i="18"/>
  <c r="AC56" i="18"/>
  <c r="U35" i="18"/>
  <c r="U56" i="18" s="1"/>
  <c r="R35" i="18"/>
  <c r="R56" i="18" s="1"/>
  <c r="O35" i="18"/>
  <c r="O56" i="18" s="1"/>
  <c r="K35" i="18"/>
  <c r="K56" i="18" s="1"/>
  <c r="I35" i="18"/>
  <c r="I56" i="18" s="1"/>
  <c r="C35" i="18"/>
  <c r="C56" i="18"/>
  <c r="BB13" i="18"/>
  <c r="BC13" i="18" s="1"/>
  <c r="AV34" i="18"/>
  <c r="AV55" i="18"/>
  <c r="BB12" i="18"/>
  <c r="BC12" i="18" s="1"/>
  <c r="BB11" i="18"/>
  <c r="BC11" i="18" s="1"/>
  <c r="AN32" i="18" s="1"/>
  <c r="AN53" i="18" s="1"/>
  <c r="BB10" i="18"/>
  <c r="BC10" i="18"/>
  <c r="BB9" i="18"/>
  <c r="BC9" i="18"/>
  <c r="M30" i="18" s="1"/>
  <c r="AK30" i="18"/>
  <c r="AK51" i="18" s="1"/>
  <c r="BB8" i="18"/>
  <c r="BC8" i="18"/>
  <c r="AE29" i="18" s="1"/>
  <c r="AE50" i="18" s="1"/>
  <c r="AK29" i="18"/>
  <c r="AK50" i="18"/>
  <c r="R29" i="18"/>
  <c r="R50" i="18" s="1"/>
  <c r="BB7" i="18"/>
  <c r="BC7" i="18"/>
  <c r="BB6" i="18"/>
  <c r="BC6" i="18" s="1"/>
  <c r="BB5" i="18"/>
  <c r="BC5" i="18"/>
  <c r="E26" i="18" s="1"/>
  <c r="E47" i="18" s="1"/>
  <c r="AV26" i="18"/>
  <c r="AV47" i="18" s="1"/>
  <c r="BB4" i="18"/>
  <c r="BC4" i="18"/>
  <c r="C25" i="18" s="1"/>
  <c r="C46" i="18" s="1"/>
  <c r="AX25" i="18"/>
  <c r="AX46" i="18" s="1"/>
  <c r="BB3" i="18"/>
  <c r="BC3" i="18"/>
  <c r="AU24" i="18" s="1"/>
  <c r="AU45" i="18" s="1"/>
  <c r="AV24" i="18"/>
  <c r="AV45" i="18" s="1"/>
  <c r="AN24" i="18"/>
  <c r="AN45" i="18"/>
  <c r="L24" i="18"/>
  <c r="L45" i="18" s="1"/>
  <c r="BE20" i="18"/>
  <c r="AW55" i="17"/>
  <c r="AW56" i="17"/>
  <c r="AW57" i="17"/>
  <c r="AW58" i="17"/>
  <c r="AW59" i="17"/>
  <c r="AV55" i="17"/>
  <c r="AV56" i="17"/>
  <c r="AV57" i="17"/>
  <c r="AV58" i="17"/>
  <c r="AV59" i="17"/>
  <c r="AU55" i="17"/>
  <c r="AU56" i="17"/>
  <c r="AU61" i="17" s="1"/>
  <c r="AU57" i="17"/>
  <c r="AU58" i="17"/>
  <c r="AU59" i="17"/>
  <c r="AT55" i="17"/>
  <c r="AT56" i="17"/>
  <c r="AT57" i="17"/>
  <c r="AT58" i="17"/>
  <c r="AT59" i="17"/>
  <c r="AS55" i="17"/>
  <c r="AS56" i="17"/>
  <c r="AS57" i="17"/>
  <c r="AS58" i="17"/>
  <c r="AS59" i="17"/>
  <c r="AR55" i="17"/>
  <c r="AR56" i="17"/>
  <c r="AR57" i="17"/>
  <c r="AR58" i="17"/>
  <c r="AR59" i="17"/>
  <c r="AQ55" i="17"/>
  <c r="AQ56" i="17"/>
  <c r="AQ57" i="17"/>
  <c r="AQ58" i="17"/>
  <c r="AQ59" i="17"/>
  <c r="AP55" i="17"/>
  <c r="AP56" i="17"/>
  <c r="AP57" i="17"/>
  <c r="AP58" i="17"/>
  <c r="AP59" i="17"/>
  <c r="AO55" i="17"/>
  <c r="AO56" i="17"/>
  <c r="AO57" i="17"/>
  <c r="AO58" i="17"/>
  <c r="AO59" i="17"/>
  <c r="AN55" i="17"/>
  <c r="AN56" i="17"/>
  <c r="AN57" i="17"/>
  <c r="AN61" i="17" s="1"/>
  <c r="AN58" i="17"/>
  <c r="AN59" i="17"/>
  <c r="AM55" i="17"/>
  <c r="AM56" i="17"/>
  <c r="AM57" i="17"/>
  <c r="AM58" i="17"/>
  <c r="AM59" i="17"/>
  <c r="AM61" i="17" s="1"/>
  <c r="AL55" i="17"/>
  <c r="AL56" i="17"/>
  <c r="AL57" i="17"/>
  <c r="AL58" i="17"/>
  <c r="AL59" i="17"/>
  <c r="AK55" i="17"/>
  <c r="AK56" i="17"/>
  <c r="AK57" i="17"/>
  <c r="AK58" i="17"/>
  <c r="AK59" i="17"/>
  <c r="AJ55" i="17"/>
  <c r="AJ56" i="17"/>
  <c r="AJ57" i="17"/>
  <c r="AJ58" i="17"/>
  <c r="AJ59" i="17"/>
  <c r="AJ62" i="17" s="1"/>
  <c r="AI55" i="17"/>
  <c r="AI56" i="17"/>
  <c r="AI57" i="17"/>
  <c r="AI58" i="17"/>
  <c r="AI59" i="17"/>
  <c r="AH55" i="17"/>
  <c r="AH56" i="17"/>
  <c r="AH57" i="17"/>
  <c r="AH58" i="17"/>
  <c r="AH59" i="17"/>
  <c r="AG55" i="17"/>
  <c r="AG56" i="17"/>
  <c r="AG57" i="17"/>
  <c r="AG58" i="17"/>
  <c r="AG59" i="17"/>
  <c r="AF55" i="17"/>
  <c r="AF61" i="17" s="1"/>
  <c r="AF56" i="17"/>
  <c r="AF57" i="17"/>
  <c r="AF58" i="17"/>
  <c r="AF59" i="17"/>
  <c r="AE55" i="17"/>
  <c r="AE56" i="17"/>
  <c r="AE57" i="17"/>
  <c r="AE58" i="17"/>
  <c r="AE59" i="17"/>
  <c r="AD55" i="17"/>
  <c r="AD56" i="17"/>
  <c r="AD57" i="17"/>
  <c r="AD58" i="17"/>
  <c r="AD59" i="17"/>
  <c r="AC55" i="17"/>
  <c r="AC56" i="17"/>
  <c r="AC57" i="17"/>
  <c r="AC58" i="17"/>
  <c r="AC59" i="17"/>
  <c r="AB55" i="17"/>
  <c r="AB56" i="17"/>
  <c r="AB57" i="17"/>
  <c r="AB61" i="17" s="1"/>
  <c r="AB58" i="17"/>
  <c r="AB59" i="17"/>
  <c r="AA55" i="17"/>
  <c r="AA56" i="17"/>
  <c r="AA57" i="17"/>
  <c r="AA58" i="17"/>
  <c r="AA59" i="17"/>
  <c r="Z55" i="17"/>
  <c r="Z56" i="17"/>
  <c r="Z57" i="17"/>
  <c r="Z58" i="17"/>
  <c r="Z61" i="17" s="1"/>
  <c r="Z59" i="17"/>
  <c r="Y55" i="17"/>
  <c r="Y56" i="17"/>
  <c r="Y57" i="17"/>
  <c r="Y58" i="17"/>
  <c r="Y59" i="17"/>
  <c r="X55" i="17"/>
  <c r="X56" i="17"/>
  <c r="X57" i="17"/>
  <c r="X58" i="17"/>
  <c r="X59" i="17"/>
  <c r="W55" i="17"/>
  <c r="W56" i="17"/>
  <c r="W57" i="17"/>
  <c r="W58" i="17"/>
  <c r="W59" i="17"/>
  <c r="V55" i="17"/>
  <c r="V56" i="17"/>
  <c r="V57" i="17"/>
  <c r="V58" i="17"/>
  <c r="V59" i="17"/>
  <c r="U55" i="17"/>
  <c r="U62" i="17" s="1"/>
  <c r="U56" i="17"/>
  <c r="U57" i="17"/>
  <c r="U58" i="17"/>
  <c r="U59" i="17"/>
  <c r="T55" i="17"/>
  <c r="T56" i="17"/>
  <c r="T57" i="17"/>
  <c r="T58" i="17"/>
  <c r="T59" i="17"/>
  <c r="S55" i="17"/>
  <c r="S56" i="17"/>
  <c r="S57" i="17"/>
  <c r="S58" i="17"/>
  <c r="S59" i="17"/>
  <c r="R55" i="17"/>
  <c r="R56" i="17"/>
  <c r="R61" i="17" s="1"/>
  <c r="R57" i="17"/>
  <c r="R58" i="17"/>
  <c r="R59" i="17"/>
  <c r="Q55" i="17"/>
  <c r="Q56" i="17"/>
  <c r="Q57" i="17"/>
  <c r="Q58" i="17"/>
  <c r="Q59" i="17"/>
  <c r="P55" i="17"/>
  <c r="P56" i="17"/>
  <c r="P62" i="17" s="1"/>
  <c r="P57" i="17"/>
  <c r="P58" i="17"/>
  <c r="P59" i="17"/>
  <c r="O55" i="17"/>
  <c r="O56" i="17"/>
  <c r="O57" i="17"/>
  <c r="O58" i="17"/>
  <c r="O59" i="17"/>
  <c r="N55" i="17"/>
  <c r="N56" i="17"/>
  <c r="N57" i="17"/>
  <c r="N58" i="17"/>
  <c r="N62" i="17" s="1"/>
  <c r="N59" i="17"/>
  <c r="M55" i="17"/>
  <c r="M56" i="17"/>
  <c r="M61" i="17" s="1"/>
  <c r="M57" i="17"/>
  <c r="M58" i="17"/>
  <c r="M59" i="17"/>
  <c r="L55" i="17"/>
  <c r="L62" i="17" s="1"/>
  <c r="L56" i="17"/>
  <c r="L57" i="17"/>
  <c r="L58" i="17"/>
  <c r="L59" i="17"/>
  <c r="K55" i="17"/>
  <c r="K56" i="17"/>
  <c r="K57" i="17"/>
  <c r="K58" i="17"/>
  <c r="K59" i="17"/>
  <c r="J55" i="17"/>
  <c r="J56" i="17"/>
  <c r="J57" i="17"/>
  <c r="J58" i="17"/>
  <c r="J59" i="17"/>
  <c r="I55" i="17"/>
  <c r="I56" i="17"/>
  <c r="I57" i="17"/>
  <c r="I58" i="17"/>
  <c r="I59" i="17"/>
  <c r="H55" i="17"/>
  <c r="H56" i="17"/>
  <c r="H57" i="17"/>
  <c r="H58" i="17"/>
  <c r="H59" i="17"/>
  <c r="G55" i="17"/>
  <c r="G62" i="17" s="1"/>
  <c r="G56" i="17"/>
  <c r="G57" i="17"/>
  <c r="G58" i="17"/>
  <c r="G59" i="17"/>
  <c r="F55" i="17"/>
  <c r="F56" i="17"/>
  <c r="F57" i="17"/>
  <c r="F58" i="17"/>
  <c r="F59" i="17"/>
  <c r="E55" i="17"/>
  <c r="E56" i="17"/>
  <c r="E57" i="17"/>
  <c r="E58" i="17"/>
  <c r="E59" i="17"/>
  <c r="D55" i="17"/>
  <c r="D56" i="17"/>
  <c r="D57" i="17"/>
  <c r="D58" i="17"/>
  <c r="D59" i="17"/>
  <c r="C55" i="17"/>
  <c r="C56" i="17"/>
  <c r="C57" i="17"/>
  <c r="C58" i="17"/>
  <c r="C59" i="17"/>
  <c r="B55" i="17"/>
  <c r="B56" i="17"/>
  <c r="B57" i="17"/>
  <c r="B58" i="17"/>
  <c r="B59" i="17"/>
  <c r="AW40" i="17"/>
  <c r="AW41" i="17"/>
  <c r="AW42" i="17"/>
  <c r="AW43" i="17"/>
  <c r="AW44" i="17"/>
  <c r="AV40" i="17"/>
  <c r="AV41" i="17"/>
  <c r="AV42" i="17"/>
  <c r="AV43" i="17"/>
  <c r="AV44" i="17"/>
  <c r="AU40" i="17"/>
  <c r="AU47" i="17" s="1"/>
  <c r="AU41" i="17"/>
  <c r="AU42" i="17"/>
  <c r="AU43" i="17"/>
  <c r="AU44" i="17"/>
  <c r="AT40" i="17"/>
  <c r="AT41" i="17"/>
  <c r="AT42" i="17"/>
  <c r="AT43" i="17"/>
  <c r="AT44" i="17"/>
  <c r="AS40" i="17"/>
  <c r="AS41" i="17"/>
  <c r="AS42" i="17"/>
  <c r="AS43" i="17"/>
  <c r="AS44" i="17"/>
  <c r="AR40" i="17"/>
  <c r="AR47" i="17" s="1"/>
  <c r="AR41" i="17"/>
  <c r="AR42" i="17"/>
  <c r="AR46" i="17" s="1"/>
  <c r="AR43" i="17"/>
  <c r="AR44" i="17"/>
  <c r="AQ40" i="17"/>
  <c r="AQ41" i="17"/>
  <c r="AQ42" i="17"/>
  <c r="AQ43" i="17"/>
  <c r="AQ44" i="17"/>
  <c r="AP40" i="17"/>
  <c r="AP41" i="17"/>
  <c r="AP42" i="17"/>
  <c r="AP43" i="17"/>
  <c r="AP44" i="17"/>
  <c r="AO40" i="17"/>
  <c r="AO41" i="17"/>
  <c r="AO42" i="17"/>
  <c r="AO43" i="17"/>
  <c r="AO44" i="17"/>
  <c r="AO46" i="17"/>
  <c r="AN40" i="17"/>
  <c r="AN41" i="17"/>
  <c r="AN42" i="17"/>
  <c r="AN43" i="17"/>
  <c r="AN44" i="17"/>
  <c r="AM40" i="17"/>
  <c r="AM41" i="17"/>
  <c r="AM46" i="17" s="1"/>
  <c r="AM42" i="17"/>
  <c r="AM43" i="17"/>
  <c r="AM44" i="17"/>
  <c r="AL40" i="17"/>
  <c r="AL46" i="17" s="1"/>
  <c r="AL41" i="17"/>
  <c r="AL42" i="17"/>
  <c r="AL43" i="17"/>
  <c r="AL44" i="17"/>
  <c r="AK40" i="17"/>
  <c r="AK41" i="17"/>
  <c r="AK42" i="17"/>
  <c r="AK47" i="17" s="1"/>
  <c r="AK43" i="17"/>
  <c r="AK44" i="17"/>
  <c r="AJ40" i="17"/>
  <c r="AJ41" i="17"/>
  <c r="AJ42" i="17"/>
  <c r="AJ43" i="17"/>
  <c r="AJ44" i="17"/>
  <c r="AI40" i="17"/>
  <c r="AI41" i="17"/>
  <c r="AI42" i="17"/>
  <c r="AI43" i="17"/>
  <c r="AI44" i="17"/>
  <c r="AH40" i="17"/>
  <c r="AH41" i="17"/>
  <c r="AH42" i="17"/>
  <c r="AH43" i="17"/>
  <c r="AH44" i="17"/>
  <c r="AG40" i="17"/>
  <c r="AG41" i="17"/>
  <c r="AG46" i="17" s="1"/>
  <c r="AG42" i="17"/>
  <c r="AG43" i="17"/>
  <c r="AG44" i="17"/>
  <c r="AF40" i="17"/>
  <c r="AF41" i="17"/>
  <c r="AF42" i="17"/>
  <c r="AF43" i="17"/>
  <c r="AF44" i="17"/>
  <c r="AE40" i="17"/>
  <c r="AE41" i="17"/>
  <c r="AE42" i="17"/>
  <c r="AE43" i="17"/>
  <c r="AE44" i="17"/>
  <c r="AD40" i="17"/>
  <c r="AD46" i="17" s="1"/>
  <c r="AD41" i="17"/>
  <c r="AD42" i="17"/>
  <c r="AD43" i="17"/>
  <c r="AD44" i="17"/>
  <c r="AC40" i="17"/>
  <c r="AC41" i="17"/>
  <c r="AC42" i="17"/>
  <c r="AC43" i="17"/>
  <c r="AC44" i="17"/>
  <c r="AB40" i="17"/>
  <c r="AB41" i="17"/>
  <c r="AB42" i="17"/>
  <c r="AB43" i="17"/>
  <c r="AB44" i="17"/>
  <c r="AA40" i="17"/>
  <c r="AA41" i="17"/>
  <c r="AA42" i="17"/>
  <c r="AA43" i="17"/>
  <c r="AA44" i="17"/>
  <c r="Z40" i="17"/>
  <c r="Z41" i="17"/>
  <c r="Z42" i="17"/>
  <c r="Z43" i="17"/>
  <c r="Z44" i="17"/>
  <c r="Y40" i="17"/>
  <c r="Y41" i="17"/>
  <c r="Y42" i="17"/>
  <c r="Y43" i="17"/>
  <c r="Y44" i="17"/>
  <c r="X40" i="17"/>
  <c r="X46" i="17" s="1"/>
  <c r="X41" i="17"/>
  <c r="X42" i="17"/>
  <c r="X43" i="17"/>
  <c r="X44" i="17"/>
  <c r="W40" i="17"/>
  <c r="W41" i="17"/>
  <c r="W42" i="17"/>
  <c r="W43" i="17"/>
  <c r="W44" i="17"/>
  <c r="V40" i="17"/>
  <c r="V41" i="17"/>
  <c r="V42" i="17"/>
  <c r="V43" i="17"/>
  <c r="V44" i="17"/>
  <c r="U40" i="17"/>
  <c r="U41" i="17"/>
  <c r="U42" i="17"/>
  <c r="U47" i="17" s="1"/>
  <c r="U43" i="17"/>
  <c r="U44" i="17"/>
  <c r="T40" i="17"/>
  <c r="T41" i="17"/>
  <c r="T42" i="17"/>
  <c r="T43" i="17"/>
  <c r="T44" i="17"/>
  <c r="S40" i="17"/>
  <c r="S41" i="17"/>
  <c r="S42" i="17"/>
  <c r="S43" i="17"/>
  <c r="S44" i="17"/>
  <c r="R40" i="17"/>
  <c r="R41" i="17"/>
  <c r="R42" i="17"/>
  <c r="R43" i="17"/>
  <c r="R44" i="17"/>
  <c r="Q40" i="17"/>
  <c r="Q41" i="17"/>
  <c r="Q42" i="17"/>
  <c r="Q43" i="17"/>
  <c r="Q44" i="17"/>
  <c r="P40" i="17"/>
  <c r="P41" i="17"/>
  <c r="P42" i="17"/>
  <c r="P43" i="17"/>
  <c r="P44" i="17"/>
  <c r="O40" i="17"/>
  <c r="O47" i="17" s="1"/>
  <c r="O41" i="17"/>
  <c r="O42" i="17"/>
  <c r="O43" i="17"/>
  <c r="O44" i="17"/>
  <c r="N40" i="17"/>
  <c r="N41" i="17"/>
  <c r="N42" i="17"/>
  <c r="N43" i="17"/>
  <c r="N44" i="17"/>
  <c r="M40" i="17"/>
  <c r="M41" i="17"/>
  <c r="M42" i="17"/>
  <c r="M43" i="17"/>
  <c r="M44" i="17"/>
  <c r="L40" i="17"/>
  <c r="L41" i="17"/>
  <c r="L42" i="17"/>
  <c r="L43" i="17"/>
  <c r="L44" i="17"/>
  <c r="K40" i="17"/>
  <c r="K41" i="17"/>
  <c r="K47" i="17" s="1"/>
  <c r="K42" i="17"/>
  <c r="K43" i="17"/>
  <c r="K44" i="17"/>
  <c r="J40" i="17"/>
  <c r="J41" i="17"/>
  <c r="J42" i="17"/>
  <c r="J43" i="17"/>
  <c r="J44" i="17"/>
  <c r="I40" i="17"/>
  <c r="I41" i="17"/>
  <c r="I42" i="17"/>
  <c r="I43" i="17"/>
  <c r="I44" i="17"/>
  <c r="H40" i="17"/>
  <c r="H41" i="17"/>
  <c r="H42" i="17"/>
  <c r="H43" i="17"/>
  <c r="H44" i="17"/>
  <c r="G40" i="17"/>
  <c r="G41" i="17"/>
  <c r="G42" i="17"/>
  <c r="G43" i="17"/>
  <c r="G44" i="17"/>
  <c r="F40" i="17"/>
  <c r="F41" i="17"/>
  <c r="F42" i="17"/>
  <c r="F43" i="17"/>
  <c r="F44" i="17"/>
  <c r="E40" i="17"/>
  <c r="E41" i="17"/>
  <c r="E47" i="17"/>
  <c r="E42" i="17"/>
  <c r="E43" i="17"/>
  <c r="E44" i="17"/>
  <c r="D40" i="17"/>
  <c r="D41" i="17"/>
  <c r="D42" i="17"/>
  <c r="D43" i="17"/>
  <c r="D44" i="17"/>
  <c r="C40" i="17"/>
  <c r="C41" i="17"/>
  <c r="C42" i="17"/>
  <c r="C43" i="17"/>
  <c r="C44" i="17"/>
  <c r="B40" i="17"/>
  <c r="B41" i="17"/>
  <c r="B42" i="17"/>
  <c r="B43" i="17"/>
  <c r="B44" i="17"/>
  <c r="AW25" i="17"/>
  <c r="AW26" i="17"/>
  <c r="AW27" i="17"/>
  <c r="AW28" i="17"/>
  <c r="AW29" i="17"/>
  <c r="AW31" i="17" s="1"/>
  <c r="AV25" i="17"/>
  <c r="AV31" i="17" s="1"/>
  <c r="AV26" i="17"/>
  <c r="AV27" i="17"/>
  <c r="AV28" i="17"/>
  <c r="AV29" i="17"/>
  <c r="AU25" i="17"/>
  <c r="AU26" i="17"/>
  <c r="AU27" i="17"/>
  <c r="AU28" i="17"/>
  <c r="AU29" i="17"/>
  <c r="AT25" i="17"/>
  <c r="AT26" i="17"/>
  <c r="AT27" i="17"/>
  <c r="AT28" i="17"/>
  <c r="AT29" i="17"/>
  <c r="AS25" i="17"/>
  <c r="AS26" i="17"/>
  <c r="AS27" i="17"/>
  <c r="AS28" i="17"/>
  <c r="AS29" i="17"/>
  <c r="AS31" i="17" s="1"/>
  <c r="AR25" i="17"/>
  <c r="AR26" i="17"/>
  <c r="AR27" i="17"/>
  <c r="AR28" i="17"/>
  <c r="AR29" i="17"/>
  <c r="AQ25" i="17"/>
  <c r="AQ26" i="17"/>
  <c r="AQ27" i="17"/>
  <c r="AQ31" i="17" s="1"/>
  <c r="AQ28" i="17"/>
  <c r="AQ29" i="17"/>
  <c r="AP25" i="17"/>
  <c r="AP26" i="17"/>
  <c r="AP27" i="17"/>
  <c r="AP28" i="17"/>
  <c r="AP29" i="17"/>
  <c r="AP32" i="17" s="1"/>
  <c r="AO25" i="17"/>
  <c r="AO26" i="17"/>
  <c r="AO27" i="17"/>
  <c r="AO28" i="17"/>
  <c r="AO29" i="17"/>
  <c r="AN25" i="17"/>
  <c r="AN26" i="17"/>
  <c r="AN27" i="17"/>
  <c r="AN28" i="17"/>
  <c r="AN29" i="17"/>
  <c r="AM25" i="17"/>
  <c r="AM26" i="17"/>
  <c r="AM27" i="17"/>
  <c r="AM28" i="17"/>
  <c r="AM29" i="17"/>
  <c r="AL25" i="17"/>
  <c r="AL26" i="17"/>
  <c r="AL27" i="17"/>
  <c r="AL28" i="17"/>
  <c r="AL29" i="17"/>
  <c r="AK25" i="17"/>
  <c r="AK26" i="17"/>
  <c r="AK27" i="17"/>
  <c r="AK28" i="17"/>
  <c r="AK29" i="17"/>
  <c r="AJ25" i="17"/>
  <c r="AJ32" i="17" s="1"/>
  <c r="AJ26" i="17"/>
  <c r="AJ27" i="17"/>
  <c r="AJ28" i="17"/>
  <c r="AJ29" i="17"/>
  <c r="AI25" i="17"/>
  <c r="AI31" i="17" s="1"/>
  <c r="AI26" i="17"/>
  <c r="AI27" i="17"/>
  <c r="AI28" i="17"/>
  <c r="AI29" i="17"/>
  <c r="AH25" i="17"/>
  <c r="AH26" i="17"/>
  <c r="AH27" i="17"/>
  <c r="AH28" i="17"/>
  <c r="AH29" i="17"/>
  <c r="AG25" i="17"/>
  <c r="AG26" i="17"/>
  <c r="AG27" i="17"/>
  <c r="AG28" i="17"/>
  <c r="AG32" i="17" s="1"/>
  <c r="AG29" i="17"/>
  <c r="AF25" i="17"/>
  <c r="AF26" i="17"/>
  <c r="AF31" i="17" s="1"/>
  <c r="AF27" i="17"/>
  <c r="AF28" i="17"/>
  <c r="AF29" i="17"/>
  <c r="AE25" i="17"/>
  <c r="AE31" i="17" s="1"/>
  <c r="AE26" i="17"/>
  <c r="AE27" i="17"/>
  <c r="AE28" i="17"/>
  <c r="AE29" i="17"/>
  <c r="AD25" i="17"/>
  <c r="AD26" i="17"/>
  <c r="AD27" i="17"/>
  <c r="AD28" i="17"/>
  <c r="AD29" i="17"/>
  <c r="AC25" i="17"/>
  <c r="AC26" i="17"/>
  <c r="AC27" i="17"/>
  <c r="AC28" i="17"/>
  <c r="AC29" i="17"/>
  <c r="AB25" i="17"/>
  <c r="AB26" i="17"/>
  <c r="AB27" i="17"/>
  <c r="AB28" i="17"/>
  <c r="AB29" i="17"/>
  <c r="AA25" i="17"/>
  <c r="AA26" i="17"/>
  <c r="AA27" i="17"/>
  <c r="AA28" i="17"/>
  <c r="AA29" i="17"/>
  <c r="Z25" i="17"/>
  <c r="Z26" i="17"/>
  <c r="Z27" i="17"/>
  <c r="Z28" i="17"/>
  <c r="Z29" i="17"/>
  <c r="Y25" i="17"/>
  <c r="Y26" i="17"/>
  <c r="Y27" i="17"/>
  <c r="Y28" i="17"/>
  <c r="Y29" i="17"/>
  <c r="X25" i="17"/>
  <c r="X26" i="17"/>
  <c r="X27" i="17"/>
  <c r="X28" i="17"/>
  <c r="X29" i="17"/>
  <c r="W25" i="17"/>
  <c r="W26" i="17"/>
  <c r="W27" i="17"/>
  <c r="W28" i="17"/>
  <c r="W29" i="17"/>
  <c r="V25" i="17"/>
  <c r="V26" i="17"/>
  <c r="V27" i="17"/>
  <c r="V28" i="17"/>
  <c r="V29" i="17"/>
  <c r="U25" i="17"/>
  <c r="U26" i="17"/>
  <c r="U27" i="17"/>
  <c r="U28" i="17"/>
  <c r="U29" i="17"/>
  <c r="T25" i="17"/>
  <c r="T26" i="17"/>
  <c r="T27" i="17"/>
  <c r="T28" i="17"/>
  <c r="T29" i="17"/>
  <c r="S25" i="17"/>
  <c r="S26" i="17"/>
  <c r="S27" i="17"/>
  <c r="S28" i="17"/>
  <c r="S29" i="17"/>
  <c r="R25" i="17"/>
  <c r="R26" i="17"/>
  <c r="R27" i="17"/>
  <c r="R28" i="17"/>
  <c r="R29" i="17"/>
  <c r="R31" i="17" s="1"/>
  <c r="Q25" i="17"/>
  <c r="Q26" i="17"/>
  <c r="Q27" i="17"/>
  <c r="Q28" i="17"/>
  <c r="Q29" i="17"/>
  <c r="P25" i="17"/>
  <c r="P26" i="17"/>
  <c r="P32" i="17" s="1"/>
  <c r="P27" i="17"/>
  <c r="P28" i="17"/>
  <c r="P29" i="17"/>
  <c r="O25" i="17"/>
  <c r="O26" i="17"/>
  <c r="O27" i="17"/>
  <c r="O28" i="17"/>
  <c r="O29" i="17"/>
  <c r="N25" i="17"/>
  <c r="N26" i="17"/>
  <c r="N27" i="17"/>
  <c r="N31" i="17"/>
  <c r="N28" i="17"/>
  <c r="N29" i="17"/>
  <c r="M25" i="17"/>
  <c r="M26" i="17"/>
  <c r="M27" i="17"/>
  <c r="M28" i="17"/>
  <c r="M29" i="17"/>
  <c r="L25" i="17"/>
  <c r="L26" i="17"/>
  <c r="L27" i="17"/>
  <c r="L28" i="17"/>
  <c r="L29" i="17"/>
  <c r="K25" i="17"/>
  <c r="K26" i="17"/>
  <c r="K27" i="17"/>
  <c r="K28" i="17"/>
  <c r="K32" i="17" s="1"/>
  <c r="K29" i="17"/>
  <c r="J25" i="17"/>
  <c r="J26" i="17"/>
  <c r="J27" i="17"/>
  <c r="J32" i="17" s="1"/>
  <c r="J28" i="17"/>
  <c r="J29" i="17"/>
  <c r="I25" i="17"/>
  <c r="I26" i="17"/>
  <c r="I27" i="17"/>
  <c r="I28" i="17"/>
  <c r="I29" i="17"/>
  <c r="H25" i="17"/>
  <c r="H26" i="17"/>
  <c r="H27" i="17"/>
  <c r="H28" i="17"/>
  <c r="H29" i="17"/>
  <c r="G25" i="17"/>
  <c r="G26" i="17"/>
  <c r="G32" i="17" s="1"/>
  <c r="G27" i="17"/>
  <c r="G28" i="17"/>
  <c r="G29" i="17"/>
  <c r="F25" i="17"/>
  <c r="F26" i="17"/>
  <c r="F27" i="17"/>
  <c r="F28" i="17"/>
  <c r="F29" i="17"/>
  <c r="E25" i="17"/>
  <c r="E26" i="17"/>
  <c r="E27" i="17"/>
  <c r="E28" i="17"/>
  <c r="E29" i="17"/>
  <c r="E32" i="17" s="1"/>
  <c r="D25" i="17"/>
  <c r="D26" i="17"/>
  <c r="D27" i="17"/>
  <c r="D28" i="17"/>
  <c r="D29" i="17"/>
  <c r="C25" i="17"/>
  <c r="C26" i="17"/>
  <c r="C27" i="17"/>
  <c r="C28" i="17"/>
  <c r="C29" i="17"/>
  <c r="B25" i="17"/>
  <c r="B26" i="17"/>
  <c r="B27" i="17"/>
  <c r="B28" i="17"/>
  <c r="B29" i="17"/>
  <c r="AW10" i="17"/>
  <c r="AW11" i="17"/>
  <c r="AW12" i="17"/>
  <c r="AW13" i="17"/>
  <c r="AW14" i="17"/>
  <c r="AV10" i="17"/>
  <c r="AV11" i="17"/>
  <c r="AV12" i="17"/>
  <c r="AV13" i="17"/>
  <c r="AV14" i="17"/>
  <c r="AU10" i="17"/>
  <c r="AU11" i="17"/>
  <c r="AU12" i="17"/>
  <c r="AU13" i="17"/>
  <c r="AU14" i="17"/>
  <c r="AT10" i="17"/>
  <c r="AT11" i="17"/>
  <c r="AT12" i="17"/>
  <c r="AT13" i="17"/>
  <c r="AT14" i="17"/>
  <c r="AT16" i="17" s="1"/>
  <c r="AS10" i="17"/>
  <c r="AS11" i="17"/>
  <c r="AS12" i="17"/>
  <c r="AS13" i="17"/>
  <c r="AS14" i="17"/>
  <c r="AR10" i="17"/>
  <c r="AR11" i="17"/>
  <c r="AR12" i="17"/>
  <c r="AR13" i="17"/>
  <c r="AR14" i="17"/>
  <c r="AQ10" i="17"/>
  <c r="AQ11" i="17"/>
  <c r="AQ12" i="17"/>
  <c r="AQ16" i="17" s="1"/>
  <c r="AQ13" i="17"/>
  <c r="AQ14" i="17"/>
  <c r="AP10" i="17"/>
  <c r="AP11" i="17"/>
  <c r="AP16" i="17" s="1"/>
  <c r="AP12" i="17"/>
  <c r="AP13" i="17"/>
  <c r="AP14" i="17"/>
  <c r="AO10" i="17"/>
  <c r="AO11" i="17"/>
  <c r="AO12" i="17"/>
  <c r="AO13" i="17"/>
  <c r="AO14" i="17"/>
  <c r="AN10" i="17"/>
  <c r="AN11" i="17"/>
  <c r="AN12" i="17"/>
  <c r="AN13" i="17"/>
  <c r="AN14" i="17"/>
  <c r="AM10" i="17"/>
  <c r="AM11" i="17"/>
  <c r="AM12" i="17"/>
  <c r="AM13" i="17"/>
  <c r="AM14" i="17"/>
  <c r="AL10" i="17"/>
  <c r="AL11" i="17"/>
  <c r="AL12" i="17"/>
  <c r="AL13" i="17"/>
  <c r="AL14" i="17"/>
  <c r="AL16" i="17" s="1"/>
  <c r="AK10" i="17"/>
  <c r="AK11" i="17"/>
  <c r="AK12" i="17"/>
  <c r="AK17" i="17" s="1"/>
  <c r="AK13" i="17"/>
  <c r="AK14" i="17"/>
  <c r="AJ10" i="17"/>
  <c r="AJ11" i="17"/>
  <c r="AJ12" i="17"/>
  <c r="AJ13" i="17"/>
  <c r="AJ14" i="17"/>
  <c r="AI10" i="17"/>
  <c r="AI11" i="17"/>
  <c r="AI12" i="17"/>
  <c r="AI13" i="17"/>
  <c r="AI14" i="17"/>
  <c r="AH10" i="17"/>
  <c r="AH11" i="17"/>
  <c r="AH12" i="17"/>
  <c r="AH13" i="17"/>
  <c r="AH14" i="17"/>
  <c r="AG10" i="17"/>
  <c r="AG11" i="17"/>
  <c r="AG12" i="17"/>
  <c r="AG13" i="17"/>
  <c r="AG14" i="17"/>
  <c r="AF10" i="17"/>
  <c r="AF11" i="17"/>
  <c r="AF12" i="17"/>
  <c r="AF13" i="17"/>
  <c r="AF14" i="17"/>
  <c r="AE10" i="17"/>
  <c r="AE11" i="17"/>
  <c r="AE16" i="17" s="1"/>
  <c r="AE12" i="17"/>
  <c r="AE13" i="17"/>
  <c r="AE14" i="17"/>
  <c r="AD10" i="17"/>
  <c r="AD17" i="17" s="1"/>
  <c r="AD11" i="17"/>
  <c r="AD12" i="17"/>
  <c r="AD13" i="17"/>
  <c r="AD14" i="17"/>
  <c r="AC10" i="17"/>
  <c r="AC11" i="17"/>
  <c r="AC12" i="17"/>
  <c r="AC13" i="17"/>
  <c r="AC14" i="17"/>
  <c r="AB10" i="17"/>
  <c r="AB11" i="17"/>
  <c r="AB12" i="17"/>
  <c r="AB13" i="17"/>
  <c r="AB14" i="17"/>
  <c r="AA10" i="17"/>
  <c r="AA11" i="17"/>
  <c r="AA12" i="17"/>
  <c r="AA13" i="17"/>
  <c r="AA14" i="17"/>
  <c r="Z10" i="17"/>
  <c r="Z11" i="17"/>
  <c r="Z12" i="17"/>
  <c r="Z13" i="17"/>
  <c r="Z14" i="17"/>
  <c r="Y10" i="17"/>
  <c r="Y17" i="17" s="1"/>
  <c r="Y11" i="17"/>
  <c r="Y12" i="17"/>
  <c r="Y13" i="17"/>
  <c r="Y14" i="17"/>
  <c r="X10" i="17"/>
  <c r="X11" i="17"/>
  <c r="X12" i="17"/>
  <c r="X13" i="17"/>
  <c r="X14" i="17"/>
  <c r="W10" i="17"/>
  <c r="W11" i="17"/>
  <c r="W12" i="17"/>
  <c r="W13" i="17"/>
  <c r="W14" i="17"/>
  <c r="V10" i="17"/>
  <c r="V11" i="17"/>
  <c r="V12" i="17"/>
  <c r="V17" i="17" s="1"/>
  <c r="V13" i="17"/>
  <c r="V14" i="17"/>
  <c r="U10" i="17"/>
  <c r="U11" i="17"/>
  <c r="U17" i="17" s="1"/>
  <c r="U12" i="17"/>
  <c r="U13" i="17"/>
  <c r="U14" i="17"/>
  <c r="T10" i="17"/>
  <c r="T11" i="17"/>
  <c r="T12" i="17"/>
  <c r="T13" i="17"/>
  <c r="T16" i="17" s="1"/>
  <c r="T14" i="17"/>
  <c r="S10" i="17"/>
  <c r="S11" i="17"/>
  <c r="S12" i="17"/>
  <c r="S13" i="17"/>
  <c r="S14" i="17"/>
  <c r="R10" i="17"/>
  <c r="R11" i="17"/>
  <c r="R12" i="17"/>
  <c r="R13" i="17"/>
  <c r="R14" i="17"/>
  <c r="Q10" i="17"/>
  <c r="Q11" i="17"/>
  <c r="Q12" i="17"/>
  <c r="Q13" i="17"/>
  <c r="Q14" i="17"/>
  <c r="P10" i="17"/>
  <c r="P11" i="17"/>
  <c r="P17" i="17"/>
  <c r="P12" i="17"/>
  <c r="P13" i="17"/>
  <c r="P14" i="17"/>
  <c r="O10" i="17"/>
  <c r="O11" i="17"/>
  <c r="O12" i="17"/>
  <c r="O13" i="17"/>
  <c r="O14" i="17"/>
  <c r="N10" i="17"/>
  <c r="N11" i="17"/>
  <c r="N12" i="17"/>
  <c r="N13" i="17"/>
  <c r="N14" i="17"/>
  <c r="M10" i="17"/>
  <c r="M11" i="17"/>
  <c r="M12" i="17"/>
  <c r="M13" i="17"/>
  <c r="M14" i="17"/>
  <c r="L10" i="17"/>
  <c r="L11" i="17"/>
  <c r="L12" i="17"/>
  <c r="L13" i="17"/>
  <c r="L14" i="17"/>
  <c r="K10" i="17"/>
  <c r="K11" i="17"/>
  <c r="K12" i="17"/>
  <c r="K13" i="17"/>
  <c r="K14" i="17"/>
  <c r="J10" i="17"/>
  <c r="J11" i="17"/>
  <c r="J12" i="17"/>
  <c r="J16" i="17" s="1"/>
  <c r="J13" i="17"/>
  <c r="J14" i="17"/>
  <c r="I10" i="17"/>
  <c r="I11" i="17"/>
  <c r="I12" i="17"/>
  <c r="I13" i="17"/>
  <c r="I14" i="17"/>
  <c r="H10" i="17"/>
  <c r="H17" i="17" s="1"/>
  <c r="H11" i="17"/>
  <c r="H12" i="17"/>
  <c r="H13" i="17"/>
  <c r="H14" i="17"/>
  <c r="G10" i="17"/>
  <c r="G11" i="17"/>
  <c r="G17" i="17" s="1"/>
  <c r="G12" i="17"/>
  <c r="G13" i="17"/>
  <c r="G14" i="17"/>
  <c r="F10" i="17"/>
  <c r="F11" i="17"/>
  <c r="F12" i="17"/>
  <c r="F13" i="17"/>
  <c r="F14" i="17"/>
  <c r="E10" i="17"/>
  <c r="E11" i="17"/>
  <c r="E12" i="17"/>
  <c r="E13" i="17"/>
  <c r="E14" i="17"/>
  <c r="D10" i="17"/>
  <c r="D11" i="17"/>
  <c r="D12" i="17"/>
  <c r="D13" i="17"/>
  <c r="D14" i="17"/>
  <c r="D16" i="17" s="1"/>
  <c r="C10" i="17"/>
  <c r="C11" i="17"/>
  <c r="C12" i="17"/>
  <c r="C13" i="17"/>
  <c r="C14" i="17"/>
  <c r="B10" i="17"/>
  <c r="B11" i="17"/>
  <c r="B12" i="17"/>
  <c r="B13" i="17"/>
  <c r="B14" i="17"/>
  <c r="L62" i="13"/>
  <c r="C86" i="13"/>
  <c r="K62" i="13"/>
  <c r="B86" i="13" s="1"/>
  <c r="I62" i="13"/>
  <c r="C85" i="13"/>
  <c r="H62" i="13"/>
  <c r="B85" i="13" s="1"/>
  <c r="F62" i="13"/>
  <c r="C84" i="13"/>
  <c r="E62" i="13"/>
  <c r="B84" i="13" s="1"/>
  <c r="C62" i="13"/>
  <c r="C83" i="13"/>
  <c r="B62" i="13"/>
  <c r="B83" i="13" s="1"/>
  <c r="L61" i="13"/>
  <c r="C82" i="13"/>
  <c r="K61" i="13"/>
  <c r="B82" i="13" s="1"/>
  <c r="I61" i="13"/>
  <c r="C81" i="13"/>
  <c r="H61" i="13"/>
  <c r="B81" i="13" s="1"/>
  <c r="F61" i="13"/>
  <c r="C80" i="13"/>
  <c r="E61" i="13"/>
  <c r="B80" i="13" s="1"/>
  <c r="C61" i="13"/>
  <c r="C79" i="13"/>
  <c r="B61" i="13"/>
  <c r="B79" i="13" s="1"/>
  <c r="L58" i="13"/>
  <c r="C76" i="13"/>
  <c r="K58" i="13"/>
  <c r="B76" i="13" s="1"/>
  <c r="I58" i="13"/>
  <c r="C75" i="13"/>
  <c r="H58" i="13"/>
  <c r="B75" i="13" s="1"/>
  <c r="F58" i="13"/>
  <c r="C74" i="13"/>
  <c r="E58" i="13"/>
  <c r="B74" i="13" s="1"/>
  <c r="C58" i="13"/>
  <c r="C73" i="13"/>
  <c r="B58" i="13"/>
  <c r="B73" i="13" s="1"/>
  <c r="L57" i="13"/>
  <c r="C72" i="13"/>
  <c r="K57" i="13"/>
  <c r="B72" i="13" s="1"/>
  <c r="I57" i="13"/>
  <c r="C71" i="13"/>
  <c r="H57" i="13"/>
  <c r="B71" i="13" s="1"/>
  <c r="F57" i="13"/>
  <c r="C70" i="13"/>
  <c r="E57" i="13"/>
  <c r="B70" i="13" s="1"/>
  <c r="C57" i="13"/>
  <c r="C69" i="13"/>
  <c r="B57" i="13"/>
  <c r="B69" i="13" s="1"/>
  <c r="E20" i="13"/>
  <c r="E9" i="13"/>
  <c r="E10" i="13"/>
  <c r="E11" i="13"/>
  <c r="E19" i="13"/>
  <c r="E18" i="13"/>
  <c r="E17" i="13"/>
  <c r="E6" i="13"/>
  <c r="E7" i="13"/>
  <c r="E8" i="13"/>
  <c r="E16" i="13"/>
  <c r="E15" i="13"/>
  <c r="J20" i="12"/>
  <c r="N20" i="12"/>
  <c r="J19" i="12"/>
  <c r="J18" i="12"/>
  <c r="J17" i="12"/>
  <c r="Q17" i="12" s="1"/>
  <c r="P17" i="12"/>
  <c r="M17" i="12"/>
  <c r="N17" i="12"/>
  <c r="J16" i="12"/>
  <c r="P16" i="12"/>
  <c r="M16" i="12"/>
  <c r="E224" i="13"/>
  <c r="E226" i="13"/>
  <c r="E212" i="13"/>
  <c r="E215" i="13" s="1"/>
  <c r="E217" i="13"/>
  <c r="E200" i="13"/>
  <c r="E209" i="13"/>
  <c r="E206" i="13"/>
  <c r="E204" i="13"/>
  <c r="E203" i="13"/>
  <c r="E187" i="13"/>
  <c r="E193" i="13" s="1"/>
  <c r="E196" i="13"/>
  <c r="F196" i="13" s="1"/>
  <c r="E192" i="13"/>
  <c r="E189" i="13"/>
  <c r="F193" i="13" s="1"/>
  <c r="E191" i="13"/>
  <c r="E175" i="13"/>
  <c r="E184" i="13" s="1"/>
  <c r="E180" i="13"/>
  <c r="E183" i="13"/>
  <c r="F183" i="13" s="1"/>
  <c r="E182" i="13"/>
  <c r="E177" i="13"/>
  <c r="E178" i="13"/>
  <c r="E179" i="13"/>
  <c r="E163" i="13"/>
  <c r="E172" i="13"/>
  <c r="E169" i="13"/>
  <c r="E151" i="13"/>
  <c r="E153" i="13" s="1"/>
  <c r="E27" i="13"/>
  <c r="N28" i="13" s="1"/>
  <c r="E28" i="13"/>
  <c r="E29" i="13"/>
  <c r="N27" i="13"/>
  <c r="K27" i="13"/>
  <c r="K28" i="13"/>
  <c r="K29" i="13"/>
  <c r="K36" i="13"/>
  <c r="K34" i="13"/>
  <c r="K35" i="13"/>
  <c r="E36" i="13"/>
  <c r="E35" i="13"/>
  <c r="E34" i="13"/>
  <c r="G32" i="12"/>
  <c r="G33" i="12"/>
  <c r="G36" i="12"/>
  <c r="G37" i="12"/>
  <c r="G45" i="12"/>
  <c r="G44" i="12"/>
  <c r="G41" i="12"/>
  <c r="G40" i="12"/>
  <c r="G133" i="12"/>
  <c r="F133" i="12"/>
  <c r="G132" i="12"/>
  <c r="F132" i="12"/>
  <c r="G130" i="12"/>
  <c r="F130" i="12"/>
  <c r="G129" i="12"/>
  <c r="F129" i="12"/>
  <c r="G127" i="12"/>
  <c r="F127" i="12"/>
  <c r="G126" i="12"/>
  <c r="F126" i="12"/>
  <c r="G124" i="12"/>
  <c r="F124" i="12"/>
  <c r="G123" i="12"/>
  <c r="F123" i="12"/>
  <c r="G116" i="12"/>
  <c r="F116" i="12"/>
  <c r="G115" i="12"/>
  <c r="F115" i="12"/>
  <c r="G113" i="12"/>
  <c r="F113" i="12"/>
  <c r="G112" i="12"/>
  <c r="F112" i="12"/>
  <c r="G110" i="12"/>
  <c r="F110" i="12"/>
  <c r="G109" i="12"/>
  <c r="F109" i="12"/>
  <c r="G107" i="12"/>
  <c r="F107" i="12"/>
  <c r="G106" i="12"/>
  <c r="F106" i="12"/>
  <c r="G100" i="12"/>
  <c r="F100" i="12"/>
  <c r="G99" i="12"/>
  <c r="F99" i="12"/>
  <c r="G97" i="12"/>
  <c r="F97" i="12"/>
  <c r="G96" i="12"/>
  <c r="F96" i="12"/>
  <c r="G94" i="12"/>
  <c r="F94" i="12"/>
  <c r="G93" i="12"/>
  <c r="F93" i="12"/>
  <c r="G91" i="12"/>
  <c r="F91" i="12"/>
  <c r="G90" i="12"/>
  <c r="F90" i="12"/>
  <c r="G84" i="12"/>
  <c r="F84" i="12"/>
  <c r="G83" i="12"/>
  <c r="F83" i="12"/>
  <c r="G80" i="12"/>
  <c r="F80" i="12"/>
  <c r="G79" i="12"/>
  <c r="F79" i="12"/>
  <c r="G76" i="12"/>
  <c r="F76" i="12"/>
  <c r="G75" i="12"/>
  <c r="F75" i="12"/>
  <c r="G72" i="12"/>
  <c r="F72" i="12"/>
  <c r="G71" i="12"/>
  <c r="F71" i="12"/>
  <c r="G64" i="12"/>
  <c r="F64" i="12"/>
  <c r="G63" i="12"/>
  <c r="F63" i="12"/>
  <c r="G60" i="12"/>
  <c r="F60" i="12"/>
  <c r="G59" i="12"/>
  <c r="F59" i="12"/>
  <c r="G56" i="12"/>
  <c r="F56" i="12"/>
  <c r="G55" i="12"/>
  <c r="F55" i="12"/>
  <c r="G52" i="12"/>
  <c r="F52" i="12"/>
  <c r="G51" i="12"/>
  <c r="F51" i="12"/>
  <c r="F45" i="12"/>
  <c r="F44" i="12"/>
  <c r="F41" i="12"/>
  <c r="F40" i="12"/>
  <c r="F37" i="12"/>
  <c r="F36" i="12"/>
  <c r="F33" i="12"/>
  <c r="F32" i="12"/>
  <c r="B664" i="10"/>
  <c r="C664" i="10"/>
  <c r="C670" i="10" s="1"/>
  <c r="D664" i="10"/>
  <c r="E664" i="10"/>
  <c r="F664" i="10"/>
  <c r="G664" i="10"/>
  <c r="H664" i="10"/>
  <c r="I664" i="10"/>
  <c r="J664" i="10"/>
  <c r="K664" i="10"/>
  <c r="L664" i="10"/>
  <c r="M664" i="10"/>
  <c r="N664" i="10"/>
  <c r="O664" i="10"/>
  <c r="P664" i="10"/>
  <c r="Q664" i="10"/>
  <c r="R664" i="10"/>
  <c r="S664" i="10"/>
  <c r="T664" i="10"/>
  <c r="U664" i="10"/>
  <c r="C669" i="10"/>
  <c r="D669" i="10"/>
  <c r="G669" i="10"/>
  <c r="H669" i="10"/>
  <c r="AM19" i="9"/>
  <c r="AL19" i="9"/>
  <c r="AK19" i="9"/>
  <c r="AJ19" i="9"/>
  <c r="AM18" i="9"/>
  <c r="AL18" i="9"/>
  <c r="AK18" i="9"/>
  <c r="AJ18" i="9"/>
  <c r="J21" i="9"/>
  <c r="J22" i="9"/>
  <c r="J23" i="9"/>
  <c r="J24" i="9"/>
  <c r="J25" i="9"/>
  <c r="J26" i="9"/>
  <c r="J27" i="9"/>
  <c r="J28" i="9"/>
  <c r="J29" i="9"/>
  <c r="J30" i="9"/>
  <c r="J31" i="9"/>
  <c r="I21" i="9"/>
  <c r="I22" i="9"/>
  <c r="I23" i="9"/>
  <c r="I24" i="9"/>
  <c r="I25" i="9"/>
  <c r="I26" i="9"/>
  <c r="I27" i="9"/>
  <c r="I28" i="9"/>
  <c r="I29" i="9"/>
  <c r="I30" i="9"/>
  <c r="I31" i="9"/>
  <c r="H21" i="9"/>
  <c r="H22" i="9"/>
  <c r="H23" i="9"/>
  <c r="H24" i="9"/>
  <c r="H25" i="9"/>
  <c r="H26" i="9"/>
  <c r="H27" i="9"/>
  <c r="H28" i="9"/>
  <c r="H29" i="9"/>
  <c r="H30" i="9"/>
  <c r="H31" i="9"/>
  <c r="F33" i="9"/>
  <c r="E33" i="9"/>
  <c r="D33" i="9"/>
  <c r="F32" i="9"/>
  <c r="E32" i="9"/>
  <c r="D32" i="9"/>
  <c r="J4" i="9"/>
  <c r="J5" i="9"/>
  <c r="J6" i="9"/>
  <c r="J7" i="9"/>
  <c r="J8" i="9"/>
  <c r="J9" i="9"/>
  <c r="J10" i="9"/>
  <c r="J11" i="9"/>
  <c r="J12" i="9"/>
  <c r="J13" i="9"/>
  <c r="J14" i="9"/>
  <c r="J15" i="9"/>
  <c r="I4" i="9"/>
  <c r="I5" i="9"/>
  <c r="I6" i="9"/>
  <c r="I7" i="9"/>
  <c r="I8" i="9"/>
  <c r="I9" i="9"/>
  <c r="I10" i="9"/>
  <c r="I11" i="9"/>
  <c r="I12" i="9"/>
  <c r="I13" i="9"/>
  <c r="I14" i="9"/>
  <c r="I15" i="9"/>
  <c r="H4" i="9"/>
  <c r="H5" i="9"/>
  <c r="H6" i="9"/>
  <c r="H7" i="9"/>
  <c r="H8" i="9"/>
  <c r="H9" i="9"/>
  <c r="H10" i="9"/>
  <c r="H11" i="9"/>
  <c r="H12" i="9"/>
  <c r="H13" i="9"/>
  <c r="H14" i="9"/>
  <c r="H15" i="9"/>
  <c r="F17" i="9"/>
  <c r="E17" i="9"/>
  <c r="D17" i="9"/>
  <c r="F16" i="9"/>
  <c r="E16" i="9"/>
  <c r="D16" i="9"/>
  <c r="BC13" i="8"/>
  <c r="AZ42" i="8" s="1"/>
  <c r="BD14" i="8"/>
  <c r="BC14" i="8"/>
  <c r="BD13" i="8"/>
  <c r="AT13" i="8"/>
  <c r="AQ32" i="8" s="1"/>
  <c r="AU14" i="8"/>
  <c r="AT14" i="8"/>
  <c r="AU13" i="8"/>
  <c r="AK13" i="8"/>
  <c r="AH37" i="8" s="1"/>
  <c r="AL14" i="8"/>
  <c r="AK14" i="8"/>
  <c r="AL13" i="8"/>
  <c r="AC14" i="8"/>
  <c r="AB14" i="8"/>
  <c r="AC13" i="8"/>
  <c r="AB13" i="8"/>
  <c r="Y25" i="8"/>
  <c r="Q35" i="8"/>
  <c r="S18" i="8"/>
  <c r="R36" i="8"/>
  <c r="Q36" i="8"/>
  <c r="R35" i="8"/>
  <c r="M14" i="8"/>
  <c r="L14" i="8"/>
  <c r="M13" i="8"/>
  <c r="L13" i="8"/>
  <c r="D43" i="8"/>
  <c r="D42" i="8"/>
  <c r="D26" i="8"/>
  <c r="D25" i="8"/>
  <c r="E13" i="5"/>
  <c r="D13" i="5"/>
  <c r="C13" i="5"/>
  <c r="B13" i="5"/>
  <c r="E12" i="5"/>
  <c r="D12" i="5"/>
  <c r="C12" i="5"/>
  <c r="B12" i="5"/>
  <c r="D140" i="18"/>
  <c r="D141" i="18"/>
  <c r="Y48" i="8"/>
  <c r="Y46" i="8"/>
  <c r="AH22" i="8"/>
  <c r="AH27" i="8"/>
  <c r="AH43" i="8"/>
  <c r="AZ30" i="8"/>
  <c r="S28" i="8"/>
  <c r="S27" i="8"/>
  <c r="AH34" i="8"/>
  <c r="AZ37" i="8"/>
  <c r="Y32" i="8"/>
  <c r="AQ48" i="8"/>
  <c r="S17" i="8"/>
  <c r="AQ21" i="8"/>
  <c r="AZ43" i="8"/>
  <c r="AS61" i="17"/>
  <c r="Y45" i="8"/>
  <c r="O61" i="17"/>
  <c r="Y33" i="8"/>
  <c r="Y41" i="8"/>
  <c r="Y49" i="8"/>
  <c r="Y20" i="8"/>
  <c r="Y28" i="8"/>
  <c r="Y34" i="8"/>
  <c r="Y42" i="8"/>
  <c r="Y21" i="8"/>
  <c r="Y29" i="8"/>
  <c r="Y35" i="8"/>
  <c r="Y43" i="8"/>
  <c r="Y14" i="8"/>
  <c r="Y22" i="8"/>
  <c r="Y30" i="8"/>
  <c r="Y36" i="8"/>
  <c r="Y47" i="8"/>
  <c r="Y24" i="8"/>
  <c r="Y38" i="8"/>
  <c r="Y15" i="8"/>
  <c r="Y26" i="8"/>
  <c r="Y39" i="8"/>
  <c r="Y16" i="8"/>
  <c r="Y27" i="8"/>
  <c r="Y40" i="8"/>
  <c r="Y17" i="8"/>
  <c r="Y31" i="8"/>
  <c r="Y44" i="8"/>
  <c r="Y18" i="8"/>
  <c r="J16" i="9"/>
  <c r="E216" i="13"/>
  <c r="S23" i="8"/>
  <c r="AH18" i="8"/>
  <c r="AH31" i="17"/>
  <c r="AU32" i="17"/>
  <c r="AA61" i="17"/>
  <c r="F6" i="13"/>
  <c r="G15" i="13" s="1"/>
  <c r="W17" i="17"/>
  <c r="Z17" i="17"/>
  <c r="AM17" i="17"/>
  <c r="R32" i="17"/>
  <c r="K61" i="17"/>
  <c r="AU62" i="17"/>
  <c r="AH49" i="8"/>
  <c r="AH17" i="8"/>
  <c r="AH48" i="8"/>
  <c r="AH24" i="8"/>
  <c r="AH39" i="8"/>
  <c r="AH23" i="8"/>
  <c r="AH44" i="8"/>
  <c r="AQ33" i="8"/>
  <c r="AQ41" i="8"/>
  <c r="AQ28" i="8"/>
  <c r="AQ31" i="8"/>
  <c r="AZ49" i="8"/>
  <c r="AZ20" i="8"/>
  <c r="AZ16" i="8"/>
  <c r="K31" i="17"/>
  <c r="AH46" i="17"/>
  <c r="W62" i="17"/>
  <c r="AL61" i="17"/>
  <c r="AH21" i="8"/>
  <c r="F17" i="17"/>
  <c r="S17" i="17"/>
  <c r="AL17" i="17"/>
  <c r="N32" i="17"/>
  <c r="AD32" i="17"/>
  <c r="AH47" i="17"/>
  <c r="E233" i="13"/>
  <c r="F233" i="13" s="1"/>
  <c r="E229" i="13"/>
  <c r="E231" i="13"/>
  <c r="F231" i="13" s="1"/>
  <c r="E230" i="13"/>
  <c r="E227" i="13"/>
  <c r="J31" i="17"/>
  <c r="Z31" i="17"/>
  <c r="S62" i="17"/>
  <c r="Z62" i="17"/>
  <c r="S24" i="8"/>
  <c r="S25" i="8"/>
  <c r="S26" i="8"/>
  <c r="AQ37" i="8"/>
  <c r="AQ22" i="8"/>
  <c r="O17" i="17"/>
  <c r="AE17" i="17"/>
  <c r="N47" i="17"/>
  <c r="AT47" i="17"/>
  <c r="E160" i="13"/>
  <c r="M20" i="12"/>
  <c r="AM62" i="17"/>
  <c r="AV62" i="17"/>
  <c r="AP28" i="18"/>
  <c r="AP49" i="18" s="1"/>
  <c r="X28" i="18"/>
  <c r="X49" i="18" s="1"/>
  <c r="S28" i="18"/>
  <c r="S49" i="18" s="1"/>
  <c r="BE7" i="18"/>
  <c r="AK28" i="18"/>
  <c r="AK49" i="18" s="1"/>
  <c r="W28" i="18"/>
  <c r="W49" i="18"/>
  <c r="J28" i="18"/>
  <c r="J49" i="18" s="1"/>
  <c r="AF28" i="18"/>
  <c r="AF49" i="18" s="1"/>
  <c r="R28" i="18"/>
  <c r="R49" i="18"/>
  <c r="AJ28" i="18"/>
  <c r="AJ49" i="18"/>
  <c r="I28" i="18"/>
  <c r="I49" i="18" s="1"/>
  <c r="AW28" i="18"/>
  <c r="AW49" i="18" s="1"/>
  <c r="AI28" i="18"/>
  <c r="AI49" i="18" s="1"/>
  <c r="M51" i="18"/>
  <c r="AT31" i="18"/>
  <c r="AT52" i="18" s="1"/>
  <c r="AF31" i="18"/>
  <c r="AF52" i="18"/>
  <c r="N31" i="18"/>
  <c r="N52" i="18" s="1"/>
  <c r="AJ31" i="18"/>
  <c r="AJ52" i="18" s="1"/>
  <c r="R31" i="18"/>
  <c r="R52" i="18" s="1"/>
  <c r="D31" i="18"/>
  <c r="D52" i="18" s="1"/>
  <c r="V31" i="18"/>
  <c r="V52" i="18" s="1"/>
  <c r="H31" i="18"/>
  <c r="H52" i="18" s="1"/>
  <c r="AR31" i="18"/>
  <c r="AR52" i="18"/>
  <c r="Q31" i="18"/>
  <c r="Q52" i="18"/>
  <c r="C31" i="18"/>
  <c r="C52" i="18" s="1"/>
  <c r="AM31" i="18"/>
  <c r="AM52" i="18" s="1"/>
  <c r="U31" i="18"/>
  <c r="U52" i="18" s="1"/>
  <c r="G31" i="18"/>
  <c r="G52" i="18"/>
  <c r="AH31" i="18"/>
  <c r="AH52" i="18" s="1"/>
  <c r="T31" i="18"/>
  <c r="T52" i="18" s="1"/>
  <c r="AR62" i="17"/>
  <c r="AW25" i="18"/>
  <c r="AW46" i="18" s="1"/>
  <c r="AS25" i="18"/>
  <c r="AS46" i="18" s="1"/>
  <c r="AO25" i="18"/>
  <c r="AO46" i="18" s="1"/>
  <c r="AK25" i="18"/>
  <c r="AK46" i="18" s="1"/>
  <c r="AG25" i="18"/>
  <c r="AG46" i="18" s="1"/>
  <c r="AC25" i="18"/>
  <c r="AC46" i="18"/>
  <c r="Y25" i="18"/>
  <c r="Y46" i="18" s="1"/>
  <c r="U25" i="18"/>
  <c r="U46" i="18"/>
  <c r="Q25" i="18"/>
  <c r="Q46" i="18" s="1"/>
  <c r="M25" i="18"/>
  <c r="M46" i="18" s="1"/>
  <c r="I25" i="18"/>
  <c r="I46" i="18" s="1"/>
  <c r="E25" i="18"/>
  <c r="E46" i="18"/>
  <c r="AV25" i="18"/>
  <c r="AV46" i="18" s="1"/>
  <c r="AR25" i="18"/>
  <c r="AR46" i="18" s="1"/>
  <c r="AN25" i="18"/>
  <c r="AN46" i="18" s="1"/>
  <c r="AJ25" i="18"/>
  <c r="AJ46" i="18"/>
  <c r="AF25" i="18"/>
  <c r="AF46" i="18" s="1"/>
  <c r="AB25" i="18"/>
  <c r="AB46" i="18" s="1"/>
  <c r="X25" i="18"/>
  <c r="X46" i="18" s="1"/>
  <c r="T25" i="18"/>
  <c r="T46" i="18" s="1"/>
  <c r="P25" i="18"/>
  <c r="P46" i="18" s="1"/>
  <c r="L25" i="18"/>
  <c r="L46" i="18" s="1"/>
  <c r="H25" i="18"/>
  <c r="H46" i="18" s="1"/>
  <c r="D25" i="18"/>
  <c r="D46" i="18"/>
  <c r="BE4" i="18"/>
  <c r="AW30" i="18"/>
  <c r="AW51" i="18"/>
  <c r="AN30" i="18"/>
  <c r="AN51" i="18" s="1"/>
  <c r="AE30" i="18"/>
  <c r="AE51" i="18"/>
  <c r="V30" i="18"/>
  <c r="V51" i="18" s="1"/>
  <c r="Q30" i="18"/>
  <c r="Q51" i="18"/>
  <c r="H30" i="18"/>
  <c r="H51" i="18" s="1"/>
  <c r="AR30" i="18"/>
  <c r="AR51" i="18"/>
  <c r="AI30" i="18"/>
  <c r="AI51" i="18" s="1"/>
  <c r="Z30" i="18"/>
  <c r="Z51" i="18"/>
  <c r="U30" i="18"/>
  <c r="U51" i="18" s="1"/>
  <c r="L30" i="18"/>
  <c r="L51" i="18"/>
  <c r="C30" i="18"/>
  <c r="C51" i="18" s="1"/>
  <c r="AV30" i="18"/>
  <c r="AV51" i="18"/>
  <c r="AM30" i="18"/>
  <c r="AM51" i="18" s="1"/>
  <c r="AD30" i="18"/>
  <c r="AD51" i="18"/>
  <c r="Y30" i="18"/>
  <c r="Y51" i="18" s="1"/>
  <c r="P30" i="18"/>
  <c r="P51" i="18"/>
  <c r="G30" i="18"/>
  <c r="G51" i="18" s="1"/>
  <c r="AQ30" i="18"/>
  <c r="AQ51" i="18"/>
  <c r="AH30" i="18"/>
  <c r="AH51" i="18" s="1"/>
  <c r="AC30" i="18"/>
  <c r="AC51" i="18"/>
  <c r="T30" i="18"/>
  <c r="T51" i="18" s="1"/>
  <c r="K30" i="18"/>
  <c r="K51" i="18"/>
  <c r="AU30" i="18"/>
  <c r="AU51" i="18" s="1"/>
  <c r="AL30" i="18"/>
  <c r="AL51" i="18"/>
  <c r="AG30" i="18"/>
  <c r="AG51" i="18" s="1"/>
  <c r="X30" i="18"/>
  <c r="X51" i="18"/>
  <c r="O30" i="18"/>
  <c r="O51" i="18" s="1"/>
  <c r="F30" i="18"/>
  <c r="F51" i="18"/>
  <c r="E154" i="13"/>
  <c r="E195" i="13"/>
  <c r="F195" i="13" s="1"/>
  <c r="E207" i="13"/>
  <c r="F207" i="13" s="1"/>
  <c r="E208" i="13"/>
  <c r="F208" i="13" s="1"/>
  <c r="E218" i="13"/>
  <c r="R17" i="12"/>
  <c r="G16" i="17"/>
  <c r="O16" i="17"/>
  <c r="W16" i="17"/>
  <c r="AM16" i="17"/>
  <c r="AU16" i="17"/>
  <c r="G31" i="17"/>
  <c r="W31" i="17"/>
  <c r="AM31" i="17"/>
  <c r="G46" i="17"/>
  <c r="O46" i="17"/>
  <c r="AU46" i="17"/>
  <c r="G61" i="17"/>
  <c r="AN62" i="17"/>
  <c r="BE9" i="18"/>
  <c r="AP25" i="18"/>
  <c r="AP46" i="18" s="1"/>
  <c r="G28" i="18"/>
  <c r="G49" i="18" s="1"/>
  <c r="D30" i="18"/>
  <c r="D51" i="18"/>
  <c r="S31" i="18"/>
  <c r="S52" i="18" s="1"/>
  <c r="E155" i="13"/>
  <c r="E219" i="13"/>
  <c r="F219" i="13"/>
  <c r="R20" i="12"/>
  <c r="C32" i="17"/>
  <c r="S32" i="17"/>
  <c r="AI32" i="17"/>
  <c r="AQ32" i="17"/>
  <c r="C47" i="17"/>
  <c r="S47" i="17"/>
  <c r="AA47" i="17"/>
  <c r="AI47" i="17"/>
  <c r="C62" i="17"/>
  <c r="K62" i="17"/>
  <c r="AH62" i="17"/>
  <c r="AO62" i="17"/>
  <c r="BE10" i="18"/>
  <c r="G25" i="18"/>
  <c r="G46" i="18" s="1"/>
  <c r="O25" i="18"/>
  <c r="O46" i="18" s="1"/>
  <c r="W25" i="18"/>
  <c r="W46" i="18" s="1"/>
  <c r="AE25" i="18"/>
  <c r="AE46" i="18" s="1"/>
  <c r="T28" i="18"/>
  <c r="T49" i="18" s="1"/>
  <c r="AD28" i="18"/>
  <c r="AD49" i="18"/>
  <c r="AQ28" i="18"/>
  <c r="AQ49" i="18" s="1"/>
  <c r="R30" i="18"/>
  <c r="R51" i="18" s="1"/>
  <c r="AB30" i="18"/>
  <c r="AB51" i="18" s="1"/>
  <c r="AO30" i="18"/>
  <c r="AO51" i="18" s="1"/>
  <c r="AL31" i="18"/>
  <c r="AL52" i="18" s="1"/>
  <c r="F34" i="18"/>
  <c r="F55" i="18"/>
  <c r="AA34" i="18"/>
  <c r="AA55" i="18" s="1"/>
  <c r="E156" i="13"/>
  <c r="E220" i="13"/>
  <c r="F220" i="13"/>
  <c r="Q20" i="12"/>
  <c r="AF62" i="17"/>
  <c r="AH25" i="18"/>
  <c r="AH46" i="18"/>
  <c r="H28" i="18"/>
  <c r="H49" i="18"/>
  <c r="E30" i="18"/>
  <c r="E51" i="18" s="1"/>
  <c r="AP30" i="18"/>
  <c r="AP51" i="18"/>
  <c r="F31" i="18"/>
  <c r="F52" i="18" s="1"/>
  <c r="AW34" i="18"/>
  <c r="AW55" i="18" s="1"/>
  <c r="AS34" i="18"/>
  <c r="AS55" i="18"/>
  <c r="AO34" i="18"/>
  <c r="AO55" i="18" s="1"/>
  <c r="AK34" i="18"/>
  <c r="AK55" i="18"/>
  <c r="AG34" i="18"/>
  <c r="AG55" i="18" s="1"/>
  <c r="AC34" i="18"/>
  <c r="AC55" i="18"/>
  <c r="Y34" i="18"/>
  <c r="Y55" i="18" s="1"/>
  <c r="U34" i="18"/>
  <c r="U55" i="18"/>
  <c r="Q34" i="18"/>
  <c r="Q55" i="18" s="1"/>
  <c r="M34" i="18"/>
  <c r="M55" i="18"/>
  <c r="I34" i="18"/>
  <c r="I55" i="18" s="1"/>
  <c r="E34" i="18"/>
  <c r="E55" i="18"/>
  <c r="AU34" i="18"/>
  <c r="AU55" i="18" s="1"/>
  <c r="AP34" i="18"/>
  <c r="AP55" i="18"/>
  <c r="AJ34" i="18"/>
  <c r="AJ55" i="18" s="1"/>
  <c r="AE34" i="18"/>
  <c r="AE55" i="18"/>
  <c r="Z34" i="18"/>
  <c r="Z55" i="18" s="1"/>
  <c r="T34" i="18"/>
  <c r="T55" i="18"/>
  <c r="O34" i="18"/>
  <c r="O55" i="18" s="1"/>
  <c r="J34" i="18"/>
  <c r="J55" i="18"/>
  <c r="D34" i="18"/>
  <c r="D55" i="18" s="1"/>
  <c r="AT34" i="18"/>
  <c r="AT55" i="18"/>
  <c r="AN34" i="18"/>
  <c r="AN55" i="18" s="1"/>
  <c r="AI34" i="18"/>
  <c r="AI55" i="18"/>
  <c r="AD34" i="18"/>
  <c r="AD55" i="18" s="1"/>
  <c r="X34" i="18"/>
  <c r="X55" i="18"/>
  <c r="S34" i="18"/>
  <c r="S55" i="18" s="1"/>
  <c r="N34" i="18"/>
  <c r="N55" i="18"/>
  <c r="H34" i="18"/>
  <c r="H55" i="18" s="1"/>
  <c r="C34" i="18"/>
  <c r="C55" i="18"/>
  <c r="AX34" i="18"/>
  <c r="AX55" i="18" s="1"/>
  <c r="AR34" i="18"/>
  <c r="AR55" i="18"/>
  <c r="AM34" i="18"/>
  <c r="AM55" i="18" s="1"/>
  <c r="AH34" i="18"/>
  <c r="AH55" i="18"/>
  <c r="AB34" i="18"/>
  <c r="AB55" i="18" s="1"/>
  <c r="W34" i="18"/>
  <c r="W55" i="18"/>
  <c r="R34" i="18"/>
  <c r="R55" i="18" s="1"/>
  <c r="L34" i="18"/>
  <c r="L55" i="18"/>
  <c r="G34" i="18"/>
  <c r="G55" i="18" s="1"/>
  <c r="E157" i="13"/>
  <c r="F157" i="13"/>
  <c r="B16" i="17"/>
  <c r="R16" i="17"/>
  <c r="Z16" i="17"/>
  <c r="AH16" i="17"/>
  <c r="B46" i="17"/>
  <c r="J46" i="17"/>
  <c r="R46" i="17"/>
  <c r="B61" i="17"/>
  <c r="J61" i="17"/>
  <c r="AB62" i="17"/>
  <c r="AX24" i="18"/>
  <c r="AX45" i="18" s="1"/>
  <c r="AT24" i="18"/>
  <c r="AT45" i="18"/>
  <c r="AP24" i="18"/>
  <c r="AP45" i="18" s="1"/>
  <c r="AL24" i="18"/>
  <c r="AL45" i="18"/>
  <c r="AH24" i="18"/>
  <c r="AH45" i="18" s="1"/>
  <c r="AD24" i="18"/>
  <c r="AD45" i="18"/>
  <c r="Z24" i="18"/>
  <c r="Z45" i="18" s="1"/>
  <c r="V24" i="18"/>
  <c r="V45" i="18"/>
  <c r="R24" i="18"/>
  <c r="R45" i="18" s="1"/>
  <c r="N24" i="18"/>
  <c r="N45" i="18"/>
  <c r="J24" i="18"/>
  <c r="J45" i="18" s="1"/>
  <c r="F24" i="18"/>
  <c r="F45" i="18"/>
  <c r="AW24" i="18"/>
  <c r="AW45" i="18" s="1"/>
  <c r="AS24" i="18"/>
  <c r="AS45" i="18"/>
  <c r="AO24" i="18"/>
  <c r="AO45" i="18" s="1"/>
  <c r="AK24" i="18"/>
  <c r="AK45" i="18"/>
  <c r="AG24" i="18"/>
  <c r="AG45" i="18" s="1"/>
  <c r="AC24" i="18"/>
  <c r="AC45" i="18"/>
  <c r="Y24" i="18"/>
  <c r="Y45" i="18" s="1"/>
  <c r="U24" i="18"/>
  <c r="U45" i="18"/>
  <c r="Q24" i="18"/>
  <c r="Q45" i="18" s="1"/>
  <c r="M24" i="18"/>
  <c r="M45" i="18"/>
  <c r="I24" i="18"/>
  <c r="I45" i="18" s="1"/>
  <c r="E24" i="18"/>
  <c r="E45" i="18"/>
  <c r="J25" i="18"/>
  <c r="J46" i="18" s="1"/>
  <c r="Z25" i="18"/>
  <c r="Z46" i="18"/>
  <c r="K28" i="18"/>
  <c r="K49" i="18"/>
  <c r="AH28" i="18"/>
  <c r="AH49" i="18" s="1"/>
  <c r="S30" i="18"/>
  <c r="S51" i="18"/>
  <c r="AF30" i="18"/>
  <c r="AF51" i="18"/>
  <c r="AS30" i="18"/>
  <c r="AS51" i="18"/>
  <c r="AU32" i="18"/>
  <c r="AU53" i="18" s="1"/>
  <c r="AM32" i="18"/>
  <c r="AM53" i="18"/>
  <c r="AC32" i="18"/>
  <c r="AC53" i="18" s="1"/>
  <c r="O32" i="18"/>
  <c r="O53" i="18" s="1"/>
  <c r="AW32" i="18"/>
  <c r="AW53" i="18"/>
  <c r="AL32" i="18"/>
  <c r="AL53" i="18"/>
  <c r="X32" i="18"/>
  <c r="X53" i="18" s="1"/>
  <c r="J32" i="18"/>
  <c r="J53" i="18"/>
  <c r="W32" i="18"/>
  <c r="W53" i="18" s="1"/>
  <c r="E32" i="18"/>
  <c r="E53" i="18"/>
  <c r="AP32" i="18"/>
  <c r="AP53" i="18" s="1"/>
  <c r="AF32" i="18"/>
  <c r="AF53" i="18" s="1"/>
  <c r="R32" i="18"/>
  <c r="R53" i="18"/>
  <c r="AE32" i="18"/>
  <c r="AE53" i="18"/>
  <c r="M32" i="18"/>
  <c r="M53" i="18" s="1"/>
  <c r="AT32" i="18"/>
  <c r="AT53" i="18"/>
  <c r="AJ32" i="18"/>
  <c r="AJ53" i="18" s="1"/>
  <c r="Q32" i="18"/>
  <c r="Q53" i="18"/>
  <c r="C32" i="18"/>
  <c r="C53" i="18" s="1"/>
  <c r="K34" i="18"/>
  <c r="K55" i="18"/>
  <c r="AF34" i="18"/>
  <c r="AF55" i="18" s="1"/>
  <c r="AV28" i="18"/>
  <c r="AV49" i="18" s="1"/>
  <c r="I30" i="18"/>
  <c r="I51" i="18"/>
  <c r="AT30" i="18"/>
  <c r="AT51" i="18" s="1"/>
  <c r="AB31" i="18"/>
  <c r="AB52" i="18" s="1"/>
  <c r="AP33" i="18"/>
  <c r="AP54" i="18" s="1"/>
  <c r="AH33" i="18"/>
  <c r="AH54" i="18" s="1"/>
  <c r="Z33" i="18"/>
  <c r="Z54" i="18"/>
  <c r="J33" i="18"/>
  <c r="J54" i="18" s="1"/>
  <c r="C26" i="18"/>
  <c r="C47" i="18" s="1"/>
  <c r="G26" i="18"/>
  <c r="G47" i="18"/>
  <c r="K26" i="18"/>
  <c r="K47" i="18" s="1"/>
  <c r="O26" i="18"/>
  <c r="O47" i="18"/>
  <c r="S26" i="18"/>
  <c r="S47" i="18" s="1"/>
  <c r="W26" i="18"/>
  <c r="W47" i="18"/>
  <c r="AA26" i="18"/>
  <c r="AA47" i="18" s="1"/>
  <c r="AE26" i="18"/>
  <c r="AE47" i="18"/>
  <c r="AI26" i="18"/>
  <c r="AI47" i="18" s="1"/>
  <c r="AM26" i="18"/>
  <c r="AM47" i="18"/>
  <c r="AQ26" i="18"/>
  <c r="AQ47" i="18" s="1"/>
  <c r="AU26" i="18"/>
  <c r="AU47" i="18"/>
  <c r="F27" i="18"/>
  <c r="F48" i="18" s="1"/>
  <c r="N27" i="18"/>
  <c r="N48" i="18"/>
  <c r="V27" i="18"/>
  <c r="V48" i="18"/>
  <c r="AD27" i="18"/>
  <c r="AD48" i="18" s="1"/>
  <c r="AL27" i="18"/>
  <c r="AL48" i="18" s="1"/>
  <c r="AT27" i="18"/>
  <c r="AT48" i="18"/>
  <c r="AR37" i="18"/>
  <c r="AR58" i="18"/>
  <c r="Z37" i="18"/>
  <c r="Z58" i="18" s="1"/>
  <c r="L37" i="18"/>
  <c r="L58" i="18" s="1"/>
  <c r="AV37" i="18"/>
  <c r="AV58" i="18"/>
  <c r="AD37" i="18"/>
  <c r="AD58" i="18"/>
  <c r="P37" i="18"/>
  <c r="P58" i="18" s="1"/>
  <c r="AQ37" i="18"/>
  <c r="AQ58" i="18" s="1"/>
  <c r="AC37" i="18"/>
  <c r="AC58" i="18"/>
  <c r="K37" i="18"/>
  <c r="K58" i="18"/>
  <c r="AL37" i="18"/>
  <c r="AL58" i="18" s="1"/>
  <c r="X37" i="18"/>
  <c r="X58" i="18" s="1"/>
  <c r="F37" i="18"/>
  <c r="F58" i="18"/>
  <c r="AK37" i="18"/>
  <c r="AK58" i="18"/>
  <c r="S37" i="18"/>
  <c r="S58" i="18" s="1"/>
  <c r="E37" i="18"/>
  <c r="E58" i="18" s="1"/>
  <c r="AX76" i="18"/>
  <c r="AT76" i="18"/>
  <c r="AP76" i="18"/>
  <c r="AL76" i="18"/>
  <c r="AH76" i="18"/>
  <c r="AD76" i="18"/>
  <c r="Z76" i="18"/>
  <c r="V76" i="18"/>
  <c r="R76" i="18"/>
  <c r="N76" i="18"/>
  <c r="J76" i="18"/>
  <c r="F76" i="18"/>
  <c r="AS76" i="18"/>
  <c r="AN76" i="18"/>
  <c r="W76" i="18"/>
  <c r="O76" i="18"/>
  <c r="G76" i="18"/>
  <c r="D76" i="18"/>
  <c r="AQ76" i="18"/>
  <c r="AG76" i="18"/>
  <c r="AB76" i="18"/>
  <c r="AV76" i="18"/>
  <c r="AE76" i="18"/>
  <c r="U76" i="18"/>
  <c r="M76" i="18"/>
  <c r="E76" i="18"/>
  <c r="AO76" i="18"/>
  <c r="AJ76" i="18"/>
  <c r="P76" i="18"/>
  <c r="H76" i="18"/>
  <c r="AM76" i="18"/>
  <c r="AC76" i="18"/>
  <c r="X76" i="18"/>
  <c r="S76" i="18"/>
  <c r="K76" i="18"/>
  <c r="AF76" i="18"/>
  <c r="T76" i="18"/>
  <c r="I76" i="18"/>
  <c r="AU76" i="18"/>
  <c r="Q76" i="18"/>
  <c r="AW76" i="18"/>
  <c r="AI76" i="18"/>
  <c r="AR76" i="18"/>
  <c r="AK76" i="18"/>
  <c r="L76" i="18"/>
  <c r="BE6" i="18"/>
  <c r="D26" i="18"/>
  <c r="D47" i="18" s="1"/>
  <c r="H26" i="18"/>
  <c r="H47" i="18"/>
  <c r="L26" i="18"/>
  <c r="L47" i="18" s="1"/>
  <c r="P26" i="18"/>
  <c r="P47" i="18"/>
  <c r="T26" i="18"/>
  <c r="T47" i="18" s="1"/>
  <c r="X26" i="18"/>
  <c r="X47" i="18"/>
  <c r="AB26" i="18"/>
  <c r="AB47" i="18" s="1"/>
  <c r="AF26" i="18"/>
  <c r="AF47" i="18"/>
  <c r="AJ26" i="18"/>
  <c r="AJ47" i="18" s="1"/>
  <c r="AN26" i="18"/>
  <c r="AN47" i="18"/>
  <c r="AR26" i="18"/>
  <c r="AR47" i="18" s="1"/>
  <c r="G27" i="18"/>
  <c r="G48" i="18"/>
  <c r="O27" i="18"/>
  <c r="O48" i="18"/>
  <c r="W27" i="18"/>
  <c r="W48" i="18" s="1"/>
  <c r="AE27" i="18"/>
  <c r="AE48" i="18" s="1"/>
  <c r="AM27" i="18"/>
  <c r="AM48" i="18"/>
  <c r="F29" i="18"/>
  <c r="F50" i="18"/>
  <c r="K29" i="18"/>
  <c r="K50" i="18"/>
  <c r="T29" i="18"/>
  <c r="T50" i="18"/>
  <c r="AC29" i="18"/>
  <c r="AC50" i="18"/>
  <c r="AL29" i="18"/>
  <c r="AL50" i="18"/>
  <c r="AQ29" i="18"/>
  <c r="AQ50" i="18"/>
  <c r="Y35" i="18"/>
  <c r="Y56" i="18"/>
  <c r="R37" i="18"/>
  <c r="R58" i="18" s="1"/>
  <c r="AO37" i="18"/>
  <c r="AO58" i="18" s="1"/>
  <c r="Y76" i="18"/>
  <c r="AA76" i="18"/>
  <c r="G29" i="18"/>
  <c r="G50" i="18" s="1"/>
  <c r="P29" i="18"/>
  <c r="P50" i="18"/>
  <c r="Y29" i="18"/>
  <c r="Y50" i="18" s="1"/>
  <c r="AH29" i="18"/>
  <c r="AH50" i="18"/>
  <c r="AM29" i="18"/>
  <c r="AM50" i="18" s="1"/>
  <c r="K33" i="18"/>
  <c r="K54" i="18" s="1"/>
  <c r="U33" i="18"/>
  <c r="U54" i="18"/>
  <c r="AF33" i="18"/>
  <c r="AF54" i="18" s="1"/>
  <c r="AQ33" i="18"/>
  <c r="AQ54" i="18" s="1"/>
  <c r="AV35" i="18"/>
  <c r="AV56" i="18" s="1"/>
  <c r="AN35" i="18"/>
  <c r="AN56" i="18"/>
  <c r="AF35" i="18"/>
  <c r="AF56" i="18" s="1"/>
  <c r="X35" i="18"/>
  <c r="X56" i="18" s="1"/>
  <c r="P35" i="18"/>
  <c r="P56" i="18" s="1"/>
  <c r="H35" i="18"/>
  <c r="H56" i="18"/>
  <c r="H37" i="18"/>
  <c r="H58" i="18" s="1"/>
  <c r="AT40" i="18"/>
  <c r="AT61" i="18" s="1"/>
  <c r="AL40" i="18"/>
  <c r="AL61" i="18" s="1"/>
  <c r="AD40" i="18"/>
  <c r="AD61" i="18"/>
  <c r="V40" i="18"/>
  <c r="V61" i="18" s="1"/>
  <c r="N40" i="18"/>
  <c r="N61" i="18" s="1"/>
  <c r="F40" i="18"/>
  <c r="F61" i="18" s="1"/>
  <c r="AQ43" i="18"/>
  <c r="AQ64" i="18"/>
  <c r="AI43" i="18"/>
  <c r="AI64" i="18" s="1"/>
  <c r="AA43" i="18"/>
  <c r="AA64" i="18" s="1"/>
  <c r="S43" i="18"/>
  <c r="S64" i="18" s="1"/>
  <c r="K43" i="18"/>
  <c r="K64" i="18"/>
  <c r="C43" i="18"/>
  <c r="C64" i="18" s="1"/>
  <c r="AT43" i="18"/>
  <c r="AT64" i="18" s="1"/>
  <c r="AL43" i="18"/>
  <c r="AL64" i="18" s="1"/>
  <c r="AD43" i="18"/>
  <c r="AD64" i="18"/>
  <c r="V43" i="18"/>
  <c r="V64" i="18" s="1"/>
  <c r="N43" i="18"/>
  <c r="N64" i="18" s="1"/>
  <c r="F43" i="18"/>
  <c r="F64" i="18" s="1"/>
  <c r="Y40" i="18"/>
  <c r="Y61" i="18"/>
  <c r="AM40" i="18"/>
  <c r="AM61" i="18" s="1"/>
  <c r="AO43" i="18"/>
  <c r="AO64" i="18" s="1"/>
  <c r="T40" i="18"/>
  <c r="T61" i="18" s="1"/>
  <c r="AS40" i="18"/>
  <c r="AS61" i="18"/>
  <c r="AS41" i="18"/>
  <c r="AS62" i="18" s="1"/>
  <c r="AK41" i="18"/>
  <c r="AK62" i="18" s="1"/>
  <c r="AC41" i="18"/>
  <c r="AC62" i="18" s="1"/>
  <c r="U41" i="18"/>
  <c r="U62" i="18"/>
  <c r="M41" i="18"/>
  <c r="M62" i="18" s="1"/>
  <c r="E41" i="18"/>
  <c r="E62" i="18" s="1"/>
  <c r="AR41" i="18"/>
  <c r="AR62" i="18" s="1"/>
  <c r="AJ41" i="18"/>
  <c r="AJ62" i="18"/>
  <c r="AB41" i="18"/>
  <c r="AB62" i="18" s="1"/>
  <c r="T41" i="18"/>
  <c r="T62" i="18" s="1"/>
  <c r="L41" i="18"/>
  <c r="L62" i="18" s="1"/>
  <c r="H43" i="18"/>
  <c r="H64" i="18"/>
  <c r="X43" i="18"/>
  <c r="X64" i="18" s="1"/>
  <c r="AU39" i="18"/>
  <c r="AU60" i="18" s="1"/>
  <c r="H40" i="18"/>
  <c r="H61" i="18" s="1"/>
  <c r="AG40" i="18"/>
  <c r="AG61" i="18"/>
  <c r="AU40" i="18"/>
  <c r="AU61" i="18" s="1"/>
  <c r="S41" i="18"/>
  <c r="S62" i="18" s="1"/>
  <c r="AI41" i="18"/>
  <c r="AI62" i="18" s="1"/>
  <c r="AG43" i="18"/>
  <c r="AG64" i="18"/>
  <c r="X36" i="18"/>
  <c r="X57" i="18"/>
  <c r="AG36" i="18"/>
  <c r="AG57" i="18"/>
  <c r="AP36" i="18"/>
  <c r="AP57" i="18"/>
  <c r="I38" i="18"/>
  <c r="I59" i="18"/>
  <c r="S38" i="18"/>
  <c r="S59" i="18" s="1"/>
  <c r="AD38" i="18"/>
  <c r="AD59" i="18" s="1"/>
  <c r="AO38" i="18"/>
  <c r="AO59" i="18"/>
  <c r="H39" i="18"/>
  <c r="H60" i="18" s="1"/>
  <c r="R39" i="18"/>
  <c r="R60" i="18"/>
  <c r="AC39" i="18"/>
  <c r="AC60" i="18" s="1"/>
  <c r="AN39" i="18"/>
  <c r="AN60" i="18"/>
  <c r="U40" i="18"/>
  <c r="U61" i="18" s="1"/>
  <c r="AI40" i="18"/>
  <c r="AI61" i="18"/>
  <c r="AV42" i="18"/>
  <c r="AV63" i="18" s="1"/>
  <c r="AR42" i="18"/>
  <c r="AR63" i="18"/>
  <c r="AN42" i="18"/>
  <c r="AN63" i="18" s="1"/>
  <c r="AJ42" i="18"/>
  <c r="AJ63" i="18"/>
  <c r="AF42" i="18"/>
  <c r="AF63" i="18" s="1"/>
  <c r="AB42" i="18"/>
  <c r="AB63" i="18"/>
  <c r="X42" i="18"/>
  <c r="X63" i="18" s="1"/>
  <c r="T42" i="18"/>
  <c r="T63" i="18"/>
  <c r="P42" i="18"/>
  <c r="P63" i="18" s="1"/>
  <c r="L42" i="18"/>
  <c r="L63" i="18"/>
  <c r="H42" i="18"/>
  <c r="H63" i="18" s="1"/>
  <c r="D42" i="18"/>
  <c r="D63" i="18"/>
  <c r="AU42" i="18"/>
  <c r="AU63" i="18" s="1"/>
  <c r="AQ42" i="18"/>
  <c r="AQ63" i="18"/>
  <c r="AM42" i="18"/>
  <c r="AM63" i="18" s="1"/>
  <c r="AI42" i="18"/>
  <c r="AI63" i="18"/>
  <c r="AE42" i="18"/>
  <c r="AE63" i="18" s="1"/>
  <c r="AA42" i="18"/>
  <c r="AA63" i="18"/>
  <c r="W42" i="18"/>
  <c r="W63" i="18" s="1"/>
  <c r="S42" i="18"/>
  <c r="S63" i="18"/>
  <c r="O42" i="18"/>
  <c r="O63" i="18" s="1"/>
  <c r="K42" i="18"/>
  <c r="K63" i="18"/>
  <c r="G42" i="18"/>
  <c r="G63" i="18" s="1"/>
  <c r="C42" i="18"/>
  <c r="C63" i="18"/>
  <c r="I43" i="18"/>
  <c r="I64" i="18" s="1"/>
  <c r="Y43" i="18"/>
  <c r="Y64" i="18"/>
  <c r="AS43" i="18"/>
  <c r="AS64" i="18" s="1"/>
  <c r="C39" i="18"/>
  <c r="C60" i="18"/>
  <c r="AI39" i="18"/>
  <c r="AI60" i="18" s="1"/>
  <c r="I40" i="18"/>
  <c r="I61" i="18"/>
  <c r="W40" i="18"/>
  <c r="W61" i="18" s="1"/>
  <c r="AV40" i="18"/>
  <c r="AV61" i="18"/>
  <c r="N41" i="18"/>
  <c r="N62" i="18" s="1"/>
  <c r="AD41" i="18"/>
  <c r="AD62" i="18"/>
  <c r="AT41" i="18"/>
  <c r="AT62" i="18" s="1"/>
  <c r="AS42" i="18"/>
  <c r="AS63" i="18"/>
  <c r="AV43" i="18"/>
  <c r="AV64" i="18" s="1"/>
  <c r="AT75" i="18"/>
  <c r="AP75" i="18"/>
  <c r="AL75" i="18"/>
  <c r="AH75" i="18"/>
  <c r="AD75" i="18"/>
  <c r="Z75" i="18"/>
  <c r="V75" i="18"/>
  <c r="R75" i="18"/>
  <c r="N75" i="18"/>
  <c r="J75" i="18"/>
  <c r="F75" i="18"/>
  <c r="AU75" i="18"/>
  <c r="AQ75" i="18"/>
  <c r="AM75" i="18"/>
  <c r="AI75" i="18"/>
  <c r="AE75" i="18"/>
  <c r="AA75" i="18"/>
  <c r="W75" i="18"/>
  <c r="K75" i="18"/>
  <c r="S75" i="18"/>
  <c r="X75" i="18"/>
  <c r="AC75" i="18"/>
  <c r="H75" i="18"/>
  <c r="P75" i="18"/>
  <c r="AJ75" i="18"/>
  <c r="AO75" i="18"/>
  <c r="AU74" i="18"/>
  <c r="AQ74" i="18"/>
  <c r="AM74" i="18"/>
  <c r="AI74" i="18"/>
  <c r="AE74" i="18"/>
  <c r="AA74" i="18"/>
  <c r="W74" i="18"/>
  <c r="S74" i="18"/>
  <c r="O74" i="18"/>
  <c r="K74" i="18"/>
  <c r="G74" i="18"/>
  <c r="AU93" i="18"/>
  <c r="AQ93" i="18"/>
  <c r="AM93" i="18"/>
  <c r="AX93" i="18"/>
  <c r="AR93" i="18"/>
  <c r="AO93" i="18"/>
  <c r="AL93" i="18"/>
  <c r="AH93" i="18"/>
  <c r="AD93" i="18"/>
  <c r="Z93" i="18"/>
  <c r="V93" i="18"/>
  <c r="R93" i="18"/>
  <c r="N93" i="18"/>
  <c r="J93" i="18"/>
  <c r="F93" i="18"/>
  <c r="AI93" i="18"/>
  <c r="AE93" i="18"/>
  <c r="AA93" i="18"/>
  <c r="W93" i="18"/>
  <c r="S93" i="18"/>
  <c r="O93" i="18"/>
  <c r="K93" i="18"/>
  <c r="G93" i="18"/>
  <c r="C93" i="18"/>
  <c r="AV93" i="18"/>
  <c r="AS93" i="18"/>
  <c r="AP93" i="18"/>
  <c r="E75" i="18"/>
  <c r="M75" i="18"/>
  <c r="U75" i="18"/>
  <c r="AV75" i="18"/>
  <c r="B79" i="18"/>
  <c r="B80" i="18"/>
  <c r="R74" i="18"/>
  <c r="U74" i="18"/>
  <c r="AB75" i="18"/>
  <c r="AG75" i="18"/>
  <c r="AL74" i="18"/>
  <c r="AV74" i="18"/>
  <c r="AT93" i="18"/>
  <c r="AW93" i="18"/>
  <c r="AR92" i="18"/>
  <c r="AO92" i="18"/>
  <c r="AL92" i="18"/>
  <c r="AH92" i="18"/>
  <c r="AD92" i="18"/>
  <c r="Z92" i="18"/>
  <c r="V92" i="18"/>
  <c r="R92" i="18"/>
  <c r="N92" i="18"/>
  <c r="J92" i="18"/>
  <c r="F92" i="18"/>
  <c r="AU92" i="18"/>
  <c r="AI92" i="18"/>
  <c r="AE92" i="18"/>
  <c r="AA92" i="18"/>
  <c r="W92" i="18"/>
  <c r="S92" i="18"/>
  <c r="O92" i="18"/>
  <c r="K92" i="18"/>
  <c r="G92" i="18"/>
  <c r="C92" i="18"/>
  <c r="AV92" i="18"/>
  <c r="AS92" i="18"/>
  <c r="AP92" i="18"/>
  <c r="AM92" i="18"/>
  <c r="AJ92" i="18"/>
  <c r="AF92" i="18"/>
  <c r="AB92" i="18"/>
  <c r="X92" i="18"/>
  <c r="T92" i="18"/>
  <c r="P92" i="18"/>
  <c r="L92" i="18"/>
  <c r="H92" i="18"/>
  <c r="AX91" i="18"/>
  <c r="AV91" i="18"/>
  <c r="AR91" i="18"/>
  <c r="AN91" i="18"/>
  <c r="AW113" i="18"/>
  <c r="AS113" i="18"/>
  <c r="AO113" i="18"/>
  <c r="AK113" i="18"/>
  <c r="AG113" i="18"/>
  <c r="AC113" i="18"/>
  <c r="Y113" i="18"/>
  <c r="U113" i="18"/>
  <c r="Q113" i="18"/>
  <c r="Q115" i="18" s="1"/>
  <c r="M113" i="18"/>
  <c r="I113" i="18"/>
  <c r="E113" i="18"/>
  <c r="AX113" i="18"/>
  <c r="AU113" i="18"/>
  <c r="AR113" i="18"/>
  <c r="AD113" i="18"/>
  <c r="AA113" i="18"/>
  <c r="X113" i="18"/>
  <c r="AV113" i="18"/>
  <c r="V113" i="18"/>
  <c r="S113" i="18"/>
  <c r="P113" i="18"/>
  <c r="AT128" i="18"/>
  <c r="AP128" i="18"/>
  <c r="AL128" i="18"/>
  <c r="AH128" i="18"/>
  <c r="AD128" i="18"/>
  <c r="Z128" i="18"/>
  <c r="V128" i="18"/>
  <c r="R128" i="18"/>
  <c r="N128" i="18"/>
  <c r="J128" i="18"/>
  <c r="F128" i="18"/>
  <c r="AX128" i="18"/>
  <c r="AM128" i="18"/>
  <c r="W128" i="18"/>
  <c r="G128" i="18"/>
  <c r="G133" i="18" s="1"/>
  <c r="AW128" i="18"/>
  <c r="AJ128" i="18"/>
  <c r="AG128" i="18"/>
  <c r="T128" i="18"/>
  <c r="Q128" i="18"/>
  <c r="D128" i="18"/>
  <c r="AN128" i="18"/>
  <c r="AK128" i="18"/>
  <c r="X128" i="18"/>
  <c r="U128" i="18"/>
  <c r="H128" i="18"/>
  <c r="E128" i="18"/>
  <c r="C667" i="23"/>
  <c r="P91" i="18"/>
  <c r="T91" i="18"/>
  <c r="X91" i="18"/>
  <c r="AB91" i="18"/>
  <c r="AF91" i="18"/>
  <c r="AJ91" i="18"/>
  <c r="AX95" i="18"/>
  <c r="AT95" i="18"/>
  <c r="AP95" i="18"/>
  <c r="AQ113" i="18"/>
  <c r="AX112" i="18"/>
  <c r="AP112" i="18"/>
  <c r="AM112" i="18"/>
  <c r="AJ112" i="18"/>
  <c r="AG112" i="18"/>
  <c r="J112" i="18"/>
  <c r="G112" i="18"/>
  <c r="D112" i="18"/>
  <c r="AH112" i="18"/>
  <c r="AE112" i="18"/>
  <c r="AB112" i="18"/>
  <c r="Y112" i="18"/>
  <c r="B134" i="18"/>
  <c r="O128" i="18"/>
  <c r="Y128" i="18"/>
  <c r="AR128" i="18"/>
  <c r="AM91" i="18"/>
  <c r="AP91" i="18"/>
  <c r="AS91" i="18"/>
  <c r="O113" i="18"/>
  <c r="U112" i="18"/>
  <c r="W113" i="18"/>
  <c r="AA112" i="18"/>
  <c r="AC112" i="18"/>
  <c r="AE113" i="18"/>
  <c r="AJ113" i="18"/>
  <c r="AO112" i="18"/>
  <c r="AQ112" i="18"/>
  <c r="AV112" i="18"/>
  <c r="S128" i="18"/>
  <c r="B133" i="18"/>
  <c r="AW127" i="18"/>
  <c r="AJ127" i="18"/>
  <c r="AG127" i="18"/>
  <c r="T127" i="18"/>
  <c r="Q127" i="18"/>
  <c r="D127" i="18"/>
  <c r="AT127" i="18"/>
  <c r="AQ127" i="18"/>
  <c r="AD127" i="18"/>
  <c r="AA127" i="18"/>
  <c r="N127" i="18"/>
  <c r="K127" i="18"/>
  <c r="AU127" i="18"/>
  <c r="AH127" i="18"/>
  <c r="AE127" i="18"/>
  <c r="R127" i="18"/>
  <c r="O127" i="18"/>
  <c r="C91" i="18"/>
  <c r="E95" i="18"/>
  <c r="G91" i="18"/>
  <c r="I95" i="18"/>
  <c r="K91" i="18"/>
  <c r="M95" i="18"/>
  <c r="O91" i="18"/>
  <c r="Q95" i="18"/>
  <c r="S91" i="18"/>
  <c r="U95" i="18"/>
  <c r="W91" i="18"/>
  <c r="Y95" i="18"/>
  <c r="AA91" i="18"/>
  <c r="AC95" i="18"/>
  <c r="AE91" i="18"/>
  <c r="AG95" i="18"/>
  <c r="AI91" i="18"/>
  <c r="AK95" i="18"/>
  <c r="AW95" i="18"/>
  <c r="C113" i="18"/>
  <c r="G113" i="18"/>
  <c r="I112" i="18"/>
  <c r="K113" i="18"/>
  <c r="M112" i="18"/>
  <c r="O112" i="18"/>
  <c r="Q112" i="18"/>
  <c r="S112" i="18"/>
  <c r="W112" i="18"/>
  <c r="W117" i="18" s="1"/>
  <c r="AT113" i="18"/>
  <c r="AT111" i="18"/>
  <c r="AP111" i="18"/>
  <c r="AL111" i="18"/>
  <c r="AH111" i="18"/>
  <c r="AD111" i="18"/>
  <c r="Z111" i="18"/>
  <c r="V111" i="18"/>
  <c r="R111" i="18"/>
  <c r="N111" i="18"/>
  <c r="J111" i="18"/>
  <c r="F111" i="18"/>
  <c r="AM111" i="18"/>
  <c r="AJ111" i="18"/>
  <c r="AG111" i="18"/>
  <c r="AV111" i="18"/>
  <c r="AS111" i="18"/>
  <c r="S111" i="18"/>
  <c r="P111" i="18"/>
  <c r="M111" i="18"/>
  <c r="AQ111" i="18"/>
  <c r="AN111" i="18"/>
  <c r="AK111" i="18"/>
  <c r="K111" i="18"/>
  <c r="H111" i="18"/>
  <c r="E111" i="18"/>
  <c r="L128" i="18"/>
  <c r="AA128" i="18"/>
  <c r="AC128" i="18"/>
  <c r="AV128" i="18"/>
  <c r="AR131" i="18"/>
  <c r="AO131" i="18"/>
  <c r="AL131" i="18"/>
  <c r="AB131" i="18"/>
  <c r="Y131" i="18"/>
  <c r="V131" i="18"/>
  <c r="L131" i="18"/>
  <c r="I131" i="18"/>
  <c r="F131" i="18"/>
  <c r="AI131" i="18"/>
  <c r="S131" i="18"/>
  <c r="C131" i="18"/>
  <c r="AM131" i="18"/>
  <c r="W131" i="18"/>
  <c r="G131" i="18"/>
  <c r="B97" i="18"/>
  <c r="M94" i="18"/>
  <c r="Q94" i="18"/>
  <c r="U94" i="18"/>
  <c r="Y94" i="18"/>
  <c r="AC94" i="18"/>
  <c r="AG94" i="18"/>
  <c r="AK94" i="18"/>
  <c r="AN95" i="18"/>
  <c r="AQ95" i="18"/>
  <c r="AT94" i="18"/>
  <c r="AU91" i="18"/>
  <c r="C112" i="18"/>
  <c r="E112" i="18"/>
  <c r="G111" i="18"/>
  <c r="I111" i="18"/>
  <c r="K112" i="18"/>
  <c r="O111" i="18"/>
  <c r="Q111" i="18"/>
  <c r="W111" i="18"/>
  <c r="AF113" i="18"/>
  <c r="AH113" i="18"/>
  <c r="AM113" i="18"/>
  <c r="AR112" i="18"/>
  <c r="AT112" i="18"/>
  <c r="AT115" i="18" s="1"/>
  <c r="AV110" i="18"/>
  <c r="AS110" i="18"/>
  <c r="AP110" i="18"/>
  <c r="AE110" i="18"/>
  <c r="AB110" i="18"/>
  <c r="Y110" i="18"/>
  <c r="V110" i="18"/>
  <c r="AX110" i="18"/>
  <c r="AW110" i="18"/>
  <c r="AT110" i="18"/>
  <c r="W110" i="18"/>
  <c r="T110" i="18"/>
  <c r="Q110" i="18"/>
  <c r="N110" i="18"/>
  <c r="L127" i="18"/>
  <c r="R131" i="18"/>
  <c r="T131" i="18"/>
  <c r="AC127" i="18"/>
  <c r="AE128" i="18"/>
  <c r="AO128" i="18"/>
  <c r="AU131" i="18"/>
  <c r="AV127" i="18"/>
  <c r="B666" i="23"/>
  <c r="F665" i="23"/>
  <c r="I665" i="23" s="1"/>
  <c r="B116" i="18"/>
  <c r="Z109" i="18"/>
  <c r="AC109" i="18"/>
  <c r="AF109" i="18"/>
  <c r="F667" i="23"/>
  <c r="E109" i="18"/>
  <c r="H109" i="18"/>
  <c r="AH109" i="18"/>
  <c r="AK109" i="18"/>
  <c r="AN109" i="18"/>
  <c r="G666" i="23"/>
  <c r="AU109" i="18"/>
  <c r="AQ109" i="18"/>
  <c r="AM109" i="18"/>
  <c r="AI109" i="18"/>
  <c r="AE109" i="18"/>
  <c r="AE116" i="18" s="1"/>
  <c r="AA109" i="18"/>
  <c r="W109" i="18"/>
  <c r="W115" i="18"/>
  <c r="S109" i="18"/>
  <c r="O109" i="18"/>
  <c r="K109" i="18"/>
  <c r="G109" i="18"/>
  <c r="C109" i="18"/>
  <c r="F160" i="13"/>
  <c r="S35" i="8"/>
  <c r="S36" i="8"/>
  <c r="W17" i="12"/>
  <c r="H153" i="13"/>
  <c r="H154" i="13"/>
  <c r="AB675" i="23"/>
  <c r="AB676" i="23"/>
  <c r="AB677" i="23"/>
  <c r="AB678" i="23"/>
  <c r="AB679" i="23"/>
  <c r="AB680" i="23"/>
  <c r="AB681" i="23"/>
  <c r="AB682" i="23"/>
  <c r="AB683" i="23"/>
  <c r="AB684" i="23"/>
  <c r="AB685" i="23"/>
  <c r="AB686" i="23"/>
  <c r="AB687" i="23"/>
  <c r="AB688" i="23"/>
  <c r="AB689" i="23"/>
  <c r="AB690" i="23"/>
  <c r="AB691" i="23"/>
  <c r="AB692" i="23"/>
  <c r="AB693" i="23"/>
  <c r="AB694" i="23"/>
  <c r="AB695" i="23"/>
  <c r="AB696" i="23"/>
  <c r="AB697" i="23"/>
  <c r="AB698" i="23"/>
  <c r="O97" i="18"/>
  <c r="W116" i="18"/>
  <c r="AT116" i="18"/>
  <c r="I33" i="9"/>
  <c r="J32" i="9"/>
  <c r="I17" i="9"/>
  <c r="H32" i="9"/>
  <c r="D670" i="10"/>
  <c r="G6" i="13"/>
  <c r="I32" i="9"/>
  <c r="G8" i="13"/>
  <c r="G17" i="13"/>
  <c r="AZ18" i="8"/>
  <c r="AU27" i="18"/>
  <c r="AU48" i="18" s="1"/>
  <c r="AC27" i="18"/>
  <c r="AC48" i="18"/>
  <c r="I27" i="18"/>
  <c r="I48" i="18" s="1"/>
  <c r="H27" i="18"/>
  <c r="H48" i="18"/>
  <c r="AK27" i="18"/>
  <c r="AK48" i="18" s="1"/>
  <c r="Q27" i="18"/>
  <c r="Q48" i="18"/>
  <c r="AS27" i="18"/>
  <c r="AS48" i="18" s="1"/>
  <c r="Y27" i="18"/>
  <c r="Y48" i="18"/>
  <c r="D27" i="18"/>
  <c r="D48" i="18" s="1"/>
  <c r="U27" i="18"/>
  <c r="U48" i="18"/>
  <c r="AR27" i="18"/>
  <c r="AR48" i="18" s="1"/>
  <c r="L27" i="18"/>
  <c r="L48" i="18"/>
  <c r="AF27" i="18"/>
  <c r="AF48" i="18" s="1"/>
  <c r="F169" i="13"/>
  <c r="AZ14" i="8"/>
  <c r="AZ21" i="8"/>
  <c r="AZ29" i="8"/>
  <c r="AZ34" i="8"/>
  <c r="AZ26" i="8"/>
  <c r="AZ48" i="8"/>
  <c r="H33" i="9"/>
  <c r="AZ35" i="8"/>
  <c r="E165" i="13"/>
  <c r="E168" i="13"/>
  <c r="P20" i="12"/>
  <c r="I16" i="17"/>
  <c r="I17" i="17"/>
  <c r="AG16" i="17"/>
  <c r="AG17" i="17"/>
  <c r="P31" i="17"/>
  <c r="AG62" i="17"/>
  <c r="AG61" i="17"/>
  <c r="Y26" i="18"/>
  <c r="Y47" i="18" s="1"/>
  <c r="AV36" i="18"/>
  <c r="AV57" i="18"/>
  <c r="AK36" i="18"/>
  <c r="AK57" i="18" s="1"/>
  <c r="AA36" i="18"/>
  <c r="AA57" i="18" s="1"/>
  <c r="U36" i="18"/>
  <c r="U57" i="18" s="1"/>
  <c r="L36" i="18"/>
  <c r="L57" i="18"/>
  <c r="C36" i="18"/>
  <c r="C57" i="18" s="1"/>
  <c r="AT36" i="18"/>
  <c r="AT57" i="18" s="1"/>
  <c r="AJ36" i="18"/>
  <c r="AJ57" i="18" s="1"/>
  <c r="AD36" i="18"/>
  <c r="AD57" i="18"/>
  <c r="T36" i="18"/>
  <c r="T57" i="18" s="1"/>
  <c r="K36" i="18"/>
  <c r="K57" i="18" s="1"/>
  <c r="AC36" i="18"/>
  <c r="AC57" i="18" s="1"/>
  <c r="P36" i="18"/>
  <c r="P57" i="18"/>
  <c r="J36" i="18"/>
  <c r="J57" i="18" s="1"/>
  <c r="D36" i="18"/>
  <c r="D57" i="18" s="1"/>
  <c r="AX36" i="18"/>
  <c r="AX57" i="18" s="1"/>
  <c r="AQ36" i="18"/>
  <c r="AQ57" i="18"/>
  <c r="AI36" i="18"/>
  <c r="AI57" i="18" s="1"/>
  <c r="V36" i="18"/>
  <c r="V57" i="18" s="1"/>
  <c r="O36" i="18"/>
  <c r="O57" i="18" s="1"/>
  <c r="I36" i="18"/>
  <c r="I57" i="18"/>
  <c r="AW36" i="18"/>
  <c r="AW57" i="18" s="1"/>
  <c r="AO36" i="18"/>
  <c r="AO57" i="18" s="1"/>
  <c r="AB36" i="18"/>
  <c r="AB57" i="18" s="1"/>
  <c r="AM36" i="18"/>
  <c r="AM57" i="18" s="1"/>
  <c r="Z36" i="18"/>
  <c r="Z57" i="18" s="1"/>
  <c r="S36" i="18"/>
  <c r="S57" i="18" s="1"/>
  <c r="M36" i="18"/>
  <c r="M57" i="18" s="1"/>
  <c r="G36" i="18"/>
  <c r="G57" i="18" s="1"/>
  <c r="AF36" i="18"/>
  <c r="AF57" i="18" s="1"/>
  <c r="Y36" i="18"/>
  <c r="Y57" i="18" s="1"/>
  <c r="F36" i="18"/>
  <c r="F57" i="18" s="1"/>
  <c r="AN46" i="17"/>
  <c r="AN47" i="17"/>
  <c r="D61" i="17"/>
  <c r="D62" i="17"/>
  <c r="AX26" i="18"/>
  <c r="AX47" i="18" s="1"/>
  <c r="AO26" i="18"/>
  <c r="AO47" i="18" s="1"/>
  <c r="V26" i="18"/>
  <c r="V47" i="18" s="1"/>
  <c r="M26" i="18"/>
  <c r="M47" i="18" s="1"/>
  <c r="AD26" i="18"/>
  <c r="AD47" i="18" s="1"/>
  <c r="U26" i="18"/>
  <c r="U47" i="18" s="1"/>
  <c r="BE5" i="18"/>
  <c r="AW26" i="18"/>
  <c r="AW47" i="18"/>
  <c r="AL26" i="18"/>
  <c r="AL47" i="18"/>
  <c r="AC26" i="18"/>
  <c r="AC47" i="18"/>
  <c r="J26" i="18"/>
  <c r="J47" i="18"/>
  <c r="AT26" i="18"/>
  <c r="AT47" i="18"/>
  <c r="Z26" i="18"/>
  <c r="Z47" i="18"/>
  <c r="I26" i="18"/>
  <c r="I47" i="18"/>
  <c r="AS26" i="18"/>
  <c r="AS47" i="18"/>
  <c r="AH26" i="18"/>
  <c r="AH47" i="18"/>
  <c r="Q26" i="18"/>
  <c r="Q47" i="18"/>
  <c r="AA30" i="18"/>
  <c r="AA51" i="18"/>
  <c r="W30" i="18"/>
  <c r="W51" i="18"/>
  <c r="AX30" i="18"/>
  <c r="AX51" i="18"/>
  <c r="N30" i="18"/>
  <c r="N51" i="18"/>
  <c r="J30" i="18"/>
  <c r="J51" i="18"/>
  <c r="P34" i="18"/>
  <c r="P55" i="18"/>
  <c r="AQ34" i="18"/>
  <c r="AQ55" i="18"/>
  <c r="AL34" i="18"/>
  <c r="AL55" i="18"/>
  <c r="BE13" i="18"/>
  <c r="E221" i="13"/>
  <c r="F221" i="13" s="1"/>
  <c r="I214" i="13" s="1"/>
  <c r="R18" i="12"/>
  <c r="H16" i="17"/>
  <c r="K17" i="17"/>
  <c r="Y16" i="17"/>
  <c r="AD16" i="17"/>
  <c r="AF16" i="17"/>
  <c r="AO16" i="17"/>
  <c r="AQ17" i="17"/>
  <c r="H32" i="17"/>
  <c r="S31" i="17"/>
  <c r="V31" i="17"/>
  <c r="Y32" i="17"/>
  <c r="AL31" i="17"/>
  <c r="AL32" i="17"/>
  <c r="AB46" i="17"/>
  <c r="H47" i="17"/>
  <c r="P46" i="17"/>
  <c r="Z47" i="17"/>
  <c r="AC46" i="17"/>
  <c r="L61" i="17"/>
  <c r="B62" i="17"/>
  <c r="N61" i="17"/>
  <c r="X61" i="17"/>
  <c r="AC62" i="17"/>
  <c r="AI62" i="17"/>
  <c r="AI61" i="17"/>
  <c r="AT62" i="17"/>
  <c r="AW62" i="17"/>
  <c r="AW61" i="17"/>
  <c r="F26" i="18"/>
  <c r="F47" i="18"/>
  <c r="AG26" i="18"/>
  <c r="AG47" i="18"/>
  <c r="AL36" i="18"/>
  <c r="AL57" i="18"/>
  <c r="AK91" i="18"/>
  <c r="AH91" i="18"/>
  <c r="F91" i="18"/>
  <c r="B98" i="18"/>
  <c r="AQ91" i="18"/>
  <c r="Y91" i="18"/>
  <c r="V91" i="18"/>
  <c r="AC91" i="18"/>
  <c r="Z91" i="18"/>
  <c r="L91" i="18"/>
  <c r="I91" i="18"/>
  <c r="D91" i="18"/>
  <c r="R91" i="18"/>
  <c r="E91" i="18"/>
  <c r="H91" i="18"/>
  <c r="AL91" i="18"/>
  <c r="AD91" i="18"/>
  <c r="N91" i="18"/>
  <c r="AT91" i="18"/>
  <c r="AO91" i="18"/>
  <c r="U91" i="18"/>
  <c r="Q91" i="18"/>
  <c r="M91" i="18"/>
  <c r="J91" i="18"/>
  <c r="E166" i="13"/>
  <c r="AR31" i="17"/>
  <c r="AR32" i="17"/>
  <c r="AP47" i="17"/>
  <c r="AP46" i="17"/>
  <c r="AS46" i="17"/>
  <c r="AS47" i="17"/>
  <c r="AV47" i="17"/>
  <c r="H61" i="17"/>
  <c r="H62" i="17"/>
  <c r="AQ61" i="17"/>
  <c r="AD32" i="18"/>
  <c r="AD53" i="18" s="1"/>
  <c r="K32" i="18"/>
  <c r="K53" i="18" s="1"/>
  <c r="Y32" i="18"/>
  <c r="Y53" i="18" s="1"/>
  <c r="G32" i="18"/>
  <c r="G53" i="18" s="1"/>
  <c r="AX32" i="18"/>
  <c r="AX53" i="18" s="1"/>
  <c r="U32" i="18"/>
  <c r="U53" i="18" s="1"/>
  <c r="P32" i="18"/>
  <c r="P53" i="18" s="1"/>
  <c r="E36" i="18"/>
  <c r="E57" i="18" s="1"/>
  <c r="W36" i="18"/>
  <c r="W57" i="18" s="1"/>
  <c r="AN36" i="18"/>
  <c r="AN57" i="18" s="1"/>
  <c r="N35" i="13"/>
  <c r="E170" i="13"/>
  <c r="N17" i="17"/>
  <c r="AA17" i="17"/>
  <c r="AH17" i="17"/>
  <c r="AK16" i="17"/>
  <c r="C31" i="17"/>
  <c r="F31" i="17"/>
  <c r="M31" i="17"/>
  <c r="U31" i="17"/>
  <c r="AK32" i="17"/>
  <c r="AS32" i="17"/>
  <c r="G47" i="17"/>
  <c r="M46" i="17"/>
  <c r="U46" i="17"/>
  <c r="AE61" i="17"/>
  <c r="AH61" i="17"/>
  <c r="BE11" i="18"/>
  <c r="N26" i="18"/>
  <c r="N47" i="18"/>
  <c r="AK26" i="18"/>
  <c r="AK47" i="18"/>
  <c r="AV29" i="18"/>
  <c r="AV50" i="18"/>
  <c r="AS29" i="18"/>
  <c r="AS50" i="18"/>
  <c r="AJ29" i="18"/>
  <c r="AJ50" i="18"/>
  <c r="AD29" i="18"/>
  <c r="AD50" i="18"/>
  <c r="W29" i="18"/>
  <c r="W50" i="18"/>
  <c r="O29" i="18"/>
  <c r="O50" i="18"/>
  <c r="I29" i="18"/>
  <c r="I50" i="18"/>
  <c r="BE8" i="18"/>
  <c r="AR29" i="18"/>
  <c r="AR50" i="18" s="1"/>
  <c r="V29" i="18"/>
  <c r="V50" i="18" s="1"/>
  <c r="AX29" i="18"/>
  <c r="AX50" i="18" s="1"/>
  <c r="AP29" i="18"/>
  <c r="AP50" i="18" s="1"/>
  <c r="AI29" i="18"/>
  <c r="AI50" i="18" s="1"/>
  <c r="AB29" i="18"/>
  <c r="AB50" i="18" s="1"/>
  <c r="U29" i="18"/>
  <c r="U50" i="18" s="1"/>
  <c r="N29" i="18"/>
  <c r="N50" i="18" s="1"/>
  <c r="H29" i="18"/>
  <c r="H50" i="18" s="1"/>
  <c r="AU29" i="18"/>
  <c r="AU50" i="18" s="1"/>
  <c r="AO29" i="18"/>
  <c r="AO50" i="18" s="1"/>
  <c r="AG29" i="18"/>
  <c r="AG50" i="18" s="1"/>
  <c r="Z29" i="18"/>
  <c r="Z50" i="18" s="1"/>
  <c r="S29" i="18"/>
  <c r="S50" i="18" s="1"/>
  <c r="M29" i="18"/>
  <c r="M50" i="18" s="1"/>
  <c r="D29" i="18"/>
  <c r="D50" i="18" s="1"/>
  <c r="AF29" i="18"/>
  <c r="AF50" i="18" s="1"/>
  <c r="L29" i="18"/>
  <c r="L50" i="18" s="1"/>
  <c r="H36" i="18"/>
  <c r="H57" i="18" s="1"/>
  <c r="AR36" i="18"/>
  <c r="AR57" i="18" s="1"/>
  <c r="O27" i="13"/>
  <c r="E171" i="13"/>
  <c r="E190" i="13"/>
  <c r="H190" i="13"/>
  <c r="M16" i="17"/>
  <c r="Q17" i="17"/>
  <c r="AJ17" i="17"/>
  <c r="AJ16" i="17"/>
  <c r="AN17" i="17"/>
  <c r="AN16" i="17"/>
  <c r="AS16" i="17"/>
  <c r="AT17" i="17"/>
  <c r="E31" i="17"/>
  <c r="AC31" i="17"/>
  <c r="AN31" i="17"/>
  <c r="AN32" i="17"/>
  <c r="F46" i="17"/>
  <c r="J47" i="17"/>
  <c r="T47" i="17"/>
  <c r="V46" i="17"/>
  <c r="Y47" i="17"/>
  <c r="AF46" i="17"/>
  <c r="AF47" i="17"/>
  <c r="E62" i="17"/>
  <c r="I61" i="17"/>
  <c r="J62" i="17"/>
  <c r="T61" i="17"/>
  <c r="AP61" i="17"/>
  <c r="Q29" i="18"/>
  <c r="Q50" i="18"/>
  <c r="AC31" i="18"/>
  <c r="AC52" i="18"/>
  <c r="O31" i="18"/>
  <c r="O52" i="18"/>
  <c r="AU31" i="18"/>
  <c r="AU52" i="18"/>
  <c r="AS36" i="18"/>
  <c r="AS57" i="18"/>
  <c r="AX42" i="18"/>
  <c r="AX63" i="18"/>
  <c r="AO42" i="18"/>
  <c r="AO63" i="18"/>
  <c r="AG42" i="18"/>
  <c r="AG63" i="18"/>
  <c r="Y42" i="18"/>
  <c r="Y63" i="18"/>
  <c r="Q42" i="18"/>
  <c r="Q63" i="18"/>
  <c r="I42" i="18"/>
  <c r="I63" i="18"/>
  <c r="AL42" i="18"/>
  <c r="AL63" i="18"/>
  <c r="U42" i="18"/>
  <c r="U63" i="18"/>
  <c r="AW42" i="18"/>
  <c r="AW63" i="18"/>
  <c r="AC42" i="18"/>
  <c r="AC63" i="18"/>
  <c r="J42" i="18"/>
  <c r="J63" i="18"/>
  <c r="E42" i="18"/>
  <c r="E63" i="18"/>
  <c r="AK42" i="18"/>
  <c r="AK63" i="18"/>
  <c r="AH42" i="18"/>
  <c r="AH63" i="18"/>
  <c r="V42" i="18"/>
  <c r="V63" i="18"/>
  <c r="R42" i="18"/>
  <c r="R63" i="18"/>
  <c r="F42" i="18"/>
  <c r="F63" i="18"/>
  <c r="AD42" i="18"/>
  <c r="AD63" i="18"/>
  <c r="Z42" i="18"/>
  <c r="Z63" i="18"/>
  <c r="AT42" i="18"/>
  <c r="AT63" i="18"/>
  <c r="AP42" i="18"/>
  <c r="AP63" i="18"/>
  <c r="BE21" i="18"/>
  <c r="E167" i="13"/>
  <c r="F171" i="13" s="1"/>
  <c r="E214" i="13"/>
  <c r="O18" i="12"/>
  <c r="O20" i="12"/>
  <c r="U20" i="12" s="1"/>
  <c r="E16" i="17"/>
  <c r="L17" i="17"/>
  <c r="L16" i="17"/>
  <c r="P16" i="17"/>
  <c r="D32" i="17"/>
  <c r="AB32" i="17"/>
  <c r="AD31" i="17"/>
  <c r="AO32" i="17"/>
  <c r="Q46" i="17"/>
  <c r="AG47" i="17"/>
  <c r="AE62" i="17"/>
  <c r="R26" i="18"/>
  <c r="R47" i="18" s="1"/>
  <c r="AP26" i="18"/>
  <c r="AP47" i="18" s="1"/>
  <c r="F16" i="17"/>
  <c r="V16" i="17"/>
  <c r="X17" i="17"/>
  <c r="AC16" i="17"/>
  <c r="H31" i="17"/>
  <c r="I31" i="17"/>
  <c r="L32" i="17"/>
  <c r="L31" i="17"/>
  <c r="T32" i="17"/>
  <c r="W32" i="17"/>
  <c r="Y31" i="17"/>
  <c r="L47" i="17"/>
  <c r="P47" i="17"/>
  <c r="AC47" i="17"/>
  <c r="AJ46" i="17"/>
  <c r="AJ47" i="17"/>
  <c r="P61" i="17"/>
  <c r="U61" i="17"/>
  <c r="V62" i="17"/>
  <c r="Y61" i="17"/>
  <c r="Y62" i="17"/>
  <c r="BE15" i="18"/>
  <c r="AN29" i="18"/>
  <c r="AN50" i="18" s="1"/>
  <c r="AJ30" i="18"/>
  <c r="AJ51" i="18" s="1"/>
  <c r="L32" i="18"/>
  <c r="L53" i="18" s="1"/>
  <c r="V34" i="18"/>
  <c r="V55" i="18" s="1"/>
  <c r="N36" i="18"/>
  <c r="N57" i="18" s="1"/>
  <c r="AE36" i="18"/>
  <c r="AE57" i="18" s="1"/>
  <c r="AU36" i="18"/>
  <c r="AU57" i="18" s="1"/>
  <c r="AR33" i="18"/>
  <c r="AR54" i="18" s="1"/>
  <c r="AB33" i="18"/>
  <c r="AB54" i="18" s="1"/>
  <c r="L33" i="18"/>
  <c r="L54" i="18" s="1"/>
  <c r="AO33" i="18"/>
  <c r="AO54" i="18" s="1"/>
  <c r="Y33" i="18"/>
  <c r="Y54" i="18" s="1"/>
  <c r="I33" i="18"/>
  <c r="I54" i="18" s="1"/>
  <c r="H33" i="18"/>
  <c r="H54" i="18" s="1"/>
  <c r="T33" i="18"/>
  <c r="T54" i="18" s="1"/>
  <c r="AE33" i="18"/>
  <c r="AE54" i="18" s="1"/>
  <c r="AN112" i="18"/>
  <c r="AK112" i="18"/>
  <c r="AD112" i="18"/>
  <c r="X112" i="18"/>
  <c r="T112" i="18"/>
  <c r="AS112" i="18"/>
  <c r="AW112" i="18"/>
  <c r="AF112" i="18"/>
  <c r="V112" i="18"/>
  <c r="AI112" i="18"/>
  <c r="F112" i="18"/>
  <c r="AU112" i="18"/>
  <c r="AL112" i="18"/>
  <c r="N112" i="18"/>
  <c r="H112" i="18"/>
  <c r="H115" i="18"/>
  <c r="H117" i="18"/>
  <c r="L112" i="18"/>
  <c r="B115" i="18"/>
  <c r="AO17" i="17"/>
  <c r="I32" i="17"/>
  <c r="M32" i="17"/>
  <c r="Q32" i="17"/>
  <c r="U32" i="17"/>
  <c r="M47" i="17"/>
  <c r="X62" i="17"/>
  <c r="AP62" i="17"/>
  <c r="W33" i="18"/>
  <c r="W54" i="18" s="1"/>
  <c r="AG33" i="18"/>
  <c r="AG54" i="18" s="1"/>
  <c r="AS33" i="18"/>
  <c r="AS54" i="18" s="1"/>
  <c r="AJ37" i="18"/>
  <c r="AJ58" i="18" s="1"/>
  <c r="Q37" i="18"/>
  <c r="Q58" i="18" s="1"/>
  <c r="AT37" i="18"/>
  <c r="AT58" i="18" s="1"/>
  <c r="N37" i="18"/>
  <c r="N58" i="18" s="1"/>
  <c r="AX73" i="18"/>
  <c r="AW73" i="18"/>
  <c r="AT73" i="18"/>
  <c r="AO73" i="18"/>
  <c r="AD73" i="18"/>
  <c r="S73" i="18"/>
  <c r="P73" i="18"/>
  <c r="K73" i="18"/>
  <c r="AL73" i="18"/>
  <c r="AA73" i="18"/>
  <c r="AU73" i="18"/>
  <c r="AR73" i="18"/>
  <c r="Z73" i="18"/>
  <c r="W73" i="18"/>
  <c r="M73" i="18"/>
  <c r="J73" i="18"/>
  <c r="AN73" i="18"/>
  <c r="AG73" i="18"/>
  <c r="G73" i="18"/>
  <c r="D73" i="18"/>
  <c r="AK73" i="18"/>
  <c r="H73" i="18"/>
  <c r="AV73" i="18"/>
  <c r="N73" i="18"/>
  <c r="AQ73" i="18"/>
  <c r="AI73" i="18"/>
  <c r="AB73" i="18"/>
  <c r="C73" i="18"/>
  <c r="AP73" i="18"/>
  <c r="AM73" i="18"/>
  <c r="AM79" i="18" s="1"/>
  <c r="AH73" i="18"/>
  <c r="L73" i="18"/>
  <c r="N25" i="18"/>
  <c r="N46" i="18"/>
  <c r="C33" i="18"/>
  <c r="C54" i="18"/>
  <c r="M33" i="18"/>
  <c r="M54" i="18"/>
  <c r="X33" i="18"/>
  <c r="X54" i="18"/>
  <c r="AI33" i="18"/>
  <c r="AI54" i="18"/>
  <c r="O73" i="18"/>
  <c r="R73" i="18"/>
  <c r="R81" i="18" s="1"/>
  <c r="V73" i="18"/>
  <c r="R112" i="18"/>
  <c r="D24" i="18"/>
  <c r="D45" i="18"/>
  <c r="W24" i="18"/>
  <c r="W45" i="18"/>
  <c r="D33" i="18"/>
  <c r="D54" i="18"/>
  <c r="AJ33" i="18"/>
  <c r="AJ54" i="18"/>
  <c r="AU33" i="18"/>
  <c r="AU54" i="18"/>
  <c r="AN37" i="18"/>
  <c r="AN58" i="18"/>
  <c r="AE73" i="18"/>
  <c r="AJ73" i="18"/>
  <c r="AS73" i="18"/>
  <c r="AV38" i="18"/>
  <c r="AV59" i="18" s="1"/>
  <c r="AQ38" i="18"/>
  <c r="AQ59" i="18" s="1"/>
  <c r="AL38" i="18"/>
  <c r="AL59" i="18" s="1"/>
  <c r="AF38" i="18"/>
  <c r="AF59" i="18" s="1"/>
  <c r="AA38" i="18"/>
  <c r="AA59" i="18" s="1"/>
  <c r="V38" i="18"/>
  <c r="V59" i="18" s="1"/>
  <c r="P38" i="18"/>
  <c r="P59" i="18" s="1"/>
  <c r="AW38" i="18"/>
  <c r="AW59" i="18" s="1"/>
  <c r="AE38" i="18"/>
  <c r="AE59" i="18" s="1"/>
  <c r="R38" i="18"/>
  <c r="R59" i="18" s="1"/>
  <c r="AS39" i="18"/>
  <c r="AS60" i="18" s="1"/>
  <c r="AM39" i="18"/>
  <c r="AM60" i="18" s="1"/>
  <c r="AG39" i="18"/>
  <c r="AG60" i="18" s="1"/>
  <c r="AB39" i="18"/>
  <c r="AB60" i="18" s="1"/>
  <c r="W39" i="18"/>
  <c r="W60" i="18" s="1"/>
  <c r="Q39" i="18"/>
  <c r="Q60" i="18" s="1"/>
  <c r="L39" i="18"/>
  <c r="L60" i="18" s="1"/>
  <c r="G39" i="18"/>
  <c r="G60" i="18" s="1"/>
  <c r="AV39" i="18"/>
  <c r="AV60" i="18" s="1"/>
  <c r="AA39" i="18"/>
  <c r="AA60" i="18" s="1"/>
  <c r="O39" i="18"/>
  <c r="O60" i="18" s="1"/>
  <c r="D39" i="18"/>
  <c r="D60" i="18" s="1"/>
  <c r="AQ40" i="18"/>
  <c r="AQ61" i="18" s="1"/>
  <c r="AC40" i="18"/>
  <c r="AC61" i="18" s="1"/>
  <c r="L40" i="18"/>
  <c r="L61" i="18" s="1"/>
  <c r="AJ40" i="18"/>
  <c r="AJ61" i="18" s="1"/>
  <c r="D40" i="18"/>
  <c r="D61" i="18" s="1"/>
  <c r="AV95" i="18"/>
  <c r="AR95" i="18"/>
  <c r="AF95" i="18"/>
  <c r="Z95" i="18"/>
  <c r="W95" i="18"/>
  <c r="L95" i="18"/>
  <c r="T95" i="18"/>
  <c r="N95" i="18"/>
  <c r="S95" i="18"/>
  <c r="P95" i="18"/>
  <c r="AJ95" i="18"/>
  <c r="V95" i="18"/>
  <c r="G95" i="18"/>
  <c r="F95" i="18"/>
  <c r="AM95" i="18"/>
  <c r="AI95" i="18"/>
  <c r="C95" i="18"/>
  <c r="C97" i="18"/>
  <c r="AJ21" i="15"/>
  <c r="AU21" i="15"/>
  <c r="AK21" i="15"/>
  <c r="AK25" i="15"/>
  <c r="AJ30" i="15"/>
  <c r="AU30" i="15"/>
  <c r="AK30" i="15"/>
  <c r="AK18" i="15"/>
  <c r="D38" i="18"/>
  <c r="D59" i="18"/>
  <c r="O38" i="18"/>
  <c r="O59" i="18"/>
  <c r="E39" i="18"/>
  <c r="E60" i="18"/>
  <c r="K39" i="18"/>
  <c r="K60" i="18"/>
  <c r="E40" i="18"/>
  <c r="E61" i="18"/>
  <c r="X40" i="18"/>
  <c r="X61" i="18"/>
  <c r="AX41" i="18"/>
  <c r="AX62" i="18"/>
  <c r="AH41" i="18"/>
  <c r="AH62" i="18"/>
  <c r="R41" i="18"/>
  <c r="R62" i="18"/>
  <c r="C41" i="18"/>
  <c r="C62" i="18"/>
  <c r="O41" i="18"/>
  <c r="O62" i="18"/>
  <c r="AW43" i="18"/>
  <c r="AW64" i="18"/>
  <c r="AB43" i="18"/>
  <c r="AB64" i="18"/>
  <c r="L43" i="18"/>
  <c r="L64" i="18"/>
  <c r="AC43" i="18"/>
  <c r="AC64" i="18"/>
  <c r="Y75" i="18"/>
  <c r="AR75" i="18"/>
  <c r="T75" i="18"/>
  <c r="AK75" i="18"/>
  <c r="K95" i="18"/>
  <c r="AH95" i="18"/>
  <c r="AH97" i="18" s="1"/>
  <c r="AX130" i="18"/>
  <c r="AM130" i="18"/>
  <c r="AM135" i="18" s="1"/>
  <c r="AH130" i="18"/>
  <c r="W130" i="18"/>
  <c r="Q130" i="18"/>
  <c r="O130" i="18"/>
  <c r="M130" i="18"/>
  <c r="AQ130" i="18"/>
  <c r="AO130" i="18"/>
  <c r="AJ130" i="18"/>
  <c r="AF130" i="18"/>
  <c r="AA130" i="18"/>
  <c r="Y130" i="18"/>
  <c r="T130" i="18"/>
  <c r="F130" i="18"/>
  <c r="AU130" i="18"/>
  <c r="AL130" i="18"/>
  <c r="AC130" i="18"/>
  <c r="I130" i="18"/>
  <c r="AR130" i="18"/>
  <c r="AI130" i="18"/>
  <c r="Z130" i="18"/>
  <c r="K130" i="18"/>
  <c r="H130" i="18"/>
  <c r="E130" i="18"/>
  <c r="AW130" i="18"/>
  <c r="AN130" i="18"/>
  <c r="U130" i="18"/>
  <c r="P130" i="18"/>
  <c r="AP130" i="18"/>
  <c r="V130" i="18"/>
  <c r="N130" i="18"/>
  <c r="G35" i="18"/>
  <c r="G56" i="18"/>
  <c r="S35" i="18"/>
  <c r="S56" i="18"/>
  <c r="AG35" i="18"/>
  <c r="AG56" i="18"/>
  <c r="E38" i="18"/>
  <c r="E59" i="18"/>
  <c r="F39" i="18"/>
  <c r="F60" i="18"/>
  <c r="K40" i="18"/>
  <c r="K61" i="18"/>
  <c r="AM41" i="18"/>
  <c r="AM62" i="18"/>
  <c r="D43" i="18"/>
  <c r="D64" i="18"/>
  <c r="L75" i="18"/>
  <c r="O75" i="18"/>
  <c r="AW75" i="18"/>
  <c r="AB130" i="18"/>
  <c r="AQ129" i="18"/>
  <c r="AO129" i="18"/>
  <c r="AJ129" i="18"/>
  <c r="AF129" i="18"/>
  <c r="AA129" i="18"/>
  <c r="Y129" i="18"/>
  <c r="Y133" i="18" s="1"/>
  <c r="T129" i="18"/>
  <c r="F129" i="18"/>
  <c r="AS129" i="18"/>
  <c r="AC129" i="18"/>
  <c r="J129" i="18"/>
  <c r="H129" i="18"/>
  <c r="AR129" i="18"/>
  <c r="AI129" i="18"/>
  <c r="Z129" i="18"/>
  <c r="K129" i="18"/>
  <c r="E129" i="18"/>
  <c r="AT129" i="18"/>
  <c r="W129" i="18"/>
  <c r="S129" i="18"/>
  <c r="P129" i="18"/>
  <c r="AN129" i="18"/>
  <c r="U129" i="18"/>
  <c r="AV129" i="18"/>
  <c r="M129" i="18"/>
  <c r="AK129" i="18"/>
  <c r="AG129" i="18"/>
  <c r="AD129" i="18"/>
  <c r="Q129" i="18"/>
  <c r="G129" i="18"/>
  <c r="G134" i="18"/>
  <c r="C129" i="18"/>
  <c r="AK31" i="15"/>
  <c r="D113" i="18"/>
  <c r="AL113" i="18"/>
  <c r="Z113" i="18"/>
  <c r="R113" i="18"/>
  <c r="F113" i="18"/>
  <c r="F666" i="23"/>
  <c r="I666" i="23" s="1"/>
  <c r="B665" i="23"/>
  <c r="AK20" i="15"/>
  <c r="G667" i="23"/>
  <c r="AM77" i="18"/>
  <c r="AB77" i="18"/>
  <c r="N77" i="18"/>
  <c r="I77" i="18"/>
  <c r="D77" i="18"/>
  <c r="AJ77" i="18"/>
  <c r="AG77" i="18"/>
  <c r="Y77" i="18"/>
  <c r="E127" i="18"/>
  <c r="I127" i="18"/>
  <c r="X127" i="18"/>
  <c r="AB127" i="18"/>
  <c r="AF127" i="18"/>
  <c r="AS128" i="18"/>
  <c r="AU128" i="18"/>
  <c r="AF128" i="18"/>
  <c r="P128" i="18"/>
  <c r="J113" i="18"/>
  <c r="N113" i="18"/>
  <c r="AB113" i="18"/>
  <c r="AN113" i="18"/>
  <c r="J127" i="18"/>
  <c r="H127" i="18"/>
  <c r="AL127" i="18"/>
  <c r="V127" i="18"/>
  <c r="C127" i="18"/>
  <c r="AO127" i="18"/>
  <c r="W127" i="18"/>
  <c r="W134" i="18" s="1"/>
  <c r="S127" i="18"/>
  <c r="S134" i="18" s="1"/>
  <c r="AN127" i="18"/>
  <c r="AK127" i="18"/>
  <c r="M127" i="18"/>
  <c r="AX127" i="18"/>
  <c r="AK23" i="15"/>
  <c r="AJ26" i="15"/>
  <c r="AU26" i="15" s="1"/>
  <c r="AK35" i="15"/>
  <c r="AK22" i="15"/>
  <c r="AJ25" i="15"/>
  <c r="AU25" i="15"/>
  <c r="AJ34" i="15"/>
  <c r="AU34" i="15"/>
  <c r="AK34" i="15"/>
  <c r="C666" i="23"/>
  <c r="AJ27" i="15"/>
  <c r="AU27" i="15" s="1"/>
  <c r="AJ29" i="15"/>
  <c r="AU29" i="15" s="1"/>
  <c r="G665" i="23"/>
  <c r="AJ17" i="15"/>
  <c r="AK24" i="15"/>
  <c r="AJ31" i="15"/>
  <c r="AU31" i="15"/>
  <c r="AJ33" i="15"/>
  <c r="AU33" i="15"/>
  <c r="AV109" i="18"/>
  <c r="AV116" i="18"/>
  <c r="Q109" i="18"/>
  <c r="Q116" i="18" s="1"/>
  <c r="M109" i="18"/>
  <c r="J109" i="18"/>
  <c r="AG109" i="18"/>
  <c r="P109" i="18"/>
  <c r="F109" i="18"/>
  <c r="C665" i="23"/>
  <c r="AK19" i="15"/>
  <c r="AK28" i="15"/>
  <c r="AJ35" i="15"/>
  <c r="AU35" i="15" s="1"/>
  <c r="F74" i="18"/>
  <c r="V74" i="18"/>
  <c r="AG74" i="18"/>
  <c r="AJ74" i="18"/>
  <c r="AJ80" i="18"/>
  <c r="AN92" i="18"/>
  <c r="Q92" i="18"/>
  <c r="AK92" i="18"/>
  <c r="AK99" i="18" s="1"/>
  <c r="D92" i="18"/>
  <c r="I109" i="18"/>
  <c r="L109" i="18"/>
  <c r="AW109" i="18"/>
  <c r="AJ19" i="15"/>
  <c r="AU19" i="15" s="1"/>
  <c r="AK27" i="15"/>
  <c r="AK32" i="15"/>
  <c r="X695" i="23"/>
  <c r="X696" i="23"/>
  <c r="X697" i="23"/>
  <c r="X698" i="23"/>
  <c r="D111" i="18"/>
  <c r="T111" i="18"/>
  <c r="X111" i="18"/>
  <c r="D131" i="18"/>
  <c r="AD131" i="18"/>
  <c r="Y675" i="23"/>
  <c r="Y676" i="23"/>
  <c r="Y677" i="23"/>
  <c r="Y678" i="23"/>
  <c r="AC678" i="23" s="1"/>
  <c r="Y682" i="23"/>
  <c r="AC682" i="23" s="1"/>
  <c r="Y683" i="23"/>
  <c r="AC683" i="23" s="1"/>
  <c r="Y684" i="23"/>
  <c r="Y685" i="23"/>
  <c r="AC685" i="23" s="1"/>
  <c r="Y686" i="23"/>
  <c r="Q117" i="18"/>
  <c r="AU81" i="18"/>
  <c r="AA80" i="18"/>
  <c r="AA79" i="18"/>
  <c r="AA81" i="18"/>
  <c r="H215" i="13"/>
  <c r="H214" i="13"/>
  <c r="F170" i="13"/>
  <c r="X20" i="12"/>
  <c r="W20" i="12"/>
  <c r="H189" i="13"/>
  <c r="C99" i="18"/>
  <c r="AV117" i="18"/>
  <c r="AV115" i="18"/>
  <c r="AO135" i="18"/>
  <c r="AJ79" i="18"/>
  <c r="AJ81" i="18"/>
  <c r="V115" i="18"/>
  <c r="V117" i="18"/>
  <c r="V116" i="18"/>
  <c r="Q99" i="18"/>
  <c r="G135" i="18"/>
  <c r="F218" i="13"/>
  <c r="AK98" i="18"/>
  <c r="G79" i="18"/>
  <c r="G81" i="18"/>
  <c r="G80" i="18"/>
  <c r="K81" i="18"/>
  <c r="K79" i="18"/>
  <c r="K80" i="18"/>
  <c r="AM133" i="18"/>
  <c r="R80" i="18"/>
  <c r="R79" i="18"/>
  <c r="H165" i="13"/>
  <c r="Y135" i="18"/>
  <c r="AM80" i="18"/>
  <c r="W81" i="18"/>
  <c r="N117" i="18"/>
  <c r="N115" i="18"/>
  <c r="AT98" i="18"/>
  <c r="AT97" i="18"/>
  <c r="AT99" i="18"/>
  <c r="T135" i="18"/>
  <c r="H116" i="18"/>
  <c r="S133" i="18"/>
  <c r="S135" i="18"/>
  <c r="F135" i="18"/>
  <c r="T20" i="12"/>
  <c r="I215" i="13"/>
  <c r="W653" i="26"/>
  <c r="W654" i="26"/>
  <c r="W655" i="26"/>
  <c r="AO133" i="18"/>
  <c r="AR135" i="18"/>
  <c r="AP117" i="18"/>
  <c r="AP115" i="18"/>
  <c r="AU17" i="15"/>
  <c r="AK97" i="18"/>
  <c r="AT134" i="18"/>
  <c r="Y134" i="18"/>
  <c r="O98" i="18"/>
  <c r="O99" i="18"/>
  <c r="AC117" i="18"/>
  <c r="AP116" i="18"/>
  <c r="C98" i="18"/>
  <c r="S115" i="18"/>
  <c r="G7" i="13"/>
  <c r="AW17" i="17"/>
  <c r="AW16" i="17"/>
  <c r="F182" i="13"/>
  <c r="H177" i="13"/>
  <c r="L46" i="17"/>
  <c r="O34" i="13"/>
  <c r="O35" i="13"/>
  <c r="K46" i="17"/>
  <c r="G670" i="10"/>
  <c r="AL28" i="18"/>
  <c r="AL49" i="18"/>
  <c r="O28" i="18"/>
  <c r="O49" i="18"/>
  <c r="AC28" i="18"/>
  <c r="AC49" i="18"/>
  <c r="L28" i="18"/>
  <c r="L49" i="18"/>
  <c r="D28" i="18"/>
  <c r="D49" i="18"/>
  <c r="C28" i="18"/>
  <c r="C49" i="18"/>
  <c r="AM28" i="18"/>
  <c r="AM49" i="18"/>
  <c r="Y28" i="18"/>
  <c r="Y49" i="18"/>
  <c r="AZ19" i="8"/>
  <c r="AZ46" i="8"/>
  <c r="AW46" i="17"/>
  <c r="AW47" i="17"/>
  <c r="AX37" i="18"/>
  <c r="AX58" i="18" s="1"/>
  <c r="W37" i="18"/>
  <c r="W58" i="18" s="1"/>
  <c r="D37" i="18"/>
  <c r="D58" i="18" s="1"/>
  <c r="AW37" i="18"/>
  <c r="AW58" i="18" s="1"/>
  <c r="AS37" i="18"/>
  <c r="AS58" i="18" s="1"/>
  <c r="V37" i="18"/>
  <c r="V58" i="18"/>
  <c r="BE16" i="18"/>
  <c r="I37" i="18"/>
  <c r="I58" i="18"/>
  <c r="AF37" i="18"/>
  <c r="AF58" i="18" s="1"/>
  <c r="AR111" i="18"/>
  <c r="Y111" i="18"/>
  <c r="AW111" i="18"/>
  <c r="AC111" i="18"/>
  <c r="AX111" i="18"/>
  <c r="AO111" i="18"/>
  <c r="U111" i="18"/>
  <c r="AA111" i="18"/>
  <c r="AI111" i="18"/>
  <c r="AB111" i="18"/>
  <c r="L111" i="18"/>
  <c r="AU111" i="18"/>
  <c r="C111" i="18"/>
  <c r="AF111" i="18"/>
  <c r="F184" i="13"/>
  <c r="B17" i="17"/>
  <c r="M17" i="17"/>
  <c r="Q47" i="17"/>
  <c r="T46" i="17"/>
  <c r="T62" i="17"/>
  <c r="AW33" i="18"/>
  <c r="AW54" i="18"/>
  <c r="S33" i="18"/>
  <c r="S54" i="18" s="1"/>
  <c r="AN33" i="18"/>
  <c r="AN54" i="18"/>
  <c r="Q33" i="18"/>
  <c r="Q54" i="18" s="1"/>
  <c r="AT74" i="18"/>
  <c r="Z74" i="18"/>
  <c r="M74" i="18"/>
  <c r="I74" i="18"/>
  <c r="AO74" i="18"/>
  <c r="AD74" i="18"/>
  <c r="Q74" i="18"/>
  <c r="E74" i="18"/>
  <c r="E80" i="18" s="1"/>
  <c r="AX74" i="18"/>
  <c r="AB74" i="18"/>
  <c r="AR74" i="18"/>
  <c r="AS74" i="18"/>
  <c r="P74" i="18"/>
  <c r="H74" i="18"/>
  <c r="C74" i="18"/>
  <c r="AK74" i="18"/>
  <c r="AC74" i="18"/>
  <c r="AH74" i="18"/>
  <c r="N74" i="18"/>
  <c r="T74" i="18"/>
  <c r="L74" i="18"/>
  <c r="AP74" i="18"/>
  <c r="AM110" i="18"/>
  <c r="AC110" i="18"/>
  <c r="M110" i="18"/>
  <c r="M117" i="18"/>
  <c r="AQ110" i="18"/>
  <c r="AH110" i="18"/>
  <c r="AH116" i="18"/>
  <c r="S110" i="18"/>
  <c r="S116" i="18" s="1"/>
  <c r="L110" i="18"/>
  <c r="G110" i="18"/>
  <c r="AI110" i="18"/>
  <c r="O110" i="18"/>
  <c r="O116" i="18" s="1"/>
  <c r="I110" i="18"/>
  <c r="C110" i="18"/>
  <c r="AD110" i="18"/>
  <c r="F110" i="18"/>
  <c r="AJ110" i="18"/>
  <c r="AJ117" i="18" s="1"/>
  <c r="E110" i="18"/>
  <c r="E117" i="18"/>
  <c r="U110" i="18"/>
  <c r="AU110" i="18"/>
  <c r="AU116" i="18" s="1"/>
  <c r="AO110" i="18"/>
  <c r="AO116" i="18" s="1"/>
  <c r="AA110" i="18"/>
  <c r="D110" i="18"/>
  <c r="AN110" i="18"/>
  <c r="AN115" i="18" s="1"/>
  <c r="AG110" i="18"/>
  <c r="Z110" i="18"/>
  <c r="K110" i="18"/>
  <c r="AW131" i="18"/>
  <c r="AW134" i="18" s="1"/>
  <c r="X131" i="18"/>
  <c r="H131" i="18"/>
  <c r="AQ131" i="18"/>
  <c r="AG131" i="18"/>
  <c r="P131" i="18"/>
  <c r="AX131" i="18"/>
  <c r="AP131" i="18"/>
  <c r="AH131" i="18"/>
  <c r="AA131" i="18"/>
  <c r="M131" i="18"/>
  <c r="AN131" i="18"/>
  <c r="AN135" i="18" s="1"/>
  <c r="AF131" i="18"/>
  <c r="AF135" i="18" s="1"/>
  <c r="E131" i="18"/>
  <c r="E134" i="18" s="1"/>
  <c r="AT131" i="18"/>
  <c r="AT135" i="18"/>
  <c r="Z131" i="18"/>
  <c r="Z134" i="18"/>
  <c r="Q131" i="18"/>
  <c r="K131" i="18"/>
  <c r="K133" i="18" s="1"/>
  <c r="AS131" i="18"/>
  <c r="AS134" i="18" s="1"/>
  <c r="AK131" i="18"/>
  <c r="AE131" i="18"/>
  <c r="J131" i="18"/>
  <c r="AQ14" i="8"/>
  <c r="E159" i="13"/>
  <c r="F159" i="13"/>
  <c r="H178" i="13"/>
  <c r="R17" i="17"/>
  <c r="X16" i="17"/>
  <c r="AV16" i="17"/>
  <c r="AV17" i="17"/>
  <c r="AB31" i="17"/>
  <c r="AF32" i="17"/>
  <c r="AG31" i="17"/>
  <c r="H46" i="17"/>
  <c r="N46" i="17"/>
  <c r="AE47" i="17"/>
  <c r="AK46" i="17"/>
  <c r="T24" i="18"/>
  <c r="T45" i="18" s="1"/>
  <c r="D74" i="18"/>
  <c r="X74" i="18"/>
  <c r="Q73" i="18"/>
  <c r="E73" i="18"/>
  <c r="U73" i="18"/>
  <c r="F73" i="18"/>
  <c r="AC73" i="18"/>
  <c r="T73" i="18"/>
  <c r="AF73" i="18"/>
  <c r="Y73" i="18"/>
  <c r="J110" i="18"/>
  <c r="J117" i="18" s="1"/>
  <c r="AF110" i="18"/>
  <c r="AF116" i="18" s="1"/>
  <c r="U131" i="18"/>
  <c r="AC131" i="18"/>
  <c r="N34" i="13"/>
  <c r="E158" i="13"/>
  <c r="F158" i="13" s="1"/>
  <c r="D17" i="17"/>
  <c r="T17" i="17"/>
  <c r="Q31" i="17"/>
  <c r="AV32" i="17"/>
  <c r="E46" i="17"/>
  <c r="X47" i="17"/>
  <c r="Y46" i="17"/>
  <c r="AO47" i="17"/>
  <c r="AT46" i="17"/>
  <c r="M62" i="17"/>
  <c r="V61" i="17"/>
  <c r="AD62" i="17"/>
  <c r="AD61" i="17"/>
  <c r="AR61" i="17"/>
  <c r="AB24" i="18"/>
  <c r="AB45" i="18"/>
  <c r="AW29" i="18"/>
  <c r="AW50" i="18" s="1"/>
  <c r="AA29" i="18"/>
  <c r="AA50" i="18"/>
  <c r="E29" i="18"/>
  <c r="E50" i="18" s="1"/>
  <c r="AT29" i="18"/>
  <c r="AT50" i="18"/>
  <c r="X29" i="18"/>
  <c r="X50" i="18" s="1"/>
  <c r="C29" i="18"/>
  <c r="C50" i="18"/>
  <c r="G33" i="18"/>
  <c r="G54" i="18" s="1"/>
  <c r="AX38" i="18"/>
  <c r="AX59" i="18"/>
  <c r="AN38" i="18"/>
  <c r="AN59" i="18" s="1"/>
  <c r="AC38" i="18"/>
  <c r="AC59" i="18"/>
  <c r="Q38" i="18"/>
  <c r="Q59" i="18" s="1"/>
  <c r="H38" i="18"/>
  <c r="H59" i="18"/>
  <c r="AB38" i="18"/>
  <c r="AB59" i="18" s="1"/>
  <c r="AU38" i="18"/>
  <c r="AU59" i="18"/>
  <c r="AM38" i="18"/>
  <c r="AM59" i="18" s="1"/>
  <c r="Z38" i="18"/>
  <c r="Z59" i="18"/>
  <c r="M38" i="18"/>
  <c r="M59" i="18" s="1"/>
  <c r="G38" i="18"/>
  <c r="G59" i="18"/>
  <c r="AK38" i="18"/>
  <c r="AK59" i="18" s="1"/>
  <c r="F38" i="18"/>
  <c r="F59" i="18"/>
  <c r="BE17" i="18"/>
  <c r="AS38" i="18"/>
  <c r="AS59" i="18" s="1"/>
  <c r="AH38" i="18"/>
  <c r="AH59" i="18" s="1"/>
  <c r="X38" i="18"/>
  <c r="X59" i="18" s="1"/>
  <c r="L38" i="18"/>
  <c r="L59" i="18"/>
  <c r="C38" i="18"/>
  <c r="C59" i="18" s="1"/>
  <c r="AP39" i="18"/>
  <c r="AP60" i="18" s="1"/>
  <c r="X73" i="18"/>
  <c r="AR110" i="18"/>
  <c r="N131" i="18"/>
  <c r="AQ17" i="8"/>
  <c r="AQ39" i="8"/>
  <c r="V32" i="17"/>
  <c r="AR24" i="18"/>
  <c r="AR45" i="18" s="1"/>
  <c r="AJ24" i="18"/>
  <c r="AJ45" i="18"/>
  <c r="AA24" i="18"/>
  <c r="AA45" i="18" s="1"/>
  <c r="P24" i="18"/>
  <c r="P45" i="18"/>
  <c r="H24" i="18"/>
  <c r="H45" i="18" s="1"/>
  <c r="AF24" i="18"/>
  <c r="AF45" i="18"/>
  <c r="AQ24" i="18"/>
  <c r="AQ45" i="18" s="1"/>
  <c r="AI24" i="18"/>
  <c r="AI45" i="18"/>
  <c r="X24" i="18"/>
  <c r="X45" i="18" s="1"/>
  <c r="O24" i="18"/>
  <c r="O45" i="18"/>
  <c r="G24" i="18"/>
  <c r="G45" i="18" s="1"/>
  <c r="Y74" i="18"/>
  <c r="AW74" i="18"/>
  <c r="X110" i="18"/>
  <c r="X116" i="18" s="1"/>
  <c r="Y37" i="8"/>
  <c r="Y19" i="8"/>
  <c r="Y23" i="8"/>
  <c r="Q16" i="17"/>
  <c r="S16" i="17"/>
  <c r="AJ31" i="17"/>
  <c r="AM32" i="17"/>
  <c r="AV46" i="17"/>
  <c r="F62" i="17"/>
  <c r="AT61" i="17"/>
  <c r="BE3" i="18"/>
  <c r="K24" i="18"/>
  <c r="K45" i="18" s="1"/>
  <c r="AE24" i="18"/>
  <c r="AE45" i="18"/>
  <c r="O33" i="18"/>
  <c r="O54" i="18" s="1"/>
  <c r="AN74" i="18"/>
  <c r="P110" i="18"/>
  <c r="P117" i="18" s="1"/>
  <c r="AK110" i="18"/>
  <c r="O131" i="18"/>
  <c r="C16" i="17"/>
  <c r="AR17" i="17"/>
  <c r="X31" i="17"/>
  <c r="AC32" i="17"/>
  <c r="AC61" i="17"/>
  <c r="AQ62" i="17"/>
  <c r="BE12" i="18"/>
  <c r="AM24" i="18"/>
  <c r="AM45" i="18"/>
  <c r="AM25" i="18"/>
  <c r="AM46" i="18" s="1"/>
  <c r="S25" i="18"/>
  <c r="S46" i="18" s="1"/>
  <c r="AL25" i="18"/>
  <c r="AL46" i="18" s="1"/>
  <c r="AD25" i="18"/>
  <c r="AD46" i="18"/>
  <c r="K25" i="18"/>
  <c r="K46" i="18" s="1"/>
  <c r="AC33" i="18"/>
  <c r="AC54" i="18" s="1"/>
  <c r="AR39" i="18"/>
  <c r="AR60" i="18" s="1"/>
  <c r="AK39" i="18"/>
  <c r="AK60" i="18"/>
  <c r="AD39" i="18"/>
  <c r="AD60" i="18" s="1"/>
  <c r="U39" i="18"/>
  <c r="U60" i="18" s="1"/>
  <c r="P39" i="18"/>
  <c r="P60" i="18" s="1"/>
  <c r="AO39" i="18"/>
  <c r="AO60" i="18"/>
  <c r="Z39" i="18"/>
  <c r="Z60" i="18" s="1"/>
  <c r="N39" i="18"/>
  <c r="N60" i="18" s="1"/>
  <c r="AL39" i="18"/>
  <c r="AL60" i="18" s="1"/>
  <c r="J39" i="18"/>
  <c r="J60" i="18"/>
  <c r="BE18" i="18"/>
  <c r="Y39" i="18"/>
  <c r="Y60" i="18"/>
  <c r="AX39" i="18"/>
  <c r="AX60" i="18" s="1"/>
  <c r="AJ39" i="18"/>
  <c r="AJ60" i="18"/>
  <c r="V39" i="18"/>
  <c r="V60" i="18" s="1"/>
  <c r="I39" i="18"/>
  <c r="I60" i="18"/>
  <c r="R110" i="18"/>
  <c r="R115" i="18" s="1"/>
  <c r="AL110" i="18"/>
  <c r="AJ131" i="18"/>
  <c r="V664" i="10"/>
  <c r="E194" i="13"/>
  <c r="F194" i="13" s="1"/>
  <c r="D93" i="18"/>
  <c r="R94" i="18"/>
  <c r="Y93" i="18"/>
  <c r="AD94" i="18"/>
  <c r="AJ94" i="18"/>
  <c r="AQ94" i="18"/>
  <c r="AG130" i="18"/>
  <c r="C130" i="18"/>
  <c r="C133" i="18"/>
  <c r="AV130" i="18"/>
  <c r="AV135" i="18" s="1"/>
  <c r="AK130" i="18"/>
  <c r="L130" i="18"/>
  <c r="AS130" i="18"/>
  <c r="AD130" i="18"/>
  <c r="AD134" i="18" s="1"/>
  <c r="R130" i="18"/>
  <c r="D130" i="18"/>
  <c r="P18" i="12"/>
  <c r="R19" i="12"/>
  <c r="AO35" i="18"/>
  <c r="AO56" i="18"/>
  <c r="AP77" i="18"/>
  <c r="AK77" i="18"/>
  <c r="AE77" i="18"/>
  <c r="V77" i="18"/>
  <c r="V79" i="18" s="1"/>
  <c r="C77" i="18"/>
  <c r="AT77" i="18"/>
  <c r="AI77" i="18"/>
  <c r="Z77" i="18"/>
  <c r="Z81" i="18" s="1"/>
  <c r="M77" i="18"/>
  <c r="AV77" i="18"/>
  <c r="AQ77" i="18"/>
  <c r="AQ81" i="18" s="1"/>
  <c r="AQ79" i="18"/>
  <c r="AL77" i="18"/>
  <c r="AL79" i="18"/>
  <c r="X77" i="18"/>
  <c r="S77" i="18"/>
  <c r="S80" i="18" s="1"/>
  <c r="O77" i="18"/>
  <c r="J77" i="18"/>
  <c r="E93" i="18"/>
  <c r="J94" i="18"/>
  <c r="J99" i="18" s="1"/>
  <c r="S94" i="18"/>
  <c r="AE94" i="18"/>
  <c r="AJ93" i="18"/>
  <c r="AJ99" i="18" s="1"/>
  <c r="AD95" i="18"/>
  <c r="H95" i="18"/>
  <c r="D95" i="18"/>
  <c r="AE95" i="18"/>
  <c r="AE99" i="18" s="1"/>
  <c r="R95" i="18"/>
  <c r="J130" i="18"/>
  <c r="AE130" i="18"/>
  <c r="AR40" i="18"/>
  <c r="AR61" i="18"/>
  <c r="Q40" i="18"/>
  <c r="Q61" i="18"/>
  <c r="L93" i="18"/>
  <c r="T94" i="18"/>
  <c r="AF94" i="18"/>
  <c r="AF98" i="18" s="1"/>
  <c r="AX75" i="18"/>
  <c r="AX81" i="18" s="1"/>
  <c r="I75" i="18"/>
  <c r="AF75" i="18"/>
  <c r="C75" i="18"/>
  <c r="AR94" i="18"/>
  <c r="AR97" i="18" s="1"/>
  <c r="AM94" i="18"/>
  <c r="Z94" i="18"/>
  <c r="L94" i="18"/>
  <c r="H94" i="18"/>
  <c r="H98" i="18" s="1"/>
  <c r="D94" i="18"/>
  <c r="AL94" i="18"/>
  <c r="P94" i="18"/>
  <c r="K94" i="18"/>
  <c r="K98" i="18" s="1"/>
  <c r="AX94" i="18"/>
  <c r="AS94" i="18"/>
  <c r="AI94" i="18"/>
  <c r="AA94" i="18"/>
  <c r="AA99" i="18" s="1"/>
  <c r="W94" i="18"/>
  <c r="I94" i="18"/>
  <c r="E94" i="18"/>
  <c r="AP41" i="18"/>
  <c r="AP62" i="18"/>
  <c r="J41" i="18"/>
  <c r="J62" i="18"/>
  <c r="G94" i="18"/>
  <c r="N94" i="18"/>
  <c r="V94" i="18"/>
  <c r="AB94" i="18"/>
  <c r="AB97" i="18" s="1"/>
  <c r="AN94" i="18"/>
  <c r="P93" i="18"/>
  <c r="U93" i="18"/>
  <c r="U97" i="18" s="1"/>
  <c r="AN93" i="18"/>
  <c r="AN99" i="18" s="1"/>
  <c r="M93" i="18"/>
  <c r="P112" i="18"/>
  <c r="AD109" i="18"/>
  <c r="I128" i="18"/>
  <c r="X129" i="18"/>
  <c r="AH129" i="18"/>
  <c r="AH135" i="18" s="1"/>
  <c r="Z675" i="23"/>
  <c r="AA679" i="23"/>
  <c r="AA680" i="23"/>
  <c r="AA681" i="23"/>
  <c r="Z686" i="23"/>
  <c r="Y697" i="23"/>
  <c r="BE655" i="26"/>
  <c r="B666" i="27"/>
  <c r="Z685" i="23"/>
  <c r="Y696" i="23"/>
  <c r="AC696" i="23" s="1"/>
  <c r="AN664" i="26"/>
  <c r="AN665" i="26"/>
  <c r="AN666" i="26"/>
  <c r="G664" i="26"/>
  <c r="F666" i="26"/>
  <c r="Z679" i="23"/>
  <c r="Z680" i="23"/>
  <c r="Z681" i="23"/>
  <c r="Z682" i="23"/>
  <c r="C665" i="26"/>
  <c r="F666" i="27"/>
  <c r="F667" i="27"/>
  <c r="AJ39" i="15"/>
  <c r="BE653" i="26"/>
  <c r="AJ665" i="26"/>
  <c r="L129" i="18"/>
  <c r="R116" i="18"/>
  <c r="E81" i="18"/>
  <c r="E79" i="18"/>
  <c r="AO115" i="18"/>
  <c r="AO117" i="18"/>
  <c r="K134" i="18"/>
  <c r="G98" i="18"/>
  <c r="G97" i="18"/>
  <c r="G99" i="18"/>
  <c r="AI98" i="18"/>
  <c r="AI97" i="18"/>
  <c r="AI99" i="18"/>
  <c r="AF97" i="18"/>
  <c r="AF99" i="18"/>
  <c r="Q135" i="18"/>
  <c r="Q133" i="18"/>
  <c r="AU117" i="18"/>
  <c r="O115" i="18"/>
  <c r="O117" i="18"/>
  <c r="AC116" i="18"/>
  <c r="AC115" i="18"/>
  <c r="AK79" i="18"/>
  <c r="AK81" i="18"/>
  <c r="AK80" i="18"/>
  <c r="S117" i="18"/>
  <c r="K135" i="18"/>
  <c r="AT133" i="18"/>
  <c r="Q134" i="18"/>
  <c r="U98" i="18"/>
  <c r="AF117" i="18"/>
  <c r="AA134" i="18"/>
  <c r="AA135" i="18"/>
  <c r="T99" i="18"/>
  <c r="T97" i="18"/>
  <c r="T98" i="18"/>
  <c r="J80" i="18"/>
  <c r="J81" i="18"/>
  <c r="J79" i="18"/>
  <c r="R99" i="18"/>
  <c r="O135" i="18"/>
  <c r="O134" i="18"/>
  <c r="O133" i="18"/>
  <c r="AC20" i="8"/>
  <c r="AC21" i="8"/>
  <c r="Y80" i="18"/>
  <c r="Y79" i="18"/>
  <c r="Y81" i="18"/>
  <c r="Z133" i="18"/>
  <c r="Z135" i="18"/>
  <c r="K116" i="18"/>
  <c r="K117" i="18"/>
  <c r="K115" i="18"/>
  <c r="U115" i="18"/>
  <c r="U116" i="18"/>
  <c r="U117" i="18"/>
  <c r="AI116" i="18"/>
  <c r="AI117" i="18"/>
  <c r="AI115" i="18"/>
  <c r="AM115" i="18"/>
  <c r="AM116" i="18"/>
  <c r="C80" i="18"/>
  <c r="C79" i="18"/>
  <c r="C81" i="18"/>
  <c r="AW115" i="18"/>
  <c r="AW116" i="18"/>
  <c r="AW117" i="18"/>
  <c r="AA133" i="18"/>
  <c r="U99" i="18"/>
  <c r="N98" i="18"/>
  <c r="N97" i="18"/>
  <c r="N99" i="18"/>
  <c r="AS97" i="18"/>
  <c r="AS99" i="18"/>
  <c r="AH134" i="18"/>
  <c r="AM98" i="18"/>
  <c r="AM99" i="18"/>
  <c r="AM97" i="18"/>
  <c r="L98" i="18"/>
  <c r="L99" i="18"/>
  <c r="L97" i="18"/>
  <c r="O80" i="18"/>
  <c r="O81" i="18"/>
  <c r="O79" i="18"/>
  <c r="AI79" i="18"/>
  <c r="AI80" i="18"/>
  <c r="AI81" i="18"/>
  <c r="AV134" i="18"/>
  <c r="D99" i="18"/>
  <c r="D97" i="18"/>
  <c r="D98" i="18"/>
  <c r="AK116" i="18"/>
  <c r="AK117" i="18"/>
  <c r="AK115" i="18"/>
  <c r="AB20" i="8"/>
  <c r="AB21" i="8"/>
  <c r="AF81" i="18"/>
  <c r="AF79" i="18"/>
  <c r="AF80" i="18"/>
  <c r="AX135" i="18"/>
  <c r="AX134" i="18"/>
  <c r="Z117" i="18"/>
  <c r="Z115" i="18"/>
  <c r="Z116" i="18"/>
  <c r="G115" i="18"/>
  <c r="G117" i="18"/>
  <c r="G116" i="18"/>
  <c r="AP79" i="18"/>
  <c r="AP80" i="18"/>
  <c r="AP81" i="18"/>
  <c r="H80" i="18"/>
  <c r="H79" i="18"/>
  <c r="H81" i="18"/>
  <c r="AD80" i="18"/>
  <c r="AD81" i="18"/>
  <c r="AD79" i="18"/>
  <c r="AB117" i="18"/>
  <c r="AB115" i="18"/>
  <c r="AB116" i="18"/>
  <c r="J116" i="18"/>
  <c r="AN134" i="18"/>
  <c r="J97" i="18"/>
  <c r="I115" i="18"/>
  <c r="I117" i="18"/>
  <c r="L135" i="18"/>
  <c r="L133" i="18"/>
  <c r="L134" i="18"/>
  <c r="X134" i="18"/>
  <c r="X133" i="18"/>
  <c r="P98" i="18"/>
  <c r="P99" i="18"/>
  <c r="P97" i="18"/>
  <c r="K97" i="18"/>
  <c r="AR98" i="18"/>
  <c r="C135" i="18"/>
  <c r="C134" i="18"/>
  <c r="X117" i="18"/>
  <c r="T80" i="18"/>
  <c r="T81" i="18"/>
  <c r="T79" i="18"/>
  <c r="E135" i="18"/>
  <c r="AG115" i="18"/>
  <c r="AG117" i="18"/>
  <c r="AG116" i="18"/>
  <c r="AJ116" i="18"/>
  <c r="L117" i="18"/>
  <c r="L115" i="18"/>
  <c r="L116" i="18"/>
  <c r="L79" i="18"/>
  <c r="L81" i="18"/>
  <c r="L80" i="18"/>
  <c r="P79" i="18"/>
  <c r="P80" i="18"/>
  <c r="P81" i="18"/>
  <c r="AO79" i="18"/>
  <c r="AO81" i="18"/>
  <c r="AO80" i="18"/>
  <c r="AS98" i="18"/>
  <c r="AV133" i="18"/>
  <c r="I116" i="18"/>
  <c r="AL80" i="18"/>
  <c r="AN133" i="18"/>
  <c r="J115" i="18"/>
  <c r="AA98" i="18"/>
  <c r="AS133" i="18"/>
  <c r="AT81" i="18"/>
  <c r="AT79" i="18"/>
  <c r="AT80" i="18"/>
  <c r="Z97" i="18"/>
  <c r="Z98" i="18"/>
  <c r="Z99" i="18"/>
  <c r="AK134" i="18"/>
  <c r="AK133" i="18"/>
  <c r="AK135" i="18"/>
  <c r="AW81" i="18"/>
  <c r="AW79" i="18"/>
  <c r="AW80" i="18"/>
  <c r="AC81" i="18"/>
  <c r="AC80" i="18"/>
  <c r="AC79" i="18"/>
  <c r="AF133" i="18"/>
  <c r="AF134" i="18"/>
  <c r="AN117" i="18"/>
  <c r="F117" i="18"/>
  <c r="F116" i="18"/>
  <c r="I80" i="18"/>
  <c r="I79" i="18"/>
  <c r="I81" i="18"/>
  <c r="E116" i="18"/>
  <c r="AQ80" i="18"/>
  <c r="M116" i="18"/>
  <c r="M115" i="18"/>
  <c r="AV79" i="18"/>
  <c r="AV80" i="18"/>
  <c r="AV81" i="18"/>
  <c r="AG135" i="18"/>
  <c r="AG133" i="18"/>
  <c r="I99" i="18"/>
  <c r="I98" i="18"/>
  <c r="I97" i="18"/>
  <c r="AJ135" i="18"/>
  <c r="AJ133" i="18"/>
  <c r="AJ134" i="18"/>
  <c r="AR117" i="18"/>
  <c r="AR116" i="18"/>
  <c r="AR115" i="18"/>
  <c r="AC134" i="18"/>
  <c r="AC133" i="18"/>
  <c r="AC135" i="18"/>
  <c r="F81" i="18"/>
  <c r="F79" i="18"/>
  <c r="F80" i="18"/>
  <c r="D116" i="18"/>
  <c r="D115" i="18"/>
  <c r="D117" i="18"/>
  <c r="AH117" i="18"/>
  <c r="AH115" i="18"/>
  <c r="N81" i="18"/>
  <c r="N80" i="18"/>
  <c r="N79" i="18"/>
  <c r="AR79" i="18"/>
  <c r="AR81" i="18"/>
  <c r="AR80" i="18"/>
  <c r="M81" i="18"/>
  <c r="M79" i="18"/>
  <c r="M80" i="18"/>
  <c r="E115" i="18"/>
  <c r="X135" i="18"/>
  <c r="AL81" i="18"/>
  <c r="R97" i="18"/>
  <c r="AD98" i="18"/>
  <c r="AD97" i="18"/>
  <c r="AD99" i="18"/>
  <c r="AU39" i="15"/>
  <c r="AJ97" i="18"/>
  <c r="AD115" i="18"/>
  <c r="AD117" i="18"/>
  <c r="AD116" i="18"/>
  <c r="AL97" i="18"/>
  <c r="AL98" i="18"/>
  <c r="AL99" i="18"/>
  <c r="V99" i="18"/>
  <c r="V98" i="18"/>
  <c r="V97" i="18"/>
  <c r="W98" i="18"/>
  <c r="W99" i="18"/>
  <c r="W97" i="18"/>
  <c r="J135" i="18"/>
  <c r="J133" i="18"/>
  <c r="J134" i="18"/>
  <c r="S99" i="18"/>
  <c r="S97" i="18"/>
  <c r="S98" i="18"/>
  <c r="AE81" i="18"/>
  <c r="AE79" i="18"/>
  <c r="AE80" i="18"/>
  <c r="AD133" i="18"/>
  <c r="X80" i="18"/>
  <c r="X79" i="18"/>
  <c r="X81" i="18"/>
  <c r="U134" i="18"/>
  <c r="U133" i="18"/>
  <c r="U135" i="18"/>
  <c r="U81" i="18"/>
  <c r="U80" i="18"/>
  <c r="U79" i="18"/>
  <c r="H133" i="18"/>
  <c r="H134" i="18"/>
  <c r="H135" i="18"/>
  <c r="AA117" i="18"/>
  <c r="AA116" i="18"/>
  <c r="C116" i="18"/>
  <c r="C115" i="18"/>
  <c r="C117" i="18"/>
  <c r="AQ117" i="18"/>
  <c r="AQ115" i="18"/>
  <c r="AQ116" i="18"/>
  <c r="AH80" i="18"/>
  <c r="AH79" i="18"/>
  <c r="AH81" i="18"/>
  <c r="AB80" i="18"/>
  <c r="AB81" i="18"/>
  <c r="AB79" i="18"/>
  <c r="Z80" i="18"/>
  <c r="AA115" i="18"/>
  <c r="AM117" i="18"/>
  <c r="R98" i="18"/>
  <c r="AX133" i="18"/>
  <c r="I190" i="13" l="1"/>
  <c r="I189" i="13"/>
  <c r="X18" i="12"/>
  <c r="I153" i="13"/>
  <c r="I154" i="13"/>
  <c r="V81" i="18"/>
  <c r="AD135" i="18"/>
  <c r="AE98" i="18"/>
  <c r="AJ98" i="18"/>
  <c r="P115" i="18"/>
  <c r="V80" i="18"/>
  <c r="AN116" i="18"/>
  <c r="AS135" i="18"/>
  <c r="AW133" i="18"/>
  <c r="AJ115" i="18"/>
  <c r="E133" i="18"/>
  <c r="X115" i="18"/>
  <c r="P116" i="18"/>
  <c r="S81" i="18"/>
  <c r="AR99" i="18"/>
  <c r="J98" i="18"/>
  <c r="AH133" i="18"/>
  <c r="AF115" i="18"/>
  <c r="H99" i="18"/>
  <c r="AB99" i="18"/>
  <c r="R117" i="18"/>
  <c r="AC697" i="23"/>
  <c r="F115" i="18"/>
  <c r="Q98" i="18"/>
  <c r="Q97" i="18"/>
  <c r="E97" i="18"/>
  <c r="AH99" i="18"/>
  <c r="AH98" i="18"/>
  <c r="X97" i="18"/>
  <c r="X99" i="18"/>
  <c r="X98" i="18"/>
  <c r="T133" i="18"/>
  <c r="T134" i="18"/>
  <c r="F133" i="18"/>
  <c r="F134" i="18"/>
  <c r="V133" i="18"/>
  <c r="AE97" i="18"/>
  <c r="Z79" i="18"/>
  <c r="AA97" i="18"/>
  <c r="S79" i="18"/>
  <c r="K99" i="18"/>
  <c r="AW135" i="18"/>
  <c r="AN98" i="18"/>
  <c r="H97" i="18"/>
  <c r="AU115" i="18"/>
  <c r="AN97" i="18"/>
  <c r="AX79" i="18"/>
  <c r="AB98" i="18"/>
  <c r="AM81" i="18"/>
  <c r="AU79" i="18"/>
  <c r="AU80" i="18"/>
  <c r="F172" i="13"/>
  <c r="I165" i="13" s="1"/>
  <c r="H166" i="13"/>
  <c r="AU133" i="18"/>
  <c r="AR133" i="18"/>
  <c r="AR134" i="18"/>
  <c r="W135" i="18"/>
  <c r="W133" i="18"/>
  <c r="AG79" i="18"/>
  <c r="AG81" i="18"/>
  <c r="W79" i="18"/>
  <c r="W80" i="18"/>
  <c r="AE117" i="18"/>
  <c r="AE115" i="18"/>
  <c r="AO134" i="18"/>
  <c r="N116" i="18"/>
  <c r="AT117" i="18"/>
  <c r="AX80" i="18"/>
  <c r="AG80" i="18"/>
  <c r="AG134" i="18"/>
  <c r="AM134" i="18"/>
  <c r="AZ17" i="8"/>
  <c r="AZ24" i="8"/>
  <c r="AQ42" i="8"/>
  <c r="O32" i="17"/>
  <c r="O31" i="17"/>
  <c r="AQ29" i="8"/>
  <c r="AQ47" i="8"/>
  <c r="AQ26" i="8"/>
  <c r="AQ19" i="8"/>
  <c r="AQ20" i="8"/>
  <c r="AQ15" i="8"/>
  <c r="AU21" i="8" s="1"/>
  <c r="AQ46" i="8"/>
  <c r="AQ44" i="8"/>
  <c r="AQ30" i="8"/>
  <c r="AQ24" i="8"/>
  <c r="AQ45" i="8"/>
  <c r="AQ18" i="8"/>
  <c r="AQ27" i="8"/>
  <c r="AQ35" i="8"/>
  <c r="AQ38" i="8"/>
  <c r="AQ25" i="8"/>
  <c r="AQ16" i="8"/>
  <c r="AQ49" i="8"/>
  <c r="AQ43" i="8"/>
  <c r="AQ36" i="8"/>
  <c r="AQ34" i="8"/>
  <c r="AQ23" i="8"/>
  <c r="AQ40" i="8"/>
  <c r="AZ15" i="8"/>
  <c r="AZ22" i="8"/>
  <c r="AZ25" i="8"/>
  <c r="AZ47" i="8"/>
  <c r="AZ28" i="8"/>
  <c r="AZ27" i="8"/>
  <c r="AZ32" i="8"/>
  <c r="AZ44" i="8"/>
  <c r="AZ45" i="8"/>
  <c r="AZ40" i="8"/>
  <c r="AZ23" i="8"/>
  <c r="AZ31" i="8"/>
  <c r="AZ41" i="8"/>
  <c r="AZ39" i="8"/>
  <c r="AZ33" i="8"/>
  <c r="AZ36" i="8"/>
  <c r="AZ38" i="8"/>
  <c r="X17" i="12"/>
  <c r="AI16" i="17"/>
  <c r="AI17" i="17"/>
  <c r="B31" i="17"/>
  <c r="H17" i="9"/>
  <c r="H16" i="9"/>
  <c r="I16" i="9"/>
  <c r="J17" i="9"/>
  <c r="J33" i="9"/>
  <c r="H670" i="10"/>
  <c r="AB17" i="17"/>
  <c r="AB16" i="17"/>
  <c r="V47" i="17"/>
  <c r="W47" i="17"/>
  <c r="W46" i="17"/>
  <c r="Q62" i="17"/>
  <c r="Q61" i="17"/>
  <c r="AM33" i="18"/>
  <c r="AM54" i="18" s="1"/>
  <c r="AT33" i="18"/>
  <c r="AT54" i="18" s="1"/>
  <c r="AL33" i="18"/>
  <c r="AL54" i="18" s="1"/>
  <c r="AD33" i="18"/>
  <c r="AD54" i="18" s="1"/>
  <c r="V33" i="18"/>
  <c r="V54" i="18" s="1"/>
  <c r="N33" i="18"/>
  <c r="N54" i="18" s="1"/>
  <c r="F33" i="18"/>
  <c r="F54" i="18" s="1"/>
  <c r="E33" i="18"/>
  <c r="E54" i="18" s="1"/>
  <c r="P33" i="18"/>
  <c r="P54" i="18" s="1"/>
  <c r="AA33" i="18"/>
  <c r="AA54" i="18" s="1"/>
  <c r="AK33" i="18"/>
  <c r="AK54" i="18" s="1"/>
  <c r="AV33" i="18"/>
  <c r="AV54" i="18" s="1"/>
  <c r="AX33" i="18"/>
  <c r="AX54" i="18" s="1"/>
  <c r="R33" i="18"/>
  <c r="R54" i="18" s="1"/>
  <c r="AW40" i="18"/>
  <c r="AW61" i="18" s="1"/>
  <c r="S40" i="18"/>
  <c r="S61" i="18" s="1"/>
  <c r="BE19" i="18"/>
  <c r="AK40" i="18"/>
  <c r="AK61" i="18" s="1"/>
  <c r="AE40" i="18"/>
  <c r="AE61" i="18" s="1"/>
  <c r="AX40" i="18"/>
  <c r="AX61" i="18" s="1"/>
  <c r="AP40" i="18"/>
  <c r="AP61" i="18" s="1"/>
  <c r="AH40" i="18"/>
  <c r="AH61" i="18" s="1"/>
  <c r="Z40" i="18"/>
  <c r="Z61" i="18" s="1"/>
  <c r="R40" i="18"/>
  <c r="R61" i="18" s="1"/>
  <c r="J40" i="18"/>
  <c r="J61" i="18" s="1"/>
  <c r="G40" i="18"/>
  <c r="G61" i="18" s="1"/>
  <c r="AF40" i="18"/>
  <c r="AF61" i="18" s="1"/>
  <c r="M40" i="18"/>
  <c r="M61" i="18" s="1"/>
  <c r="AA40" i="18"/>
  <c r="AA61" i="18" s="1"/>
  <c r="O40" i="18"/>
  <c r="O61" i="18" s="1"/>
  <c r="AN40" i="18"/>
  <c r="AN61" i="18" s="1"/>
  <c r="C40" i="18"/>
  <c r="C61" i="18" s="1"/>
  <c r="AB40" i="18"/>
  <c r="AB61" i="18" s="1"/>
  <c r="P40" i="18"/>
  <c r="P61" i="18" s="1"/>
  <c r="AO40" i="18"/>
  <c r="AO61" i="18" s="1"/>
  <c r="M18" i="12"/>
  <c r="Q18" i="12"/>
  <c r="W18" i="12" s="1"/>
  <c r="N18" i="12"/>
  <c r="AH32" i="17"/>
  <c r="D47" i="17"/>
  <c r="D46" i="17"/>
  <c r="S46" i="17"/>
  <c r="AR38" i="18"/>
  <c r="AR59" i="18" s="1"/>
  <c r="K38" i="18"/>
  <c r="K59" i="18" s="1"/>
  <c r="W38" i="18"/>
  <c r="W59" i="18" s="1"/>
  <c r="J38" i="18"/>
  <c r="J59" i="18" s="1"/>
  <c r="AJ38" i="18"/>
  <c r="AJ59" i="18" s="1"/>
  <c r="AP38" i="18"/>
  <c r="AP59" i="18" s="1"/>
  <c r="N38" i="18"/>
  <c r="N59" i="18" s="1"/>
  <c r="Y38" i="18"/>
  <c r="Y59" i="18" s="1"/>
  <c r="AI38" i="18"/>
  <c r="AI59" i="18" s="1"/>
  <c r="AT38" i="18"/>
  <c r="AT59" i="18" s="1"/>
  <c r="T38" i="18"/>
  <c r="T59" i="18" s="1"/>
  <c r="AG38" i="18"/>
  <c r="AG59" i="18" s="1"/>
  <c r="U38" i="18"/>
  <c r="U59" i="18" s="1"/>
  <c r="F230" i="13"/>
  <c r="AH36" i="8"/>
  <c r="AH16" i="8"/>
  <c r="AH25" i="8"/>
  <c r="AH19" i="8"/>
  <c r="S14" i="8"/>
  <c r="S16" i="8"/>
  <c r="S19" i="8"/>
  <c r="S15" i="8"/>
  <c r="Q19" i="12"/>
  <c r="N19" i="12"/>
  <c r="P19" i="12"/>
  <c r="O19" i="12"/>
  <c r="M19" i="12"/>
  <c r="G16" i="13"/>
  <c r="C17" i="17"/>
  <c r="N16" i="17"/>
  <c r="AR16" i="17"/>
  <c r="F32" i="17"/>
  <c r="T31" i="17"/>
  <c r="X32" i="17"/>
  <c r="B47" i="17"/>
  <c r="E61" i="17"/>
  <c r="S61" i="17"/>
  <c r="AL62" i="17"/>
  <c r="AO61" i="17"/>
  <c r="AS62" i="17"/>
  <c r="J27" i="18"/>
  <c r="J48" i="18" s="1"/>
  <c r="R27" i="18"/>
  <c r="R48" i="18" s="1"/>
  <c r="Z27" i="18"/>
  <c r="Z48" i="18" s="1"/>
  <c r="AH27" i="18"/>
  <c r="AH48" i="18" s="1"/>
  <c r="AP27" i="18"/>
  <c r="AP48" i="18" s="1"/>
  <c r="AX27" i="18"/>
  <c r="AX48" i="18" s="1"/>
  <c r="C27" i="18"/>
  <c r="C48" i="18" s="1"/>
  <c r="K27" i="18"/>
  <c r="K48" i="18" s="1"/>
  <c r="S27" i="18"/>
  <c r="S48" i="18" s="1"/>
  <c r="AA27" i="18"/>
  <c r="AA48" i="18" s="1"/>
  <c r="AI27" i="18"/>
  <c r="AI48" i="18" s="1"/>
  <c r="AQ27" i="18"/>
  <c r="AQ48" i="18" s="1"/>
  <c r="AO27" i="18"/>
  <c r="AO48" i="18" s="1"/>
  <c r="T27" i="18"/>
  <c r="T48" i="18" s="1"/>
  <c r="AN27" i="18"/>
  <c r="AN48" i="18" s="1"/>
  <c r="AW27" i="18"/>
  <c r="AW48" i="18" s="1"/>
  <c r="AB27" i="18"/>
  <c r="AB48" i="18" s="1"/>
  <c r="E27" i="18"/>
  <c r="E48" i="18" s="1"/>
  <c r="AJ27" i="18"/>
  <c r="AJ48" i="18" s="1"/>
  <c r="M27" i="18"/>
  <c r="M48" i="18" s="1"/>
  <c r="X27" i="18"/>
  <c r="X48" i="18" s="1"/>
  <c r="AV27" i="18"/>
  <c r="AV48" i="18" s="1"/>
  <c r="P27" i="18"/>
  <c r="P48" i="18" s="1"/>
  <c r="AG27" i="18"/>
  <c r="AG48" i="18" s="1"/>
  <c r="AH45" i="8"/>
  <c r="AH20" i="8"/>
  <c r="AH28" i="8"/>
  <c r="AH30" i="8"/>
  <c r="AH14" i="8"/>
  <c r="AH42" i="8"/>
  <c r="AH33" i="8"/>
  <c r="AH40" i="8"/>
  <c r="AH47" i="8"/>
  <c r="AH15" i="8"/>
  <c r="AH35" i="8"/>
  <c r="AH38" i="8"/>
  <c r="AH46" i="8"/>
  <c r="AH29" i="8"/>
  <c r="AH41" i="8"/>
  <c r="AH32" i="8"/>
  <c r="AH31" i="8"/>
  <c r="AH26" i="8"/>
  <c r="O28" i="13"/>
  <c r="G18" i="13"/>
  <c r="F9" i="13"/>
  <c r="G9" i="13"/>
  <c r="K16" i="17"/>
  <c r="U16" i="17"/>
  <c r="AO31" i="17"/>
  <c r="AP31" i="17"/>
  <c r="AU31" i="17"/>
  <c r="AI46" i="17"/>
  <c r="AL47" i="17"/>
  <c r="AJ61" i="17"/>
  <c r="P28" i="18"/>
  <c r="P49" i="18" s="1"/>
  <c r="AT28" i="18"/>
  <c r="AT49" i="18" s="1"/>
  <c r="AB28" i="18"/>
  <c r="AB49" i="18" s="1"/>
  <c r="N28" i="18"/>
  <c r="N49" i="18" s="1"/>
  <c r="F28" i="18"/>
  <c r="F49" i="18" s="1"/>
  <c r="AO28" i="18"/>
  <c r="AO49" i="18" s="1"/>
  <c r="AA28" i="18"/>
  <c r="AA49" i="18" s="1"/>
  <c r="AS28" i="18"/>
  <c r="AS49" i="18" s="1"/>
  <c r="AE28" i="18"/>
  <c r="AE49" i="18" s="1"/>
  <c r="M28" i="18"/>
  <c r="M49" i="18" s="1"/>
  <c r="E28" i="18"/>
  <c r="E49" i="18" s="1"/>
  <c r="AN28" i="18"/>
  <c r="AN49" i="18" s="1"/>
  <c r="Z28" i="18"/>
  <c r="Z49" i="18" s="1"/>
  <c r="AG28" i="18"/>
  <c r="AG49" i="18" s="1"/>
  <c r="AX28" i="18"/>
  <c r="AX49" i="18" s="1"/>
  <c r="V28" i="18"/>
  <c r="V49" i="18" s="1"/>
  <c r="Q28" i="18"/>
  <c r="Q49" i="18" s="1"/>
  <c r="AR28" i="18"/>
  <c r="AR49" i="18" s="1"/>
  <c r="U28" i="18"/>
  <c r="U49" i="18" s="1"/>
  <c r="AU28" i="18"/>
  <c r="AU49" i="18" s="1"/>
  <c r="T39" i="18"/>
  <c r="T60" i="18" s="1"/>
  <c r="AF39" i="18"/>
  <c r="AF60" i="18" s="1"/>
  <c r="AE39" i="18"/>
  <c r="AE60" i="18" s="1"/>
  <c r="AQ39" i="18"/>
  <c r="AQ60" i="18" s="1"/>
  <c r="M39" i="18"/>
  <c r="M60" i="18" s="1"/>
  <c r="X39" i="18"/>
  <c r="X60" i="18" s="1"/>
  <c r="AH39" i="18"/>
  <c r="AH60" i="18" s="1"/>
  <c r="S39" i="18"/>
  <c r="S60" i="18" s="1"/>
  <c r="AT39" i="18"/>
  <c r="AT60" i="18" s="1"/>
  <c r="AU41" i="18"/>
  <c r="AU62" i="18" s="1"/>
  <c r="G41" i="18"/>
  <c r="G62" i="18" s="1"/>
  <c r="Z41" i="18"/>
  <c r="Z62" i="18" s="1"/>
  <c r="W41" i="18"/>
  <c r="W62" i="18" s="1"/>
  <c r="AW41" i="18"/>
  <c r="AW62" i="18" s="1"/>
  <c r="AO41" i="18"/>
  <c r="AO62" i="18" s="1"/>
  <c r="AG41" i="18"/>
  <c r="AG62" i="18" s="1"/>
  <c r="Y41" i="18"/>
  <c r="Y62" i="18" s="1"/>
  <c r="Q41" i="18"/>
  <c r="Q62" i="18" s="1"/>
  <c r="I41" i="18"/>
  <c r="I62" i="18" s="1"/>
  <c r="AV41" i="18"/>
  <c r="AV62" i="18" s="1"/>
  <c r="AN41" i="18"/>
  <c r="AN62" i="18" s="1"/>
  <c r="AF41" i="18"/>
  <c r="AF62" i="18" s="1"/>
  <c r="X41" i="18"/>
  <c r="X62" i="18" s="1"/>
  <c r="P41" i="18"/>
  <c r="P62" i="18" s="1"/>
  <c r="H41" i="18"/>
  <c r="H62" i="18" s="1"/>
  <c r="K41" i="18"/>
  <c r="K62" i="18" s="1"/>
  <c r="AA41" i="18"/>
  <c r="AA62" i="18" s="1"/>
  <c r="AQ41" i="18"/>
  <c r="AQ62" i="18" s="1"/>
  <c r="D41" i="18"/>
  <c r="D62" i="18" s="1"/>
  <c r="F41" i="18"/>
  <c r="F62" i="18" s="1"/>
  <c r="V41" i="18"/>
  <c r="V62" i="18" s="1"/>
  <c r="AL41" i="18"/>
  <c r="AL62" i="18" s="1"/>
  <c r="AK26" i="15"/>
  <c r="AU17" i="17"/>
  <c r="B32" i="17"/>
  <c r="AA31" i="17"/>
  <c r="AA32" i="17"/>
  <c r="AE32" i="17"/>
  <c r="F47" i="17"/>
  <c r="Z46" i="17"/>
  <c r="AQ46" i="17"/>
  <c r="AQ47" i="17"/>
  <c r="O62" i="17"/>
  <c r="AU25" i="18"/>
  <c r="AU46" i="18" s="1"/>
  <c r="AA25" i="18"/>
  <c r="AA46" i="18" s="1"/>
  <c r="F25" i="18"/>
  <c r="F46" i="18" s="1"/>
  <c r="V25" i="18"/>
  <c r="V46" i="18" s="1"/>
  <c r="AQ25" i="18"/>
  <c r="AQ46" i="18" s="1"/>
  <c r="R25" i="18"/>
  <c r="R46" i="18" s="1"/>
  <c r="AT25" i="18"/>
  <c r="AT46" i="18" s="1"/>
  <c r="AI25" i="18"/>
  <c r="AI46" i="18" s="1"/>
  <c r="AG31" i="18"/>
  <c r="AG52" i="18" s="1"/>
  <c r="AK31" i="18"/>
  <c r="AK52" i="18" s="1"/>
  <c r="W31" i="18"/>
  <c r="W52" i="18" s="1"/>
  <c r="E31" i="18"/>
  <c r="E52" i="18" s="1"/>
  <c r="AO31" i="18"/>
  <c r="AO52" i="18" s="1"/>
  <c r="AA31" i="18"/>
  <c r="AA52" i="18" s="1"/>
  <c r="I31" i="18"/>
  <c r="I52" i="18" s="1"/>
  <c r="AS31" i="18"/>
  <c r="AS52" i="18" s="1"/>
  <c r="AE31" i="18"/>
  <c r="AE52" i="18" s="1"/>
  <c r="M31" i="18"/>
  <c r="M52" i="18" s="1"/>
  <c r="AW31" i="18"/>
  <c r="AW52" i="18" s="1"/>
  <c r="AI31" i="18"/>
  <c r="AI52" i="18" s="1"/>
  <c r="AX31" i="18"/>
  <c r="AX52" i="18" s="1"/>
  <c r="AN31" i="18"/>
  <c r="AN52" i="18" s="1"/>
  <c r="Z31" i="18"/>
  <c r="Z52" i="18" s="1"/>
  <c r="L31" i="18"/>
  <c r="L52" i="18" s="1"/>
  <c r="AV31" i="18"/>
  <c r="AV52" i="18" s="1"/>
  <c r="AD31" i="18"/>
  <c r="AD52" i="18" s="1"/>
  <c r="P31" i="18"/>
  <c r="P52" i="18" s="1"/>
  <c r="AQ31" i="18"/>
  <c r="AQ52" i="18" s="1"/>
  <c r="Y31" i="18"/>
  <c r="Y52" i="18" s="1"/>
  <c r="K31" i="18"/>
  <c r="K52" i="18" s="1"/>
  <c r="AP31" i="18"/>
  <c r="AP52" i="18" s="1"/>
  <c r="X31" i="18"/>
  <c r="X52" i="18" s="1"/>
  <c r="J31" i="18"/>
  <c r="J52" i="18" s="1"/>
  <c r="AA37" i="18"/>
  <c r="AA58" i="18" s="1"/>
  <c r="AI37" i="18"/>
  <c r="AI58" i="18" s="1"/>
  <c r="U37" i="18"/>
  <c r="U58" i="18" s="1"/>
  <c r="C37" i="18"/>
  <c r="C58" i="18" s="1"/>
  <c r="AM37" i="18"/>
  <c r="AM58" i="18" s="1"/>
  <c r="Y37" i="18"/>
  <c r="Y58" i="18" s="1"/>
  <c r="G37" i="18"/>
  <c r="G58" i="18" s="1"/>
  <c r="AH37" i="18"/>
  <c r="AH58" i="18" s="1"/>
  <c r="T37" i="18"/>
  <c r="T58" i="18" s="1"/>
  <c r="AU37" i="18"/>
  <c r="AU58" i="18" s="1"/>
  <c r="AG37" i="18"/>
  <c r="AG58" i="18" s="1"/>
  <c r="O37" i="18"/>
  <c r="O58" i="18" s="1"/>
  <c r="AP37" i="18"/>
  <c r="AP58" i="18" s="1"/>
  <c r="AB37" i="18"/>
  <c r="AB58" i="18" s="1"/>
  <c r="J37" i="18"/>
  <c r="J58" i="18" s="1"/>
  <c r="AE37" i="18"/>
  <c r="AE58" i="18" s="1"/>
  <c r="AN43" i="18"/>
  <c r="AN64" i="18" s="1"/>
  <c r="U43" i="18"/>
  <c r="U64" i="18" s="1"/>
  <c r="T43" i="18"/>
  <c r="T64" i="18" s="1"/>
  <c r="M43" i="18"/>
  <c r="M64" i="18" s="1"/>
  <c r="E43" i="18"/>
  <c r="E64" i="18" s="1"/>
  <c r="BE22" i="18"/>
  <c r="AU43" i="18"/>
  <c r="AU64" i="18" s="1"/>
  <c r="AM43" i="18"/>
  <c r="AM64" i="18" s="1"/>
  <c r="AE43" i="18"/>
  <c r="AE64" i="18" s="1"/>
  <c r="W43" i="18"/>
  <c r="W64" i="18" s="1"/>
  <c r="O43" i="18"/>
  <c r="O64" i="18" s="1"/>
  <c r="G43" i="18"/>
  <c r="G64" i="18" s="1"/>
  <c r="AX43" i="18"/>
  <c r="AX64" i="18" s="1"/>
  <c r="AP43" i="18"/>
  <c r="AP64" i="18" s="1"/>
  <c r="AH43" i="18"/>
  <c r="AH64" i="18" s="1"/>
  <c r="Z43" i="18"/>
  <c r="Z64" i="18" s="1"/>
  <c r="R43" i="18"/>
  <c r="R64" i="18" s="1"/>
  <c r="J43" i="18"/>
  <c r="J64" i="18" s="1"/>
  <c r="AF43" i="18"/>
  <c r="AF64" i="18" s="1"/>
  <c r="P43" i="18"/>
  <c r="P64" i="18" s="1"/>
  <c r="AR43" i="18"/>
  <c r="AR64" i="18" s="1"/>
  <c r="Q43" i="18"/>
  <c r="Q64" i="18" s="1"/>
  <c r="AJ43" i="18"/>
  <c r="AJ64" i="18" s="1"/>
  <c r="D35" i="18"/>
  <c r="D56" i="18" s="1"/>
  <c r="L35" i="18"/>
  <c r="L56" i="18" s="1"/>
  <c r="T35" i="18"/>
  <c r="T56" i="18" s="1"/>
  <c r="AB35" i="18"/>
  <c r="AB56" i="18" s="1"/>
  <c r="AJ35" i="18"/>
  <c r="AJ56" i="18" s="1"/>
  <c r="AR35" i="18"/>
  <c r="AR56" i="18" s="1"/>
  <c r="AQ35" i="18"/>
  <c r="AQ56" i="18" s="1"/>
  <c r="AH32" i="18"/>
  <c r="AH53" i="18" s="1"/>
  <c r="H32" i="18"/>
  <c r="H53" i="18" s="1"/>
  <c r="Z32" i="18"/>
  <c r="Z53" i="18" s="1"/>
  <c r="AO32" i="18"/>
  <c r="AO53" i="18" s="1"/>
  <c r="D32" i="18"/>
  <c r="D53" i="18" s="1"/>
  <c r="V32" i="18"/>
  <c r="V53" i="18" s="1"/>
  <c r="I32" i="18"/>
  <c r="I53" i="18" s="1"/>
  <c r="AA32" i="18"/>
  <c r="AA53" i="18" s="1"/>
  <c r="AK32" i="18"/>
  <c r="AK53" i="18" s="1"/>
  <c r="AV32" i="18"/>
  <c r="AV53" i="18" s="1"/>
  <c r="N32" i="18"/>
  <c r="N53" i="18" s="1"/>
  <c r="AB32" i="18"/>
  <c r="AB53" i="18" s="1"/>
  <c r="S32" i="18"/>
  <c r="S53" i="18" s="1"/>
  <c r="AG32" i="18"/>
  <c r="AG53" i="18" s="1"/>
  <c r="AR32" i="18"/>
  <c r="AR53" i="18" s="1"/>
  <c r="F32" i="18"/>
  <c r="F53" i="18" s="1"/>
  <c r="T32" i="18"/>
  <c r="T53" i="18" s="1"/>
  <c r="AI32" i="18"/>
  <c r="AI53" i="18" s="1"/>
  <c r="AQ32" i="18"/>
  <c r="AQ53" i="18" s="1"/>
  <c r="AD47" i="17"/>
  <c r="D142" i="18"/>
  <c r="E205" i="13"/>
  <c r="F209" i="13" s="1"/>
  <c r="E202" i="13"/>
  <c r="E232" i="13"/>
  <c r="F232" i="13" s="1"/>
  <c r="E228" i="13"/>
  <c r="Q16" i="12"/>
  <c r="N16" i="12"/>
  <c r="T16" i="12" s="1"/>
  <c r="R16" i="12"/>
  <c r="O16" i="12"/>
  <c r="E17" i="17"/>
  <c r="J17" i="17"/>
  <c r="AA16" i="17"/>
  <c r="AC17" i="17"/>
  <c r="AF17" i="17"/>
  <c r="AP17" i="17"/>
  <c r="AS17" i="17"/>
  <c r="D31" i="17"/>
  <c r="AK31" i="17"/>
  <c r="AW32" i="17"/>
  <c r="C46" i="17"/>
  <c r="I47" i="17"/>
  <c r="I46" i="17"/>
  <c r="AE46" i="17"/>
  <c r="AM47" i="17"/>
  <c r="C61" i="17"/>
  <c r="I62" i="17"/>
  <c r="R62" i="17"/>
  <c r="AK61" i="17"/>
  <c r="AS32" i="18"/>
  <c r="AS53" i="18" s="1"/>
  <c r="F35" i="18"/>
  <c r="F56" i="18" s="1"/>
  <c r="W35" i="18"/>
  <c r="W56" i="18" s="1"/>
  <c r="AE35" i="18"/>
  <c r="AE56" i="18" s="1"/>
  <c r="AU94" i="18"/>
  <c r="AU98" i="18" s="1"/>
  <c r="F94" i="18"/>
  <c r="AO94" i="18"/>
  <c r="AW94" i="18"/>
  <c r="AV94" i="18"/>
  <c r="AP94" i="18"/>
  <c r="AQ92" i="18"/>
  <c r="AC92" i="18"/>
  <c r="AX92" i="18"/>
  <c r="Y92" i="18"/>
  <c r="M92" i="18"/>
  <c r="AG92" i="18"/>
  <c r="E92" i="18"/>
  <c r="W656" i="23"/>
  <c r="B667" i="23"/>
  <c r="I667" i="23" s="1"/>
  <c r="AL30" i="15"/>
  <c r="AV30" i="15" s="1"/>
  <c r="AM29" i="15"/>
  <c r="AL29" i="15"/>
  <c r="Z32" i="17"/>
  <c r="AT31" i="17"/>
  <c r="AT32" i="17"/>
  <c r="R47" i="17"/>
  <c r="AA46" i="17"/>
  <c r="AB47" i="17"/>
  <c r="F61" i="17"/>
  <c r="W61" i="17"/>
  <c r="AA62" i="17"/>
  <c r="AK62" i="17"/>
  <c r="AV61" i="17"/>
  <c r="AM35" i="18"/>
  <c r="AM56" i="18" s="1"/>
  <c r="AP35" i="18"/>
  <c r="AP56" i="18" s="1"/>
  <c r="AI35" i="18"/>
  <c r="AI56" i="18" s="1"/>
  <c r="AA35" i="18"/>
  <c r="AA56" i="18" s="1"/>
  <c r="V35" i="18"/>
  <c r="V56" i="18" s="1"/>
  <c r="N35" i="18"/>
  <c r="N56" i="18" s="1"/>
  <c r="J35" i="18"/>
  <c r="J56" i="18" s="1"/>
  <c r="AT35" i="18"/>
  <c r="AT56" i="18" s="1"/>
  <c r="AL35" i="18"/>
  <c r="AL56" i="18" s="1"/>
  <c r="AD35" i="18"/>
  <c r="AD56" i="18" s="1"/>
  <c r="Z35" i="18"/>
  <c r="Z56" i="18" s="1"/>
  <c r="Q35" i="18"/>
  <c r="Q56" i="18" s="1"/>
  <c r="M35" i="18"/>
  <c r="M56" i="18" s="1"/>
  <c r="E35" i="18"/>
  <c r="E56" i="18" s="1"/>
  <c r="BE14" i="18"/>
  <c r="Q36" i="18"/>
  <c r="Q57" i="18" s="1"/>
  <c r="AH36" i="18"/>
  <c r="AH57" i="18" s="1"/>
  <c r="AU129" i="18"/>
  <c r="AB129" i="18"/>
  <c r="V129" i="18"/>
  <c r="V135" i="18" s="1"/>
  <c r="I129" i="18"/>
  <c r="D129" i="18"/>
  <c r="AL129" i="18"/>
  <c r="R129" i="18"/>
  <c r="AE129" i="18"/>
  <c r="N129" i="18"/>
  <c r="AP129" i="18"/>
  <c r="AJ28" i="15"/>
  <c r="AU28" i="15" s="1"/>
  <c r="AJ38" i="15"/>
  <c r="AU38" i="15" s="1"/>
  <c r="AK38" i="15"/>
  <c r="AL18" i="15"/>
  <c r="AV18" i="15" s="1"/>
  <c r="AM18" i="15"/>
  <c r="AM17" i="15"/>
  <c r="AL17" i="15"/>
  <c r="AM40" i="15"/>
  <c r="E181" i="13"/>
  <c r="F181" i="13" s="1"/>
  <c r="O17" i="12"/>
  <c r="U17" i="12" s="1"/>
  <c r="AS75" i="18"/>
  <c r="AN75" i="18"/>
  <c r="Q75" i="18"/>
  <c r="M128" i="18"/>
  <c r="AQ128" i="18"/>
  <c r="AI128" i="18"/>
  <c r="AJ20" i="15"/>
  <c r="AP17" i="15" s="1"/>
  <c r="AJ32" i="15"/>
  <c r="AL32" i="15"/>
  <c r="AV32" i="15" s="1"/>
  <c r="X679" i="23"/>
  <c r="AC679" i="23" s="1"/>
  <c r="X686" i="23"/>
  <c r="AC686" i="23" s="1"/>
  <c r="Y687" i="23"/>
  <c r="AC687" i="23" s="1"/>
  <c r="Y688" i="23"/>
  <c r="AC688" i="23" s="1"/>
  <c r="Y689" i="23"/>
  <c r="AC689" i="23" s="1"/>
  <c r="Y690" i="23"/>
  <c r="AC690" i="23" s="1"/>
  <c r="Y691" i="23"/>
  <c r="AC691" i="23" s="1"/>
  <c r="Y692" i="23"/>
  <c r="AC692" i="23" s="1"/>
  <c r="Y693" i="23"/>
  <c r="AC693" i="23" s="1"/>
  <c r="Y694" i="23"/>
  <c r="AC694" i="23" s="1"/>
  <c r="AJ664" i="26"/>
  <c r="AK664" i="26"/>
  <c r="AO664" i="26"/>
  <c r="C24" i="18"/>
  <c r="C45" i="18" s="1"/>
  <c r="S24" i="18"/>
  <c r="S45" i="18" s="1"/>
  <c r="J29" i="18"/>
  <c r="J50" i="18" s="1"/>
  <c r="D75" i="18"/>
  <c r="AJ22" i="15"/>
  <c r="AU22" i="15" s="1"/>
  <c r="AL20" i="15"/>
  <c r="AV20" i="15" s="1"/>
  <c r="AM20" i="15"/>
  <c r="AM35" i="15"/>
  <c r="AL35" i="15"/>
  <c r="AV35" i="15" s="1"/>
  <c r="X684" i="23"/>
  <c r="AC684" i="23" s="1"/>
  <c r="AK39" i="15"/>
  <c r="AL34" i="15"/>
  <c r="AV34" i="15" s="1"/>
  <c r="Y680" i="23"/>
  <c r="AC680" i="23" s="1"/>
  <c r="X681" i="23"/>
  <c r="Y681" i="23"/>
  <c r="AC681" i="23" s="1"/>
  <c r="Z683" i="23"/>
  <c r="Z684" i="23"/>
  <c r="Z695" i="23"/>
  <c r="G665" i="26"/>
  <c r="C666" i="26"/>
  <c r="B666" i="26"/>
  <c r="B664" i="26"/>
  <c r="F664" i="26"/>
  <c r="AK665" i="26"/>
  <c r="AK666" i="26"/>
  <c r="AX109" i="18"/>
  <c r="AS109" i="18"/>
  <c r="AL109" i="18"/>
  <c r="Y109" i="18"/>
  <c r="T109" i="18"/>
  <c r="AP127" i="18"/>
  <c r="AI127" i="18"/>
  <c r="P127" i="18"/>
  <c r="AJ40" i="15"/>
  <c r="AU40" i="15" s="1"/>
  <c r="AL23" i="15"/>
  <c r="AV23" i="15" s="1"/>
  <c r="AL22" i="15"/>
  <c r="AV22" i="15" s="1"/>
  <c r="AM22" i="15"/>
  <c r="AL40" i="15"/>
  <c r="AV40" i="15" s="1"/>
  <c r="AM39" i="15"/>
  <c r="X676" i="23"/>
  <c r="AC676" i="23" s="1"/>
  <c r="AA676" i="23"/>
  <c r="Z678" i="23"/>
  <c r="AA682" i="23"/>
  <c r="AA686" i="23"/>
  <c r="AA687" i="23"/>
  <c r="AA688" i="23"/>
  <c r="AA689" i="23"/>
  <c r="AA690" i="23"/>
  <c r="AA691" i="23"/>
  <c r="AA692" i="23"/>
  <c r="AA693" i="23"/>
  <c r="AA694" i="23"/>
  <c r="Z696" i="23"/>
  <c r="AA696" i="23"/>
  <c r="Y698" i="23"/>
  <c r="AC698" i="23" s="1"/>
  <c r="AA698" i="23"/>
  <c r="G666" i="26"/>
  <c r="AJ24" i="15"/>
  <c r="AU24" i="15" s="1"/>
  <c r="AL27" i="15"/>
  <c r="AV27" i="15" s="1"/>
  <c r="AL26" i="15"/>
  <c r="AV26" i="15" s="1"/>
  <c r="AM26" i="15"/>
  <c r="AL38" i="15"/>
  <c r="AV38" i="15" s="1"/>
  <c r="AM31" i="15"/>
  <c r="X675" i="23"/>
  <c r="AC675" i="23" s="1"/>
  <c r="AA683" i="23"/>
  <c r="AA695" i="23"/>
  <c r="Y695" i="23"/>
  <c r="AC695" i="23" s="1"/>
  <c r="B665" i="26"/>
  <c r="X677" i="23"/>
  <c r="AC677" i="23" s="1"/>
  <c r="Z687" i="23"/>
  <c r="Z688" i="23"/>
  <c r="Z689" i="23"/>
  <c r="Z690" i="23"/>
  <c r="Z691" i="23"/>
  <c r="Z692" i="23"/>
  <c r="Z693" i="23"/>
  <c r="Z694" i="23"/>
  <c r="AJ666" i="26"/>
  <c r="B665" i="27"/>
  <c r="AK37" i="15"/>
  <c r="G665" i="27"/>
  <c r="AL135" i="18" l="1"/>
  <c r="AL133" i="18"/>
  <c r="AB135" i="18"/>
  <c r="AB133" i="18"/>
  <c r="AG99" i="18"/>
  <c r="AG97" i="18"/>
  <c r="AG98" i="18"/>
  <c r="AC98" i="18"/>
  <c r="AC99" i="18"/>
  <c r="AW98" i="18"/>
  <c r="AW97" i="18"/>
  <c r="AW99" i="18"/>
  <c r="AK21" i="8"/>
  <c r="AK22" i="8"/>
  <c r="H15" i="13"/>
  <c r="BD22" i="8"/>
  <c r="BD21" i="8"/>
  <c r="AP134" i="18"/>
  <c r="AP135" i="18"/>
  <c r="AP133" i="18"/>
  <c r="AS117" i="18"/>
  <c r="AS115" i="18"/>
  <c r="AS116" i="18"/>
  <c r="AN79" i="18"/>
  <c r="AN81" i="18"/>
  <c r="AN80" i="18"/>
  <c r="T115" i="18"/>
  <c r="T117" i="18"/>
  <c r="T116" i="18"/>
  <c r="AX116" i="18"/>
  <c r="AX115" i="18"/>
  <c r="AX117" i="18"/>
  <c r="AD687" i="23"/>
  <c r="AE687" i="23"/>
  <c r="AQ134" i="18"/>
  <c r="AQ133" i="18"/>
  <c r="AQ135" i="18"/>
  <c r="AS81" i="18"/>
  <c r="AS80" i="18"/>
  <c r="AS79" i="18"/>
  <c r="AV17" i="15"/>
  <c r="AR17" i="15"/>
  <c r="AS17" i="15"/>
  <c r="N135" i="18"/>
  <c r="N134" i="18"/>
  <c r="N133" i="18"/>
  <c r="D134" i="18"/>
  <c r="D133" i="18"/>
  <c r="D135" i="18"/>
  <c r="AU135" i="18"/>
  <c r="AU134" i="18"/>
  <c r="M97" i="18"/>
  <c r="M98" i="18"/>
  <c r="M99" i="18"/>
  <c r="AQ99" i="18"/>
  <c r="AQ97" i="18"/>
  <c r="AQ98" i="18"/>
  <c r="AO97" i="18"/>
  <c r="AO99" i="18"/>
  <c r="AO98" i="18"/>
  <c r="H202" i="13"/>
  <c r="H203" i="13"/>
  <c r="U19" i="12"/>
  <c r="T19" i="12"/>
  <c r="T35" i="8"/>
  <c r="T36" i="8"/>
  <c r="I166" i="13"/>
  <c r="AC97" i="18"/>
  <c r="V134" i="18"/>
  <c r="AU22" i="8"/>
  <c r="P133" i="18"/>
  <c r="P134" i="18"/>
  <c r="P135" i="18"/>
  <c r="Y117" i="18"/>
  <c r="Y115" i="18"/>
  <c r="Y116" i="18"/>
  <c r="AU32" i="15"/>
  <c r="AQ18" i="15"/>
  <c r="AP18" i="15"/>
  <c r="M135" i="18"/>
  <c r="M133" i="18"/>
  <c r="M134" i="18"/>
  <c r="AE133" i="18"/>
  <c r="AE134" i="18"/>
  <c r="AE135" i="18"/>
  <c r="I135" i="18"/>
  <c r="I134" i="18"/>
  <c r="I133" i="18"/>
  <c r="AV29" i="15"/>
  <c r="AR18" i="15"/>
  <c r="AS18" i="15"/>
  <c r="Y97" i="18"/>
  <c r="Y98" i="18"/>
  <c r="AP99" i="18"/>
  <c r="AP98" i="18"/>
  <c r="F98" i="18"/>
  <c r="F97" i="18"/>
  <c r="F99" i="18"/>
  <c r="W16" i="12"/>
  <c r="X16" i="12"/>
  <c r="I226" i="13"/>
  <c r="I227" i="13"/>
  <c r="U18" i="12"/>
  <c r="T18" i="12"/>
  <c r="BC22" i="8"/>
  <c r="BC21" i="8"/>
  <c r="T17" i="12"/>
  <c r="AP97" i="18"/>
  <c r="AI135" i="18"/>
  <c r="AI133" i="18"/>
  <c r="AI134" i="18"/>
  <c r="AL115" i="18"/>
  <c r="AL116" i="18"/>
  <c r="AL117" i="18"/>
  <c r="D79" i="18"/>
  <c r="D80" i="18"/>
  <c r="D81" i="18"/>
  <c r="AU20" i="15"/>
  <c r="AQ17" i="15"/>
  <c r="Q79" i="18"/>
  <c r="Q80" i="18"/>
  <c r="Q81" i="18"/>
  <c r="I177" i="13"/>
  <c r="I178" i="13"/>
  <c r="R135" i="18"/>
  <c r="R134" i="18"/>
  <c r="R133" i="18"/>
  <c r="E99" i="18"/>
  <c r="E98" i="18"/>
  <c r="AX98" i="18"/>
  <c r="AX97" i="18"/>
  <c r="AX99" i="18"/>
  <c r="AV99" i="18"/>
  <c r="AV98" i="18"/>
  <c r="AV97" i="18"/>
  <c r="AU97" i="18"/>
  <c r="AU99" i="18"/>
  <c r="H227" i="13"/>
  <c r="H226" i="13"/>
  <c r="G19" i="13"/>
  <c r="I15" i="13" s="1"/>
  <c r="G10" i="13"/>
  <c r="H6" i="13" s="1"/>
  <c r="G20" i="13"/>
  <c r="G11" i="13"/>
  <c r="AL21" i="8"/>
  <c r="AL22" i="8"/>
  <c r="W19" i="12"/>
  <c r="X19" i="12"/>
  <c r="F206" i="13"/>
  <c r="AT22" i="8"/>
  <c r="AT21" i="8"/>
  <c r="U16" i="12"/>
  <c r="AL134" i="18"/>
  <c r="Y99" i="18"/>
  <c r="AB134" i="18"/>
  <c r="I203" i="13" l="1"/>
  <c r="I202" i="13"/>
  <c r="I6" i="13"/>
  <c r="BA18" i="15"/>
  <c r="BB18" i="15"/>
  <c r="AZ18" i="15"/>
  <c r="AY18" i="15"/>
  <c r="BB17" i="15"/>
  <c r="BA17" i="15"/>
  <c r="AZ17" i="15"/>
  <c r="AY17" i="15"/>
</calcChain>
</file>

<file path=xl/sharedStrings.xml><?xml version="1.0" encoding="utf-8"?>
<sst xmlns="http://schemas.openxmlformats.org/spreadsheetml/2006/main" count="6644" uniqueCount="1904">
  <si>
    <t>Acsl1</t>
  </si>
  <si>
    <t>Ampd1</t>
  </si>
  <si>
    <t>Coq10b</t>
  </si>
  <si>
    <t>Fbxo32</t>
  </si>
  <si>
    <t>Trim63</t>
  </si>
  <si>
    <t>Mybph</t>
  </si>
  <si>
    <t>Ubc</t>
  </si>
  <si>
    <t>11988_at</t>
  </si>
  <si>
    <t>Slc7a2</t>
  </si>
  <si>
    <t>mogene10stv1mmentrezgprobe ID</t>
  </si>
  <si>
    <t>Gene Symbol</t>
  </si>
  <si>
    <t>avg. WT_TA_ZT0</t>
  </si>
  <si>
    <t>avg. WT_TA_ZT4</t>
  </si>
  <si>
    <t>avg. WT_TA_ZT8</t>
  </si>
  <si>
    <t>avg. WT_TA_ZT12</t>
  </si>
  <si>
    <t>avg. WT_TA_ZT16</t>
  </si>
  <si>
    <t>avg. WT_TA_ZT20</t>
  </si>
  <si>
    <t>avg. KO_TA_ZT0</t>
  </si>
  <si>
    <t>avg. KO_TA_ZT4</t>
  </si>
  <si>
    <t>avg. KO_TA_ZT8</t>
  </si>
  <si>
    <t>avg. KO_TA_ZT12</t>
  </si>
  <si>
    <t>avg. KO_TA_ZT16</t>
  </si>
  <si>
    <t>avg. KO_TA_ZT20</t>
  </si>
  <si>
    <t>SEM WT_TA_ZT0</t>
  </si>
  <si>
    <t>SEM WT_TA_ZT4</t>
  </si>
  <si>
    <t>SEM WT_TA_ZT8</t>
  </si>
  <si>
    <t>SEM WT_TA_ZT12</t>
  </si>
  <si>
    <t>SEM WT_TA_ZT16</t>
  </si>
  <si>
    <t>SEM WT_TA_ZT20</t>
  </si>
  <si>
    <t>SEM KO_TA_ZT0</t>
  </si>
  <si>
    <t>SEM KO_TA_ZT4</t>
  </si>
  <si>
    <t>SEM KO_TA_ZT8</t>
  </si>
  <si>
    <t>SEM KO_TA_ZT12</t>
  </si>
  <si>
    <t>SEM KO_TA_ZT16</t>
  </si>
  <si>
    <t>SEM KO_TA_ZT20</t>
  </si>
  <si>
    <t>67876_at</t>
  </si>
  <si>
    <t>12575_at</t>
  </si>
  <si>
    <t>Cdkn1a</t>
  </si>
  <si>
    <t>53412_at</t>
  </si>
  <si>
    <t>Ppp1r3c</t>
  </si>
  <si>
    <t>Fig2D</t>
  </si>
  <si>
    <t>53311_at</t>
  </si>
  <si>
    <t>229665_at</t>
  </si>
  <si>
    <t>21833_at</t>
  </si>
  <si>
    <t>Thra</t>
  </si>
  <si>
    <t>Fig2E</t>
  </si>
  <si>
    <t>66853_at</t>
  </si>
  <si>
    <t>Pnpla2</t>
  </si>
  <si>
    <t>66968_at</t>
  </si>
  <si>
    <t>Plin5</t>
  </si>
  <si>
    <t>26458_at</t>
  </si>
  <si>
    <t>Slc27a2</t>
  </si>
  <si>
    <t>14081_at</t>
  </si>
  <si>
    <t>11364_at</t>
  </si>
  <si>
    <t>Acadm</t>
  </si>
  <si>
    <t>97212_at</t>
  </si>
  <si>
    <t>Hadha</t>
  </si>
  <si>
    <t>Fig2F</t>
  </si>
  <si>
    <t>433766_at</t>
  </si>
  <si>
    <t>67731_at</t>
  </si>
  <si>
    <t>22190_at</t>
  </si>
  <si>
    <t>19175_at</t>
  </si>
  <si>
    <t>Psmb6</t>
  </si>
  <si>
    <t>22241_at</t>
  </si>
  <si>
    <t>Ulk1</t>
  </si>
  <si>
    <t>67760_at</t>
  </si>
  <si>
    <t>Slc38a2</t>
  </si>
  <si>
    <t>cinnamoylglycine</t>
  </si>
  <si>
    <t>LC/MS Neg</t>
  </si>
  <si>
    <t>Food component/Plant</t>
  </si>
  <si>
    <t>Xenobiotics</t>
  </si>
  <si>
    <t>isovalerylglycine</t>
  </si>
  <si>
    <t>LC/MS Pos</t>
  </si>
  <si>
    <t>Valine, leucine and isoleucine metabolism</t>
  </si>
  <si>
    <t>Amino acid</t>
  </si>
  <si>
    <t>taurocholate</t>
  </si>
  <si>
    <t>Bile acid metabolism</t>
  </si>
  <si>
    <t>Lipid</t>
  </si>
  <si>
    <t>equol sulfate</t>
  </si>
  <si>
    <t>p-cresol sulfate</t>
  </si>
  <si>
    <t>Phenylalanine &amp; tyrosine metabolism</t>
  </si>
  <si>
    <t>butyrylglycine</t>
  </si>
  <si>
    <t>Fatty acid metabolism (also BCAA metabolism)</t>
  </si>
  <si>
    <t>phenylpropionylglycine</t>
  </si>
  <si>
    <t>valerylcarnitine</t>
  </si>
  <si>
    <t>HMDB13128</t>
  </si>
  <si>
    <t>Fatty acid metabolism</t>
  </si>
  <si>
    <t>spermine</t>
  </si>
  <si>
    <t>Polyamine metabolism</t>
  </si>
  <si>
    <t>beta-hydroxypyruvate</t>
  </si>
  <si>
    <t>GC/MS</t>
  </si>
  <si>
    <t>Glycine, serine and threonine metabolism</t>
  </si>
  <si>
    <t>threonylleucine</t>
  </si>
  <si>
    <t>Dipeptide</t>
  </si>
  <si>
    <t>Peptide</t>
  </si>
  <si>
    <t>1-docosahexaenoylglycerophosphocholine*</t>
  </si>
  <si>
    <t>Lysolipid</t>
  </si>
  <si>
    <t>dimethylglycine</t>
  </si>
  <si>
    <t>alanyltyrosine</t>
  </si>
  <si>
    <t>phenylacetylglycine</t>
  </si>
  <si>
    <t>HMDB00821</t>
  </si>
  <si>
    <t>C05598</t>
  </si>
  <si>
    <t>500-98-1;</t>
  </si>
  <si>
    <t>3-indoxyl sulfate</t>
  </si>
  <si>
    <t>HMDB00682</t>
  </si>
  <si>
    <t>2642-37-7;</t>
  </si>
  <si>
    <t>Tryptophan metabolism</t>
  </si>
  <si>
    <t>gulono-1,4-lactone</t>
  </si>
  <si>
    <t>HMDB03466</t>
  </si>
  <si>
    <t>C01040</t>
  </si>
  <si>
    <t>1128-23-0;</t>
  </si>
  <si>
    <t>Ascorbate and aldarate metabolism</t>
  </si>
  <si>
    <t>Cofactors and vitamins</t>
  </si>
  <si>
    <t>3-ureidopropionate</t>
  </si>
  <si>
    <t>HMDB00026</t>
  </si>
  <si>
    <t>C02642</t>
  </si>
  <si>
    <t>462-88-4;</t>
  </si>
  <si>
    <t>Alanine and aspartate metabolism</t>
  </si>
  <si>
    <t>octanoylcarnitine</t>
  </si>
  <si>
    <t>3671-77-0;</t>
  </si>
  <si>
    <t>Carnitine metabolism</t>
  </si>
  <si>
    <t>2-linoleoylglycerol (2-monolinolein)</t>
  </si>
  <si>
    <t>HMDB11538</t>
  </si>
  <si>
    <t>3443-82-1;</t>
  </si>
  <si>
    <t>Monoacylglycerol</t>
  </si>
  <si>
    <t>aspartylphenylalanine</t>
  </si>
  <si>
    <t>HMDB00706</t>
  </si>
  <si>
    <t>13433-09-5;</t>
  </si>
  <si>
    <t>2-myristoylglycerophosphocholine*</t>
  </si>
  <si>
    <t>arabinosylhypoxanthine</t>
  </si>
  <si>
    <t>7013-16-3;</t>
  </si>
  <si>
    <t>Purine metabolism, (hypo)xanthine/inosine containing</t>
  </si>
  <si>
    <t>Nucleotide</t>
  </si>
  <si>
    <t>kynurenine</t>
  </si>
  <si>
    <t>HMDB00684</t>
  </si>
  <si>
    <t>C00328</t>
  </si>
  <si>
    <t>2922-83-0;</t>
  </si>
  <si>
    <t>adenosine 3'-monophosphate (3'-AMP)</t>
  </si>
  <si>
    <t>HMDB03540</t>
  </si>
  <si>
    <t>C01367</t>
  </si>
  <si>
    <t>84-21-9;</t>
  </si>
  <si>
    <t>Purine metabolism, adenine containing</t>
  </si>
  <si>
    <t>4-hydroxy-2-nonenal</t>
  </si>
  <si>
    <t>HMDB04362</t>
  </si>
  <si>
    <t>75899-68-2;</t>
  </si>
  <si>
    <t>Lipid peroxidation</t>
  </si>
  <si>
    <t>1-arachidonoylglycerophosphocholine*</t>
  </si>
  <si>
    <t>C05208</t>
  </si>
  <si>
    <t>2-stearoylglycerophosphocholine*</t>
  </si>
  <si>
    <t>dihydroxyacetone phosphate (DHAP)</t>
  </si>
  <si>
    <t>HMDB01473</t>
  </si>
  <si>
    <t>C00111</t>
  </si>
  <si>
    <t>102783-56-2;</t>
  </si>
  <si>
    <t>Glycolysis, gluconeogenesis, pyruvate metabolism</t>
  </si>
  <si>
    <t>Carbohydrate</t>
  </si>
  <si>
    <t>mead acid (20:3n9)</t>
  </si>
  <si>
    <t>HMDB10378</t>
  </si>
  <si>
    <t>20590-32-3;</t>
  </si>
  <si>
    <t>Long chain fatty acid</t>
  </si>
  <si>
    <t>linoleate (18:2n6)</t>
  </si>
  <si>
    <t>HMDB00673</t>
  </si>
  <si>
    <t>C01595</t>
  </si>
  <si>
    <t>60-33-3;</t>
  </si>
  <si>
    <t>Essential fatty acid</t>
  </si>
  <si>
    <t>serylleucine</t>
  </si>
  <si>
    <t>6665-16-3;</t>
  </si>
  <si>
    <t>ribose 5-phosphate</t>
  </si>
  <si>
    <t>HMDB00618</t>
  </si>
  <si>
    <t>C00117</t>
  </si>
  <si>
    <t>18265-46-8;108321-05-7;</t>
  </si>
  <si>
    <t>Nucleotide sugars, pentose metabolism</t>
  </si>
  <si>
    <t>palmitoylcarnitine</t>
  </si>
  <si>
    <t>6865-14-1;</t>
  </si>
  <si>
    <t>myristoylcarnitine</t>
  </si>
  <si>
    <t>18822-89-4;</t>
  </si>
  <si>
    <t>Isobar: ribulose 5-phosphate, xylulose 5-phosphate</t>
  </si>
  <si>
    <t>2-palmitoylglycerol (2-monopalmitin)</t>
  </si>
  <si>
    <t>23470-00-0;</t>
  </si>
  <si>
    <t>myristoleate (14:1n5)</t>
  </si>
  <si>
    <t>HMDB02000</t>
  </si>
  <si>
    <t>C08322</t>
  </si>
  <si>
    <t>544-64-9 ;</t>
  </si>
  <si>
    <t>nicotinamide</t>
  </si>
  <si>
    <t>HMDB01406</t>
  </si>
  <si>
    <t>C00153</t>
  </si>
  <si>
    <t>98-92-0;</t>
  </si>
  <si>
    <t>Nicotinate and nicotinamide metabolism</t>
  </si>
  <si>
    <t>mannitol</t>
  </si>
  <si>
    <t>HMDB00765</t>
  </si>
  <si>
    <t>C00392</t>
  </si>
  <si>
    <t>69-65-8;</t>
  </si>
  <si>
    <t>Fructose, mannose, galactose, starch, and sucrose metabolism</t>
  </si>
  <si>
    <t>1-linoleoylglycerophosphocholine</t>
  </si>
  <si>
    <t>C04100</t>
  </si>
  <si>
    <t>phosphopantetheine</t>
  </si>
  <si>
    <t>HMDB01416</t>
  </si>
  <si>
    <t>C01134</t>
  </si>
  <si>
    <t>NA;</t>
  </si>
  <si>
    <t>Pantothenate and CoA metabolism</t>
  </si>
  <si>
    <t>2-docosahexaenoylglycerophosphocholine*</t>
  </si>
  <si>
    <t>glycerol 3-phosphate (G3P)</t>
  </si>
  <si>
    <t>HMDB00126</t>
  </si>
  <si>
    <t>C00093</t>
  </si>
  <si>
    <t>29849-82-9;</t>
  </si>
  <si>
    <t>Glycerolipid metabolism</t>
  </si>
  <si>
    <t>13-HODE + 9-HODE</t>
  </si>
  <si>
    <t>Fatty acid, monohydroxy</t>
  </si>
  <si>
    <t>4-guanidinobutanoate</t>
  </si>
  <si>
    <t>HMDB03464</t>
  </si>
  <si>
    <t>C01035</t>
  </si>
  <si>
    <t>463-003;463-00-3;</t>
  </si>
  <si>
    <t>Guanidino and acetamido metabolism</t>
  </si>
  <si>
    <t>ethanolamine</t>
  </si>
  <si>
    <t>HMDB00149</t>
  </si>
  <si>
    <t>C00189</t>
  </si>
  <si>
    <t>141-43-5;</t>
  </si>
  <si>
    <t>phenylalanine</t>
  </si>
  <si>
    <t>HMDB00159</t>
  </si>
  <si>
    <t>C00079</t>
  </si>
  <si>
    <t>63-91-2;</t>
  </si>
  <si>
    <t>1,6-anhydroglucose</t>
  </si>
  <si>
    <t>HMDB00640</t>
  </si>
  <si>
    <t>498-07-7;</t>
  </si>
  <si>
    <t>N-glycolylneuraminate</t>
  </si>
  <si>
    <t>HMDB00833</t>
  </si>
  <si>
    <t>C03410</t>
  </si>
  <si>
    <t>1113-83-3;</t>
  </si>
  <si>
    <t>10-heptadecenoate (17:1n7)</t>
  </si>
  <si>
    <t>29743-97-3;</t>
  </si>
  <si>
    <t>hypotaurine</t>
  </si>
  <si>
    <t>HMDB00965</t>
  </si>
  <si>
    <t>C00519</t>
  </si>
  <si>
    <t>300-84-5;</t>
  </si>
  <si>
    <t>Cysteine, methionine, SAM, taurine metabolism</t>
  </si>
  <si>
    <t>1,2-dipalmitoylglycerol</t>
  </si>
  <si>
    <t>HMDB07098</t>
  </si>
  <si>
    <t>40290-32-2;</t>
  </si>
  <si>
    <t>Diacylglycerol</t>
  </si>
  <si>
    <t>hypoxanthine</t>
  </si>
  <si>
    <t>HMDB00157</t>
  </si>
  <si>
    <t>C00262</t>
  </si>
  <si>
    <t>68-94-0;</t>
  </si>
  <si>
    <t>methylphosphate</t>
  </si>
  <si>
    <t>7023-27-0;</t>
  </si>
  <si>
    <t>Purine and pyrimidine metabolism</t>
  </si>
  <si>
    <t>methionine sulfoxide</t>
  </si>
  <si>
    <t>HMDB02005</t>
  </si>
  <si>
    <t>C02989</t>
  </si>
  <si>
    <t>3226-65-1;</t>
  </si>
  <si>
    <t>undecanoate (11:0)</t>
  </si>
  <si>
    <t>HMDB00947</t>
  </si>
  <si>
    <t>334-48-5;</t>
  </si>
  <si>
    <t>Medium chain fatty acid</t>
  </si>
  <si>
    <t>margarate (17:0)</t>
  </si>
  <si>
    <t>HMDB02259</t>
  </si>
  <si>
    <t>506-12-7;</t>
  </si>
  <si>
    <t>inosine</t>
  </si>
  <si>
    <t>58-63-9;</t>
  </si>
  <si>
    <t>glycylvaline</t>
  </si>
  <si>
    <t>1963-21-9;</t>
  </si>
  <si>
    <t>glycerate</t>
  </si>
  <si>
    <t>HMDB00139</t>
  </si>
  <si>
    <t>C00258</t>
  </si>
  <si>
    <t>600-19-1;</t>
  </si>
  <si>
    <t>linolenate [alpha or gamma; (18:3n3 or 6)]</t>
  </si>
  <si>
    <t>HMDB01388</t>
  </si>
  <si>
    <t>C06427</t>
  </si>
  <si>
    <t>dihomo-linoleate (20:2n6)</t>
  </si>
  <si>
    <t>C16525</t>
  </si>
  <si>
    <t>2091-39-6;</t>
  </si>
  <si>
    <t>ornithine</t>
  </si>
  <si>
    <t>HMDB03374</t>
  </si>
  <si>
    <t>C00077</t>
  </si>
  <si>
    <t>3184-13-2;</t>
  </si>
  <si>
    <t>Urea cycle; arginine-, proline-, metabolism</t>
  </si>
  <si>
    <t>beta-alanine</t>
  </si>
  <si>
    <t>HMDB00056</t>
  </si>
  <si>
    <t>C00099</t>
  </si>
  <si>
    <t>56-41-7;107-95-9;</t>
  </si>
  <si>
    <t>putrescine</t>
  </si>
  <si>
    <t>HMDB01414</t>
  </si>
  <si>
    <t>C00134</t>
  </si>
  <si>
    <t>110-60-1;</t>
  </si>
  <si>
    <t>phosphoenolpyruvate (PEP)</t>
  </si>
  <si>
    <t>HMDB00263</t>
  </si>
  <si>
    <t>C00074</t>
  </si>
  <si>
    <t>10526-80-4;</t>
  </si>
  <si>
    <t>adenosine 2'-monophosphate (2'-AMP)</t>
  </si>
  <si>
    <t>HMDB11617</t>
  </si>
  <si>
    <t>C00946</t>
  </si>
  <si>
    <t>130-49-4;</t>
  </si>
  <si>
    <t>1-arachidonoylglycerophosphoinositol*</t>
  </si>
  <si>
    <t>tyrosine</t>
  </si>
  <si>
    <t>HMDB00158</t>
  </si>
  <si>
    <t>C00082</t>
  </si>
  <si>
    <t>60-18-4;</t>
  </si>
  <si>
    <t>maltose</t>
  </si>
  <si>
    <t>HMDB00163</t>
  </si>
  <si>
    <t>C00208</t>
  </si>
  <si>
    <t>6363-53-7;</t>
  </si>
  <si>
    <t>palmitoleate (16:1n7)</t>
  </si>
  <si>
    <t>HMDB03229</t>
  </si>
  <si>
    <t>C08362</t>
  </si>
  <si>
    <t>373-49-9;</t>
  </si>
  <si>
    <t>allantoin</t>
  </si>
  <si>
    <t>HMDB00462</t>
  </si>
  <si>
    <t>C02350</t>
  </si>
  <si>
    <t>97-59-6;</t>
  </si>
  <si>
    <t>Purine metabolism, urate metabolism</t>
  </si>
  <si>
    <t>laurate (12:0)</t>
  </si>
  <si>
    <t>HMDB00638</t>
  </si>
  <si>
    <t>C02679</t>
  </si>
  <si>
    <t>143-07-7;</t>
  </si>
  <si>
    <t>1-oleoylglycerophosphocholine</t>
  </si>
  <si>
    <t>19420-56-5;</t>
  </si>
  <si>
    <t>pseudouridine</t>
  </si>
  <si>
    <t>HMDB00767</t>
  </si>
  <si>
    <t>C02067</t>
  </si>
  <si>
    <t>1445-07-4;</t>
  </si>
  <si>
    <t>Pyrimidine metabolism, uracil containing</t>
  </si>
  <si>
    <t>cis-vaccenate (18:1n7)</t>
  </si>
  <si>
    <t>C08367</t>
  </si>
  <si>
    <t>693-72-1;</t>
  </si>
  <si>
    <t>glutarate (pentanedioate)</t>
  </si>
  <si>
    <t>HMDB00661</t>
  </si>
  <si>
    <t>C00489</t>
  </si>
  <si>
    <t>110-94-1;</t>
  </si>
  <si>
    <t>Lysine metabolism</t>
  </si>
  <si>
    <t>fucose</t>
  </si>
  <si>
    <t>HMDB00174</t>
  </si>
  <si>
    <t>C00382</t>
  </si>
  <si>
    <t>2438-80-4;</t>
  </si>
  <si>
    <t>Aminosugars metabolism</t>
  </si>
  <si>
    <t>1-stearoylglycerophosphocholine</t>
  </si>
  <si>
    <t>19420-57-6;</t>
  </si>
  <si>
    <t>creatine</t>
  </si>
  <si>
    <t>HMDB00064</t>
  </si>
  <si>
    <t>C00300</t>
  </si>
  <si>
    <t>57-00-1;</t>
  </si>
  <si>
    <t>Creatine metabolism</t>
  </si>
  <si>
    <t>pyruvate</t>
  </si>
  <si>
    <t>HMDB00243</t>
  </si>
  <si>
    <t>C00022</t>
  </si>
  <si>
    <t>127-17-3;</t>
  </si>
  <si>
    <t>2-docosahexaenoylglycerophosphoethanolamine*</t>
  </si>
  <si>
    <t>creatinine</t>
  </si>
  <si>
    <t>HMDB00562</t>
  </si>
  <si>
    <t>C00791</t>
  </si>
  <si>
    <t>60-27-5;</t>
  </si>
  <si>
    <t>cysteine</t>
  </si>
  <si>
    <t>HMDB00574</t>
  </si>
  <si>
    <t>C00097</t>
  </si>
  <si>
    <t>52-90-4;56-89-3;</t>
  </si>
  <si>
    <t>maltotriose</t>
  </si>
  <si>
    <t>HMDB01262</t>
  </si>
  <si>
    <t>C01835</t>
  </si>
  <si>
    <t>1109-28-0;</t>
  </si>
  <si>
    <t>1-palmitoylglycerophosphocholine</t>
  </si>
  <si>
    <t>17364-16-8;</t>
  </si>
  <si>
    <t>1,5-anhydroglucitol (1,5-AG)</t>
  </si>
  <si>
    <t>HMDB02712</t>
  </si>
  <si>
    <t>C07326</t>
  </si>
  <si>
    <t>154-58-5;</t>
  </si>
  <si>
    <t>10-nonadecenoate (19:1n9)</t>
  </si>
  <si>
    <t>73033-09-7;</t>
  </si>
  <si>
    <t>leucylglycine</t>
  </si>
  <si>
    <t>686-50-0;</t>
  </si>
  <si>
    <t>2-phosphoglycerate</t>
  </si>
  <si>
    <t>HMDB03391</t>
  </si>
  <si>
    <t>C00631</t>
  </si>
  <si>
    <t>70195-25-4;</t>
  </si>
  <si>
    <t>3-phosphoglycerate</t>
  </si>
  <si>
    <t>HMDB00807</t>
  </si>
  <si>
    <t>C00597</t>
  </si>
  <si>
    <t>80731-10-8;</t>
  </si>
  <si>
    <t>isovalerylcarnitine</t>
  </si>
  <si>
    <t>HMDB00688</t>
  </si>
  <si>
    <t>ergothioneine</t>
  </si>
  <si>
    <t>HMDB03045</t>
  </si>
  <si>
    <t>C05570</t>
  </si>
  <si>
    <t>58511-63-0;</t>
  </si>
  <si>
    <t>guanosine</t>
  </si>
  <si>
    <t>HMDB00133</t>
  </si>
  <si>
    <t>C00387</t>
  </si>
  <si>
    <t>118-00-3;</t>
  </si>
  <si>
    <t>Purine metabolism, guanine containing</t>
  </si>
  <si>
    <t>2-palmitoylglycerophosphoethanolamine*</t>
  </si>
  <si>
    <t>Isobar: fructose 1,6-diphosphate, glucose 1,6-diphosphate, myo-inositol 1,4 or 1,3-diphosphate</t>
  </si>
  <si>
    <t>2-arachidonoylglycerophosphoinositol*</t>
  </si>
  <si>
    <t>fumarate</t>
  </si>
  <si>
    <t>HMDB00134</t>
  </si>
  <si>
    <t>C00122</t>
  </si>
  <si>
    <t>100-17-8;</t>
  </si>
  <si>
    <t>Krebs cycle</t>
  </si>
  <si>
    <t>Energy</t>
  </si>
  <si>
    <t>inositol 1-phosphate (I1P)</t>
  </si>
  <si>
    <t>HMDB00213</t>
  </si>
  <si>
    <t>106032-59-1;</t>
  </si>
  <si>
    <t>Inositol metabolism</t>
  </si>
  <si>
    <t>dihomo-linolenate (20:3n3 or n6)</t>
  </si>
  <si>
    <t>HMDB02925</t>
  </si>
  <si>
    <t>C03242</t>
  </si>
  <si>
    <t>aspartylleucine</t>
  </si>
  <si>
    <t>3062-14-4;</t>
  </si>
  <si>
    <t>caproate (6:0)</t>
  </si>
  <si>
    <t>HMDB00535</t>
  </si>
  <si>
    <t>C01585</t>
  </si>
  <si>
    <t>142-62-1;</t>
  </si>
  <si>
    <t>eicosenoate (20:1n9 or 11)</t>
  </si>
  <si>
    <t>HMDB02231</t>
  </si>
  <si>
    <t>pinitol</t>
  </si>
  <si>
    <t>C03844</t>
  </si>
  <si>
    <t>10284-63-6;</t>
  </si>
  <si>
    <t>choline</t>
  </si>
  <si>
    <t>67-48-1;</t>
  </si>
  <si>
    <t>oleate (18:1n9)</t>
  </si>
  <si>
    <t>HMDB00207</t>
  </si>
  <si>
    <t>C00712</t>
  </si>
  <si>
    <t>112-80-1;</t>
  </si>
  <si>
    <t>fructose 1-phosphate</t>
  </si>
  <si>
    <t>HMDB01076</t>
  </si>
  <si>
    <t>C01094</t>
  </si>
  <si>
    <t>53823-70-4;</t>
  </si>
  <si>
    <t>sorbitol</t>
  </si>
  <si>
    <t>HMDB00247</t>
  </si>
  <si>
    <t>C00794</t>
  </si>
  <si>
    <t>6706-59-8;</t>
  </si>
  <si>
    <t>C-glycosyltryptophan*</t>
  </si>
  <si>
    <t>1-palmitoylglycerol (1-monopalmitin)</t>
  </si>
  <si>
    <t>542-44-9;</t>
  </si>
  <si>
    <t>pipecolate</t>
  </si>
  <si>
    <t>HMDB00070</t>
  </si>
  <si>
    <t>C00408</t>
  </si>
  <si>
    <t>4043-87-2;</t>
  </si>
  <si>
    <t>gamma-glutamylleucine</t>
  </si>
  <si>
    <t>HMDB11171</t>
  </si>
  <si>
    <t>2566-39-4;</t>
  </si>
  <si>
    <t>gamma-glutamyl</t>
  </si>
  <si>
    <t>1,3-dipalmitoylglycerol</t>
  </si>
  <si>
    <t>caprylate (8:0)</t>
  </si>
  <si>
    <t>HMDB00482</t>
  </si>
  <si>
    <t>C06423</t>
  </si>
  <si>
    <t>124-07-2;</t>
  </si>
  <si>
    <t>quebrachitol</t>
  </si>
  <si>
    <t>642-38-6;</t>
  </si>
  <si>
    <t>Isobar: 2-propylpentanoate, 2-ethylhexanoate</t>
  </si>
  <si>
    <t>Chemical</t>
  </si>
  <si>
    <t>adrenate (22:4n6)</t>
  </si>
  <si>
    <t>HMDB02226</t>
  </si>
  <si>
    <t>C16527</t>
  </si>
  <si>
    <t>2091-25-0;</t>
  </si>
  <si>
    <t>2-palmitoylglycerophosphocholine*</t>
  </si>
  <si>
    <t>pentadecanoate (15:0)</t>
  </si>
  <si>
    <t>HMDB00826</t>
  </si>
  <si>
    <t>C16537</t>
  </si>
  <si>
    <t>1002-84-2;</t>
  </si>
  <si>
    <t>2-linoleoylglycerophosphocholine*</t>
  </si>
  <si>
    <t>urea</t>
  </si>
  <si>
    <t>HMDB00294</t>
  </si>
  <si>
    <t>C00086</t>
  </si>
  <si>
    <t>57-13-6;</t>
  </si>
  <si>
    <t>carnitine</t>
  </si>
  <si>
    <t>461-05-2;</t>
  </si>
  <si>
    <t>isoleucylglycine</t>
  </si>
  <si>
    <t>868-28-0;</t>
  </si>
  <si>
    <t>phosphate</t>
  </si>
  <si>
    <t>HMDB01429</t>
  </si>
  <si>
    <t>C00009</t>
  </si>
  <si>
    <t>7664-38-2 ;</t>
  </si>
  <si>
    <t>Oxidative phosphorylation</t>
  </si>
  <si>
    <t>carnosine</t>
  </si>
  <si>
    <t>HMDB00033</t>
  </si>
  <si>
    <t>C00386</t>
  </si>
  <si>
    <t>305-84-0;</t>
  </si>
  <si>
    <t>Dipeptide derivative</t>
  </si>
  <si>
    <t>arabitol</t>
  </si>
  <si>
    <t>HMDB01851</t>
  </si>
  <si>
    <t>C00474</t>
  </si>
  <si>
    <t>488-82-4;</t>
  </si>
  <si>
    <t>erythritol</t>
  </si>
  <si>
    <t>HMDB02994</t>
  </si>
  <si>
    <t>C00503</t>
  </si>
  <si>
    <t>149-32-6;</t>
  </si>
  <si>
    <t>Sugar, sugar substitute, starch</t>
  </si>
  <si>
    <t>glycylleucine</t>
  </si>
  <si>
    <t>HMDB00759</t>
  </si>
  <si>
    <t>C02155</t>
  </si>
  <si>
    <t>869-19-2;</t>
  </si>
  <si>
    <t>dimethylallyl pyrophosphate (DMAPP)</t>
  </si>
  <si>
    <t>HMDB01120</t>
  </si>
  <si>
    <t>C00235</t>
  </si>
  <si>
    <t>358-72-5;</t>
  </si>
  <si>
    <t>Mevalonate metabolism</t>
  </si>
  <si>
    <t>stachydrine</t>
  </si>
  <si>
    <t>HMDB04827</t>
  </si>
  <si>
    <t>C10172</t>
  </si>
  <si>
    <t>4136-37-2;</t>
  </si>
  <si>
    <t>1-stearoylglycerophosphoethanolamine</t>
  </si>
  <si>
    <t>HMDB11130</t>
  </si>
  <si>
    <t>69747-55-3;</t>
  </si>
  <si>
    <t>palmitate (16:0)</t>
  </si>
  <si>
    <t>HMDB00220</t>
  </si>
  <si>
    <t>C00249</t>
  </si>
  <si>
    <t>57-10-3;</t>
  </si>
  <si>
    <t>2-docosapentaenoylglycerophosphoethanolamine*</t>
  </si>
  <si>
    <t>chiro-inositol</t>
  </si>
  <si>
    <t>643-12-9;</t>
  </si>
  <si>
    <t>methionine</t>
  </si>
  <si>
    <t>HMDB00696</t>
  </si>
  <si>
    <t>C00073</t>
  </si>
  <si>
    <t>63-68-3;</t>
  </si>
  <si>
    <t>13-methylmyristic acid</t>
  </si>
  <si>
    <t>2485-71-4;</t>
  </si>
  <si>
    <t>Fatty acid, branched</t>
  </si>
  <si>
    <t>spermidine</t>
  </si>
  <si>
    <t>HMDB01257</t>
  </si>
  <si>
    <t>C00315</t>
  </si>
  <si>
    <t>124-20-9;</t>
  </si>
  <si>
    <t>cysteine-glutathione disulfide</t>
  </si>
  <si>
    <t>HMDB00656</t>
  </si>
  <si>
    <t>13081-14-6;</t>
  </si>
  <si>
    <t>Glutathione metabolism</t>
  </si>
  <si>
    <t>cytidine 5'-monophosphate (5'-CMP)</t>
  </si>
  <si>
    <t>HMDB00095</t>
  </si>
  <si>
    <t>C00055</t>
  </si>
  <si>
    <t>63-37-6;</t>
  </si>
  <si>
    <t>Pyrimidine metabolism, cytidine containing</t>
  </si>
  <si>
    <t>erythronate*</t>
  </si>
  <si>
    <t>HMDB00613</t>
  </si>
  <si>
    <t>13752-84-6;</t>
  </si>
  <si>
    <t>oleoylcarnitine</t>
  </si>
  <si>
    <t>HMDB05065</t>
  </si>
  <si>
    <t>2-arachidonoylglycerophosphocholine*</t>
  </si>
  <si>
    <t>2-hydroxybutyrate (AHB)</t>
  </si>
  <si>
    <t>HMDB00008</t>
  </si>
  <si>
    <t>C05984</t>
  </si>
  <si>
    <t>3347-90-8;</t>
  </si>
  <si>
    <t>glycolate (hydroxyacetate)</t>
  </si>
  <si>
    <t>HMDB00115</t>
  </si>
  <si>
    <t>C00160</t>
  </si>
  <si>
    <t>79-14-1;</t>
  </si>
  <si>
    <t>leucine</t>
  </si>
  <si>
    <t>HMDB00687</t>
  </si>
  <si>
    <t>C00123</t>
  </si>
  <si>
    <t>61-90-5;</t>
  </si>
  <si>
    <t>adenosine</t>
  </si>
  <si>
    <t>HMDB00050</t>
  </si>
  <si>
    <t>C00212</t>
  </si>
  <si>
    <t>58-61-7;</t>
  </si>
  <si>
    <t>1-palmitoleoylglycerophosphocholine*</t>
  </si>
  <si>
    <t>adenosine 5'-diphosphate (ADP)</t>
  </si>
  <si>
    <t>HMDB01341</t>
  </si>
  <si>
    <t>C00008</t>
  </si>
  <si>
    <t>20398-34-9;</t>
  </si>
  <si>
    <t>ribose</t>
  </si>
  <si>
    <t>HMDB00283</t>
  </si>
  <si>
    <t>C00121</t>
  </si>
  <si>
    <t>50-69-1;</t>
  </si>
  <si>
    <t>malate</t>
  </si>
  <si>
    <t>HMDB00156</t>
  </si>
  <si>
    <t>C00149</t>
  </si>
  <si>
    <t>6915-15-7;</t>
  </si>
  <si>
    <t>adenine</t>
  </si>
  <si>
    <t>HMDB00034</t>
  </si>
  <si>
    <t>C00147</t>
  </si>
  <si>
    <t>73-24-5;</t>
  </si>
  <si>
    <t>palmitoyl sphingomyelin</t>
  </si>
  <si>
    <t>Sphingolipid</t>
  </si>
  <si>
    <t>campesterol</t>
  </si>
  <si>
    <t>HMDB02869</t>
  </si>
  <si>
    <t>C01789</t>
  </si>
  <si>
    <t>474-62-4;</t>
  </si>
  <si>
    <t>Sterol/Steroid</t>
  </si>
  <si>
    <t>pyrophosphate (PPi)</t>
  </si>
  <si>
    <t>HMDB00250</t>
  </si>
  <si>
    <t>C00013</t>
  </si>
  <si>
    <t>1466-09-3;</t>
  </si>
  <si>
    <t>flavin adenine dinucleotide (FAD)</t>
  </si>
  <si>
    <t>HMDB01248</t>
  </si>
  <si>
    <t>C00016</t>
  </si>
  <si>
    <t>146-14-5;84366-81-4;</t>
  </si>
  <si>
    <t>Riboflavin metabolism</t>
  </si>
  <si>
    <t>myristate (14:0)</t>
  </si>
  <si>
    <t>HMDB00806</t>
  </si>
  <si>
    <t>C06424</t>
  </si>
  <si>
    <t>544-63-8;</t>
  </si>
  <si>
    <t>tryptophan</t>
  </si>
  <si>
    <t>HMDB00929</t>
  </si>
  <si>
    <t>C00078</t>
  </si>
  <si>
    <t>73-22-3;</t>
  </si>
  <si>
    <t>citrate</t>
  </si>
  <si>
    <t>HMDB00094</t>
  </si>
  <si>
    <t>C00158</t>
  </si>
  <si>
    <t>77-92-9;</t>
  </si>
  <si>
    <t>N-acetylaspartate (NAA)</t>
  </si>
  <si>
    <t>HMDB00812</t>
  </si>
  <si>
    <t>C01042</t>
  </si>
  <si>
    <t>997-55-7;997-55-7 ;</t>
  </si>
  <si>
    <t>stearoylcarnitine</t>
  </si>
  <si>
    <t>HMDB00848</t>
  </si>
  <si>
    <t>18822-91-8;</t>
  </si>
  <si>
    <t>histidine</t>
  </si>
  <si>
    <t>HMDB00177</t>
  </si>
  <si>
    <t>C00135</t>
  </si>
  <si>
    <t>5934-29-2;</t>
  </si>
  <si>
    <t>Histidine metabolism</t>
  </si>
  <si>
    <t>glucose</t>
  </si>
  <si>
    <t>HMDB00122</t>
  </si>
  <si>
    <t>C00293</t>
  </si>
  <si>
    <t>50-99-7;</t>
  </si>
  <si>
    <t>glucose-6-phosphate (G6P)</t>
  </si>
  <si>
    <t>HMDB01401</t>
  </si>
  <si>
    <t>C00668</t>
  </si>
  <si>
    <t>103192-55-8;</t>
  </si>
  <si>
    <t>mannose-6-phosphate</t>
  </si>
  <si>
    <t>HMDB01078</t>
  </si>
  <si>
    <t>C00275</t>
  </si>
  <si>
    <t>70442-25-0;104872-94-8;</t>
  </si>
  <si>
    <t>scyllo-inositol</t>
  </si>
  <si>
    <t>HMDB06088</t>
  </si>
  <si>
    <t>C06153</t>
  </si>
  <si>
    <t>488-59-5;</t>
  </si>
  <si>
    <t>cytidine 5'-diphosphocholine</t>
  </si>
  <si>
    <t>33818-15-4;</t>
  </si>
  <si>
    <t>adenosine 5'-monophosphate (AMP)</t>
  </si>
  <si>
    <t>HMDB00045</t>
  </si>
  <si>
    <t>C00020</t>
  </si>
  <si>
    <t>149022-20-8;</t>
  </si>
  <si>
    <t>uracil</t>
  </si>
  <si>
    <t>HMDB00300</t>
  </si>
  <si>
    <t>C00106</t>
  </si>
  <si>
    <t>66-22-8;</t>
  </si>
  <si>
    <t>maltotetraose</t>
  </si>
  <si>
    <t>HMDB01296</t>
  </si>
  <si>
    <t>C02052</t>
  </si>
  <si>
    <t>34612-38-9;</t>
  </si>
  <si>
    <t>fructose-6-phosphate</t>
  </si>
  <si>
    <t>HMDB00124</t>
  </si>
  <si>
    <t>C05345</t>
  </si>
  <si>
    <t>103213-47-4;</t>
  </si>
  <si>
    <t>1-oleoylglycerol (1-monoolein)</t>
  </si>
  <si>
    <t>HMDB11567</t>
  </si>
  <si>
    <t>111-03-5;</t>
  </si>
  <si>
    <t>5-oxoproline</t>
  </si>
  <si>
    <t>HMDB00267</t>
  </si>
  <si>
    <t>C01879</t>
  </si>
  <si>
    <t>98-79-3;</t>
  </si>
  <si>
    <t>1-arachidonoylglycerophosphoethanolamine*</t>
  </si>
  <si>
    <t>HMDB11517</t>
  </si>
  <si>
    <t>cytidine-3'-monophosphate (3'-CMP)</t>
  </si>
  <si>
    <t>C05822</t>
  </si>
  <si>
    <t>84-52-6;</t>
  </si>
  <si>
    <t>acetylphosphate</t>
  </si>
  <si>
    <t>HMDB01494</t>
  </si>
  <si>
    <t>C00227</t>
  </si>
  <si>
    <t>94249-01-1;</t>
  </si>
  <si>
    <t>17-methylstearate</t>
  </si>
  <si>
    <t>2724-59-6;</t>
  </si>
  <si>
    <t>betaine</t>
  </si>
  <si>
    <t>HMDB00043</t>
  </si>
  <si>
    <t>107-43-7;</t>
  </si>
  <si>
    <t>lactate</t>
  </si>
  <si>
    <t>HMDB00190</t>
  </si>
  <si>
    <t>C00186</t>
  </si>
  <si>
    <t>79-33-4;</t>
  </si>
  <si>
    <t>galactitol (dulcitol)</t>
  </si>
  <si>
    <t>HMDB00107</t>
  </si>
  <si>
    <t>C01697</t>
  </si>
  <si>
    <t>608-66-2;</t>
  </si>
  <si>
    <t>myo-inositol</t>
  </si>
  <si>
    <t>HMDB00211</t>
  </si>
  <si>
    <t>C00137</t>
  </si>
  <si>
    <t>87-89-8;</t>
  </si>
  <si>
    <t>fructose</t>
  </si>
  <si>
    <t>HMDB00660</t>
  </si>
  <si>
    <t>C00095</t>
  </si>
  <si>
    <t>57-48-7;</t>
  </si>
  <si>
    <t>valine</t>
  </si>
  <si>
    <t>HMDB00883</t>
  </si>
  <si>
    <t>C00183</t>
  </si>
  <si>
    <t>72-18-4;</t>
  </si>
  <si>
    <t>uridine monophosphate (5' or 3')</t>
  </si>
  <si>
    <t>phenol sulfate</t>
  </si>
  <si>
    <t>C02180</t>
  </si>
  <si>
    <t>937-34-8;</t>
  </si>
  <si>
    <t>7-beta-hydroxycholesterol</t>
  </si>
  <si>
    <t>HMDB06119</t>
  </si>
  <si>
    <t>C03594</t>
  </si>
  <si>
    <t>566-27-8;</t>
  </si>
  <si>
    <t>propionylcarnitine</t>
  </si>
  <si>
    <t>HMDB00824</t>
  </si>
  <si>
    <t>C03017</t>
  </si>
  <si>
    <t>17298-37-2 ;</t>
  </si>
  <si>
    <t>succinylcarnitine</t>
  </si>
  <si>
    <t>7-alpha-hydroxycholesterol</t>
  </si>
  <si>
    <t>HMDB01496</t>
  </si>
  <si>
    <t>glucose 1-phosphate</t>
  </si>
  <si>
    <t>HMDB01586</t>
  </si>
  <si>
    <t>C00103</t>
  </si>
  <si>
    <t>56401-20-8;</t>
  </si>
  <si>
    <t>squalene</t>
  </si>
  <si>
    <t>HMDB00256</t>
  </si>
  <si>
    <t>C00751</t>
  </si>
  <si>
    <t>111-02-4;</t>
  </si>
  <si>
    <t>sphingosine</t>
  </si>
  <si>
    <t>HMDB00252</t>
  </si>
  <si>
    <t>C00319</t>
  </si>
  <si>
    <t>123-78-4;</t>
  </si>
  <si>
    <t>methyl palmitate (15 or 2)</t>
  </si>
  <si>
    <t>dehydroascorbate</t>
  </si>
  <si>
    <t>HMDB01264</t>
  </si>
  <si>
    <t>C05422</t>
  </si>
  <si>
    <t>490-83-5;</t>
  </si>
  <si>
    <t>mannose</t>
  </si>
  <si>
    <t>HMDB00169</t>
  </si>
  <si>
    <t>C00159</t>
  </si>
  <si>
    <t>3458-28-4;</t>
  </si>
  <si>
    <t>hippurate</t>
  </si>
  <si>
    <t>HMDB00714</t>
  </si>
  <si>
    <t>C01586</t>
  </si>
  <si>
    <t>495-69-2;</t>
  </si>
  <si>
    <t>Benzoate metabolism</t>
  </si>
  <si>
    <t>docosapentaenoate (n6 DPA; 22:5n6)</t>
  </si>
  <si>
    <t>HMDB13123</t>
  </si>
  <si>
    <t>C06429</t>
  </si>
  <si>
    <t>25182-74-5;</t>
  </si>
  <si>
    <t>xanthine</t>
  </si>
  <si>
    <t>HMDB00292</t>
  </si>
  <si>
    <t>C00385</t>
  </si>
  <si>
    <t>69-89-6;</t>
  </si>
  <si>
    <t>2-docosapentaenoylglycerophosphocholine*</t>
  </si>
  <si>
    <t>phosphoethanolamine</t>
  </si>
  <si>
    <t>HMDB00224</t>
  </si>
  <si>
    <t>C00346</t>
  </si>
  <si>
    <t>1071-23-4;</t>
  </si>
  <si>
    <t>2-aminobutyrate</t>
  </si>
  <si>
    <t>HMDB00650</t>
  </si>
  <si>
    <t>C02261</t>
  </si>
  <si>
    <t>1492-24-6;</t>
  </si>
  <si>
    <t>Butanoate metabolism</t>
  </si>
  <si>
    <t>oxamate</t>
  </si>
  <si>
    <t>C01444</t>
  </si>
  <si>
    <t>471-47-6;</t>
  </si>
  <si>
    <t>cholesterol</t>
  </si>
  <si>
    <t>HMDB00067</t>
  </si>
  <si>
    <t>C00187</t>
  </si>
  <si>
    <t>57-88-5;</t>
  </si>
  <si>
    <t>isoleucine</t>
  </si>
  <si>
    <t>HMDB00172</t>
  </si>
  <si>
    <t>C00407</t>
  </si>
  <si>
    <t>73-32-5;</t>
  </si>
  <si>
    <t>2-oleoylglycerophosphoethanolamine*</t>
  </si>
  <si>
    <t>1-myristoylglycerophosphocholine</t>
  </si>
  <si>
    <t>HMDB10379</t>
  </si>
  <si>
    <t>20559-16-4;</t>
  </si>
  <si>
    <t>isobutyrylcarnitine</t>
  </si>
  <si>
    <t>25518-49-4;</t>
  </si>
  <si>
    <t>ribulose</t>
  </si>
  <si>
    <t>HMDB00621,HMDB03371</t>
  </si>
  <si>
    <t>C00309</t>
  </si>
  <si>
    <t>488-84-6;</t>
  </si>
  <si>
    <t>2-palmitoleoylglycerophosphocholine*</t>
  </si>
  <si>
    <t>glycine</t>
  </si>
  <si>
    <t>HMDB00123</t>
  </si>
  <si>
    <t>C00037</t>
  </si>
  <si>
    <t>1-stearoylglycerol (1-monostearin)</t>
  </si>
  <si>
    <t>D01947</t>
  </si>
  <si>
    <t>123-94-4;</t>
  </si>
  <si>
    <t>1-palmitoylglycerophosphoinositol*</t>
  </si>
  <si>
    <t>catechol sulfate</t>
  </si>
  <si>
    <t>C00090</t>
  </si>
  <si>
    <t>1-stearoylglycerophosphoinositol</t>
  </si>
  <si>
    <t>5-methylthioadenosine (MTA)</t>
  </si>
  <si>
    <t>HMDB01173</t>
  </si>
  <si>
    <t>C00170</t>
  </si>
  <si>
    <t>2457-80-9;</t>
  </si>
  <si>
    <t>1-oleoylglycerophosphoinositol*</t>
  </si>
  <si>
    <t>uridine</t>
  </si>
  <si>
    <t>HMDB00296</t>
  </si>
  <si>
    <t>C00299</t>
  </si>
  <si>
    <t>58-96-8;</t>
  </si>
  <si>
    <t>1-palmitoylglycerophosphoethanolamine</t>
  </si>
  <si>
    <t>HMDB11503</t>
  </si>
  <si>
    <t>2-linoleoylglycerophosphoethanolamine*</t>
  </si>
  <si>
    <t>1-heptadecanoylglycerophosphoethanolamine*</t>
  </si>
  <si>
    <t>stearoyl sphingomyelin</t>
  </si>
  <si>
    <t>HMDB01348</t>
  </si>
  <si>
    <t>C00550</t>
  </si>
  <si>
    <t>trans-4-hydroxyproline</t>
  </si>
  <si>
    <t>HMDB00725</t>
  </si>
  <si>
    <t>C01157</t>
  </si>
  <si>
    <t>xylulose</t>
  </si>
  <si>
    <t>HMDB00654</t>
  </si>
  <si>
    <t>C00310</t>
  </si>
  <si>
    <t>551-84-8;</t>
  </si>
  <si>
    <t>1-palmitoleoylglycerophosphoethanolamine*</t>
  </si>
  <si>
    <t>nonadecanoate (19:0)</t>
  </si>
  <si>
    <t>HMDB00772</t>
  </si>
  <si>
    <t>C16535</t>
  </si>
  <si>
    <t>646-30-0;</t>
  </si>
  <si>
    <t>1-palmitoylplasmenylethanolamine*</t>
  </si>
  <si>
    <t>docosapentaenoate (n3 DPA; 22:5n3)</t>
  </si>
  <si>
    <t>HMDB01976</t>
  </si>
  <si>
    <t>C16513</t>
  </si>
  <si>
    <t>2234-74-4 ;</t>
  </si>
  <si>
    <t>1-linoleoylglycerophosphoethanolamine*</t>
  </si>
  <si>
    <t>HMDB11507</t>
  </si>
  <si>
    <t>4-hydroxybutyrate (GHB)</t>
  </si>
  <si>
    <t>HMDB00710</t>
  </si>
  <si>
    <t>C00989</t>
  </si>
  <si>
    <t>502-85-2;</t>
  </si>
  <si>
    <t>homoserine</t>
  </si>
  <si>
    <t>HMDB00719</t>
  </si>
  <si>
    <t>C00263,C02926</t>
  </si>
  <si>
    <t>2-arachidonoylglycerophosphoethanolamine*</t>
  </si>
  <si>
    <t>xylitol</t>
  </si>
  <si>
    <t>HMDB00568</t>
  </si>
  <si>
    <t>C00379</t>
  </si>
  <si>
    <t>guanosine 5'- monophosphate (5'-GMP)</t>
  </si>
  <si>
    <t>5550-12-9;</t>
  </si>
  <si>
    <t>1-oleoylglycerophosphoethanolamine</t>
  </si>
  <si>
    <t>HMDB11506</t>
  </si>
  <si>
    <t>glutamine</t>
  </si>
  <si>
    <t>HMDB00641</t>
  </si>
  <si>
    <t>C00064</t>
  </si>
  <si>
    <t>56-85-9;</t>
  </si>
  <si>
    <t>Glutamate metabolism</t>
  </si>
  <si>
    <t>glutamate</t>
  </si>
  <si>
    <t>HMDB03339</t>
  </si>
  <si>
    <t>C00025</t>
  </si>
  <si>
    <t>glycerol 2-phosphate</t>
  </si>
  <si>
    <t>HMDB02520</t>
  </si>
  <si>
    <t>C02979,D01488</t>
  </si>
  <si>
    <t>819-83-0;</t>
  </si>
  <si>
    <t>5-aminovalerate</t>
  </si>
  <si>
    <t>HMDB03355</t>
  </si>
  <si>
    <t>C00431</t>
  </si>
  <si>
    <t>ophthalmate</t>
  </si>
  <si>
    <t>HMDB05765</t>
  </si>
  <si>
    <t>495-27-2;</t>
  </si>
  <si>
    <t>serine</t>
  </si>
  <si>
    <t>HMDB03406</t>
  </si>
  <si>
    <t>C00065</t>
  </si>
  <si>
    <t>87-99-0;</t>
  </si>
  <si>
    <t>sarcosine (N-Methylglycine)</t>
  </si>
  <si>
    <t>HMDB00271</t>
  </si>
  <si>
    <t>C00213</t>
  </si>
  <si>
    <t>N-acetylmethionine</t>
  </si>
  <si>
    <t>HMDB11745</t>
  </si>
  <si>
    <t>C02712</t>
  </si>
  <si>
    <t>65-82-7;</t>
  </si>
  <si>
    <t>1-pentadecanoylglycerophosphocholine*</t>
  </si>
  <si>
    <t>alanine</t>
  </si>
  <si>
    <t>HMDB00161</t>
  </si>
  <si>
    <t>C00041</t>
  </si>
  <si>
    <t>56-41-7;</t>
  </si>
  <si>
    <t>aspartate</t>
  </si>
  <si>
    <t>HMDB00191</t>
  </si>
  <si>
    <t>C00049</t>
  </si>
  <si>
    <t>hexanoylcarnitine</t>
  </si>
  <si>
    <t>HMDB00705</t>
  </si>
  <si>
    <t>6920-35-0;</t>
  </si>
  <si>
    <t>56-84-8;</t>
  </si>
  <si>
    <t>6'-sialyllactose</t>
  </si>
  <si>
    <t>HMDB06569</t>
  </si>
  <si>
    <t>G00265</t>
  </si>
  <si>
    <t>arachidonate (20:4n6)</t>
  </si>
  <si>
    <t>HMDB01043</t>
  </si>
  <si>
    <t>C00219</t>
  </si>
  <si>
    <t>506-32-1;</t>
  </si>
  <si>
    <t>glycerol</t>
  </si>
  <si>
    <t>HMDB00131</t>
  </si>
  <si>
    <t>C00116</t>
  </si>
  <si>
    <t>56-81-5;</t>
  </si>
  <si>
    <t>ribitol</t>
  </si>
  <si>
    <t>HMDB00508</t>
  </si>
  <si>
    <t>acetylcarnitine</t>
  </si>
  <si>
    <t>HMDB00201</t>
  </si>
  <si>
    <t>C02571</t>
  </si>
  <si>
    <t>5080-50-2;</t>
  </si>
  <si>
    <t>N-acetyl-aspartyl-glutamate (NAAG)</t>
  </si>
  <si>
    <t>HMDB01067</t>
  </si>
  <si>
    <t>C12270</t>
  </si>
  <si>
    <t>glutathione, reduced (GSH)</t>
  </si>
  <si>
    <t>HMDB00125</t>
  </si>
  <si>
    <t>C00051</t>
  </si>
  <si>
    <t>70-18-8;</t>
  </si>
  <si>
    <t>proline</t>
  </si>
  <si>
    <t>HMDB00162</t>
  </si>
  <si>
    <t>C00148</t>
  </si>
  <si>
    <t>488-81-3;</t>
  </si>
  <si>
    <t>N-acetylthreonine</t>
  </si>
  <si>
    <t>C01118</t>
  </si>
  <si>
    <t>docosahexaenoate (DHA; 22:6n3)</t>
  </si>
  <si>
    <t>HMDB02183</t>
  </si>
  <si>
    <t>6217-54-5;</t>
  </si>
  <si>
    <t>1-heptadecanoylglycerophosphocholine</t>
  </si>
  <si>
    <t>HMDB12108</t>
  </si>
  <si>
    <t>cytidine</t>
  </si>
  <si>
    <t>HMDB00089</t>
  </si>
  <si>
    <t>C00475</t>
  </si>
  <si>
    <t>65-46-3;</t>
  </si>
  <si>
    <t>2-oleoylglycerophosphocholine*</t>
  </si>
  <si>
    <t>glycerophosphorylcholine (GPC)</t>
  </si>
  <si>
    <t>HMDB00086</t>
  </si>
  <si>
    <t>C00670</t>
  </si>
  <si>
    <t>lysine</t>
  </si>
  <si>
    <t>HMDB00182</t>
  </si>
  <si>
    <t>C00047</t>
  </si>
  <si>
    <t>56-87-1;</t>
  </si>
  <si>
    <t>butyrylcarnitine</t>
  </si>
  <si>
    <t>25576-40-3;</t>
  </si>
  <si>
    <t>glutathione, oxidized (GSSG)</t>
  </si>
  <si>
    <t>HMDB03337</t>
  </si>
  <si>
    <t>C00127</t>
  </si>
  <si>
    <t>hydroxyisovaleroyl carnitine</t>
  </si>
  <si>
    <t>99159-87-2;</t>
  </si>
  <si>
    <t>deoxycarnitine</t>
  </si>
  <si>
    <t>HMDB01161</t>
  </si>
  <si>
    <t>C01181</t>
  </si>
  <si>
    <t>3-dehydrocarnitine*</t>
  </si>
  <si>
    <t>HMDB12154</t>
  </si>
  <si>
    <t>C02636</t>
  </si>
  <si>
    <t>10457-99-5;</t>
  </si>
  <si>
    <t>103239-24-3;</t>
  </si>
  <si>
    <t>citrulline</t>
  </si>
  <si>
    <t>HMDB00904</t>
  </si>
  <si>
    <t>C00327</t>
  </si>
  <si>
    <t>35890-39-2;</t>
  </si>
  <si>
    <t>50930-23-9;</t>
  </si>
  <si>
    <t>2-hydroxyglutarate</t>
  </si>
  <si>
    <t>HMDB00606</t>
  </si>
  <si>
    <t>C02630</t>
  </si>
  <si>
    <t>40951-21-1;</t>
  </si>
  <si>
    <t>Fatty acid, dicarboxylate</t>
  </si>
  <si>
    <t>672-15-1;</t>
  </si>
  <si>
    <t>3106-85-2;</t>
  </si>
  <si>
    <t>threonine</t>
  </si>
  <si>
    <t>HMDB00167</t>
  </si>
  <si>
    <t>C00188</t>
  </si>
  <si>
    <t>6249-56-5;</t>
  </si>
  <si>
    <t>72-19-5;</t>
  </si>
  <si>
    <t>2-methylbutyroylcarnitine</t>
  </si>
  <si>
    <t>HMDB00378</t>
  </si>
  <si>
    <t>31023-25-3;</t>
  </si>
  <si>
    <t>S-adenosylhomocysteine (SAH)</t>
  </si>
  <si>
    <t>HMDB00939</t>
  </si>
  <si>
    <t>C00021</t>
  </si>
  <si>
    <t>979-92-0;</t>
  </si>
  <si>
    <t>arginine</t>
  </si>
  <si>
    <t>HMDB00517</t>
  </si>
  <si>
    <t>C00062</t>
  </si>
  <si>
    <t>1119-34-2;</t>
  </si>
  <si>
    <t>107-97-1;</t>
  </si>
  <si>
    <t>inosine 5'-monophosphate (IMP)</t>
  </si>
  <si>
    <t>HMDB00175</t>
  </si>
  <si>
    <t>C00130</t>
  </si>
  <si>
    <t>4691-65-0;</t>
  </si>
  <si>
    <t>3-(4-hydroxyphenyl)lactate</t>
  </si>
  <si>
    <t>HMDB00755</t>
  </si>
  <si>
    <t>C03672</t>
  </si>
  <si>
    <t>6482-98-0;</t>
  </si>
  <si>
    <t>pantothenate</t>
  </si>
  <si>
    <t>HMDB00210</t>
  </si>
  <si>
    <t>C00864</t>
  </si>
  <si>
    <t>137-08-6;</t>
  </si>
  <si>
    <t>taurine</t>
  </si>
  <si>
    <t>HMDB00251</t>
  </si>
  <si>
    <t>C00245</t>
  </si>
  <si>
    <t>56-45-1;</t>
  </si>
  <si>
    <t>anserine</t>
  </si>
  <si>
    <t>HMDB00194</t>
  </si>
  <si>
    <t>C01262</t>
  </si>
  <si>
    <t>660-88-8;</t>
  </si>
  <si>
    <t>147-85-3;</t>
  </si>
  <si>
    <t>372-75-8;</t>
  </si>
  <si>
    <t>51-35-4;</t>
  </si>
  <si>
    <t>10030-52-1;</t>
  </si>
  <si>
    <t>28319-77-9;</t>
  </si>
  <si>
    <t>56-86-0;</t>
  </si>
  <si>
    <t>107-35-7;</t>
  </si>
  <si>
    <t>56-40-6;</t>
  </si>
  <si>
    <t>avg. KO_ZT20</t>
  </si>
  <si>
    <t>avg. KO_ZT16</t>
  </si>
  <si>
    <t>avg. KO_ZT12</t>
  </si>
  <si>
    <t>avg. KO_ZT8</t>
  </si>
  <si>
    <t>avg. KO_ZT4</t>
  </si>
  <si>
    <t>avg. KO_ZT0</t>
  </si>
  <si>
    <t>avg. WT_ZT20</t>
  </si>
  <si>
    <t>avg. WT_ZT16</t>
  </si>
  <si>
    <t>avg. WT_ZT12</t>
  </si>
  <si>
    <t>avg. WT_ZT8</t>
  </si>
  <si>
    <t>avg. WT_ZT4</t>
  </si>
  <si>
    <t>avg. WT_ZT0</t>
  </si>
  <si>
    <t>BIOCHEMICAL NAME</t>
  </si>
  <si>
    <t xml:space="preserve">                                      Group HMDB</t>
  </si>
  <si>
    <t>KEGG</t>
  </si>
  <si>
    <t>SEM. KO_ZT20</t>
  </si>
  <si>
    <t>SEM. KO_ZT16</t>
  </si>
  <si>
    <t>SEM. KO_ZT12</t>
  </si>
  <si>
    <t>SEM. KO_ZT8</t>
  </si>
  <si>
    <t>SEM. KO_ZT4</t>
  </si>
  <si>
    <t>SEM. KO_ZT0</t>
  </si>
  <si>
    <t>SEM. WT_ZT20</t>
  </si>
  <si>
    <t>SEM. WT_ZT16</t>
  </si>
  <si>
    <t>SEM. WT_ZT12</t>
  </si>
  <si>
    <t>SEM. WT_ZT8</t>
  </si>
  <si>
    <t>SEM. WT_ZT4</t>
  </si>
  <si>
    <t>SEM. WT_ZT0</t>
  </si>
  <si>
    <t>PUBCHEM</t>
  </si>
  <si>
    <t>CAS</t>
  </si>
  <si>
    <t>MASS</t>
  </si>
  <si>
    <t>RI</t>
  </si>
  <si>
    <t>PLATFORM</t>
  </si>
  <si>
    <t>COMP_ID</t>
  </si>
  <si>
    <t>COMP ID</t>
  </si>
  <si>
    <t>SUB PATHWAY</t>
  </si>
  <si>
    <t>SUPER PATHWAY</t>
  </si>
  <si>
    <t>PATHWAY SORTORDER</t>
  </si>
  <si>
    <t>Ctrl</t>
  </si>
  <si>
    <t>mKO</t>
  </si>
  <si>
    <t>wt ZT0</t>
  </si>
  <si>
    <t>wt ZT12</t>
  </si>
  <si>
    <t>Bmal1ko ZT0</t>
  </si>
  <si>
    <t>Bmal1ko ZT12</t>
  </si>
  <si>
    <t>avg</t>
  </si>
  <si>
    <t>sem</t>
  </si>
  <si>
    <t>pmol TAG/mg tissue</t>
  </si>
  <si>
    <t>ALA</t>
  </si>
  <si>
    <t>umol/L</t>
  </si>
  <si>
    <t>CONC</t>
  </si>
  <si>
    <t>AVG</t>
  </si>
  <si>
    <t>SEM</t>
  </si>
  <si>
    <t>ZT</t>
  </si>
  <si>
    <t>BM3     31</t>
  </si>
  <si>
    <t>ZT 0</t>
  </si>
  <si>
    <t>BM3     36</t>
  </si>
  <si>
    <t>BM3     38</t>
  </si>
  <si>
    <t>BM3     24</t>
  </si>
  <si>
    <t>ZT 4</t>
  </si>
  <si>
    <t>BM3     27</t>
  </si>
  <si>
    <t>BM3     28</t>
  </si>
  <si>
    <t>BM3     15</t>
  </si>
  <si>
    <t>ZT 8</t>
  </si>
  <si>
    <t>BM3     22</t>
  </si>
  <si>
    <t>BM2*     17</t>
  </si>
  <si>
    <t>BM2     72</t>
  </si>
  <si>
    <t>ZT 12</t>
  </si>
  <si>
    <t>BM2     88</t>
  </si>
  <si>
    <t>BM2*     31</t>
  </si>
  <si>
    <t>BM3     56</t>
  </si>
  <si>
    <t>ZT 16</t>
  </si>
  <si>
    <t>BM2*     29</t>
  </si>
  <si>
    <t>BM2*     34</t>
  </si>
  <si>
    <t>BM3     39</t>
  </si>
  <si>
    <t>ZT 20</t>
  </si>
  <si>
    <t>BM3     40</t>
  </si>
  <si>
    <t>BM3     42</t>
  </si>
  <si>
    <t>BM3     12</t>
  </si>
  <si>
    <t>BM3     13</t>
  </si>
  <si>
    <t>BM3     33</t>
  </si>
  <si>
    <t>BM3     37</t>
  </si>
  <si>
    <t>BM3     3</t>
  </si>
  <si>
    <t>BM3     7</t>
  </si>
  <si>
    <t>BM3     8</t>
  </si>
  <si>
    <t>BM3     14</t>
  </si>
  <si>
    <t>BM3     23</t>
  </si>
  <si>
    <t>BM2*     21</t>
  </si>
  <si>
    <t>BM2     87</t>
  </si>
  <si>
    <t>BM2*     24</t>
  </si>
  <si>
    <t>BM2*     33</t>
  </si>
  <si>
    <t>BM3     50</t>
  </si>
  <si>
    <t>BM3     51</t>
  </si>
  <si>
    <t>BM3     52</t>
  </si>
  <si>
    <t>BM2     95</t>
  </si>
  <si>
    <t>BM2     100</t>
  </si>
  <si>
    <t>BM2     103</t>
  </si>
  <si>
    <t>GLY</t>
  </si>
  <si>
    <t>UREA</t>
  </si>
  <si>
    <t>GLU</t>
  </si>
  <si>
    <t>AC GLU</t>
  </si>
  <si>
    <t>LEU</t>
  </si>
  <si>
    <t>PHE</t>
  </si>
  <si>
    <t>TYR</t>
  </si>
  <si>
    <t>THR</t>
  </si>
  <si>
    <t>SER</t>
  </si>
  <si>
    <t>PRO</t>
  </si>
  <si>
    <t>MET</t>
  </si>
  <si>
    <t>Genotype</t>
  </si>
  <si>
    <t>mg/dL</t>
  </si>
  <si>
    <t>micromol/L</t>
  </si>
  <si>
    <t>BM4   110</t>
  </si>
  <si>
    <t>ZT8</t>
  </si>
  <si>
    <t>BM4 110</t>
  </si>
  <si>
    <t>BM4   105</t>
  </si>
  <si>
    <t>BM4 105</t>
  </si>
  <si>
    <t>BM4   101</t>
  </si>
  <si>
    <t>BM4 101</t>
  </si>
  <si>
    <t>BM4   106</t>
  </si>
  <si>
    <t>BM4 106</t>
  </si>
  <si>
    <t>BM4   77</t>
  </si>
  <si>
    <t>BM4 77</t>
  </si>
  <si>
    <t>BM4   122</t>
  </si>
  <si>
    <t>BM4 122</t>
  </si>
  <si>
    <t>BM4   100</t>
  </si>
  <si>
    <t>BM4 100</t>
  </si>
  <si>
    <t>p=</t>
  </si>
  <si>
    <t>n.s.</t>
  </si>
  <si>
    <t>mouse</t>
  </si>
  <si>
    <t>ID</t>
  </si>
  <si>
    <t>genotype</t>
  </si>
  <si>
    <t>timepoint</t>
  </si>
  <si>
    <t>t.test</t>
  </si>
  <si>
    <t>replicate</t>
  </si>
  <si>
    <t>Ad libitum fed</t>
  </si>
  <si>
    <t>Fig.5D</t>
  </si>
  <si>
    <t>Fig.5E</t>
  </si>
  <si>
    <t>nmol/hr/g</t>
  </si>
  <si>
    <t>BM3  81</t>
  </si>
  <si>
    <t>BM3  110</t>
  </si>
  <si>
    <t>BM4   3</t>
  </si>
  <si>
    <t>BM4   4</t>
  </si>
  <si>
    <t>BM4   5</t>
  </si>
  <si>
    <t>BM4   6</t>
  </si>
  <si>
    <t>BM4   98</t>
  </si>
  <si>
    <t>BM3 93</t>
  </si>
  <si>
    <t>BM3  83</t>
  </si>
  <si>
    <t>geno</t>
  </si>
  <si>
    <t>BM3* 47</t>
  </si>
  <si>
    <t>BM3  88</t>
  </si>
  <si>
    <t>BM4  96</t>
  </si>
  <si>
    <t>BM4  51</t>
  </si>
  <si>
    <t>BM4  50</t>
  </si>
  <si>
    <t>BM4  48</t>
  </si>
  <si>
    <t>BM3* 62</t>
  </si>
  <si>
    <t>BM3* 66</t>
  </si>
  <si>
    <t>BM3* 56</t>
  </si>
  <si>
    <t>BM3* 57</t>
  </si>
  <si>
    <t>BM3* 68</t>
  </si>
  <si>
    <t>Fig6B</t>
  </si>
  <si>
    <t>Mouse</t>
  </si>
  <si>
    <t>sample ID</t>
  </si>
  <si>
    <t>ATT</t>
  </si>
  <si>
    <t>mkO</t>
  </si>
  <si>
    <t>ko</t>
  </si>
  <si>
    <t>V1</t>
  </si>
  <si>
    <t>wt</t>
  </si>
  <si>
    <t>V2</t>
  </si>
  <si>
    <t>V3</t>
  </si>
  <si>
    <t>V4</t>
  </si>
  <si>
    <t>V5</t>
  </si>
  <si>
    <t>V6</t>
  </si>
  <si>
    <t>V7</t>
  </si>
  <si>
    <t>V8</t>
  </si>
  <si>
    <t>V9</t>
  </si>
  <si>
    <t>V10</t>
  </si>
  <si>
    <t>V11</t>
  </si>
  <si>
    <t>V12</t>
  </si>
  <si>
    <t>V13</t>
  </si>
  <si>
    <t>V14</t>
  </si>
  <si>
    <t>V15</t>
  </si>
  <si>
    <t>V16</t>
  </si>
  <si>
    <t>V17</t>
  </si>
  <si>
    <t>V18</t>
  </si>
  <si>
    <t>V19</t>
  </si>
  <si>
    <t>V20</t>
  </si>
  <si>
    <t>V21</t>
  </si>
  <si>
    <t>V22</t>
  </si>
  <si>
    <t>V23</t>
  </si>
  <si>
    <t>V24</t>
  </si>
  <si>
    <t>V25</t>
  </si>
  <si>
    <t>V26</t>
  </si>
  <si>
    <t>V27</t>
  </si>
  <si>
    <t>V28</t>
  </si>
  <si>
    <t>V29</t>
  </si>
  <si>
    <t>V30</t>
  </si>
  <si>
    <t>V31</t>
  </si>
  <si>
    <t>V32</t>
  </si>
  <si>
    <t>V33</t>
  </si>
  <si>
    <t>V34</t>
  </si>
  <si>
    <t>V35</t>
  </si>
  <si>
    <t>V36</t>
  </si>
  <si>
    <t>Fig6C</t>
  </si>
  <si>
    <t>vastus lateralis</t>
  </si>
  <si>
    <t>gastrocnemius</t>
  </si>
  <si>
    <t>palmitate oxidation rate</t>
  </si>
  <si>
    <t>% control</t>
  </si>
  <si>
    <t>CI/CS</t>
  </si>
  <si>
    <t>KO</t>
  </si>
  <si>
    <t>WT</t>
  </si>
  <si>
    <t>Avg</t>
  </si>
  <si>
    <t>normalized for control avg</t>
  </si>
  <si>
    <t>deltaCII/CS</t>
  </si>
  <si>
    <t>Total Avg</t>
  </si>
  <si>
    <t>Complex I/CS</t>
  </si>
  <si>
    <t>Complex II/CS</t>
  </si>
  <si>
    <t>CIII/CS</t>
  </si>
  <si>
    <t>Complex III/CS</t>
  </si>
  <si>
    <t>CII+III/CS</t>
  </si>
  <si>
    <t>TOTAL</t>
  </si>
  <si>
    <t>Complex II+III/CS</t>
  </si>
  <si>
    <t>COX/CS</t>
  </si>
  <si>
    <t>Complex IV/CS</t>
  </si>
  <si>
    <t>Fig6D</t>
  </si>
  <si>
    <t>BM3* 6</t>
  </si>
  <si>
    <t>BM3* 7</t>
  </si>
  <si>
    <t>BM3* 8</t>
  </si>
  <si>
    <t>BM3* 4</t>
  </si>
  <si>
    <t>BM3* 1</t>
  </si>
  <si>
    <t>Fig6E</t>
  </si>
  <si>
    <t>22228_at</t>
  </si>
  <si>
    <t>Ucp2</t>
  </si>
  <si>
    <t>3</t>
  </si>
  <si>
    <t>22229_at</t>
  </si>
  <si>
    <t>Ucp3</t>
  </si>
  <si>
    <t>avg. WT_SOL_ZT0</t>
  </si>
  <si>
    <t>avg. WT_SOL_ZT4</t>
  </si>
  <si>
    <t>avg. WT_SOL_ZT8</t>
  </si>
  <si>
    <t>avg. WT_SOL_ZT12</t>
  </si>
  <si>
    <t>avg. WT_SOL_ZT16</t>
  </si>
  <si>
    <t>avg. WT_SOL_ZT20</t>
  </si>
  <si>
    <t>avg. KO_SOL_ZT0</t>
  </si>
  <si>
    <t>avg. KO_SOL_ZT4</t>
  </si>
  <si>
    <t>avg. KO_SOL_ZT8</t>
  </si>
  <si>
    <t>avg. KO_SOL_ZT12</t>
  </si>
  <si>
    <t>avg. KO_SOL_ZT16</t>
  </si>
  <si>
    <t>avg. KO_SOL_ZT20</t>
  </si>
  <si>
    <t>mean WT SOL</t>
  </si>
  <si>
    <t>mean WT TA</t>
  </si>
  <si>
    <t>mean KO SOL</t>
  </si>
  <si>
    <t>mean KO TA</t>
  </si>
  <si>
    <t>mean SOL WT/KO</t>
  </si>
  <si>
    <t>mean TA WT/KO</t>
  </si>
  <si>
    <t>mean WT SOL/TA</t>
  </si>
  <si>
    <t>mean KO SOL/TA</t>
  </si>
  <si>
    <t>max WT SOL</t>
  </si>
  <si>
    <t>min WT SOL</t>
  </si>
  <si>
    <t>max WT TA</t>
  </si>
  <si>
    <t>min WT TA</t>
  </si>
  <si>
    <t>max KO SOL</t>
  </si>
  <si>
    <t>min KO SOL</t>
  </si>
  <si>
    <t>max KO TA</t>
  </si>
  <si>
    <t>min KO TA</t>
  </si>
  <si>
    <t>WT SOL max/min</t>
  </si>
  <si>
    <t>WT TA max/min</t>
  </si>
  <si>
    <t>KO SOL max/min</t>
  </si>
  <si>
    <t>KO TA max/min</t>
  </si>
  <si>
    <t>AVG ALL</t>
  </si>
  <si>
    <t>SEM WT_SOL_ZT0</t>
  </si>
  <si>
    <t>SEM WT_SOL_ZT4</t>
  </si>
  <si>
    <t>SEM WT_SOL_ZT8</t>
  </si>
  <si>
    <t>SEM WT_SOL_ZT12</t>
  </si>
  <si>
    <t>SEM WT_SOL_ZT16</t>
  </si>
  <si>
    <t>SEM WT_SOL_ZT20</t>
  </si>
  <si>
    <t>SEM KO_SOL_ZT0</t>
  </si>
  <si>
    <t>SEM KO_SOL_ZT4</t>
  </si>
  <si>
    <t>SEM KO_SOL_ZT8</t>
  </si>
  <si>
    <t>SEM KO_SOL_ZT12</t>
  </si>
  <si>
    <t>SEM KO_SOL_ZT16</t>
  </si>
  <si>
    <t>SEM KO_SOL_ZT20</t>
  </si>
  <si>
    <t>Fig6G</t>
  </si>
  <si>
    <t>Mouse #</t>
  </si>
  <si>
    <t>Genotype                                                                         (Bmal1  / InsCre)</t>
  </si>
  <si>
    <t>bodyweight</t>
  </si>
  <si>
    <t>Fat</t>
  </si>
  <si>
    <t>Lean</t>
  </si>
  <si>
    <t>%fat</t>
  </si>
  <si>
    <t>%lean</t>
  </si>
  <si>
    <t>ratio lean/fat</t>
  </si>
  <si>
    <t>Fig7A&amp;B</t>
  </si>
  <si>
    <t>mouse #</t>
  </si>
  <si>
    <t>bodyweight (g) 09/07/15</t>
  </si>
  <si>
    <t>weight Tadx (mg)</t>
  </si>
  <si>
    <t>weight TA (mg)</t>
  </si>
  <si>
    <t>bodyweight (g)</t>
  </si>
  <si>
    <t>Fig7C</t>
  </si>
  <si>
    <t>WT_ZT4</t>
  </si>
  <si>
    <t>mKO_ZT4</t>
  </si>
  <si>
    <t>WT_ZT16</t>
  </si>
  <si>
    <t>mKO_ZT16</t>
  </si>
  <si>
    <t>Fig.7E</t>
  </si>
  <si>
    <t xml:space="preserve">% normalized to mean WT ZT4 </t>
  </si>
  <si>
    <t>total</t>
  </si>
  <si>
    <t>g/h</t>
  </si>
  <si>
    <t>Feed1</t>
  </si>
  <si>
    <t>[g]</t>
  </si>
  <si>
    <t>cumulative food intake at 30C</t>
  </si>
  <si>
    <t>Time (hr)</t>
  </si>
  <si>
    <t>total food intake at 54.00 hours</t>
  </si>
  <si>
    <t>grams food/hour</t>
  </si>
  <si>
    <t>[Rot]</t>
  </si>
  <si>
    <t>avg light</t>
  </si>
  <si>
    <t>avg dark</t>
  </si>
  <si>
    <t>avg 24-hr</t>
  </si>
  <si>
    <t>averages of each mouse</t>
  </si>
  <si>
    <t>28169_at</t>
  </si>
  <si>
    <t>Agpat3</t>
  </si>
  <si>
    <t>116939_at</t>
  </si>
  <si>
    <t>Pnpla3</t>
  </si>
  <si>
    <t>67800_at</t>
  </si>
  <si>
    <t>Dgat2</t>
  </si>
  <si>
    <t>27226_at</t>
  </si>
  <si>
    <t>Pla2g7</t>
  </si>
  <si>
    <t>Fig.8A</t>
  </si>
  <si>
    <t>FOLD-CHANGE</t>
  </si>
  <si>
    <t>ROUND2</t>
  </si>
  <si>
    <t>ROUND3</t>
  </si>
  <si>
    <t>Ctrl_ZT4</t>
  </si>
  <si>
    <t>IgG</t>
  </si>
  <si>
    <t>Ctrl_ZT4_IgG_1</t>
  </si>
  <si>
    <t>Bmal1</t>
  </si>
  <si>
    <t>Ctrl_ZT4_Bmal1_1</t>
  </si>
  <si>
    <t>Ctrl_ZT16</t>
  </si>
  <si>
    <t>Ctrl_ZT16_IgG_1</t>
  </si>
  <si>
    <t>Ctrl_ZT16_Bmal1_1</t>
  </si>
  <si>
    <t>mKO_ZT4_IgG_1</t>
  </si>
  <si>
    <t>mKO_ZT4_Bmal1_1</t>
  </si>
  <si>
    <t>mKO_ZT16_IgG_1</t>
  </si>
  <si>
    <t>mKO_ZT16_Bmal1_1</t>
  </si>
  <si>
    <t>Per1_ChIP</t>
  </si>
  <si>
    <t>Nr1d1_ChIP</t>
  </si>
  <si>
    <t>Dgat2_TSS_ChIP</t>
  </si>
  <si>
    <t>Dgat2_intron</t>
  </si>
  <si>
    <t>GAPDH_ChIP (neg.ctrl)</t>
  </si>
  <si>
    <t>condition</t>
  </si>
  <si>
    <t>antibody</t>
  </si>
  <si>
    <t>Fig.8D</t>
  </si>
  <si>
    <t>Bmal1 ChIP-qPCR</t>
  </si>
  <si>
    <t>Foxl2_ChIP(neg.ctrl)</t>
  </si>
  <si>
    <t>Avg Radiance [p/s/cm²/sr]</t>
  </si>
  <si>
    <t>group</t>
  </si>
  <si>
    <t>LUC/mKate2</t>
  </si>
  <si>
    <t>empty vector</t>
  </si>
  <si>
    <t xml:space="preserve"> +Rev-erbα</t>
  </si>
  <si>
    <t>mKate2</t>
  </si>
  <si>
    <t xml:space="preserve"> +ReverbA</t>
  </si>
  <si>
    <t>Ctrl_avg</t>
  </si>
  <si>
    <t>Ctrl_sem</t>
  </si>
  <si>
    <t>mKO_avg</t>
  </si>
  <si>
    <t>mKO_sem</t>
  </si>
  <si>
    <t>Foxl2</t>
  </si>
  <si>
    <t>Clock</t>
  </si>
  <si>
    <t>MuRF-1</t>
  </si>
  <si>
    <t>Atrogin-1</t>
  </si>
  <si>
    <t>polyubiquitin-C</t>
  </si>
  <si>
    <t>Atrogin</t>
  </si>
  <si>
    <t>Bmal1_RE</t>
  </si>
  <si>
    <t>Clock_RE</t>
  </si>
  <si>
    <t>Plin5_RE</t>
  </si>
  <si>
    <t>Acsl1_RE</t>
  </si>
  <si>
    <t>Ucp3_RE</t>
  </si>
  <si>
    <t>HDAC3</t>
  </si>
  <si>
    <t>NCOR1</t>
  </si>
  <si>
    <t>Foxl2(neg.ctrl)</t>
  </si>
  <si>
    <t>Foxl2(neg. ctrl)</t>
  </si>
  <si>
    <r>
      <rPr>
        <i/>
        <sz val="11"/>
        <color indexed="8"/>
        <rFont val="Calibri"/>
        <family val="2"/>
        <scheme val="minor"/>
      </rPr>
      <t>Atrogin</t>
    </r>
    <r>
      <rPr>
        <i/>
        <sz val="11"/>
        <color theme="1"/>
        <rFont val="Calibri"/>
        <family val="2"/>
        <scheme val="minor"/>
      </rPr>
      <t>_RE</t>
    </r>
  </si>
  <si>
    <r>
      <rPr>
        <i/>
        <sz val="11"/>
        <color indexed="8"/>
        <rFont val="Calibri"/>
        <family val="2"/>
        <scheme val="minor"/>
      </rPr>
      <t>Ubc</t>
    </r>
    <r>
      <rPr>
        <i/>
        <sz val="11"/>
        <color theme="1"/>
        <rFont val="Calibri"/>
        <family val="2"/>
        <scheme val="minor"/>
      </rPr>
      <t>_RE</t>
    </r>
  </si>
  <si>
    <t xml:space="preserve">Fig.9E </t>
  </si>
  <si>
    <t>Rev-erbα ChIP-qPCR</t>
  </si>
  <si>
    <t>Clock/36B4</t>
  </si>
  <si>
    <t>normalized for empty vector</t>
  </si>
  <si>
    <t>normalized for contralateral</t>
  </si>
  <si>
    <t>HOM/+</t>
  </si>
  <si>
    <t>Plin5/36B4</t>
  </si>
  <si>
    <t>Acsl1/36B4</t>
  </si>
  <si>
    <t>Ucp3/36B4</t>
  </si>
  <si>
    <t>Murf1/36B4</t>
  </si>
  <si>
    <t>Atrogin/36B4</t>
  </si>
  <si>
    <t>Ubc/36B4</t>
  </si>
  <si>
    <t>Genotype                                                                         (Bmal1 fl  / Cre)</t>
  </si>
  <si>
    <t>mean empty vector</t>
  </si>
  <si>
    <t>NORMALIZED for mean empty vector + contralateral leg (control)</t>
  </si>
  <si>
    <t>Firefly/Renilla</t>
  </si>
  <si>
    <t>pcDNA3</t>
  </si>
  <si>
    <t>BMAL1+CLOCK</t>
  </si>
  <si>
    <t>average empty vector</t>
  </si>
  <si>
    <t>Normalized empty vector</t>
  </si>
  <si>
    <t>sem empty vector</t>
  </si>
  <si>
    <t>average BMAL1 + CLOCK</t>
  </si>
  <si>
    <t>sem BMAL1+CLOCK</t>
  </si>
  <si>
    <t>Nr1D1 promoter</t>
  </si>
  <si>
    <t>Nr1D2 enhancer</t>
  </si>
  <si>
    <t>Per2 promoter</t>
  </si>
  <si>
    <t>Dgat2 promoter</t>
  </si>
  <si>
    <t>Coq10b promoter</t>
  </si>
  <si>
    <t xml:space="preserve">Fig.8C </t>
  </si>
  <si>
    <t>Luciferase reporter assays in HEK cells</t>
  </si>
  <si>
    <t>rep1</t>
  </si>
  <si>
    <t>rep2</t>
  </si>
  <si>
    <t>rep3</t>
  </si>
  <si>
    <t xml:space="preserve"> +REV-ERBα</t>
  </si>
  <si>
    <t>Firefly</t>
  </si>
  <si>
    <t>Renilla</t>
  </si>
  <si>
    <t>F/R</t>
  </si>
  <si>
    <t>F/R norm AV</t>
  </si>
  <si>
    <t>AV of norm</t>
  </si>
  <si>
    <t>average</t>
  </si>
  <si>
    <t>repA1</t>
  </si>
  <si>
    <t>repA2</t>
  </si>
  <si>
    <t>repA3</t>
  </si>
  <si>
    <t>repB1</t>
  </si>
  <si>
    <t>repB2</t>
  </si>
  <si>
    <t>repB3</t>
  </si>
  <si>
    <t>TA sx(Reverb-a)</t>
  </si>
  <si>
    <t>TA dx (empty vector)</t>
  </si>
  <si>
    <t>Normalized Firefly/Renilla</t>
  </si>
  <si>
    <t>A</t>
  </si>
  <si>
    <t>B</t>
  </si>
  <si>
    <t>C</t>
  </si>
  <si>
    <t>D</t>
  </si>
  <si>
    <t>E</t>
  </si>
  <si>
    <t>F</t>
  </si>
  <si>
    <t>G</t>
  </si>
  <si>
    <t>H</t>
  </si>
  <si>
    <t>AVERAGE</t>
  </si>
  <si>
    <t>empty</t>
  </si>
  <si>
    <t>c.a.Foxo3</t>
  </si>
  <si>
    <t>GR</t>
  </si>
  <si>
    <t>Reverba</t>
  </si>
  <si>
    <t>c.a.Foxo3 + GR</t>
  </si>
  <si>
    <t>Reverba + GR</t>
  </si>
  <si>
    <t>Reverba + c.a.Foxo3</t>
  </si>
  <si>
    <t>Reverba + c.a.Foxo3 + GR</t>
  </si>
  <si>
    <t>Murf - 1 kb</t>
  </si>
  <si>
    <t>Murf - 5 kb</t>
  </si>
  <si>
    <t>TA_NR</t>
  </si>
  <si>
    <t>Total Peak Area</t>
  </si>
  <si>
    <t>SOL_NR</t>
  </si>
  <si>
    <t>Nr1d2</t>
  </si>
  <si>
    <t>Nr1d1</t>
  </si>
  <si>
    <t>Rorc</t>
  </si>
  <si>
    <t>Nr4a1</t>
  </si>
  <si>
    <t>Rxrg</t>
  </si>
  <si>
    <t>Ppara</t>
  </si>
  <si>
    <t>Rora</t>
  </si>
  <si>
    <t>Esrrg</t>
  </si>
  <si>
    <t>Ar</t>
  </si>
  <si>
    <t>Rxra</t>
  </si>
  <si>
    <t>Ppard</t>
  </si>
  <si>
    <t>Nr3c1</t>
  </si>
  <si>
    <t>Esr1</t>
  </si>
  <si>
    <t>Nr2c2</t>
  </si>
  <si>
    <t>Nr1h2</t>
  </si>
  <si>
    <t>Rarb</t>
  </si>
  <si>
    <t>Thrb</t>
  </si>
  <si>
    <t>Esrra</t>
  </si>
  <si>
    <t>Nr3c2</t>
  </si>
  <si>
    <t>Rxrb</t>
  </si>
  <si>
    <t>Nr4a3</t>
  </si>
  <si>
    <t>Nr2c1</t>
  </si>
  <si>
    <t>Esrrb</t>
  </si>
  <si>
    <t>Nr6a1</t>
  </si>
  <si>
    <t>Pparg</t>
  </si>
  <si>
    <t>Rara</t>
  </si>
  <si>
    <t>Rarg</t>
  </si>
  <si>
    <t>Nr1h3</t>
  </si>
  <si>
    <t>Nr2f2</t>
  </si>
  <si>
    <t>Nr2f6</t>
  </si>
  <si>
    <t>Nr4a2</t>
  </si>
  <si>
    <t>Nr2e3</t>
  </si>
  <si>
    <t>Nr5a1</t>
  </si>
  <si>
    <t>Hnf4a</t>
  </si>
  <si>
    <t>Nr2e1</t>
  </si>
  <si>
    <t>Esr2</t>
  </si>
  <si>
    <t>Nr1i2</t>
  </si>
  <si>
    <t>Rorb</t>
  </si>
  <si>
    <t>Vdr</t>
  </si>
  <si>
    <t>Nr5a2</t>
  </si>
  <si>
    <t>Nr1i3</t>
  </si>
  <si>
    <t>Pgr</t>
  </si>
  <si>
    <t>Nr0b2</t>
  </si>
  <si>
    <t>Nr2f1</t>
  </si>
  <si>
    <t>Nr0b1</t>
  </si>
  <si>
    <t>Hnf4g</t>
  </si>
  <si>
    <t>Nr1h4</t>
  </si>
  <si>
    <t>Nr1h5</t>
  </si>
  <si>
    <t>Fig.S3A</t>
  </si>
  <si>
    <t>ranked 24hr expression levels of NRs in Tibialis Anterior (TA) or Soleus (SOL)</t>
  </si>
  <si>
    <t>19013_at</t>
  </si>
  <si>
    <t>19015_at</t>
  </si>
  <si>
    <t>19016_at</t>
  </si>
  <si>
    <t>Fig.S3B</t>
  </si>
  <si>
    <t>24-hr expression levels of PPARs in TA and SOL</t>
  </si>
  <si>
    <t>22059_at</t>
  </si>
  <si>
    <t>Trp53</t>
  </si>
  <si>
    <t>67526_at</t>
  </si>
  <si>
    <t>Atg12</t>
  </si>
  <si>
    <t>Fig.S3C</t>
  </si>
  <si>
    <t>14815_at</t>
  </si>
  <si>
    <t>24-hr expression levels ofTrp53 and Atg12 in TA</t>
  </si>
  <si>
    <t>24-hr expression levels of GR in TA and SOL</t>
  </si>
  <si>
    <t>Ctrl males</t>
  </si>
  <si>
    <t>mKO males</t>
  </si>
  <si>
    <t>light</t>
  </si>
  <si>
    <t>dark</t>
  </si>
  <si>
    <t>ctrl avg</t>
  </si>
  <si>
    <t>mKO avg</t>
  </si>
  <si>
    <t>mKO sem</t>
  </si>
  <si>
    <t>day</t>
  </si>
  <si>
    <t>cumulative food intake (grams) over 5 days at 22C</t>
  </si>
  <si>
    <t>FFA (mmol/l)</t>
  </si>
  <si>
    <t xml:space="preserve">Lactate (mmol/L) </t>
  </si>
  <si>
    <t>ß-OH-B (mM)</t>
  </si>
  <si>
    <t>AcAc (mM)</t>
  </si>
  <si>
    <t>sedentary Ctrl FED,ZT14</t>
  </si>
  <si>
    <t>46:0</t>
  </si>
  <si>
    <t>46:1</t>
  </si>
  <si>
    <t>48:0</t>
  </si>
  <si>
    <t>48:1</t>
  </si>
  <si>
    <t>48:2</t>
  </si>
  <si>
    <t>48:3</t>
  </si>
  <si>
    <t>48:4</t>
  </si>
  <si>
    <t>50:1</t>
  </si>
  <si>
    <t>50:2</t>
  </si>
  <si>
    <t>50:3</t>
  </si>
  <si>
    <t>50:4</t>
  </si>
  <si>
    <t>50:5</t>
  </si>
  <si>
    <t>50:6</t>
  </si>
  <si>
    <t>52:2</t>
  </si>
  <si>
    <t>52:3</t>
  </si>
  <si>
    <t>52:4</t>
  </si>
  <si>
    <t>52:5</t>
  </si>
  <si>
    <t>52:6</t>
  </si>
  <si>
    <t>54:2</t>
  </si>
  <si>
    <t>54:3</t>
  </si>
  <si>
    <t>54:4</t>
  </si>
  <si>
    <t>54:5</t>
  </si>
  <si>
    <t>54:6</t>
  </si>
  <si>
    <t xml:space="preserve"> 54:7</t>
  </si>
  <si>
    <t>54:8</t>
  </si>
  <si>
    <t>56:1</t>
  </si>
  <si>
    <t>56:2</t>
  </si>
  <si>
    <t>56:3</t>
  </si>
  <si>
    <t>56:4</t>
  </si>
  <si>
    <t>56:5</t>
  </si>
  <si>
    <t>56:6</t>
  </si>
  <si>
    <t>56:7</t>
  </si>
  <si>
    <t>56:8</t>
  </si>
  <si>
    <t>56:9</t>
  </si>
  <si>
    <t>58:2</t>
  </si>
  <si>
    <t>58:3</t>
  </si>
  <si>
    <t>58:4</t>
  </si>
  <si>
    <t>58:5</t>
  </si>
  <si>
    <t>58:6</t>
  </si>
  <si>
    <t>58:7</t>
  </si>
  <si>
    <t>58:8</t>
  </si>
  <si>
    <t>58:9</t>
  </si>
  <si>
    <t>58:10</t>
  </si>
  <si>
    <t>60:3</t>
  </si>
  <si>
    <t>60:4</t>
  </si>
  <si>
    <t>60:5</t>
  </si>
  <si>
    <t>60:6</t>
  </si>
  <si>
    <t>60:7</t>
  </si>
  <si>
    <t>Fig.S4C</t>
  </si>
  <si>
    <t>TAG comp. adapted to HPLC-ELSD</t>
  </si>
  <si>
    <t>TAG</t>
  </si>
  <si>
    <t>area [AU]</t>
  </si>
  <si>
    <t/>
  </si>
  <si>
    <t>51:0</t>
  </si>
  <si>
    <t>10</t>
  </si>
  <si>
    <t>Value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</si>
  <si>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</si>
  <si>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</si>
  <si>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</si>
  <si>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</si>
  <si>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</si>
  <si>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</si>
  <si>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</si>
  <si>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</si>
  <si>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</si>
  <si>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1</t>
  </si>
  <si>
    <t>20</t>
  </si>
  <si>
    <t>2</t>
  </si>
  <si>
    <t>4</t>
  </si>
  <si>
    <t>5</t>
  </si>
  <si>
    <t>6</t>
  </si>
  <si>
    <t>7</t>
  </si>
  <si>
    <t>8</t>
  </si>
  <si>
    <t>9</t>
  </si>
  <si>
    <t>WT ZT0</t>
  </si>
  <si>
    <t>avg %</t>
  </si>
  <si>
    <t>stdev</t>
  </si>
  <si>
    <t>mKO ZT0</t>
  </si>
  <si>
    <t>WT ZT12</t>
  </si>
  <si>
    <t>mKO ZT12</t>
  </si>
  <si>
    <t>Sex</t>
  </si>
  <si>
    <t>lane</t>
  </si>
  <si>
    <t>glycemia at STOP</t>
  </si>
  <si>
    <t>minutes run</t>
  </si>
  <si>
    <t>m</t>
  </si>
  <si>
    <t>HOM/WT</t>
  </si>
  <si>
    <t>Test Distance (m)</t>
  </si>
  <si>
    <t>Genotype                                                                         (Bmal1 fl / Cre)</t>
  </si>
  <si>
    <t>glycemia start</t>
  </si>
  <si>
    <t>glycemia STOP</t>
  </si>
  <si>
    <t>Fig.S6B</t>
  </si>
  <si>
    <t>Exercise tolerance test to exhaustion</t>
  </si>
  <si>
    <t>Gastroc</t>
  </si>
  <si>
    <t>rep4</t>
  </si>
  <si>
    <t>rep5</t>
  </si>
  <si>
    <t>MEAN</t>
  </si>
  <si>
    <t>ZT0</t>
  </si>
  <si>
    <t>none</t>
  </si>
  <si>
    <t>ZT4</t>
  </si>
  <si>
    <t>ZT12</t>
  </si>
  <si>
    <t>ZT16</t>
  </si>
  <si>
    <t>ZT20</t>
  </si>
  <si>
    <t>Liver</t>
  </si>
  <si>
    <t>Fig.S6C</t>
  </si>
  <si>
    <t>Tissue glycogen (mmol/kg tissue) in WT and Bmal1 mKO mice</t>
  </si>
  <si>
    <t>Fig.S7A</t>
  </si>
  <si>
    <t>1426464_at</t>
  </si>
  <si>
    <t>nuclear receptor subfamily 1, group D, member 1</t>
  </si>
  <si>
    <t>1425099_a_at</t>
  </si>
  <si>
    <t>aryl hydrocarbon receptor nuclear translocator-like</t>
  </si>
  <si>
    <t>Arntl</t>
  </si>
  <si>
    <t>circadian locomoter output cycles kaput</t>
  </si>
  <si>
    <t>1418660_at</t>
  </si>
  <si>
    <t>cyclin-dependent kinase inhibitor 1A (P21)</t>
  </si>
  <si>
    <t>1424638_at</t>
  </si>
  <si>
    <t>RIKEN cDNA 2310076L09 gene</t>
  </si>
  <si>
    <t>2310076L09Rik</t>
  </si>
  <si>
    <t>1441915_s_at</t>
  </si>
  <si>
    <t>1426722_at</t>
  </si>
  <si>
    <t>solute carrier family 38, member 2</t>
  </si>
  <si>
    <t>Hybridization REF</t>
  </si>
  <si>
    <t>H_ZT0MinusDox_1</t>
  </si>
  <si>
    <t>H_ZT0MinusDox_13</t>
  </si>
  <si>
    <t>H_ZT4MinusDox_2</t>
  </si>
  <si>
    <t>H_ZT4MinusDox_14</t>
  </si>
  <si>
    <t>H_ZT8MinusDox_3</t>
  </si>
  <si>
    <t>H_ZT8MinusDox_15</t>
  </si>
  <si>
    <t>H_ZT12MinusDox_4</t>
  </si>
  <si>
    <t>H_ZT12MinusDox_16</t>
  </si>
  <si>
    <t>H_ZT16MinusDox_5</t>
  </si>
  <si>
    <t>H_ZT16MinusDox_17</t>
  </si>
  <si>
    <t>H_ZT20MinusDox_6</t>
  </si>
  <si>
    <t>H_ZT20MinusDox_18</t>
  </si>
  <si>
    <t>H_ZT0PlusDox_7</t>
  </si>
  <si>
    <t>H_ZT0PlusDox_19</t>
  </si>
  <si>
    <t>H_ZT4PlusDox_8</t>
  </si>
  <si>
    <t>H_ZT4PlusDox_20</t>
  </si>
  <si>
    <t>H_ZT8PlusDox_9</t>
  </si>
  <si>
    <t>H_ZT8PlusDox_21</t>
  </si>
  <si>
    <t>H_ZT12PlusDox_10</t>
  </si>
  <si>
    <t>H_ZT12PlusDox_22</t>
  </si>
  <si>
    <t>H_ZT16PlusDox_11</t>
  </si>
  <si>
    <t>H_ZT16PlusDox_23</t>
  </si>
  <si>
    <t>H_ZT20PlusDox_12</t>
  </si>
  <si>
    <t>H_ZT20PlusDox_24</t>
  </si>
  <si>
    <t>Probe Set ID</t>
  </si>
  <si>
    <t>Gene Title</t>
  </si>
  <si>
    <t>WT_DOX_ZT0_avg</t>
  </si>
  <si>
    <t>WT_DOX_ZT4_avg</t>
  </si>
  <si>
    <t>WT_DOX_ZT8_avg</t>
  </si>
  <si>
    <t>WT_DOX_ZT12_avg</t>
  </si>
  <si>
    <t>WT_DOX_ZT16_avg</t>
  </si>
  <si>
    <t>WT_DOX_ZT20_avg</t>
  </si>
  <si>
    <t>REVERBA_TG_ZT0_avg</t>
  </si>
  <si>
    <t>REVERBA_TG_ZT4_avg</t>
  </si>
  <si>
    <t>REVERBA_TG_ZT8_avg</t>
  </si>
  <si>
    <t>REVERBA_TG_ZT12_avg</t>
  </si>
  <si>
    <t>REVERBA_TG_ZT16_avg</t>
  </si>
  <si>
    <t>REVERBA_TG_ZT20_avg</t>
  </si>
  <si>
    <t>WT_DOX_ZT0_SEM</t>
  </si>
  <si>
    <t>WT_DOX_ZT4_SEM</t>
  </si>
  <si>
    <t>WT_DOX_ZT8_SEM</t>
  </si>
  <si>
    <t>WT_DOX_ZT12_SEM</t>
  </si>
  <si>
    <t>WT_DOX_ZT16_SEM</t>
  </si>
  <si>
    <t>WT_DOX_ZT20_SEM</t>
  </si>
  <si>
    <t>REVERBA_TG_ZT0_SEM</t>
  </si>
  <si>
    <t>REVERBA_TG_ZT4_SEM</t>
  </si>
  <si>
    <t>REVERBA_TG_ZT8_SEM</t>
  </si>
  <si>
    <t>REVERBA_TG_ZT12_SEM</t>
  </si>
  <si>
    <t>REVERBA_TG_ZT16_SEM</t>
  </si>
  <si>
    <t>REVERBA_TG_ZT20_SEM</t>
  </si>
  <si>
    <t>Fig.S8C</t>
  </si>
  <si>
    <t>Liver-specific constitutive overexpression of Rev-erbα ;data extrapolated from Kornmann et al, 2007 (doi:10.1371/journal.pbio.0050034)</t>
  </si>
  <si>
    <t xml:space="preserve"> +Reverbα</t>
  </si>
  <si>
    <t>Fig.S8B</t>
  </si>
  <si>
    <r>
      <rPr>
        <b/>
        <sz val="12"/>
        <color theme="1"/>
        <rFont val="Calibri"/>
        <family val="2"/>
        <scheme val="minor"/>
      </rPr>
      <t>Reverbα/36B4</t>
    </r>
    <r>
      <rPr>
        <sz val="12"/>
        <color theme="1"/>
        <rFont val="Calibri"/>
        <family val="2"/>
        <charset val="134"/>
        <scheme val="minor"/>
      </rPr>
      <t xml:space="preserve"> (normalized for mean empty vector)</t>
    </r>
  </si>
  <si>
    <r>
      <rPr>
        <b/>
        <i/>
        <sz val="11"/>
        <color theme="1"/>
        <rFont val="Calibri"/>
        <family val="2"/>
        <scheme val="minor"/>
      </rPr>
      <t>in vivo</t>
    </r>
    <r>
      <rPr>
        <b/>
        <sz val="11"/>
        <color theme="1"/>
        <rFont val="Calibri"/>
        <family val="2"/>
        <scheme val="minor"/>
      </rPr>
      <t xml:space="preserve"> Rev-erbα "rescue" in mKO muscles</t>
    </r>
  </si>
  <si>
    <t>Fig.S4B</t>
  </si>
  <si>
    <t xml:space="preserve">Fig.9A </t>
  </si>
  <si>
    <t>Rev-erb sensor in HEK cells</t>
  </si>
  <si>
    <r>
      <t xml:space="preserve">Fig.9C </t>
    </r>
    <r>
      <rPr>
        <b/>
        <i/>
        <sz val="12"/>
        <color theme="1"/>
        <rFont val="Calibri"/>
        <family val="2"/>
        <scheme val="minor"/>
      </rPr>
      <t/>
    </r>
  </si>
  <si>
    <r>
      <rPr>
        <b/>
        <i/>
        <sz val="12"/>
        <color theme="1"/>
        <rFont val="Calibri"/>
        <family val="2"/>
        <scheme val="minor"/>
      </rPr>
      <t>in vivo</t>
    </r>
    <r>
      <rPr>
        <b/>
        <sz val="12"/>
        <color theme="1"/>
        <rFont val="Calibri"/>
        <family val="2"/>
        <scheme val="minor"/>
      </rPr>
      <t xml:space="preserve"> Rev-erb sensor in mKO muscles</t>
    </r>
  </si>
  <si>
    <t xml:space="preserve">Fig.9D </t>
  </si>
  <si>
    <t>HEK cells transfected with MuRF-1 promoter reporters</t>
  </si>
  <si>
    <t>[kcal/h]</t>
  </si>
  <si>
    <t>min</t>
  </si>
  <si>
    <t>energy expenditure at 30C</t>
  </si>
  <si>
    <t>Fig.S3D</t>
  </si>
  <si>
    <t>Data extrapolated from Gene Expression Omnibus, accession number GSE43071</t>
  </si>
  <si>
    <t>WT fiber#</t>
  </si>
  <si>
    <t>WT avg</t>
  </si>
  <si>
    <t>WT stdev</t>
  </si>
  <si>
    <t>WT sem</t>
  </si>
  <si>
    <t>mKO fiber#</t>
  </si>
  <si>
    <t>mKO mean</t>
  </si>
  <si>
    <t>mKO stdev</t>
  </si>
  <si>
    <t>normalized for t1</t>
  </si>
  <si>
    <t>Mean</t>
  </si>
  <si>
    <t>dv st</t>
  </si>
  <si>
    <t>mean dic+oct</t>
  </si>
  <si>
    <t>Normalized TMRM signal</t>
  </si>
  <si>
    <t>Body composition</t>
  </si>
  <si>
    <t>muscle mass:bodyweight comparison</t>
  </si>
  <si>
    <t>protein synthesis rate</t>
  </si>
  <si>
    <t xml:space="preserve"> puromycin/total protein</t>
  </si>
  <si>
    <t>Respiratory Complex Activity Assays</t>
  </si>
  <si>
    <t>Citrate synthase activity</t>
  </si>
  <si>
    <t>Serum amino acids, fasted 6hr, collected ZT8</t>
  </si>
  <si>
    <t>Serum amino acids, ad libitum fed</t>
  </si>
  <si>
    <t>Fig.4A</t>
  </si>
  <si>
    <t>Ctrl_1</t>
  </si>
  <si>
    <t>Ctrl_2</t>
  </si>
  <si>
    <t>Ctrl_4</t>
  </si>
  <si>
    <t>Ctrl_3</t>
  </si>
  <si>
    <t>n/a</t>
  </si>
  <si>
    <t>mKO_1</t>
  </si>
  <si>
    <t>mKO_2</t>
  </si>
  <si>
    <t>mKO_3</t>
  </si>
  <si>
    <t>mKO_4</t>
  </si>
  <si>
    <t>Rev-erbα (27401)</t>
  </si>
  <si>
    <t>Rev-erbα (23678)</t>
  </si>
  <si>
    <t>Fig.9F</t>
  </si>
  <si>
    <t xml:space="preserve">in vivo transfection of REV-ERBα in mKO tibialis anterior </t>
  </si>
  <si>
    <t>time (hr)</t>
  </si>
  <si>
    <t>112 - WT male</t>
  </si>
  <si>
    <t>119 - WT male</t>
  </si>
  <si>
    <t>131 - WT male</t>
  </si>
  <si>
    <t>141 - WT male</t>
  </si>
  <si>
    <t>113 WT male</t>
  </si>
  <si>
    <t>120 WT male</t>
  </si>
  <si>
    <t>135 WT male</t>
  </si>
  <si>
    <t>143 WT male</t>
  </si>
  <si>
    <t>111 - mKO male</t>
  </si>
  <si>
    <t>132 - mKO male</t>
  </si>
  <si>
    <t>134 - mKO male</t>
  </si>
  <si>
    <t>140 mKO male</t>
  </si>
  <si>
    <t>118 mKO male</t>
  </si>
  <si>
    <t>133 mKO male</t>
  </si>
  <si>
    <t>136 mKO male</t>
  </si>
  <si>
    <t>142 mKO male</t>
  </si>
  <si>
    <t>Time</t>
  </si>
  <si>
    <t>delta[g]</t>
  </si>
  <si>
    <t>hourly food consumption (measured over 5 days)</t>
  </si>
  <si>
    <t>feeding distributionat 22C</t>
  </si>
  <si>
    <t>cumulative[g]</t>
  </si>
  <si>
    <t>Fig.2C</t>
  </si>
  <si>
    <t>Western Blot processing</t>
  </si>
  <si>
    <t>1) Scan films--&gt; 600dpi</t>
  </si>
  <si>
    <t>2) make grayscale</t>
  </si>
  <si>
    <t>3) crop &amp; arrange</t>
  </si>
  <si>
    <t>GAPDH</t>
  </si>
  <si>
    <t>REV-ERB beta</t>
  </si>
  <si>
    <t>REV-ERB alpha</t>
  </si>
  <si>
    <t>Geno</t>
  </si>
  <si>
    <t>timepoint (ZT)</t>
  </si>
  <si>
    <t>ladder</t>
  </si>
  <si>
    <t>blank</t>
  </si>
  <si>
    <t>WT_0</t>
  </si>
  <si>
    <t>WT_4</t>
  </si>
  <si>
    <t>WT_8</t>
  </si>
  <si>
    <t>WT_12</t>
  </si>
  <si>
    <t>WT_16</t>
  </si>
  <si>
    <t>WT_20</t>
  </si>
  <si>
    <t>mKO_0</t>
  </si>
  <si>
    <t>mKO_8</t>
  </si>
  <si>
    <t>mKO_12</t>
  </si>
  <si>
    <t>mKO_16</t>
  </si>
  <si>
    <t>mKO_20</t>
  </si>
  <si>
    <t>Legend:</t>
  </si>
  <si>
    <t>pos.ctrl1</t>
  </si>
  <si>
    <t>neg.ctrl2</t>
  </si>
  <si>
    <t>pos.ctrl2</t>
  </si>
  <si>
    <t>neg.ctrl1</t>
  </si>
  <si>
    <t>2) converted to grayscale</t>
  </si>
  <si>
    <t>BIOCHEMOCAL</t>
  </si>
  <si>
    <t>PATHWAY_SORTORDER</t>
  </si>
  <si>
    <t>SUPER_PATHWAY</t>
  </si>
  <si>
    <t>SUB_PATHWAY</t>
  </si>
  <si>
    <t>GroupHMDB</t>
  </si>
  <si>
    <t>26657-95-4;</t>
  </si>
  <si>
    <t>85187-10-6;85187-10-6;</t>
  </si>
  <si>
    <t>3) crop</t>
  </si>
  <si>
    <t>Ponceau:</t>
  </si>
  <si>
    <t>1) Scanned membrane/film--&gt;600dpi</t>
  </si>
  <si>
    <t>Puromycin:</t>
  </si>
  <si>
    <t>4) brightness +30%</t>
  </si>
  <si>
    <t xml:space="preserve">Fig.7D </t>
  </si>
  <si>
    <t>Puromycin blot</t>
  </si>
  <si>
    <t>Distrubution of food intake</t>
  </si>
  <si>
    <t>start</t>
  </si>
  <si>
    <t>Group</t>
  </si>
  <si>
    <t>Tube</t>
  </si>
  <si>
    <t>BM3** 70</t>
  </si>
  <si>
    <t>BM3** 93</t>
  </si>
  <si>
    <t>BM3** 101</t>
  </si>
  <si>
    <t>BM3** 104</t>
  </si>
  <si>
    <t>BM3** 66</t>
  </si>
  <si>
    <t>BM3** 68</t>
  </si>
  <si>
    <t>BM3** 71</t>
  </si>
  <si>
    <t>BM3** 91</t>
  </si>
  <si>
    <t>BM3** 103</t>
  </si>
  <si>
    <t>70F</t>
  </si>
  <si>
    <t>93F</t>
  </si>
  <si>
    <t>101F</t>
  </si>
  <si>
    <t>104F</t>
  </si>
  <si>
    <t>66F</t>
  </si>
  <si>
    <t>68F</t>
  </si>
  <si>
    <t>71F</t>
  </si>
  <si>
    <t>91F</t>
  </si>
  <si>
    <t>103F</t>
  </si>
  <si>
    <t>BM3** 80</t>
  </si>
  <si>
    <t>BM3** 81</t>
  </si>
  <si>
    <t>BM3** 84</t>
  </si>
  <si>
    <t>BM3** 87</t>
  </si>
  <si>
    <t>BM3** 88</t>
  </si>
  <si>
    <t>BM3** 79</t>
  </si>
  <si>
    <t>BM3** 82</t>
  </si>
  <si>
    <t>BM3** 83</t>
  </si>
  <si>
    <t>BM3** 86</t>
  </si>
  <si>
    <t>BM3** 89</t>
  </si>
  <si>
    <t>r80</t>
  </si>
  <si>
    <t>r81</t>
  </si>
  <si>
    <t>r84</t>
  </si>
  <si>
    <t>r87</t>
  </si>
  <si>
    <t>r88</t>
  </si>
  <si>
    <t>r79</t>
  </si>
  <si>
    <t>r82</t>
  </si>
  <si>
    <t>r83</t>
  </si>
  <si>
    <t>r86</t>
  </si>
  <si>
    <t>r89</t>
  </si>
  <si>
    <t>sedentary Ctrl  ZT11 (fasted4hrs)</t>
  </si>
  <si>
    <t>sedentary Ctrl ZT14 (ad libitum fed)</t>
  </si>
  <si>
    <t>4wk runners (immediately after 60min. run)</t>
  </si>
  <si>
    <t>FASTED</t>
  </si>
  <si>
    <t>FED</t>
  </si>
  <si>
    <t>after RUN</t>
  </si>
  <si>
    <t>Plasma metabolites under different physiological conditions</t>
  </si>
  <si>
    <t>sedentary Ctrl FASTED, ZT11</t>
  </si>
  <si>
    <t>wheel rotations at 30C</t>
  </si>
  <si>
    <t>wt_1</t>
  </si>
  <si>
    <t>wt_2</t>
  </si>
  <si>
    <t>wt_3</t>
  </si>
  <si>
    <t>wt_4</t>
  </si>
  <si>
    <t>wt_5</t>
  </si>
  <si>
    <t>wt_6</t>
  </si>
  <si>
    <t>wt_7</t>
  </si>
  <si>
    <t>wt_8</t>
  </si>
  <si>
    <t>wt_9</t>
  </si>
  <si>
    <t>wt_10</t>
  </si>
  <si>
    <t>ko_1</t>
  </si>
  <si>
    <t>ko_2</t>
  </si>
  <si>
    <t>ko_3</t>
  </si>
  <si>
    <t>ko_4</t>
  </si>
  <si>
    <t>ko_5</t>
  </si>
  <si>
    <t>ko_6</t>
  </si>
  <si>
    <t>ko_7</t>
  </si>
  <si>
    <t>ko_8</t>
  </si>
  <si>
    <t>ko_9</t>
  </si>
  <si>
    <t>ko_10</t>
  </si>
  <si>
    <t>H(3)</t>
  </si>
  <si>
    <t>hr</t>
  </si>
  <si>
    <t>mean hourly EE (kcal/h)</t>
  </si>
  <si>
    <t>avg WT</t>
  </si>
  <si>
    <t>avg mKO</t>
  </si>
  <si>
    <t>sem WT</t>
  </si>
  <si>
    <t>sem mKO</t>
  </si>
  <si>
    <t>Mean Light</t>
  </si>
  <si>
    <t>Mean Dark</t>
  </si>
  <si>
    <t>Mean Total</t>
  </si>
  <si>
    <t>[Cnts]</t>
  </si>
  <si>
    <t>X+Y beam breaks (counts) at 30C</t>
  </si>
  <si>
    <t>AVG WT</t>
  </si>
  <si>
    <t>AVG mKO</t>
  </si>
  <si>
    <t>SEM WT</t>
  </si>
  <si>
    <t>SEM mKO</t>
  </si>
  <si>
    <t>RER</t>
  </si>
  <si>
    <t>RER at 30C</t>
  </si>
  <si>
    <t>rate food intake (g/h) at 30C</t>
  </si>
  <si>
    <t>Fig.3B Ranked list of metabolites in heatmap</t>
  </si>
  <si>
    <t>EE_ZT16</t>
  </si>
  <si>
    <t>Fig.7J lean mass &amp; energy expenditure</t>
  </si>
  <si>
    <t>lean mass(post)</t>
  </si>
  <si>
    <t>Delta EE</t>
  </si>
  <si>
    <t>% Delta EE</t>
  </si>
  <si>
    <t>avg.dark deltaEE</t>
  </si>
  <si>
    <t>avg delta increase of significant timepoints</t>
  </si>
  <si>
    <t>Fig.4B</t>
  </si>
  <si>
    <t>Metabolomics data</t>
  </si>
  <si>
    <t>Fig.4D</t>
  </si>
  <si>
    <t>Fig.5A</t>
  </si>
  <si>
    <t>Fig.5B</t>
  </si>
  <si>
    <t>Fig.5C</t>
  </si>
  <si>
    <t>Fig.6A</t>
  </si>
  <si>
    <t>Fig.6F</t>
  </si>
  <si>
    <t>Metabolites not meeting QC requirements (metabolites with more than 50% missing values &amp;/or Data points outside 4 times the standard deviation for each metabolite), and thus excluded from heatmap</t>
  </si>
  <si>
    <t>Fig.S5A</t>
  </si>
  <si>
    <t>Fig.S5B</t>
  </si>
  <si>
    <t>Fig.S6A</t>
  </si>
  <si>
    <t>Fig.2B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</si>
</sst>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0"/>
    <numFmt numFmtId="165" formatCode="0.0"/>
    <numFmt numFmtId="166" formatCode="#,##0.000"/>
    <numFmt numFmtId="167" formatCode="0.000"/>
  </numFmts>
  <fonts count="54">
    <font>
      <sz val="12"/>
      <color theme="1"/>
      <name val="Calibri"/>
      <family val="2"/>
      <charset val="134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theme="1"/>
      <name val="Arial"/>
      <family val="2"/>
    </font>
    <font>
      <b/>
      <sz val="11"/>
      <color indexed="8"/>
      <name val="Calibri"/>
      <family val="2"/>
    </font>
    <font>
      <sz val="11"/>
      <color rgb="FF00000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0"/>
      <color rgb="FF99CCFF"/>
      <name val="Arial"/>
      <family val="2"/>
    </font>
    <font>
      <b/>
      <sz val="10"/>
      <color rgb="FFFF0000"/>
      <name val="Arial"/>
      <family val="2"/>
    </font>
    <font>
      <sz val="12"/>
      <name val="Arial"/>
      <family val="2"/>
    </font>
    <font>
      <b/>
      <sz val="10"/>
      <color indexed="10"/>
      <name val="Arial"/>
      <family val="2"/>
    </font>
    <font>
      <sz val="10"/>
      <color theme="1"/>
      <name val="Arial"/>
      <family val="2"/>
    </font>
    <font>
      <b/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1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b/>
      <sz val="12"/>
      <color rgb="FF000000"/>
      <name val="Calibri"/>
      <family val="2"/>
    </font>
    <font>
      <sz val="12"/>
      <color rgb="FF000000"/>
      <name val="Arial"/>
      <family val="2"/>
    </font>
    <font>
      <b/>
      <sz val="10"/>
      <color indexed="53"/>
      <name val="Arial"/>
      <family val="2"/>
    </font>
    <font>
      <sz val="10"/>
      <color indexed="53"/>
      <name val="Arial"/>
      <family val="2"/>
    </font>
    <font>
      <b/>
      <sz val="10"/>
      <color rgb="FFFF6600"/>
      <name val="Arial"/>
      <family val="2"/>
    </font>
    <font>
      <sz val="12"/>
      <color rgb="FFFF6600"/>
      <name val="Calibri"/>
      <family val="2"/>
      <scheme val="minor"/>
    </font>
    <font>
      <b/>
      <u/>
      <sz val="12"/>
      <color rgb="FF00000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000000"/>
      <name val="Calibri"/>
      <family val="2"/>
    </font>
    <font>
      <i/>
      <sz val="11"/>
      <color indexed="8"/>
      <name val="Calibri"/>
      <family val="2"/>
      <scheme val="minor"/>
    </font>
    <font>
      <i/>
      <sz val="11"/>
      <color rgb="FF00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20"/>
      <name val="Arial"/>
      <family val="2"/>
    </font>
    <font>
      <b/>
      <i/>
      <sz val="12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Arial"/>
      <family val="2"/>
    </font>
    <font>
      <sz val="11"/>
      <color theme="1"/>
      <name val="Arial"/>
      <family val="2"/>
    </font>
    <font>
      <i/>
      <sz val="11"/>
      <color rgb="FF000000"/>
      <name val="Arial"/>
      <family val="2"/>
    </font>
    <font>
      <b/>
      <sz val="11"/>
      <color theme="1"/>
      <name val="Arial"/>
      <family val="2"/>
    </font>
    <font>
      <sz val="10"/>
      <color rgb="FF008000"/>
      <name val="Arial"/>
      <family val="2"/>
    </font>
    <font>
      <b/>
      <sz val="12"/>
      <color rgb="FF008000"/>
      <name val="Arial"/>
      <family val="2"/>
    </font>
    <font>
      <b/>
      <i/>
      <sz val="10"/>
      <name val="Arial"/>
      <family val="2"/>
    </font>
    <font>
      <sz val="12"/>
      <color indexed="16"/>
      <name val="Arial"/>
      <family val="2"/>
    </font>
    <font>
      <b/>
      <i/>
      <sz val="11"/>
      <color theme="1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2"/>
      <color rgb="FF0070C0"/>
      <name val="Calibri"/>
      <family val="2"/>
      <scheme val="minor"/>
    </font>
  </fonts>
  <fills count="66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DCE6F1"/>
        <bgColor rgb="FF000000"/>
      </patternFill>
    </fill>
    <fill>
      <patternFill patternType="solid">
        <fgColor rgb="FFFABF8F"/>
        <bgColor rgb="FF000000"/>
      </patternFill>
    </fill>
    <fill>
      <patternFill patternType="solid">
        <fgColor rgb="FFC4D79B"/>
        <bgColor rgb="FF000000"/>
      </patternFill>
    </fill>
    <fill>
      <patternFill patternType="solid">
        <fgColor rgb="FF538DD5"/>
        <bgColor rgb="FF000000"/>
      </patternFill>
    </fill>
    <fill>
      <patternFill patternType="solid">
        <fgColor theme="1"/>
        <bgColor indexed="64"/>
      </patternFill>
    </fill>
    <fill>
      <patternFill patternType="solid">
        <fgColor rgb="FFFF6600"/>
        <bgColor rgb="FF000000"/>
      </patternFill>
    </fill>
    <fill>
      <patternFill patternType="solid">
        <fgColor rgb="FFFFFF99"/>
        <bgColor rgb="FF000000"/>
      </patternFill>
    </fill>
    <fill>
      <patternFill patternType="solid">
        <fgColor rgb="FFFFCC99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rgb="FFFFCC00"/>
        <bgColor rgb="FF000000"/>
      </patternFill>
    </fill>
    <fill>
      <patternFill patternType="solid">
        <fgColor rgb="FF00FF00"/>
        <bgColor rgb="FF000000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8000"/>
        <bgColor rgb="FF000000"/>
      </patternFill>
    </fill>
    <fill>
      <patternFill patternType="solid">
        <fgColor rgb="FFC0504D"/>
        <bgColor rgb="FF000000"/>
      </patternFill>
    </fill>
    <fill>
      <patternFill patternType="solid">
        <fgColor rgb="FF4BACC6"/>
        <bgColor rgb="FF000000"/>
      </patternFill>
    </fill>
    <fill>
      <patternFill patternType="solid">
        <fgColor rgb="FFFDE9D9"/>
        <bgColor rgb="FF000000"/>
      </patternFill>
    </fill>
    <fill>
      <patternFill patternType="solid">
        <fgColor rgb="FFFCD5B4"/>
        <bgColor rgb="FF000000"/>
      </patternFill>
    </fill>
    <fill>
      <patternFill patternType="solid">
        <fgColor rgb="FFA6A6A6"/>
        <bgColor rgb="FF000000"/>
      </patternFill>
    </fill>
    <fill>
      <patternFill patternType="solid">
        <fgColor rgb="FFF2DCDB"/>
        <bgColor rgb="FF000000"/>
      </patternFill>
    </fill>
    <fill>
      <patternFill patternType="solid">
        <fgColor rgb="FFEBF1DE"/>
        <bgColor rgb="FF000000"/>
      </patternFill>
    </fill>
    <fill>
      <patternFill patternType="solid">
        <fgColor rgb="FFFAFFAF"/>
        <bgColor rgb="FF000000"/>
      </patternFill>
    </fill>
    <fill>
      <patternFill patternType="solid">
        <fgColor rgb="FF76933C"/>
        <bgColor rgb="FF000000"/>
      </patternFill>
    </fill>
    <fill>
      <patternFill patternType="solid">
        <fgColor rgb="FFDA9694"/>
        <bgColor rgb="FF000000"/>
      </patternFill>
    </fill>
    <fill>
      <patternFill patternType="solid">
        <fgColor rgb="FF95B3D7"/>
        <bgColor rgb="FF000000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0FD00"/>
        <bgColor indexed="64"/>
      </patternFill>
    </fill>
    <fill>
      <patternFill patternType="solid">
        <fgColor rgb="FFB8CCE4"/>
        <bgColor rgb="FF000000"/>
      </patternFill>
    </fill>
    <fill>
      <patternFill patternType="solid">
        <fgColor rgb="FFD8E4BC"/>
        <bgColor rgb="FF000000"/>
      </patternFill>
    </fill>
    <fill>
      <patternFill patternType="solid">
        <fgColor rgb="FF00FD00"/>
        <bgColor rgb="FF000000"/>
      </patternFill>
    </fill>
    <fill>
      <patternFill patternType="solid">
        <fgColor rgb="FFFCE4D6"/>
        <bgColor rgb="FF00000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EB41C"/>
        <bgColor indexed="64"/>
      </patternFill>
    </fill>
  </fills>
  <borders count="60">
    <border>
      <left/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ck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 style="thick">
        <color auto="1"/>
      </top>
      <bottom/>
      <diagonal/>
    </border>
    <border>
      <left/>
      <right style="medium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ck">
        <color auto="1"/>
      </left>
      <right/>
      <top style="medium">
        <color auto="1"/>
      </top>
      <bottom/>
      <diagonal/>
    </border>
    <border>
      <left/>
      <right/>
      <top style="thick">
        <color auto="1"/>
      </top>
      <bottom style="medium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/>
      <top style="thick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 diagonalDown="1">
      <left/>
      <right/>
      <top style="medium">
        <color indexed="64"/>
      </top>
      <bottom/>
      <diagonal style="thin">
        <color auto="1"/>
      </diagonal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</borders>
  <cellStyleXfs count="580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2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9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</cellStyleXfs>
  <cellXfs count="843">
    <xf numFmtId="0" fontId="0" fillId="0" borderId="0" xfId="0"/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0" fillId="8" borderId="0" xfId="0" applyFill="1"/>
    <xf numFmtId="0" fontId="0" fillId="9" borderId="0" xfId="0" applyFill="1"/>
    <xf numFmtId="49" fontId="4" fillId="0" borderId="0" xfId="0" applyNumberFormat="1" applyFont="1"/>
    <xf numFmtId="0" fontId="3" fillId="0" borderId="0" xfId="0" applyFont="1"/>
    <xf numFmtId="0" fontId="0" fillId="0" borderId="0" xfId="0" applyBorder="1"/>
    <xf numFmtId="0" fontId="0" fillId="10" borderId="0" xfId="0" applyFill="1"/>
    <xf numFmtId="0" fontId="0" fillId="0" borderId="1" xfId="0" applyBorder="1"/>
    <xf numFmtId="0" fontId="0" fillId="0" borderId="2" xfId="0" applyBorder="1"/>
    <xf numFmtId="0" fontId="0" fillId="0" borderId="0" xfId="0" applyAlignment="1"/>
    <xf numFmtId="0" fontId="0" fillId="0" borderId="0" xfId="0" applyFont="1" applyBorder="1" applyAlignment="1"/>
    <xf numFmtId="0" fontId="0" fillId="5" borderId="0" xfId="0" applyFont="1" applyFill="1" applyBorder="1" applyAlignment="1"/>
    <xf numFmtId="0" fontId="9" fillId="0" borderId="6" xfId="0" applyFont="1" applyBorder="1"/>
    <xf numFmtId="0" fontId="9" fillId="0" borderId="4" xfId="0" applyFont="1" applyBorder="1"/>
    <xf numFmtId="0" fontId="9" fillId="0" borderId="5" xfId="0" applyFont="1" applyBorder="1"/>
    <xf numFmtId="0" fontId="9" fillId="0" borderId="2" xfId="0" applyFont="1" applyBorder="1"/>
    <xf numFmtId="0" fontId="9" fillId="0" borderId="0" xfId="0" applyFont="1" applyBorder="1"/>
    <xf numFmtId="0" fontId="9" fillId="0" borderId="1" xfId="0" applyFont="1" applyBorder="1"/>
    <xf numFmtId="0" fontId="9" fillId="12" borderId="0" xfId="0" applyFont="1" applyFill="1" applyBorder="1"/>
    <xf numFmtId="0" fontId="9" fillId="13" borderId="0" xfId="0" applyFont="1" applyFill="1" applyBorder="1"/>
    <xf numFmtId="0" fontId="9" fillId="14" borderId="0" xfId="0" applyFont="1" applyFill="1" applyBorder="1"/>
    <xf numFmtId="0" fontId="9" fillId="15" borderId="1" xfId="0" applyFont="1" applyFill="1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11" fillId="0" borderId="0" xfId="0" applyFont="1" applyAlignment="1">
      <alignment vertical="center"/>
    </xf>
    <xf numFmtId="2" fontId="13" fillId="0" borderId="12" xfId="0" applyNumberFormat="1" applyFont="1" applyBorder="1"/>
    <xf numFmtId="2" fontId="13" fillId="0" borderId="13" xfId="0" applyNumberFormat="1" applyFont="1" applyBorder="1"/>
    <xf numFmtId="2" fontId="14" fillId="0" borderId="13" xfId="0" applyNumberFormat="1" applyFont="1" applyBorder="1"/>
    <xf numFmtId="1" fontId="12" fillId="0" borderId="15" xfId="0" applyNumberFormat="1" applyFont="1" applyBorder="1"/>
    <xf numFmtId="1" fontId="12" fillId="0" borderId="16" xfId="0" applyNumberFormat="1" applyFont="1" applyBorder="1"/>
    <xf numFmtId="1" fontId="14" fillId="0" borderId="16" xfId="0" applyNumberFormat="1" applyFont="1" applyBorder="1"/>
    <xf numFmtId="0" fontId="0" fillId="0" borderId="0" xfId="0" applyAlignment="1">
      <alignment vertical="center"/>
    </xf>
    <xf numFmtId="1" fontId="12" fillId="0" borderId="17" xfId="0" applyNumberFormat="1" applyFont="1" applyBorder="1"/>
    <xf numFmtId="1" fontId="12" fillId="0" borderId="18" xfId="0" applyNumberFormat="1" applyFont="1" applyBorder="1"/>
    <xf numFmtId="0" fontId="15" fillId="17" borderId="18" xfId="0" applyFont="1" applyFill="1" applyBorder="1" applyAlignment="1">
      <alignment horizontal="center"/>
    </xf>
    <xf numFmtId="1" fontId="11" fillId="0" borderId="18" xfId="0" applyNumberFormat="1" applyFont="1" applyBorder="1"/>
    <xf numFmtId="0" fontId="15" fillId="18" borderId="18" xfId="0" applyFont="1" applyFill="1" applyBorder="1" applyAlignment="1">
      <alignment horizontal="center"/>
    </xf>
    <xf numFmtId="0" fontId="15" fillId="19" borderId="18" xfId="0" applyFont="1" applyFill="1" applyBorder="1" applyAlignment="1">
      <alignment horizontal="center"/>
    </xf>
    <xf numFmtId="0" fontId="15" fillId="20" borderId="18" xfId="0" applyFont="1" applyFill="1" applyBorder="1" applyAlignment="1">
      <alignment horizontal="center"/>
    </xf>
    <xf numFmtId="0" fontId="15" fillId="21" borderId="18" xfId="0" applyFont="1" applyFill="1" applyBorder="1" applyAlignment="1">
      <alignment horizontal="center"/>
    </xf>
    <xf numFmtId="0" fontId="15" fillId="22" borderId="18" xfId="0" applyFont="1" applyFill="1" applyBorder="1" applyAlignment="1">
      <alignment horizontal="center"/>
    </xf>
    <xf numFmtId="0" fontId="15" fillId="0" borderId="0" xfId="0" applyFont="1"/>
    <xf numFmtId="0" fontId="15" fillId="0" borderId="18" xfId="0" applyFont="1" applyBorder="1" applyAlignment="1">
      <alignment horizontal="center"/>
    </xf>
    <xf numFmtId="1" fontId="12" fillId="0" borderId="0" xfId="0" applyNumberFormat="1" applyFont="1" applyFill="1" applyBorder="1" applyAlignment="1"/>
    <xf numFmtId="0" fontId="15" fillId="23" borderId="18" xfId="0" applyNumberFormat="1" applyFont="1" applyFill="1" applyBorder="1" applyAlignment="1">
      <alignment horizontal="center"/>
    </xf>
    <xf numFmtId="0" fontId="15" fillId="24" borderId="18" xfId="0" applyNumberFormat="1" applyFont="1" applyFill="1" applyBorder="1" applyAlignment="1">
      <alignment horizontal="center"/>
    </xf>
    <xf numFmtId="0" fontId="15" fillId="25" borderId="18" xfId="0" applyNumberFormat="1" applyFont="1" applyFill="1" applyBorder="1" applyAlignment="1">
      <alignment horizontal="center"/>
    </xf>
    <xf numFmtId="0" fontId="15" fillId="26" borderId="18" xfId="0" applyNumberFormat="1" applyFont="1" applyFill="1" applyBorder="1" applyAlignment="1">
      <alignment horizontal="center"/>
    </xf>
    <xf numFmtId="0" fontId="15" fillId="27" borderId="18" xfId="0" applyNumberFormat="1" applyFont="1" applyFill="1" applyBorder="1" applyAlignment="1">
      <alignment horizontal="center"/>
    </xf>
    <xf numFmtId="0" fontId="15" fillId="28" borderId="18" xfId="0" applyNumberFormat="1" applyFont="1" applyFill="1" applyBorder="1" applyAlignment="1">
      <alignment horizontal="center"/>
    </xf>
    <xf numFmtId="2" fontId="16" fillId="0" borderId="11" xfId="0" applyNumberFormat="1" applyFont="1" applyBorder="1" applyAlignment="1"/>
    <xf numFmtId="2" fontId="16" fillId="0" borderId="12" xfId="0" applyNumberFormat="1" applyFont="1" applyBorder="1" applyAlignment="1"/>
    <xf numFmtId="2" fontId="16" fillId="0" borderId="13" xfId="0" applyNumberFormat="1" applyFont="1" applyBorder="1" applyAlignment="1"/>
    <xf numFmtId="2" fontId="14" fillId="0" borderId="10" xfId="0" applyNumberFormat="1" applyFont="1" applyFill="1" applyBorder="1" applyAlignment="1"/>
    <xf numFmtId="1" fontId="12" fillId="0" borderId="14" xfId="0" applyNumberFormat="1" applyFont="1" applyBorder="1" applyAlignment="1"/>
    <xf numFmtId="1" fontId="12" fillId="0" borderId="15" xfId="0" applyNumberFormat="1" applyFont="1" applyBorder="1" applyAlignment="1"/>
    <xf numFmtId="1" fontId="12" fillId="0" borderId="16" xfId="0" applyNumberFormat="1" applyFont="1" applyBorder="1" applyAlignment="1"/>
    <xf numFmtId="1" fontId="14" fillId="0" borderId="19" xfId="0" applyNumberFormat="1" applyFont="1" applyFill="1" applyBorder="1" applyAlignment="1"/>
    <xf numFmtId="2" fontId="12" fillId="0" borderId="20" xfId="0" applyNumberFormat="1" applyFont="1" applyFill="1" applyBorder="1" applyAlignment="1"/>
    <xf numFmtId="0" fontId="15" fillId="23" borderId="17" xfId="0" applyNumberFormat="1" applyFont="1" applyFill="1" applyBorder="1" applyAlignment="1">
      <alignment horizontal="left"/>
    </xf>
    <xf numFmtId="49" fontId="15" fillId="23" borderId="0" xfId="0" applyNumberFormat="1" applyFont="1" applyFill="1" applyBorder="1" applyAlignment="1">
      <alignment horizontal="left"/>
    </xf>
    <xf numFmtId="1" fontId="11" fillId="0" borderId="20" xfId="0" applyNumberFormat="1" applyFont="1" applyFill="1" applyBorder="1" applyAlignment="1"/>
    <xf numFmtId="0" fontId="15" fillId="24" borderId="17" xfId="0" applyNumberFormat="1" applyFont="1" applyFill="1" applyBorder="1" applyAlignment="1">
      <alignment horizontal="left"/>
    </xf>
    <xf numFmtId="49" fontId="15" fillId="24" borderId="0" xfId="0" applyNumberFormat="1" applyFont="1" applyFill="1" applyBorder="1" applyAlignment="1">
      <alignment horizontal="left"/>
    </xf>
    <xf numFmtId="0" fontId="15" fillId="25" borderId="17" xfId="0" applyNumberFormat="1" applyFont="1" applyFill="1" applyBorder="1" applyAlignment="1">
      <alignment horizontal="left"/>
    </xf>
    <xf numFmtId="49" fontId="15" fillId="25" borderId="0" xfId="0" applyNumberFormat="1" applyFont="1" applyFill="1" applyBorder="1" applyAlignment="1">
      <alignment horizontal="left"/>
    </xf>
    <xf numFmtId="0" fontId="15" fillId="26" borderId="17" xfId="0" applyNumberFormat="1" applyFont="1" applyFill="1" applyBorder="1" applyAlignment="1">
      <alignment horizontal="left"/>
    </xf>
    <xf numFmtId="49" fontId="15" fillId="26" borderId="0" xfId="0" applyNumberFormat="1" applyFont="1" applyFill="1" applyBorder="1" applyAlignment="1">
      <alignment horizontal="left"/>
    </xf>
    <xf numFmtId="0" fontId="15" fillId="27" borderId="17" xfId="0" applyNumberFormat="1" applyFont="1" applyFill="1" applyBorder="1" applyAlignment="1">
      <alignment horizontal="left"/>
    </xf>
    <xf numFmtId="49" fontId="15" fillId="27" borderId="0" xfId="0" applyNumberFormat="1" applyFont="1" applyFill="1" applyBorder="1" applyAlignment="1">
      <alignment horizontal="left"/>
    </xf>
    <xf numFmtId="0" fontId="15" fillId="28" borderId="17" xfId="0" applyNumberFormat="1" applyFont="1" applyFill="1" applyBorder="1" applyAlignment="1">
      <alignment horizontal="left"/>
    </xf>
    <xf numFmtId="49" fontId="15" fillId="28" borderId="0" xfId="0" applyNumberFormat="1" applyFont="1" applyFill="1" applyBorder="1" applyAlignment="1">
      <alignment horizontal="left"/>
    </xf>
    <xf numFmtId="0" fontId="15" fillId="0" borderId="17" xfId="0" applyNumberFormat="1" applyFont="1" applyFill="1" applyBorder="1" applyAlignment="1">
      <alignment horizontal="left"/>
    </xf>
    <xf numFmtId="49" fontId="15" fillId="0" borderId="0" xfId="0" applyNumberFormat="1" applyFont="1" applyFill="1" applyBorder="1" applyAlignment="1">
      <alignment horizontal="left"/>
    </xf>
    <xf numFmtId="0" fontId="15" fillId="0" borderId="18" xfId="0" applyNumberFormat="1" applyFont="1" applyFill="1" applyBorder="1" applyAlignment="1">
      <alignment horizontal="center"/>
    </xf>
    <xf numFmtId="2" fontId="16" fillId="0" borderId="0" xfId="0" applyNumberFormat="1" applyFont="1" applyFill="1" applyBorder="1"/>
    <xf numFmtId="1" fontId="16" fillId="0" borderId="0" xfId="0" applyNumberFormat="1" applyFont="1" applyFill="1" applyBorder="1"/>
    <xf numFmtId="1" fontId="12" fillId="0" borderId="0" xfId="0" applyNumberFormat="1" applyFont="1" applyFill="1" applyBorder="1"/>
    <xf numFmtId="0" fontId="17" fillId="0" borderId="21" xfId="6" applyFont="1" applyFill="1" applyBorder="1"/>
    <xf numFmtId="0" fontId="11" fillId="0" borderId="22" xfId="0" applyFont="1" applyFill="1" applyBorder="1" applyAlignment="1"/>
    <xf numFmtId="1" fontId="11" fillId="0" borderId="0" xfId="0" applyNumberFormat="1" applyFont="1" applyFill="1" applyBorder="1"/>
    <xf numFmtId="0" fontId="17" fillId="0" borderId="24" xfId="6" applyFont="1" applyFill="1" applyBorder="1"/>
    <xf numFmtId="0" fontId="11" fillId="0" borderId="23" xfId="0" applyFont="1" applyFill="1" applyBorder="1" applyAlignment="1"/>
    <xf numFmtId="0" fontId="17" fillId="0" borderId="25" xfId="6" applyFont="1" applyFill="1" applyBorder="1"/>
    <xf numFmtId="0" fontId="11" fillId="0" borderId="10" xfId="0" applyFont="1" applyFill="1" applyBorder="1" applyAlignment="1"/>
    <xf numFmtId="0" fontId="0" fillId="0" borderId="4" xfId="0" applyBorder="1"/>
    <xf numFmtId="0" fontId="0" fillId="0" borderId="0" xfId="0" applyFill="1" applyBorder="1" applyAlignment="1">
      <alignment vertical="center"/>
    </xf>
    <xf numFmtId="0" fontId="9" fillId="0" borderId="0" xfId="0" applyFont="1" applyFill="1" applyBorder="1"/>
    <xf numFmtId="0" fontId="21" fillId="0" borderId="0" xfId="0" applyFont="1"/>
    <xf numFmtId="0" fontId="22" fillId="0" borderId="0" xfId="0" applyFont="1"/>
    <xf numFmtId="2" fontId="22" fillId="0" borderId="0" xfId="0" applyNumberFormat="1" applyFont="1"/>
    <xf numFmtId="0" fontId="22" fillId="0" borderId="6" xfId="11" applyFont="1" applyBorder="1"/>
    <xf numFmtId="0" fontId="22" fillId="0" borderId="4" xfId="11" applyFont="1" applyBorder="1"/>
    <xf numFmtId="2" fontId="21" fillId="0" borderId="5" xfId="11" applyNumberFormat="1" applyFont="1" applyBorder="1" applyAlignment="1">
      <alignment wrapText="1"/>
    </xf>
    <xf numFmtId="0" fontId="22" fillId="0" borderId="2" xfId="11" applyFont="1" applyBorder="1"/>
    <xf numFmtId="0" fontId="22" fillId="0" borderId="0" xfId="11" applyFont="1" applyBorder="1"/>
    <xf numFmtId="2" fontId="22" fillId="0" borderId="1" xfId="11" applyNumberFormat="1" applyFont="1" applyBorder="1"/>
    <xf numFmtId="0" fontId="22" fillId="7" borderId="24" xfId="0" applyFont="1" applyFill="1" applyBorder="1" applyAlignment="1"/>
    <xf numFmtId="0" fontId="22" fillId="7" borderId="23" xfId="0" applyFont="1" applyFill="1" applyBorder="1" applyAlignment="1"/>
    <xf numFmtId="2" fontId="22" fillId="7" borderId="26" xfId="0" applyNumberFormat="1" applyFont="1" applyFill="1" applyBorder="1" applyAlignment="1"/>
    <xf numFmtId="2" fontId="22" fillId="7" borderId="26" xfId="0" applyNumberFormat="1" applyFont="1" applyFill="1" applyBorder="1" applyAlignment="1">
      <alignment wrapText="1"/>
    </xf>
    <xf numFmtId="0" fontId="22" fillId="7" borderId="24" xfId="6" applyFont="1" applyFill="1" applyBorder="1"/>
    <xf numFmtId="2" fontId="22" fillId="7" borderId="26" xfId="11" applyNumberFormat="1" applyFont="1" applyFill="1" applyBorder="1"/>
    <xf numFmtId="0" fontId="22" fillId="0" borderId="2" xfId="11" applyFont="1" applyFill="1" applyBorder="1"/>
    <xf numFmtId="0" fontId="22" fillId="0" borderId="0" xfId="11" applyFont="1" applyFill="1" applyBorder="1"/>
    <xf numFmtId="2" fontId="22" fillId="0" borderId="1" xfId="11" applyNumberFormat="1" applyFont="1" applyFill="1" applyBorder="1"/>
    <xf numFmtId="0" fontId="22" fillId="6" borderId="24" xfId="0" applyFont="1" applyFill="1" applyBorder="1" applyAlignment="1"/>
    <xf numFmtId="0" fontId="22" fillId="6" borderId="23" xfId="0" applyFont="1" applyFill="1" applyBorder="1" applyAlignment="1"/>
    <xf numFmtId="2" fontId="22" fillId="6" borderId="26" xfId="0" applyNumberFormat="1" applyFont="1" applyFill="1" applyBorder="1" applyAlignment="1"/>
    <xf numFmtId="2" fontId="22" fillId="6" borderId="26" xfId="0" applyNumberFormat="1" applyFont="1" applyFill="1" applyBorder="1" applyAlignment="1">
      <alignment wrapText="1"/>
    </xf>
    <xf numFmtId="0" fontId="22" fillId="6" borderId="24" xfId="6" applyFont="1" applyFill="1" applyBorder="1"/>
    <xf numFmtId="0" fontId="22" fillId="0" borderId="0" xfId="0" applyFont="1" applyFill="1" applyBorder="1"/>
    <xf numFmtId="0" fontId="22" fillId="0" borderId="7" xfId="11" applyFont="1" applyFill="1" applyBorder="1"/>
    <xf numFmtId="0" fontId="22" fillId="0" borderId="8" xfId="0" applyFont="1" applyFill="1" applyBorder="1"/>
    <xf numFmtId="2" fontId="22" fillId="0" borderId="9" xfId="11" applyNumberFormat="1" applyFont="1" applyFill="1" applyBorder="1"/>
    <xf numFmtId="0" fontId="22" fillId="0" borderId="0" xfId="11" applyFont="1"/>
    <xf numFmtId="2" fontId="22" fillId="0" borderId="0" xfId="11" applyNumberFormat="1" applyFont="1"/>
    <xf numFmtId="2" fontId="11" fillId="0" borderId="0" xfId="14" applyNumberFormat="1" applyBorder="1" applyAlignment="1">
      <alignment horizontal="center"/>
    </xf>
    <xf numFmtId="0" fontId="11" fillId="0" borderId="0" xfId="14" applyAlignment="1">
      <alignment horizontal="center"/>
    </xf>
    <xf numFmtId="2" fontId="11" fillId="0" borderId="0" xfId="14" applyNumberFormat="1" applyAlignment="1">
      <alignment horizontal="center"/>
    </xf>
    <xf numFmtId="2" fontId="0" fillId="0" borderId="6" xfId="0" applyNumberFormat="1" applyBorder="1" applyAlignment="1">
      <alignment vertical="center"/>
    </xf>
    <xf numFmtId="2" fontId="0" fillId="0" borderId="4" xfId="0" applyNumberFormat="1" applyBorder="1" applyAlignment="1">
      <alignment vertical="center"/>
    </xf>
    <xf numFmtId="2" fontId="12" fillId="0" borderId="4" xfId="14" applyNumberFormat="1" applyFont="1" applyBorder="1" applyAlignment="1">
      <alignment horizontal="center"/>
    </xf>
    <xf numFmtId="2" fontId="12" fillId="0" borderId="5" xfId="14" applyNumberFormat="1" applyFont="1" applyBorder="1" applyAlignment="1">
      <alignment horizontal="center"/>
    </xf>
    <xf numFmtId="2" fontId="23" fillId="0" borderId="28" xfId="0" applyNumberFormat="1" applyFont="1" applyBorder="1" applyAlignment="1">
      <alignment horizontal="left"/>
    </xf>
    <xf numFmtId="2" fontId="24" fillId="0" borderId="0" xfId="0" applyNumberFormat="1" applyFont="1" applyBorder="1" applyAlignment="1">
      <alignment vertical="center"/>
    </xf>
    <xf numFmtId="2" fontId="12" fillId="0" borderId="0" xfId="0" applyNumberFormat="1" applyFont="1" applyBorder="1" applyAlignment="1">
      <alignment horizontal="center"/>
    </xf>
    <xf numFmtId="2" fontId="12" fillId="0" borderId="0" xfId="14" applyNumberFormat="1" applyFont="1" applyBorder="1" applyAlignment="1">
      <alignment horizontal="center"/>
    </xf>
    <xf numFmtId="2" fontId="0" fillId="0" borderId="0" xfId="0" applyNumberFormat="1" applyBorder="1" applyAlignment="1">
      <alignment vertical="center"/>
    </xf>
    <xf numFmtId="2" fontId="12" fillId="0" borderId="1" xfId="14" applyNumberFormat="1" applyFont="1" applyBorder="1" applyAlignment="1">
      <alignment horizontal="center"/>
    </xf>
    <xf numFmtId="2" fontId="15" fillId="17" borderId="2" xfId="0" applyNumberFormat="1" applyFont="1" applyFill="1" applyBorder="1" applyAlignment="1">
      <alignment horizontal="left"/>
    </xf>
    <xf numFmtId="2" fontId="0" fillId="0" borderId="27" xfId="0" applyNumberFormat="1" applyBorder="1" applyAlignment="1">
      <alignment vertical="center"/>
    </xf>
    <xf numFmtId="2" fontId="11" fillId="0" borderId="12" xfId="14" applyNumberFormat="1" applyFont="1" applyBorder="1" applyAlignment="1">
      <alignment horizontal="center"/>
    </xf>
    <xf numFmtId="2" fontId="0" fillId="0" borderId="0" xfId="0" applyNumberFormat="1" applyBorder="1" applyAlignment="1">
      <alignment horizontal="right" vertical="center"/>
    </xf>
    <xf numFmtId="2" fontId="11" fillId="0" borderId="1" xfId="14" applyNumberFormat="1" applyBorder="1" applyAlignment="1">
      <alignment horizontal="center"/>
    </xf>
    <xf numFmtId="2" fontId="0" fillId="0" borderId="16" xfId="0" applyNumberFormat="1" applyBorder="1" applyAlignment="1">
      <alignment vertical="center"/>
    </xf>
    <xf numFmtId="2" fontId="11" fillId="0" borderId="0" xfId="14" applyNumberFormat="1" applyFont="1" applyBorder="1" applyAlignment="1">
      <alignment horizontal="center"/>
    </xf>
    <xf numFmtId="2" fontId="15" fillId="18" borderId="2" xfId="0" applyNumberFormat="1" applyFont="1" applyFill="1" applyBorder="1" applyAlignment="1">
      <alignment horizontal="left"/>
    </xf>
    <xf numFmtId="2" fontId="0" fillId="0" borderId="1" xfId="0" applyNumberFormat="1" applyBorder="1" applyAlignment="1">
      <alignment vertical="center"/>
    </xf>
    <xf numFmtId="2" fontId="15" fillId="19" borderId="2" xfId="0" applyNumberFormat="1" applyFont="1" applyFill="1" applyBorder="1" applyAlignment="1">
      <alignment horizontal="left"/>
    </xf>
    <xf numFmtId="2" fontId="15" fillId="20" borderId="2" xfId="0" applyNumberFormat="1" applyFont="1" applyFill="1" applyBorder="1" applyAlignment="1">
      <alignment horizontal="left"/>
    </xf>
    <xf numFmtId="2" fontId="15" fillId="21" borderId="2" xfId="0" applyNumberFormat="1" applyFont="1" applyFill="1" applyBorder="1" applyAlignment="1">
      <alignment horizontal="left"/>
    </xf>
    <xf numFmtId="2" fontId="15" fillId="22" borderId="2" xfId="0" applyNumberFormat="1" applyFont="1" applyFill="1" applyBorder="1" applyAlignment="1">
      <alignment horizontal="left"/>
    </xf>
    <xf numFmtId="2" fontId="11" fillId="0" borderId="15" xfId="14" applyNumberFormat="1" applyFont="1" applyBorder="1" applyAlignment="1">
      <alignment horizontal="center"/>
    </xf>
    <xf numFmtId="2" fontId="0" fillId="30" borderId="16" xfId="0" applyNumberFormat="1" applyFill="1" applyBorder="1" applyAlignment="1">
      <alignment vertical="center"/>
    </xf>
    <xf numFmtId="2" fontId="25" fillId="17" borderId="2" xfId="0" applyNumberFormat="1" applyFont="1" applyFill="1" applyBorder="1" applyAlignment="1">
      <alignment horizontal="left"/>
    </xf>
    <xf numFmtId="2" fontId="15" fillId="22" borderId="7" xfId="0" applyNumberFormat="1" applyFont="1" applyFill="1" applyBorder="1" applyAlignment="1">
      <alignment horizontal="left"/>
    </xf>
    <xf numFmtId="2" fontId="0" fillId="0" borderId="29" xfId="0" applyNumberFormat="1" applyBorder="1" applyAlignment="1">
      <alignment vertical="center"/>
    </xf>
    <xf numFmtId="2" fontId="12" fillId="0" borderId="8" xfId="0" applyNumberFormat="1" applyFont="1" applyBorder="1" applyAlignment="1">
      <alignment horizontal="center"/>
    </xf>
    <xf numFmtId="2" fontId="11" fillId="0" borderId="8" xfId="14" applyNumberFormat="1" applyFont="1" applyBorder="1" applyAlignment="1">
      <alignment horizontal="center"/>
    </xf>
    <xf numFmtId="2" fontId="0" fillId="0" borderId="8" xfId="0" applyNumberFormat="1" applyBorder="1" applyAlignment="1">
      <alignment vertical="center"/>
    </xf>
    <xf numFmtId="2" fontId="0" fillId="0" borderId="9" xfId="0" applyNumberFormat="1" applyBorder="1" applyAlignment="1">
      <alignment vertical="center"/>
    </xf>
    <xf numFmtId="0" fontId="11" fillId="0" borderId="0" xfId="14" applyBorder="1" applyAlignment="1">
      <alignment horizontal="center"/>
    </xf>
    <xf numFmtId="0" fontId="12" fillId="0" borderId="16" xfId="14" applyFont="1" applyBorder="1" applyAlignment="1">
      <alignment horizontal="center"/>
    </xf>
    <xf numFmtId="0" fontId="12" fillId="0" borderId="15" xfId="14" applyFont="1" applyBorder="1" applyAlignment="1">
      <alignment horizontal="center"/>
    </xf>
    <xf numFmtId="2" fontId="27" fillId="0" borderId="12" xfId="14" applyNumberFormat="1" applyFont="1" applyBorder="1" applyAlignment="1">
      <alignment horizontal="center"/>
    </xf>
    <xf numFmtId="2" fontId="27" fillId="0" borderId="0" xfId="14" applyNumberFormat="1" applyFont="1" applyBorder="1" applyAlignment="1">
      <alignment horizontal="center"/>
    </xf>
    <xf numFmtId="0" fontId="12" fillId="0" borderId="0" xfId="14" applyFont="1" applyBorder="1" applyAlignment="1">
      <alignment horizontal="center"/>
    </xf>
    <xf numFmtId="0" fontId="12" fillId="0" borderId="12" xfId="14" applyFont="1" applyBorder="1" applyAlignment="1">
      <alignment horizontal="center"/>
    </xf>
    <xf numFmtId="0" fontId="12" fillId="0" borderId="18" xfId="14" applyFont="1" applyBorder="1" applyAlignment="1">
      <alignment horizontal="center"/>
    </xf>
    <xf numFmtId="0" fontId="16" fillId="0" borderId="0" xfId="14" applyFont="1" applyBorder="1" applyAlignment="1">
      <alignment horizontal="center"/>
    </xf>
    <xf numFmtId="0" fontId="18" fillId="0" borderId="0" xfId="14" applyFont="1" applyBorder="1" applyAlignment="1">
      <alignment horizontal="center"/>
    </xf>
    <xf numFmtId="0" fontId="11" fillId="0" borderId="31" xfId="14" applyBorder="1" applyAlignment="1">
      <alignment horizontal="center"/>
    </xf>
    <xf numFmtId="0" fontId="0" fillId="0" borderId="31" xfId="14" applyFont="1" applyBorder="1" applyAlignment="1">
      <alignment horizontal="center"/>
    </xf>
    <xf numFmtId="0" fontId="0" fillId="0" borderId="32" xfId="0" applyBorder="1"/>
    <xf numFmtId="0" fontId="12" fillId="0" borderId="33" xfId="14" applyFont="1" applyBorder="1" applyAlignment="1">
      <alignment horizontal="center"/>
    </xf>
    <xf numFmtId="0" fontId="26" fillId="0" borderId="0" xfId="14" applyFont="1" applyBorder="1" applyAlignment="1">
      <alignment horizontal="center"/>
    </xf>
    <xf numFmtId="0" fontId="0" fillId="0" borderId="34" xfId="0" applyBorder="1"/>
    <xf numFmtId="0" fontId="16" fillId="0" borderId="33" xfId="14" applyFont="1" applyBorder="1" applyAlignment="1">
      <alignment horizontal="center"/>
    </xf>
    <xf numFmtId="2" fontId="26" fillId="0" borderId="0" xfId="14" applyNumberFormat="1" applyFont="1" applyBorder="1" applyAlignment="1">
      <alignment horizontal="center"/>
    </xf>
    <xf numFmtId="0" fontId="0" fillId="0" borderId="0" xfId="14" applyFont="1" applyBorder="1" applyAlignment="1">
      <alignment horizontal="center"/>
    </xf>
    <xf numFmtId="0" fontId="18" fillId="0" borderId="33" xfId="14" applyFont="1" applyBorder="1" applyAlignment="1">
      <alignment horizontal="center"/>
    </xf>
    <xf numFmtId="0" fontId="11" fillId="0" borderId="33" xfId="14" applyBorder="1" applyAlignment="1">
      <alignment horizontal="center"/>
    </xf>
    <xf numFmtId="0" fontId="11" fillId="0" borderId="34" xfId="14" applyBorder="1" applyAlignment="1">
      <alignment horizontal="center"/>
    </xf>
    <xf numFmtId="0" fontId="26" fillId="0" borderId="34" xfId="14" applyFont="1" applyBorder="1" applyAlignment="1">
      <alignment horizontal="center"/>
    </xf>
    <xf numFmtId="0" fontId="0" fillId="0" borderId="34" xfId="14" applyFont="1" applyBorder="1" applyAlignment="1">
      <alignment horizontal="center"/>
    </xf>
    <xf numFmtId="0" fontId="0" fillId="0" borderId="33" xfId="14" applyFont="1" applyBorder="1" applyAlignment="1">
      <alignment horizontal="center"/>
    </xf>
    <xf numFmtId="2" fontId="11" fillId="0" borderId="34" xfId="14" applyNumberFormat="1" applyBorder="1" applyAlignment="1">
      <alignment horizontal="center"/>
    </xf>
    <xf numFmtId="0" fontId="0" fillId="0" borderId="35" xfId="14" applyFont="1" applyBorder="1" applyAlignment="1">
      <alignment horizontal="center"/>
    </xf>
    <xf numFmtId="0" fontId="11" fillId="0" borderId="36" xfId="14" applyBorder="1" applyAlignment="1">
      <alignment horizontal="center"/>
    </xf>
    <xf numFmtId="0" fontId="11" fillId="0" borderId="37" xfId="14" applyBorder="1" applyAlignment="1">
      <alignment horizontal="center"/>
    </xf>
    <xf numFmtId="0" fontId="12" fillId="0" borderId="31" xfId="14" applyFont="1" applyBorder="1" applyAlignment="1">
      <alignment horizontal="center"/>
    </xf>
    <xf numFmtId="0" fontId="0" fillId="0" borderId="32" xfId="14" applyFont="1" applyBorder="1" applyAlignment="1">
      <alignment horizontal="center"/>
    </xf>
    <xf numFmtId="0" fontId="16" fillId="0" borderId="38" xfId="14" applyFont="1" applyBorder="1" applyAlignment="1">
      <alignment horizontal="center"/>
    </xf>
    <xf numFmtId="0" fontId="12" fillId="0" borderId="39" xfId="14" applyFont="1" applyBorder="1" applyAlignment="1">
      <alignment horizontal="center"/>
    </xf>
    <xf numFmtId="0" fontId="18" fillId="0" borderId="38" xfId="14" applyFont="1" applyBorder="1" applyAlignment="1">
      <alignment horizontal="center"/>
    </xf>
    <xf numFmtId="0" fontId="18" fillId="0" borderId="35" xfId="14" applyFont="1" applyBorder="1" applyAlignment="1">
      <alignment horizontal="center"/>
    </xf>
    <xf numFmtId="0" fontId="12" fillId="0" borderId="36" xfId="14" applyFont="1" applyBorder="1" applyAlignment="1">
      <alignment horizontal="center"/>
    </xf>
    <xf numFmtId="2" fontId="27" fillId="0" borderId="36" xfId="14" applyNumberFormat="1" applyFont="1" applyBorder="1" applyAlignment="1">
      <alignment horizontal="center"/>
    </xf>
    <xf numFmtId="0" fontId="23" fillId="0" borderId="30" xfId="14" applyFont="1" applyBorder="1" applyAlignment="1">
      <alignment horizontal="left"/>
    </xf>
    <xf numFmtId="0" fontId="0" fillId="0" borderId="31" xfId="0" applyBorder="1" applyAlignment="1">
      <alignment vertical="center"/>
    </xf>
    <xf numFmtId="0" fontId="28" fillId="0" borderId="0" xfId="0" applyFont="1" applyBorder="1" applyAlignment="1">
      <alignment horizontal="center"/>
    </xf>
    <xf numFmtId="0" fontId="0" fillId="0" borderId="0" xfId="0" applyBorder="1" applyAlignment="1">
      <alignment vertical="center"/>
    </xf>
    <xf numFmtId="0" fontId="0" fillId="0" borderId="34" xfId="0" applyBorder="1" applyAlignment="1">
      <alignment vertical="center"/>
    </xf>
    <xf numFmtId="0" fontId="28" fillId="0" borderId="34" xfId="0" applyFont="1" applyBorder="1" applyAlignment="1">
      <alignment horizontal="center"/>
    </xf>
    <xf numFmtId="0" fontId="0" fillId="0" borderId="36" xfId="0" applyBorder="1" applyAlignment="1">
      <alignment vertical="center"/>
    </xf>
    <xf numFmtId="0" fontId="0" fillId="0" borderId="37" xfId="0" applyBorder="1" applyAlignment="1">
      <alignment vertical="center"/>
    </xf>
    <xf numFmtId="0" fontId="29" fillId="0" borderId="12" xfId="0" applyFont="1" applyBorder="1" applyAlignment="1">
      <alignment vertical="center"/>
    </xf>
    <xf numFmtId="0" fontId="29" fillId="0" borderId="0" xfId="0" applyFont="1" applyBorder="1" applyAlignment="1">
      <alignment vertical="center"/>
    </xf>
    <xf numFmtId="0" fontId="29" fillId="0" borderId="15" xfId="0" applyFont="1" applyBorder="1" applyAlignment="1">
      <alignment vertical="center"/>
    </xf>
    <xf numFmtId="0" fontId="20" fillId="0" borderId="0" xfId="0" applyFont="1" applyBorder="1"/>
    <xf numFmtId="0" fontId="20" fillId="0" borderId="0" xfId="14" applyFont="1" applyBorder="1" applyAlignment="1">
      <alignment horizontal="center"/>
    </xf>
    <xf numFmtId="0" fontId="0" fillId="0" borderId="31" xfId="0" applyBorder="1"/>
    <xf numFmtId="0" fontId="28" fillId="0" borderId="0" xfId="14" applyFont="1" applyBorder="1" applyAlignment="1">
      <alignment horizontal="center"/>
    </xf>
    <xf numFmtId="0" fontId="28" fillId="0" borderId="34" xfId="14" applyFont="1" applyBorder="1" applyAlignment="1">
      <alignment horizontal="center"/>
    </xf>
    <xf numFmtId="0" fontId="16" fillId="0" borderId="41" xfId="14" applyFont="1" applyBorder="1" applyAlignment="1">
      <alignment horizontal="center"/>
    </xf>
    <xf numFmtId="2" fontId="26" fillId="0" borderId="36" xfId="14" applyNumberFormat="1" applyFont="1" applyBorder="1" applyAlignment="1">
      <alignment horizontal="center"/>
    </xf>
    <xf numFmtId="0" fontId="0" fillId="0" borderId="36" xfId="0" applyBorder="1"/>
    <xf numFmtId="0" fontId="0" fillId="0" borderId="37" xfId="0" applyBorder="1"/>
    <xf numFmtId="2" fontId="26" fillId="0" borderId="12" xfId="14" applyNumberFormat="1" applyFont="1" applyBorder="1" applyAlignment="1">
      <alignment horizontal="center"/>
    </xf>
    <xf numFmtId="2" fontId="26" fillId="0" borderId="15" xfId="14" applyNumberFormat="1" applyFont="1" applyBorder="1" applyAlignment="1">
      <alignment horizontal="center"/>
    </xf>
    <xf numFmtId="0" fontId="29" fillId="0" borderId="36" xfId="0" applyFont="1" applyBorder="1" applyAlignment="1">
      <alignment vertical="center"/>
    </xf>
    <xf numFmtId="2" fontId="0" fillId="0" borderId="0" xfId="0" applyNumberFormat="1"/>
    <xf numFmtId="2" fontId="0" fillId="0" borderId="31" xfId="14" applyNumberFormat="1" applyFont="1" applyBorder="1" applyAlignment="1">
      <alignment horizontal="left"/>
    </xf>
    <xf numFmtId="2" fontId="28" fillId="0" borderId="0" xfId="14" applyNumberFormat="1" applyFont="1" applyBorder="1" applyAlignment="1">
      <alignment horizontal="center"/>
    </xf>
    <xf numFmtId="2" fontId="0" fillId="0" borderId="13" xfId="0" applyNumberFormat="1" applyBorder="1" applyAlignment="1">
      <alignment vertical="center"/>
    </xf>
    <xf numFmtId="2" fontId="0" fillId="0" borderId="18" xfId="0" applyNumberFormat="1" applyBorder="1" applyAlignment="1">
      <alignment vertical="center"/>
    </xf>
    <xf numFmtId="2" fontId="0" fillId="0" borderId="40" xfId="0" applyNumberFormat="1" applyBorder="1" applyAlignment="1">
      <alignment vertical="center"/>
    </xf>
    <xf numFmtId="2" fontId="28" fillId="0" borderId="0" xfId="0" applyNumberFormat="1" applyFont="1" applyBorder="1" applyAlignment="1">
      <alignment horizontal="center"/>
    </xf>
    <xf numFmtId="2" fontId="12" fillId="0" borderId="18" xfId="14" applyNumberFormat="1" applyFont="1" applyBorder="1" applyAlignment="1">
      <alignment horizontal="center"/>
    </xf>
    <xf numFmtId="2" fontId="11" fillId="0" borderId="13" xfId="14" applyNumberFormat="1" applyBorder="1" applyAlignment="1">
      <alignment horizontal="center"/>
    </xf>
    <xf numFmtId="2" fontId="11" fillId="0" borderId="18" xfId="14" applyNumberFormat="1" applyBorder="1" applyAlignment="1">
      <alignment horizontal="center"/>
    </xf>
    <xf numFmtId="2" fontId="11" fillId="0" borderId="40" xfId="14" applyNumberFormat="1" applyBorder="1" applyAlignment="1">
      <alignment horizontal="center"/>
    </xf>
    <xf numFmtId="0" fontId="0" fillId="0" borderId="30" xfId="0" applyBorder="1"/>
    <xf numFmtId="14" fontId="12" fillId="0" borderId="31" xfId="14" applyNumberFormat="1" applyFont="1" applyBorder="1" applyAlignment="1">
      <alignment horizontal="center"/>
    </xf>
    <xf numFmtId="2" fontId="0" fillId="0" borderId="31" xfId="0" applyNumberFormat="1" applyBorder="1"/>
    <xf numFmtId="0" fontId="0" fillId="0" borderId="33" xfId="0" applyBorder="1"/>
    <xf numFmtId="0" fontId="0" fillId="0" borderId="35" xfId="0" applyBorder="1"/>
    <xf numFmtId="2" fontId="0" fillId="0" borderId="36" xfId="0" applyNumberFormat="1" applyBorder="1"/>
    <xf numFmtId="0" fontId="0" fillId="0" borderId="13" xfId="0" applyBorder="1"/>
    <xf numFmtId="0" fontId="0" fillId="0" borderId="18" xfId="0" applyBorder="1"/>
    <xf numFmtId="0" fontId="4" fillId="0" borderId="0" xfId="0" applyFont="1"/>
    <xf numFmtId="0" fontId="4" fillId="0" borderId="0" xfId="0" applyFont="1" applyBorder="1"/>
    <xf numFmtId="49" fontId="4" fillId="0" borderId="0" xfId="0" applyNumberFormat="1" applyFont="1" applyBorder="1"/>
    <xf numFmtId="0" fontId="4" fillId="31" borderId="0" xfId="0" applyFont="1" applyFill="1" applyBorder="1"/>
    <xf numFmtId="0" fontId="4" fillId="32" borderId="0" xfId="0" applyFont="1" applyFill="1" applyBorder="1"/>
    <xf numFmtId="0" fontId="4" fillId="33" borderId="0" xfId="0" applyFont="1" applyFill="1" applyBorder="1"/>
    <xf numFmtId="0" fontId="4" fillId="34" borderId="0" xfId="0" applyFont="1" applyFill="1" applyBorder="1"/>
    <xf numFmtId="0" fontId="30" fillId="35" borderId="0" xfId="0" applyFont="1" applyFill="1" applyBorder="1"/>
    <xf numFmtId="0" fontId="30" fillId="36" borderId="0" xfId="0" applyFont="1" applyFill="1" applyBorder="1"/>
    <xf numFmtId="0" fontId="30" fillId="37" borderId="0" xfId="0" applyFont="1" applyFill="1" applyBorder="1"/>
    <xf numFmtId="0" fontId="30" fillId="38" borderId="0" xfId="0" applyFont="1" applyFill="1" applyBorder="1"/>
    <xf numFmtId="0" fontId="30" fillId="12" borderId="0" xfId="0" applyFont="1" applyFill="1" applyBorder="1"/>
    <xf numFmtId="0" fontId="30" fillId="39" borderId="0" xfId="0" applyFont="1" applyFill="1" applyBorder="1"/>
    <xf numFmtId="0" fontId="30" fillId="40" borderId="0" xfId="0" applyFont="1" applyFill="1" applyBorder="1"/>
    <xf numFmtId="0" fontId="30" fillId="0" borderId="0" xfId="0" applyFont="1" applyBorder="1"/>
    <xf numFmtId="0" fontId="4" fillId="17" borderId="0" xfId="0" applyFont="1" applyFill="1" applyBorder="1"/>
    <xf numFmtId="0" fontId="4" fillId="41" borderId="0" xfId="0" applyFont="1" applyFill="1" applyBorder="1"/>
    <xf numFmtId="0" fontId="4" fillId="42" borderId="0" xfId="0" applyFont="1" applyFill="1" applyBorder="1"/>
    <xf numFmtId="0" fontId="4" fillId="43" borderId="0" xfId="0" applyFont="1" applyFill="1" applyBorder="1"/>
    <xf numFmtId="49" fontId="4" fillId="0" borderId="34" xfId="0" applyNumberFormat="1" applyFont="1" applyBorder="1"/>
    <xf numFmtId="0" fontId="4" fillId="35" borderId="0" xfId="0" applyFont="1" applyFill="1" applyBorder="1"/>
    <xf numFmtId="0" fontId="4" fillId="36" borderId="0" xfId="0" applyFont="1" applyFill="1" applyBorder="1"/>
    <xf numFmtId="0" fontId="4" fillId="37" borderId="0" xfId="0" applyFont="1" applyFill="1" applyBorder="1"/>
    <xf numFmtId="0" fontId="4" fillId="38" borderId="0" xfId="0" applyFont="1" applyFill="1" applyBorder="1"/>
    <xf numFmtId="0" fontId="4" fillId="12" borderId="0" xfId="0" applyFont="1" applyFill="1" applyBorder="1"/>
    <xf numFmtId="0" fontId="4" fillId="39" borderId="0" xfId="0" applyFont="1" applyFill="1" applyBorder="1"/>
    <xf numFmtId="0" fontId="4" fillId="40" borderId="0" xfId="0" applyFont="1" applyFill="1" applyBorder="1"/>
    <xf numFmtId="0" fontId="31" fillId="0" borderId="0" xfId="0" applyFont="1"/>
    <xf numFmtId="0" fontId="31" fillId="9" borderId="0" xfId="6" applyFont="1" applyFill="1" applyBorder="1" applyAlignment="1">
      <alignment horizontal="left"/>
    </xf>
    <xf numFmtId="0" fontId="20" fillId="9" borderId="0" xfId="6" applyFont="1" applyFill="1" applyBorder="1"/>
    <xf numFmtId="0" fontId="0" fillId="9" borderId="0" xfId="0" applyFill="1" applyBorder="1"/>
    <xf numFmtId="0" fontId="0" fillId="0" borderId="0" xfId="0" applyFont="1" applyAlignment="1">
      <alignment horizontal="center"/>
    </xf>
    <xf numFmtId="0" fontId="0" fillId="9" borderId="0" xfId="0" applyFont="1" applyFill="1" applyBorder="1" applyAlignment="1">
      <alignment horizontal="center"/>
    </xf>
    <xf numFmtId="0" fontId="20" fillId="9" borderId="0" xfId="6" applyFont="1" applyFill="1" applyBorder="1" applyAlignment="1">
      <alignment horizontal="center"/>
    </xf>
    <xf numFmtId="0" fontId="0" fillId="0" borderId="31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31" fillId="0" borderId="0" xfId="6" applyFont="1" applyBorder="1" applyAlignment="1">
      <alignment horizontal="left" wrapText="1"/>
    </xf>
    <xf numFmtId="0" fontId="20" fillId="0" borderId="0" xfId="6" applyFont="1" applyBorder="1"/>
    <xf numFmtId="2" fontId="0" fillId="11" borderId="0" xfId="0" applyNumberFormat="1" applyFill="1" applyBorder="1"/>
    <xf numFmtId="14" fontId="0" fillId="0" borderId="0" xfId="0" applyNumberFormat="1" applyBorder="1"/>
    <xf numFmtId="2" fontId="0" fillId="0" borderId="0" xfId="0" applyNumberFormat="1" applyBorder="1"/>
    <xf numFmtId="0" fontId="20" fillId="0" borderId="0" xfId="6" applyFont="1" applyBorder="1" applyAlignment="1">
      <alignment horizontal="center"/>
    </xf>
    <xf numFmtId="0" fontId="20" fillId="44" borderId="0" xfId="6" applyFont="1" applyFill="1" applyBorder="1" applyAlignment="1">
      <alignment horizontal="center"/>
    </xf>
    <xf numFmtId="0" fontId="31" fillId="44" borderId="0" xfId="6" applyFont="1" applyFill="1" applyBorder="1" applyAlignment="1">
      <alignment horizontal="left"/>
    </xf>
    <xf numFmtId="0" fontId="20" fillId="44" borderId="0" xfId="6" applyFont="1" applyFill="1" applyBorder="1"/>
    <xf numFmtId="0" fontId="0" fillId="44" borderId="0" xfId="0" applyFill="1" applyBorder="1"/>
    <xf numFmtId="2" fontId="0" fillId="6" borderId="0" xfId="0" applyNumberFormat="1" applyFill="1" applyBorder="1"/>
    <xf numFmtId="0" fontId="0" fillId="0" borderId="36" xfId="0" applyFont="1" applyBorder="1" applyAlignment="1">
      <alignment horizontal="center"/>
    </xf>
    <xf numFmtId="0" fontId="0" fillId="7" borderId="0" xfId="0" applyFill="1" applyBorder="1"/>
    <xf numFmtId="165" fontId="0" fillId="0" borderId="0" xfId="0" applyNumberFormat="1" applyBorder="1"/>
    <xf numFmtId="0" fontId="15" fillId="23" borderId="0" xfId="0" applyNumberFormat="1" applyFont="1" applyFill="1" applyBorder="1" applyAlignment="1">
      <alignment horizontal="right"/>
    </xf>
    <xf numFmtId="0" fontId="15" fillId="24" borderId="0" xfId="0" applyNumberFormat="1" applyFont="1" applyFill="1" applyBorder="1" applyAlignment="1">
      <alignment horizontal="right"/>
    </xf>
    <xf numFmtId="0" fontId="15" fillId="25" borderId="0" xfId="0" applyNumberFormat="1" applyFont="1" applyFill="1" applyBorder="1" applyAlignment="1">
      <alignment horizontal="right"/>
    </xf>
    <xf numFmtId="0" fontId="15" fillId="26" borderId="0" xfId="0" applyNumberFormat="1" applyFont="1" applyFill="1" applyBorder="1" applyAlignment="1">
      <alignment horizontal="right"/>
    </xf>
    <xf numFmtId="0" fontId="15" fillId="27" borderId="0" xfId="0" applyNumberFormat="1" applyFont="1" applyFill="1" applyBorder="1" applyAlignment="1">
      <alignment horizontal="right"/>
    </xf>
    <xf numFmtId="0" fontId="15" fillId="28" borderId="0" xfId="0" applyNumberFormat="1" applyFont="1" applyFill="1" applyBorder="1" applyAlignment="1">
      <alignment horizontal="right"/>
    </xf>
    <xf numFmtId="0" fontId="0" fillId="7" borderId="11" xfId="0" applyFill="1" applyBorder="1"/>
    <xf numFmtId="0" fontId="0" fillId="7" borderId="12" xfId="0" applyFill="1" applyBorder="1"/>
    <xf numFmtId="165" fontId="0" fillId="0" borderId="12" xfId="0" applyNumberFormat="1" applyBorder="1"/>
    <xf numFmtId="0" fontId="0" fillId="7" borderId="17" xfId="0" applyFill="1" applyBorder="1"/>
    <xf numFmtId="165" fontId="15" fillId="0" borderId="18" xfId="0" applyNumberFormat="1" applyFont="1" applyFill="1" applyBorder="1" applyAlignment="1">
      <alignment horizontal="right"/>
    </xf>
    <xf numFmtId="0" fontId="15" fillId="28" borderId="14" xfId="0" applyNumberFormat="1" applyFont="1" applyFill="1" applyBorder="1" applyAlignment="1">
      <alignment horizontal="left"/>
    </xf>
    <xf numFmtId="0" fontId="0" fillId="7" borderId="15" xfId="0" applyFill="1" applyBorder="1"/>
    <xf numFmtId="0" fontId="15" fillId="28" borderId="15" xfId="0" applyNumberFormat="1" applyFont="1" applyFill="1" applyBorder="1" applyAlignment="1">
      <alignment horizontal="right"/>
    </xf>
    <xf numFmtId="165" fontId="15" fillId="0" borderId="16" xfId="0" applyNumberFormat="1" applyFont="1" applyFill="1" applyBorder="1" applyAlignment="1">
      <alignment horizontal="right"/>
    </xf>
    <xf numFmtId="0" fontId="0" fillId="6" borderId="0" xfId="0" applyFill="1" applyBorder="1"/>
    <xf numFmtId="0" fontId="0" fillId="6" borderId="11" xfId="0" applyFill="1" applyBorder="1"/>
    <xf numFmtId="0" fontId="0" fillId="6" borderId="12" xfId="0" applyFill="1" applyBorder="1"/>
    <xf numFmtId="0" fontId="0" fillId="6" borderId="17" xfId="0" applyFill="1" applyBorder="1"/>
    <xf numFmtId="0" fontId="0" fillId="6" borderId="15" xfId="0" applyFill="1" applyBorder="1"/>
    <xf numFmtId="0" fontId="32" fillId="0" borderId="0" xfId="0" applyFont="1" applyBorder="1"/>
    <xf numFmtId="0" fontId="12" fillId="0" borderId="0" xfId="0" applyFont="1" applyBorder="1" applyAlignment="1">
      <alignment vertical="center"/>
    </xf>
    <xf numFmtId="0" fontId="11" fillId="0" borderId="0" xfId="0" applyFont="1" applyBorder="1" applyAlignment="1">
      <alignment vertical="center"/>
    </xf>
    <xf numFmtId="0" fontId="15" fillId="0" borderId="0" xfId="0" applyFont="1" applyAlignment="1">
      <alignment horizontal="center"/>
    </xf>
    <xf numFmtId="0" fontId="0" fillId="0" borderId="0" xfId="0" applyFill="1"/>
    <xf numFmtId="0" fontId="0" fillId="10" borderId="0" xfId="0" applyFill="1" applyBorder="1"/>
    <xf numFmtId="0" fontId="0" fillId="5" borderId="0" xfId="0" applyFill="1" applyBorder="1"/>
    <xf numFmtId="0" fontId="0" fillId="0" borderId="0" xfId="0" applyFill="1" applyBorder="1"/>
    <xf numFmtId="0" fontId="0" fillId="45" borderId="0" xfId="0" applyFill="1"/>
    <xf numFmtId="0" fontId="4" fillId="0" borderId="6" xfId="0" applyFont="1" applyBorder="1"/>
    <xf numFmtId="49" fontId="4" fillId="0" borderId="4" xfId="0" applyNumberFormat="1" applyFont="1" applyBorder="1"/>
    <xf numFmtId="0" fontId="4" fillId="31" borderId="4" xfId="0" applyFont="1" applyFill="1" applyBorder="1"/>
    <xf numFmtId="0" fontId="4" fillId="32" borderId="4" xfId="0" applyFont="1" applyFill="1" applyBorder="1"/>
    <xf numFmtId="0" fontId="4" fillId="33" borderId="4" xfId="0" applyFont="1" applyFill="1" applyBorder="1"/>
    <xf numFmtId="0" fontId="4" fillId="34" borderId="4" xfId="0" applyFont="1" applyFill="1" applyBorder="1"/>
    <xf numFmtId="0" fontId="4" fillId="0" borderId="4" xfId="0" applyFont="1" applyBorder="1"/>
    <xf numFmtId="0" fontId="4" fillId="17" borderId="4" xfId="0" applyFont="1" applyFill="1" applyBorder="1"/>
    <xf numFmtId="0" fontId="4" fillId="41" borderId="4" xfId="0" applyFont="1" applyFill="1" applyBorder="1"/>
    <xf numFmtId="0" fontId="4" fillId="42" borderId="4" xfId="0" applyFont="1" applyFill="1" applyBorder="1"/>
    <xf numFmtId="0" fontId="4" fillId="43" borderId="4" xfId="0" applyFont="1" applyFill="1" applyBorder="1"/>
    <xf numFmtId="0" fontId="4" fillId="43" borderId="5" xfId="0" applyFont="1" applyFill="1" applyBorder="1"/>
    <xf numFmtId="0" fontId="4" fillId="0" borderId="2" xfId="0" applyFont="1" applyBorder="1"/>
    <xf numFmtId="0" fontId="4" fillId="43" borderId="1" xfId="0" applyFont="1" applyFill="1" applyBorder="1"/>
    <xf numFmtId="0" fontId="4" fillId="0" borderId="7" xfId="0" applyFont="1" applyBorder="1"/>
    <xf numFmtId="49" fontId="4" fillId="0" borderId="8" xfId="0" applyNumberFormat="1" applyFont="1" applyBorder="1"/>
    <xf numFmtId="0" fontId="4" fillId="31" borderId="8" xfId="0" applyFont="1" applyFill="1" applyBorder="1"/>
    <xf numFmtId="0" fontId="4" fillId="32" borderId="8" xfId="0" applyFont="1" applyFill="1" applyBorder="1"/>
    <xf numFmtId="0" fontId="4" fillId="33" borderId="8" xfId="0" applyFont="1" applyFill="1" applyBorder="1"/>
    <xf numFmtId="0" fontId="4" fillId="34" borderId="8" xfId="0" applyFont="1" applyFill="1" applyBorder="1"/>
    <xf numFmtId="0" fontId="4" fillId="38" borderId="8" xfId="0" applyFont="1" applyFill="1" applyBorder="1"/>
    <xf numFmtId="0" fontId="4" fillId="12" borderId="8" xfId="0" applyFont="1" applyFill="1" applyBorder="1"/>
    <xf numFmtId="0" fontId="4" fillId="0" borderId="8" xfId="0" applyFont="1" applyBorder="1"/>
    <xf numFmtId="0" fontId="4" fillId="17" borderId="8" xfId="0" applyFont="1" applyFill="1" applyBorder="1"/>
    <xf numFmtId="0" fontId="4" fillId="41" borderId="8" xfId="0" applyFont="1" applyFill="1" applyBorder="1"/>
    <xf numFmtId="0" fontId="4" fillId="42" borderId="8" xfId="0" applyFont="1" applyFill="1" applyBorder="1"/>
    <xf numFmtId="0" fontId="4" fillId="43" borderId="8" xfId="0" applyFont="1" applyFill="1" applyBorder="1"/>
    <xf numFmtId="0" fontId="4" fillId="43" borderId="9" xfId="0" applyFont="1" applyFill="1" applyBorder="1"/>
    <xf numFmtId="0" fontId="0" fillId="29" borderId="0" xfId="0" applyFill="1" applyBorder="1"/>
    <xf numFmtId="0" fontId="0" fillId="0" borderId="6" xfId="0" applyBorder="1"/>
    <xf numFmtId="0" fontId="0" fillId="29" borderId="33" xfId="0" applyFill="1" applyBorder="1"/>
    <xf numFmtId="166" fontId="0" fillId="0" borderId="0" xfId="0" applyNumberFormat="1" applyFill="1" applyBorder="1"/>
    <xf numFmtId="0" fontId="0" fillId="0" borderId="42" xfId="0" applyBorder="1"/>
    <xf numFmtId="0" fontId="0" fillId="0" borderId="43" xfId="0" applyBorder="1"/>
    <xf numFmtId="0" fontId="0" fillId="0" borderId="31" xfId="0" applyFill="1" applyBorder="1"/>
    <xf numFmtId="0" fontId="0" fillId="0" borderId="4" xfId="0" applyFill="1" applyBorder="1"/>
    <xf numFmtId="166" fontId="0" fillId="0" borderId="8" xfId="0" applyNumberFormat="1" applyFill="1" applyBorder="1"/>
    <xf numFmtId="0" fontId="0" fillId="0" borderId="36" xfId="0" applyFill="1" applyBorder="1"/>
    <xf numFmtId="166" fontId="0" fillId="0" borderId="6" xfId="0" applyNumberFormat="1" applyFill="1" applyBorder="1"/>
    <xf numFmtId="0" fontId="0" fillId="0" borderId="5" xfId="0" applyFill="1" applyBorder="1"/>
    <xf numFmtId="166" fontId="0" fillId="0" borderId="2" xfId="0" applyNumberFormat="1" applyFill="1" applyBorder="1"/>
    <xf numFmtId="0" fontId="0" fillId="0" borderId="1" xfId="0" applyFill="1" applyBorder="1"/>
    <xf numFmtId="0" fontId="0" fillId="0" borderId="2" xfId="0" applyFill="1" applyBorder="1"/>
    <xf numFmtId="166" fontId="0" fillId="0" borderId="7" xfId="0" applyNumberFormat="1" applyFill="1" applyBorder="1"/>
    <xf numFmtId="0" fontId="0" fillId="0" borderId="9" xfId="0" applyFill="1" applyBorder="1"/>
    <xf numFmtId="0" fontId="4" fillId="46" borderId="4" xfId="0" applyFont="1" applyFill="1" applyBorder="1"/>
    <xf numFmtId="0" fontId="4" fillId="46" borderId="0" xfId="0" applyFont="1" applyFill="1" applyBorder="1"/>
    <xf numFmtId="0" fontId="4" fillId="46" borderId="8" xfId="0" applyFont="1" applyFill="1" applyBorder="1"/>
    <xf numFmtId="0" fontId="24" fillId="0" borderId="33" xfId="0" applyFont="1" applyBorder="1" applyAlignment="1">
      <alignment horizontal="center"/>
    </xf>
    <xf numFmtId="0" fontId="24" fillId="0" borderId="0" xfId="0" applyFont="1" applyBorder="1" applyAlignment="1">
      <alignment horizontal="center"/>
    </xf>
    <xf numFmtId="1" fontId="0" fillId="0" borderId="0" xfId="0" applyNumberFormat="1" applyBorder="1" applyAlignment="1">
      <alignment horizontal="center"/>
    </xf>
    <xf numFmtId="2" fontId="0" fillId="0" borderId="34" xfId="0" applyNumberFormat="1" applyBorder="1" applyAlignment="1">
      <alignment vertical="center"/>
    </xf>
    <xf numFmtId="1" fontId="0" fillId="0" borderId="0" xfId="0" applyNumberForma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0" fillId="0" borderId="33" xfId="0" applyBorder="1" applyAlignment="1">
      <alignment vertical="center"/>
    </xf>
    <xf numFmtId="0" fontId="0" fillId="0" borderId="0" xfId="0" applyFill="1" applyBorder="1" applyAlignment="1"/>
    <xf numFmtId="0" fontId="0" fillId="0" borderId="0" xfId="0" applyBorder="1" applyAlignment="1"/>
    <xf numFmtId="0" fontId="33" fillId="0" borderId="0" xfId="0" applyFont="1" applyFill="1" applyBorder="1" applyAlignment="1">
      <alignment horizontal="center"/>
    </xf>
    <xf numFmtId="0" fontId="33" fillId="0" borderId="33" xfId="0" applyFont="1" applyFill="1" applyBorder="1" applyAlignment="1">
      <alignment horizontal="center"/>
    </xf>
    <xf numFmtId="2" fontId="0" fillId="0" borderId="0" xfId="0" applyNumberFormat="1" applyFill="1" applyBorder="1" applyAlignment="1">
      <alignment vertical="center"/>
    </xf>
    <xf numFmtId="0" fontId="0" fillId="0" borderId="33" xfId="0" applyFill="1" applyBorder="1"/>
    <xf numFmtId="0" fontId="0" fillId="0" borderId="33" xfId="0" applyFill="1" applyBorder="1" applyAlignment="1">
      <alignment vertical="center"/>
    </xf>
    <xf numFmtId="0" fontId="24" fillId="0" borderId="33" xfId="0" applyFont="1" applyFill="1" applyBorder="1" applyAlignment="1">
      <alignment horizontal="center"/>
    </xf>
    <xf numFmtId="0" fontId="24" fillId="0" borderId="0" xfId="0" applyFont="1" applyFill="1" applyBorder="1" applyAlignment="1">
      <alignment horizontal="center"/>
    </xf>
    <xf numFmtId="0" fontId="34" fillId="0" borderId="33" xfId="0" applyFont="1" applyBorder="1"/>
    <xf numFmtId="0" fontId="34" fillId="0" borderId="0" xfId="0" applyFont="1" applyBorder="1"/>
    <xf numFmtId="0" fontId="35" fillId="0" borderId="0" xfId="0" applyFont="1" applyBorder="1"/>
    <xf numFmtId="0" fontId="36" fillId="0" borderId="0" xfId="0" applyFont="1" applyBorder="1"/>
    <xf numFmtId="0" fontId="36" fillId="0" borderId="36" xfId="0" applyFont="1" applyBorder="1"/>
    <xf numFmtId="0" fontId="0" fillId="0" borderId="10" xfId="0" applyBorder="1" applyAlignment="1"/>
    <xf numFmtId="0" fontId="24" fillId="0" borderId="0" xfId="0" applyFont="1" applyBorder="1" applyAlignment="1">
      <alignment wrapText="1"/>
    </xf>
    <xf numFmtId="0" fontId="12" fillId="0" borderId="0" xfId="0" applyFont="1" applyFill="1" applyBorder="1" applyAlignment="1"/>
    <xf numFmtId="0" fontId="0" fillId="47" borderId="0" xfId="0" applyFill="1" applyBorder="1" applyAlignment="1">
      <alignment vertical="center"/>
    </xf>
    <xf numFmtId="0" fontId="0" fillId="48" borderId="0" xfId="0" applyFill="1" applyBorder="1" applyAlignment="1">
      <alignment vertical="center"/>
    </xf>
    <xf numFmtId="0" fontId="0" fillId="49" borderId="0" xfId="0" applyFill="1" applyBorder="1" applyAlignment="1">
      <alignment vertical="center"/>
    </xf>
    <xf numFmtId="0" fontId="0" fillId="0" borderId="0" xfId="0" applyBorder="1" applyAlignment="1">
      <alignment horizontal="right" vertical="center"/>
    </xf>
    <xf numFmtId="0" fontId="0" fillId="0" borderId="0" xfId="0" applyBorder="1" applyAlignment="1">
      <alignment horizontal="left" vertical="center"/>
    </xf>
    <xf numFmtId="0" fontId="4" fillId="0" borderId="0" xfId="0" applyFont="1" applyBorder="1" applyAlignment="1">
      <alignment horizontal="left" vertical="center"/>
    </xf>
    <xf numFmtId="0" fontId="0" fillId="0" borderId="23" xfId="0" applyBorder="1"/>
    <xf numFmtId="0" fontId="0" fillId="0" borderId="44" xfId="0" applyBorder="1"/>
    <xf numFmtId="0" fontId="31" fillId="0" borderId="0" xfId="0" applyFont="1" applyFill="1"/>
    <xf numFmtId="0" fontId="0" fillId="0" borderId="17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47" borderId="0" xfId="0" applyFill="1" applyBorder="1"/>
    <xf numFmtId="0" fontId="0" fillId="0" borderId="36" xfId="0" applyBorder="1" applyAlignment="1">
      <alignment horizontal="right"/>
    </xf>
    <xf numFmtId="0" fontId="0" fillId="47" borderId="36" xfId="0" applyFill="1" applyBorder="1"/>
    <xf numFmtId="0" fontId="9" fillId="0" borderId="11" xfId="0" applyFont="1" applyBorder="1" applyAlignment="1">
      <alignment horizontal="right"/>
    </xf>
    <xf numFmtId="0" fontId="0" fillId="0" borderId="11" xfId="0" applyBorder="1" applyAlignment="1">
      <alignment horizontal="right"/>
    </xf>
    <xf numFmtId="0" fontId="0" fillId="0" borderId="12" xfId="0" applyBorder="1" applyAlignment="1">
      <alignment horizontal="right"/>
    </xf>
    <xf numFmtId="0" fontId="39" fillId="0" borderId="0" xfId="0" applyFont="1" applyBorder="1" applyAlignment="1">
      <alignment horizontal="center"/>
    </xf>
    <xf numFmtId="0" fontId="0" fillId="51" borderId="23" xfId="0" applyFill="1" applyBorder="1" applyAlignment="1">
      <alignment horizontal="center"/>
    </xf>
    <xf numFmtId="0" fontId="0" fillId="0" borderId="15" xfId="0" applyBorder="1" applyAlignment="1">
      <alignment horizontal="right"/>
    </xf>
    <xf numFmtId="0" fontId="9" fillId="0" borderId="36" xfId="0" applyFont="1" applyBorder="1"/>
    <xf numFmtId="0" fontId="0" fillId="0" borderId="31" xfId="0" applyBorder="1"/>
    <xf numFmtId="0" fontId="0" fillId="0" borderId="32" xfId="0" applyBorder="1"/>
    <xf numFmtId="0" fontId="9" fillId="0" borderId="33" xfId="0" applyFont="1" applyBorder="1"/>
    <xf numFmtId="0" fontId="9" fillId="0" borderId="34" xfId="0" applyFont="1" applyBorder="1"/>
    <xf numFmtId="0" fontId="39" fillId="0" borderId="34" xfId="0" applyFont="1" applyBorder="1" applyAlignment="1">
      <alignment horizontal="center"/>
    </xf>
    <xf numFmtId="0" fontId="39" fillId="0" borderId="33" xfId="0" applyFont="1" applyBorder="1" applyAlignment="1">
      <alignment horizontal="center"/>
    </xf>
    <xf numFmtId="0" fontId="9" fillId="0" borderId="45" xfId="0" applyFont="1" applyBorder="1" applyAlignment="1">
      <alignment horizontal="right"/>
    </xf>
    <xf numFmtId="0" fontId="9" fillId="15" borderId="46" xfId="0" applyFont="1" applyFill="1" applyBorder="1" applyAlignment="1">
      <alignment horizontal="center"/>
    </xf>
    <xf numFmtId="0" fontId="9" fillId="0" borderId="47" xfId="0" applyFont="1" applyBorder="1" applyAlignment="1">
      <alignment horizontal="right"/>
    </xf>
    <xf numFmtId="0" fontId="9" fillId="15" borderId="48" xfId="0" applyFont="1" applyFill="1" applyBorder="1" applyAlignment="1">
      <alignment horizontal="center"/>
    </xf>
    <xf numFmtId="0" fontId="9" fillId="0" borderId="34" xfId="0" applyFont="1" applyBorder="1" applyAlignment="1">
      <alignment horizontal="right"/>
    </xf>
    <xf numFmtId="0" fontId="9" fillId="0" borderId="39" xfId="0" applyFont="1" applyBorder="1" applyAlignment="1">
      <alignment horizontal="right"/>
    </xf>
    <xf numFmtId="0" fontId="9" fillId="15" borderId="49" xfId="0" applyFont="1" applyFill="1" applyBorder="1" applyAlignment="1">
      <alignment horizontal="center"/>
    </xf>
    <xf numFmtId="0" fontId="9" fillId="0" borderId="37" xfId="0" applyFont="1" applyBorder="1"/>
    <xf numFmtId="0" fontId="4" fillId="0" borderId="30" xfId="0" applyFont="1" applyBorder="1"/>
    <xf numFmtId="0" fontId="4" fillId="0" borderId="31" xfId="0" applyFont="1" applyBorder="1"/>
    <xf numFmtId="49" fontId="4" fillId="0" borderId="31" xfId="0" applyNumberFormat="1" applyFont="1" applyBorder="1"/>
    <xf numFmtId="0" fontId="4" fillId="0" borderId="33" xfId="0" applyFont="1" applyBorder="1"/>
    <xf numFmtId="0" fontId="4" fillId="0" borderId="35" xfId="0" applyFont="1" applyBorder="1"/>
    <xf numFmtId="0" fontId="4" fillId="0" borderId="36" xfId="0" applyFont="1" applyBorder="1"/>
    <xf numFmtId="49" fontId="4" fillId="0" borderId="36" xfId="0" applyNumberFormat="1" applyFont="1" applyBorder="1"/>
    <xf numFmtId="0" fontId="41" fillId="0" borderId="0" xfId="0" applyFont="1"/>
    <xf numFmtId="0" fontId="40" fillId="0" borderId="30" xfId="0" applyFont="1" applyBorder="1"/>
    <xf numFmtId="0" fontId="22" fillId="0" borderId="31" xfId="0" applyFont="1" applyBorder="1" applyAlignment="1">
      <alignment horizontal="left"/>
    </xf>
    <xf numFmtId="0" fontId="40" fillId="0" borderId="31" xfId="0" applyFont="1" applyBorder="1"/>
    <xf numFmtId="49" fontId="40" fillId="0" borderId="31" xfId="0" applyNumberFormat="1" applyFont="1" applyBorder="1"/>
    <xf numFmtId="0" fontId="22" fillId="0" borderId="32" xfId="0" applyFont="1" applyBorder="1" applyAlignment="1">
      <alignment horizontal="left"/>
    </xf>
    <xf numFmtId="0" fontId="22" fillId="0" borderId="0" xfId="0" applyFont="1" applyBorder="1"/>
    <xf numFmtId="0" fontId="40" fillId="0" borderId="0" xfId="0" applyFont="1" applyBorder="1"/>
    <xf numFmtId="0" fontId="22" fillId="0" borderId="34" xfId="0" applyFont="1" applyBorder="1"/>
    <xf numFmtId="0" fontId="40" fillId="0" borderId="34" xfId="0" applyFont="1" applyBorder="1"/>
    <xf numFmtId="0" fontId="22" fillId="0" borderId="36" xfId="0" applyFont="1" applyBorder="1"/>
    <xf numFmtId="0" fontId="40" fillId="0" borderId="36" xfId="0" applyFont="1" applyBorder="1"/>
    <xf numFmtId="0" fontId="22" fillId="0" borderId="37" xfId="0" applyFont="1" applyBorder="1"/>
    <xf numFmtId="0" fontId="42" fillId="0" borderId="33" xfId="0" applyFont="1" applyBorder="1"/>
    <xf numFmtId="49" fontId="42" fillId="0" borderId="33" xfId="0" applyNumberFormat="1" applyFont="1" applyBorder="1"/>
    <xf numFmtId="0" fontId="42" fillId="0" borderId="35" xfId="0" applyFont="1" applyBorder="1"/>
    <xf numFmtId="49" fontId="42" fillId="0" borderId="0" xfId="0" applyNumberFormat="1" applyFont="1" applyBorder="1"/>
    <xf numFmtId="49" fontId="42" fillId="0" borderId="36" xfId="0" applyNumberFormat="1" applyFont="1" applyBorder="1"/>
    <xf numFmtId="0" fontId="4" fillId="31" borderId="31" xfId="0" applyFont="1" applyFill="1" applyBorder="1"/>
    <xf numFmtId="0" fontId="4" fillId="32" borderId="31" xfId="0" applyFont="1" applyFill="1" applyBorder="1"/>
    <xf numFmtId="0" fontId="4" fillId="33" borderId="31" xfId="0" applyFont="1" applyFill="1" applyBorder="1"/>
    <xf numFmtId="0" fontId="4" fillId="34" borderId="31" xfId="0" applyFont="1" applyFill="1" applyBorder="1"/>
    <xf numFmtId="0" fontId="30" fillId="35" borderId="31" xfId="0" applyFont="1" applyFill="1" applyBorder="1"/>
    <xf numFmtId="0" fontId="30" fillId="36" borderId="31" xfId="0" applyFont="1" applyFill="1" applyBorder="1"/>
    <xf numFmtId="0" fontId="30" fillId="37" borderId="31" xfId="0" applyFont="1" applyFill="1" applyBorder="1"/>
    <xf numFmtId="0" fontId="30" fillId="38" borderId="31" xfId="0" applyFont="1" applyFill="1" applyBorder="1"/>
    <xf numFmtId="0" fontId="30" fillId="12" borderId="31" xfId="0" applyFont="1" applyFill="1" applyBorder="1"/>
    <xf numFmtId="0" fontId="30" fillId="39" borderId="31" xfId="0" applyFont="1" applyFill="1" applyBorder="1"/>
    <xf numFmtId="0" fontId="30" fillId="40" borderId="31" xfId="0" applyFont="1" applyFill="1" applyBorder="1"/>
    <xf numFmtId="0" fontId="30" fillId="0" borderId="31" xfId="0" applyFont="1" applyBorder="1"/>
    <xf numFmtId="0" fontId="4" fillId="17" borderId="31" xfId="0" applyFont="1" applyFill="1" applyBorder="1"/>
    <xf numFmtId="0" fontId="4" fillId="41" borderId="31" xfId="0" applyFont="1" applyFill="1" applyBorder="1"/>
    <xf numFmtId="0" fontId="4" fillId="42" borderId="31" xfId="0" applyFont="1" applyFill="1" applyBorder="1"/>
    <xf numFmtId="0" fontId="4" fillId="43" borderId="31" xfId="0" applyFont="1" applyFill="1" applyBorder="1"/>
    <xf numFmtId="0" fontId="4" fillId="43" borderId="32" xfId="0" applyFont="1" applyFill="1" applyBorder="1"/>
    <xf numFmtId="0" fontId="4" fillId="43" borderId="34" xfId="0" applyFont="1" applyFill="1" applyBorder="1"/>
    <xf numFmtId="0" fontId="4" fillId="31" borderId="36" xfId="0" applyFont="1" applyFill="1" applyBorder="1"/>
    <xf numFmtId="0" fontId="4" fillId="32" borderId="36" xfId="0" applyFont="1" applyFill="1" applyBorder="1"/>
    <xf numFmtId="0" fontId="4" fillId="33" borderId="36" xfId="0" applyFont="1" applyFill="1" applyBorder="1"/>
    <xf numFmtId="0" fontId="4" fillId="34" borderId="36" xfId="0" applyFont="1" applyFill="1" applyBorder="1"/>
    <xf numFmtId="0" fontId="4" fillId="35" borderId="36" xfId="0" applyFont="1" applyFill="1" applyBorder="1"/>
    <xf numFmtId="0" fontId="4" fillId="36" borderId="36" xfId="0" applyFont="1" applyFill="1" applyBorder="1"/>
    <xf numFmtId="0" fontId="4" fillId="37" borderId="36" xfId="0" applyFont="1" applyFill="1" applyBorder="1"/>
    <xf numFmtId="0" fontId="4" fillId="38" borderId="36" xfId="0" applyFont="1" applyFill="1" applyBorder="1"/>
    <xf numFmtId="0" fontId="4" fillId="12" borderId="36" xfId="0" applyFont="1" applyFill="1" applyBorder="1"/>
    <xf numFmtId="0" fontId="4" fillId="39" borderId="36" xfId="0" applyFont="1" applyFill="1" applyBorder="1"/>
    <xf numFmtId="0" fontId="4" fillId="40" borderId="36" xfId="0" applyFont="1" applyFill="1" applyBorder="1"/>
    <xf numFmtId="0" fontId="4" fillId="17" borderId="36" xfId="0" applyFont="1" applyFill="1" applyBorder="1"/>
    <xf numFmtId="0" fontId="4" fillId="41" borderId="36" xfId="0" applyFont="1" applyFill="1" applyBorder="1"/>
    <xf numFmtId="0" fontId="4" fillId="42" borderId="36" xfId="0" applyFont="1" applyFill="1" applyBorder="1"/>
    <xf numFmtId="0" fontId="4" fillId="43" borderId="36" xfId="0" applyFont="1" applyFill="1" applyBorder="1"/>
    <xf numFmtId="0" fontId="4" fillId="43" borderId="37" xfId="0" applyFont="1" applyFill="1" applyBorder="1"/>
    <xf numFmtId="0" fontId="43" fillId="0" borderId="0" xfId="0" applyFont="1"/>
    <xf numFmtId="0" fontId="9" fillId="0" borderId="30" xfId="0" applyFont="1" applyBorder="1"/>
    <xf numFmtId="0" fontId="9" fillId="0" borderId="31" xfId="0" applyFont="1" applyBorder="1"/>
    <xf numFmtId="0" fontId="9" fillId="0" borderId="32" xfId="0" applyFont="1" applyBorder="1"/>
    <xf numFmtId="0" fontId="9" fillId="0" borderId="35" xfId="0" applyFont="1" applyBorder="1"/>
    <xf numFmtId="0" fontId="0" fillId="0" borderId="30" xfId="0" applyBorder="1" applyAlignment="1">
      <alignment vertical="center"/>
    </xf>
    <xf numFmtId="0" fontId="12" fillId="0" borderId="0" xfId="0" applyFont="1" applyBorder="1" applyAlignment="1"/>
    <xf numFmtId="167" fontId="0" fillId="0" borderId="0" xfId="0" applyNumberFormat="1" applyBorder="1" applyAlignment="1">
      <alignment vertical="center"/>
    </xf>
    <xf numFmtId="0" fontId="0" fillId="0" borderId="35" xfId="0" applyBorder="1" applyAlignment="1">
      <alignment vertical="center"/>
    </xf>
    <xf numFmtId="0" fontId="0" fillId="0" borderId="50" xfId="0" applyBorder="1"/>
    <xf numFmtId="0" fontId="0" fillId="0" borderId="3" xfId="0" applyBorder="1"/>
    <xf numFmtId="0" fontId="23" fillId="0" borderId="31" xfId="0" applyFont="1" applyBorder="1" applyAlignment="1">
      <alignment horizontal="center"/>
    </xf>
    <xf numFmtId="0" fontId="11" fillId="0" borderId="0" xfId="14"/>
    <xf numFmtId="0" fontId="44" fillId="0" borderId="0" xfId="14" applyFont="1"/>
    <xf numFmtId="0" fontId="45" fillId="0" borderId="0" xfId="14" applyFont="1" applyAlignment="1">
      <alignment horizontal="center"/>
    </xf>
    <xf numFmtId="0" fontId="23" fillId="0" borderId="0" xfId="14" applyFont="1" applyAlignment="1">
      <alignment horizontal="center"/>
    </xf>
    <xf numFmtId="0" fontId="11" fillId="0" borderId="0" xfId="14" applyFont="1"/>
    <xf numFmtId="165" fontId="46" fillId="0" borderId="0" xfId="14" applyNumberFormat="1" applyFont="1"/>
    <xf numFmtId="0" fontId="11" fillId="52" borderId="0" xfId="14" applyFill="1" applyBorder="1"/>
    <xf numFmtId="0" fontId="11" fillId="0" borderId="0" xfId="14" applyFill="1"/>
    <xf numFmtId="0" fontId="11" fillId="0" borderId="0" xfId="14" applyFill="1" applyBorder="1"/>
    <xf numFmtId="0" fontId="11" fillId="0" borderId="0" xfId="14" applyBorder="1"/>
    <xf numFmtId="0" fontId="44" fillId="0" borderId="0" xfId="14" applyFont="1" applyBorder="1"/>
    <xf numFmtId="1" fontId="11" fillId="0" borderId="0" xfId="14" applyNumberFormat="1"/>
    <xf numFmtId="0" fontId="11" fillId="7" borderId="0" xfId="14" applyFill="1" applyBorder="1"/>
    <xf numFmtId="0" fontId="11" fillId="7" borderId="30" xfId="14" applyFill="1" applyBorder="1"/>
    <xf numFmtId="0" fontId="11" fillId="7" borderId="31" xfId="14" applyFill="1" applyBorder="1"/>
    <xf numFmtId="0" fontId="44" fillId="7" borderId="31" xfId="14" applyFont="1" applyFill="1" applyBorder="1"/>
    <xf numFmtId="0" fontId="11" fillId="7" borderId="0" xfId="14" applyFill="1"/>
    <xf numFmtId="0" fontId="11" fillId="0" borderId="33" xfId="14" applyBorder="1"/>
    <xf numFmtId="0" fontId="11" fillId="7" borderId="33" xfId="14" applyFill="1" applyBorder="1"/>
    <xf numFmtId="0" fontId="44" fillId="7" borderId="0" xfId="14" applyFont="1" applyFill="1" applyBorder="1"/>
    <xf numFmtId="0" fontId="11" fillId="0" borderId="35" xfId="14" applyBorder="1"/>
    <xf numFmtId="0" fontId="11" fillId="0" borderId="36" xfId="14" applyBorder="1"/>
    <xf numFmtId="0" fontId="44" fillId="0" borderId="36" xfId="14" applyFont="1" applyBorder="1"/>
    <xf numFmtId="0" fontId="11" fillId="6" borderId="0" xfId="14" applyFill="1" applyBorder="1"/>
    <xf numFmtId="0" fontId="11" fillId="6" borderId="30" xfId="14" applyFill="1" applyBorder="1"/>
    <xf numFmtId="0" fontId="11" fillId="6" borderId="31" xfId="14" applyFill="1" applyBorder="1"/>
    <xf numFmtId="0" fontId="44" fillId="6" borderId="31" xfId="14" applyFont="1" applyFill="1" applyBorder="1"/>
    <xf numFmtId="0" fontId="11" fillId="6" borderId="0" xfId="14" applyFill="1"/>
    <xf numFmtId="0" fontId="11" fillId="6" borderId="33" xfId="14" applyFill="1" applyBorder="1"/>
    <xf numFmtId="0" fontId="44" fillId="6" borderId="0" xfId="14" applyFont="1" applyFill="1" applyBorder="1"/>
    <xf numFmtId="0" fontId="11" fillId="53" borderId="0" xfId="14" applyFill="1" applyBorder="1"/>
    <xf numFmtId="0" fontId="11" fillId="53" borderId="30" xfId="14" applyFill="1" applyBorder="1"/>
    <xf numFmtId="0" fontId="11" fillId="53" borderId="31" xfId="14" applyFill="1" applyBorder="1"/>
    <xf numFmtId="0" fontId="44" fillId="53" borderId="31" xfId="14" applyFont="1" applyFill="1" applyBorder="1"/>
    <xf numFmtId="0" fontId="11" fillId="53" borderId="0" xfId="14" applyFill="1"/>
    <xf numFmtId="0" fontId="11" fillId="53" borderId="33" xfId="14" applyFill="1" applyBorder="1"/>
    <xf numFmtId="0" fontId="44" fillId="53" borderId="0" xfId="14" applyFont="1" applyFill="1" applyBorder="1"/>
    <xf numFmtId="0" fontId="11" fillId="54" borderId="0" xfId="14" applyFill="1" applyBorder="1"/>
    <xf numFmtId="0" fontId="11" fillId="54" borderId="30" xfId="14" applyFill="1" applyBorder="1"/>
    <xf numFmtId="0" fontId="11" fillId="54" borderId="31" xfId="14" applyFill="1" applyBorder="1"/>
    <xf numFmtId="0" fontId="44" fillId="54" borderId="31" xfId="14" applyFont="1" applyFill="1" applyBorder="1"/>
    <xf numFmtId="0" fontId="11" fillId="54" borderId="0" xfId="14" applyFill="1"/>
    <xf numFmtId="0" fontId="11" fillId="54" borderId="33" xfId="14" applyFill="1" applyBorder="1"/>
    <xf numFmtId="0" fontId="44" fillId="54" borderId="0" xfId="14" applyFont="1" applyFill="1" applyBorder="1"/>
    <xf numFmtId="0" fontId="11" fillId="0" borderId="30" xfId="14" applyBorder="1"/>
    <xf numFmtId="0" fontId="47" fillId="0" borderId="0" xfId="0" applyNumberFormat="1" applyFont="1" applyFill="1" applyAlignment="1">
      <alignment horizontal="right"/>
    </xf>
    <xf numFmtId="0" fontId="0" fillId="0" borderId="0" xfId="0" applyFill="1" applyAlignment="1">
      <alignment vertical="center"/>
    </xf>
    <xf numFmtId="0" fontId="25" fillId="0" borderId="0" xfId="0" applyFont="1" applyFill="1" applyAlignment="1">
      <alignment horizontal="right"/>
    </xf>
    <xf numFmtId="0" fontId="11" fillId="0" borderId="0" xfId="0" applyFont="1" applyFill="1" applyAlignment="1">
      <alignment vertical="center"/>
    </xf>
    <xf numFmtId="0" fontId="22" fillId="0" borderId="23" xfId="0" applyFont="1" applyBorder="1" applyAlignment="1"/>
    <xf numFmtId="0" fontId="22" fillId="0" borderId="20" xfId="0" applyFont="1" applyFill="1" applyBorder="1" applyAlignment="1"/>
    <xf numFmtId="0" fontId="21" fillId="0" borderId="30" xfId="0" applyFont="1" applyBorder="1" applyAlignment="1"/>
    <xf numFmtId="0" fontId="21" fillId="0" borderId="31" xfId="0" applyFont="1" applyBorder="1" applyAlignment="1"/>
    <xf numFmtId="0" fontId="21" fillId="0" borderId="31" xfId="0" applyFont="1" applyBorder="1" applyAlignment="1">
      <alignment wrapText="1"/>
    </xf>
    <xf numFmtId="0" fontId="22" fillId="0" borderId="31" xfId="0" applyFont="1" applyBorder="1" applyAlignment="1"/>
    <xf numFmtId="0" fontId="22" fillId="6" borderId="46" xfId="0" applyFont="1" applyFill="1" applyBorder="1" applyAlignment="1"/>
    <xf numFmtId="0" fontId="22" fillId="0" borderId="0" xfId="0" applyNumberFormat="1" applyFont="1" applyFill="1" applyBorder="1" applyAlignment="1">
      <alignment horizontal="right"/>
    </xf>
    <xf numFmtId="0" fontId="22" fillId="0" borderId="0" xfId="0" applyFont="1" applyBorder="1" applyAlignment="1">
      <alignment vertical="center"/>
    </xf>
    <xf numFmtId="0" fontId="22" fillId="0" borderId="0" xfId="0" applyFont="1" applyBorder="1" applyAlignment="1"/>
    <xf numFmtId="0" fontId="22" fillId="7" borderId="46" xfId="0" applyFont="1" applyFill="1" applyBorder="1" applyAlignment="1"/>
    <xf numFmtId="0" fontId="22" fillId="0" borderId="0" xfId="0" applyFont="1" applyFill="1" applyBorder="1" applyAlignment="1">
      <alignment horizontal="right"/>
    </xf>
    <xf numFmtId="0" fontId="22" fillId="0" borderId="33" xfId="0" applyFont="1" applyBorder="1" applyAlignment="1"/>
    <xf numFmtId="0" fontId="22" fillId="0" borderId="0" xfId="0" applyFont="1" applyFill="1" applyBorder="1" applyAlignment="1"/>
    <xf numFmtId="0" fontId="21" fillId="0" borderId="33" xfId="0" applyFont="1" applyBorder="1" applyAlignment="1"/>
    <xf numFmtId="0" fontId="21" fillId="0" borderId="0" xfId="0" applyFont="1" applyBorder="1" applyAlignment="1"/>
    <xf numFmtId="0" fontId="21" fillId="0" borderId="0" xfId="0" applyFont="1" applyBorder="1" applyAlignment="1">
      <alignment wrapText="1"/>
    </xf>
    <xf numFmtId="0" fontId="21" fillId="0" borderId="0" xfId="0" applyFont="1" applyFill="1" applyBorder="1" applyAlignment="1"/>
    <xf numFmtId="0" fontId="22" fillId="0" borderId="33" xfId="0" applyFont="1" applyBorder="1" applyAlignment="1">
      <alignment vertical="center"/>
    </xf>
    <xf numFmtId="0" fontId="9" fillId="55" borderId="0" xfId="0" applyFont="1" applyFill="1" applyBorder="1"/>
    <xf numFmtId="0" fontId="4" fillId="58" borderId="4" xfId="0" applyFont="1" applyFill="1" applyBorder="1"/>
    <xf numFmtId="0" fontId="4" fillId="38" borderId="4" xfId="0" applyFont="1" applyFill="1" applyBorder="1"/>
    <xf numFmtId="0" fontId="4" fillId="12" borderId="4" xfId="0" applyFont="1" applyFill="1" applyBorder="1"/>
    <xf numFmtId="0" fontId="4" fillId="59" borderId="4" xfId="0" applyFont="1" applyFill="1" applyBorder="1"/>
    <xf numFmtId="2" fontId="4" fillId="15" borderId="4" xfId="0" applyNumberFormat="1" applyFont="1" applyFill="1" applyBorder="1"/>
    <xf numFmtId="2" fontId="4" fillId="60" borderId="4" xfId="0" applyNumberFormat="1" applyFont="1" applyFill="1" applyBorder="1"/>
    <xf numFmtId="2" fontId="4" fillId="12" borderId="4" xfId="0" applyNumberFormat="1" applyFont="1" applyFill="1" applyBorder="1"/>
    <xf numFmtId="2" fontId="4" fillId="38" borderId="4" xfId="0" applyNumberFormat="1" applyFont="1" applyFill="1" applyBorder="1"/>
    <xf numFmtId="2" fontId="4" fillId="38" borderId="5" xfId="0" applyNumberFormat="1" applyFont="1" applyFill="1" applyBorder="1"/>
    <xf numFmtId="0" fontId="0" fillId="11" borderId="0" xfId="0" applyFill="1" applyBorder="1"/>
    <xf numFmtId="0" fontId="0" fillId="56" borderId="0" xfId="0" applyFill="1" applyBorder="1"/>
    <xf numFmtId="2" fontId="0" fillId="51" borderId="0" xfId="0" applyNumberFormat="1" applyFill="1" applyBorder="1"/>
    <xf numFmtId="2" fontId="0" fillId="57" borderId="0" xfId="0" applyNumberFormat="1" applyFill="1" applyBorder="1"/>
    <xf numFmtId="2" fontId="0" fillId="7" borderId="0" xfId="0" applyNumberFormat="1" applyFill="1" applyBorder="1"/>
    <xf numFmtId="2" fontId="0" fillId="6" borderId="1" xfId="0" applyNumberFormat="1" applyFill="1" applyBorder="1"/>
    <xf numFmtId="0" fontId="4" fillId="58" borderId="0" xfId="0" applyFont="1" applyFill="1" applyBorder="1"/>
    <xf numFmtId="0" fontId="4" fillId="59" borderId="0" xfId="0" applyFont="1" applyFill="1" applyBorder="1"/>
    <xf numFmtId="2" fontId="4" fillId="15" borderId="0" xfId="0" applyNumberFormat="1" applyFont="1" applyFill="1" applyBorder="1"/>
    <xf numFmtId="2" fontId="4" fillId="60" borderId="0" xfId="0" applyNumberFormat="1" applyFont="1" applyFill="1" applyBorder="1"/>
    <xf numFmtId="2" fontId="4" fillId="12" borderId="0" xfId="0" applyNumberFormat="1" applyFont="1" applyFill="1" applyBorder="1"/>
    <xf numFmtId="2" fontId="4" fillId="38" borderId="0" xfId="0" applyNumberFormat="1" applyFont="1" applyFill="1" applyBorder="1"/>
    <xf numFmtId="2" fontId="4" fillId="38" borderId="1" xfId="0" applyNumberFormat="1" applyFont="1" applyFill="1" applyBorder="1"/>
    <xf numFmtId="0" fontId="4" fillId="58" borderId="8" xfId="0" applyFont="1" applyFill="1" applyBorder="1"/>
    <xf numFmtId="0" fontId="4" fillId="59" borderId="8" xfId="0" applyFont="1" applyFill="1" applyBorder="1"/>
    <xf numFmtId="2" fontId="4" fillId="15" borderId="8" xfId="0" applyNumberFormat="1" applyFont="1" applyFill="1" applyBorder="1"/>
    <xf numFmtId="2" fontId="4" fillId="60" borderId="8" xfId="0" applyNumberFormat="1" applyFont="1" applyFill="1" applyBorder="1"/>
    <xf numFmtId="2" fontId="4" fillId="12" borderId="8" xfId="0" applyNumberFormat="1" applyFont="1" applyFill="1" applyBorder="1"/>
    <xf numFmtId="2" fontId="4" fillId="38" borderId="8" xfId="0" applyNumberFormat="1" applyFont="1" applyFill="1" applyBorder="1"/>
    <xf numFmtId="2" fontId="4" fillId="38" borderId="9" xfId="0" applyNumberFormat="1" applyFont="1" applyFill="1" applyBorder="1"/>
    <xf numFmtId="0" fontId="33" fillId="38" borderId="0" xfId="0" applyFont="1" applyFill="1" applyBorder="1" applyAlignment="1">
      <alignment horizontal="center"/>
    </xf>
    <xf numFmtId="0" fontId="24" fillId="0" borderId="30" xfId="0" applyFont="1" applyBorder="1" applyAlignment="1">
      <alignment horizontal="center"/>
    </xf>
    <xf numFmtId="0" fontId="24" fillId="0" borderId="31" xfId="0" applyFont="1" applyBorder="1" applyAlignment="1">
      <alignment wrapText="1"/>
    </xf>
    <xf numFmtId="0" fontId="33" fillId="38" borderId="33" xfId="0" applyFont="1" applyFill="1" applyBorder="1" applyAlignment="1">
      <alignment horizontal="center"/>
    </xf>
    <xf numFmtId="0" fontId="3" fillId="0" borderId="0" xfId="0" applyFont="1" applyBorder="1"/>
    <xf numFmtId="0" fontId="43" fillId="0" borderId="0" xfId="0" applyFont="1" applyBorder="1"/>
    <xf numFmtId="0" fontId="0" fillId="0" borderId="32" xfId="0" applyBorder="1"/>
    <xf numFmtId="0" fontId="0" fillId="0" borderId="31" xfId="0" applyBorder="1"/>
    <xf numFmtId="0" fontId="0" fillId="0" borderId="32" xfId="0" applyBorder="1"/>
    <xf numFmtId="0" fontId="15" fillId="0" borderId="31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15" fillId="0" borderId="0" xfId="0" applyFont="1" applyBorder="1"/>
    <xf numFmtId="0" fontId="0" fillId="7" borderId="33" xfId="0" applyFill="1" applyBorder="1"/>
    <xf numFmtId="0" fontId="0" fillId="45" borderId="33" xfId="0" applyFill="1" applyBorder="1"/>
    <xf numFmtId="0" fontId="0" fillId="45" borderId="0" xfId="0" applyFill="1" applyBorder="1"/>
    <xf numFmtId="0" fontId="0" fillId="0" borderId="31" xfId="0" applyBorder="1"/>
    <xf numFmtId="0" fontId="0" fillId="0" borderId="32" xfId="0" applyBorder="1"/>
    <xf numFmtId="0" fontId="0" fillId="0" borderId="31" xfId="0" applyBorder="1" applyAlignment="1">
      <alignment horizontal="right"/>
    </xf>
    <xf numFmtId="0" fontId="0" fillId="3" borderId="31" xfId="0" applyFill="1" applyBorder="1"/>
    <xf numFmtId="0" fontId="0" fillId="4" borderId="31" xfId="0" applyFill="1" applyBorder="1"/>
    <xf numFmtId="0" fontId="0" fillId="8" borderId="31" xfId="0" applyFill="1" applyBorder="1"/>
    <xf numFmtId="0" fontId="0" fillId="9" borderId="31" xfId="0" applyFill="1" applyBorder="1"/>
    <xf numFmtId="0" fontId="0" fillId="9" borderId="32" xfId="0" applyFill="1" applyBorder="1"/>
    <xf numFmtId="49" fontId="0" fillId="0" borderId="0" xfId="0" applyNumberFormat="1" applyBorder="1"/>
    <xf numFmtId="0" fontId="0" fillId="3" borderId="0" xfId="0" applyFill="1" applyBorder="1"/>
    <xf numFmtId="0" fontId="0" fillId="4" borderId="0" xfId="0" applyFill="1" applyBorder="1"/>
    <xf numFmtId="0" fontId="0" fillId="8" borderId="0" xfId="0" applyFill="1" applyBorder="1"/>
    <xf numFmtId="0" fontId="0" fillId="9" borderId="34" xfId="0" applyFill="1" applyBorder="1"/>
    <xf numFmtId="49" fontId="0" fillId="0" borderId="36" xfId="0" applyNumberFormat="1" applyBorder="1"/>
    <xf numFmtId="0" fontId="0" fillId="3" borderId="36" xfId="0" applyFill="1" applyBorder="1"/>
    <xf numFmtId="0" fontId="0" fillId="4" borderId="36" xfId="0" applyFill="1" applyBorder="1"/>
    <xf numFmtId="0" fontId="0" fillId="8" borderId="36" xfId="0" applyFill="1" applyBorder="1"/>
    <xf numFmtId="0" fontId="0" fillId="9" borderId="36" xfId="0" applyFill="1" applyBorder="1"/>
    <xf numFmtId="0" fontId="0" fillId="9" borderId="37" xfId="0" applyFill="1" applyBorder="1"/>
    <xf numFmtId="49" fontId="0" fillId="0" borderId="31" xfId="0" applyNumberFormat="1" applyBorder="1"/>
    <xf numFmtId="0" fontId="11" fillId="12" borderId="30" xfId="0" applyFont="1" applyFill="1" applyBorder="1"/>
    <xf numFmtId="0" fontId="11" fillId="12" borderId="31" xfId="0" applyFont="1" applyFill="1" applyBorder="1"/>
    <xf numFmtId="0" fontId="11" fillId="38" borderId="31" xfId="0" applyFont="1" applyFill="1" applyBorder="1"/>
    <xf numFmtId="0" fontId="11" fillId="38" borderId="32" xfId="0" applyFont="1" applyFill="1" applyBorder="1"/>
    <xf numFmtId="0" fontId="11" fillId="0" borderId="33" xfId="0" applyFont="1" applyBorder="1"/>
    <xf numFmtId="0" fontId="11" fillId="0" borderId="0" xfId="0" applyFont="1" applyBorder="1"/>
    <xf numFmtId="0" fontId="11" fillId="12" borderId="0" xfId="0" applyFont="1" applyFill="1" applyBorder="1"/>
    <xf numFmtId="0" fontId="11" fillId="38" borderId="0" xfId="0" applyFont="1" applyFill="1" applyBorder="1"/>
    <xf numFmtId="0" fontId="11" fillId="38" borderId="34" xfId="0" applyFont="1" applyFill="1" applyBorder="1"/>
    <xf numFmtId="0" fontId="11" fillId="0" borderId="35" xfId="0" applyFont="1" applyBorder="1"/>
    <xf numFmtId="0" fontId="11" fillId="0" borderId="36" xfId="0" applyFont="1" applyBorder="1"/>
    <xf numFmtId="0" fontId="11" fillId="12" borderId="36" xfId="0" applyFont="1" applyFill="1" applyBorder="1"/>
    <xf numFmtId="0" fontId="11" fillId="38" borderId="36" xfId="0" applyFont="1" applyFill="1" applyBorder="1"/>
    <xf numFmtId="0" fontId="11" fillId="38" borderId="37" xfId="0" applyFont="1" applyFill="1" applyBorder="1"/>
    <xf numFmtId="0" fontId="3" fillId="0" borderId="0" xfId="0" applyFont="1" applyAlignment="1">
      <alignment horizontal="left"/>
    </xf>
    <xf numFmtId="0" fontId="0" fillId="0" borderId="31" xfId="0" applyBorder="1"/>
    <xf numFmtId="0" fontId="0" fillId="0" borderId="32" xfId="0" applyBorder="1"/>
    <xf numFmtId="0" fontId="34" fillId="0" borderId="0" xfId="0" applyFont="1" applyFill="1" applyBorder="1"/>
    <xf numFmtId="0" fontId="36" fillId="0" borderId="0" xfId="0" applyFont="1" applyFill="1" applyBorder="1"/>
    <xf numFmtId="0" fontId="37" fillId="50" borderId="30" xfId="0" applyFont="1" applyFill="1" applyBorder="1" applyAlignment="1">
      <alignment vertical="center"/>
    </xf>
    <xf numFmtId="0" fontId="37" fillId="50" borderId="31" xfId="0" applyFont="1" applyFill="1" applyBorder="1" applyAlignment="1">
      <alignment vertical="center"/>
    </xf>
    <xf numFmtId="0" fontId="0" fillId="0" borderId="32" xfId="0" applyBorder="1" applyAlignment="1">
      <alignment vertical="center"/>
    </xf>
    <xf numFmtId="167" fontId="0" fillId="0" borderId="31" xfId="0" applyNumberFormat="1" applyFill="1" applyBorder="1"/>
    <xf numFmtId="0" fontId="36" fillId="0" borderId="33" xfId="0" applyFont="1" applyBorder="1"/>
    <xf numFmtId="0" fontId="3" fillId="0" borderId="33" xfId="0" applyFont="1" applyBorder="1"/>
    <xf numFmtId="0" fontId="32" fillId="0" borderId="33" xfId="0" applyFont="1" applyBorder="1"/>
    <xf numFmtId="0" fontId="34" fillId="0" borderId="33" xfId="0" applyFont="1" applyFill="1" applyBorder="1"/>
    <xf numFmtId="0" fontId="36" fillId="0" borderId="33" xfId="0" applyFont="1" applyFill="1" applyBorder="1"/>
    <xf numFmtId="0" fontId="35" fillId="0" borderId="33" xfId="0" applyFont="1" applyBorder="1"/>
    <xf numFmtId="0" fontId="4" fillId="61" borderId="0" xfId="0" applyFont="1" applyFill="1" applyBorder="1"/>
    <xf numFmtId="0" fontId="36" fillId="0" borderId="35" xfId="0" applyFont="1" applyBorder="1"/>
    <xf numFmtId="0" fontId="0" fillId="7" borderId="0" xfId="0" applyFont="1" applyFill="1" applyBorder="1"/>
    <xf numFmtId="0" fontId="0" fillId="6" borderId="0" xfId="0" applyFont="1" applyFill="1" applyBorder="1"/>
    <xf numFmtId="0" fontId="0" fillId="0" borderId="0" xfId="0" applyFont="1" applyBorder="1"/>
    <xf numFmtId="167" fontId="0" fillId="0" borderId="0" xfId="0" applyNumberFormat="1" applyFont="1" applyFill="1" applyBorder="1"/>
    <xf numFmtId="167" fontId="0" fillId="7" borderId="0" xfId="0" applyNumberFormat="1" applyFont="1" applyFill="1" applyBorder="1" applyAlignment="1">
      <alignment horizontal="right"/>
    </xf>
    <xf numFmtId="167" fontId="0" fillId="6" borderId="0" xfId="0" applyNumberFormat="1" applyFont="1" applyFill="1" applyBorder="1" applyAlignment="1">
      <alignment horizontal="right"/>
    </xf>
    <xf numFmtId="167" fontId="0" fillId="55" borderId="0" xfId="0" applyNumberFormat="1" applyFont="1" applyFill="1" applyBorder="1" applyAlignment="1">
      <alignment horizontal="right"/>
    </xf>
    <xf numFmtId="0" fontId="0" fillId="0" borderId="0" xfId="0" applyFont="1" applyFill="1" applyBorder="1"/>
    <xf numFmtId="167" fontId="0" fillId="7" borderId="0" xfId="0" applyNumberFormat="1" applyFont="1" applyFill="1" applyBorder="1"/>
    <xf numFmtId="167" fontId="0" fillId="6" borderId="0" xfId="0" applyNumberFormat="1" applyFont="1" applyFill="1" applyBorder="1"/>
    <xf numFmtId="167" fontId="0" fillId="7" borderId="36" xfId="0" applyNumberFormat="1" applyFont="1" applyFill="1" applyBorder="1" applyAlignment="1">
      <alignment horizontal="right"/>
    </xf>
    <xf numFmtId="167" fontId="0" fillId="6" borderId="36" xfId="0" applyNumberFormat="1" applyFont="1" applyFill="1" applyBorder="1" applyAlignment="1">
      <alignment horizontal="right"/>
    </xf>
    <xf numFmtId="0" fontId="0" fillId="0" borderId="36" xfId="0" applyFont="1" applyBorder="1"/>
    <xf numFmtId="167" fontId="0" fillId="0" borderId="36" xfId="0" applyNumberFormat="1" applyFont="1" applyFill="1" applyBorder="1"/>
    <xf numFmtId="167" fontId="49" fillId="6" borderId="0" xfId="0" applyNumberFormat="1" applyFont="1" applyFill="1" applyBorder="1" applyAlignment="1">
      <alignment horizontal="right"/>
    </xf>
    <xf numFmtId="20" fontId="0" fillId="0" borderId="4" xfId="0" applyNumberFormat="1" applyBorder="1"/>
    <xf numFmtId="0" fontId="0" fillId="44" borderId="51" xfId="0" applyFill="1" applyBorder="1"/>
    <xf numFmtId="0" fontId="0" fillId="44" borderId="31" xfId="0" applyFill="1" applyBorder="1"/>
    <xf numFmtId="0" fontId="0" fillId="16" borderId="0" xfId="0" applyFill="1" applyBorder="1"/>
    <xf numFmtId="20" fontId="0" fillId="0" borderId="52" xfId="0" applyNumberFormat="1" applyBorder="1"/>
    <xf numFmtId="0" fontId="0" fillId="16" borderId="36" xfId="0" applyFill="1" applyBorder="1"/>
    <xf numFmtId="0" fontId="0" fillId="0" borderId="53" xfId="0" applyBorder="1"/>
    <xf numFmtId="0" fontId="0" fillId="0" borderId="54" xfId="0" applyBorder="1"/>
    <xf numFmtId="0" fontId="0" fillId="62" borderId="54" xfId="0" applyFill="1" applyBorder="1"/>
    <xf numFmtId="0" fontId="0" fillId="62" borderId="55" xfId="0" applyFill="1" applyBorder="1"/>
    <xf numFmtId="0" fontId="0" fillId="62" borderId="2" xfId="0" applyFill="1" applyBorder="1"/>
    <xf numFmtId="20" fontId="0" fillId="62" borderId="4" xfId="0" applyNumberFormat="1" applyFill="1" applyBorder="1"/>
    <xf numFmtId="0" fontId="0" fillId="62" borderId="4" xfId="0" applyFill="1" applyBorder="1"/>
    <xf numFmtId="0" fontId="0" fillId="62" borderId="6" xfId="0" applyFill="1" applyBorder="1"/>
    <xf numFmtId="0" fontId="0" fillId="16" borderId="31" xfId="0" applyFill="1" applyBorder="1"/>
    <xf numFmtId="20" fontId="0" fillId="62" borderId="33" xfId="0" applyNumberFormat="1" applyFill="1" applyBorder="1"/>
    <xf numFmtId="0" fontId="0" fillId="62" borderId="0" xfId="0" applyFill="1" applyBorder="1"/>
    <xf numFmtId="20" fontId="0" fillId="0" borderId="56" xfId="0" applyNumberFormat="1" applyBorder="1"/>
    <xf numFmtId="20" fontId="0" fillId="0" borderId="33" xfId="0" applyNumberFormat="1" applyBorder="1"/>
    <xf numFmtId="20" fontId="0" fillId="0" borderId="0" xfId="0" applyNumberFormat="1" applyBorder="1"/>
    <xf numFmtId="20" fontId="0" fillId="62" borderId="56" xfId="0" applyNumberFormat="1" applyFill="1" applyBorder="1"/>
    <xf numFmtId="20" fontId="0" fillId="62" borderId="0" xfId="0" applyNumberFormat="1" applyFill="1" applyBorder="1"/>
    <xf numFmtId="49" fontId="3" fillId="0" borderId="0" xfId="0" applyNumberFormat="1" applyFont="1" applyFill="1" applyBorder="1"/>
    <xf numFmtId="0" fontId="0" fillId="0" borderId="31" xfId="0" applyBorder="1"/>
    <xf numFmtId="0" fontId="0" fillId="0" borderId="32" xfId="0" applyBorder="1"/>
    <xf numFmtId="0" fontId="0" fillId="0" borderId="0" xfId="503" applyFont="1" applyBorder="1"/>
    <xf numFmtId="0" fontId="1" fillId="0" borderId="0" xfId="503" applyFont="1" applyFill="1" applyBorder="1"/>
    <xf numFmtId="0" fontId="19" fillId="63" borderId="0" xfId="11" applyFill="1" applyBorder="1"/>
    <xf numFmtId="0" fontId="19" fillId="6" borderId="0" xfId="11" applyFill="1" applyBorder="1"/>
    <xf numFmtId="0" fontId="0" fillId="0" borderId="33" xfId="0" applyBorder="1" applyAlignment="1"/>
    <xf numFmtId="0" fontId="1" fillId="0" borderId="33" xfId="503" applyBorder="1"/>
    <xf numFmtId="0" fontId="5" fillId="0" borderId="33" xfId="503" applyFont="1" applyBorder="1"/>
    <xf numFmtId="0" fontId="5" fillId="0" borderId="0" xfId="0" applyFont="1" applyBorder="1" applyAlignment="1">
      <alignment vertical="center"/>
    </xf>
    <xf numFmtId="0" fontId="51" fillId="0" borderId="0" xfId="0" applyFont="1"/>
    <xf numFmtId="49" fontId="50" fillId="0" borderId="33" xfId="0" applyNumberFormat="1" applyFont="1" applyBorder="1"/>
    <xf numFmtId="49" fontId="50" fillId="0" borderId="0" xfId="0" applyNumberFormat="1" applyFont="1"/>
    <xf numFmtId="0" fontId="50" fillId="0" borderId="0" xfId="0" applyFont="1"/>
    <xf numFmtId="0" fontId="50" fillId="0" borderId="34" xfId="0" applyFont="1" applyBorder="1"/>
    <xf numFmtId="49" fontId="51" fillId="0" borderId="33" xfId="0" applyNumberFormat="1" applyFont="1" applyBorder="1"/>
    <xf numFmtId="49" fontId="51" fillId="0" borderId="0" xfId="0" applyNumberFormat="1" applyFont="1"/>
    <xf numFmtId="0" fontId="51" fillId="0" borderId="34" xfId="0" applyFont="1" applyBorder="1"/>
    <xf numFmtId="0" fontId="51" fillId="0" borderId="0" xfId="0" applyNumberFormat="1" applyFont="1"/>
    <xf numFmtId="0" fontId="51" fillId="0" borderId="33" xfId="0" applyFont="1" applyBorder="1"/>
    <xf numFmtId="0" fontId="50" fillId="0" borderId="33" xfId="0" applyFont="1" applyBorder="1"/>
    <xf numFmtId="0" fontId="51" fillId="0" borderId="35" xfId="0" applyFont="1" applyBorder="1"/>
    <xf numFmtId="0" fontId="51" fillId="0" borderId="36" xfId="0" applyFont="1" applyBorder="1"/>
    <xf numFmtId="0" fontId="51" fillId="0" borderId="37" xfId="0" applyFont="1" applyBorder="1"/>
    <xf numFmtId="0" fontId="50" fillId="0" borderId="36" xfId="0" applyFont="1" applyBorder="1"/>
    <xf numFmtId="0" fontId="15" fillId="0" borderId="0" xfId="0" applyFont="1" applyAlignment="1">
      <alignment horizontal="center"/>
    </xf>
    <xf numFmtId="2" fontId="0" fillId="0" borderId="0" xfId="0" applyNumberFormat="1" applyAlignment="1">
      <alignment vertical="center"/>
    </xf>
    <xf numFmtId="0" fontId="12" fillId="0" borderId="0" xfId="0" applyFont="1" applyAlignment="1"/>
    <xf numFmtId="167" fontId="0" fillId="0" borderId="0" xfId="0" applyNumberFormat="1" applyAlignment="1">
      <alignment vertical="center"/>
    </xf>
    <xf numFmtId="167" fontId="0" fillId="0" borderId="0" xfId="0" applyNumberFormat="1" applyAlignment="1"/>
    <xf numFmtId="0" fontId="0" fillId="0" borderId="0" xfId="0" applyAlignment="1">
      <alignment horizontal="right" vertical="center"/>
    </xf>
    <xf numFmtId="0" fontId="0" fillId="0" borderId="0" xfId="0" applyBorder="1" applyAlignment="1">
      <alignment horizontal="center" vertical="center"/>
    </xf>
    <xf numFmtId="167" fontId="0" fillId="0" borderId="0" xfId="0" applyNumberFormat="1" applyBorder="1" applyAlignment="1"/>
    <xf numFmtId="167" fontId="0" fillId="55" borderId="0" xfId="0" applyNumberFormat="1" applyFill="1" applyBorder="1" applyAlignment="1">
      <alignment horizontal="right"/>
    </xf>
    <xf numFmtId="165" fontId="0" fillId="0" borderId="0" xfId="0" applyNumberFormat="1" applyBorder="1" applyAlignment="1"/>
    <xf numFmtId="0" fontId="52" fillId="55" borderId="0" xfId="0" applyFont="1" applyFill="1"/>
    <xf numFmtId="0" fontId="52" fillId="55" borderId="0" xfId="0" applyFont="1" applyFill="1" applyBorder="1"/>
    <xf numFmtId="0" fontId="0" fillId="10" borderId="6" xfId="0" applyFill="1" applyBorder="1"/>
    <xf numFmtId="0" fontId="0" fillId="10" borderId="4" xfId="0" applyFill="1" applyBorder="1"/>
    <xf numFmtId="0" fontId="0" fillId="10" borderId="5" xfId="0" applyFill="1" applyBorder="1"/>
    <xf numFmtId="0" fontId="0" fillId="5" borderId="6" xfId="0" applyFill="1" applyBorder="1"/>
    <xf numFmtId="0" fontId="0" fillId="5" borderId="4" xfId="0" applyFill="1" applyBorder="1"/>
    <xf numFmtId="0" fontId="0" fillId="5" borderId="5" xfId="0" applyFill="1" applyBorder="1"/>
    <xf numFmtId="0" fontId="0" fillId="10" borderId="2" xfId="0" applyFill="1" applyBorder="1"/>
    <xf numFmtId="0" fontId="0" fillId="10" borderId="1" xfId="0" applyFill="1" applyBorder="1"/>
    <xf numFmtId="0" fontId="0" fillId="5" borderId="2" xfId="0" applyFill="1" applyBorder="1"/>
    <xf numFmtId="0" fontId="0" fillId="5" borderId="1" xfId="0" applyFill="1" applyBorder="1"/>
    <xf numFmtId="0" fontId="0" fillId="64" borderId="0" xfId="0" applyFill="1"/>
    <xf numFmtId="0" fontId="0" fillId="10" borderId="7" xfId="0" applyFill="1" applyBorder="1"/>
    <xf numFmtId="0" fontId="0" fillId="10" borderId="8" xfId="0" applyFill="1" applyBorder="1"/>
    <xf numFmtId="0" fontId="0" fillId="10" borderId="9" xfId="0" applyFill="1" applyBorder="1"/>
    <xf numFmtId="0" fontId="0" fillId="5" borderId="7" xfId="0" applyFill="1" applyBorder="1"/>
    <xf numFmtId="0" fontId="0" fillId="5" borderId="8" xfId="0" applyFill="1" applyBorder="1"/>
    <xf numFmtId="0" fontId="0" fillId="5" borderId="9" xfId="0" applyFill="1" applyBorder="1"/>
    <xf numFmtId="0" fontId="0" fillId="65" borderId="0" xfId="0" applyFill="1"/>
    <xf numFmtId="0" fontId="0" fillId="65" borderId="0" xfId="0" applyFill="1" applyBorder="1"/>
    <xf numFmtId="0" fontId="0" fillId="0" borderId="31" xfId="0" applyBorder="1"/>
    <xf numFmtId="0" fontId="0" fillId="0" borderId="32" xfId="0" applyBorder="1"/>
    <xf numFmtId="0" fontId="0" fillId="0" borderId="34" xfId="0" applyFill="1" applyBorder="1"/>
    <xf numFmtId="0" fontId="15" fillId="0" borderId="0" xfId="0" applyFont="1" applyAlignment="1">
      <alignment horizontal="center"/>
    </xf>
    <xf numFmtId="0" fontId="0" fillId="48" borderId="0" xfId="0" applyFill="1"/>
    <xf numFmtId="0" fontId="0" fillId="48" borderId="0" xfId="0" applyFill="1" applyBorder="1"/>
    <xf numFmtId="0" fontId="0" fillId="48" borderId="36" xfId="0" applyFont="1" applyFill="1" applyBorder="1"/>
    <xf numFmtId="0" fontId="0" fillId="10" borderId="36" xfId="0" applyFill="1" applyBorder="1"/>
    <xf numFmtId="0" fontId="0" fillId="5" borderId="36" xfId="0" applyFill="1" applyBorder="1"/>
    <xf numFmtId="0" fontId="0" fillId="0" borderId="32" xfId="0" applyBorder="1"/>
    <xf numFmtId="0" fontId="0" fillId="0" borderId="31" xfId="0" applyBorder="1"/>
    <xf numFmtId="0" fontId="0" fillId="0" borderId="0" xfId="0" applyFont="1"/>
    <xf numFmtId="0" fontId="15" fillId="0" borderId="32" xfId="0" applyFont="1" applyBorder="1" applyAlignment="1">
      <alignment horizontal="center"/>
    </xf>
    <xf numFmtId="0" fontId="53" fillId="7" borderId="33" xfId="0" applyFont="1" applyFill="1" applyBorder="1" applyAlignment="1">
      <alignment horizontal="center"/>
    </xf>
    <xf numFmtId="0" fontId="15" fillId="0" borderId="34" xfId="0" applyFont="1" applyBorder="1"/>
    <xf numFmtId="0" fontId="53" fillId="6" borderId="33" xfId="0" applyFont="1" applyFill="1" applyBorder="1" applyAlignment="1">
      <alignment horizontal="center"/>
    </xf>
    <xf numFmtId="0" fontId="53" fillId="6" borderId="35" xfId="0" applyFont="1" applyFill="1" applyBorder="1" applyAlignment="1">
      <alignment horizontal="center"/>
    </xf>
    <xf numFmtId="0" fontId="15" fillId="0" borderId="36" xfId="0" applyFont="1" applyBorder="1"/>
    <xf numFmtId="0" fontId="15" fillId="0" borderId="37" xfId="0" applyFont="1" applyBorder="1"/>
    <xf numFmtId="0" fontId="0" fillId="0" borderId="31" xfId="0" applyBorder="1"/>
    <xf numFmtId="0" fontId="0" fillId="0" borderId="32" xfId="0" applyBorder="1"/>
    <xf numFmtId="0" fontId="8" fillId="0" borderId="30" xfId="0" applyFont="1" applyBorder="1" applyAlignment="1">
      <alignment wrapText="1"/>
    </xf>
    <xf numFmtId="0" fontId="8" fillId="0" borderId="31" xfId="0" applyFont="1" applyBorder="1"/>
    <xf numFmtId="0" fontId="8" fillId="0" borderId="31" xfId="0" applyFont="1" applyBorder="1" applyAlignment="1">
      <alignment wrapText="1"/>
    </xf>
    <xf numFmtId="0" fontId="8" fillId="0" borderId="58" xfId="0" applyFont="1" applyBorder="1" applyAlignment="1">
      <alignment wrapText="1"/>
    </xf>
    <xf numFmtId="164" fontId="7" fillId="7" borderId="57" xfId="0" applyNumberFormat="1" applyFont="1" applyFill="1" applyBorder="1" applyAlignment="1">
      <alignment horizontal="left" wrapText="1"/>
    </xf>
    <xf numFmtId="164" fontId="7" fillId="6" borderId="57" xfId="0" applyNumberFormat="1" applyFont="1" applyFill="1" applyBorder="1" applyAlignment="1">
      <alignment horizontal="left" wrapText="1"/>
    </xf>
    <xf numFmtId="0" fontId="7" fillId="11" borderId="57" xfId="0" applyFont="1" applyFill="1" applyBorder="1" applyAlignment="1">
      <alignment horizontal="left" wrapText="1"/>
    </xf>
    <xf numFmtId="0" fontId="7" fillId="10" borderId="57" xfId="0" applyFont="1" applyFill="1" applyBorder="1" applyAlignment="1">
      <alignment horizontal="left" wrapText="1"/>
    </xf>
    <xf numFmtId="0" fontId="0" fillId="0" borderId="33" xfId="0" applyFont="1" applyBorder="1" applyAlignment="1"/>
    <xf numFmtId="0" fontId="6" fillId="0" borderId="0" xfId="1" applyBorder="1" applyAlignment="1" applyProtection="1"/>
    <xf numFmtId="164" fontId="0" fillId="7" borderId="0" xfId="0" applyNumberFormat="1" applyFill="1" applyBorder="1"/>
    <xf numFmtId="164" fontId="0" fillId="6" borderId="0" xfId="0" applyNumberFormat="1" applyFill="1" applyBorder="1"/>
    <xf numFmtId="0" fontId="0" fillId="10" borderId="34" xfId="0" applyFill="1" applyBorder="1"/>
    <xf numFmtId="0" fontId="0" fillId="0" borderId="35" xfId="0" applyFont="1" applyBorder="1" applyAlignment="1"/>
    <xf numFmtId="0" fontId="0" fillId="0" borderId="36" xfId="0" applyBorder="1" applyAlignment="1"/>
    <xf numFmtId="0" fontId="0" fillId="5" borderId="36" xfId="0" applyFont="1" applyFill="1" applyBorder="1" applyAlignment="1"/>
    <xf numFmtId="0" fontId="0" fillId="0" borderId="36" xfId="0" applyFont="1" applyBorder="1" applyAlignment="1"/>
    <xf numFmtId="0" fontId="6" fillId="0" borderId="36" xfId="1" applyBorder="1" applyAlignment="1" applyProtection="1"/>
    <xf numFmtId="164" fontId="0" fillId="7" borderId="36" xfId="0" applyNumberFormat="1" applyFill="1" applyBorder="1"/>
    <xf numFmtId="164" fontId="0" fillId="6" borderId="36" xfId="0" applyNumberFormat="1" applyFill="1" applyBorder="1"/>
    <xf numFmtId="0" fontId="0" fillId="11" borderId="36" xfId="0" applyFill="1" applyBorder="1"/>
    <xf numFmtId="0" fontId="0" fillId="10" borderId="37" xfId="0" applyFill="1" applyBorder="1"/>
    <xf numFmtId="0" fontId="3" fillId="0" borderId="30" xfId="0" applyFont="1" applyBorder="1"/>
    <xf numFmtId="0" fontId="11" fillId="0" borderId="31" xfId="0" applyFont="1" applyBorder="1" applyAlignment="1">
      <alignment vertical="center"/>
    </xf>
    <xf numFmtId="1" fontId="12" fillId="0" borderId="59" xfId="0" applyNumberFormat="1" applyFont="1" applyBorder="1"/>
    <xf numFmtId="2" fontId="13" fillId="0" borderId="38" xfId="0" applyNumberFormat="1" applyFont="1" applyBorder="1"/>
    <xf numFmtId="1" fontId="12" fillId="0" borderId="41" xfId="0" applyNumberFormat="1" applyFont="1" applyBorder="1"/>
    <xf numFmtId="1" fontId="12" fillId="0" borderId="33" xfId="0" applyNumberFormat="1" applyFont="1" applyBorder="1"/>
    <xf numFmtId="1" fontId="12" fillId="0" borderId="0" xfId="0" applyNumberFormat="1" applyFont="1" applyBorder="1"/>
    <xf numFmtId="0" fontId="15" fillId="17" borderId="33" xfId="0" applyFont="1" applyFill="1" applyBorder="1" applyAlignment="1">
      <alignment horizontal="left"/>
    </xf>
    <xf numFmtId="49" fontId="15" fillId="17" borderId="0" xfId="0" applyNumberFormat="1" applyFont="1" applyFill="1" applyBorder="1" applyAlignment="1">
      <alignment horizontal="left"/>
    </xf>
    <xf numFmtId="1" fontId="0" fillId="0" borderId="0" xfId="0" applyNumberFormat="1" applyBorder="1" applyAlignment="1">
      <alignment vertical="center"/>
    </xf>
    <xf numFmtId="0" fontId="15" fillId="18" borderId="33" xfId="0" applyFont="1" applyFill="1" applyBorder="1" applyAlignment="1">
      <alignment horizontal="left"/>
    </xf>
    <xf numFmtId="49" fontId="15" fillId="18" borderId="0" xfId="0" applyNumberFormat="1" applyFont="1" applyFill="1" applyBorder="1" applyAlignment="1">
      <alignment horizontal="left"/>
    </xf>
    <xf numFmtId="0" fontId="15" fillId="19" borderId="33" xfId="0" applyFont="1" applyFill="1" applyBorder="1" applyAlignment="1">
      <alignment horizontal="left"/>
    </xf>
    <xf numFmtId="49" fontId="15" fillId="19" borderId="0" xfId="0" applyNumberFormat="1" applyFont="1" applyFill="1" applyBorder="1" applyAlignment="1">
      <alignment horizontal="left"/>
    </xf>
    <xf numFmtId="0" fontId="15" fillId="20" borderId="33" xfId="0" applyFont="1" applyFill="1" applyBorder="1" applyAlignment="1">
      <alignment horizontal="left"/>
    </xf>
    <xf numFmtId="49" fontId="15" fillId="20" borderId="0" xfId="0" applyNumberFormat="1" applyFont="1" applyFill="1" applyBorder="1" applyAlignment="1">
      <alignment horizontal="left"/>
    </xf>
    <xf numFmtId="0" fontId="15" fillId="21" borderId="33" xfId="0" applyFont="1" applyFill="1" applyBorder="1" applyAlignment="1">
      <alignment horizontal="left"/>
    </xf>
    <xf numFmtId="49" fontId="15" fillId="21" borderId="0" xfId="0" applyNumberFormat="1" applyFont="1" applyFill="1" applyBorder="1" applyAlignment="1">
      <alignment horizontal="left"/>
    </xf>
    <xf numFmtId="0" fontId="15" fillId="22" borderId="33" xfId="0" applyFont="1" applyFill="1" applyBorder="1" applyAlignment="1">
      <alignment horizontal="left"/>
    </xf>
    <xf numFmtId="49" fontId="15" fillId="22" borderId="0" xfId="0" applyNumberFormat="1" applyFont="1" applyFill="1" applyBorder="1" applyAlignment="1">
      <alignment horizontal="left"/>
    </xf>
    <xf numFmtId="0" fontId="15" fillId="0" borderId="33" xfId="0" applyFont="1" applyBorder="1" applyAlignment="1">
      <alignment horizontal="left"/>
    </xf>
    <xf numFmtId="49" fontId="15" fillId="0" borderId="0" xfId="0" applyNumberFormat="1" applyFont="1" applyBorder="1" applyAlignment="1">
      <alignment horizontal="left"/>
    </xf>
    <xf numFmtId="0" fontId="2" fillId="0" borderId="0" xfId="6" applyFont="1" applyFill="1" applyBorder="1"/>
    <xf numFmtId="0" fontId="0" fillId="0" borderId="0" xfId="6" applyFont="1" applyFill="1" applyBorder="1"/>
    <xf numFmtId="0" fontId="3" fillId="0" borderId="30" xfId="0" applyFont="1" applyFill="1" applyBorder="1"/>
    <xf numFmtId="0" fontId="0" fillId="0" borderId="32" xfId="0" applyFill="1" applyBorder="1"/>
    <xf numFmtId="0" fontId="2" fillId="0" borderId="0" xfId="6" applyFill="1" applyBorder="1"/>
    <xf numFmtId="0" fontId="0" fillId="0" borderId="23" xfId="0" applyFill="1" applyBorder="1" applyAlignment="1">
      <alignment vertical="center"/>
    </xf>
    <xf numFmtId="1" fontId="0" fillId="0" borderId="4" xfId="0" applyNumberFormat="1" applyFill="1" applyBorder="1"/>
    <xf numFmtId="0" fontId="0" fillId="0" borderId="35" xfId="0" applyFill="1" applyBorder="1"/>
    <xf numFmtId="0" fontId="0" fillId="0" borderId="37" xfId="0" applyFill="1" applyBorder="1"/>
    <xf numFmtId="3" fontId="0" fillId="0" borderId="0" xfId="0" applyNumberFormat="1" applyFont="1" applyBorder="1" applyAlignment="1"/>
    <xf numFmtId="0" fontId="0" fillId="0" borderId="0" xfId="0" applyFont="1" applyFill="1" applyBorder="1" applyAlignment="1"/>
    <xf numFmtId="0" fontId="0" fillId="0" borderId="36" xfId="0" applyFont="1" applyFill="1" applyBorder="1" applyAlignment="1"/>
    <xf numFmtId="0" fontId="8" fillId="0" borderId="31" xfId="0" applyFont="1" applyFill="1" applyBorder="1" applyAlignment="1">
      <alignment wrapText="1"/>
    </xf>
    <xf numFmtId="3" fontId="0" fillId="0" borderId="36" xfId="0" applyNumberFormat="1" applyFont="1" applyBorder="1" applyAlignment="1"/>
    <xf numFmtId="0" fontId="8" fillId="0" borderId="0" xfId="0" applyFont="1" applyFill="1" applyAlignment="1">
      <alignment wrapText="1"/>
    </xf>
    <xf numFmtId="0" fontId="8" fillId="0" borderId="0" xfId="0" applyFont="1" applyFill="1"/>
    <xf numFmtId="0" fontId="3" fillId="0" borderId="0" xfId="0" applyFont="1" applyFill="1" applyBorder="1"/>
    <xf numFmtId="0" fontId="8" fillId="0" borderId="0" xfId="0" applyFont="1" applyFill="1" applyBorder="1" applyAlignment="1">
      <alignment wrapText="1"/>
    </xf>
    <xf numFmtId="164" fontId="7" fillId="0" borderId="0" xfId="0" applyNumberFormat="1" applyFont="1" applyFill="1" applyBorder="1" applyAlignment="1">
      <alignment horizontal="left" wrapText="1"/>
    </xf>
    <xf numFmtId="0" fontId="5" fillId="0" borderId="0" xfId="0" applyFont="1" applyFill="1"/>
    <xf numFmtId="0" fontId="7" fillId="0" borderId="0" xfId="0" applyFont="1" applyFill="1" applyBorder="1" applyAlignment="1">
      <alignment horizontal="left" wrapText="1"/>
    </xf>
    <xf numFmtId="0" fontId="15" fillId="6" borderId="31" xfId="0" applyFont="1" applyFill="1" applyBorder="1" applyAlignment="1">
      <alignment horizontal="center"/>
    </xf>
    <xf numFmtId="0" fontId="15" fillId="2" borderId="31" xfId="0" applyFont="1" applyFill="1" applyBorder="1" applyAlignment="1">
      <alignment horizontal="center"/>
    </xf>
    <xf numFmtId="0" fontId="9" fillId="0" borderId="30" xfId="0" applyFont="1" applyBorder="1"/>
    <xf numFmtId="0" fontId="0" fillId="0" borderId="31" xfId="0" applyBorder="1"/>
    <xf numFmtId="0" fontId="0" fillId="0" borderId="32" xfId="0" applyBorder="1"/>
  </cellXfs>
  <cellStyles count="580">
    <cellStyle name="Followed Hyperlink" xfId="2" builtinId="9" hidden="1"/>
    <cellStyle name="Followed Hyperlink" xfId="3" builtinId="9" hidden="1"/>
    <cellStyle name="Followed Hyperlink" xfId="4" builtinId="9" hidden="1"/>
    <cellStyle name="Followed Hyperlink" xfId="5" builtinId="9" hidden="1"/>
    <cellStyle name="Followed Hyperlink" xfId="7" builtinId="9" hidden="1"/>
    <cellStyle name="Followed Hyperlink" xfId="8" builtinId="9" hidden="1"/>
    <cellStyle name="Followed Hyperlink" xfId="9" builtinId="9" hidden="1"/>
    <cellStyle name="Followed Hyperlink" xfId="10" builtinId="9" hidden="1"/>
    <cellStyle name="Followed Hyperlink" xfId="12" builtinId="9" hidden="1"/>
    <cellStyle name="Followed Hyperlink" xfId="13" builtinId="9" hidden="1"/>
    <cellStyle name="Followed Hyperlink" xfId="15" builtinId="9" hidden="1"/>
    <cellStyle name="Followed Hyperlink" xfId="16" builtinId="9" hidden="1"/>
    <cellStyle name="Followed Hyperlink" xfId="17" builtinId="9" hidden="1"/>
    <cellStyle name="Followed Hyperlink" xfId="18" builtinId="9" hidden="1"/>
    <cellStyle name="Followed Hyperlink" xfId="19" builtinId="9" hidden="1"/>
    <cellStyle name="Followed Hyperlink" xfId="20" builtinId="9" hidden="1"/>
    <cellStyle name="Followed Hyperlink" xfId="21" builtinId="9" hidden="1"/>
    <cellStyle name="Followed Hyperlink" xfId="22" builtinId="9" hidden="1"/>
    <cellStyle name="Followed Hyperlink" xfId="23" builtinId="9" hidden="1"/>
    <cellStyle name="Followed Hyperlink" xfId="24" builtinId="9" hidden="1"/>
    <cellStyle name="Followed Hyperlink" xfId="25" builtinId="9" hidden="1"/>
    <cellStyle name="Followed Hyperlink" xfId="26" builtinId="9" hidden="1"/>
    <cellStyle name="Followed Hyperlink" xfId="27" builtinId="9" hidden="1"/>
    <cellStyle name="Followed Hyperlink" xfId="28" builtinId="9" hidden="1"/>
    <cellStyle name="Followed Hyperlink" xfId="29" builtinId="9" hidden="1"/>
    <cellStyle name="Followed Hyperlink" xfId="30" builtinId="9" hidden="1"/>
    <cellStyle name="Followed Hyperlink" xfId="31" builtinId="9" hidden="1"/>
    <cellStyle name="Followed Hyperlink" xfId="32" builtinId="9" hidden="1"/>
    <cellStyle name="Followed Hyperlink" xfId="33" builtinId="9" hidden="1"/>
    <cellStyle name="Followed Hyperlink" xfId="34" builtinId="9" hidden="1"/>
    <cellStyle name="Followed Hyperlink" xfId="35" builtinId="9" hidden="1"/>
    <cellStyle name="Followed Hyperlink" xfId="36" builtinId="9" hidden="1"/>
    <cellStyle name="Followed Hyperlink" xfId="37" builtinId="9" hidden="1"/>
    <cellStyle name="Followed Hyperlink" xfId="38" builtinId="9" hidden="1"/>
    <cellStyle name="Followed Hyperlink" xfId="39" builtinId="9" hidden="1"/>
    <cellStyle name="Followed Hyperlink" xfId="40" builtinId="9" hidden="1"/>
    <cellStyle name="Followed Hyperlink" xfId="41" builtinId="9" hidden="1"/>
    <cellStyle name="Followed Hyperlink" xfId="42" builtinId="9" hidden="1"/>
    <cellStyle name="Followed Hyperlink" xfId="43" builtinId="9" hidden="1"/>
    <cellStyle name="Followed Hyperlink" xfId="44" builtinId="9" hidden="1"/>
    <cellStyle name="Followed Hyperlink" xfId="45" builtinId="9" hidden="1"/>
    <cellStyle name="Followed Hyperlink" xfId="46" builtinId="9" hidden="1"/>
    <cellStyle name="Followed Hyperlink" xfId="47" builtinId="9" hidden="1"/>
    <cellStyle name="Followed Hyperlink" xfId="48" builtinId="9" hidden="1"/>
    <cellStyle name="Followed Hyperlink" xfId="49" builtinId="9" hidden="1"/>
    <cellStyle name="Followed Hyperlink" xfId="50" builtinId="9" hidden="1"/>
    <cellStyle name="Followed Hyperlink" xfId="51" builtinId="9" hidden="1"/>
    <cellStyle name="Followed Hyperlink" xfId="52" builtinId="9" hidden="1"/>
    <cellStyle name="Followed Hyperlink" xfId="53" builtinId="9" hidden="1"/>
    <cellStyle name="Followed Hyperlink" xfId="54" builtinId="9" hidden="1"/>
    <cellStyle name="Followed Hyperlink" xfId="55" builtinId="9" hidden="1"/>
    <cellStyle name="Followed Hyperlink" xfId="56" builtinId="9" hidden="1"/>
    <cellStyle name="Followed Hyperlink" xfId="57" builtinId="9" hidden="1"/>
    <cellStyle name="Followed Hyperlink" xfId="58" builtinId="9" hidden="1"/>
    <cellStyle name="Followed Hyperlink" xfId="59" builtinId="9" hidden="1"/>
    <cellStyle name="Followed Hyperlink" xfId="60" builtinId="9" hidden="1"/>
    <cellStyle name="Followed Hyperlink" xfId="61" builtinId="9" hidden="1"/>
    <cellStyle name="Followed Hyperlink" xfId="62" builtinId="9" hidden="1"/>
    <cellStyle name="Followed Hyperlink" xfId="63" builtinId="9" hidden="1"/>
    <cellStyle name="Followed Hyperlink" xfId="64" builtinId="9" hidden="1"/>
    <cellStyle name="Followed Hyperlink" xfId="65" builtinId="9" hidden="1"/>
    <cellStyle name="Followed Hyperlink" xfId="66" builtinId="9" hidden="1"/>
    <cellStyle name="Followed Hyperlink" xfId="67" builtinId="9" hidden="1"/>
    <cellStyle name="Followed Hyperlink" xfId="68" builtinId="9" hidden="1"/>
    <cellStyle name="Followed Hyperlink" xfId="69" builtinId="9" hidden="1"/>
    <cellStyle name="Followed Hyperlink" xfId="70" builtinId="9" hidden="1"/>
    <cellStyle name="Followed Hyperlink" xfId="71" builtinId="9" hidden="1"/>
    <cellStyle name="Followed Hyperlink" xfId="72" builtinId="9" hidden="1"/>
    <cellStyle name="Followed Hyperlink" xfId="73" builtinId="9" hidden="1"/>
    <cellStyle name="Followed Hyperlink" xfId="74" builtinId="9" hidden="1"/>
    <cellStyle name="Followed Hyperlink" xfId="75" builtinId="9" hidden="1"/>
    <cellStyle name="Followed Hyperlink" xfId="76" builtinId="9" hidden="1"/>
    <cellStyle name="Followed Hyperlink" xfId="77" builtinId="9" hidden="1"/>
    <cellStyle name="Followed Hyperlink" xfId="78" builtinId="9" hidden="1"/>
    <cellStyle name="Followed Hyperlink" xfId="79" builtinId="9" hidden="1"/>
    <cellStyle name="Followed Hyperlink" xfId="80" builtinId="9" hidden="1"/>
    <cellStyle name="Followed Hyperlink" xfId="81" builtinId="9" hidden="1"/>
    <cellStyle name="Followed Hyperlink" xfId="82" builtinId="9" hidden="1"/>
    <cellStyle name="Followed Hyperlink" xfId="83" builtinId="9" hidden="1"/>
    <cellStyle name="Followed Hyperlink" xfId="84" builtinId="9" hidden="1"/>
    <cellStyle name="Followed Hyperlink" xfId="85" builtinId="9" hidden="1"/>
    <cellStyle name="Followed Hyperlink" xfId="86" builtinId="9" hidden="1"/>
    <cellStyle name="Followed Hyperlink" xfId="87" builtinId="9" hidden="1"/>
    <cellStyle name="Followed Hyperlink" xfId="88" builtinId="9" hidden="1"/>
    <cellStyle name="Followed Hyperlink" xfId="89" builtinId="9" hidden="1"/>
    <cellStyle name="Followed Hyperlink" xfId="90" builtinId="9" hidden="1"/>
    <cellStyle name="Followed Hyperlink" xfId="91" builtinId="9" hidden="1"/>
    <cellStyle name="Followed Hyperlink" xfId="92" builtinId="9" hidden="1"/>
    <cellStyle name="Followed Hyperlink" xfId="93" builtinId="9" hidden="1"/>
    <cellStyle name="Followed Hyperlink" xfId="94" builtinId="9" hidden="1"/>
    <cellStyle name="Followed Hyperlink" xfId="95" builtinId="9" hidden="1"/>
    <cellStyle name="Followed Hyperlink" xfId="96" builtinId="9" hidden="1"/>
    <cellStyle name="Followed Hyperlink" xfId="97" builtinId="9" hidden="1"/>
    <cellStyle name="Followed Hyperlink" xfId="98" builtinId="9" hidden="1"/>
    <cellStyle name="Followed Hyperlink" xfId="99" builtinId="9" hidden="1"/>
    <cellStyle name="Followed Hyperlink" xfId="100" builtinId="9" hidden="1"/>
    <cellStyle name="Followed Hyperlink" xfId="101" builtinId="9" hidden="1"/>
    <cellStyle name="Followed Hyperlink" xfId="102" builtinId="9" hidden="1"/>
    <cellStyle name="Followed Hyperlink" xfId="103" builtinId="9" hidden="1"/>
    <cellStyle name="Followed Hyperlink" xfId="104" builtinId="9" hidden="1"/>
    <cellStyle name="Followed Hyperlink" xfId="105" builtinId="9" hidden="1"/>
    <cellStyle name="Followed Hyperlink" xfId="106" builtinId="9" hidden="1"/>
    <cellStyle name="Followed Hyperlink" xfId="107" builtinId="9" hidden="1"/>
    <cellStyle name="Followed Hyperlink" xfId="108" builtinId="9" hidden="1"/>
    <cellStyle name="Followed Hyperlink" xfId="109" builtinId="9" hidden="1"/>
    <cellStyle name="Followed Hyperlink" xfId="110" builtinId="9" hidden="1"/>
    <cellStyle name="Followed Hyperlink" xfId="111" builtinId="9" hidden="1"/>
    <cellStyle name="Followed Hyperlink" xfId="112" builtinId="9" hidden="1"/>
    <cellStyle name="Followed Hyperlink" xfId="113" builtinId="9" hidden="1"/>
    <cellStyle name="Followed Hyperlink" xfId="114" builtinId="9" hidden="1"/>
    <cellStyle name="Followed Hyperlink" xfId="115" builtinId="9" hidden="1"/>
    <cellStyle name="Followed Hyperlink" xfId="116" builtinId="9" hidden="1"/>
    <cellStyle name="Followed Hyperlink" xfId="117" builtinId="9" hidden="1"/>
    <cellStyle name="Followed Hyperlink" xfId="118" builtinId="9" hidden="1"/>
    <cellStyle name="Followed Hyperlink" xfId="119" builtinId="9" hidden="1"/>
    <cellStyle name="Followed Hyperlink" xfId="120" builtinId="9" hidden="1"/>
    <cellStyle name="Followed Hyperlink" xfId="121" builtinId="9" hidden="1"/>
    <cellStyle name="Followed Hyperlink" xfId="122" builtinId="9" hidden="1"/>
    <cellStyle name="Followed Hyperlink" xfId="123" builtinId="9" hidden="1"/>
    <cellStyle name="Followed Hyperlink" xfId="124" builtinId="9" hidden="1"/>
    <cellStyle name="Followed Hyperlink" xfId="125" builtinId="9" hidden="1"/>
    <cellStyle name="Followed Hyperlink" xfId="126" builtinId="9" hidden="1"/>
    <cellStyle name="Followed Hyperlink" xfId="127" builtinId="9" hidden="1"/>
    <cellStyle name="Followed Hyperlink" xfId="128" builtinId="9" hidden="1"/>
    <cellStyle name="Followed Hyperlink" xfId="129" builtinId="9" hidden="1"/>
    <cellStyle name="Followed Hyperlink" xfId="130" builtinId="9" hidden="1"/>
    <cellStyle name="Followed Hyperlink" xfId="131" builtinId="9" hidden="1"/>
    <cellStyle name="Followed Hyperlink" xfId="132" builtinId="9" hidden="1"/>
    <cellStyle name="Followed Hyperlink" xfId="133" builtinId="9" hidden="1"/>
    <cellStyle name="Followed Hyperlink" xfId="134" builtinId="9" hidden="1"/>
    <cellStyle name="Followed Hyperlink" xfId="135" builtinId="9" hidden="1"/>
    <cellStyle name="Followed Hyperlink" xfId="136" builtinId="9" hidden="1"/>
    <cellStyle name="Followed Hyperlink" xfId="137" builtinId="9" hidden="1"/>
    <cellStyle name="Followed Hyperlink" xfId="138" builtinId="9" hidden="1"/>
    <cellStyle name="Followed Hyperlink" xfId="139" builtinId="9" hidden="1"/>
    <cellStyle name="Followed Hyperlink" xfId="140" builtinId="9" hidden="1"/>
    <cellStyle name="Followed Hyperlink" xfId="141" builtinId="9" hidden="1"/>
    <cellStyle name="Followed Hyperlink" xfId="142" builtinId="9" hidden="1"/>
    <cellStyle name="Followed Hyperlink" xfId="143" builtinId="9" hidden="1"/>
    <cellStyle name="Followed Hyperlink" xfId="144" builtinId="9" hidden="1"/>
    <cellStyle name="Followed Hyperlink" xfId="145" builtinId="9" hidden="1"/>
    <cellStyle name="Followed Hyperlink" xfId="146" builtinId="9" hidden="1"/>
    <cellStyle name="Followed Hyperlink" xfId="147" builtinId="9" hidden="1"/>
    <cellStyle name="Followed Hyperlink" xfId="148" builtinId="9" hidden="1"/>
    <cellStyle name="Followed Hyperlink" xfId="149" builtinId="9" hidden="1"/>
    <cellStyle name="Followed Hyperlink" xfId="150" builtinId="9" hidden="1"/>
    <cellStyle name="Followed Hyperlink" xfId="151" builtinId="9" hidden="1"/>
    <cellStyle name="Followed Hyperlink" xfId="152" builtinId="9" hidden="1"/>
    <cellStyle name="Followed Hyperlink" xfId="153" builtinId="9" hidden="1"/>
    <cellStyle name="Followed Hyperlink" xfId="154" builtinId="9" hidden="1"/>
    <cellStyle name="Followed Hyperlink" xfId="155" builtinId="9" hidden="1"/>
    <cellStyle name="Followed Hyperlink" xfId="156" builtinId="9" hidden="1"/>
    <cellStyle name="Followed Hyperlink" xfId="157" builtinId="9" hidden="1"/>
    <cellStyle name="Followed Hyperlink" xfId="158" builtinId="9" hidden="1"/>
    <cellStyle name="Followed Hyperlink" xfId="159" builtinId="9" hidden="1"/>
    <cellStyle name="Followed Hyperlink" xfId="160" builtinId="9" hidden="1"/>
    <cellStyle name="Followed Hyperlink" xfId="161" builtinId="9" hidden="1"/>
    <cellStyle name="Followed Hyperlink" xfId="162" builtinId="9" hidden="1"/>
    <cellStyle name="Followed Hyperlink" xfId="163" builtinId="9" hidden="1"/>
    <cellStyle name="Followed Hyperlink" xfId="164" builtinId="9" hidden="1"/>
    <cellStyle name="Followed Hyperlink" xfId="165" builtinId="9" hidden="1"/>
    <cellStyle name="Followed Hyperlink" xfId="166" builtinId="9" hidden="1"/>
    <cellStyle name="Followed Hyperlink" xfId="167" builtinId="9" hidden="1"/>
    <cellStyle name="Followed Hyperlink" xfId="168" builtinId="9" hidden="1"/>
    <cellStyle name="Followed Hyperlink" xfId="169" builtinId="9" hidden="1"/>
    <cellStyle name="Followed Hyperlink" xfId="170" builtinId="9" hidden="1"/>
    <cellStyle name="Followed Hyperlink" xfId="171" builtinId="9" hidden="1"/>
    <cellStyle name="Followed Hyperlink" xfId="172" builtinId="9" hidden="1"/>
    <cellStyle name="Followed Hyperlink" xfId="173" builtinId="9" hidden="1"/>
    <cellStyle name="Followed Hyperlink" xfId="174" builtinId="9" hidden="1"/>
    <cellStyle name="Followed Hyperlink" xfId="175" builtinId="9" hidden="1"/>
    <cellStyle name="Followed Hyperlink" xfId="176" builtinId="9" hidden="1"/>
    <cellStyle name="Followed Hyperlink" xfId="177" builtinId="9" hidden="1"/>
    <cellStyle name="Followed Hyperlink" xfId="178" builtinId="9" hidden="1"/>
    <cellStyle name="Followed Hyperlink" xfId="179" builtinId="9" hidden="1"/>
    <cellStyle name="Followed Hyperlink" xfId="180" builtinId="9" hidden="1"/>
    <cellStyle name="Followed Hyperlink" xfId="181" builtinId="9" hidden="1"/>
    <cellStyle name="Followed Hyperlink" xfId="182" builtinId="9" hidden="1"/>
    <cellStyle name="Followed Hyperlink" xfId="183" builtinId="9" hidden="1"/>
    <cellStyle name="Followed Hyperlink" xfId="184" builtinId="9" hidden="1"/>
    <cellStyle name="Followed Hyperlink" xfId="185" builtinId="9" hidden="1"/>
    <cellStyle name="Followed Hyperlink" xfId="186" builtinId="9" hidden="1"/>
    <cellStyle name="Followed Hyperlink" xfId="187" builtinId="9" hidden="1"/>
    <cellStyle name="Followed Hyperlink" xfId="188" builtinId="9" hidden="1"/>
    <cellStyle name="Followed Hyperlink" xfId="189" builtinId="9" hidden="1"/>
    <cellStyle name="Followed Hyperlink" xfId="190" builtinId="9" hidden="1"/>
    <cellStyle name="Followed Hyperlink" xfId="191" builtinId="9" hidden="1"/>
    <cellStyle name="Followed Hyperlink" xfId="192" builtinId="9" hidden="1"/>
    <cellStyle name="Followed Hyperlink" xfId="193" builtinId="9" hidden="1"/>
    <cellStyle name="Followed Hyperlink" xfId="194" builtinId="9" hidden="1"/>
    <cellStyle name="Followed Hyperlink" xfId="195" builtinId="9" hidden="1"/>
    <cellStyle name="Followed Hyperlink" xfId="196" builtinId="9" hidden="1"/>
    <cellStyle name="Followed Hyperlink" xfId="197" builtinId="9" hidden="1"/>
    <cellStyle name="Followed Hyperlink" xfId="198" builtinId="9" hidden="1"/>
    <cellStyle name="Followed Hyperlink" xfId="199" builtinId="9" hidden="1"/>
    <cellStyle name="Followed Hyperlink" xfId="200" builtinId="9" hidden="1"/>
    <cellStyle name="Followed Hyperlink" xfId="201" builtinId="9" hidden="1"/>
    <cellStyle name="Followed Hyperlink" xfId="202" builtinId="9" hidden="1"/>
    <cellStyle name="Followed Hyperlink" xfId="203" builtinId="9" hidden="1"/>
    <cellStyle name="Followed Hyperlink" xfId="204" builtinId="9" hidden="1"/>
    <cellStyle name="Followed Hyperlink" xfId="205" builtinId="9" hidden="1"/>
    <cellStyle name="Followed Hyperlink" xfId="206" builtinId="9" hidden="1"/>
    <cellStyle name="Followed Hyperlink" xfId="207" builtinId="9" hidden="1"/>
    <cellStyle name="Followed Hyperlink" xfId="208" builtinId="9" hidden="1"/>
    <cellStyle name="Followed Hyperlink" xfId="209" builtinId="9" hidden="1"/>
    <cellStyle name="Followed Hyperlink" xfId="210" builtinId="9" hidden="1"/>
    <cellStyle name="Followed Hyperlink" xfId="211" builtinId="9" hidden="1"/>
    <cellStyle name="Followed Hyperlink" xfId="212" builtinId="9" hidden="1"/>
    <cellStyle name="Followed Hyperlink" xfId="213" builtinId="9" hidden="1"/>
    <cellStyle name="Followed Hyperlink" xfId="214" builtinId="9" hidden="1"/>
    <cellStyle name="Followed Hyperlink" xfId="215" builtinId="9" hidden="1"/>
    <cellStyle name="Followed Hyperlink" xfId="216" builtinId="9" hidden="1"/>
    <cellStyle name="Followed Hyperlink" xfId="217" builtinId="9" hidden="1"/>
    <cellStyle name="Followed Hyperlink" xfId="218" builtinId="9" hidden="1"/>
    <cellStyle name="Followed Hyperlink" xfId="219" builtinId="9" hidden="1"/>
    <cellStyle name="Followed Hyperlink" xfId="220" builtinId="9" hidden="1"/>
    <cellStyle name="Followed Hyperlink" xfId="221" builtinId="9" hidden="1"/>
    <cellStyle name="Followed Hyperlink" xfId="222" builtinId="9" hidden="1"/>
    <cellStyle name="Followed Hyperlink" xfId="223" builtinId="9" hidden="1"/>
    <cellStyle name="Followed Hyperlink" xfId="224" builtinId="9" hidden="1"/>
    <cellStyle name="Followed Hyperlink" xfId="225" builtinId="9" hidden="1"/>
    <cellStyle name="Followed Hyperlink" xfId="226" builtinId="9" hidden="1"/>
    <cellStyle name="Followed Hyperlink" xfId="227" builtinId="9" hidden="1"/>
    <cellStyle name="Followed Hyperlink" xfId="228" builtinId="9" hidden="1"/>
    <cellStyle name="Followed Hyperlink" xfId="229" builtinId="9" hidden="1"/>
    <cellStyle name="Followed Hyperlink" xfId="230" builtinId="9" hidden="1"/>
    <cellStyle name="Followed Hyperlink" xfId="231" builtinId="9" hidden="1"/>
    <cellStyle name="Followed Hyperlink" xfId="232" builtinId="9" hidden="1"/>
    <cellStyle name="Followed Hyperlink" xfId="233" builtinId="9" hidden="1"/>
    <cellStyle name="Followed Hyperlink" xfId="234" builtinId="9" hidden="1"/>
    <cellStyle name="Followed Hyperlink" xfId="235" builtinId="9" hidden="1"/>
    <cellStyle name="Followed Hyperlink" xfId="236" builtinId="9" hidden="1"/>
    <cellStyle name="Followed Hyperlink" xfId="237" builtinId="9" hidden="1"/>
    <cellStyle name="Followed Hyperlink" xfId="238" builtinId="9" hidden="1"/>
    <cellStyle name="Followed Hyperlink" xfId="239" builtinId="9" hidden="1"/>
    <cellStyle name="Followed Hyperlink" xfId="240" builtinId="9" hidden="1"/>
    <cellStyle name="Followed Hyperlink" xfId="241" builtinId="9" hidden="1"/>
    <cellStyle name="Followed Hyperlink" xfId="242" builtinId="9" hidden="1"/>
    <cellStyle name="Followed Hyperlink" xfId="243" builtinId="9" hidden="1"/>
    <cellStyle name="Followed Hyperlink" xfId="244" builtinId="9" hidden="1"/>
    <cellStyle name="Followed Hyperlink" xfId="245" builtinId="9" hidden="1"/>
    <cellStyle name="Followed Hyperlink" xfId="246" builtinId="9" hidden="1"/>
    <cellStyle name="Followed Hyperlink" xfId="247" builtinId="9" hidden="1"/>
    <cellStyle name="Followed Hyperlink" xfId="248" builtinId="9" hidden="1"/>
    <cellStyle name="Followed Hyperlink" xfId="249" builtinId="9" hidden="1"/>
    <cellStyle name="Followed Hyperlink" xfId="250" builtinId="9" hidden="1"/>
    <cellStyle name="Followed Hyperlink" xfId="251" builtinId="9" hidden="1"/>
    <cellStyle name="Followed Hyperlink" xfId="252" builtinId="9" hidden="1"/>
    <cellStyle name="Followed Hyperlink" xfId="253" builtinId="9" hidden="1"/>
    <cellStyle name="Followed Hyperlink" xfId="254" builtinId="9" hidden="1"/>
    <cellStyle name="Followed Hyperlink" xfId="255" builtinId="9" hidden="1"/>
    <cellStyle name="Followed Hyperlink" xfId="256" builtinId="9" hidden="1"/>
    <cellStyle name="Followed Hyperlink" xfId="257" builtinId="9" hidden="1"/>
    <cellStyle name="Followed Hyperlink" xfId="258" builtinId="9" hidden="1"/>
    <cellStyle name="Followed Hyperlink" xfId="259" builtinId="9" hidden="1"/>
    <cellStyle name="Followed Hyperlink" xfId="260" builtinId="9" hidden="1"/>
    <cellStyle name="Followed Hyperlink" xfId="261" builtinId="9" hidden="1"/>
    <cellStyle name="Followed Hyperlink" xfId="262" builtinId="9" hidden="1"/>
    <cellStyle name="Followed Hyperlink" xfId="263" builtinId="9" hidden="1"/>
    <cellStyle name="Followed Hyperlink" xfId="264" builtinId="9" hidden="1"/>
    <cellStyle name="Followed Hyperlink" xfId="265" builtinId="9" hidden="1"/>
    <cellStyle name="Followed Hyperlink" xfId="266" builtinId="9" hidden="1"/>
    <cellStyle name="Followed Hyperlink" xfId="267" builtinId="9" hidden="1"/>
    <cellStyle name="Followed Hyperlink" xfId="268" builtinId="9" hidden="1"/>
    <cellStyle name="Followed Hyperlink" xfId="269" builtinId="9" hidden="1"/>
    <cellStyle name="Followed Hyperlink" xfId="270" builtinId="9" hidden="1"/>
    <cellStyle name="Followed Hyperlink" xfId="271" builtinId="9" hidden="1"/>
    <cellStyle name="Followed Hyperlink" xfId="272" builtinId="9" hidden="1"/>
    <cellStyle name="Followed Hyperlink" xfId="273" builtinId="9" hidden="1"/>
    <cellStyle name="Followed Hyperlink" xfId="274" builtinId="9" hidden="1"/>
    <cellStyle name="Followed Hyperlink" xfId="275" builtinId="9" hidden="1"/>
    <cellStyle name="Followed Hyperlink" xfId="276" builtinId="9" hidden="1"/>
    <cellStyle name="Followed Hyperlink" xfId="277" builtinId="9" hidden="1"/>
    <cellStyle name="Followed Hyperlink" xfId="278" builtinId="9" hidden="1"/>
    <cellStyle name="Followed Hyperlink" xfId="279" builtinId="9" hidden="1"/>
    <cellStyle name="Followed Hyperlink" xfId="280" builtinId="9" hidden="1"/>
    <cellStyle name="Followed Hyperlink" xfId="281" builtinId="9" hidden="1"/>
    <cellStyle name="Followed Hyperlink" xfId="282" builtinId="9" hidden="1"/>
    <cellStyle name="Followed Hyperlink" xfId="283" builtinId="9" hidden="1"/>
    <cellStyle name="Followed Hyperlink" xfId="284" builtinId="9" hidden="1"/>
    <cellStyle name="Followed Hyperlink" xfId="285" builtinId="9" hidden="1"/>
    <cellStyle name="Followed Hyperlink" xfId="286" builtinId="9" hidden="1"/>
    <cellStyle name="Followed Hyperlink" xfId="287" builtinId="9" hidden="1"/>
    <cellStyle name="Followed Hyperlink" xfId="288" builtinId="9" hidden="1"/>
    <cellStyle name="Followed Hyperlink" xfId="289" builtinId="9" hidden="1"/>
    <cellStyle name="Followed Hyperlink" xfId="290" builtinId="9" hidden="1"/>
    <cellStyle name="Followed Hyperlink" xfId="291" builtinId="9" hidden="1"/>
    <cellStyle name="Followed Hyperlink" xfId="292" builtinId="9" hidden="1"/>
    <cellStyle name="Followed Hyperlink" xfId="293" builtinId="9" hidden="1"/>
    <cellStyle name="Followed Hyperlink" xfId="294" builtinId="9" hidden="1"/>
    <cellStyle name="Followed Hyperlink" xfId="295" builtinId="9" hidden="1"/>
    <cellStyle name="Followed Hyperlink" xfId="296" builtinId="9" hidden="1"/>
    <cellStyle name="Followed Hyperlink" xfId="297" builtinId="9" hidden="1"/>
    <cellStyle name="Followed Hyperlink" xfId="298" builtinId="9" hidden="1"/>
    <cellStyle name="Followed Hyperlink" xfId="299" builtinId="9" hidden="1"/>
    <cellStyle name="Followed Hyperlink" xfId="300" builtinId="9" hidden="1"/>
    <cellStyle name="Followed Hyperlink" xfId="301" builtinId="9" hidden="1"/>
    <cellStyle name="Followed Hyperlink" xfId="302" builtinId="9" hidden="1"/>
    <cellStyle name="Followed Hyperlink" xfId="303" builtinId="9" hidden="1"/>
    <cellStyle name="Followed Hyperlink" xfId="304" builtinId="9" hidden="1"/>
    <cellStyle name="Followed Hyperlink" xfId="305" builtinId="9" hidden="1"/>
    <cellStyle name="Followed Hyperlink" xfId="306" builtinId="9" hidden="1"/>
    <cellStyle name="Followed Hyperlink" xfId="307" builtinId="9" hidden="1"/>
    <cellStyle name="Followed Hyperlink" xfId="308" builtinId="9" hidden="1"/>
    <cellStyle name="Followed Hyperlink" xfId="309" builtinId="9" hidden="1"/>
    <cellStyle name="Followed Hyperlink" xfId="310" builtinId="9" hidden="1"/>
    <cellStyle name="Followed Hyperlink" xfId="311" builtinId="9" hidden="1"/>
    <cellStyle name="Followed Hyperlink" xfId="312" builtinId="9" hidden="1"/>
    <cellStyle name="Followed Hyperlink" xfId="313" builtinId="9" hidden="1"/>
    <cellStyle name="Followed Hyperlink" xfId="314" builtinId="9" hidden="1"/>
    <cellStyle name="Followed Hyperlink" xfId="315" builtinId="9" hidden="1"/>
    <cellStyle name="Followed Hyperlink" xfId="316" builtinId="9" hidden="1"/>
    <cellStyle name="Followed Hyperlink" xfId="317" builtinId="9" hidden="1"/>
    <cellStyle name="Followed Hyperlink" xfId="318" builtinId="9" hidden="1"/>
    <cellStyle name="Followed Hyperlink" xfId="319" builtinId="9" hidden="1"/>
    <cellStyle name="Followed Hyperlink" xfId="320" builtinId="9" hidden="1"/>
    <cellStyle name="Followed Hyperlink" xfId="321" builtinId="9" hidden="1"/>
    <cellStyle name="Followed Hyperlink" xfId="322" builtinId="9" hidden="1"/>
    <cellStyle name="Followed Hyperlink" xfId="323" builtinId="9" hidden="1"/>
    <cellStyle name="Followed Hyperlink" xfId="324" builtinId="9" hidden="1"/>
    <cellStyle name="Followed Hyperlink" xfId="325" builtinId="9" hidden="1"/>
    <cellStyle name="Followed Hyperlink" xfId="326" builtinId="9" hidden="1"/>
    <cellStyle name="Followed Hyperlink" xfId="327" builtinId="9" hidden="1"/>
    <cellStyle name="Followed Hyperlink" xfId="328" builtinId="9" hidden="1"/>
    <cellStyle name="Followed Hyperlink" xfId="329" builtinId="9" hidden="1"/>
    <cellStyle name="Followed Hyperlink" xfId="330" builtinId="9" hidden="1"/>
    <cellStyle name="Followed Hyperlink" xfId="331" builtinId="9" hidden="1"/>
    <cellStyle name="Followed Hyperlink" xfId="332" builtinId="9" hidden="1"/>
    <cellStyle name="Followed Hyperlink" xfId="333" builtinId="9" hidden="1"/>
    <cellStyle name="Followed Hyperlink" xfId="334" builtinId="9" hidden="1"/>
    <cellStyle name="Followed Hyperlink" xfId="335" builtinId="9" hidden="1"/>
    <cellStyle name="Followed Hyperlink" xfId="336" builtinId="9" hidden="1"/>
    <cellStyle name="Followed Hyperlink" xfId="337" builtinId="9" hidden="1"/>
    <cellStyle name="Followed Hyperlink" xfId="338" builtinId="9" hidden="1"/>
    <cellStyle name="Followed Hyperlink" xfId="339" builtinId="9" hidden="1"/>
    <cellStyle name="Followed Hyperlink" xfId="340" builtinId="9" hidden="1"/>
    <cellStyle name="Followed Hyperlink" xfId="341" builtinId="9" hidden="1"/>
    <cellStyle name="Followed Hyperlink" xfId="342" builtinId="9" hidden="1"/>
    <cellStyle name="Followed Hyperlink" xfId="343" builtinId="9" hidden="1"/>
    <cellStyle name="Followed Hyperlink" xfId="344" builtinId="9" hidden="1"/>
    <cellStyle name="Followed Hyperlink" xfId="345" builtinId="9" hidden="1"/>
    <cellStyle name="Followed Hyperlink" xfId="346" builtinId="9" hidden="1"/>
    <cellStyle name="Followed Hyperlink" xfId="347" builtinId="9" hidden="1"/>
    <cellStyle name="Followed Hyperlink" xfId="348" builtinId="9" hidden="1"/>
    <cellStyle name="Followed Hyperlink" xfId="349" builtinId="9" hidden="1"/>
    <cellStyle name="Followed Hyperlink" xfId="350" builtinId="9" hidden="1"/>
    <cellStyle name="Followed Hyperlink" xfId="351" builtinId="9" hidden="1"/>
    <cellStyle name="Followed Hyperlink" xfId="352" builtinId="9" hidden="1"/>
    <cellStyle name="Followed Hyperlink" xfId="353" builtinId="9" hidden="1"/>
    <cellStyle name="Followed Hyperlink" xfId="354" builtinId="9" hidden="1"/>
    <cellStyle name="Followed Hyperlink" xfId="355" builtinId="9" hidden="1"/>
    <cellStyle name="Followed Hyperlink" xfId="356" builtinId="9" hidden="1"/>
    <cellStyle name="Followed Hyperlink" xfId="357" builtinId="9" hidden="1"/>
    <cellStyle name="Followed Hyperlink" xfId="358" builtinId="9" hidden="1"/>
    <cellStyle name="Followed Hyperlink" xfId="359" builtinId="9" hidden="1"/>
    <cellStyle name="Followed Hyperlink" xfId="360" builtinId="9" hidden="1"/>
    <cellStyle name="Followed Hyperlink" xfId="361" builtinId="9" hidden="1"/>
    <cellStyle name="Followed Hyperlink" xfId="362" builtinId="9" hidden="1"/>
    <cellStyle name="Followed Hyperlink" xfId="363" builtinId="9" hidden="1"/>
    <cellStyle name="Followed Hyperlink" xfId="364" builtinId="9" hidden="1"/>
    <cellStyle name="Followed Hyperlink" xfId="365" builtinId="9" hidden="1"/>
    <cellStyle name="Followed Hyperlink" xfId="366" builtinId="9" hidden="1"/>
    <cellStyle name="Followed Hyperlink" xfId="367" builtinId="9" hidden="1"/>
    <cellStyle name="Followed Hyperlink" xfId="368" builtinId="9" hidden="1"/>
    <cellStyle name="Followed Hyperlink" xfId="369" builtinId="9" hidden="1"/>
    <cellStyle name="Followed Hyperlink" xfId="370" builtinId="9" hidden="1"/>
    <cellStyle name="Followed Hyperlink" xfId="371" builtinId="9" hidden="1"/>
    <cellStyle name="Followed Hyperlink" xfId="372" builtinId="9" hidden="1"/>
    <cellStyle name="Followed Hyperlink" xfId="373" builtinId="9" hidden="1"/>
    <cellStyle name="Followed Hyperlink" xfId="374" builtinId="9" hidden="1"/>
    <cellStyle name="Followed Hyperlink" xfId="375" builtinId="9" hidden="1"/>
    <cellStyle name="Followed Hyperlink" xfId="376" builtinId="9" hidden="1"/>
    <cellStyle name="Followed Hyperlink" xfId="377" builtinId="9" hidden="1"/>
    <cellStyle name="Followed Hyperlink" xfId="378" builtinId="9" hidden="1"/>
    <cellStyle name="Followed Hyperlink" xfId="379" builtinId="9" hidden="1"/>
    <cellStyle name="Followed Hyperlink" xfId="380" builtinId="9" hidden="1"/>
    <cellStyle name="Followed Hyperlink" xfId="381" builtinId="9" hidden="1"/>
    <cellStyle name="Followed Hyperlink" xfId="382" builtinId="9" hidden="1"/>
    <cellStyle name="Followed Hyperlink" xfId="383" builtinId="9" hidden="1"/>
    <cellStyle name="Followed Hyperlink" xfId="384" builtinId="9" hidden="1"/>
    <cellStyle name="Followed Hyperlink" xfId="385" builtinId="9" hidden="1"/>
    <cellStyle name="Followed Hyperlink" xfId="386" builtinId="9" hidden="1"/>
    <cellStyle name="Followed Hyperlink" xfId="387" builtinId="9" hidden="1"/>
    <cellStyle name="Followed Hyperlink" xfId="388" builtinId="9" hidden="1"/>
    <cellStyle name="Followed Hyperlink" xfId="389" builtinId="9" hidden="1"/>
    <cellStyle name="Followed Hyperlink" xfId="390" builtinId="9" hidden="1"/>
    <cellStyle name="Followed Hyperlink" xfId="391" builtinId="9" hidden="1"/>
    <cellStyle name="Followed Hyperlink" xfId="392" builtinId="9" hidden="1"/>
    <cellStyle name="Followed Hyperlink" xfId="393" builtinId="9" hidden="1"/>
    <cellStyle name="Followed Hyperlink" xfId="394" builtinId="9" hidden="1"/>
    <cellStyle name="Followed Hyperlink" xfId="395" builtinId="9" hidden="1"/>
    <cellStyle name="Followed Hyperlink" xfId="396" builtinId="9" hidden="1"/>
    <cellStyle name="Followed Hyperlink" xfId="397" builtinId="9" hidden="1"/>
    <cellStyle name="Followed Hyperlink" xfId="398" builtinId="9" hidden="1"/>
    <cellStyle name="Followed Hyperlink" xfId="399" builtinId="9" hidden="1"/>
    <cellStyle name="Followed Hyperlink" xfId="400" builtinId="9" hidden="1"/>
    <cellStyle name="Followed Hyperlink" xfId="401" builtinId="9" hidden="1"/>
    <cellStyle name="Followed Hyperlink" xfId="402" builtinId="9" hidden="1"/>
    <cellStyle name="Followed Hyperlink" xfId="403" builtinId="9" hidden="1"/>
    <cellStyle name="Followed Hyperlink" xfId="404" builtinId="9" hidden="1"/>
    <cellStyle name="Followed Hyperlink" xfId="405" builtinId="9" hidden="1"/>
    <cellStyle name="Followed Hyperlink" xfId="406" builtinId="9" hidden="1"/>
    <cellStyle name="Followed Hyperlink" xfId="407" builtinId="9" hidden="1"/>
    <cellStyle name="Followed Hyperlink" xfId="408" builtinId="9" hidden="1"/>
    <cellStyle name="Followed Hyperlink" xfId="409" builtinId="9" hidden="1"/>
    <cellStyle name="Followed Hyperlink" xfId="410" builtinId="9" hidden="1"/>
    <cellStyle name="Followed Hyperlink" xfId="411" builtinId="9" hidden="1"/>
    <cellStyle name="Followed Hyperlink" xfId="412" builtinId="9" hidden="1"/>
    <cellStyle name="Followed Hyperlink" xfId="413" builtinId="9" hidden="1"/>
    <cellStyle name="Followed Hyperlink" xfId="414" builtinId="9" hidden="1"/>
    <cellStyle name="Followed Hyperlink" xfId="415" builtinId="9" hidden="1"/>
    <cellStyle name="Followed Hyperlink" xfId="416" builtinId="9" hidden="1"/>
    <cellStyle name="Followed Hyperlink" xfId="417" builtinId="9" hidden="1"/>
    <cellStyle name="Followed Hyperlink" xfId="418" builtinId="9" hidden="1"/>
    <cellStyle name="Followed Hyperlink" xfId="419" builtinId="9" hidden="1"/>
    <cellStyle name="Followed Hyperlink" xfId="420" builtinId="9" hidden="1"/>
    <cellStyle name="Followed Hyperlink" xfId="421" builtinId="9" hidden="1"/>
    <cellStyle name="Followed Hyperlink" xfId="422" builtinId="9" hidden="1"/>
    <cellStyle name="Followed Hyperlink" xfId="423" builtinId="9" hidden="1"/>
    <cellStyle name="Followed Hyperlink" xfId="424" builtinId="9" hidden="1"/>
    <cellStyle name="Followed Hyperlink" xfId="425" builtinId="9" hidden="1"/>
    <cellStyle name="Followed Hyperlink" xfId="426" builtinId="9" hidden="1"/>
    <cellStyle name="Followed Hyperlink" xfId="427" builtinId="9" hidden="1"/>
    <cellStyle name="Followed Hyperlink" xfId="428" builtinId="9" hidden="1"/>
    <cellStyle name="Followed Hyperlink" xfId="429" builtinId="9" hidden="1"/>
    <cellStyle name="Followed Hyperlink" xfId="430" builtinId="9" hidden="1"/>
    <cellStyle name="Followed Hyperlink" xfId="431" builtinId="9" hidden="1"/>
    <cellStyle name="Followed Hyperlink" xfId="432" builtinId="9" hidden="1"/>
    <cellStyle name="Followed Hyperlink" xfId="433" builtinId="9" hidden="1"/>
    <cellStyle name="Followed Hyperlink" xfId="434" builtinId="9" hidden="1"/>
    <cellStyle name="Followed Hyperlink" xfId="435" builtinId="9" hidden="1"/>
    <cellStyle name="Followed Hyperlink" xfId="436" builtinId="9" hidden="1"/>
    <cellStyle name="Followed Hyperlink" xfId="437" builtinId="9" hidden="1"/>
    <cellStyle name="Followed Hyperlink" xfId="438" builtinId="9" hidden="1"/>
    <cellStyle name="Followed Hyperlink" xfId="439" builtinId="9" hidden="1"/>
    <cellStyle name="Followed Hyperlink" xfId="440" builtinId="9" hidden="1"/>
    <cellStyle name="Followed Hyperlink" xfId="441" builtinId="9" hidden="1"/>
    <cellStyle name="Followed Hyperlink" xfId="442" builtinId="9" hidden="1"/>
    <cellStyle name="Followed Hyperlink" xfId="443" builtinId="9" hidden="1"/>
    <cellStyle name="Followed Hyperlink" xfId="444" builtinId="9" hidden="1"/>
    <cellStyle name="Followed Hyperlink" xfId="445" builtinId="9" hidden="1"/>
    <cellStyle name="Followed Hyperlink" xfId="446" builtinId="9" hidden="1"/>
    <cellStyle name="Followed Hyperlink" xfId="447" builtinId="9" hidden="1"/>
    <cellStyle name="Followed Hyperlink" xfId="448" builtinId="9" hidden="1"/>
    <cellStyle name="Followed Hyperlink" xfId="449" builtinId="9" hidden="1"/>
    <cellStyle name="Followed Hyperlink" xfId="450" builtinId="9" hidden="1"/>
    <cellStyle name="Followed Hyperlink" xfId="451" builtinId="9" hidden="1"/>
    <cellStyle name="Followed Hyperlink" xfId="452" builtinId="9" hidden="1"/>
    <cellStyle name="Followed Hyperlink" xfId="453" builtinId="9" hidden="1"/>
    <cellStyle name="Followed Hyperlink" xfId="454" builtinId="9" hidden="1"/>
    <cellStyle name="Followed Hyperlink" xfId="455" builtinId="9" hidden="1"/>
    <cellStyle name="Followed Hyperlink" xfId="456" builtinId="9" hidden="1"/>
    <cellStyle name="Followed Hyperlink" xfId="457" builtinId="9" hidden="1"/>
    <cellStyle name="Followed Hyperlink" xfId="458" builtinId="9" hidden="1"/>
    <cellStyle name="Followed Hyperlink" xfId="459" builtinId="9" hidden="1"/>
    <cellStyle name="Followed Hyperlink" xfId="460" builtinId="9" hidden="1"/>
    <cellStyle name="Followed Hyperlink" xfId="461" builtinId="9" hidden="1"/>
    <cellStyle name="Followed Hyperlink" xfId="462" builtinId="9" hidden="1"/>
    <cellStyle name="Followed Hyperlink" xfId="463" builtinId="9" hidden="1"/>
    <cellStyle name="Followed Hyperlink" xfId="464" builtinId="9" hidden="1"/>
    <cellStyle name="Followed Hyperlink" xfId="465" builtinId="9" hidden="1"/>
    <cellStyle name="Followed Hyperlink" xfId="466" builtinId="9" hidden="1"/>
    <cellStyle name="Followed Hyperlink" xfId="467" builtinId="9" hidden="1"/>
    <cellStyle name="Followed Hyperlink" xfId="468" builtinId="9" hidden="1"/>
    <cellStyle name="Followed Hyperlink" xfId="469" builtinId="9" hidden="1"/>
    <cellStyle name="Followed Hyperlink" xfId="470" builtinId="9" hidden="1"/>
    <cellStyle name="Followed Hyperlink" xfId="471" builtinId="9" hidden="1"/>
    <cellStyle name="Followed Hyperlink" xfId="472" builtinId="9" hidden="1"/>
    <cellStyle name="Followed Hyperlink" xfId="473" builtinId="9" hidden="1"/>
    <cellStyle name="Followed Hyperlink" xfId="474" builtinId="9" hidden="1"/>
    <cellStyle name="Followed Hyperlink" xfId="475" builtinId="9" hidden="1"/>
    <cellStyle name="Followed Hyperlink" xfId="476" builtinId="9" hidden="1"/>
    <cellStyle name="Followed Hyperlink" xfId="477" builtinId="9" hidden="1"/>
    <cellStyle name="Followed Hyperlink" xfId="478" builtinId="9" hidden="1"/>
    <cellStyle name="Followed Hyperlink" xfId="479" builtinId="9" hidden="1"/>
    <cellStyle name="Followed Hyperlink" xfId="480" builtinId="9" hidden="1"/>
    <cellStyle name="Followed Hyperlink" xfId="481" builtinId="9" hidden="1"/>
    <cellStyle name="Followed Hyperlink" xfId="482" builtinId="9" hidden="1"/>
    <cellStyle name="Followed Hyperlink" xfId="483" builtinId="9" hidden="1"/>
    <cellStyle name="Followed Hyperlink" xfId="484" builtinId="9" hidden="1"/>
    <cellStyle name="Followed Hyperlink" xfId="485" builtinId="9" hidden="1"/>
    <cellStyle name="Followed Hyperlink" xfId="486" builtinId="9" hidden="1"/>
    <cellStyle name="Followed Hyperlink" xfId="487" builtinId="9" hidden="1"/>
    <cellStyle name="Followed Hyperlink" xfId="488" builtinId="9" hidden="1"/>
    <cellStyle name="Followed Hyperlink" xfId="489" builtinId="9" hidden="1"/>
    <cellStyle name="Followed Hyperlink" xfId="490" builtinId="9" hidden="1"/>
    <cellStyle name="Followed Hyperlink" xfId="491" builtinId="9" hidden="1"/>
    <cellStyle name="Followed Hyperlink" xfId="492" builtinId="9" hidden="1"/>
    <cellStyle name="Followed Hyperlink" xfId="493" builtinId="9" hidden="1"/>
    <cellStyle name="Followed Hyperlink" xfId="494" builtinId="9" hidden="1"/>
    <cellStyle name="Followed Hyperlink" xfId="495" builtinId="9" hidden="1"/>
    <cellStyle name="Followed Hyperlink" xfId="496" builtinId="9" hidden="1"/>
    <cellStyle name="Followed Hyperlink" xfId="497" builtinId="9" hidden="1"/>
    <cellStyle name="Followed Hyperlink" xfId="498" builtinId="9" hidden="1"/>
    <cellStyle name="Followed Hyperlink" xfId="499" builtinId="9" hidden="1"/>
    <cellStyle name="Followed Hyperlink" xfId="500" builtinId="9" hidden="1"/>
    <cellStyle name="Followed Hyperlink" xfId="501" builtinId="9" hidden="1"/>
    <cellStyle name="Followed Hyperlink" xfId="502" builtinId="9" hidden="1"/>
    <cellStyle name="Followed Hyperlink" xfId="504" builtinId="9" hidden="1"/>
    <cellStyle name="Followed Hyperlink" xfId="505" builtinId="9" hidden="1"/>
    <cellStyle name="Followed Hyperlink" xfId="506" builtinId="9" hidden="1"/>
    <cellStyle name="Followed Hyperlink" xfId="507" builtinId="9" hidden="1"/>
    <cellStyle name="Followed Hyperlink" xfId="508" builtinId="9" hidden="1"/>
    <cellStyle name="Followed Hyperlink" xfId="509" builtinId="9" hidden="1"/>
    <cellStyle name="Followed Hyperlink" xfId="510" builtinId="9" hidden="1"/>
    <cellStyle name="Followed Hyperlink" xfId="511" builtinId="9" hidden="1"/>
    <cellStyle name="Followed Hyperlink" xfId="512" builtinId="9" hidden="1"/>
    <cellStyle name="Followed Hyperlink" xfId="513" builtinId="9" hidden="1"/>
    <cellStyle name="Followed Hyperlink" xfId="514" builtinId="9" hidden="1"/>
    <cellStyle name="Followed Hyperlink" xfId="515" builtinId="9" hidden="1"/>
    <cellStyle name="Followed Hyperlink" xfId="516" builtinId="9" hidden="1"/>
    <cellStyle name="Followed Hyperlink" xfId="517" builtinId="9" hidden="1"/>
    <cellStyle name="Followed Hyperlink" xfId="518" builtinId="9" hidden="1"/>
    <cellStyle name="Followed Hyperlink" xfId="519" builtinId="9" hidden="1"/>
    <cellStyle name="Followed Hyperlink" xfId="520" builtinId="9" hidden="1"/>
    <cellStyle name="Followed Hyperlink" xfId="521" builtinId="9" hidden="1"/>
    <cellStyle name="Followed Hyperlink" xfId="522" builtinId="9" hidden="1"/>
    <cellStyle name="Followed Hyperlink" xfId="523" builtinId="9" hidden="1"/>
    <cellStyle name="Followed Hyperlink" xfId="524" builtinId="9" hidden="1"/>
    <cellStyle name="Followed Hyperlink" xfId="525" builtinId="9" hidden="1"/>
    <cellStyle name="Followed Hyperlink" xfId="526" builtinId="9" hidden="1"/>
    <cellStyle name="Followed Hyperlink" xfId="527" builtinId="9" hidden="1"/>
    <cellStyle name="Followed Hyperlink" xfId="528" builtinId="9" hidden="1"/>
    <cellStyle name="Followed Hyperlink" xfId="529" builtinId="9" hidden="1"/>
    <cellStyle name="Followed Hyperlink" xfId="530" builtinId="9" hidden="1"/>
    <cellStyle name="Followed Hyperlink" xfId="531" builtinId="9" hidden="1"/>
    <cellStyle name="Followed Hyperlink" xfId="532" builtinId="9" hidden="1"/>
    <cellStyle name="Followed Hyperlink" xfId="533" builtinId="9" hidden="1"/>
    <cellStyle name="Followed Hyperlink" xfId="534" builtinId="9" hidden="1"/>
    <cellStyle name="Followed Hyperlink" xfId="535" builtinId="9" hidden="1"/>
    <cellStyle name="Followed Hyperlink" xfId="536" builtinId="9" hidden="1"/>
    <cellStyle name="Followed Hyperlink" xfId="537" builtinId="9" hidden="1"/>
    <cellStyle name="Followed Hyperlink" xfId="538" builtinId="9" hidden="1"/>
    <cellStyle name="Followed Hyperlink" xfId="539" builtinId="9" hidden="1"/>
    <cellStyle name="Followed Hyperlink" xfId="540" builtinId="9" hidden="1"/>
    <cellStyle name="Followed Hyperlink" xfId="541" builtinId="9" hidden="1"/>
    <cellStyle name="Followed Hyperlink" xfId="542" builtinId="9" hidden="1"/>
    <cellStyle name="Followed Hyperlink" xfId="543" builtinId="9" hidden="1"/>
    <cellStyle name="Followed Hyperlink" xfId="544" builtinId="9" hidden="1"/>
    <cellStyle name="Followed Hyperlink" xfId="545" builtinId="9" hidden="1"/>
    <cellStyle name="Followed Hyperlink" xfId="546" builtinId="9" hidden="1"/>
    <cellStyle name="Followed Hyperlink" xfId="547" builtinId="9" hidden="1"/>
    <cellStyle name="Followed Hyperlink" xfId="548" builtinId="9" hidden="1"/>
    <cellStyle name="Followed Hyperlink" xfId="549" builtinId="9" hidden="1"/>
    <cellStyle name="Followed Hyperlink" xfId="550" builtinId="9" hidden="1"/>
    <cellStyle name="Followed Hyperlink" xfId="551" builtinId="9" hidden="1"/>
    <cellStyle name="Followed Hyperlink" xfId="552" builtinId="9" hidden="1"/>
    <cellStyle name="Followed Hyperlink" xfId="553" builtinId="9" hidden="1"/>
    <cellStyle name="Followed Hyperlink" xfId="554" builtinId="9" hidden="1"/>
    <cellStyle name="Followed Hyperlink" xfId="555" builtinId="9" hidden="1"/>
    <cellStyle name="Followed Hyperlink" xfId="556" builtinId="9" hidden="1"/>
    <cellStyle name="Followed Hyperlink" xfId="557" builtinId="9" hidden="1"/>
    <cellStyle name="Followed Hyperlink" xfId="558" builtinId="9" hidden="1"/>
    <cellStyle name="Followed Hyperlink" xfId="559" builtinId="9" hidden="1"/>
    <cellStyle name="Followed Hyperlink" xfId="560" builtinId="9" hidden="1"/>
    <cellStyle name="Followed Hyperlink" xfId="561" builtinId="9" hidden="1"/>
    <cellStyle name="Followed Hyperlink" xfId="562" builtinId="9" hidden="1"/>
    <cellStyle name="Followed Hyperlink" xfId="563" builtinId="9" hidden="1"/>
    <cellStyle name="Followed Hyperlink" xfId="564" builtinId="9" hidden="1"/>
    <cellStyle name="Followed Hyperlink" xfId="565" builtinId="9" hidden="1"/>
    <cellStyle name="Followed Hyperlink" xfId="566" builtinId="9" hidden="1"/>
    <cellStyle name="Followed Hyperlink" xfId="567" builtinId="9" hidden="1"/>
    <cellStyle name="Followed Hyperlink" xfId="568" builtinId="9" hidden="1"/>
    <cellStyle name="Followed Hyperlink" xfId="569" builtinId="9" hidden="1"/>
    <cellStyle name="Followed Hyperlink" xfId="570" builtinId="9" hidden="1"/>
    <cellStyle name="Followed Hyperlink" xfId="571" builtinId="9" hidden="1"/>
    <cellStyle name="Followed Hyperlink" xfId="572" builtinId="9" hidden="1"/>
    <cellStyle name="Followed Hyperlink" xfId="573" builtinId="9" hidden="1"/>
    <cellStyle name="Followed Hyperlink" xfId="574" builtinId="9" hidden="1"/>
    <cellStyle name="Followed Hyperlink" xfId="575" builtinId="9" hidden="1"/>
    <cellStyle name="Followed Hyperlink" xfId="576" builtinId="9" hidden="1"/>
    <cellStyle name="Followed Hyperlink" xfId="577" builtinId="9" hidden="1"/>
    <cellStyle name="Followed Hyperlink" xfId="578" builtinId="9" hidden="1"/>
    <cellStyle name="Followed Hyperlink" xfId="579" builtinId="9" hidden="1"/>
    <cellStyle name="Hyperlink 2" xfId="1" xr:uid="{00000000-0005-0000-0000-00003E020000}"/>
    <cellStyle name="Normal" xfId="0" builtinId="0"/>
    <cellStyle name="Normal 2" xfId="503" xr:uid="{00000000-0005-0000-0000-000040020000}"/>
    <cellStyle name="Normal 2 2" xfId="6" xr:uid="{00000000-0005-0000-0000-000041020000}"/>
    <cellStyle name="Normal 3" xfId="14" xr:uid="{00000000-0005-0000-0000-000042020000}"/>
    <cellStyle name="Normal 6" xfId="11" xr:uid="{00000000-0005-0000-0000-00004302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1-5861-3F48-A1B9-4DE93C807129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5861-3F48-A1B9-4DE93C807129}"/>
              </c:ext>
            </c:extLst>
          </c:dPt>
          <c:errBars>
            <c:errBarType val="both"/>
            <c:errValType val="cust"/>
            <c:noEndCap val="0"/>
            <c:plus>
              <c:numRef>
                <c:f>(Fig.7F!$D$670,Fig.7F!$H$670)</c:f>
                <c:numCache>
                  <c:formatCode>General</c:formatCode>
                  <c:ptCount val="2"/>
                  <c:pt idx="0">
                    <c:v>3.7571300909534006E-3</c:v>
                  </c:pt>
                  <c:pt idx="1">
                    <c:v>5.1081915977355544E-3</c:v>
                  </c:pt>
                </c:numCache>
              </c:numRef>
            </c:plus>
            <c:minus>
              <c:numRef>
                <c:f>(Fig.7F!$D$670,Fig.7F!$H$670)</c:f>
                <c:numCache>
                  <c:formatCode>General</c:formatCode>
                  <c:ptCount val="2"/>
                  <c:pt idx="0">
                    <c:v>3.7571300909534006E-3</c:v>
                  </c:pt>
                  <c:pt idx="1">
                    <c:v>5.1081915977355544E-3</c:v>
                  </c:pt>
                </c:numCache>
              </c:numRef>
            </c:minus>
          </c:errBars>
          <c:cat>
            <c:strRef>
              <c:f>(Fig.7F!$B$668,Fig.7F!$F$668)</c:f>
              <c:strCache>
                <c:ptCount val="2"/>
                <c:pt idx="0">
                  <c:v>WT</c:v>
                </c:pt>
                <c:pt idx="1">
                  <c:v>mKO</c:v>
                </c:pt>
              </c:strCache>
            </c:strRef>
          </c:cat>
          <c:val>
            <c:numRef>
              <c:f>(Fig.7F!$C$670,Fig.7F!$G$670)</c:f>
              <c:numCache>
                <c:formatCode>General</c:formatCode>
                <c:ptCount val="2"/>
                <c:pt idx="0">
                  <c:v>0.12357407407407409</c:v>
                </c:pt>
                <c:pt idx="1">
                  <c:v>0.12901851851851853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861-3F48-A1B9-4DE93C8071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32613760"/>
        <c:axId val="232615296"/>
      </c:barChart>
      <c:catAx>
        <c:axId val="2326137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2615296"/>
        <c:crosses val="autoZero"/>
        <c:auto val="1"/>
        <c:lblAlgn val="ctr"/>
        <c:lblOffset val="100"/>
        <c:noMultiLvlLbl val="0"/>
      </c:catAx>
      <c:valAx>
        <c:axId val="232615296"/>
        <c:scaling>
          <c:orientation val="minMax"/>
          <c:max val="0.15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2613760"/>
        <c:crosses val="autoZero"/>
        <c:crossBetween val="between"/>
        <c:majorUnit val="0.05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light</c:v>
          </c:tx>
          <c:spPr>
            <a:solidFill>
              <a:schemeClr val="bg1"/>
            </a:solidFill>
            <a:ln w="6350">
              <a:solidFill>
                <a:schemeClr val="tx1"/>
              </a:solidFill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Lit>
                <c:formatCode>General</c:formatCode>
                <c:ptCount val="2"/>
                <c:pt idx="0">
                  <c:v>0.104139547985122</c:v>
                </c:pt>
                <c:pt idx="1">
                  <c:v>0.12854436358351501</c:v>
                </c:pt>
              </c:numLit>
            </c:plus>
            <c:minus>
              <c:numLit>
                <c:formatCode>General</c:formatCode>
                <c:ptCount val="2"/>
                <c:pt idx="0">
                  <c:v>0.104139547985122</c:v>
                </c:pt>
                <c:pt idx="1">
                  <c:v>0.12854436358351501</c:v>
                </c:pt>
              </c:numLit>
            </c:minus>
            <c:spPr>
              <a:ln w="6350"/>
            </c:spPr>
          </c:errBars>
          <c:cat>
            <c:strLit>
              <c:ptCount val="2"/>
              <c:pt idx="0">
                <c:v>_x0004_Ctrl</c:v>
              </c:pt>
              <c:pt idx="1">
                <c:v>_x0003_mKO</c:v>
              </c:pt>
            </c:strLit>
          </c:cat>
          <c:val>
            <c:numLit>
              <c:formatCode>General</c:formatCode>
              <c:ptCount val="2"/>
              <c:pt idx="0">
                <c:v>1.1830000000000001</c:v>
              </c:pt>
              <c:pt idx="1">
                <c:v>1.2077500000000001</c:v>
              </c:pt>
            </c:numLit>
          </c:val>
          <c:extLst>
            <c:ext xmlns:c16="http://schemas.microsoft.com/office/drawing/2014/chart" uri="{C3380CC4-5D6E-409C-BE32-E72D297353CC}">
              <c16:uniqueId val="{00000000-5D8E-934E-8506-F059362F2D04}"/>
            </c:ext>
          </c:extLst>
        </c:ser>
        <c:ser>
          <c:idx val="1"/>
          <c:order val="1"/>
          <c:tx>
            <c:v>dark</c:v>
          </c:tx>
          <c:spPr>
            <a:solidFill>
              <a:schemeClr val="tx1"/>
            </a:solidFill>
            <a:effectLst/>
          </c:spPr>
          <c:invertIfNegative val="0"/>
          <c:errBars>
            <c:errBarType val="both"/>
            <c:errValType val="cust"/>
            <c:noEndCap val="0"/>
            <c:plus>
              <c:numLit>
                <c:formatCode>General</c:formatCode>
                <c:ptCount val="2"/>
                <c:pt idx="0">
                  <c:v>0.247069494732298</c:v>
                </c:pt>
                <c:pt idx="1">
                  <c:v>0.27436085850904102</c:v>
                </c:pt>
              </c:numLit>
            </c:plus>
            <c:minus>
              <c:numLit>
                <c:formatCode>General</c:formatCode>
                <c:ptCount val="2"/>
                <c:pt idx="0">
                  <c:v>0.247069494732298</c:v>
                </c:pt>
                <c:pt idx="1">
                  <c:v>0.27436085850904102</c:v>
                </c:pt>
              </c:numLit>
            </c:minus>
            <c:spPr>
              <a:ln w="6350"/>
            </c:spPr>
          </c:errBars>
          <c:val>
            <c:numLit>
              <c:formatCode>General</c:formatCode>
              <c:ptCount val="2"/>
              <c:pt idx="0">
                <c:v>2.79975</c:v>
              </c:pt>
              <c:pt idx="1">
                <c:v>2.9282499999999989</c:v>
              </c:pt>
            </c:numLit>
          </c:val>
          <c:extLst>
            <c:ext xmlns:c16="http://schemas.microsoft.com/office/drawing/2014/chart" uri="{C3380CC4-5D6E-409C-BE32-E72D297353CC}">
              <c16:uniqueId val="{00000001-5D8E-934E-8506-F059362F2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115264"/>
        <c:axId val="235116800"/>
      </c:barChart>
      <c:catAx>
        <c:axId val="2351152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6350">
            <a:solidFill>
              <a:schemeClr val="tx1"/>
            </a:solidFill>
          </a:ln>
        </c:spPr>
        <c:crossAx val="235116800"/>
        <c:crosses val="autoZero"/>
        <c:auto val="1"/>
        <c:lblAlgn val="ctr"/>
        <c:lblOffset val="100"/>
        <c:noMultiLvlLbl val="0"/>
      </c:catAx>
      <c:valAx>
        <c:axId val="235116800"/>
        <c:scaling>
          <c:orientation val="minMax"/>
          <c:max val="4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6350">
            <a:solidFill>
              <a:schemeClr val="tx1"/>
            </a:solidFill>
          </a:ln>
        </c:spPr>
        <c:crossAx val="235115264"/>
        <c:crosses val="autoZero"/>
        <c:crossBetween val="between"/>
        <c:majorUnit val="1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585458262218098"/>
          <c:y val="5.1400554097404502E-2"/>
          <c:w val="0.69196632519178303"/>
          <c:h val="0.7414250735436590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errBars>
            <c:errBarType val="plus"/>
            <c:errValType val="cust"/>
            <c:noEndCap val="0"/>
            <c:plus>
              <c:numRef>
                <c:f>(Fig.S4D!$B$80,Fig.S4D!$B$98,Fig.S4D!$B$116,Fig.S4D!$B$134)</c:f>
                <c:numCache>
                  <c:formatCode>General</c:formatCode>
                  <c:ptCount val="4"/>
                  <c:pt idx="0">
                    <c:v>32622466.497044455</c:v>
                  </c:pt>
                  <c:pt idx="1">
                    <c:v>79368488.964994013</c:v>
                  </c:pt>
                  <c:pt idx="2">
                    <c:v>123998919.08888175</c:v>
                  </c:pt>
                  <c:pt idx="3">
                    <c:v>59365049.350732729</c:v>
                  </c:pt>
                </c:numCache>
              </c:numRef>
            </c:plus>
            <c:spPr>
              <a:ln w="3175">
                <a:solidFill>
                  <a:srgbClr val="000000"/>
                </a:solidFill>
                <a:prstDash val="solid"/>
              </a:ln>
            </c:spPr>
          </c:errBars>
          <c:cat>
            <c:strLit>
              <c:ptCount val="4"/>
              <c:pt idx="0">
                <c:v>_x0002_wt</c:v>
              </c:pt>
              <c:pt idx="1">
                <c:v>_x0008_Bmal1 ko</c:v>
              </c:pt>
              <c:pt idx="2">
                <c:v>_x0002_wt</c:v>
              </c:pt>
              <c:pt idx="3">
                <c:v>	Bmal 1 ko</c:v>
              </c:pt>
            </c:strLit>
          </c:cat>
          <c:val>
            <c:numRef>
              <c:f>(Fig.S4D!$B$79,Fig.S4D!$B$97,Fig.S4D!$B$115,Fig.S4D!$B$133)</c:f>
              <c:numCache>
                <c:formatCode>General</c:formatCode>
                <c:ptCount val="4"/>
                <c:pt idx="0">
                  <c:v>116762270.31484909</c:v>
                </c:pt>
                <c:pt idx="1">
                  <c:v>119067966.01728216</c:v>
                </c:pt>
                <c:pt idx="2">
                  <c:v>311520399.49421602</c:v>
                </c:pt>
                <c:pt idx="3">
                  <c:v>159553924.47713622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E2-5B46-BBD3-4FE9C2A7B7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609088"/>
        <c:axId val="235627264"/>
      </c:barChart>
      <c:catAx>
        <c:axId val="235609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235627264"/>
        <c:crosses val="autoZero"/>
        <c:auto val="1"/>
        <c:lblAlgn val="ctr"/>
        <c:lblOffset val="100"/>
        <c:noMultiLvlLbl val="0"/>
      </c:catAx>
      <c:valAx>
        <c:axId val="23562726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/>
                  <a:t>TAG (area/g tissue)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E+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23560908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124456326032598E-2"/>
          <c:y val="5.1400554097404502E-2"/>
          <c:w val="0.94146272964357502"/>
          <c:h val="0.80043348464401098"/>
        </c:manualLayout>
      </c:layout>
      <c:barChart>
        <c:barDir val="col"/>
        <c:grouping val="clustered"/>
        <c:varyColors val="0"/>
        <c:ser>
          <c:idx val="0"/>
          <c:order val="0"/>
          <c:tx>
            <c:v>Ctrl ZT0</c:v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errBars>
            <c:errBarType val="plus"/>
            <c:errValType val="cust"/>
            <c:noEndCap val="0"/>
            <c:plus>
              <c:numRef>
                <c:f>Fig.S4D!$C$83:$AX$83</c:f>
                <c:numCache>
                  <c:formatCode>General</c:formatCode>
                  <c:ptCount val="48"/>
                  <c:pt idx="0">
                    <c:v>21491.567215591782</c:v>
                  </c:pt>
                  <c:pt idx="1">
                    <c:v>214584.55617838743</c:v>
                  </c:pt>
                  <c:pt idx="2">
                    <c:v>324960.00949589157</c:v>
                  </c:pt>
                  <c:pt idx="3">
                    <c:v>635186.6509826245</c:v>
                  </c:pt>
                  <c:pt idx="4">
                    <c:v>1574379.8923830781</c:v>
                  </c:pt>
                  <c:pt idx="5">
                    <c:v>1228880.4758875112</c:v>
                  </c:pt>
                  <c:pt idx="6">
                    <c:v>343316.90705201542</c:v>
                  </c:pt>
                  <c:pt idx="7">
                    <c:v>931296.55310567305</c:v>
                  </c:pt>
                  <c:pt idx="8">
                    <c:v>2345349.5674431222</c:v>
                  </c:pt>
                  <c:pt idx="9">
                    <c:v>2778232.8265529717</c:v>
                  </c:pt>
                  <c:pt idx="10">
                    <c:v>1639006.9741307779</c:v>
                  </c:pt>
                  <c:pt idx="11">
                    <c:v>372103.98909016792</c:v>
                  </c:pt>
                  <c:pt idx="12">
                    <c:v>31985.675534241345</c:v>
                  </c:pt>
                  <c:pt idx="13">
                    <c:v>1921416.0584477121</c:v>
                  </c:pt>
                  <c:pt idx="14">
                    <c:v>3030798.7658294234</c:v>
                  </c:pt>
                  <c:pt idx="15">
                    <c:v>2887766.5531027527</c:v>
                  </c:pt>
                  <c:pt idx="16">
                    <c:v>2221984.3197681368</c:v>
                  </c:pt>
                  <c:pt idx="17">
                    <c:v>294641.44877712079</c:v>
                  </c:pt>
                  <c:pt idx="18">
                    <c:v>1123095.7868794387</c:v>
                  </c:pt>
                  <c:pt idx="19">
                    <c:v>2291860.7617882481</c:v>
                  </c:pt>
                  <c:pt idx="20">
                    <c:v>3985586.4079779126</c:v>
                  </c:pt>
                  <c:pt idx="21">
                    <c:v>3040799.9626797196</c:v>
                  </c:pt>
                  <c:pt idx="22">
                    <c:v>1359732.2082368112</c:v>
                  </c:pt>
                  <c:pt idx="23">
                    <c:v>165020.61060360112</c:v>
                  </c:pt>
                  <c:pt idx="24">
                    <c:v>88225.171756586511</c:v>
                  </c:pt>
                  <c:pt idx="25">
                    <c:v>21197.796708011829</c:v>
                  </c:pt>
                  <c:pt idx="26">
                    <c:v>95145.693213265258</c:v>
                  </c:pt>
                  <c:pt idx="27">
                    <c:v>297620.03086159582</c:v>
                  </c:pt>
                  <c:pt idx="28">
                    <c:v>509279.92742892704</c:v>
                  </c:pt>
                  <c:pt idx="29">
                    <c:v>208193.64618833159</c:v>
                  </c:pt>
                  <c:pt idx="30">
                    <c:v>158504.05378815997</c:v>
                  </c:pt>
                  <c:pt idx="31">
                    <c:v>86671.570979919343</c:v>
                  </c:pt>
                  <c:pt idx="32">
                    <c:v>94664.010120325373</c:v>
                  </c:pt>
                  <c:pt idx="33">
                    <c:v>65300.205533596803</c:v>
                  </c:pt>
                  <c:pt idx="34">
                    <c:v>29876.133160171572</c:v>
                  </c:pt>
                  <c:pt idx="35">
                    <c:v>54136.032409954467</c:v>
                  </c:pt>
                  <c:pt idx="36">
                    <c:v>57000.718320701322</c:v>
                  </c:pt>
                  <c:pt idx="37">
                    <c:v>30769.094166426821</c:v>
                  </c:pt>
                  <c:pt idx="38">
                    <c:v>11291.78450241935</c:v>
                  </c:pt>
                  <c:pt idx="39">
                    <c:v>21496.503678605077</c:v>
                  </c:pt>
                  <c:pt idx="40">
                    <c:v>39437.41333811896</c:v>
                  </c:pt>
                  <c:pt idx="41">
                    <c:v>31016.450351027226</c:v>
                  </c:pt>
                  <c:pt idx="42">
                    <c:v>22581.720546661185</c:v>
                  </c:pt>
                  <c:pt idx="43">
                    <c:v>30388.410434294059</c:v>
                  </c:pt>
                  <c:pt idx="44">
                    <c:v>15876.729279023091</c:v>
                  </c:pt>
                  <c:pt idx="45">
                    <c:v>10629.528512559746</c:v>
                  </c:pt>
                  <c:pt idx="46">
                    <c:v>3304.266920950743</c:v>
                  </c:pt>
                  <c:pt idx="47">
                    <c:v>3735.6696854663523</c:v>
                  </c:pt>
                </c:numCache>
              </c:numRef>
            </c:plus>
            <c:spPr>
              <a:solidFill>
                <a:schemeClr val="accent1">
                  <a:lumMod val="60000"/>
                  <a:lumOff val="40000"/>
                </a:schemeClr>
              </a:solidFill>
              <a:ln w="3175">
                <a:solidFill>
                  <a:srgbClr val="000000"/>
                </a:solidFill>
                <a:prstDash val="solid"/>
              </a:ln>
            </c:spPr>
          </c:errBars>
          <c:cat>
            <c:strRef>
              <c:f>Fig.S4D!$C$2:$AX$2</c:f>
              <c:strCache>
                <c:ptCount val="48"/>
                <c:pt idx="0">
                  <c:v>46:0</c:v>
                </c:pt>
                <c:pt idx="1">
                  <c:v>46:1</c:v>
                </c:pt>
                <c:pt idx="2">
                  <c:v>48:0</c:v>
                </c:pt>
                <c:pt idx="3">
                  <c:v>48:1</c:v>
                </c:pt>
                <c:pt idx="4">
                  <c:v>48:2</c:v>
                </c:pt>
                <c:pt idx="5">
                  <c:v>48:3</c:v>
                </c:pt>
                <c:pt idx="6">
                  <c:v>48:4</c:v>
                </c:pt>
                <c:pt idx="7">
                  <c:v>50:1</c:v>
                </c:pt>
                <c:pt idx="8">
                  <c:v>50:2</c:v>
                </c:pt>
                <c:pt idx="9">
                  <c:v>50:3</c:v>
                </c:pt>
                <c:pt idx="10">
                  <c:v>50:4</c:v>
                </c:pt>
                <c:pt idx="11">
                  <c:v>50:5</c:v>
                </c:pt>
                <c:pt idx="12">
                  <c:v>50:6</c:v>
                </c:pt>
                <c:pt idx="13">
                  <c:v>52:2</c:v>
                </c:pt>
                <c:pt idx="14">
                  <c:v>52:3</c:v>
                </c:pt>
                <c:pt idx="15">
                  <c:v>52:4</c:v>
                </c:pt>
                <c:pt idx="16">
                  <c:v>52:5</c:v>
                </c:pt>
                <c:pt idx="17">
                  <c:v>52:6</c:v>
                </c:pt>
                <c:pt idx="18">
                  <c:v>54:2</c:v>
                </c:pt>
                <c:pt idx="19">
                  <c:v>54:3</c:v>
                </c:pt>
                <c:pt idx="20">
                  <c:v>54:4</c:v>
                </c:pt>
                <c:pt idx="21">
                  <c:v>54:5</c:v>
                </c:pt>
                <c:pt idx="22">
                  <c:v>54:6</c:v>
                </c:pt>
                <c:pt idx="23">
                  <c:v> 54:7</c:v>
                </c:pt>
                <c:pt idx="24">
                  <c:v>54:8</c:v>
                </c:pt>
                <c:pt idx="25">
                  <c:v>56:1</c:v>
                </c:pt>
                <c:pt idx="26">
                  <c:v>56:2</c:v>
                </c:pt>
                <c:pt idx="27">
                  <c:v>56:3</c:v>
                </c:pt>
                <c:pt idx="28">
                  <c:v>56:4</c:v>
                </c:pt>
                <c:pt idx="29">
                  <c:v>56:5</c:v>
                </c:pt>
                <c:pt idx="30">
                  <c:v>56:6</c:v>
                </c:pt>
                <c:pt idx="31">
                  <c:v>56:7</c:v>
                </c:pt>
                <c:pt idx="32">
                  <c:v>56:8</c:v>
                </c:pt>
                <c:pt idx="33">
                  <c:v>56:9</c:v>
                </c:pt>
                <c:pt idx="34">
                  <c:v>58:2</c:v>
                </c:pt>
                <c:pt idx="35">
                  <c:v>58:3</c:v>
                </c:pt>
                <c:pt idx="36">
                  <c:v>58:4</c:v>
                </c:pt>
                <c:pt idx="37">
                  <c:v>58:5</c:v>
                </c:pt>
                <c:pt idx="38">
                  <c:v>58:6</c:v>
                </c:pt>
                <c:pt idx="39">
                  <c:v>58:7</c:v>
                </c:pt>
                <c:pt idx="40">
                  <c:v>58:8</c:v>
                </c:pt>
                <c:pt idx="41">
                  <c:v>58:9</c:v>
                </c:pt>
                <c:pt idx="42">
                  <c:v>58:10</c:v>
                </c:pt>
                <c:pt idx="43">
                  <c:v>60:3</c:v>
                </c:pt>
                <c:pt idx="44">
                  <c:v>60:4</c:v>
                </c:pt>
                <c:pt idx="45">
                  <c:v>60:5</c:v>
                </c:pt>
                <c:pt idx="46">
                  <c:v>60:6</c:v>
                </c:pt>
                <c:pt idx="47">
                  <c:v>60:7</c:v>
                </c:pt>
              </c:strCache>
            </c:strRef>
          </c:cat>
          <c:val>
            <c:numRef>
              <c:f>Fig.S4D!$C$82:$AX$82</c:f>
              <c:numCache>
                <c:formatCode>General</c:formatCode>
                <c:ptCount val="48"/>
                <c:pt idx="0">
                  <c:v>87702.379121350328</c:v>
                </c:pt>
                <c:pt idx="1">
                  <c:v>675636.71519404522</c:v>
                </c:pt>
                <c:pt idx="2">
                  <c:v>779180.75032012642</c:v>
                </c:pt>
                <c:pt idx="3">
                  <c:v>1942093.1813281097</c:v>
                </c:pt>
                <c:pt idx="4">
                  <c:v>4569812.9477687348</c:v>
                </c:pt>
                <c:pt idx="5">
                  <c:v>4188291.8815118507</c:v>
                </c:pt>
                <c:pt idx="6">
                  <c:v>797935.0853904637</c:v>
                </c:pt>
                <c:pt idx="7">
                  <c:v>3952896.8767847917</c:v>
                </c:pt>
                <c:pt idx="8">
                  <c:v>8899187.5229078792</c:v>
                </c:pt>
                <c:pt idx="9">
                  <c:v>9862765.3302171417</c:v>
                </c:pt>
                <c:pt idx="10">
                  <c:v>5108279.553743856</c:v>
                </c:pt>
                <c:pt idx="11">
                  <c:v>820680.20447801345</c:v>
                </c:pt>
                <c:pt idx="12">
                  <c:v>86173.637530764187</c:v>
                </c:pt>
                <c:pt idx="13">
                  <c:v>7302339.1700378489</c:v>
                </c:pt>
                <c:pt idx="14">
                  <c:v>10270756.771878842</c:v>
                </c:pt>
                <c:pt idx="15">
                  <c:v>9854425.1497160606</c:v>
                </c:pt>
                <c:pt idx="16">
                  <c:v>6762536.7302320618</c:v>
                </c:pt>
                <c:pt idx="17">
                  <c:v>840292.81335954578</c:v>
                </c:pt>
                <c:pt idx="18">
                  <c:v>2796938.0454057297</c:v>
                </c:pt>
                <c:pt idx="19">
                  <c:v>7478646.3045399068</c:v>
                </c:pt>
                <c:pt idx="20">
                  <c:v>12453414.251003625</c:v>
                </c:pt>
                <c:pt idx="21">
                  <c:v>7966703.1928139227</c:v>
                </c:pt>
                <c:pt idx="22">
                  <c:v>3194947.258203567</c:v>
                </c:pt>
                <c:pt idx="23">
                  <c:v>663561.48005603289</c:v>
                </c:pt>
                <c:pt idx="24">
                  <c:v>120684.04696022156</c:v>
                </c:pt>
                <c:pt idx="25">
                  <c:v>56146.523753947382</c:v>
                </c:pt>
                <c:pt idx="26">
                  <c:v>288840.63049329194</c:v>
                </c:pt>
                <c:pt idx="27">
                  <c:v>742324.13330011698</c:v>
                </c:pt>
                <c:pt idx="28">
                  <c:v>1261678.2131844875</c:v>
                </c:pt>
                <c:pt idx="29">
                  <c:v>582832.9229728739</c:v>
                </c:pt>
                <c:pt idx="30">
                  <c:v>432272.33742967603</c:v>
                </c:pt>
                <c:pt idx="31">
                  <c:v>412326.09002089361</c:v>
                </c:pt>
                <c:pt idx="32">
                  <c:v>286101.97695991036</c:v>
                </c:pt>
                <c:pt idx="33">
                  <c:v>96673.389711844851</c:v>
                </c:pt>
                <c:pt idx="34">
                  <c:v>103435.23475309575</c:v>
                </c:pt>
                <c:pt idx="35">
                  <c:v>164227.40035090444</c:v>
                </c:pt>
                <c:pt idx="36">
                  <c:v>171724.27354983223</c:v>
                </c:pt>
                <c:pt idx="37">
                  <c:v>95406.660494565614</c:v>
                </c:pt>
                <c:pt idx="38">
                  <c:v>81261.050412160082</c:v>
                </c:pt>
                <c:pt idx="39">
                  <c:v>115847.74811787007</c:v>
                </c:pt>
                <c:pt idx="40">
                  <c:v>100653.88833740834</c:v>
                </c:pt>
                <c:pt idx="41">
                  <c:v>63638.622133225887</c:v>
                </c:pt>
                <c:pt idx="42">
                  <c:v>42791.785995206228</c:v>
                </c:pt>
                <c:pt idx="43">
                  <c:v>70573.717258911434</c:v>
                </c:pt>
                <c:pt idx="44">
                  <c:v>48219.951820062794</c:v>
                </c:pt>
                <c:pt idx="45">
                  <c:v>34303.104647155553</c:v>
                </c:pt>
                <c:pt idx="46">
                  <c:v>15431.962698294717</c:v>
                </c:pt>
                <c:pt idx="47">
                  <c:v>19677.415948844129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5D-8D40-BEE9-3C685C611997}"/>
            </c:ext>
          </c:extLst>
        </c:ser>
        <c:ser>
          <c:idx val="1"/>
          <c:order val="1"/>
          <c:tx>
            <c:v>mko ZT0</c:v>
          </c:tx>
          <c:spPr>
            <a:solidFill>
              <a:schemeClr val="accent2">
                <a:lumMod val="60000"/>
                <a:lumOff val="40000"/>
              </a:schemeClr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errBars>
            <c:errBarType val="plus"/>
            <c:errValType val="cust"/>
            <c:noEndCap val="0"/>
            <c:plus>
              <c:numRef>
                <c:f>Fig.S4D!$C$101:$AX$101</c:f>
                <c:numCache>
                  <c:formatCode>General</c:formatCode>
                  <c:ptCount val="48"/>
                  <c:pt idx="0">
                    <c:v>9441.5670604723709</c:v>
                  </c:pt>
                  <c:pt idx="1">
                    <c:v>244493.85916931485</c:v>
                  </c:pt>
                  <c:pt idx="2">
                    <c:v>515711.20154709072</c:v>
                  </c:pt>
                  <c:pt idx="3">
                    <c:v>798986.99217157159</c:v>
                  </c:pt>
                  <c:pt idx="4">
                    <c:v>1767063.5842619743</c:v>
                  </c:pt>
                  <c:pt idx="5">
                    <c:v>2315009.0892678932</c:v>
                  </c:pt>
                  <c:pt idx="6">
                    <c:v>649726.02073263191</c:v>
                  </c:pt>
                  <c:pt idx="7">
                    <c:v>2072408.8609720536</c:v>
                  </c:pt>
                  <c:pt idx="8">
                    <c:v>4972313.572384513</c:v>
                  </c:pt>
                  <c:pt idx="9">
                    <c:v>5341884.6824508188</c:v>
                  </c:pt>
                  <c:pt idx="10">
                    <c:v>3517116.5580632109</c:v>
                  </c:pt>
                  <c:pt idx="11">
                    <c:v>815610.48521891737</c:v>
                  </c:pt>
                  <c:pt idx="12">
                    <c:v>58729.367982655327</c:v>
                  </c:pt>
                  <c:pt idx="13">
                    <c:v>5380960.5084206359</c:v>
                  </c:pt>
                  <c:pt idx="14">
                    <c:v>6529445.7724112039</c:v>
                  </c:pt>
                  <c:pt idx="15">
                    <c:v>6539955.6308608027</c:v>
                  </c:pt>
                  <c:pt idx="16">
                    <c:v>5044590.7055064589</c:v>
                  </c:pt>
                  <c:pt idx="17">
                    <c:v>784631.56507904746</c:v>
                  </c:pt>
                  <c:pt idx="18">
                    <c:v>2078322.5386223281</c:v>
                  </c:pt>
                  <c:pt idx="19">
                    <c:v>5299871.9410017496</c:v>
                  </c:pt>
                  <c:pt idx="20">
                    <c:v>8923282.3169026133</c:v>
                  </c:pt>
                  <c:pt idx="21">
                    <c:v>7604030.9788868586</c:v>
                  </c:pt>
                  <c:pt idx="22">
                    <c:v>3757804.2673908062</c:v>
                  </c:pt>
                  <c:pt idx="23">
                    <c:v>696298.93816770136</c:v>
                  </c:pt>
                  <c:pt idx="24">
                    <c:v>54126.150421579929</c:v>
                  </c:pt>
                  <c:pt idx="25">
                    <c:v>64013.038793263404</c:v>
                  </c:pt>
                  <c:pt idx="26">
                    <c:v>356577.14561568637</c:v>
                  </c:pt>
                  <c:pt idx="27">
                    <c:v>982164.80179309763</c:v>
                  </c:pt>
                  <c:pt idx="28">
                    <c:v>1381629.1591168714</c:v>
                  </c:pt>
                  <c:pt idx="29">
                    <c:v>485734.34491535893</c:v>
                  </c:pt>
                  <c:pt idx="30">
                    <c:v>151148.25618604172</c:v>
                  </c:pt>
                  <c:pt idx="31">
                    <c:v>94769.502519088783</c:v>
                  </c:pt>
                  <c:pt idx="32">
                    <c:v>90696.245825005521</c:v>
                  </c:pt>
                  <c:pt idx="33">
                    <c:v>37326.992740432826</c:v>
                  </c:pt>
                  <c:pt idx="34">
                    <c:v>113813.92686941427</c:v>
                  </c:pt>
                  <c:pt idx="35">
                    <c:v>222498.73907633539</c:v>
                  </c:pt>
                  <c:pt idx="36">
                    <c:v>228472.03418890605</c:v>
                  </c:pt>
                  <c:pt idx="37">
                    <c:v>96781.779903938819</c:v>
                  </c:pt>
                  <c:pt idx="38">
                    <c:v>35630.139990942771</c:v>
                  </c:pt>
                  <c:pt idx="39">
                    <c:v>36688.107009226725</c:v>
                  </c:pt>
                  <c:pt idx="40">
                    <c:v>24334.595497724084</c:v>
                  </c:pt>
                  <c:pt idx="41">
                    <c:v>17130.947447210052</c:v>
                  </c:pt>
                  <c:pt idx="42">
                    <c:v>18793.204821703344</c:v>
                  </c:pt>
                  <c:pt idx="43">
                    <c:v>102553.38586435524</c:v>
                  </c:pt>
                  <c:pt idx="44">
                    <c:v>70136.040119410289</c:v>
                  </c:pt>
                  <c:pt idx="45">
                    <c:v>46426.781038318797</c:v>
                  </c:pt>
                  <c:pt idx="46">
                    <c:v>9973.6100321023278</c:v>
                  </c:pt>
                  <c:pt idx="47">
                    <c:v>6957.4956341692932</c:v>
                  </c:pt>
                </c:numCache>
              </c:numRef>
            </c:plus>
            <c:spPr>
              <a:solidFill>
                <a:schemeClr val="accent2">
                  <a:lumMod val="60000"/>
                  <a:lumOff val="40000"/>
                </a:schemeClr>
              </a:solidFill>
              <a:ln w="3175">
                <a:solidFill>
                  <a:srgbClr val="000000"/>
                </a:solidFill>
                <a:prstDash val="solid"/>
              </a:ln>
            </c:spPr>
          </c:errBars>
          <c:cat>
            <c:strRef>
              <c:f>Fig.S4D!$C$2:$AX$2</c:f>
              <c:strCache>
                <c:ptCount val="48"/>
                <c:pt idx="0">
                  <c:v>46:0</c:v>
                </c:pt>
                <c:pt idx="1">
                  <c:v>46:1</c:v>
                </c:pt>
                <c:pt idx="2">
                  <c:v>48:0</c:v>
                </c:pt>
                <c:pt idx="3">
                  <c:v>48:1</c:v>
                </c:pt>
                <c:pt idx="4">
                  <c:v>48:2</c:v>
                </c:pt>
                <c:pt idx="5">
                  <c:v>48:3</c:v>
                </c:pt>
                <c:pt idx="6">
                  <c:v>48:4</c:v>
                </c:pt>
                <c:pt idx="7">
                  <c:v>50:1</c:v>
                </c:pt>
                <c:pt idx="8">
                  <c:v>50:2</c:v>
                </c:pt>
                <c:pt idx="9">
                  <c:v>50:3</c:v>
                </c:pt>
                <c:pt idx="10">
                  <c:v>50:4</c:v>
                </c:pt>
                <c:pt idx="11">
                  <c:v>50:5</c:v>
                </c:pt>
                <c:pt idx="12">
                  <c:v>50:6</c:v>
                </c:pt>
                <c:pt idx="13">
                  <c:v>52:2</c:v>
                </c:pt>
                <c:pt idx="14">
                  <c:v>52:3</c:v>
                </c:pt>
                <c:pt idx="15">
                  <c:v>52:4</c:v>
                </c:pt>
                <c:pt idx="16">
                  <c:v>52:5</c:v>
                </c:pt>
                <c:pt idx="17">
                  <c:v>52:6</c:v>
                </c:pt>
                <c:pt idx="18">
                  <c:v>54:2</c:v>
                </c:pt>
                <c:pt idx="19">
                  <c:v>54:3</c:v>
                </c:pt>
                <c:pt idx="20">
                  <c:v>54:4</c:v>
                </c:pt>
                <c:pt idx="21">
                  <c:v>54:5</c:v>
                </c:pt>
                <c:pt idx="22">
                  <c:v>54:6</c:v>
                </c:pt>
                <c:pt idx="23">
                  <c:v> 54:7</c:v>
                </c:pt>
                <c:pt idx="24">
                  <c:v>54:8</c:v>
                </c:pt>
                <c:pt idx="25">
                  <c:v>56:1</c:v>
                </c:pt>
                <c:pt idx="26">
                  <c:v>56:2</c:v>
                </c:pt>
                <c:pt idx="27">
                  <c:v>56:3</c:v>
                </c:pt>
                <c:pt idx="28">
                  <c:v>56:4</c:v>
                </c:pt>
                <c:pt idx="29">
                  <c:v>56:5</c:v>
                </c:pt>
                <c:pt idx="30">
                  <c:v>56:6</c:v>
                </c:pt>
                <c:pt idx="31">
                  <c:v>56:7</c:v>
                </c:pt>
                <c:pt idx="32">
                  <c:v>56:8</c:v>
                </c:pt>
                <c:pt idx="33">
                  <c:v>56:9</c:v>
                </c:pt>
                <c:pt idx="34">
                  <c:v>58:2</c:v>
                </c:pt>
                <c:pt idx="35">
                  <c:v>58:3</c:v>
                </c:pt>
                <c:pt idx="36">
                  <c:v>58:4</c:v>
                </c:pt>
                <c:pt idx="37">
                  <c:v>58:5</c:v>
                </c:pt>
                <c:pt idx="38">
                  <c:v>58:6</c:v>
                </c:pt>
                <c:pt idx="39">
                  <c:v>58:7</c:v>
                </c:pt>
                <c:pt idx="40">
                  <c:v>58:8</c:v>
                </c:pt>
                <c:pt idx="41">
                  <c:v>58:9</c:v>
                </c:pt>
                <c:pt idx="42">
                  <c:v>58:10</c:v>
                </c:pt>
                <c:pt idx="43">
                  <c:v>60:3</c:v>
                </c:pt>
                <c:pt idx="44">
                  <c:v>60:4</c:v>
                </c:pt>
                <c:pt idx="45">
                  <c:v>60:5</c:v>
                </c:pt>
                <c:pt idx="46">
                  <c:v>60:6</c:v>
                </c:pt>
                <c:pt idx="47">
                  <c:v>60:7</c:v>
                </c:pt>
              </c:strCache>
            </c:strRef>
          </c:cat>
          <c:val>
            <c:numRef>
              <c:f>Fig.S4D!$C$100:$AX$100</c:f>
              <c:numCache>
                <c:formatCode>General</c:formatCode>
                <c:ptCount val="48"/>
                <c:pt idx="0">
                  <c:v>85319.899573346906</c:v>
                </c:pt>
                <c:pt idx="1">
                  <c:v>580781.07136702188</c:v>
                </c:pt>
                <c:pt idx="2">
                  <c:v>957132.69372280431</c:v>
                </c:pt>
                <c:pt idx="3">
                  <c:v>1875756.2888250835</c:v>
                </c:pt>
                <c:pt idx="4">
                  <c:v>3443475.2219970496</c:v>
                </c:pt>
                <c:pt idx="5">
                  <c:v>3403021.1288923346</c:v>
                </c:pt>
                <c:pt idx="6">
                  <c:v>762551.5328194832</c:v>
                </c:pt>
                <c:pt idx="7">
                  <c:v>4153716.728312829</c:v>
                </c:pt>
                <c:pt idx="8">
                  <c:v>8493235.2812119815</c:v>
                </c:pt>
                <c:pt idx="9">
                  <c:v>8660961.8625074066</c:v>
                </c:pt>
                <c:pt idx="10">
                  <c:v>4822791.3151975302</c:v>
                </c:pt>
                <c:pt idx="11">
                  <c:v>912149.73663654679</c:v>
                </c:pt>
                <c:pt idx="12">
                  <c:v>77678.212235986313</c:v>
                </c:pt>
                <c:pt idx="13">
                  <c:v>7760774.5241936054</c:v>
                </c:pt>
                <c:pt idx="14">
                  <c:v>10254877.523699338</c:v>
                </c:pt>
                <c:pt idx="15">
                  <c:v>9770147.9568039514</c:v>
                </c:pt>
                <c:pt idx="16">
                  <c:v>6748988.9844112489</c:v>
                </c:pt>
                <c:pt idx="17">
                  <c:v>955069.60007651988</c:v>
                </c:pt>
                <c:pt idx="18">
                  <c:v>2735415.1944284765</c:v>
                </c:pt>
                <c:pt idx="19">
                  <c:v>7686868.6264943732</c:v>
                </c:pt>
                <c:pt idx="20">
                  <c:v>12985131.632285137</c:v>
                </c:pt>
                <c:pt idx="21">
                  <c:v>9849448.7068983819</c:v>
                </c:pt>
                <c:pt idx="22">
                  <c:v>4448155.8873996381</c:v>
                </c:pt>
                <c:pt idx="23">
                  <c:v>848547.15185179375</c:v>
                </c:pt>
                <c:pt idx="24">
                  <c:v>103430.43916311798</c:v>
                </c:pt>
                <c:pt idx="25">
                  <c:v>74301.192911305727</c:v>
                </c:pt>
                <c:pt idx="26">
                  <c:v>433170.90659663721</c:v>
                </c:pt>
                <c:pt idx="27">
                  <c:v>987451.32675771881</c:v>
                </c:pt>
                <c:pt idx="28">
                  <c:v>1751085.7392582092</c:v>
                </c:pt>
                <c:pt idx="29">
                  <c:v>738762.06411821186</c:v>
                </c:pt>
                <c:pt idx="30">
                  <c:v>429036.35293036455</c:v>
                </c:pt>
                <c:pt idx="31">
                  <c:v>392983.8064102701</c:v>
                </c:pt>
                <c:pt idx="32">
                  <c:v>269367.74970929511</c:v>
                </c:pt>
                <c:pt idx="33">
                  <c:v>85905.806715325598</c:v>
                </c:pt>
                <c:pt idx="34">
                  <c:v>144759.09111858153</c:v>
                </c:pt>
                <c:pt idx="35">
                  <c:v>254945.40715142959</c:v>
                </c:pt>
                <c:pt idx="36">
                  <c:v>268666.55520868517</c:v>
                </c:pt>
                <c:pt idx="37">
                  <c:v>142201.46502240698</c:v>
                </c:pt>
                <c:pt idx="38">
                  <c:v>108840.26213356324</c:v>
                </c:pt>
                <c:pt idx="39">
                  <c:v>131708.45492866659</c:v>
                </c:pt>
                <c:pt idx="40">
                  <c:v>96978.706589762354</c:v>
                </c:pt>
                <c:pt idx="41">
                  <c:v>62125.302632513667</c:v>
                </c:pt>
                <c:pt idx="42">
                  <c:v>45330.17819975673</c:v>
                </c:pt>
                <c:pt idx="43">
                  <c:v>100258.90683222574</c:v>
                </c:pt>
                <c:pt idx="44">
                  <c:v>76313.425385003662</c:v>
                </c:pt>
                <c:pt idx="45">
                  <c:v>53662.026743966795</c:v>
                </c:pt>
                <c:pt idx="46">
                  <c:v>19273.206009810358</c:v>
                </c:pt>
                <c:pt idx="47">
                  <c:v>25410.882913453759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5D-8D40-BEE9-3C685C611997}"/>
            </c:ext>
          </c:extLst>
        </c:ser>
        <c:ser>
          <c:idx val="2"/>
          <c:order val="2"/>
          <c:tx>
            <c:v>Ctrl ZT12</c:v>
          </c:tx>
          <c:spPr>
            <a:solidFill>
              <a:srgbClr val="4F81BD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errBars>
            <c:errBarType val="plus"/>
            <c:errValType val="cust"/>
            <c:noEndCap val="0"/>
            <c:plus>
              <c:numRef>
                <c:f>Fig.S4D!$C$119:$AX$119</c:f>
                <c:numCache>
                  <c:formatCode>General</c:formatCode>
                  <c:ptCount val="48"/>
                  <c:pt idx="0">
                    <c:v>40553.314081852986</c:v>
                  </c:pt>
                  <c:pt idx="1">
                    <c:v>672657.08606920426</c:v>
                  </c:pt>
                  <c:pt idx="2">
                    <c:v>909660.60105883004</c:v>
                  </c:pt>
                  <c:pt idx="3">
                    <c:v>2050654.7508351039</c:v>
                  </c:pt>
                  <c:pt idx="4">
                    <c:v>3668595.8076542849</c:v>
                  </c:pt>
                  <c:pt idx="5">
                    <c:v>4226064.8634710358</c:v>
                  </c:pt>
                  <c:pt idx="6">
                    <c:v>1329636.2614772131</c:v>
                  </c:pt>
                  <c:pt idx="7">
                    <c:v>3692043.2958891327</c:v>
                  </c:pt>
                  <c:pt idx="8">
                    <c:v>8413675.6392791029</c:v>
                  </c:pt>
                  <c:pt idx="9">
                    <c:v>9691869.8941704482</c:v>
                  </c:pt>
                  <c:pt idx="10">
                    <c:v>6982212.6205825731</c:v>
                  </c:pt>
                  <c:pt idx="11">
                    <c:v>1165153.1105961737</c:v>
                  </c:pt>
                  <c:pt idx="12">
                    <c:v>108231.00315128919</c:v>
                  </c:pt>
                  <c:pt idx="13">
                    <c:v>7710342.4475637348</c:v>
                  </c:pt>
                  <c:pt idx="14">
                    <c:v>10533616.089982461</c:v>
                  </c:pt>
                  <c:pt idx="15">
                    <c:v>10782920.432733048</c:v>
                  </c:pt>
                  <c:pt idx="16">
                    <c:v>7900158.3341468982</c:v>
                  </c:pt>
                  <c:pt idx="17">
                    <c:v>1123550.9540521712</c:v>
                  </c:pt>
                  <c:pt idx="18">
                    <c:v>2838024.9287581542</c:v>
                  </c:pt>
                  <c:pt idx="19">
                    <c:v>8622352.4274598919</c:v>
                  </c:pt>
                  <c:pt idx="20">
                    <c:v>15370697.956935145</c:v>
                  </c:pt>
                  <c:pt idx="21">
                    <c:v>11294472.990783965</c:v>
                  </c:pt>
                  <c:pt idx="22">
                    <c:v>4531376.4077938683</c:v>
                  </c:pt>
                  <c:pt idx="23">
                    <c:v>556597.9564034068</c:v>
                  </c:pt>
                  <c:pt idx="24">
                    <c:v>90019.652976196448</c:v>
                  </c:pt>
                  <c:pt idx="25">
                    <c:v>76030.163952400893</c:v>
                  </c:pt>
                  <c:pt idx="26">
                    <c:v>419403.14272589498</c:v>
                  </c:pt>
                  <c:pt idx="27">
                    <c:v>885276.79649611504</c:v>
                  </c:pt>
                  <c:pt idx="28">
                    <c:v>1858250.3170416977</c:v>
                  </c:pt>
                  <c:pt idx="29">
                    <c:v>780171.07640131318</c:v>
                  </c:pt>
                  <c:pt idx="30">
                    <c:v>344688.43728979421</c:v>
                  </c:pt>
                  <c:pt idx="31">
                    <c:v>225610.72346419367</c:v>
                  </c:pt>
                  <c:pt idx="32">
                    <c:v>156885.61535054509</c:v>
                  </c:pt>
                  <c:pt idx="33">
                    <c:v>73019.146922785047</c:v>
                  </c:pt>
                  <c:pt idx="34">
                    <c:v>149986.46419805937</c:v>
                  </c:pt>
                  <c:pt idx="35">
                    <c:v>287522.189096794</c:v>
                  </c:pt>
                  <c:pt idx="36">
                    <c:v>287951.31797607022</c:v>
                  </c:pt>
                  <c:pt idx="37">
                    <c:v>125671.42235256944</c:v>
                  </c:pt>
                  <c:pt idx="38">
                    <c:v>63837.473517339473</c:v>
                  </c:pt>
                  <c:pt idx="39">
                    <c:v>66129.2183786198</c:v>
                  </c:pt>
                  <c:pt idx="40">
                    <c:v>55739.23850889178</c:v>
                  </c:pt>
                  <c:pt idx="41">
                    <c:v>44681.607799079771</c:v>
                  </c:pt>
                  <c:pt idx="42">
                    <c:v>22520.125842575078</c:v>
                  </c:pt>
                  <c:pt idx="43">
                    <c:v>134057.8984260268</c:v>
                  </c:pt>
                  <c:pt idx="44">
                    <c:v>98284.337134694331</c:v>
                  </c:pt>
                  <c:pt idx="45">
                    <c:v>62187.04440952414</c:v>
                  </c:pt>
                  <c:pt idx="46">
                    <c:v>15937.912426565612</c:v>
                  </c:pt>
                  <c:pt idx="47">
                    <c:v>9658.0949185518039</c:v>
                  </c:pt>
                </c:numCache>
              </c:numRef>
            </c:plus>
            <c:spPr>
              <a:ln w="3175">
                <a:solidFill>
                  <a:srgbClr val="000000"/>
                </a:solidFill>
                <a:prstDash val="solid"/>
              </a:ln>
            </c:spPr>
          </c:errBars>
          <c:cat>
            <c:strRef>
              <c:f>Fig.S4D!$C$2:$AX$2</c:f>
              <c:strCache>
                <c:ptCount val="48"/>
                <c:pt idx="0">
                  <c:v>46:0</c:v>
                </c:pt>
                <c:pt idx="1">
                  <c:v>46:1</c:v>
                </c:pt>
                <c:pt idx="2">
                  <c:v>48:0</c:v>
                </c:pt>
                <c:pt idx="3">
                  <c:v>48:1</c:v>
                </c:pt>
                <c:pt idx="4">
                  <c:v>48:2</c:v>
                </c:pt>
                <c:pt idx="5">
                  <c:v>48:3</c:v>
                </c:pt>
                <c:pt idx="6">
                  <c:v>48:4</c:v>
                </c:pt>
                <c:pt idx="7">
                  <c:v>50:1</c:v>
                </c:pt>
                <c:pt idx="8">
                  <c:v>50:2</c:v>
                </c:pt>
                <c:pt idx="9">
                  <c:v>50:3</c:v>
                </c:pt>
                <c:pt idx="10">
                  <c:v>50:4</c:v>
                </c:pt>
                <c:pt idx="11">
                  <c:v>50:5</c:v>
                </c:pt>
                <c:pt idx="12">
                  <c:v>50:6</c:v>
                </c:pt>
                <c:pt idx="13">
                  <c:v>52:2</c:v>
                </c:pt>
                <c:pt idx="14">
                  <c:v>52:3</c:v>
                </c:pt>
                <c:pt idx="15">
                  <c:v>52:4</c:v>
                </c:pt>
                <c:pt idx="16">
                  <c:v>52:5</c:v>
                </c:pt>
                <c:pt idx="17">
                  <c:v>52:6</c:v>
                </c:pt>
                <c:pt idx="18">
                  <c:v>54:2</c:v>
                </c:pt>
                <c:pt idx="19">
                  <c:v>54:3</c:v>
                </c:pt>
                <c:pt idx="20">
                  <c:v>54:4</c:v>
                </c:pt>
                <c:pt idx="21">
                  <c:v>54:5</c:v>
                </c:pt>
                <c:pt idx="22">
                  <c:v>54:6</c:v>
                </c:pt>
                <c:pt idx="23">
                  <c:v> 54:7</c:v>
                </c:pt>
                <c:pt idx="24">
                  <c:v>54:8</c:v>
                </c:pt>
                <c:pt idx="25">
                  <c:v>56:1</c:v>
                </c:pt>
                <c:pt idx="26">
                  <c:v>56:2</c:v>
                </c:pt>
                <c:pt idx="27">
                  <c:v>56:3</c:v>
                </c:pt>
                <c:pt idx="28">
                  <c:v>56:4</c:v>
                </c:pt>
                <c:pt idx="29">
                  <c:v>56:5</c:v>
                </c:pt>
                <c:pt idx="30">
                  <c:v>56:6</c:v>
                </c:pt>
                <c:pt idx="31">
                  <c:v>56:7</c:v>
                </c:pt>
                <c:pt idx="32">
                  <c:v>56:8</c:v>
                </c:pt>
                <c:pt idx="33">
                  <c:v>56:9</c:v>
                </c:pt>
                <c:pt idx="34">
                  <c:v>58:2</c:v>
                </c:pt>
                <c:pt idx="35">
                  <c:v>58:3</c:v>
                </c:pt>
                <c:pt idx="36">
                  <c:v>58:4</c:v>
                </c:pt>
                <c:pt idx="37">
                  <c:v>58:5</c:v>
                </c:pt>
                <c:pt idx="38">
                  <c:v>58:6</c:v>
                </c:pt>
                <c:pt idx="39">
                  <c:v>58:7</c:v>
                </c:pt>
                <c:pt idx="40">
                  <c:v>58:8</c:v>
                </c:pt>
                <c:pt idx="41">
                  <c:v>58:9</c:v>
                </c:pt>
                <c:pt idx="42">
                  <c:v>58:10</c:v>
                </c:pt>
                <c:pt idx="43">
                  <c:v>60:3</c:v>
                </c:pt>
                <c:pt idx="44">
                  <c:v>60:4</c:v>
                </c:pt>
                <c:pt idx="45">
                  <c:v>60:5</c:v>
                </c:pt>
                <c:pt idx="46">
                  <c:v>60:6</c:v>
                </c:pt>
                <c:pt idx="47">
                  <c:v>60:7</c:v>
                </c:pt>
              </c:strCache>
            </c:strRef>
          </c:cat>
          <c:val>
            <c:numRef>
              <c:f>Fig.S4D!$C$118:$AX$118</c:f>
              <c:numCache>
                <c:formatCode>General</c:formatCode>
                <c:ptCount val="48"/>
                <c:pt idx="0">
                  <c:v>118751.35373908552</c:v>
                </c:pt>
                <c:pt idx="1">
                  <c:v>1488633.8183210026</c:v>
                </c:pt>
                <c:pt idx="2">
                  <c:v>1632398.3995627258</c:v>
                </c:pt>
                <c:pt idx="3">
                  <c:v>4088543.951458524</c:v>
                </c:pt>
                <c:pt idx="4">
                  <c:v>9798873.3020855226</c:v>
                </c:pt>
                <c:pt idx="5">
                  <c:v>10699969.661377314</c:v>
                </c:pt>
                <c:pt idx="6">
                  <c:v>2758311.8421900864</c:v>
                </c:pt>
                <c:pt idx="7">
                  <c:v>9061590.489514688</c:v>
                </c:pt>
                <c:pt idx="8">
                  <c:v>21605112.740631185</c:v>
                </c:pt>
                <c:pt idx="9">
                  <c:v>24654550.515622083</c:v>
                </c:pt>
                <c:pt idx="10">
                  <c:v>15272659.194071859</c:v>
                </c:pt>
                <c:pt idx="11">
                  <c:v>2752394.3615228478</c:v>
                </c:pt>
                <c:pt idx="12">
                  <c:v>248635.61520363932</c:v>
                </c:pt>
                <c:pt idx="13">
                  <c:v>21188859.049560167</c:v>
                </c:pt>
                <c:pt idx="14">
                  <c:v>27499030.248978041</c:v>
                </c:pt>
                <c:pt idx="15">
                  <c:v>26047684.187681578</c:v>
                </c:pt>
                <c:pt idx="16">
                  <c:v>17584157.424433608</c:v>
                </c:pt>
                <c:pt idx="17">
                  <c:v>2329160.9677095003</c:v>
                </c:pt>
                <c:pt idx="18">
                  <c:v>6813884.7002591044</c:v>
                </c:pt>
                <c:pt idx="19">
                  <c:v>21966949.646037929</c:v>
                </c:pt>
                <c:pt idx="20">
                  <c:v>34288598.040503129</c:v>
                </c:pt>
                <c:pt idx="21">
                  <c:v>23505890.437743757</c:v>
                </c:pt>
                <c:pt idx="22">
                  <c:v>8816692.5604989417</c:v>
                </c:pt>
                <c:pt idx="23">
                  <c:v>1534498.1587219243</c:v>
                </c:pt>
                <c:pt idx="24">
                  <c:v>240348.08419379877</c:v>
                </c:pt>
                <c:pt idx="25">
                  <c:v>208502.72276808569</c:v>
                </c:pt>
                <c:pt idx="26">
                  <c:v>1149693.7103934046</c:v>
                </c:pt>
                <c:pt idx="27">
                  <c:v>2337707.3803587565</c:v>
                </c:pt>
                <c:pt idx="28">
                  <c:v>4323691.5821265839</c:v>
                </c:pt>
                <c:pt idx="29">
                  <c:v>1650730.2395842881</c:v>
                </c:pt>
                <c:pt idx="30">
                  <c:v>783544.17394183879</c:v>
                </c:pt>
                <c:pt idx="31">
                  <c:v>712370.50259334093</c:v>
                </c:pt>
                <c:pt idx="32">
                  <c:v>535639.49900752236</c:v>
                </c:pt>
                <c:pt idx="33">
                  <c:v>191990.19793953912</c:v>
                </c:pt>
                <c:pt idx="34">
                  <c:v>403881.34684824583</c:v>
                </c:pt>
                <c:pt idx="35">
                  <c:v>724573.066298499</c:v>
                </c:pt>
                <c:pt idx="36">
                  <c:v>667272.62516114372</c:v>
                </c:pt>
                <c:pt idx="37">
                  <c:v>282687.12312997074</c:v>
                </c:pt>
                <c:pt idx="38">
                  <c:v>175883.29430356016</c:v>
                </c:pt>
                <c:pt idx="39">
                  <c:v>235039.67175132953</c:v>
                </c:pt>
                <c:pt idx="40">
                  <c:v>184492.98637252217</c:v>
                </c:pt>
                <c:pt idx="41">
                  <c:v>111633.4977186413</c:v>
                </c:pt>
                <c:pt idx="42">
                  <c:v>81980.983566955751</c:v>
                </c:pt>
                <c:pt idx="43">
                  <c:v>324274.74576711154</c:v>
                </c:pt>
                <c:pt idx="44">
                  <c:v>223279.56199992122</c:v>
                </c:pt>
                <c:pt idx="45">
                  <c:v>130761.81176430701</c:v>
                </c:pt>
                <c:pt idx="46">
                  <c:v>39274.208528406467</c:v>
                </c:pt>
                <c:pt idx="47">
                  <c:v>45315.810669949118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5D-8D40-BEE9-3C685C611997}"/>
            </c:ext>
          </c:extLst>
        </c:ser>
        <c:ser>
          <c:idx val="3"/>
          <c:order val="3"/>
          <c:tx>
            <c:v>mko ZT12</c:v>
          </c:tx>
          <c:spPr>
            <a:solidFill>
              <a:srgbClr val="C0504D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errBars>
            <c:errBarType val="plus"/>
            <c:errValType val="cust"/>
            <c:noEndCap val="0"/>
            <c:plus>
              <c:numRef>
                <c:f>Fig.S4D!$C$137:$AX$137</c:f>
                <c:numCache>
                  <c:formatCode>General</c:formatCode>
                  <c:ptCount val="48"/>
                  <c:pt idx="0">
                    <c:v>29748.537526815213</c:v>
                  </c:pt>
                  <c:pt idx="1">
                    <c:v>284461.0199671447</c:v>
                  </c:pt>
                  <c:pt idx="2">
                    <c:v>489525.87707187032</c:v>
                  </c:pt>
                  <c:pt idx="3">
                    <c:v>720902.56806367449</c:v>
                  </c:pt>
                  <c:pt idx="4">
                    <c:v>1566091.4005180048</c:v>
                  </c:pt>
                  <c:pt idx="5">
                    <c:v>1911120.0332952051</c:v>
                  </c:pt>
                  <c:pt idx="6">
                    <c:v>615278.0847453787</c:v>
                  </c:pt>
                  <c:pt idx="7">
                    <c:v>2009786.3410136432</c:v>
                  </c:pt>
                  <c:pt idx="8">
                    <c:v>3578918.0816302267</c:v>
                  </c:pt>
                  <c:pt idx="9">
                    <c:v>4110390.9336616746</c:v>
                  </c:pt>
                  <c:pt idx="10">
                    <c:v>3146153.9035203401</c:v>
                  </c:pt>
                  <c:pt idx="11">
                    <c:v>632625.33419467811</c:v>
                  </c:pt>
                  <c:pt idx="12">
                    <c:v>50221.835399023912</c:v>
                  </c:pt>
                  <c:pt idx="13">
                    <c:v>4415713.9640085176</c:v>
                  </c:pt>
                  <c:pt idx="14">
                    <c:v>5347853.9349086387</c:v>
                  </c:pt>
                  <c:pt idx="15">
                    <c:v>4949149.9975273907</c:v>
                  </c:pt>
                  <c:pt idx="16">
                    <c:v>3697760.7428059671</c:v>
                  </c:pt>
                  <c:pt idx="17">
                    <c:v>581041.97644349607</c:v>
                  </c:pt>
                  <c:pt idx="18">
                    <c:v>1638570.2917032021</c:v>
                  </c:pt>
                  <c:pt idx="19">
                    <c:v>3876038.1995703061</c:v>
                  </c:pt>
                  <c:pt idx="20">
                    <c:v>5615801.1093569724</c:v>
                  </c:pt>
                  <c:pt idx="21">
                    <c:v>5037114.0603839289</c:v>
                  </c:pt>
                  <c:pt idx="22">
                    <c:v>2711643.0460850764</c:v>
                  </c:pt>
                  <c:pt idx="23">
                    <c:v>384044.05625362351</c:v>
                  </c:pt>
                  <c:pt idx="24">
                    <c:v>42742.741296079075</c:v>
                  </c:pt>
                  <c:pt idx="25">
                    <c:v>58607.782325803797</c:v>
                  </c:pt>
                  <c:pt idx="26">
                    <c:v>297461.26767141867</c:v>
                  </c:pt>
                  <c:pt idx="27">
                    <c:v>707035.42507007311</c:v>
                  </c:pt>
                  <c:pt idx="28">
                    <c:v>1122353.5086900913</c:v>
                  </c:pt>
                  <c:pt idx="29">
                    <c:v>361008.75475889177</c:v>
                  </c:pt>
                  <c:pt idx="30">
                    <c:v>95864.088584908633</c:v>
                  </c:pt>
                  <c:pt idx="31">
                    <c:v>54098.903969429382</c:v>
                  </c:pt>
                  <c:pt idx="32">
                    <c:v>64756.602447062789</c:v>
                  </c:pt>
                  <c:pt idx="33">
                    <c:v>30765.741121019091</c:v>
                  </c:pt>
                  <c:pt idx="34">
                    <c:v>108358.8223123186</c:v>
                  </c:pt>
                  <c:pt idx="35">
                    <c:v>196353.43652826815</c:v>
                  </c:pt>
                  <c:pt idx="36">
                    <c:v>183927.37832141187</c:v>
                  </c:pt>
                  <c:pt idx="37">
                    <c:v>64924.00264854401</c:v>
                  </c:pt>
                  <c:pt idx="38">
                    <c:v>18302.499528412227</c:v>
                  </c:pt>
                  <c:pt idx="39">
                    <c:v>17116.745536357892</c:v>
                  </c:pt>
                  <c:pt idx="40">
                    <c:v>12913.29790822941</c:v>
                  </c:pt>
                  <c:pt idx="41">
                    <c:v>7215.5982940038857</c:v>
                  </c:pt>
                  <c:pt idx="42">
                    <c:v>10364.459757814551</c:v>
                  </c:pt>
                  <c:pt idx="43">
                    <c:v>96968.679597130176</c:v>
                  </c:pt>
                  <c:pt idx="44">
                    <c:v>70877.803478016169</c:v>
                  </c:pt>
                  <c:pt idx="45">
                    <c:v>38838.818075405448</c:v>
                  </c:pt>
                  <c:pt idx="46">
                    <c:v>7263.3641058131689</c:v>
                  </c:pt>
                  <c:pt idx="47">
                    <c:v>6616.216932409141</c:v>
                  </c:pt>
                </c:numCache>
              </c:numRef>
            </c:plus>
            <c:spPr>
              <a:ln w="3175">
                <a:solidFill>
                  <a:srgbClr val="000000"/>
                </a:solidFill>
                <a:prstDash val="solid"/>
              </a:ln>
            </c:spPr>
          </c:errBars>
          <c:cat>
            <c:strRef>
              <c:f>Fig.S4D!$C$2:$AX$2</c:f>
              <c:strCache>
                <c:ptCount val="48"/>
                <c:pt idx="0">
                  <c:v>46:0</c:v>
                </c:pt>
                <c:pt idx="1">
                  <c:v>46:1</c:v>
                </c:pt>
                <c:pt idx="2">
                  <c:v>48:0</c:v>
                </c:pt>
                <c:pt idx="3">
                  <c:v>48:1</c:v>
                </c:pt>
                <c:pt idx="4">
                  <c:v>48:2</c:v>
                </c:pt>
                <c:pt idx="5">
                  <c:v>48:3</c:v>
                </c:pt>
                <c:pt idx="6">
                  <c:v>48:4</c:v>
                </c:pt>
                <c:pt idx="7">
                  <c:v>50:1</c:v>
                </c:pt>
                <c:pt idx="8">
                  <c:v>50:2</c:v>
                </c:pt>
                <c:pt idx="9">
                  <c:v>50:3</c:v>
                </c:pt>
                <c:pt idx="10">
                  <c:v>50:4</c:v>
                </c:pt>
                <c:pt idx="11">
                  <c:v>50:5</c:v>
                </c:pt>
                <c:pt idx="12">
                  <c:v>50:6</c:v>
                </c:pt>
                <c:pt idx="13">
                  <c:v>52:2</c:v>
                </c:pt>
                <c:pt idx="14">
                  <c:v>52:3</c:v>
                </c:pt>
                <c:pt idx="15">
                  <c:v>52:4</c:v>
                </c:pt>
                <c:pt idx="16">
                  <c:v>52:5</c:v>
                </c:pt>
                <c:pt idx="17">
                  <c:v>52:6</c:v>
                </c:pt>
                <c:pt idx="18">
                  <c:v>54:2</c:v>
                </c:pt>
                <c:pt idx="19">
                  <c:v>54:3</c:v>
                </c:pt>
                <c:pt idx="20">
                  <c:v>54:4</c:v>
                </c:pt>
                <c:pt idx="21">
                  <c:v>54:5</c:v>
                </c:pt>
                <c:pt idx="22">
                  <c:v>54:6</c:v>
                </c:pt>
                <c:pt idx="23">
                  <c:v> 54:7</c:v>
                </c:pt>
                <c:pt idx="24">
                  <c:v>54:8</c:v>
                </c:pt>
                <c:pt idx="25">
                  <c:v>56:1</c:v>
                </c:pt>
                <c:pt idx="26">
                  <c:v>56:2</c:v>
                </c:pt>
                <c:pt idx="27">
                  <c:v>56:3</c:v>
                </c:pt>
                <c:pt idx="28">
                  <c:v>56:4</c:v>
                </c:pt>
                <c:pt idx="29">
                  <c:v>56:5</c:v>
                </c:pt>
                <c:pt idx="30">
                  <c:v>56:6</c:v>
                </c:pt>
                <c:pt idx="31">
                  <c:v>56:7</c:v>
                </c:pt>
                <c:pt idx="32">
                  <c:v>56:8</c:v>
                </c:pt>
                <c:pt idx="33">
                  <c:v>56:9</c:v>
                </c:pt>
                <c:pt idx="34">
                  <c:v>58:2</c:v>
                </c:pt>
                <c:pt idx="35">
                  <c:v>58:3</c:v>
                </c:pt>
                <c:pt idx="36">
                  <c:v>58:4</c:v>
                </c:pt>
                <c:pt idx="37">
                  <c:v>58:5</c:v>
                </c:pt>
                <c:pt idx="38">
                  <c:v>58:6</c:v>
                </c:pt>
                <c:pt idx="39">
                  <c:v>58:7</c:v>
                </c:pt>
                <c:pt idx="40">
                  <c:v>58:8</c:v>
                </c:pt>
                <c:pt idx="41">
                  <c:v>58:9</c:v>
                </c:pt>
                <c:pt idx="42">
                  <c:v>58:10</c:v>
                </c:pt>
                <c:pt idx="43">
                  <c:v>60:3</c:v>
                </c:pt>
                <c:pt idx="44">
                  <c:v>60:4</c:v>
                </c:pt>
                <c:pt idx="45">
                  <c:v>60:5</c:v>
                </c:pt>
                <c:pt idx="46">
                  <c:v>60:6</c:v>
                </c:pt>
                <c:pt idx="47">
                  <c:v>60:7</c:v>
                </c:pt>
              </c:strCache>
            </c:strRef>
          </c:cat>
          <c:val>
            <c:numRef>
              <c:f>Fig.S4D!$C$136:$AX$136</c:f>
              <c:numCache>
                <c:formatCode>General</c:formatCode>
                <c:ptCount val="48"/>
                <c:pt idx="0">
                  <c:v>109133.19849224253</c:v>
                </c:pt>
                <c:pt idx="1">
                  <c:v>946307.75735125912</c:v>
                </c:pt>
                <c:pt idx="2">
                  <c:v>1374240.8911656814</c:v>
                </c:pt>
                <c:pt idx="3">
                  <c:v>2796210.6925181951</c:v>
                </c:pt>
                <c:pt idx="4">
                  <c:v>5018534.0101430621</c:v>
                </c:pt>
                <c:pt idx="5">
                  <c:v>4676480.4517465979</c:v>
                </c:pt>
                <c:pt idx="6">
                  <c:v>1128688.6652997262</c:v>
                </c:pt>
                <c:pt idx="7">
                  <c:v>5893367.8685855092</c:v>
                </c:pt>
                <c:pt idx="8">
                  <c:v>12072677.408435032</c:v>
                </c:pt>
                <c:pt idx="9">
                  <c:v>12234852.555776702</c:v>
                </c:pt>
                <c:pt idx="10">
                  <c:v>6596767.7695258008</c:v>
                </c:pt>
                <c:pt idx="11">
                  <c:v>1159793.8887899551</c:v>
                </c:pt>
                <c:pt idx="12">
                  <c:v>103823.67683599445</c:v>
                </c:pt>
                <c:pt idx="13">
                  <c:v>11383804.217516586</c:v>
                </c:pt>
                <c:pt idx="14">
                  <c:v>13966997.798830226</c:v>
                </c:pt>
                <c:pt idx="15">
                  <c:v>12433009.275916163</c:v>
                </c:pt>
                <c:pt idx="16">
                  <c:v>8981538.7546255942</c:v>
                </c:pt>
                <c:pt idx="17">
                  <c:v>1255842.5308716153</c:v>
                </c:pt>
                <c:pt idx="18">
                  <c:v>4036572.9044455951</c:v>
                </c:pt>
                <c:pt idx="19">
                  <c:v>10546295.177219534</c:v>
                </c:pt>
                <c:pt idx="20">
                  <c:v>16427747.32536475</c:v>
                </c:pt>
                <c:pt idx="21">
                  <c:v>11951002.133301117</c:v>
                </c:pt>
                <c:pt idx="22">
                  <c:v>5172614.3338233996</c:v>
                </c:pt>
                <c:pt idx="23">
                  <c:v>899130.8608117972</c:v>
                </c:pt>
                <c:pt idx="24">
                  <c:v>103874.18014930705</c:v>
                </c:pt>
                <c:pt idx="25">
                  <c:v>119326.66100295229</c:v>
                </c:pt>
                <c:pt idx="26">
                  <c:v>595377.18280882505</c:v>
                </c:pt>
                <c:pt idx="27">
                  <c:v>1270208.9384127175</c:v>
                </c:pt>
                <c:pt idx="28">
                  <c:v>2152740.2536449414</c:v>
                </c:pt>
                <c:pt idx="29">
                  <c:v>890730.22769549745</c:v>
                </c:pt>
                <c:pt idx="30">
                  <c:v>502855.10870562604</c:v>
                </c:pt>
                <c:pt idx="31">
                  <c:v>431334.78611865186</c:v>
                </c:pt>
                <c:pt idx="32">
                  <c:v>272388.94696043944</c:v>
                </c:pt>
                <c:pt idx="33">
                  <c:v>89941.547689078841</c:v>
                </c:pt>
                <c:pt idx="34">
                  <c:v>212484.80122204352</c:v>
                </c:pt>
                <c:pt idx="35">
                  <c:v>351899.11516631173</c:v>
                </c:pt>
                <c:pt idx="36">
                  <c:v>345809.60963956761</c:v>
                </c:pt>
                <c:pt idx="37">
                  <c:v>169789.93283106078</c:v>
                </c:pt>
                <c:pt idx="38">
                  <c:v>123650.50156153468</c:v>
                </c:pt>
                <c:pt idx="39">
                  <c:v>151026.89292918149</c:v>
                </c:pt>
                <c:pt idx="40">
                  <c:v>102872.37579614522</c:v>
                </c:pt>
                <c:pt idx="41">
                  <c:v>60675.992740781876</c:v>
                </c:pt>
                <c:pt idx="42">
                  <c:v>42653.857368138604</c:v>
                </c:pt>
                <c:pt idx="43">
                  <c:v>156400.06574396641</c:v>
                </c:pt>
                <c:pt idx="44">
                  <c:v>113352.62663006503</c:v>
                </c:pt>
                <c:pt idx="45">
                  <c:v>73344.916130527767</c:v>
                </c:pt>
                <c:pt idx="46">
                  <c:v>25162.593328773608</c:v>
                </c:pt>
                <c:pt idx="47">
                  <c:v>30589.21546798887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5D-8D40-BEE9-3C685C611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798912"/>
        <c:axId val="235800448"/>
      </c:barChart>
      <c:catAx>
        <c:axId val="235798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354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235800448"/>
        <c:crosses val="autoZero"/>
        <c:auto val="1"/>
        <c:lblAlgn val="ctr"/>
        <c:lblOffset val="100"/>
        <c:noMultiLvlLbl val="0"/>
      </c:catAx>
      <c:valAx>
        <c:axId val="23580044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/>
                  <a:t>TAG species (area</a:t>
                </a:r>
                <a:r>
                  <a:rPr lang="de-AT" baseline="0"/>
                  <a:t> total</a:t>
                </a:r>
                <a:r>
                  <a:rPr lang="de-AT"/>
                  <a:t>)</a:t>
                </a:r>
              </a:p>
            </c:rich>
          </c:tx>
          <c:layout>
            <c:manualLayout>
              <c:xMode val="edge"/>
              <c:yMode val="edge"/>
              <c:x val="3.04805572972162E-3"/>
              <c:y val="0.228170506464470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235798912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80850028272601704"/>
          <c:y val="0.280864197530864"/>
          <c:w val="5.7156814851001402E-2"/>
          <c:h val="0.3487656751239430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0139911167829402E-2"/>
          <c:y val="5.1400554097404502E-2"/>
          <c:w val="0.95744729053807098"/>
          <c:h val="0.80043348464401098"/>
        </c:manualLayout>
      </c:layout>
      <c:barChart>
        <c:barDir val="col"/>
        <c:grouping val="clustered"/>
        <c:varyColors val="0"/>
        <c:ser>
          <c:idx val="0"/>
          <c:order val="0"/>
          <c:tx>
            <c:v>wt ZT0</c:v>
          </c:tx>
          <c:spPr>
            <a:solidFill>
              <a:srgbClr val="0000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errBars>
            <c:errBarType val="plus"/>
            <c:errValType val="cust"/>
            <c:noEndCap val="0"/>
            <c:plus>
              <c:numRef>
                <c:f>Fig.S4D!$C$80:$AX$80</c:f>
                <c:numCache>
                  <c:formatCode>General</c:formatCode>
                  <c:ptCount val="48"/>
                  <c:pt idx="0">
                    <c:v>2.416800829595192E-2</c:v>
                  </c:pt>
                  <c:pt idx="1">
                    <c:v>0.12963313743352445</c:v>
                  </c:pt>
                  <c:pt idx="2">
                    <c:v>0.25115352662875146</c:v>
                  </c:pt>
                  <c:pt idx="3">
                    <c:v>0.4970823495466446</c:v>
                  </c:pt>
                  <c:pt idx="4">
                    <c:v>0.74343963551898429</c:v>
                  </c:pt>
                  <c:pt idx="5">
                    <c:v>0.7693101664775801</c:v>
                  </c:pt>
                  <c:pt idx="6">
                    <c:v>0.21279373321282161</c:v>
                  </c:pt>
                  <c:pt idx="7">
                    <c:v>0.49276111842297682</c:v>
                  </c:pt>
                  <c:pt idx="8">
                    <c:v>0.51072893132855335</c:v>
                  </c:pt>
                  <c:pt idx="9">
                    <c:v>0.77113621193588011</c:v>
                  </c:pt>
                  <c:pt idx="10">
                    <c:v>0.55174626112252945</c:v>
                  </c:pt>
                  <c:pt idx="11">
                    <c:v>0.16879392287724329</c:v>
                  </c:pt>
                  <c:pt idx="12">
                    <c:v>1.9051338467698641E-2</c:v>
                  </c:pt>
                  <c:pt idx="13">
                    <c:v>0.38412337690548692</c:v>
                  </c:pt>
                  <c:pt idx="14">
                    <c:v>0.55706587918850348</c:v>
                  </c:pt>
                  <c:pt idx="15">
                    <c:v>0.22100882945898187</c:v>
                  </c:pt>
                  <c:pt idx="16">
                    <c:v>0.62657980499811605</c:v>
                  </c:pt>
                  <c:pt idx="17">
                    <c:v>0.11267566040478186</c:v>
                  </c:pt>
                  <c:pt idx="18">
                    <c:v>0.35312213821991062</c:v>
                  </c:pt>
                  <c:pt idx="19">
                    <c:v>0.67105520243922834</c:v>
                  </c:pt>
                  <c:pt idx="20">
                    <c:v>1.0370971244385259</c:v>
                  </c:pt>
                  <c:pt idx="21">
                    <c:v>1.2309000489948791</c:v>
                  </c:pt>
                  <c:pt idx="22">
                    <c:v>0.78350778517874908</c:v>
                  </c:pt>
                  <c:pt idx="23">
                    <c:v>6.1118331754364236E-2</c:v>
                  </c:pt>
                  <c:pt idx="24">
                    <c:v>9.9295848695234848E-2</c:v>
                  </c:pt>
                  <c:pt idx="25">
                    <c:v>6.557743337743731E-3</c:v>
                  </c:pt>
                  <c:pt idx="26">
                    <c:v>3.2123204285370965E-2</c:v>
                  </c:pt>
                  <c:pt idx="27">
                    <c:v>0.10271899452672048</c:v>
                  </c:pt>
                  <c:pt idx="28">
                    <c:v>0.18743208369788761</c:v>
                  </c:pt>
                  <c:pt idx="29">
                    <c:v>0.10038980445405961</c:v>
                  </c:pt>
                  <c:pt idx="30">
                    <c:v>5.13762182432769E-2</c:v>
                  </c:pt>
                  <c:pt idx="31">
                    <c:v>7.1979616082333733E-2</c:v>
                  </c:pt>
                  <c:pt idx="32">
                    <c:v>0.10388166343705278</c:v>
                  </c:pt>
                  <c:pt idx="33">
                    <c:v>7.3855350751453996E-2</c:v>
                  </c:pt>
                  <c:pt idx="34">
                    <c:v>8.9354031671514522E-3</c:v>
                  </c:pt>
                  <c:pt idx="35">
                    <c:v>1.9264392814390581E-2</c:v>
                  </c:pt>
                  <c:pt idx="36">
                    <c:v>2.3885949832610137E-2</c:v>
                  </c:pt>
                  <c:pt idx="37">
                    <c:v>2.0384123253225302E-2</c:v>
                  </c:pt>
                  <c:pt idx="38">
                    <c:v>1.0189149158896559E-2</c:v>
                  </c:pt>
                  <c:pt idx="39">
                    <c:v>2.4868559087500207E-2</c:v>
                  </c:pt>
                  <c:pt idx="40">
                    <c:v>4.5907570335679659E-2</c:v>
                  </c:pt>
                  <c:pt idx="41">
                    <c:v>3.631833411778107E-2</c:v>
                  </c:pt>
                  <c:pt idx="42">
                    <c:v>2.6192365803868804E-2</c:v>
                  </c:pt>
                  <c:pt idx="43">
                    <c:v>1.2235600784616558E-2</c:v>
                  </c:pt>
                  <c:pt idx="44">
                    <c:v>7.501547953153543E-3</c:v>
                  </c:pt>
                  <c:pt idx="45">
                    <c:v>6.8107364539255685E-3</c:v>
                  </c:pt>
                  <c:pt idx="46">
                    <c:v>1.8413005001351925E-3</c:v>
                  </c:pt>
                  <c:pt idx="47">
                    <c:v>5.2140597466600906E-3</c:v>
                  </c:pt>
                </c:numCache>
              </c:numRef>
            </c:plus>
            <c:spPr>
              <a:ln w="3175">
                <a:solidFill>
                  <a:srgbClr val="000000"/>
                </a:solidFill>
                <a:prstDash val="solid"/>
              </a:ln>
            </c:spPr>
          </c:errBars>
          <c:cat>
            <c:strRef>
              <c:f>Fig.S4D!$C$2:$AX$2</c:f>
              <c:strCache>
                <c:ptCount val="48"/>
                <c:pt idx="0">
                  <c:v>46:0</c:v>
                </c:pt>
                <c:pt idx="1">
                  <c:v>46:1</c:v>
                </c:pt>
                <c:pt idx="2">
                  <c:v>48:0</c:v>
                </c:pt>
                <c:pt idx="3">
                  <c:v>48:1</c:v>
                </c:pt>
                <c:pt idx="4">
                  <c:v>48:2</c:v>
                </c:pt>
                <c:pt idx="5">
                  <c:v>48:3</c:v>
                </c:pt>
                <c:pt idx="6">
                  <c:v>48:4</c:v>
                </c:pt>
                <c:pt idx="7">
                  <c:v>50:1</c:v>
                </c:pt>
                <c:pt idx="8">
                  <c:v>50:2</c:v>
                </c:pt>
                <c:pt idx="9">
                  <c:v>50:3</c:v>
                </c:pt>
                <c:pt idx="10">
                  <c:v>50:4</c:v>
                </c:pt>
                <c:pt idx="11">
                  <c:v>50:5</c:v>
                </c:pt>
                <c:pt idx="12">
                  <c:v>50:6</c:v>
                </c:pt>
                <c:pt idx="13">
                  <c:v>52:2</c:v>
                </c:pt>
                <c:pt idx="14">
                  <c:v>52:3</c:v>
                </c:pt>
                <c:pt idx="15">
                  <c:v>52:4</c:v>
                </c:pt>
                <c:pt idx="16">
                  <c:v>52:5</c:v>
                </c:pt>
                <c:pt idx="17">
                  <c:v>52:6</c:v>
                </c:pt>
                <c:pt idx="18">
                  <c:v>54:2</c:v>
                </c:pt>
                <c:pt idx="19">
                  <c:v>54:3</c:v>
                </c:pt>
                <c:pt idx="20">
                  <c:v>54:4</c:v>
                </c:pt>
                <c:pt idx="21">
                  <c:v>54:5</c:v>
                </c:pt>
                <c:pt idx="22">
                  <c:v>54:6</c:v>
                </c:pt>
                <c:pt idx="23">
                  <c:v> 54:7</c:v>
                </c:pt>
                <c:pt idx="24">
                  <c:v>54:8</c:v>
                </c:pt>
                <c:pt idx="25">
                  <c:v>56:1</c:v>
                </c:pt>
                <c:pt idx="26">
                  <c:v>56:2</c:v>
                </c:pt>
                <c:pt idx="27">
                  <c:v>56:3</c:v>
                </c:pt>
                <c:pt idx="28">
                  <c:v>56:4</c:v>
                </c:pt>
                <c:pt idx="29">
                  <c:v>56:5</c:v>
                </c:pt>
                <c:pt idx="30">
                  <c:v>56:6</c:v>
                </c:pt>
                <c:pt idx="31">
                  <c:v>56:7</c:v>
                </c:pt>
                <c:pt idx="32">
                  <c:v>56:8</c:v>
                </c:pt>
                <c:pt idx="33">
                  <c:v>56:9</c:v>
                </c:pt>
                <c:pt idx="34">
                  <c:v>58:2</c:v>
                </c:pt>
                <c:pt idx="35">
                  <c:v>58:3</c:v>
                </c:pt>
                <c:pt idx="36">
                  <c:v>58:4</c:v>
                </c:pt>
                <c:pt idx="37">
                  <c:v>58:5</c:v>
                </c:pt>
                <c:pt idx="38">
                  <c:v>58:6</c:v>
                </c:pt>
                <c:pt idx="39">
                  <c:v>58:7</c:v>
                </c:pt>
                <c:pt idx="40">
                  <c:v>58:8</c:v>
                </c:pt>
                <c:pt idx="41">
                  <c:v>58:9</c:v>
                </c:pt>
                <c:pt idx="42">
                  <c:v>58:10</c:v>
                </c:pt>
                <c:pt idx="43">
                  <c:v>60:3</c:v>
                </c:pt>
                <c:pt idx="44">
                  <c:v>60:4</c:v>
                </c:pt>
                <c:pt idx="45">
                  <c:v>60:5</c:v>
                </c:pt>
                <c:pt idx="46">
                  <c:v>60:6</c:v>
                </c:pt>
                <c:pt idx="47">
                  <c:v>60:7</c:v>
                </c:pt>
              </c:strCache>
            </c:strRef>
          </c:cat>
          <c:val>
            <c:numRef>
              <c:f>Fig.S4D!$C$79:$AX$79</c:f>
              <c:numCache>
                <c:formatCode>General</c:formatCode>
                <c:ptCount val="48"/>
                <c:pt idx="0">
                  <c:v>7.8278109186875028E-2</c:v>
                </c:pt>
                <c:pt idx="1">
                  <c:v>0.58988599868820801</c:v>
                </c:pt>
                <c:pt idx="2">
                  <c:v>0.67747413360083775</c:v>
                </c:pt>
                <c:pt idx="3">
                  <c:v>1.7231415581454907</c:v>
                </c:pt>
                <c:pt idx="4">
                  <c:v>3.9392975828026082</c:v>
                </c:pt>
                <c:pt idx="5">
                  <c:v>3.6384605712577716</c:v>
                </c:pt>
                <c:pt idx="6">
                  <c:v>0.68097233066072516</c:v>
                </c:pt>
                <c:pt idx="7">
                  <c:v>3.4393179407479608</c:v>
                </c:pt>
                <c:pt idx="8">
                  <c:v>7.6673906253409969</c:v>
                </c:pt>
                <c:pt idx="9">
                  <c:v>8.4727820597389432</c:v>
                </c:pt>
                <c:pt idx="10">
                  <c:v>4.3593952181977675</c:v>
                </c:pt>
                <c:pt idx="11">
                  <c:v>0.68800464407556294</c:v>
                </c:pt>
                <c:pt idx="12">
                  <c:v>7.4001627331553271E-2</c:v>
                </c:pt>
                <c:pt idx="13">
                  <c:v>6.2863813613932491</c:v>
                </c:pt>
                <c:pt idx="14">
                  <c:v>8.7789192386513815</c:v>
                </c:pt>
                <c:pt idx="15">
                  <c:v>8.4189609213013057</c:v>
                </c:pt>
                <c:pt idx="16">
                  <c:v>5.7398973212985789</c:v>
                </c:pt>
                <c:pt idx="17">
                  <c:v>0.71166764388738157</c:v>
                </c:pt>
                <c:pt idx="18">
                  <c:v>2.3387301443332031</c:v>
                </c:pt>
                <c:pt idx="19">
                  <c:v>6.410640744997643</c:v>
                </c:pt>
                <c:pt idx="20">
                  <c:v>10.630540815548127</c:v>
                </c:pt>
                <c:pt idx="21">
                  <c:v>6.7435333296482796</c:v>
                </c:pt>
                <c:pt idx="22">
                  <c:v>2.7018276144160303</c:v>
                </c:pt>
                <c:pt idx="23">
                  <c:v>0.57472964833217222</c:v>
                </c:pt>
                <c:pt idx="24">
                  <c:v>0.11186769384909648</c:v>
                </c:pt>
                <c:pt idx="25">
                  <c:v>4.7144823994492054E-2</c:v>
                </c:pt>
                <c:pt idx="26">
                  <c:v>0.24612303010902722</c:v>
                </c:pt>
                <c:pt idx="27">
                  <c:v>0.61937291787277193</c:v>
                </c:pt>
                <c:pt idx="28">
                  <c:v>1.0614083494517781</c:v>
                </c:pt>
                <c:pt idx="29">
                  <c:v>0.49695259708519146</c:v>
                </c:pt>
                <c:pt idx="30">
                  <c:v>0.36652758277018255</c:v>
                </c:pt>
                <c:pt idx="31">
                  <c:v>0.36228383914390927</c:v>
                </c:pt>
                <c:pt idx="32">
                  <c:v>0.25476795693991444</c:v>
                </c:pt>
                <c:pt idx="33">
                  <c:v>8.9016215416996974E-2</c:v>
                </c:pt>
                <c:pt idx="34">
                  <c:v>8.8759933624444787E-2</c:v>
                </c:pt>
                <c:pt idx="35">
                  <c:v>0.13976891669455249</c:v>
                </c:pt>
                <c:pt idx="36">
                  <c:v>0.14640711731343398</c:v>
                </c:pt>
                <c:pt idx="37">
                  <c:v>8.2350475346073745E-2</c:v>
                </c:pt>
                <c:pt idx="38">
                  <c:v>7.1796901130306706E-2</c:v>
                </c:pt>
                <c:pt idx="39">
                  <c:v>0.10293179803101322</c:v>
                </c:pt>
                <c:pt idx="40">
                  <c:v>9.0691532407096209E-2</c:v>
                </c:pt>
                <c:pt idx="41">
                  <c:v>5.8068520549986291E-2</c:v>
                </c:pt>
                <c:pt idx="42">
                  <c:v>3.9140763188141948E-2</c:v>
                </c:pt>
                <c:pt idx="43">
                  <c:v>5.8487906403406856E-2</c:v>
                </c:pt>
                <c:pt idx="44">
                  <c:v>4.1152746240515473E-2</c:v>
                </c:pt>
                <c:pt idx="45">
                  <c:v>2.960332933487796E-2</c:v>
                </c:pt>
                <c:pt idx="46">
                  <c:v>1.3462939071850786E-2</c:v>
                </c:pt>
                <c:pt idx="47">
                  <c:v>1.768093044828534E-2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A1-9A44-AD8C-C40878305B31}"/>
            </c:ext>
          </c:extLst>
        </c:ser>
        <c:ser>
          <c:idx val="1"/>
          <c:order val="1"/>
          <c:tx>
            <c:v>Bmal1 ko ZT0</c:v>
          </c:tx>
          <c:spPr>
            <a:solidFill>
              <a:srgbClr val="FFFF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errBars>
            <c:errBarType val="plus"/>
            <c:errValType val="cust"/>
            <c:noEndCap val="0"/>
            <c:plus>
              <c:numRef>
                <c:f>Fig.S4D!$C$98:$AX$98</c:f>
                <c:numCache>
                  <c:formatCode>General</c:formatCode>
                  <c:ptCount val="48"/>
                  <c:pt idx="0">
                    <c:v>8.6768947458231924E-2</c:v>
                  </c:pt>
                  <c:pt idx="1">
                    <c:v>0.27493359532681905</c:v>
                  </c:pt>
                  <c:pt idx="2">
                    <c:v>0.3397394096312753</c:v>
                  </c:pt>
                  <c:pt idx="3">
                    <c:v>0.67592992299931487</c:v>
                  </c:pt>
                  <c:pt idx="4">
                    <c:v>0.83913024516942636</c:v>
                  </c:pt>
                  <c:pt idx="5">
                    <c:v>0.2444259855075199</c:v>
                  </c:pt>
                  <c:pt idx="6">
                    <c:v>0.17757426368909585</c:v>
                  </c:pt>
                  <c:pt idx="7">
                    <c:v>1.136602170154263</c:v>
                  </c:pt>
                  <c:pt idx="8">
                    <c:v>0.94658344930020355</c:v>
                  </c:pt>
                  <c:pt idx="9">
                    <c:v>0.61953794938823892</c:v>
                  </c:pt>
                  <c:pt idx="10">
                    <c:v>0.46906647353811909</c:v>
                  </c:pt>
                  <c:pt idx="11">
                    <c:v>0.22214722513349633</c:v>
                  </c:pt>
                  <c:pt idx="12">
                    <c:v>7.7433619855744595E-3</c:v>
                  </c:pt>
                  <c:pt idx="13">
                    <c:v>0.29026459705124535</c:v>
                  </c:pt>
                  <c:pt idx="14">
                    <c:v>0.41141545354227588</c:v>
                  </c:pt>
                  <c:pt idx="15">
                    <c:v>0.40724727491246093</c:v>
                  </c:pt>
                  <c:pt idx="16">
                    <c:v>1.0192232956474054</c:v>
                  </c:pt>
                  <c:pt idx="17">
                    <c:v>0.1623149062546547</c:v>
                  </c:pt>
                  <c:pt idx="18">
                    <c:v>0.35846792615566625</c:v>
                  </c:pt>
                  <c:pt idx="19">
                    <c:v>0.41234751778702305</c:v>
                  </c:pt>
                  <c:pt idx="20">
                    <c:v>1.0131775529928022</c:v>
                  </c:pt>
                  <c:pt idx="21">
                    <c:v>1.5815872123237404</c:v>
                  </c:pt>
                  <c:pt idx="22">
                    <c:v>1.094721127559692</c:v>
                  </c:pt>
                  <c:pt idx="23">
                    <c:v>0.21891343029049565</c:v>
                  </c:pt>
                  <c:pt idx="24">
                    <c:v>0.10586142918979881</c:v>
                  </c:pt>
                  <c:pt idx="25">
                    <c:v>1.8597911296788932E-2</c:v>
                  </c:pt>
                  <c:pt idx="26">
                    <c:v>6.8929070602555806E-2</c:v>
                  </c:pt>
                  <c:pt idx="27">
                    <c:v>0.29622299979331601</c:v>
                  </c:pt>
                  <c:pt idx="28">
                    <c:v>0.23994343273086885</c:v>
                  </c:pt>
                  <c:pt idx="29">
                    <c:v>8.7897389900970194E-2</c:v>
                  </c:pt>
                  <c:pt idx="30">
                    <c:v>0.20470993675049345</c:v>
                  </c:pt>
                  <c:pt idx="31">
                    <c:v>0.3437469891110877</c:v>
                  </c:pt>
                  <c:pt idx="32">
                    <c:v>0.2604806758448186</c:v>
                  </c:pt>
                  <c:pt idx="33">
                    <c:v>0.10813101950230361</c:v>
                  </c:pt>
                  <c:pt idx="34">
                    <c:v>2.0302278584694772E-2</c:v>
                  </c:pt>
                  <c:pt idx="35">
                    <c:v>5.3033998516312325E-2</c:v>
                  </c:pt>
                  <c:pt idx="36">
                    <c:v>5.293465921985601E-2</c:v>
                  </c:pt>
                  <c:pt idx="37">
                    <c:v>1.480925902055759E-2</c:v>
                  </c:pt>
                  <c:pt idx="38">
                    <c:v>5.9998308674040123E-2</c:v>
                  </c:pt>
                  <c:pt idx="39">
                    <c:v>9.3634981803125031E-2</c:v>
                  </c:pt>
                  <c:pt idx="40">
                    <c:v>0.10175489433500839</c:v>
                  </c:pt>
                  <c:pt idx="41">
                    <c:v>8.0412932133866827E-2</c:v>
                  </c:pt>
                  <c:pt idx="42">
                    <c:v>5.6302245132890179E-2</c:v>
                  </c:pt>
                  <c:pt idx="43">
                    <c:v>3.4577239506921466E-2</c:v>
                  </c:pt>
                  <c:pt idx="44">
                    <c:v>1.9985184461251512E-2</c:v>
                  </c:pt>
                  <c:pt idx="45">
                    <c:v>1.163062681103889E-2</c:v>
                  </c:pt>
                  <c:pt idx="46">
                    <c:v>8.776075639699326E-3</c:v>
                  </c:pt>
                  <c:pt idx="47">
                    <c:v>1.8144552295127514E-2</c:v>
                  </c:pt>
                </c:numCache>
              </c:numRef>
            </c:plus>
            <c:spPr>
              <a:ln w="3175">
                <a:solidFill>
                  <a:srgbClr val="000000"/>
                </a:solidFill>
                <a:prstDash val="solid"/>
              </a:ln>
            </c:spPr>
          </c:errBars>
          <c:cat>
            <c:strRef>
              <c:f>Fig.S4D!$C$2:$AX$2</c:f>
              <c:strCache>
                <c:ptCount val="48"/>
                <c:pt idx="0">
                  <c:v>46:0</c:v>
                </c:pt>
                <c:pt idx="1">
                  <c:v>46:1</c:v>
                </c:pt>
                <c:pt idx="2">
                  <c:v>48:0</c:v>
                </c:pt>
                <c:pt idx="3">
                  <c:v>48:1</c:v>
                </c:pt>
                <c:pt idx="4">
                  <c:v>48:2</c:v>
                </c:pt>
                <c:pt idx="5">
                  <c:v>48:3</c:v>
                </c:pt>
                <c:pt idx="6">
                  <c:v>48:4</c:v>
                </c:pt>
                <c:pt idx="7">
                  <c:v>50:1</c:v>
                </c:pt>
                <c:pt idx="8">
                  <c:v>50:2</c:v>
                </c:pt>
                <c:pt idx="9">
                  <c:v>50:3</c:v>
                </c:pt>
                <c:pt idx="10">
                  <c:v>50:4</c:v>
                </c:pt>
                <c:pt idx="11">
                  <c:v>50:5</c:v>
                </c:pt>
                <c:pt idx="12">
                  <c:v>50:6</c:v>
                </c:pt>
                <c:pt idx="13">
                  <c:v>52:2</c:v>
                </c:pt>
                <c:pt idx="14">
                  <c:v>52:3</c:v>
                </c:pt>
                <c:pt idx="15">
                  <c:v>52:4</c:v>
                </c:pt>
                <c:pt idx="16">
                  <c:v>52:5</c:v>
                </c:pt>
                <c:pt idx="17">
                  <c:v>52:6</c:v>
                </c:pt>
                <c:pt idx="18">
                  <c:v>54:2</c:v>
                </c:pt>
                <c:pt idx="19">
                  <c:v>54:3</c:v>
                </c:pt>
                <c:pt idx="20">
                  <c:v>54:4</c:v>
                </c:pt>
                <c:pt idx="21">
                  <c:v>54:5</c:v>
                </c:pt>
                <c:pt idx="22">
                  <c:v>54:6</c:v>
                </c:pt>
                <c:pt idx="23">
                  <c:v> 54:7</c:v>
                </c:pt>
                <c:pt idx="24">
                  <c:v>54:8</c:v>
                </c:pt>
                <c:pt idx="25">
                  <c:v>56:1</c:v>
                </c:pt>
                <c:pt idx="26">
                  <c:v>56:2</c:v>
                </c:pt>
                <c:pt idx="27">
                  <c:v>56:3</c:v>
                </c:pt>
                <c:pt idx="28">
                  <c:v>56:4</c:v>
                </c:pt>
                <c:pt idx="29">
                  <c:v>56:5</c:v>
                </c:pt>
                <c:pt idx="30">
                  <c:v>56:6</c:v>
                </c:pt>
                <c:pt idx="31">
                  <c:v>56:7</c:v>
                </c:pt>
                <c:pt idx="32">
                  <c:v>56:8</c:v>
                </c:pt>
                <c:pt idx="33">
                  <c:v>56:9</c:v>
                </c:pt>
                <c:pt idx="34">
                  <c:v>58:2</c:v>
                </c:pt>
                <c:pt idx="35">
                  <c:v>58:3</c:v>
                </c:pt>
                <c:pt idx="36">
                  <c:v>58:4</c:v>
                </c:pt>
                <c:pt idx="37">
                  <c:v>58:5</c:v>
                </c:pt>
                <c:pt idx="38">
                  <c:v>58:6</c:v>
                </c:pt>
                <c:pt idx="39">
                  <c:v>58:7</c:v>
                </c:pt>
                <c:pt idx="40">
                  <c:v>58:8</c:v>
                </c:pt>
                <c:pt idx="41">
                  <c:v>58:9</c:v>
                </c:pt>
                <c:pt idx="42">
                  <c:v>58:10</c:v>
                </c:pt>
                <c:pt idx="43">
                  <c:v>60:3</c:v>
                </c:pt>
                <c:pt idx="44">
                  <c:v>60:4</c:v>
                </c:pt>
                <c:pt idx="45">
                  <c:v>60:5</c:v>
                </c:pt>
                <c:pt idx="46">
                  <c:v>60:6</c:v>
                </c:pt>
                <c:pt idx="47">
                  <c:v>60:7</c:v>
                </c:pt>
              </c:strCache>
            </c:strRef>
          </c:cat>
          <c:val>
            <c:numRef>
              <c:f>Fig.S4D!$C$97:$AX$97</c:f>
              <c:numCache>
                <c:formatCode>General</c:formatCode>
                <c:ptCount val="48"/>
                <c:pt idx="0">
                  <c:v>0.11267881542486739</c:v>
                </c:pt>
                <c:pt idx="1">
                  <c:v>0.61124236913969709</c:v>
                </c:pt>
                <c:pt idx="2">
                  <c:v>0.95751471536742905</c:v>
                </c:pt>
                <c:pt idx="3">
                  <c:v>1.905074636034584</c:v>
                </c:pt>
                <c:pt idx="4">
                  <c:v>3.2936522965674668</c:v>
                </c:pt>
                <c:pt idx="5">
                  <c:v>2.8689180088205455</c:v>
                </c:pt>
                <c:pt idx="6">
                  <c:v>0.55729685805202989</c:v>
                </c:pt>
                <c:pt idx="7">
                  <c:v>4.0188564707142351</c:v>
                </c:pt>
                <c:pt idx="8">
                  <c:v>7.5913874371651797</c:v>
                </c:pt>
                <c:pt idx="9">
                  <c:v>7.5465012941373804</c:v>
                </c:pt>
                <c:pt idx="10">
                  <c:v>3.8756377453245947</c:v>
                </c:pt>
                <c:pt idx="11">
                  <c:v>0.64819216548047032</c:v>
                </c:pt>
                <c:pt idx="12">
                  <c:v>6.255530529479178E-2</c:v>
                </c:pt>
                <c:pt idx="13">
                  <c:v>6.4519047334767041</c:v>
                </c:pt>
                <c:pt idx="14">
                  <c:v>8.7311522457012138</c:v>
                </c:pt>
                <c:pt idx="15">
                  <c:v>8.1146391938061182</c:v>
                </c:pt>
                <c:pt idx="16">
                  <c:v>5.2307239691772232</c:v>
                </c:pt>
                <c:pt idx="17">
                  <c:v>0.71728200368463546</c:v>
                </c:pt>
                <c:pt idx="18">
                  <c:v>2.2289950136599104</c:v>
                </c:pt>
                <c:pt idx="19">
                  <c:v>6.3606751811364166</c:v>
                </c:pt>
                <c:pt idx="20">
                  <c:v>10.669993930891597</c:v>
                </c:pt>
                <c:pt idx="21">
                  <c:v>7.5605104056885981</c:v>
                </c:pt>
                <c:pt idx="22">
                  <c:v>3.2471979516823395</c:v>
                </c:pt>
                <c:pt idx="23">
                  <c:v>0.70595144996251613</c:v>
                </c:pt>
                <c:pt idx="24">
                  <c:v>0.11796962618109841</c:v>
                </c:pt>
                <c:pt idx="25">
                  <c:v>5.8467227877222042E-2</c:v>
                </c:pt>
                <c:pt idx="26">
                  <c:v>0.33224288175490424</c:v>
                </c:pt>
                <c:pt idx="27">
                  <c:v>0.73449574737482215</c:v>
                </c:pt>
                <c:pt idx="28">
                  <c:v>1.3461034783241788</c:v>
                </c:pt>
                <c:pt idx="29">
                  <c:v>0.62267185480268661</c:v>
                </c:pt>
                <c:pt idx="30">
                  <c:v>0.45746511446520899</c:v>
                </c:pt>
                <c:pt idx="31">
                  <c:v>0.47419716145312735</c:v>
                </c:pt>
                <c:pt idx="32">
                  <c:v>0.32102936892880357</c:v>
                </c:pt>
                <c:pt idx="33">
                  <c:v>0.10716146021919468</c:v>
                </c:pt>
                <c:pt idx="34">
                  <c:v>0.11497242721667622</c:v>
                </c:pt>
                <c:pt idx="35">
                  <c:v>0.18694388004375162</c:v>
                </c:pt>
                <c:pt idx="36">
                  <c:v>0.19786892172967629</c:v>
                </c:pt>
                <c:pt idx="37">
                  <c:v>0.11829805137051712</c:v>
                </c:pt>
                <c:pt idx="38">
                  <c:v>0.11957383133659072</c:v>
                </c:pt>
                <c:pt idx="39">
                  <c:v>0.15177956557048394</c:v>
                </c:pt>
                <c:pt idx="40">
                  <c:v>0.12140523272494623</c:v>
                </c:pt>
                <c:pt idx="41">
                  <c:v>8.2400978247580511E-2</c:v>
                </c:pt>
                <c:pt idx="42">
                  <c:v>5.6486132753860788E-2</c:v>
                </c:pt>
                <c:pt idx="43">
                  <c:v>6.8075735699440004E-2</c:v>
                </c:pt>
                <c:pt idx="44">
                  <c:v>5.3720787160230168E-2</c:v>
                </c:pt>
                <c:pt idx="45">
                  <c:v>3.9415570316386185E-2</c:v>
                </c:pt>
                <c:pt idx="46">
                  <c:v>1.9430231042048142E-2</c:v>
                </c:pt>
                <c:pt idx="47">
                  <c:v>2.9290537016029426E-2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A1-9A44-AD8C-C40878305B31}"/>
            </c:ext>
          </c:extLst>
        </c:ser>
        <c:ser>
          <c:idx val="2"/>
          <c:order val="2"/>
          <c:tx>
            <c:v>wt ZT12</c:v>
          </c:tx>
          <c:spPr>
            <a:solidFill>
              <a:srgbClr val="7F7F7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errBars>
            <c:errBarType val="plus"/>
            <c:errValType val="cust"/>
            <c:noEndCap val="0"/>
            <c:plus>
              <c:numRef>
                <c:f>Fig.S4D!$C$116:$AX$116</c:f>
                <c:numCache>
                  <c:formatCode>General</c:formatCode>
                  <c:ptCount val="48"/>
                  <c:pt idx="0">
                    <c:v>5.9910178741493531E-3</c:v>
                  </c:pt>
                  <c:pt idx="1">
                    <c:v>0.10514440450868602</c:v>
                  </c:pt>
                  <c:pt idx="2">
                    <c:v>0.22067563004227267</c:v>
                  </c:pt>
                  <c:pt idx="3">
                    <c:v>0.38128173516151892</c:v>
                  </c:pt>
                  <c:pt idx="4">
                    <c:v>0.51740395558753904</c:v>
                  </c:pt>
                  <c:pt idx="5">
                    <c:v>0.9971662142950134</c:v>
                  </c:pt>
                  <c:pt idx="6">
                    <c:v>0.22238570664013579</c:v>
                  </c:pt>
                  <c:pt idx="7">
                    <c:v>0.53271039063600389</c:v>
                  </c:pt>
                  <c:pt idx="8">
                    <c:v>0.4153763627171132</c:v>
                  </c:pt>
                  <c:pt idx="9">
                    <c:v>0.8893866275286858</c:v>
                  </c:pt>
                  <c:pt idx="10">
                    <c:v>0.93237873817645245</c:v>
                  </c:pt>
                  <c:pt idx="11">
                    <c:v>0.15066241309072323</c:v>
                  </c:pt>
                  <c:pt idx="12">
                    <c:v>2.0072660997991799E-2</c:v>
                  </c:pt>
                  <c:pt idx="13">
                    <c:v>0.43970870649358484</c:v>
                  </c:pt>
                  <c:pt idx="14">
                    <c:v>0.74066925233978553</c:v>
                  </c:pt>
                  <c:pt idx="15">
                    <c:v>0.41598797646082747</c:v>
                  </c:pt>
                  <c:pt idx="16">
                    <c:v>0.43355742634920358</c:v>
                  </c:pt>
                  <c:pt idx="17">
                    <c:v>0.11513121758706839</c:v>
                  </c:pt>
                  <c:pt idx="18">
                    <c:v>0.69826178265201477</c:v>
                  </c:pt>
                  <c:pt idx="19">
                    <c:v>0.16234150707713668</c:v>
                  </c:pt>
                  <c:pt idx="20">
                    <c:v>1.2137161062553088</c:v>
                  </c:pt>
                  <c:pt idx="21">
                    <c:v>1.3321454414087992</c:v>
                  </c:pt>
                  <c:pt idx="22">
                    <c:v>0.79914187909138901</c:v>
                  </c:pt>
                  <c:pt idx="23">
                    <c:v>5.4646876390440816E-2</c:v>
                  </c:pt>
                  <c:pt idx="24">
                    <c:v>7.9888670163459241E-2</c:v>
                  </c:pt>
                  <c:pt idx="25">
                    <c:v>2.9447514603353996E-2</c:v>
                  </c:pt>
                  <c:pt idx="26">
                    <c:v>0.15257534633145348</c:v>
                  </c:pt>
                  <c:pt idx="27">
                    <c:v>0.27943387853851731</c:v>
                  </c:pt>
                  <c:pt idx="28">
                    <c:v>0.37679573255092236</c:v>
                  </c:pt>
                  <c:pt idx="29">
                    <c:v>0.13753797288587374</c:v>
                  </c:pt>
                  <c:pt idx="30">
                    <c:v>3.5540097226418203E-2</c:v>
                  </c:pt>
                  <c:pt idx="31">
                    <c:v>8.9453908260590603E-2</c:v>
                  </c:pt>
                  <c:pt idx="32">
                    <c:v>0.10463615203610059</c:v>
                  </c:pt>
                  <c:pt idx="33">
                    <c:v>6.6943201956733006E-2</c:v>
                  </c:pt>
                  <c:pt idx="34">
                    <c:v>4.8464335697821492E-2</c:v>
                  </c:pt>
                  <c:pt idx="35">
                    <c:v>9.4251481828575442E-2</c:v>
                  </c:pt>
                  <c:pt idx="36">
                    <c:v>8.5962532174992265E-2</c:v>
                  </c:pt>
                  <c:pt idx="37">
                    <c:v>3.125062922769304E-2</c:v>
                  </c:pt>
                  <c:pt idx="38">
                    <c:v>8.2316486575657894E-3</c:v>
                  </c:pt>
                  <c:pt idx="39">
                    <c:v>2.8994374516781482E-2</c:v>
                  </c:pt>
                  <c:pt idx="40">
                    <c:v>4.6820095839918835E-2</c:v>
                  </c:pt>
                  <c:pt idx="41">
                    <c:v>3.8893849863108211E-2</c:v>
                  </c:pt>
                  <c:pt idx="42">
                    <c:v>2.3820184751805064E-2</c:v>
                  </c:pt>
                  <c:pt idx="43">
                    <c:v>4.039730881730827E-2</c:v>
                  </c:pt>
                  <c:pt idx="44">
                    <c:v>2.4918402487242065E-2</c:v>
                  </c:pt>
                  <c:pt idx="45">
                    <c:v>1.3921728007676878E-2</c:v>
                  </c:pt>
                  <c:pt idx="46">
                    <c:v>3.0171214006568976E-3</c:v>
                  </c:pt>
                  <c:pt idx="47">
                    <c:v>4.0831027624216734E-3</c:v>
                  </c:pt>
                </c:numCache>
              </c:numRef>
            </c:plus>
            <c:spPr>
              <a:ln w="3175">
                <a:solidFill>
                  <a:srgbClr val="000000"/>
                </a:solidFill>
                <a:prstDash val="solid"/>
              </a:ln>
            </c:spPr>
          </c:errBars>
          <c:cat>
            <c:strRef>
              <c:f>Fig.S4D!$C$2:$AX$2</c:f>
              <c:strCache>
                <c:ptCount val="48"/>
                <c:pt idx="0">
                  <c:v>46:0</c:v>
                </c:pt>
                <c:pt idx="1">
                  <c:v>46:1</c:v>
                </c:pt>
                <c:pt idx="2">
                  <c:v>48:0</c:v>
                </c:pt>
                <c:pt idx="3">
                  <c:v>48:1</c:v>
                </c:pt>
                <c:pt idx="4">
                  <c:v>48:2</c:v>
                </c:pt>
                <c:pt idx="5">
                  <c:v>48:3</c:v>
                </c:pt>
                <c:pt idx="6">
                  <c:v>48:4</c:v>
                </c:pt>
                <c:pt idx="7">
                  <c:v>50:1</c:v>
                </c:pt>
                <c:pt idx="8">
                  <c:v>50:2</c:v>
                </c:pt>
                <c:pt idx="9">
                  <c:v>50:3</c:v>
                </c:pt>
                <c:pt idx="10">
                  <c:v>50:4</c:v>
                </c:pt>
                <c:pt idx="11">
                  <c:v>50:5</c:v>
                </c:pt>
                <c:pt idx="12">
                  <c:v>50:6</c:v>
                </c:pt>
                <c:pt idx="13">
                  <c:v>52:2</c:v>
                </c:pt>
                <c:pt idx="14">
                  <c:v>52:3</c:v>
                </c:pt>
                <c:pt idx="15">
                  <c:v>52:4</c:v>
                </c:pt>
                <c:pt idx="16">
                  <c:v>52:5</c:v>
                </c:pt>
                <c:pt idx="17">
                  <c:v>52:6</c:v>
                </c:pt>
                <c:pt idx="18">
                  <c:v>54:2</c:v>
                </c:pt>
                <c:pt idx="19">
                  <c:v>54:3</c:v>
                </c:pt>
                <c:pt idx="20">
                  <c:v>54:4</c:v>
                </c:pt>
                <c:pt idx="21">
                  <c:v>54:5</c:v>
                </c:pt>
                <c:pt idx="22">
                  <c:v>54:6</c:v>
                </c:pt>
                <c:pt idx="23">
                  <c:v> 54:7</c:v>
                </c:pt>
                <c:pt idx="24">
                  <c:v>54:8</c:v>
                </c:pt>
                <c:pt idx="25">
                  <c:v>56:1</c:v>
                </c:pt>
                <c:pt idx="26">
                  <c:v>56:2</c:v>
                </c:pt>
                <c:pt idx="27">
                  <c:v>56:3</c:v>
                </c:pt>
                <c:pt idx="28">
                  <c:v>56:4</c:v>
                </c:pt>
                <c:pt idx="29">
                  <c:v>56:5</c:v>
                </c:pt>
                <c:pt idx="30">
                  <c:v>56:6</c:v>
                </c:pt>
                <c:pt idx="31">
                  <c:v>56:7</c:v>
                </c:pt>
                <c:pt idx="32">
                  <c:v>56:8</c:v>
                </c:pt>
                <c:pt idx="33">
                  <c:v>56:9</c:v>
                </c:pt>
                <c:pt idx="34">
                  <c:v>58:2</c:v>
                </c:pt>
                <c:pt idx="35">
                  <c:v>58:3</c:v>
                </c:pt>
                <c:pt idx="36">
                  <c:v>58:4</c:v>
                </c:pt>
                <c:pt idx="37">
                  <c:v>58:5</c:v>
                </c:pt>
                <c:pt idx="38">
                  <c:v>58:6</c:v>
                </c:pt>
                <c:pt idx="39">
                  <c:v>58:7</c:v>
                </c:pt>
                <c:pt idx="40">
                  <c:v>58:8</c:v>
                </c:pt>
                <c:pt idx="41">
                  <c:v>58:9</c:v>
                </c:pt>
                <c:pt idx="42">
                  <c:v>58:10</c:v>
                </c:pt>
                <c:pt idx="43">
                  <c:v>60:3</c:v>
                </c:pt>
                <c:pt idx="44">
                  <c:v>60:4</c:v>
                </c:pt>
                <c:pt idx="45">
                  <c:v>60:5</c:v>
                </c:pt>
                <c:pt idx="46">
                  <c:v>60:6</c:v>
                </c:pt>
                <c:pt idx="47">
                  <c:v>60:7</c:v>
                </c:pt>
              </c:strCache>
            </c:strRef>
          </c:cat>
          <c:val>
            <c:numRef>
              <c:f>Fig.S4D!$C$115:$AX$115</c:f>
              <c:numCache>
                <c:formatCode>General</c:formatCode>
                <c:ptCount val="48"/>
                <c:pt idx="0">
                  <c:v>3.9377332730148783E-2</c:v>
                </c:pt>
                <c:pt idx="1">
                  <c:v>0.48613424112453896</c:v>
                </c:pt>
                <c:pt idx="2">
                  <c:v>0.51829192234244048</c:v>
                </c:pt>
                <c:pt idx="3">
                  <c:v>1.3400565848133152</c:v>
                </c:pt>
                <c:pt idx="4">
                  <c:v>3.2224422299189222</c:v>
                </c:pt>
                <c:pt idx="5">
                  <c:v>3.5397888283583541</c:v>
                </c:pt>
                <c:pt idx="6">
                  <c:v>0.88030226502062625</c:v>
                </c:pt>
                <c:pt idx="7">
                  <c:v>2.9180904672512984</c:v>
                </c:pt>
                <c:pt idx="8">
                  <c:v>6.9830818828102483</c:v>
                </c:pt>
                <c:pt idx="9">
                  <c:v>7.9848657412684645</c:v>
                </c:pt>
                <c:pt idx="10">
                  <c:v>4.8514541804162139</c:v>
                </c:pt>
                <c:pt idx="11">
                  <c:v>0.88553713694135427</c:v>
                </c:pt>
                <c:pt idx="12">
                  <c:v>8.1259330823922116E-2</c:v>
                </c:pt>
                <c:pt idx="13">
                  <c:v>6.9014591666351324</c:v>
                </c:pt>
                <c:pt idx="14">
                  <c:v>8.935952724239371</c:v>
                </c:pt>
                <c:pt idx="15">
                  <c:v>8.3271207743600737</c:v>
                </c:pt>
                <c:pt idx="16">
                  <c:v>5.5227640462488985</c:v>
                </c:pt>
                <c:pt idx="17">
                  <c:v>0.71941483081268343</c:v>
                </c:pt>
                <c:pt idx="18">
                  <c:v>2.2422425434427202</c:v>
                </c:pt>
                <c:pt idx="19">
                  <c:v>7.0742843557499429</c:v>
                </c:pt>
                <c:pt idx="20">
                  <c:v>10.856852737347523</c:v>
                </c:pt>
                <c:pt idx="21">
                  <c:v>7.2775409413191259</c:v>
                </c:pt>
                <c:pt idx="22">
                  <c:v>2.6896763469366189</c:v>
                </c:pt>
                <c:pt idx="23">
                  <c:v>0.50318815113122339</c:v>
                </c:pt>
                <c:pt idx="24">
                  <c:v>9.5024996961002542E-2</c:v>
                </c:pt>
                <c:pt idx="25">
                  <c:v>7.0299960618854906E-2</c:v>
                </c:pt>
                <c:pt idx="26">
                  <c:v>0.38558974960819231</c:v>
                </c:pt>
                <c:pt idx="27">
                  <c:v>0.7918656163191351</c:v>
                </c:pt>
                <c:pt idx="28">
                  <c:v>1.3781307915643861</c:v>
                </c:pt>
                <c:pt idx="29">
                  <c:v>0.51524705580658592</c:v>
                </c:pt>
                <c:pt idx="30">
                  <c:v>0.25160604068841019</c:v>
                </c:pt>
                <c:pt idx="31">
                  <c:v>0.24821966722854066</c:v>
                </c:pt>
                <c:pt idx="32">
                  <c:v>0.1950980460791491</c:v>
                </c:pt>
                <c:pt idx="33">
                  <c:v>7.713594406513602E-2</c:v>
                </c:pt>
                <c:pt idx="34">
                  <c:v>0.13366561396830517</c:v>
                </c:pt>
                <c:pt idx="35">
                  <c:v>0.23784830184056341</c:v>
                </c:pt>
                <c:pt idx="36">
                  <c:v>0.21492223388573106</c:v>
                </c:pt>
                <c:pt idx="37">
                  <c:v>8.9948327147618662E-2</c:v>
                </c:pt>
                <c:pt idx="38">
                  <c:v>5.8056906066921932E-2</c:v>
                </c:pt>
                <c:pt idx="39">
                  <c:v>8.2748817570394692E-2</c:v>
                </c:pt>
                <c:pt idx="40">
                  <c:v>7.0341134615778372E-2</c:v>
                </c:pt>
                <c:pt idx="41">
                  <c:v>4.5160302591370396E-2</c:v>
                </c:pt>
                <c:pt idx="42">
                  <c:v>3.2294195145182003E-2</c:v>
                </c:pt>
                <c:pt idx="43">
                  <c:v>0.10550549105361187</c:v>
                </c:pt>
                <c:pt idx="44">
                  <c:v>7.1016614039485809E-2</c:v>
                </c:pt>
                <c:pt idx="45">
                  <c:v>4.0642988277993737E-2</c:v>
                </c:pt>
                <c:pt idx="46">
                  <c:v>1.2628008564591226E-2</c:v>
                </c:pt>
                <c:pt idx="47">
                  <c:v>1.5824434249884528E-2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A1-9A44-AD8C-C40878305B31}"/>
            </c:ext>
          </c:extLst>
        </c:ser>
        <c:ser>
          <c:idx val="3"/>
          <c:order val="3"/>
          <c:tx>
            <c:v>Bmal1 ko ZT12</c:v>
          </c:tx>
          <c:spPr>
            <a:solidFill>
              <a:srgbClr val="D9D9D9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errBars>
            <c:errBarType val="plus"/>
            <c:errValType val="cust"/>
            <c:noEndCap val="0"/>
            <c:plus>
              <c:numRef>
                <c:f>Fig.S4D!$C$134:$AX$134</c:f>
                <c:numCache>
                  <c:formatCode>General</c:formatCode>
                  <c:ptCount val="48"/>
                  <c:pt idx="0">
                    <c:v>3.3041376867613464E-2</c:v>
                  </c:pt>
                  <c:pt idx="1">
                    <c:v>7.1374439597210862E-2</c:v>
                  </c:pt>
                  <c:pt idx="2">
                    <c:v>0.18655768149770321</c:v>
                  </c:pt>
                  <c:pt idx="3">
                    <c:v>0.25816366304195743</c:v>
                  </c:pt>
                  <c:pt idx="4">
                    <c:v>0.33046423949161152</c:v>
                  </c:pt>
                  <c:pt idx="5">
                    <c:v>0.37265788340823308</c:v>
                  </c:pt>
                  <c:pt idx="6">
                    <c:v>0.15080105291031135</c:v>
                  </c:pt>
                  <c:pt idx="7">
                    <c:v>0.59697823387518401</c:v>
                  </c:pt>
                  <c:pt idx="8">
                    <c:v>0.67068915627933678</c:v>
                  </c:pt>
                  <c:pt idx="9">
                    <c:v>0.44050846017274775</c:v>
                  </c:pt>
                  <c:pt idx="10">
                    <c:v>0.68502789472234937</c:v>
                  </c:pt>
                  <c:pt idx="11">
                    <c:v>0.17134468529330371</c:v>
                  </c:pt>
                  <c:pt idx="12">
                    <c:v>1.1791269678721052E-2</c:v>
                  </c:pt>
                  <c:pt idx="13">
                    <c:v>0.58787281390546897</c:v>
                  </c:pt>
                  <c:pt idx="14">
                    <c:v>0.37568879349814294</c:v>
                  </c:pt>
                  <c:pt idx="15">
                    <c:v>0.88092896773755269</c:v>
                  </c:pt>
                  <c:pt idx="16">
                    <c:v>0.21350183184167906</c:v>
                  </c:pt>
                  <c:pt idx="17">
                    <c:v>9.9012652239496055E-2</c:v>
                  </c:pt>
                  <c:pt idx="18">
                    <c:v>0.17146590142120099</c:v>
                  </c:pt>
                  <c:pt idx="19">
                    <c:v>0.21690654689457742</c:v>
                  </c:pt>
                  <c:pt idx="20">
                    <c:v>0.50102530912350185</c:v>
                  </c:pt>
                  <c:pt idx="21">
                    <c:v>0.35400310125737988</c:v>
                  </c:pt>
                  <c:pt idx="22">
                    <c:v>0.50800139779665465</c:v>
                  </c:pt>
                  <c:pt idx="23">
                    <c:v>5.372753185552314E-2</c:v>
                  </c:pt>
                  <c:pt idx="24">
                    <c:v>5.366326266786077E-3</c:v>
                  </c:pt>
                  <c:pt idx="25">
                    <c:v>1.5509612552476635E-2</c:v>
                  </c:pt>
                  <c:pt idx="26">
                    <c:v>5.5581418885146887E-2</c:v>
                  </c:pt>
                  <c:pt idx="27">
                    <c:v>0.14345437730934676</c:v>
                  </c:pt>
                  <c:pt idx="28">
                    <c:v>0.22491302027478363</c:v>
                  </c:pt>
                  <c:pt idx="29">
                    <c:v>4.7747521283180702E-2</c:v>
                  </c:pt>
                  <c:pt idx="30">
                    <c:v>6.3094031084069815E-2</c:v>
                  </c:pt>
                  <c:pt idx="31">
                    <c:v>8.2453124619677923E-2</c:v>
                  </c:pt>
                  <c:pt idx="32">
                    <c:v>3.0966655436226016E-2</c:v>
                  </c:pt>
                  <c:pt idx="33">
                    <c:v>5.540717394575693E-3</c:v>
                  </c:pt>
                  <c:pt idx="34">
                    <c:v>2.5613414385060429E-2</c:v>
                  </c:pt>
                  <c:pt idx="35">
                    <c:v>4.1557445377870532E-2</c:v>
                  </c:pt>
                  <c:pt idx="36">
                    <c:v>3.6148206362751789E-2</c:v>
                  </c:pt>
                  <c:pt idx="37">
                    <c:v>1.0077691222604072E-2</c:v>
                  </c:pt>
                  <c:pt idx="38">
                    <c:v>1.88368268844811E-2</c:v>
                  </c:pt>
                  <c:pt idx="39">
                    <c:v>2.6824100658283775E-2</c:v>
                  </c:pt>
                  <c:pt idx="40">
                    <c:v>1.9617749140860924E-2</c:v>
                  </c:pt>
                  <c:pt idx="41">
                    <c:v>1.1569216466326466E-2</c:v>
                  </c:pt>
                  <c:pt idx="42">
                    <c:v>4.6719611477494781E-3</c:v>
                  </c:pt>
                  <c:pt idx="43">
                    <c:v>2.6064294468063406E-2</c:v>
                  </c:pt>
                  <c:pt idx="44">
                    <c:v>1.8434167650216486E-2</c:v>
                  </c:pt>
                  <c:pt idx="45">
                    <c:v>7.7026489469107905E-3</c:v>
                  </c:pt>
                  <c:pt idx="46">
                    <c:v>1.9319135836529913E-3</c:v>
                  </c:pt>
                  <c:pt idx="47">
                    <c:v>3.2482959786906481E-3</c:v>
                  </c:pt>
                </c:numCache>
              </c:numRef>
            </c:plus>
            <c:spPr>
              <a:ln w="3175">
                <a:solidFill>
                  <a:srgbClr val="000000"/>
                </a:solidFill>
                <a:prstDash val="solid"/>
              </a:ln>
            </c:spPr>
          </c:errBars>
          <c:cat>
            <c:strRef>
              <c:f>Fig.S4D!$C$2:$AX$2</c:f>
              <c:strCache>
                <c:ptCount val="48"/>
                <c:pt idx="0">
                  <c:v>46:0</c:v>
                </c:pt>
                <c:pt idx="1">
                  <c:v>46:1</c:v>
                </c:pt>
                <c:pt idx="2">
                  <c:v>48:0</c:v>
                </c:pt>
                <c:pt idx="3">
                  <c:v>48:1</c:v>
                </c:pt>
                <c:pt idx="4">
                  <c:v>48:2</c:v>
                </c:pt>
                <c:pt idx="5">
                  <c:v>48:3</c:v>
                </c:pt>
                <c:pt idx="6">
                  <c:v>48:4</c:v>
                </c:pt>
                <c:pt idx="7">
                  <c:v>50:1</c:v>
                </c:pt>
                <c:pt idx="8">
                  <c:v>50:2</c:v>
                </c:pt>
                <c:pt idx="9">
                  <c:v>50:3</c:v>
                </c:pt>
                <c:pt idx="10">
                  <c:v>50:4</c:v>
                </c:pt>
                <c:pt idx="11">
                  <c:v>50:5</c:v>
                </c:pt>
                <c:pt idx="12">
                  <c:v>50:6</c:v>
                </c:pt>
                <c:pt idx="13">
                  <c:v>52:2</c:v>
                </c:pt>
                <c:pt idx="14">
                  <c:v>52:3</c:v>
                </c:pt>
                <c:pt idx="15">
                  <c:v>52:4</c:v>
                </c:pt>
                <c:pt idx="16">
                  <c:v>52:5</c:v>
                </c:pt>
                <c:pt idx="17">
                  <c:v>52:6</c:v>
                </c:pt>
                <c:pt idx="18">
                  <c:v>54:2</c:v>
                </c:pt>
                <c:pt idx="19">
                  <c:v>54:3</c:v>
                </c:pt>
                <c:pt idx="20">
                  <c:v>54:4</c:v>
                </c:pt>
                <c:pt idx="21">
                  <c:v>54:5</c:v>
                </c:pt>
                <c:pt idx="22">
                  <c:v>54:6</c:v>
                </c:pt>
                <c:pt idx="23">
                  <c:v> 54:7</c:v>
                </c:pt>
                <c:pt idx="24">
                  <c:v>54:8</c:v>
                </c:pt>
                <c:pt idx="25">
                  <c:v>56:1</c:v>
                </c:pt>
                <c:pt idx="26">
                  <c:v>56:2</c:v>
                </c:pt>
                <c:pt idx="27">
                  <c:v>56:3</c:v>
                </c:pt>
                <c:pt idx="28">
                  <c:v>56:4</c:v>
                </c:pt>
                <c:pt idx="29">
                  <c:v>56:5</c:v>
                </c:pt>
                <c:pt idx="30">
                  <c:v>56:6</c:v>
                </c:pt>
                <c:pt idx="31">
                  <c:v>56:7</c:v>
                </c:pt>
                <c:pt idx="32">
                  <c:v>56:8</c:v>
                </c:pt>
                <c:pt idx="33">
                  <c:v>56:9</c:v>
                </c:pt>
                <c:pt idx="34">
                  <c:v>58:2</c:v>
                </c:pt>
                <c:pt idx="35">
                  <c:v>58:3</c:v>
                </c:pt>
                <c:pt idx="36">
                  <c:v>58:4</c:v>
                </c:pt>
                <c:pt idx="37">
                  <c:v>58:5</c:v>
                </c:pt>
                <c:pt idx="38">
                  <c:v>58:6</c:v>
                </c:pt>
                <c:pt idx="39">
                  <c:v>58:7</c:v>
                </c:pt>
                <c:pt idx="40">
                  <c:v>58:8</c:v>
                </c:pt>
                <c:pt idx="41">
                  <c:v>58:9</c:v>
                </c:pt>
                <c:pt idx="42">
                  <c:v>58:10</c:v>
                </c:pt>
                <c:pt idx="43">
                  <c:v>60:3</c:v>
                </c:pt>
                <c:pt idx="44">
                  <c:v>60:4</c:v>
                </c:pt>
                <c:pt idx="45">
                  <c:v>60:5</c:v>
                </c:pt>
                <c:pt idx="46">
                  <c:v>60:6</c:v>
                </c:pt>
                <c:pt idx="47">
                  <c:v>60:7</c:v>
                </c:pt>
              </c:strCache>
            </c:strRef>
          </c:cat>
          <c:val>
            <c:numRef>
              <c:f>Fig.S4D!$C$133:$AX$133</c:f>
              <c:numCache>
                <c:formatCode>General</c:formatCode>
                <c:ptCount val="48"/>
                <c:pt idx="0">
                  <c:v>7.5321826119451096E-2</c:v>
                </c:pt>
                <c:pt idx="1">
                  <c:v>0.60597278504338947</c:v>
                </c:pt>
                <c:pt idx="2">
                  <c:v>0.88047489655112676</c:v>
                </c:pt>
                <c:pt idx="3">
                  <c:v>1.8180008861530585</c:v>
                </c:pt>
                <c:pt idx="4">
                  <c:v>3.1988683553279595</c:v>
                </c:pt>
                <c:pt idx="5">
                  <c:v>2.9333172623280612</c:v>
                </c:pt>
                <c:pt idx="6">
                  <c:v>0.6780263191888094</c:v>
                </c:pt>
                <c:pt idx="7">
                  <c:v>3.7461243791670071</c:v>
                </c:pt>
                <c:pt idx="8">
                  <c:v>7.7280823344804919</c:v>
                </c:pt>
                <c:pt idx="9">
                  <c:v>7.7594092517677229</c:v>
                </c:pt>
                <c:pt idx="10">
                  <c:v>4.0691619819493017</c:v>
                </c:pt>
                <c:pt idx="11">
                  <c:v>0.7041283404919928</c:v>
                </c:pt>
                <c:pt idx="12">
                  <c:v>6.443827634869706E-2</c:v>
                </c:pt>
                <c:pt idx="13">
                  <c:v>7.0754919396239888</c:v>
                </c:pt>
                <c:pt idx="14">
                  <c:v>8.7286437300807673</c:v>
                </c:pt>
                <c:pt idx="15">
                  <c:v>7.8257922475134079</c:v>
                </c:pt>
                <c:pt idx="16">
                  <c:v>5.5729814313422716</c:v>
                </c:pt>
                <c:pt idx="17">
                  <c:v>0.76709034630524187</c:v>
                </c:pt>
                <c:pt idx="18">
                  <c:v>2.5003066125628797</c:v>
                </c:pt>
                <c:pt idx="19">
                  <c:v>6.6162081632316285</c:v>
                </c:pt>
                <c:pt idx="20">
                  <c:v>10.394668950822215</c:v>
                </c:pt>
                <c:pt idx="21">
                  <c:v>7.3855550459290384</c:v>
                </c:pt>
                <c:pt idx="22">
                  <c:v>3.1042843135036349</c:v>
                </c:pt>
                <c:pt idx="23">
                  <c:v>0.55334979347717006</c:v>
                </c:pt>
                <c:pt idx="24">
                  <c:v>6.4845303371148175E-2</c:v>
                </c:pt>
                <c:pt idx="25">
                  <c:v>7.2195125218350198E-2</c:v>
                </c:pt>
                <c:pt idx="26">
                  <c:v>0.36088739610475573</c:v>
                </c:pt>
                <c:pt idx="27">
                  <c:v>0.76570582506093243</c:v>
                </c:pt>
                <c:pt idx="28">
                  <c:v>1.3145883213953282</c:v>
                </c:pt>
                <c:pt idx="29">
                  <c:v>0.55804287061095204</c:v>
                </c:pt>
                <c:pt idx="30">
                  <c:v>0.33325564579256067</c:v>
                </c:pt>
                <c:pt idx="31">
                  <c:v>0.29318533626256482</c:v>
                </c:pt>
                <c:pt idx="32">
                  <c:v>0.17886040741146808</c:v>
                </c:pt>
                <c:pt idx="33">
                  <c:v>5.7200889736207752E-2</c:v>
                </c:pt>
                <c:pt idx="34">
                  <c:v>0.12794441370828244</c:v>
                </c:pt>
                <c:pt idx="35">
                  <c:v>0.21010689398135982</c:v>
                </c:pt>
                <c:pt idx="36">
                  <c:v>0.20906108877962876</c:v>
                </c:pt>
                <c:pt idx="37">
                  <c:v>0.10679231187274292</c:v>
                </c:pt>
                <c:pt idx="38">
                  <c:v>8.2951958492461814E-2</c:v>
                </c:pt>
                <c:pt idx="39">
                  <c:v>0.10250012133254391</c:v>
                </c:pt>
                <c:pt idx="40">
                  <c:v>6.9970336934050414E-2</c:v>
                </c:pt>
                <c:pt idx="41">
                  <c:v>4.1250199392485157E-2</c:v>
                </c:pt>
                <c:pt idx="42">
                  <c:v>2.7947823904534645E-2</c:v>
                </c:pt>
                <c:pt idx="43">
                  <c:v>9.1046264187618603E-2</c:v>
                </c:pt>
                <c:pt idx="44">
                  <c:v>6.5850221431710543E-2</c:v>
                </c:pt>
                <c:pt idx="45">
                  <c:v>4.3835580890040249E-2</c:v>
                </c:pt>
                <c:pt idx="46">
                  <c:v>1.6175572568951087E-2</c:v>
                </c:pt>
                <c:pt idx="47">
                  <c:v>2.0100622250023896E-2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1A1-9A44-AD8C-C40878305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2656"/>
        <c:axId val="235868544"/>
      </c:barChart>
      <c:catAx>
        <c:axId val="235862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354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235868544"/>
        <c:crosses val="autoZero"/>
        <c:auto val="1"/>
        <c:lblAlgn val="ctr"/>
        <c:lblOffset val="100"/>
        <c:noMultiLvlLbl val="0"/>
      </c:catAx>
      <c:valAx>
        <c:axId val="2358685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/>
                  <a:t>TAG species (% of total)</a:t>
                </a:r>
              </a:p>
            </c:rich>
          </c:tx>
          <c:layout>
            <c:manualLayout>
              <c:xMode val="edge"/>
              <c:yMode val="edge"/>
              <c:x val="3.04805572972162E-3"/>
              <c:y val="0.228170506464470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23586265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80947732229612002"/>
          <c:y val="6.1728395061728399E-2"/>
          <c:w val="8.6468001954079096E-2"/>
          <c:h val="0.4351854282103629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8740157499999996" l="0.7" r="0.7" t="0.78740157499999996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ZT0</c:v>
          </c:tx>
          <c:spPr>
            <a:solidFill>
              <a:schemeClr val="bg1"/>
            </a:solidFill>
            <a:ln>
              <a:solidFill>
                <a:schemeClr val="tx1"/>
              </a:solidFill>
            </a:ln>
          </c:spPr>
          <c:invertIfNegative val="0"/>
          <c:errBars>
            <c:errBarType val="both"/>
            <c:errValType val="cust"/>
            <c:noEndCap val="0"/>
            <c:plus>
              <c:numRef>
                <c:f>(Fig.S4D!$C$148,Fig.S4D!$C$153)</c:f>
                <c:numCache>
                  <c:formatCode>General</c:formatCode>
                  <c:ptCount val="2"/>
                  <c:pt idx="0">
                    <c:v>32622466.497044455</c:v>
                  </c:pt>
                  <c:pt idx="1">
                    <c:v>79368488.964994013</c:v>
                  </c:pt>
                </c:numCache>
              </c:numRef>
            </c:plus>
            <c:minus>
              <c:numRef>
                <c:f>(Fig.S4D!$C$148,Fig.S4D!$C$153)</c:f>
                <c:numCache>
                  <c:formatCode>General</c:formatCode>
                  <c:ptCount val="2"/>
                  <c:pt idx="0">
                    <c:v>32622466.497044455</c:v>
                  </c:pt>
                  <c:pt idx="1">
                    <c:v>79368488.964994013</c:v>
                  </c:pt>
                </c:numCache>
              </c:numRef>
            </c:minus>
          </c:errBars>
          <c:cat>
            <c:strRef>
              <c:f>(Fig.S4D!$E$148,Fig.S4D!$E$149)</c:f>
              <c:strCache>
                <c:ptCount val="2"/>
                <c:pt idx="0">
                  <c:v>Ctrl</c:v>
                </c:pt>
                <c:pt idx="1">
                  <c:v>mKO</c:v>
                </c:pt>
              </c:strCache>
            </c:strRef>
          </c:cat>
          <c:val>
            <c:numRef>
              <c:f>(Fig.S4D!$B$148,Fig.S4D!$B$153)</c:f>
              <c:numCache>
                <c:formatCode>General</c:formatCode>
                <c:ptCount val="2"/>
                <c:pt idx="0">
                  <c:v>116762270.31484909</c:v>
                </c:pt>
                <c:pt idx="1">
                  <c:v>119067966.01728216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6B-6B4D-BA58-40B1EDF99195}"/>
            </c:ext>
          </c:extLst>
        </c:ser>
        <c:ser>
          <c:idx val="1"/>
          <c:order val="1"/>
          <c:tx>
            <c:v>ZT12</c:v>
          </c:tx>
          <c:spPr>
            <a:solidFill>
              <a:schemeClr val="tx1">
                <a:lumMod val="65000"/>
                <a:lumOff val="35000"/>
              </a:schemeClr>
            </a:solidFill>
          </c:spPr>
          <c:invertIfNegative val="0"/>
          <c:errBars>
            <c:errBarType val="both"/>
            <c:errValType val="cust"/>
            <c:noEndCap val="0"/>
            <c:plus>
              <c:numRef>
                <c:f>(Fig.S4D!$C$149,Fig.S4D!$C$154)</c:f>
                <c:numCache>
                  <c:formatCode>General</c:formatCode>
                  <c:ptCount val="2"/>
                  <c:pt idx="0">
                    <c:v>123998919.08888175</c:v>
                  </c:pt>
                  <c:pt idx="1">
                    <c:v>59365049.350732729</c:v>
                  </c:pt>
                </c:numCache>
              </c:numRef>
            </c:plus>
            <c:minus>
              <c:numRef>
                <c:f>(Fig.S4D!$C$149,Fig.S4D!$C$154)</c:f>
                <c:numCache>
                  <c:formatCode>General</c:formatCode>
                  <c:ptCount val="2"/>
                  <c:pt idx="0">
                    <c:v>123998919.08888175</c:v>
                  </c:pt>
                  <c:pt idx="1">
                    <c:v>59365049.350732729</c:v>
                  </c:pt>
                </c:numCache>
              </c:numRef>
            </c:minus>
          </c:errBars>
          <c:cat>
            <c:strRef>
              <c:f>(Fig.S4D!$E$148,Fig.S4D!$E$149)</c:f>
              <c:strCache>
                <c:ptCount val="2"/>
                <c:pt idx="0">
                  <c:v>Ctrl</c:v>
                </c:pt>
                <c:pt idx="1">
                  <c:v>mKO</c:v>
                </c:pt>
              </c:strCache>
            </c:strRef>
          </c:cat>
          <c:val>
            <c:numRef>
              <c:f>(Fig.S4D!$B$149,Fig.S4D!$B$154)</c:f>
              <c:numCache>
                <c:formatCode>General</c:formatCode>
                <c:ptCount val="2"/>
                <c:pt idx="0">
                  <c:v>311520399.49421602</c:v>
                </c:pt>
                <c:pt idx="1">
                  <c:v>159553924.47713622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6B-6B4D-BA58-40B1EDF99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91328"/>
        <c:axId val="235897216"/>
      </c:barChart>
      <c:catAx>
        <c:axId val="23589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800" b="1"/>
            </a:pPr>
            <a:endParaRPr lang="es-MX"/>
          </a:p>
        </c:txPr>
        <c:crossAx val="235897216"/>
        <c:crosses val="autoZero"/>
        <c:auto val="1"/>
        <c:lblAlgn val="ctr"/>
        <c:lblOffset val="100"/>
        <c:noMultiLvlLbl val="0"/>
      </c:catAx>
      <c:valAx>
        <c:axId val="235897216"/>
        <c:scaling>
          <c:orientation val="minMax"/>
          <c:max val="45000000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 sz="1800" b="0" i="0" baseline="0">
                    <a:effectLst/>
                  </a:rPr>
                  <a:t>TAG (area/g tissue)</a:t>
                </a:r>
                <a:endParaRPr lang="de-AT">
                  <a:effectLst/>
                </a:endParaRP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35891328"/>
        <c:crosses val="autoZero"/>
        <c:crossBetween val="between"/>
        <c:dispUnits>
          <c:builtInUnit val="millions"/>
          <c:dispUnitsLbl/>
        </c:dispUnits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Ctrl ZT0</c:v>
          </c:tx>
          <c:spPr>
            <a:solidFill>
              <a:schemeClr val="accent1"/>
            </a:solidFill>
            <a:effectLst/>
          </c:spPr>
          <c:invertIfNegative val="0"/>
          <c:errBars>
            <c:errBarType val="both"/>
            <c:errValType val="cust"/>
            <c:noEndCap val="1"/>
            <c:plus>
              <c:numRef>
                <c:f>Fig.S4D!$C$81:$AX$81</c:f>
                <c:numCache>
                  <c:formatCode>General</c:formatCode>
                  <c:ptCount val="48"/>
                  <c:pt idx="0">
                    <c:v>1.080826188610547E-2</c:v>
                  </c:pt>
                  <c:pt idx="1">
                    <c:v>5.7973701487586654E-2</c:v>
                  </c:pt>
                  <c:pt idx="2">
                    <c:v>0.11231927166613836</c:v>
                  </c:pt>
                  <c:pt idx="3">
                    <c:v>0.22230198480032182</c:v>
                  </c:pt>
                  <c:pt idx="4">
                    <c:v>0.33247631243762321</c:v>
                  </c:pt>
                  <c:pt idx="5">
                    <c:v>0.3440459656051098</c:v>
                  </c:pt>
                  <c:pt idx="6">
                    <c:v>9.5164250529964758E-2</c:v>
                  </c:pt>
                  <c:pt idx="7">
                    <c:v>0.22036947149252001</c:v>
                  </c:pt>
                  <c:pt idx="8">
                    <c:v>0.22840492170529345</c:v>
                  </c:pt>
                  <c:pt idx="9">
                    <c:v>0.34486259796006252</c:v>
                  </c:pt>
                  <c:pt idx="10">
                    <c:v>0.24674842924026505</c:v>
                  </c:pt>
                  <c:pt idx="11">
                    <c:v>7.548693714847457E-2</c:v>
                  </c:pt>
                  <c:pt idx="12">
                    <c:v>8.5200175752261683E-3</c:v>
                  </c:pt>
                  <c:pt idx="13">
                    <c:v>0.1717851965014883</c:v>
                  </c:pt>
                  <c:pt idx="14">
                    <c:v>0.24912743476223581</c:v>
                  </c:pt>
                  <c:pt idx="15">
                    <c:v>9.8838153259588307E-2</c:v>
                  </c:pt>
                  <c:pt idx="16">
                    <c:v>0.28021500746086997</c:v>
                  </c:pt>
                  <c:pt idx="17">
                    <c:v>5.0390087214954742E-2</c:v>
                  </c:pt>
                  <c:pt idx="18">
                    <c:v>0.15792102108395933</c:v>
                  </c:pt>
                  <c:pt idx="19">
                    <c:v>0.30010500986179944</c:v>
                  </c:pt>
                  <c:pt idx="20">
                    <c:v>0.46380393390282043</c:v>
                  </c:pt>
                  <c:pt idx="21">
                    <c:v>0.55047523661207431</c:v>
                  </c:pt>
                  <c:pt idx="22">
                    <c:v>0.35039533371199699</c:v>
                  </c:pt>
                  <c:pt idx="23">
                    <c:v>2.7332948894828481E-2</c:v>
                  </c:pt>
                  <c:pt idx="24">
                    <c:v>4.4406453513215781E-2</c:v>
                  </c:pt>
                  <c:pt idx="25">
                    <c:v>2.932711976438269E-3</c:v>
                  </c:pt>
                  <c:pt idx="26">
                    <c:v>1.4365933687440406E-2</c:v>
                  </c:pt>
                  <c:pt idx="27">
                    <c:v>4.5937330868435163E-2</c:v>
                  </c:pt>
                  <c:pt idx="28">
                    <c:v>8.3822176062581369E-2</c:v>
                  </c:pt>
                  <c:pt idx="29">
                    <c:v>4.4895685401437686E-2</c:v>
                  </c:pt>
                  <c:pt idx="30">
                    <c:v>2.2976143283766393E-2</c:v>
                  </c:pt>
                  <c:pt idx="31">
                    <c:v>3.2190262910887064E-2</c:v>
                  </c:pt>
                  <c:pt idx="32">
                    <c:v>4.6457292212200893E-2</c:v>
                  </c:pt>
                  <c:pt idx="33">
                    <c:v>3.3029116956468263E-2</c:v>
                  </c:pt>
                  <c:pt idx="34">
                    <c:v>3.996033777623512E-3</c:v>
                  </c:pt>
                  <c:pt idx="35">
                    <c:v>8.6152983756471648E-3</c:v>
                  </c:pt>
                  <c:pt idx="36">
                    <c:v>1.0682121506573198E-2</c:v>
                  </c:pt>
                  <c:pt idx="37">
                    <c:v>9.1160570511891869E-3</c:v>
                  </c:pt>
                  <c:pt idx="38">
                    <c:v>4.5567260304355019E-3</c:v>
                  </c:pt>
                  <c:pt idx="39">
                    <c:v>1.112155772442412E-2</c:v>
                  </c:pt>
                  <c:pt idx="40">
                    <c:v>2.0530489590486509E-2</c:v>
                  </c:pt>
                  <c:pt idx="41">
                    <c:v>1.6242052783381665E-2</c:v>
                  </c:pt>
                  <c:pt idx="42">
                    <c:v>1.1713582085798313E-2</c:v>
                  </c:pt>
                  <c:pt idx="43">
                    <c:v>5.4719270199904777E-3</c:v>
                  </c:pt>
                  <c:pt idx="44">
                    <c:v>3.3547942319451457E-3</c:v>
                  </c:pt>
                  <c:pt idx="45">
                    <c:v>3.0458539375626871E-3</c:v>
                  </c:pt>
                  <c:pt idx="46">
                    <c:v>8.2345461706133025E-4</c:v>
                  </c:pt>
                  <c:pt idx="47">
                    <c:v>2.3317984064554586E-3</c:v>
                  </c:pt>
                </c:numCache>
              </c:numRef>
            </c:plus>
            <c:minus>
              <c:numRef>
                <c:f>Fig.S4D!$C$81:$AX$81</c:f>
                <c:numCache>
                  <c:formatCode>General</c:formatCode>
                  <c:ptCount val="48"/>
                  <c:pt idx="0">
                    <c:v>1.080826188610547E-2</c:v>
                  </c:pt>
                  <c:pt idx="1">
                    <c:v>5.7973701487586654E-2</c:v>
                  </c:pt>
                  <c:pt idx="2">
                    <c:v>0.11231927166613836</c:v>
                  </c:pt>
                  <c:pt idx="3">
                    <c:v>0.22230198480032182</c:v>
                  </c:pt>
                  <c:pt idx="4">
                    <c:v>0.33247631243762321</c:v>
                  </c:pt>
                  <c:pt idx="5">
                    <c:v>0.3440459656051098</c:v>
                  </c:pt>
                  <c:pt idx="6">
                    <c:v>9.5164250529964758E-2</c:v>
                  </c:pt>
                  <c:pt idx="7">
                    <c:v>0.22036947149252001</c:v>
                  </c:pt>
                  <c:pt idx="8">
                    <c:v>0.22840492170529345</c:v>
                  </c:pt>
                  <c:pt idx="9">
                    <c:v>0.34486259796006252</c:v>
                  </c:pt>
                  <c:pt idx="10">
                    <c:v>0.24674842924026505</c:v>
                  </c:pt>
                  <c:pt idx="11">
                    <c:v>7.548693714847457E-2</c:v>
                  </c:pt>
                  <c:pt idx="12">
                    <c:v>8.5200175752261683E-3</c:v>
                  </c:pt>
                  <c:pt idx="13">
                    <c:v>0.1717851965014883</c:v>
                  </c:pt>
                  <c:pt idx="14">
                    <c:v>0.24912743476223581</c:v>
                  </c:pt>
                  <c:pt idx="15">
                    <c:v>9.8838153259588307E-2</c:v>
                  </c:pt>
                  <c:pt idx="16">
                    <c:v>0.28021500746086997</c:v>
                  </c:pt>
                  <c:pt idx="17">
                    <c:v>5.0390087214954742E-2</c:v>
                  </c:pt>
                  <c:pt idx="18">
                    <c:v>0.15792102108395933</c:v>
                  </c:pt>
                  <c:pt idx="19">
                    <c:v>0.30010500986179944</c:v>
                  </c:pt>
                  <c:pt idx="20">
                    <c:v>0.46380393390282043</c:v>
                  </c:pt>
                  <c:pt idx="21">
                    <c:v>0.55047523661207431</c:v>
                  </c:pt>
                  <c:pt idx="22">
                    <c:v>0.35039533371199699</c:v>
                  </c:pt>
                  <c:pt idx="23">
                    <c:v>2.7332948894828481E-2</c:v>
                  </c:pt>
                  <c:pt idx="24">
                    <c:v>4.4406453513215781E-2</c:v>
                  </c:pt>
                  <c:pt idx="25">
                    <c:v>2.932711976438269E-3</c:v>
                  </c:pt>
                  <c:pt idx="26">
                    <c:v>1.4365933687440406E-2</c:v>
                  </c:pt>
                  <c:pt idx="27">
                    <c:v>4.5937330868435163E-2</c:v>
                  </c:pt>
                  <c:pt idx="28">
                    <c:v>8.3822176062581369E-2</c:v>
                  </c:pt>
                  <c:pt idx="29">
                    <c:v>4.4895685401437686E-2</c:v>
                  </c:pt>
                  <c:pt idx="30">
                    <c:v>2.2976143283766393E-2</c:v>
                  </c:pt>
                  <c:pt idx="31">
                    <c:v>3.2190262910887064E-2</c:v>
                  </c:pt>
                  <c:pt idx="32">
                    <c:v>4.6457292212200893E-2</c:v>
                  </c:pt>
                  <c:pt idx="33">
                    <c:v>3.3029116956468263E-2</c:v>
                  </c:pt>
                  <c:pt idx="34">
                    <c:v>3.996033777623512E-3</c:v>
                  </c:pt>
                  <c:pt idx="35">
                    <c:v>8.6152983756471648E-3</c:v>
                  </c:pt>
                  <c:pt idx="36">
                    <c:v>1.0682121506573198E-2</c:v>
                  </c:pt>
                  <c:pt idx="37">
                    <c:v>9.1160570511891869E-3</c:v>
                  </c:pt>
                  <c:pt idx="38">
                    <c:v>4.5567260304355019E-3</c:v>
                  </c:pt>
                  <c:pt idx="39">
                    <c:v>1.112155772442412E-2</c:v>
                  </c:pt>
                  <c:pt idx="40">
                    <c:v>2.0530489590486509E-2</c:v>
                  </c:pt>
                  <c:pt idx="41">
                    <c:v>1.6242052783381665E-2</c:v>
                  </c:pt>
                  <c:pt idx="42">
                    <c:v>1.1713582085798313E-2</c:v>
                  </c:pt>
                  <c:pt idx="43">
                    <c:v>5.4719270199904777E-3</c:v>
                  </c:pt>
                  <c:pt idx="44">
                    <c:v>3.3547942319451457E-3</c:v>
                  </c:pt>
                  <c:pt idx="45">
                    <c:v>3.0458539375626871E-3</c:v>
                  </c:pt>
                  <c:pt idx="46">
                    <c:v>8.2345461706133025E-4</c:v>
                  </c:pt>
                  <c:pt idx="47">
                    <c:v>2.3317984064554586E-3</c:v>
                  </c:pt>
                </c:numCache>
              </c:numRef>
            </c:minus>
            <c:spPr>
              <a:ln w="6350"/>
            </c:spPr>
          </c:errBars>
          <c:cat>
            <c:strRef>
              <c:f>Fig.S4D!$C$2:$AX$2</c:f>
              <c:strCache>
                <c:ptCount val="48"/>
                <c:pt idx="0">
                  <c:v>46:0</c:v>
                </c:pt>
                <c:pt idx="1">
                  <c:v>46:1</c:v>
                </c:pt>
                <c:pt idx="2">
                  <c:v>48:0</c:v>
                </c:pt>
                <c:pt idx="3">
                  <c:v>48:1</c:v>
                </c:pt>
                <c:pt idx="4">
                  <c:v>48:2</c:v>
                </c:pt>
                <c:pt idx="5">
                  <c:v>48:3</c:v>
                </c:pt>
                <c:pt idx="6">
                  <c:v>48:4</c:v>
                </c:pt>
                <c:pt idx="7">
                  <c:v>50:1</c:v>
                </c:pt>
                <c:pt idx="8">
                  <c:v>50:2</c:v>
                </c:pt>
                <c:pt idx="9">
                  <c:v>50:3</c:v>
                </c:pt>
                <c:pt idx="10">
                  <c:v>50:4</c:v>
                </c:pt>
                <c:pt idx="11">
                  <c:v>50:5</c:v>
                </c:pt>
                <c:pt idx="12">
                  <c:v>50:6</c:v>
                </c:pt>
                <c:pt idx="13">
                  <c:v>52:2</c:v>
                </c:pt>
                <c:pt idx="14">
                  <c:v>52:3</c:v>
                </c:pt>
                <c:pt idx="15">
                  <c:v>52:4</c:v>
                </c:pt>
                <c:pt idx="16">
                  <c:v>52:5</c:v>
                </c:pt>
                <c:pt idx="17">
                  <c:v>52:6</c:v>
                </c:pt>
                <c:pt idx="18">
                  <c:v>54:2</c:v>
                </c:pt>
                <c:pt idx="19">
                  <c:v>54:3</c:v>
                </c:pt>
                <c:pt idx="20">
                  <c:v>54:4</c:v>
                </c:pt>
                <c:pt idx="21">
                  <c:v>54:5</c:v>
                </c:pt>
                <c:pt idx="22">
                  <c:v>54:6</c:v>
                </c:pt>
                <c:pt idx="23">
                  <c:v> 54:7</c:v>
                </c:pt>
                <c:pt idx="24">
                  <c:v>54:8</c:v>
                </c:pt>
                <c:pt idx="25">
                  <c:v>56:1</c:v>
                </c:pt>
                <c:pt idx="26">
                  <c:v>56:2</c:v>
                </c:pt>
                <c:pt idx="27">
                  <c:v>56:3</c:v>
                </c:pt>
                <c:pt idx="28">
                  <c:v>56:4</c:v>
                </c:pt>
                <c:pt idx="29">
                  <c:v>56:5</c:v>
                </c:pt>
                <c:pt idx="30">
                  <c:v>56:6</c:v>
                </c:pt>
                <c:pt idx="31">
                  <c:v>56:7</c:v>
                </c:pt>
                <c:pt idx="32">
                  <c:v>56:8</c:v>
                </c:pt>
                <c:pt idx="33">
                  <c:v>56:9</c:v>
                </c:pt>
                <c:pt idx="34">
                  <c:v>58:2</c:v>
                </c:pt>
                <c:pt idx="35">
                  <c:v>58:3</c:v>
                </c:pt>
                <c:pt idx="36">
                  <c:v>58:4</c:v>
                </c:pt>
                <c:pt idx="37">
                  <c:v>58:5</c:v>
                </c:pt>
                <c:pt idx="38">
                  <c:v>58:6</c:v>
                </c:pt>
                <c:pt idx="39">
                  <c:v>58:7</c:v>
                </c:pt>
                <c:pt idx="40">
                  <c:v>58:8</c:v>
                </c:pt>
                <c:pt idx="41">
                  <c:v>58:9</c:v>
                </c:pt>
                <c:pt idx="42">
                  <c:v>58:10</c:v>
                </c:pt>
                <c:pt idx="43">
                  <c:v>60:3</c:v>
                </c:pt>
                <c:pt idx="44">
                  <c:v>60:4</c:v>
                </c:pt>
                <c:pt idx="45">
                  <c:v>60:5</c:v>
                </c:pt>
                <c:pt idx="46">
                  <c:v>60:6</c:v>
                </c:pt>
                <c:pt idx="47">
                  <c:v>60:7</c:v>
                </c:pt>
              </c:strCache>
            </c:strRef>
          </c:cat>
          <c:val>
            <c:numRef>
              <c:f>Fig.S4D!$C$79:$AX$79</c:f>
              <c:numCache>
                <c:formatCode>General</c:formatCode>
                <c:ptCount val="48"/>
                <c:pt idx="0">
                  <c:v>7.8278109186875028E-2</c:v>
                </c:pt>
                <c:pt idx="1">
                  <c:v>0.58988599868820801</c:v>
                </c:pt>
                <c:pt idx="2">
                  <c:v>0.67747413360083775</c:v>
                </c:pt>
                <c:pt idx="3">
                  <c:v>1.7231415581454907</c:v>
                </c:pt>
                <c:pt idx="4">
                  <c:v>3.9392975828026082</c:v>
                </c:pt>
                <c:pt idx="5">
                  <c:v>3.6384605712577716</c:v>
                </c:pt>
                <c:pt idx="6">
                  <c:v>0.68097233066072516</c:v>
                </c:pt>
                <c:pt idx="7">
                  <c:v>3.4393179407479608</c:v>
                </c:pt>
                <c:pt idx="8">
                  <c:v>7.6673906253409969</c:v>
                </c:pt>
                <c:pt idx="9">
                  <c:v>8.4727820597389432</c:v>
                </c:pt>
                <c:pt idx="10">
                  <c:v>4.3593952181977675</c:v>
                </c:pt>
                <c:pt idx="11">
                  <c:v>0.68800464407556294</c:v>
                </c:pt>
                <c:pt idx="12">
                  <c:v>7.4001627331553271E-2</c:v>
                </c:pt>
                <c:pt idx="13">
                  <c:v>6.2863813613932491</c:v>
                </c:pt>
                <c:pt idx="14">
                  <c:v>8.7789192386513815</c:v>
                </c:pt>
                <c:pt idx="15">
                  <c:v>8.4189609213013057</c:v>
                </c:pt>
                <c:pt idx="16">
                  <c:v>5.7398973212985789</c:v>
                </c:pt>
                <c:pt idx="17">
                  <c:v>0.71166764388738157</c:v>
                </c:pt>
                <c:pt idx="18">
                  <c:v>2.3387301443332031</c:v>
                </c:pt>
                <c:pt idx="19">
                  <c:v>6.410640744997643</c:v>
                </c:pt>
                <c:pt idx="20">
                  <c:v>10.630540815548127</c:v>
                </c:pt>
                <c:pt idx="21">
                  <c:v>6.7435333296482796</c:v>
                </c:pt>
                <c:pt idx="22">
                  <c:v>2.7018276144160303</c:v>
                </c:pt>
                <c:pt idx="23">
                  <c:v>0.57472964833217222</c:v>
                </c:pt>
                <c:pt idx="24">
                  <c:v>0.11186769384909648</c:v>
                </c:pt>
                <c:pt idx="25">
                  <c:v>4.7144823994492054E-2</c:v>
                </c:pt>
                <c:pt idx="26">
                  <c:v>0.24612303010902722</c:v>
                </c:pt>
                <c:pt idx="27">
                  <c:v>0.61937291787277193</c:v>
                </c:pt>
                <c:pt idx="28">
                  <c:v>1.0614083494517781</c:v>
                </c:pt>
                <c:pt idx="29">
                  <c:v>0.49695259708519146</c:v>
                </c:pt>
                <c:pt idx="30">
                  <c:v>0.36652758277018255</c:v>
                </c:pt>
                <c:pt idx="31">
                  <c:v>0.36228383914390927</c:v>
                </c:pt>
                <c:pt idx="32">
                  <c:v>0.25476795693991444</c:v>
                </c:pt>
                <c:pt idx="33">
                  <c:v>8.9016215416996974E-2</c:v>
                </c:pt>
                <c:pt idx="34">
                  <c:v>8.8759933624444787E-2</c:v>
                </c:pt>
                <c:pt idx="35">
                  <c:v>0.13976891669455249</c:v>
                </c:pt>
                <c:pt idx="36">
                  <c:v>0.14640711731343398</c:v>
                </c:pt>
                <c:pt idx="37">
                  <c:v>8.2350475346073745E-2</c:v>
                </c:pt>
                <c:pt idx="38">
                  <c:v>7.1796901130306706E-2</c:v>
                </c:pt>
                <c:pt idx="39">
                  <c:v>0.10293179803101322</c:v>
                </c:pt>
                <c:pt idx="40">
                  <c:v>9.0691532407096209E-2</c:v>
                </c:pt>
                <c:pt idx="41">
                  <c:v>5.8068520549986291E-2</c:v>
                </c:pt>
                <c:pt idx="42">
                  <c:v>3.9140763188141948E-2</c:v>
                </c:pt>
                <c:pt idx="43">
                  <c:v>5.8487906403406856E-2</c:v>
                </c:pt>
                <c:pt idx="44">
                  <c:v>4.1152746240515473E-2</c:v>
                </c:pt>
                <c:pt idx="45">
                  <c:v>2.960332933487796E-2</c:v>
                </c:pt>
                <c:pt idx="46">
                  <c:v>1.3462939071850786E-2</c:v>
                </c:pt>
                <c:pt idx="47">
                  <c:v>1.768093044828534E-2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94-5642-946D-C1641EACCF35}"/>
            </c:ext>
          </c:extLst>
        </c:ser>
        <c:ser>
          <c:idx val="1"/>
          <c:order val="1"/>
          <c:tx>
            <c:v>Ctrl ZT12</c:v>
          </c:tx>
          <c:spPr>
            <a:solidFill>
              <a:schemeClr val="accent1">
                <a:lumMod val="50000"/>
              </a:schemeClr>
            </a:solidFill>
          </c:spPr>
          <c:invertIfNegative val="0"/>
          <c:errBars>
            <c:errBarType val="both"/>
            <c:errValType val="cust"/>
            <c:noEndCap val="1"/>
            <c:plus>
              <c:numRef>
                <c:f>Fig.S4D!$C$117:$AX$117</c:f>
                <c:numCache>
                  <c:formatCode>General</c:formatCode>
                  <c:ptCount val="48"/>
                  <c:pt idx="0">
                    <c:v>2.6792646442028467E-3</c:v>
                  </c:pt>
                  <c:pt idx="1">
                    <c:v>4.7022007187031464E-2</c:v>
                  </c:pt>
                  <c:pt idx="2">
                    <c:v>9.868914195042329E-2</c:v>
                  </c:pt>
                  <c:pt idx="3">
                    <c:v>0.1705143756800456</c:v>
                  </c:pt>
                  <c:pt idx="4">
                    <c:v>0.23139008330420388</c:v>
                  </c:pt>
                  <c:pt idx="5">
                    <c:v>0.44594628800595448</c:v>
                  </c:pt>
                  <c:pt idx="6">
                    <c:v>9.9453911454333993E-2</c:v>
                  </c:pt>
                  <c:pt idx="7">
                    <c:v>0.23823532915651441</c:v>
                  </c:pt>
                  <c:pt idx="8">
                    <c:v>0.18576195665641487</c:v>
                  </c:pt>
                  <c:pt idx="9">
                    <c:v>0.39774579148668543</c:v>
                  </c:pt>
                  <c:pt idx="10">
                    <c:v>0.41697244786760518</c:v>
                  </c:pt>
                  <c:pt idx="11">
                    <c:v>6.7378279465002258E-2</c:v>
                  </c:pt>
                  <c:pt idx="12">
                    <c:v>8.9767668961636855E-3</c:v>
                  </c:pt>
                  <c:pt idx="13">
                    <c:v>0.19664371160363178</c:v>
                  </c:pt>
                  <c:pt idx="14">
                    <c:v>0.3312373594151411</c:v>
                  </c:pt>
                  <c:pt idx="15">
                    <c:v>0.18603547863779851</c:v>
                  </c:pt>
                  <c:pt idx="16">
                    <c:v>0.19389277549333553</c:v>
                  </c:pt>
                  <c:pt idx="17">
                    <c:v>5.1488245771400841E-2</c:v>
                  </c:pt>
                  <c:pt idx="18">
                    <c:v>0.31227216242001765</c:v>
                  </c:pt>
                  <c:pt idx="19">
                    <c:v>7.2601329078848156E-2</c:v>
                  </c:pt>
                  <c:pt idx="20">
                    <c:v>0.54279034379464564</c:v>
                  </c:pt>
                  <c:pt idx="21">
                    <c:v>0.59575355258130758</c:v>
                  </c:pt>
                  <c:pt idx="22">
                    <c:v>0.35738711306305271</c:v>
                  </c:pt>
                  <c:pt idx="23">
                    <c:v>2.4438826073410799E-2</c:v>
                  </c:pt>
                  <c:pt idx="24">
                    <c:v>3.5727299423510821E-2</c:v>
                  </c:pt>
                  <c:pt idx="25">
                    <c:v>1.3169328884303458E-2</c:v>
                  </c:pt>
                  <c:pt idx="26">
                    <c:v>6.8233769217540624E-2</c:v>
                  </c:pt>
                  <c:pt idx="27">
                    <c:v>0.12496662952570885</c:v>
                  </c:pt>
                  <c:pt idx="28">
                    <c:v>0.16850817432313853</c:v>
                  </c:pt>
                  <c:pt idx="29">
                    <c:v>6.1508851372067318E-2</c:v>
                  </c:pt>
                  <c:pt idx="30">
                    <c:v>1.5894014665044566E-2</c:v>
                  </c:pt>
                  <c:pt idx="31">
                    <c:v>4.0005003944742108E-2</c:v>
                  </c:pt>
                  <c:pt idx="32">
                    <c:v>4.679470977134479E-2</c:v>
                  </c:pt>
                  <c:pt idx="33">
                    <c:v>2.9937910041350387E-2</c:v>
                  </c:pt>
                  <c:pt idx="34">
                    <c:v>2.167390982093971E-2</c:v>
                  </c:pt>
                  <c:pt idx="35">
                    <c:v>4.2150544069756171E-2</c:v>
                  </c:pt>
                  <c:pt idx="36">
                    <c:v>3.8443613092259112E-2</c:v>
                  </c:pt>
                  <c:pt idx="37">
                    <c:v>1.3975706258552677E-2</c:v>
                  </c:pt>
                  <c:pt idx="38">
                    <c:v>3.6813051930423986E-3</c:v>
                  </c:pt>
                  <c:pt idx="39">
                    <c:v>1.2966678476922202E-2</c:v>
                  </c:pt>
                  <c:pt idx="40">
                    <c:v>2.0938583402222724E-2</c:v>
                  </c:pt>
                  <c:pt idx="41">
                    <c:v>1.7393858440116171E-2</c:v>
                  </c:pt>
                  <c:pt idx="42">
                    <c:v>1.0652710468328015E-2</c:v>
                  </c:pt>
                  <c:pt idx="43">
                    <c:v>1.8066225724710585E-2</c:v>
                  </c:pt>
                  <c:pt idx="44">
                    <c:v>1.1143848370434618E-2</c:v>
                  </c:pt>
                  <c:pt idx="45">
                    <c:v>6.2259860378856419E-3</c:v>
                  </c:pt>
                  <c:pt idx="46">
                    <c:v>1.3492977096476403E-3</c:v>
                  </c:pt>
                  <c:pt idx="47">
                    <c:v>1.8260190671784071E-3</c:v>
                  </c:pt>
                </c:numCache>
              </c:numRef>
            </c:plus>
            <c:minus>
              <c:numRef>
                <c:f>Fig.S4D!$C$117:$AX$117</c:f>
                <c:numCache>
                  <c:formatCode>General</c:formatCode>
                  <c:ptCount val="48"/>
                  <c:pt idx="0">
                    <c:v>2.6792646442028467E-3</c:v>
                  </c:pt>
                  <c:pt idx="1">
                    <c:v>4.7022007187031464E-2</c:v>
                  </c:pt>
                  <c:pt idx="2">
                    <c:v>9.868914195042329E-2</c:v>
                  </c:pt>
                  <c:pt idx="3">
                    <c:v>0.1705143756800456</c:v>
                  </c:pt>
                  <c:pt idx="4">
                    <c:v>0.23139008330420388</c:v>
                  </c:pt>
                  <c:pt idx="5">
                    <c:v>0.44594628800595448</c:v>
                  </c:pt>
                  <c:pt idx="6">
                    <c:v>9.9453911454333993E-2</c:v>
                  </c:pt>
                  <c:pt idx="7">
                    <c:v>0.23823532915651441</c:v>
                  </c:pt>
                  <c:pt idx="8">
                    <c:v>0.18576195665641487</c:v>
                  </c:pt>
                  <c:pt idx="9">
                    <c:v>0.39774579148668543</c:v>
                  </c:pt>
                  <c:pt idx="10">
                    <c:v>0.41697244786760518</c:v>
                  </c:pt>
                  <c:pt idx="11">
                    <c:v>6.7378279465002258E-2</c:v>
                  </c:pt>
                  <c:pt idx="12">
                    <c:v>8.9767668961636855E-3</c:v>
                  </c:pt>
                  <c:pt idx="13">
                    <c:v>0.19664371160363178</c:v>
                  </c:pt>
                  <c:pt idx="14">
                    <c:v>0.3312373594151411</c:v>
                  </c:pt>
                  <c:pt idx="15">
                    <c:v>0.18603547863779851</c:v>
                  </c:pt>
                  <c:pt idx="16">
                    <c:v>0.19389277549333553</c:v>
                  </c:pt>
                  <c:pt idx="17">
                    <c:v>5.1488245771400841E-2</c:v>
                  </c:pt>
                  <c:pt idx="18">
                    <c:v>0.31227216242001765</c:v>
                  </c:pt>
                  <c:pt idx="19">
                    <c:v>7.2601329078848156E-2</c:v>
                  </c:pt>
                  <c:pt idx="20">
                    <c:v>0.54279034379464564</c:v>
                  </c:pt>
                  <c:pt idx="21">
                    <c:v>0.59575355258130758</c:v>
                  </c:pt>
                  <c:pt idx="22">
                    <c:v>0.35738711306305271</c:v>
                  </c:pt>
                  <c:pt idx="23">
                    <c:v>2.4438826073410799E-2</c:v>
                  </c:pt>
                  <c:pt idx="24">
                    <c:v>3.5727299423510821E-2</c:v>
                  </c:pt>
                  <c:pt idx="25">
                    <c:v>1.3169328884303458E-2</c:v>
                  </c:pt>
                  <c:pt idx="26">
                    <c:v>6.8233769217540624E-2</c:v>
                  </c:pt>
                  <c:pt idx="27">
                    <c:v>0.12496662952570885</c:v>
                  </c:pt>
                  <c:pt idx="28">
                    <c:v>0.16850817432313853</c:v>
                  </c:pt>
                  <c:pt idx="29">
                    <c:v>6.1508851372067318E-2</c:v>
                  </c:pt>
                  <c:pt idx="30">
                    <c:v>1.5894014665044566E-2</c:v>
                  </c:pt>
                  <c:pt idx="31">
                    <c:v>4.0005003944742108E-2</c:v>
                  </c:pt>
                  <c:pt idx="32">
                    <c:v>4.679470977134479E-2</c:v>
                  </c:pt>
                  <c:pt idx="33">
                    <c:v>2.9937910041350387E-2</c:v>
                  </c:pt>
                  <c:pt idx="34">
                    <c:v>2.167390982093971E-2</c:v>
                  </c:pt>
                  <c:pt idx="35">
                    <c:v>4.2150544069756171E-2</c:v>
                  </c:pt>
                  <c:pt idx="36">
                    <c:v>3.8443613092259112E-2</c:v>
                  </c:pt>
                  <c:pt idx="37">
                    <c:v>1.3975706258552677E-2</c:v>
                  </c:pt>
                  <c:pt idx="38">
                    <c:v>3.6813051930423986E-3</c:v>
                  </c:pt>
                  <c:pt idx="39">
                    <c:v>1.2966678476922202E-2</c:v>
                  </c:pt>
                  <c:pt idx="40">
                    <c:v>2.0938583402222724E-2</c:v>
                  </c:pt>
                  <c:pt idx="41">
                    <c:v>1.7393858440116171E-2</c:v>
                  </c:pt>
                  <c:pt idx="42">
                    <c:v>1.0652710468328015E-2</c:v>
                  </c:pt>
                  <c:pt idx="43">
                    <c:v>1.8066225724710585E-2</c:v>
                  </c:pt>
                  <c:pt idx="44">
                    <c:v>1.1143848370434618E-2</c:v>
                  </c:pt>
                  <c:pt idx="45">
                    <c:v>6.2259860378856419E-3</c:v>
                  </c:pt>
                  <c:pt idx="46">
                    <c:v>1.3492977096476403E-3</c:v>
                  </c:pt>
                  <c:pt idx="47">
                    <c:v>1.8260190671784071E-3</c:v>
                  </c:pt>
                </c:numCache>
              </c:numRef>
            </c:minus>
            <c:spPr>
              <a:ln w="6350"/>
            </c:spPr>
          </c:errBars>
          <c:cat>
            <c:strRef>
              <c:f>Fig.S4D!$C$2:$AX$2</c:f>
              <c:strCache>
                <c:ptCount val="48"/>
                <c:pt idx="0">
                  <c:v>46:0</c:v>
                </c:pt>
                <c:pt idx="1">
                  <c:v>46:1</c:v>
                </c:pt>
                <c:pt idx="2">
                  <c:v>48:0</c:v>
                </c:pt>
                <c:pt idx="3">
                  <c:v>48:1</c:v>
                </c:pt>
                <c:pt idx="4">
                  <c:v>48:2</c:v>
                </c:pt>
                <c:pt idx="5">
                  <c:v>48:3</c:v>
                </c:pt>
                <c:pt idx="6">
                  <c:v>48:4</c:v>
                </c:pt>
                <c:pt idx="7">
                  <c:v>50:1</c:v>
                </c:pt>
                <c:pt idx="8">
                  <c:v>50:2</c:v>
                </c:pt>
                <c:pt idx="9">
                  <c:v>50:3</c:v>
                </c:pt>
                <c:pt idx="10">
                  <c:v>50:4</c:v>
                </c:pt>
                <c:pt idx="11">
                  <c:v>50:5</c:v>
                </c:pt>
                <c:pt idx="12">
                  <c:v>50:6</c:v>
                </c:pt>
                <c:pt idx="13">
                  <c:v>52:2</c:v>
                </c:pt>
                <c:pt idx="14">
                  <c:v>52:3</c:v>
                </c:pt>
                <c:pt idx="15">
                  <c:v>52:4</c:v>
                </c:pt>
                <c:pt idx="16">
                  <c:v>52:5</c:v>
                </c:pt>
                <c:pt idx="17">
                  <c:v>52:6</c:v>
                </c:pt>
                <c:pt idx="18">
                  <c:v>54:2</c:v>
                </c:pt>
                <c:pt idx="19">
                  <c:v>54:3</c:v>
                </c:pt>
                <c:pt idx="20">
                  <c:v>54:4</c:v>
                </c:pt>
                <c:pt idx="21">
                  <c:v>54:5</c:v>
                </c:pt>
                <c:pt idx="22">
                  <c:v>54:6</c:v>
                </c:pt>
                <c:pt idx="23">
                  <c:v> 54:7</c:v>
                </c:pt>
                <c:pt idx="24">
                  <c:v>54:8</c:v>
                </c:pt>
                <c:pt idx="25">
                  <c:v>56:1</c:v>
                </c:pt>
                <c:pt idx="26">
                  <c:v>56:2</c:v>
                </c:pt>
                <c:pt idx="27">
                  <c:v>56:3</c:v>
                </c:pt>
                <c:pt idx="28">
                  <c:v>56:4</c:v>
                </c:pt>
                <c:pt idx="29">
                  <c:v>56:5</c:v>
                </c:pt>
                <c:pt idx="30">
                  <c:v>56:6</c:v>
                </c:pt>
                <c:pt idx="31">
                  <c:v>56:7</c:v>
                </c:pt>
                <c:pt idx="32">
                  <c:v>56:8</c:v>
                </c:pt>
                <c:pt idx="33">
                  <c:v>56:9</c:v>
                </c:pt>
                <c:pt idx="34">
                  <c:v>58:2</c:v>
                </c:pt>
                <c:pt idx="35">
                  <c:v>58:3</c:v>
                </c:pt>
                <c:pt idx="36">
                  <c:v>58:4</c:v>
                </c:pt>
                <c:pt idx="37">
                  <c:v>58:5</c:v>
                </c:pt>
                <c:pt idx="38">
                  <c:v>58:6</c:v>
                </c:pt>
                <c:pt idx="39">
                  <c:v>58:7</c:v>
                </c:pt>
                <c:pt idx="40">
                  <c:v>58:8</c:v>
                </c:pt>
                <c:pt idx="41">
                  <c:v>58:9</c:v>
                </c:pt>
                <c:pt idx="42">
                  <c:v>58:10</c:v>
                </c:pt>
                <c:pt idx="43">
                  <c:v>60:3</c:v>
                </c:pt>
                <c:pt idx="44">
                  <c:v>60:4</c:v>
                </c:pt>
                <c:pt idx="45">
                  <c:v>60:5</c:v>
                </c:pt>
                <c:pt idx="46">
                  <c:v>60:6</c:v>
                </c:pt>
                <c:pt idx="47">
                  <c:v>60:7</c:v>
                </c:pt>
              </c:strCache>
            </c:strRef>
          </c:cat>
          <c:val>
            <c:numRef>
              <c:f>Fig.S4D!$C$115:$AX$115</c:f>
              <c:numCache>
                <c:formatCode>General</c:formatCode>
                <c:ptCount val="48"/>
                <c:pt idx="0">
                  <c:v>3.9377332730148783E-2</c:v>
                </c:pt>
                <c:pt idx="1">
                  <c:v>0.48613424112453896</c:v>
                </c:pt>
                <c:pt idx="2">
                  <c:v>0.51829192234244048</c:v>
                </c:pt>
                <c:pt idx="3">
                  <c:v>1.3400565848133152</c:v>
                </c:pt>
                <c:pt idx="4">
                  <c:v>3.2224422299189222</c:v>
                </c:pt>
                <c:pt idx="5">
                  <c:v>3.5397888283583541</c:v>
                </c:pt>
                <c:pt idx="6">
                  <c:v>0.88030226502062625</c:v>
                </c:pt>
                <c:pt idx="7">
                  <c:v>2.9180904672512984</c:v>
                </c:pt>
                <c:pt idx="8">
                  <c:v>6.9830818828102483</c:v>
                </c:pt>
                <c:pt idx="9">
                  <c:v>7.9848657412684645</c:v>
                </c:pt>
                <c:pt idx="10">
                  <c:v>4.8514541804162139</c:v>
                </c:pt>
                <c:pt idx="11">
                  <c:v>0.88553713694135427</c:v>
                </c:pt>
                <c:pt idx="12">
                  <c:v>8.1259330823922116E-2</c:v>
                </c:pt>
                <c:pt idx="13">
                  <c:v>6.9014591666351324</c:v>
                </c:pt>
                <c:pt idx="14">
                  <c:v>8.935952724239371</c:v>
                </c:pt>
                <c:pt idx="15">
                  <c:v>8.3271207743600737</c:v>
                </c:pt>
                <c:pt idx="16">
                  <c:v>5.5227640462488985</c:v>
                </c:pt>
                <c:pt idx="17">
                  <c:v>0.71941483081268343</c:v>
                </c:pt>
                <c:pt idx="18">
                  <c:v>2.2422425434427202</c:v>
                </c:pt>
                <c:pt idx="19">
                  <c:v>7.0742843557499429</c:v>
                </c:pt>
                <c:pt idx="20">
                  <c:v>10.856852737347523</c:v>
                </c:pt>
                <c:pt idx="21">
                  <c:v>7.2775409413191259</c:v>
                </c:pt>
                <c:pt idx="22">
                  <c:v>2.6896763469366189</c:v>
                </c:pt>
                <c:pt idx="23">
                  <c:v>0.50318815113122339</c:v>
                </c:pt>
                <c:pt idx="24">
                  <c:v>9.5024996961002542E-2</c:v>
                </c:pt>
                <c:pt idx="25">
                  <c:v>7.0299960618854906E-2</c:v>
                </c:pt>
                <c:pt idx="26">
                  <c:v>0.38558974960819231</c:v>
                </c:pt>
                <c:pt idx="27">
                  <c:v>0.7918656163191351</c:v>
                </c:pt>
                <c:pt idx="28">
                  <c:v>1.3781307915643861</c:v>
                </c:pt>
                <c:pt idx="29">
                  <c:v>0.51524705580658592</c:v>
                </c:pt>
                <c:pt idx="30">
                  <c:v>0.25160604068841019</c:v>
                </c:pt>
                <c:pt idx="31">
                  <c:v>0.24821966722854066</c:v>
                </c:pt>
                <c:pt idx="32">
                  <c:v>0.1950980460791491</c:v>
                </c:pt>
                <c:pt idx="33">
                  <c:v>7.713594406513602E-2</c:v>
                </c:pt>
                <c:pt idx="34">
                  <c:v>0.13366561396830517</c:v>
                </c:pt>
                <c:pt idx="35">
                  <c:v>0.23784830184056341</c:v>
                </c:pt>
                <c:pt idx="36">
                  <c:v>0.21492223388573106</c:v>
                </c:pt>
                <c:pt idx="37">
                  <c:v>8.9948327147618662E-2</c:v>
                </c:pt>
                <c:pt idx="38">
                  <c:v>5.8056906066921932E-2</c:v>
                </c:pt>
                <c:pt idx="39">
                  <c:v>8.2748817570394692E-2</c:v>
                </c:pt>
                <c:pt idx="40">
                  <c:v>7.0341134615778372E-2</c:v>
                </c:pt>
                <c:pt idx="41">
                  <c:v>4.5160302591370396E-2</c:v>
                </c:pt>
                <c:pt idx="42">
                  <c:v>3.2294195145182003E-2</c:v>
                </c:pt>
                <c:pt idx="43">
                  <c:v>0.10550549105361187</c:v>
                </c:pt>
                <c:pt idx="44">
                  <c:v>7.1016614039485809E-2</c:v>
                </c:pt>
                <c:pt idx="45">
                  <c:v>4.0642988277993737E-2</c:v>
                </c:pt>
                <c:pt idx="46">
                  <c:v>1.2628008564591226E-2</c:v>
                </c:pt>
                <c:pt idx="47">
                  <c:v>1.5824434249884528E-2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94-5642-946D-C1641EACCF35}"/>
            </c:ext>
          </c:extLst>
        </c:ser>
        <c:ser>
          <c:idx val="2"/>
          <c:order val="2"/>
          <c:tx>
            <c:v>mKO ZT0</c:v>
          </c:tx>
          <c:spPr>
            <a:solidFill>
              <a:schemeClr val="accent2"/>
            </a:solidFill>
            <a:effectLst/>
          </c:spPr>
          <c:invertIfNegative val="0"/>
          <c:errBars>
            <c:errBarType val="both"/>
            <c:errValType val="cust"/>
            <c:noEndCap val="1"/>
            <c:plus>
              <c:numRef>
                <c:f>Fig.S4D!$C$99:$AX$99</c:f>
                <c:numCache>
                  <c:formatCode>General</c:formatCode>
                  <c:ptCount val="48"/>
                  <c:pt idx="0">
                    <c:v>3.8804252970542831E-2</c:v>
                  </c:pt>
                  <c:pt idx="1">
                    <c:v>0.12295404168983717</c:v>
                  </c:pt>
                  <c:pt idx="2">
                    <c:v>0.15193608291423566</c:v>
                  </c:pt>
                  <c:pt idx="3">
                    <c:v>0.30228505117053328</c:v>
                  </c:pt>
                  <c:pt idx="4">
                    <c:v>0.37527045403498038</c:v>
                  </c:pt>
                  <c:pt idx="5">
                    <c:v>0.10931062381243858</c:v>
                  </c:pt>
                  <c:pt idx="6">
                    <c:v>7.9413624932658175E-2</c:v>
                  </c:pt>
                  <c:pt idx="7">
                    <c:v>0.50830394316774297</c:v>
                  </c:pt>
                  <c:pt idx="8">
                    <c:v>0.42332498780229616</c:v>
                  </c:pt>
                  <c:pt idx="9">
                    <c:v>0.2770657938945853</c:v>
                  </c:pt>
                  <c:pt idx="10">
                    <c:v>0.20977290415946812</c:v>
                  </c:pt>
                  <c:pt idx="11">
                    <c:v>9.9347259282289518E-2</c:v>
                  </c:pt>
                  <c:pt idx="12">
                    <c:v>3.4629367548264472E-3</c:v>
                  </c:pt>
                  <c:pt idx="13">
                    <c:v>0.12981027409363391</c:v>
                  </c:pt>
                  <c:pt idx="14">
                    <c:v>0.18399058422288708</c:v>
                  </c:pt>
                  <c:pt idx="15">
                    <c:v>0.18212651807116145</c:v>
                  </c:pt>
                  <c:pt idx="16">
                    <c:v>0.4558105146637928</c:v>
                  </c:pt>
                  <c:pt idx="17">
                    <c:v>7.2589432829382738E-2</c:v>
                  </c:pt>
                  <c:pt idx="18">
                    <c:v>0.16031173012748892</c:v>
                  </c:pt>
                  <c:pt idx="19">
                    <c:v>0.18440741602501742</c:v>
                  </c:pt>
                  <c:pt idx="20">
                    <c:v>0.45310677635376023</c:v>
                  </c:pt>
                  <c:pt idx="21">
                    <c:v>0.70730730382005536</c:v>
                  </c:pt>
                  <c:pt idx="22">
                    <c:v>0.4895741715257379</c:v>
                  </c:pt>
                  <c:pt idx="23">
                    <c:v>9.790106226344196E-2</c:v>
                  </c:pt>
                  <c:pt idx="24">
                    <c:v>4.7342670372734125E-2</c:v>
                  </c:pt>
                  <c:pt idx="25">
                    <c:v>8.3172387798262637E-3</c:v>
                  </c:pt>
                  <c:pt idx="26">
                    <c:v>3.0826017498639433E-2</c:v>
                  </c:pt>
                  <c:pt idx="27">
                    <c:v>0.13247495280735214</c:v>
                  </c:pt>
                  <c:pt idx="28">
                    <c:v>0.10730596526817414</c:v>
                  </c:pt>
                  <c:pt idx="29">
                    <c:v>3.9308907772674567E-2</c:v>
                  </c:pt>
                  <c:pt idx="30">
                    <c:v>9.1549066848757146E-2</c:v>
                  </c:pt>
                  <c:pt idx="31">
                    <c:v>0.15372832694265443</c:v>
                  </c:pt>
                  <c:pt idx="32">
                    <c:v>0.11649049960282036</c:v>
                  </c:pt>
                  <c:pt idx="33">
                    <c:v>4.8357662016701268E-2</c:v>
                  </c:pt>
                  <c:pt idx="34">
                    <c:v>9.0794550027031452E-3</c:v>
                  </c:pt>
                  <c:pt idx="35">
                    <c:v>2.3717525160219469E-2</c:v>
                  </c:pt>
                  <c:pt idx="36">
                    <c:v>2.3673099276276803E-2</c:v>
                  </c:pt>
                  <c:pt idx="37">
                    <c:v>6.6229019732737451E-3</c:v>
                  </c:pt>
                  <c:pt idx="38">
                    <c:v>2.6832059346033797E-2</c:v>
                  </c:pt>
                  <c:pt idx="39">
                    <c:v>4.1874836876748679E-2</c:v>
                  </c:pt>
                  <c:pt idx="40">
                    <c:v>4.5506172155277406E-2</c:v>
                  </c:pt>
                  <c:pt idx="41">
                    <c:v>3.5961756504280684E-2</c:v>
                  </c:pt>
                  <c:pt idx="42">
                    <c:v>2.5179129480599822E-2</c:v>
                  </c:pt>
                  <c:pt idx="43">
                    <c:v>1.546341160235354E-2</c:v>
                  </c:pt>
                  <c:pt idx="44">
                    <c:v>8.9376461996461785E-3</c:v>
                  </c:pt>
                  <c:pt idx="45">
                    <c:v>5.2013744340829119E-3</c:v>
                  </c:pt>
                  <c:pt idx="46">
                    <c:v>3.9247803412095286E-3</c:v>
                  </c:pt>
                  <c:pt idx="47">
                    <c:v>8.1144904706409882E-3</c:v>
                  </c:pt>
                </c:numCache>
              </c:numRef>
            </c:plus>
            <c:minus>
              <c:numRef>
                <c:f>Fig.S4D!$C$99:$AX$99</c:f>
                <c:numCache>
                  <c:formatCode>General</c:formatCode>
                  <c:ptCount val="48"/>
                  <c:pt idx="0">
                    <c:v>3.8804252970542831E-2</c:v>
                  </c:pt>
                  <c:pt idx="1">
                    <c:v>0.12295404168983717</c:v>
                  </c:pt>
                  <c:pt idx="2">
                    <c:v>0.15193608291423566</c:v>
                  </c:pt>
                  <c:pt idx="3">
                    <c:v>0.30228505117053328</c:v>
                  </c:pt>
                  <c:pt idx="4">
                    <c:v>0.37527045403498038</c:v>
                  </c:pt>
                  <c:pt idx="5">
                    <c:v>0.10931062381243858</c:v>
                  </c:pt>
                  <c:pt idx="6">
                    <c:v>7.9413624932658175E-2</c:v>
                  </c:pt>
                  <c:pt idx="7">
                    <c:v>0.50830394316774297</c:v>
                  </c:pt>
                  <c:pt idx="8">
                    <c:v>0.42332498780229616</c:v>
                  </c:pt>
                  <c:pt idx="9">
                    <c:v>0.2770657938945853</c:v>
                  </c:pt>
                  <c:pt idx="10">
                    <c:v>0.20977290415946812</c:v>
                  </c:pt>
                  <c:pt idx="11">
                    <c:v>9.9347259282289518E-2</c:v>
                  </c:pt>
                  <c:pt idx="12">
                    <c:v>3.4629367548264472E-3</c:v>
                  </c:pt>
                  <c:pt idx="13">
                    <c:v>0.12981027409363391</c:v>
                  </c:pt>
                  <c:pt idx="14">
                    <c:v>0.18399058422288708</c:v>
                  </c:pt>
                  <c:pt idx="15">
                    <c:v>0.18212651807116145</c:v>
                  </c:pt>
                  <c:pt idx="16">
                    <c:v>0.4558105146637928</c:v>
                  </c:pt>
                  <c:pt idx="17">
                    <c:v>7.2589432829382738E-2</c:v>
                  </c:pt>
                  <c:pt idx="18">
                    <c:v>0.16031173012748892</c:v>
                  </c:pt>
                  <c:pt idx="19">
                    <c:v>0.18440741602501742</c:v>
                  </c:pt>
                  <c:pt idx="20">
                    <c:v>0.45310677635376023</c:v>
                  </c:pt>
                  <c:pt idx="21">
                    <c:v>0.70730730382005536</c:v>
                  </c:pt>
                  <c:pt idx="22">
                    <c:v>0.4895741715257379</c:v>
                  </c:pt>
                  <c:pt idx="23">
                    <c:v>9.790106226344196E-2</c:v>
                  </c:pt>
                  <c:pt idx="24">
                    <c:v>4.7342670372734125E-2</c:v>
                  </c:pt>
                  <c:pt idx="25">
                    <c:v>8.3172387798262637E-3</c:v>
                  </c:pt>
                  <c:pt idx="26">
                    <c:v>3.0826017498639433E-2</c:v>
                  </c:pt>
                  <c:pt idx="27">
                    <c:v>0.13247495280735214</c:v>
                  </c:pt>
                  <c:pt idx="28">
                    <c:v>0.10730596526817414</c:v>
                  </c:pt>
                  <c:pt idx="29">
                    <c:v>3.9308907772674567E-2</c:v>
                  </c:pt>
                  <c:pt idx="30">
                    <c:v>9.1549066848757146E-2</c:v>
                  </c:pt>
                  <c:pt idx="31">
                    <c:v>0.15372832694265443</c:v>
                  </c:pt>
                  <c:pt idx="32">
                    <c:v>0.11649049960282036</c:v>
                  </c:pt>
                  <c:pt idx="33">
                    <c:v>4.8357662016701268E-2</c:v>
                  </c:pt>
                  <c:pt idx="34">
                    <c:v>9.0794550027031452E-3</c:v>
                  </c:pt>
                  <c:pt idx="35">
                    <c:v>2.3717525160219469E-2</c:v>
                  </c:pt>
                  <c:pt idx="36">
                    <c:v>2.3673099276276803E-2</c:v>
                  </c:pt>
                  <c:pt idx="37">
                    <c:v>6.6229019732737451E-3</c:v>
                  </c:pt>
                  <c:pt idx="38">
                    <c:v>2.6832059346033797E-2</c:v>
                  </c:pt>
                  <c:pt idx="39">
                    <c:v>4.1874836876748679E-2</c:v>
                  </c:pt>
                  <c:pt idx="40">
                    <c:v>4.5506172155277406E-2</c:v>
                  </c:pt>
                  <c:pt idx="41">
                    <c:v>3.5961756504280684E-2</c:v>
                  </c:pt>
                  <c:pt idx="42">
                    <c:v>2.5179129480599822E-2</c:v>
                  </c:pt>
                  <c:pt idx="43">
                    <c:v>1.546341160235354E-2</c:v>
                  </c:pt>
                  <c:pt idx="44">
                    <c:v>8.9376461996461785E-3</c:v>
                  </c:pt>
                  <c:pt idx="45">
                    <c:v>5.2013744340829119E-3</c:v>
                  </c:pt>
                  <c:pt idx="46">
                    <c:v>3.9247803412095286E-3</c:v>
                  </c:pt>
                  <c:pt idx="47">
                    <c:v>8.1144904706409882E-3</c:v>
                  </c:pt>
                </c:numCache>
              </c:numRef>
            </c:minus>
            <c:spPr>
              <a:ln w="6350"/>
            </c:spPr>
          </c:errBars>
          <c:cat>
            <c:strRef>
              <c:f>Fig.S4D!$C$2:$AX$2</c:f>
              <c:strCache>
                <c:ptCount val="48"/>
                <c:pt idx="0">
                  <c:v>46:0</c:v>
                </c:pt>
                <c:pt idx="1">
                  <c:v>46:1</c:v>
                </c:pt>
                <c:pt idx="2">
                  <c:v>48:0</c:v>
                </c:pt>
                <c:pt idx="3">
                  <c:v>48:1</c:v>
                </c:pt>
                <c:pt idx="4">
                  <c:v>48:2</c:v>
                </c:pt>
                <c:pt idx="5">
                  <c:v>48:3</c:v>
                </c:pt>
                <c:pt idx="6">
                  <c:v>48:4</c:v>
                </c:pt>
                <c:pt idx="7">
                  <c:v>50:1</c:v>
                </c:pt>
                <c:pt idx="8">
                  <c:v>50:2</c:v>
                </c:pt>
                <c:pt idx="9">
                  <c:v>50:3</c:v>
                </c:pt>
                <c:pt idx="10">
                  <c:v>50:4</c:v>
                </c:pt>
                <c:pt idx="11">
                  <c:v>50:5</c:v>
                </c:pt>
                <c:pt idx="12">
                  <c:v>50:6</c:v>
                </c:pt>
                <c:pt idx="13">
                  <c:v>52:2</c:v>
                </c:pt>
                <c:pt idx="14">
                  <c:v>52:3</c:v>
                </c:pt>
                <c:pt idx="15">
                  <c:v>52:4</c:v>
                </c:pt>
                <c:pt idx="16">
                  <c:v>52:5</c:v>
                </c:pt>
                <c:pt idx="17">
                  <c:v>52:6</c:v>
                </c:pt>
                <c:pt idx="18">
                  <c:v>54:2</c:v>
                </c:pt>
                <c:pt idx="19">
                  <c:v>54:3</c:v>
                </c:pt>
                <c:pt idx="20">
                  <c:v>54:4</c:v>
                </c:pt>
                <c:pt idx="21">
                  <c:v>54:5</c:v>
                </c:pt>
                <c:pt idx="22">
                  <c:v>54:6</c:v>
                </c:pt>
                <c:pt idx="23">
                  <c:v> 54:7</c:v>
                </c:pt>
                <c:pt idx="24">
                  <c:v>54:8</c:v>
                </c:pt>
                <c:pt idx="25">
                  <c:v>56:1</c:v>
                </c:pt>
                <c:pt idx="26">
                  <c:v>56:2</c:v>
                </c:pt>
                <c:pt idx="27">
                  <c:v>56:3</c:v>
                </c:pt>
                <c:pt idx="28">
                  <c:v>56:4</c:v>
                </c:pt>
                <c:pt idx="29">
                  <c:v>56:5</c:v>
                </c:pt>
                <c:pt idx="30">
                  <c:v>56:6</c:v>
                </c:pt>
                <c:pt idx="31">
                  <c:v>56:7</c:v>
                </c:pt>
                <c:pt idx="32">
                  <c:v>56:8</c:v>
                </c:pt>
                <c:pt idx="33">
                  <c:v>56:9</c:v>
                </c:pt>
                <c:pt idx="34">
                  <c:v>58:2</c:v>
                </c:pt>
                <c:pt idx="35">
                  <c:v>58:3</c:v>
                </c:pt>
                <c:pt idx="36">
                  <c:v>58:4</c:v>
                </c:pt>
                <c:pt idx="37">
                  <c:v>58:5</c:v>
                </c:pt>
                <c:pt idx="38">
                  <c:v>58:6</c:v>
                </c:pt>
                <c:pt idx="39">
                  <c:v>58:7</c:v>
                </c:pt>
                <c:pt idx="40">
                  <c:v>58:8</c:v>
                </c:pt>
                <c:pt idx="41">
                  <c:v>58:9</c:v>
                </c:pt>
                <c:pt idx="42">
                  <c:v>58:10</c:v>
                </c:pt>
                <c:pt idx="43">
                  <c:v>60:3</c:v>
                </c:pt>
                <c:pt idx="44">
                  <c:v>60:4</c:v>
                </c:pt>
                <c:pt idx="45">
                  <c:v>60:5</c:v>
                </c:pt>
                <c:pt idx="46">
                  <c:v>60:6</c:v>
                </c:pt>
                <c:pt idx="47">
                  <c:v>60:7</c:v>
                </c:pt>
              </c:strCache>
            </c:strRef>
          </c:cat>
          <c:val>
            <c:numRef>
              <c:f>Fig.S4D!$C$97:$AX$97</c:f>
              <c:numCache>
                <c:formatCode>General</c:formatCode>
                <c:ptCount val="48"/>
                <c:pt idx="0">
                  <c:v>0.11267881542486739</c:v>
                </c:pt>
                <c:pt idx="1">
                  <c:v>0.61124236913969709</c:v>
                </c:pt>
                <c:pt idx="2">
                  <c:v>0.95751471536742905</c:v>
                </c:pt>
                <c:pt idx="3">
                  <c:v>1.905074636034584</c:v>
                </c:pt>
                <c:pt idx="4">
                  <c:v>3.2936522965674668</c:v>
                </c:pt>
                <c:pt idx="5">
                  <c:v>2.8689180088205455</c:v>
                </c:pt>
                <c:pt idx="6">
                  <c:v>0.55729685805202989</c:v>
                </c:pt>
                <c:pt idx="7">
                  <c:v>4.0188564707142351</c:v>
                </c:pt>
                <c:pt idx="8">
                  <c:v>7.5913874371651797</c:v>
                </c:pt>
                <c:pt idx="9">
                  <c:v>7.5465012941373804</c:v>
                </c:pt>
                <c:pt idx="10">
                  <c:v>3.8756377453245947</c:v>
                </c:pt>
                <c:pt idx="11">
                  <c:v>0.64819216548047032</c:v>
                </c:pt>
                <c:pt idx="12">
                  <c:v>6.255530529479178E-2</c:v>
                </c:pt>
                <c:pt idx="13">
                  <c:v>6.4519047334767041</c:v>
                </c:pt>
                <c:pt idx="14">
                  <c:v>8.7311522457012138</c:v>
                </c:pt>
                <c:pt idx="15">
                  <c:v>8.1146391938061182</c:v>
                </c:pt>
                <c:pt idx="16">
                  <c:v>5.2307239691772232</c:v>
                </c:pt>
                <c:pt idx="17">
                  <c:v>0.71728200368463546</c:v>
                </c:pt>
                <c:pt idx="18">
                  <c:v>2.2289950136599104</c:v>
                </c:pt>
                <c:pt idx="19">
                  <c:v>6.3606751811364166</c:v>
                </c:pt>
                <c:pt idx="20">
                  <c:v>10.669993930891597</c:v>
                </c:pt>
                <c:pt idx="21">
                  <c:v>7.5605104056885981</c:v>
                </c:pt>
                <c:pt idx="22">
                  <c:v>3.2471979516823395</c:v>
                </c:pt>
                <c:pt idx="23">
                  <c:v>0.70595144996251613</c:v>
                </c:pt>
                <c:pt idx="24">
                  <c:v>0.11796962618109841</c:v>
                </c:pt>
                <c:pt idx="25">
                  <c:v>5.8467227877222042E-2</c:v>
                </c:pt>
                <c:pt idx="26">
                  <c:v>0.33224288175490424</c:v>
                </c:pt>
                <c:pt idx="27">
                  <c:v>0.73449574737482215</c:v>
                </c:pt>
                <c:pt idx="28">
                  <c:v>1.3461034783241788</c:v>
                </c:pt>
                <c:pt idx="29">
                  <c:v>0.62267185480268661</c:v>
                </c:pt>
                <c:pt idx="30">
                  <c:v>0.45746511446520899</c:v>
                </c:pt>
                <c:pt idx="31">
                  <c:v>0.47419716145312735</c:v>
                </c:pt>
                <c:pt idx="32">
                  <c:v>0.32102936892880357</c:v>
                </c:pt>
                <c:pt idx="33">
                  <c:v>0.10716146021919468</c:v>
                </c:pt>
                <c:pt idx="34">
                  <c:v>0.11497242721667622</c:v>
                </c:pt>
                <c:pt idx="35">
                  <c:v>0.18694388004375162</c:v>
                </c:pt>
                <c:pt idx="36">
                  <c:v>0.19786892172967629</c:v>
                </c:pt>
                <c:pt idx="37">
                  <c:v>0.11829805137051712</c:v>
                </c:pt>
                <c:pt idx="38">
                  <c:v>0.11957383133659072</c:v>
                </c:pt>
                <c:pt idx="39">
                  <c:v>0.15177956557048394</c:v>
                </c:pt>
                <c:pt idx="40">
                  <c:v>0.12140523272494623</c:v>
                </c:pt>
                <c:pt idx="41">
                  <c:v>8.2400978247580511E-2</c:v>
                </c:pt>
                <c:pt idx="42">
                  <c:v>5.6486132753860788E-2</c:v>
                </c:pt>
                <c:pt idx="43">
                  <c:v>6.8075735699440004E-2</c:v>
                </c:pt>
                <c:pt idx="44">
                  <c:v>5.3720787160230168E-2</c:v>
                </c:pt>
                <c:pt idx="45">
                  <c:v>3.9415570316386185E-2</c:v>
                </c:pt>
                <c:pt idx="46">
                  <c:v>1.9430231042048142E-2</c:v>
                </c:pt>
                <c:pt idx="47">
                  <c:v>2.9290537016029426E-2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94-5642-946D-C1641EACCF35}"/>
            </c:ext>
          </c:extLst>
        </c:ser>
        <c:ser>
          <c:idx val="3"/>
          <c:order val="3"/>
          <c:tx>
            <c:v>mKO ZT12</c:v>
          </c:tx>
          <c:spPr>
            <a:solidFill>
              <a:schemeClr val="accent2">
                <a:lumMod val="50000"/>
              </a:schemeClr>
            </a:solidFill>
            <a:effectLst/>
          </c:spPr>
          <c:invertIfNegative val="0"/>
          <c:errBars>
            <c:errBarType val="both"/>
            <c:errValType val="cust"/>
            <c:noEndCap val="1"/>
            <c:plus>
              <c:numRef>
                <c:f>Fig.S4D!$C$135:$AX$135</c:f>
                <c:numCache>
                  <c:formatCode>General</c:formatCode>
                  <c:ptCount val="48"/>
                  <c:pt idx="0">
                    <c:v>1.4776552949234554E-2</c:v>
                  </c:pt>
                  <c:pt idx="1">
                    <c:v>3.1919619759063239E-2</c:v>
                  </c:pt>
                  <c:pt idx="2">
                    <c:v>8.343113151072383E-2</c:v>
                  </c:pt>
                  <c:pt idx="3">
                    <c:v>0.11545429997643339</c:v>
                  </c:pt>
                  <c:pt idx="4">
                    <c:v>0.14778810072720278</c:v>
                  </c:pt>
                  <c:pt idx="5">
                    <c:v>0.16665767193040004</c:v>
                  </c:pt>
                  <c:pt idx="6">
                    <c:v>6.7440281077199724E-2</c:v>
                  </c:pt>
                  <c:pt idx="7">
                    <c:v>0.26697678240653583</c:v>
                  </c:pt>
                  <c:pt idx="8">
                    <c:v>0.29994130904251537</c:v>
                  </c:pt>
                  <c:pt idx="9">
                    <c:v>0.19700137232200454</c:v>
                  </c:pt>
                  <c:pt idx="10">
                    <c:v>0.30635378781654848</c:v>
                  </c:pt>
                  <c:pt idx="11">
                    <c:v>7.6627672779827113E-2</c:v>
                  </c:pt>
                  <c:pt idx="12">
                    <c:v>5.2732161085304752E-3</c:v>
                  </c:pt>
                  <c:pt idx="13">
                    <c:v>0.26290471480334243</c:v>
                  </c:pt>
                  <c:pt idx="14">
                    <c:v>0.16801313612934571</c:v>
                  </c:pt>
                  <c:pt idx="15">
                    <c:v>0.39396341104197735</c:v>
                  </c:pt>
                  <c:pt idx="16">
                    <c:v>9.5480921863744697E-2</c:v>
                  </c:pt>
                  <c:pt idx="17">
                    <c:v>4.4279804208011989E-2</c:v>
                  </c:pt>
                  <c:pt idx="18">
                    <c:v>7.6681882280216634E-2</c:v>
                  </c:pt>
                  <c:pt idx="19">
                    <c:v>9.7003556724204201E-2</c:v>
                  </c:pt>
                  <c:pt idx="20">
                    <c:v>0.22406532992959913</c:v>
                  </c:pt>
                  <c:pt idx="21">
                    <c:v>0.15831499973144852</c:v>
                  </c:pt>
                  <c:pt idx="22">
                    <c:v>0.22718513162764634</c:v>
                  </c:pt>
                  <c:pt idx="23">
                    <c:v>2.4027682698447028E-2</c:v>
                  </c:pt>
                  <c:pt idx="24">
                    <c:v>2.3998940643952678E-3</c:v>
                  </c:pt>
                  <c:pt idx="25">
                    <c:v>6.9361095944043558E-3</c:v>
                  </c:pt>
                  <c:pt idx="26">
                    <c:v>2.4856766182615803E-2</c:v>
                  </c:pt>
                  <c:pt idx="27">
                    <c:v>6.4154747866720541E-2</c:v>
                  </c:pt>
                  <c:pt idx="28">
                    <c:v>0.10058416047184092</c:v>
                  </c:pt>
                  <c:pt idx="29">
                    <c:v>2.1353340669262005E-2</c:v>
                  </c:pt>
                  <c:pt idx="30">
                    <c:v>2.8216508495692971E-2</c:v>
                  </c:pt>
                  <c:pt idx="31">
                    <c:v>3.6874158321372266E-2</c:v>
                  </c:pt>
                  <c:pt idx="32">
                    <c:v>1.3848709318242955E-2</c:v>
                  </c:pt>
                  <c:pt idx="33">
                    <c:v>2.4778841476773548E-3</c:v>
                  </c:pt>
                  <c:pt idx="34">
                    <c:v>1.1454667140173218E-2</c:v>
                  </c:pt>
                  <c:pt idx="35">
                    <c:v>1.8585054567230589E-2</c:v>
                  </c:pt>
                  <c:pt idx="36">
                    <c:v>1.6165969338360682E-2</c:v>
                  </c:pt>
                  <c:pt idx="37">
                    <c:v>4.5068805259991336E-3</c:v>
                  </c:pt>
                  <c:pt idx="38">
                    <c:v>8.4240850788190637E-3</c:v>
                  </c:pt>
                  <c:pt idx="39">
                    <c:v>1.1996102501443874E-2</c:v>
                  </c:pt>
                  <c:pt idx="40">
                    <c:v>8.7733241289006236E-3</c:v>
                  </c:pt>
                  <c:pt idx="41">
                    <c:v>5.1739108930231766E-3</c:v>
                  </c:pt>
                  <c:pt idx="42">
                    <c:v>2.089364542921154E-3</c:v>
                  </c:pt>
                  <c:pt idx="43">
                    <c:v>1.1656306843232298E-2</c:v>
                  </c:pt>
                  <c:pt idx="44">
                    <c:v>8.2440103949023257E-3</c:v>
                  </c:pt>
                  <c:pt idx="45">
                    <c:v>3.444729330421939E-3</c:v>
                  </c:pt>
                  <c:pt idx="46">
                    <c:v>8.63978019940663E-4</c:v>
                  </c:pt>
                  <c:pt idx="47">
                    <c:v>1.4526821238782994E-3</c:v>
                  </c:pt>
                </c:numCache>
              </c:numRef>
            </c:plus>
            <c:minus>
              <c:numRef>
                <c:f>Fig.S4D!$C$135:$AX$135</c:f>
                <c:numCache>
                  <c:formatCode>General</c:formatCode>
                  <c:ptCount val="48"/>
                  <c:pt idx="0">
                    <c:v>1.4776552949234554E-2</c:v>
                  </c:pt>
                  <c:pt idx="1">
                    <c:v>3.1919619759063239E-2</c:v>
                  </c:pt>
                  <c:pt idx="2">
                    <c:v>8.343113151072383E-2</c:v>
                  </c:pt>
                  <c:pt idx="3">
                    <c:v>0.11545429997643339</c:v>
                  </c:pt>
                  <c:pt idx="4">
                    <c:v>0.14778810072720278</c:v>
                  </c:pt>
                  <c:pt idx="5">
                    <c:v>0.16665767193040004</c:v>
                  </c:pt>
                  <c:pt idx="6">
                    <c:v>6.7440281077199724E-2</c:v>
                  </c:pt>
                  <c:pt idx="7">
                    <c:v>0.26697678240653583</c:v>
                  </c:pt>
                  <c:pt idx="8">
                    <c:v>0.29994130904251537</c:v>
                  </c:pt>
                  <c:pt idx="9">
                    <c:v>0.19700137232200454</c:v>
                  </c:pt>
                  <c:pt idx="10">
                    <c:v>0.30635378781654848</c:v>
                  </c:pt>
                  <c:pt idx="11">
                    <c:v>7.6627672779827113E-2</c:v>
                  </c:pt>
                  <c:pt idx="12">
                    <c:v>5.2732161085304752E-3</c:v>
                  </c:pt>
                  <c:pt idx="13">
                    <c:v>0.26290471480334243</c:v>
                  </c:pt>
                  <c:pt idx="14">
                    <c:v>0.16801313612934571</c:v>
                  </c:pt>
                  <c:pt idx="15">
                    <c:v>0.39396341104197735</c:v>
                  </c:pt>
                  <c:pt idx="16">
                    <c:v>9.5480921863744697E-2</c:v>
                  </c:pt>
                  <c:pt idx="17">
                    <c:v>4.4279804208011989E-2</c:v>
                  </c:pt>
                  <c:pt idx="18">
                    <c:v>7.6681882280216634E-2</c:v>
                  </c:pt>
                  <c:pt idx="19">
                    <c:v>9.7003556724204201E-2</c:v>
                  </c:pt>
                  <c:pt idx="20">
                    <c:v>0.22406532992959913</c:v>
                  </c:pt>
                  <c:pt idx="21">
                    <c:v>0.15831499973144852</c:v>
                  </c:pt>
                  <c:pt idx="22">
                    <c:v>0.22718513162764634</c:v>
                  </c:pt>
                  <c:pt idx="23">
                    <c:v>2.4027682698447028E-2</c:v>
                  </c:pt>
                  <c:pt idx="24">
                    <c:v>2.3998940643952678E-3</c:v>
                  </c:pt>
                  <c:pt idx="25">
                    <c:v>6.9361095944043558E-3</c:v>
                  </c:pt>
                  <c:pt idx="26">
                    <c:v>2.4856766182615803E-2</c:v>
                  </c:pt>
                  <c:pt idx="27">
                    <c:v>6.4154747866720541E-2</c:v>
                  </c:pt>
                  <c:pt idx="28">
                    <c:v>0.10058416047184092</c:v>
                  </c:pt>
                  <c:pt idx="29">
                    <c:v>2.1353340669262005E-2</c:v>
                  </c:pt>
                  <c:pt idx="30">
                    <c:v>2.8216508495692971E-2</c:v>
                  </c:pt>
                  <c:pt idx="31">
                    <c:v>3.6874158321372266E-2</c:v>
                  </c:pt>
                  <c:pt idx="32">
                    <c:v>1.3848709318242955E-2</c:v>
                  </c:pt>
                  <c:pt idx="33">
                    <c:v>2.4778841476773548E-3</c:v>
                  </c:pt>
                  <c:pt idx="34">
                    <c:v>1.1454667140173218E-2</c:v>
                  </c:pt>
                  <c:pt idx="35">
                    <c:v>1.8585054567230589E-2</c:v>
                  </c:pt>
                  <c:pt idx="36">
                    <c:v>1.6165969338360682E-2</c:v>
                  </c:pt>
                  <c:pt idx="37">
                    <c:v>4.5068805259991336E-3</c:v>
                  </c:pt>
                  <c:pt idx="38">
                    <c:v>8.4240850788190637E-3</c:v>
                  </c:pt>
                  <c:pt idx="39">
                    <c:v>1.1996102501443874E-2</c:v>
                  </c:pt>
                  <c:pt idx="40">
                    <c:v>8.7733241289006236E-3</c:v>
                  </c:pt>
                  <c:pt idx="41">
                    <c:v>5.1739108930231766E-3</c:v>
                  </c:pt>
                  <c:pt idx="42">
                    <c:v>2.089364542921154E-3</c:v>
                  </c:pt>
                  <c:pt idx="43">
                    <c:v>1.1656306843232298E-2</c:v>
                  </c:pt>
                  <c:pt idx="44">
                    <c:v>8.2440103949023257E-3</c:v>
                  </c:pt>
                  <c:pt idx="45">
                    <c:v>3.444729330421939E-3</c:v>
                  </c:pt>
                  <c:pt idx="46">
                    <c:v>8.63978019940663E-4</c:v>
                  </c:pt>
                  <c:pt idx="47">
                    <c:v>1.4526821238782994E-3</c:v>
                  </c:pt>
                </c:numCache>
              </c:numRef>
            </c:minus>
          </c:errBars>
          <c:cat>
            <c:strRef>
              <c:f>Fig.S4D!$C$2:$AX$2</c:f>
              <c:strCache>
                <c:ptCount val="48"/>
                <c:pt idx="0">
                  <c:v>46:0</c:v>
                </c:pt>
                <c:pt idx="1">
                  <c:v>46:1</c:v>
                </c:pt>
                <c:pt idx="2">
                  <c:v>48:0</c:v>
                </c:pt>
                <c:pt idx="3">
                  <c:v>48:1</c:v>
                </c:pt>
                <c:pt idx="4">
                  <c:v>48:2</c:v>
                </c:pt>
                <c:pt idx="5">
                  <c:v>48:3</c:v>
                </c:pt>
                <c:pt idx="6">
                  <c:v>48:4</c:v>
                </c:pt>
                <c:pt idx="7">
                  <c:v>50:1</c:v>
                </c:pt>
                <c:pt idx="8">
                  <c:v>50:2</c:v>
                </c:pt>
                <c:pt idx="9">
                  <c:v>50:3</c:v>
                </c:pt>
                <c:pt idx="10">
                  <c:v>50:4</c:v>
                </c:pt>
                <c:pt idx="11">
                  <c:v>50:5</c:v>
                </c:pt>
                <c:pt idx="12">
                  <c:v>50:6</c:v>
                </c:pt>
                <c:pt idx="13">
                  <c:v>52:2</c:v>
                </c:pt>
                <c:pt idx="14">
                  <c:v>52:3</c:v>
                </c:pt>
                <c:pt idx="15">
                  <c:v>52:4</c:v>
                </c:pt>
                <c:pt idx="16">
                  <c:v>52:5</c:v>
                </c:pt>
                <c:pt idx="17">
                  <c:v>52:6</c:v>
                </c:pt>
                <c:pt idx="18">
                  <c:v>54:2</c:v>
                </c:pt>
                <c:pt idx="19">
                  <c:v>54:3</c:v>
                </c:pt>
                <c:pt idx="20">
                  <c:v>54:4</c:v>
                </c:pt>
                <c:pt idx="21">
                  <c:v>54:5</c:v>
                </c:pt>
                <c:pt idx="22">
                  <c:v>54:6</c:v>
                </c:pt>
                <c:pt idx="23">
                  <c:v> 54:7</c:v>
                </c:pt>
                <c:pt idx="24">
                  <c:v>54:8</c:v>
                </c:pt>
                <c:pt idx="25">
                  <c:v>56:1</c:v>
                </c:pt>
                <c:pt idx="26">
                  <c:v>56:2</c:v>
                </c:pt>
                <c:pt idx="27">
                  <c:v>56:3</c:v>
                </c:pt>
                <c:pt idx="28">
                  <c:v>56:4</c:v>
                </c:pt>
                <c:pt idx="29">
                  <c:v>56:5</c:v>
                </c:pt>
                <c:pt idx="30">
                  <c:v>56:6</c:v>
                </c:pt>
                <c:pt idx="31">
                  <c:v>56:7</c:v>
                </c:pt>
                <c:pt idx="32">
                  <c:v>56:8</c:v>
                </c:pt>
                <c:pt idx="33">
                  <c:v>56:9</c:v>
                </c:pt>
                <c:pt idx="34">
                  <c:v>58:2</c:v>
                </c:pt>
                <c:pt idx="35">
                  <c:v>58:3</c:v>
                </c:pt>
                <c:pt idx="36">
                  <c:v>58:4</c:v>
                </c:pt>
                <c:pt idx="37">
                  <c:v>58:5</c:v>
                </c:pt>
                <c:pt idx="38">
                  <c:v>58:6</c:v>
                </c:pt>
                <c:pt idx="39">
                  <c:v>58:7</c:v>
                </c:pt>
                <c:pt idx="40">
                  <c:v>58:8</c:v>
                </c:pt>
                <c:pt idx="41">
                  <c:v>58:9</c:v>
                </c:pt>
                <c:pt idx="42">
                  <c:v>58:10</c:v>
                </c:pt>
                <c:pt idx="43">
                  <c:v>60:3</c:v>
                </c:pt>
                <c:pt idx="44">
                  <c:v>60:4</c:v>
                </c:pt>
                <c:pt idx="45">
                  <c:v>60:5</c:v>
                </c:pt>
                <c:pt idx="46">
                  <c:v>60:6</c:v>
                </c:pt>
                <c:pt idx="47">
                  <c:v>60:7</c:v>
                </c:pt>
              </c:strCache>
            </c:strRef>
          </c:cat>
          <c:val>
            <c:numRef>
              <c:f>Fig.S4D!$C$133:$AX$133</c:f>
              <c:numCache>
                <c:formatCode>General</c:formatCode>
                <c:ptCount val="48"/>
                <c:pt idx="0">
                  <c:v>7.5321826119451096E-2</c:v>
                </c:pt>
                <c:pt idx="1">
                  <c:v>0.60597278504338947</c:v>
                </c:pt>
                <c:pt idx="2">
                  <c:v>0.88047489655112676</c:v>
                </c:pt>
                <c:pt idx="3">
                  <c:v>1.8180008861530585</c:v>
                </c:pt>
                <c:pt idx="4">
                  <c:v>3.1988683553279595</c:v>
                </c:pt>
                <c:pt idx="5">
                  <c:v>2.9333172623280612</c:v>
                </c:pt>
                <c:pt idx="6">
                  <c:v>0.6780263191888094</c:v>
                </c:pt>
                <c:pt idx="7">
                  <c:v>3.7461243791670071</c:v>
                </c:pt>
                <c:pt idx="8">
                  <c:v>7.7280823344804919</c:v>
                </c:pt>
                <c:pt idx="9">
                  <c:v>7.7594092517677229</c:v>
                </c:pt>
                <c:pt idx="10">
                  <c:v>4.0691619819493017</c:v>
                </c:pt>
                <c:pt idx="11">
                  <c:v>0.7041283404919928</c:v>
                </c:pt>
                <c:pt idx="12">
                  <c:v>6.443827634869706E-2</c:v>
                </c:pt>
                <c:pt idx="13">
                  <c:v>7.0754919396239888</c:v>
                </c:pt>
                <c:pt idx="14">
                  <c:v>8.7286437300807673</c:v>
                </c:pt>
                <c:pt idx="15">
                  <c:v>7.8257922475134079</c:v>
                </c:pt>
                <c:pt idx="16">
                  <c:v>5.5729814313422716</c:v>
                </c:pt>
                <c:pt idx="17">
                  <c:v>0.76709034630524187</c:v>
                </c:pt>
                <c:pt idx="18">
                  <c:v>2.5003066125628797</c:v>
                </c:pt>
                <c:pt idx="19">
                  <c:v>6.6162081632316285</c:v>
                </c:pt>
                <c:pt idx="20">
                  <c:v>10.394668950822215</c:v>
                </c:pt>
                <c:pt idx="21">
                  <c:v>7.3855550459290384</c:v>
                </c:pt>
                <c:pt idx="22">
                  <c:v>3.1042843135036349</c:v>
                </c:pt>
                <c:pt idx="23">
                  <c:v>0.55334979347717006</c:v>
                </c:pt>
                <c:pt idx="24">
                  <c:v>6.4845303371148175E-2</c:v>
                </c:pt>
                <c:pt idx="25">
                  <c:v>7.2195125218350198E-2</c:v>
                </c:pt>
                <c:pt idx="26">
                  <c:v>0.36088739610475573</c:v>
                </c:pt>
                <c:pt idx="27">
                  <c:v>0.76570582506093243</c:v>
                </c:pt>
                <c:pt idx="28">
                  <c:v>1.3145883213953282</c:v>
                </c:pt>
                <c:pt idx="29">
                  <c:v>0.55804287061095204</c:v>
                </c:pt>
                <c:pt idx="30">
                  <c:v>0.33325564579256067</c:v>
                </c:pt>
                <c:pt idx="31">
                  <c:v>0.29318533626256482</c:v>
                </c:pt>
                <c:pt idx="32">
                  <c:v>0.17886040741146808</c:v>
                </c:pt>
                <c:pt idx="33">
                  <c:v>5.7200889736207752E-2</c:v>
                </c:pt>
                <c:pt idx="34">
                  <c:v>0.12794441370828244</c:v>
                </c:pt>
                <c:pt idx="35">
                  <c:v>0.21010689398135982</c:v>
                </c:pt>
                <c:pt idx="36">
                  <c:v>0.20906108877962876</c:v>
                </c:pt>
                <c:pt idx="37">
                  <c:v>0.10679231187274292</c:v>
                </c:pt>
                <c:pt idx="38">
                  <c:v>8.2951958492461814E-2</c:v>
                </c:pt>
                <c:pt idx="39">
                  <c:v>0.10250012133254391</c:v>
                </c:pt>
                <c:pt idx="40">
                  <c:v>6.9970336934050414E-2</c:v>
                </c:pt>
                <c:pt idx="41">
                  <c:v>4.1250199392485157E-2</c:v>
                </c:pt>
                <c:pt idx="42">
                  <c:v>2.7947823904534645E-2</c:v>
                </c:pt>
                <c:pt idx="43">
                  <c:v>9.1046264187618603E-2</c:v>
                </c:pt>
                <c:pt idx="44">
                  <c:v>6.5850221431710543E-2</c:v>
                </c:pt>
                <c:pt idx="45">
                  <c:v>4.3835580890040249E-2</c:v>
                </c:pt>
                <c:pt idx="46">
                  <c:v>1.6175572568951087E-2</c:v>
                </c:pt>
                <c:pt idx="47">
                  <c:v>2.0100622250023896E-2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94-5642-946D-C1641EACC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6305408"/>
        <c:axId val="236307200"/>
      </c:barChart>
      <c:catAx>
        <c:axId val="236305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6307200"/>
        <c:crosses val="autoZero"/>
        <c:auto val="1"/>
        <c:lblAlgn val="ctr"/>
        <c:lblOffset val="100"/>
        <c:noMultiLvlLbl val="0"/>
      </c:catAx>
      <c:valAx>
        <c:axId val="23630720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 sz="1000" b="1" i="0" u="none" strike="noStrike" baseline="0">
                    <a:effectLst/>
                  </a:rPr>
                  <a:t>TAG species (% of total</a:t>
                </a:r>
                <a:r>
                  <a:rPr lang="de-AT" sz="1000" b="1" i="0" u="none" strike="noStrike" baseline="0"/>
                  <a:t> )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363054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289370078740099E-2"/>
          <c:y val="6.0185185185185203E-2"/>
          <c:w val="0.87911198600175"/>
          <c:h val="0.82246937882764704"/>
        </c:manualLayout>
      </c:layout>
      <c:lineChart>
        <c:grouping val="standard"/>
        <c:varyColors val="0"/>
        <c:ser>
          <c:idx val="0"/>
          <c:order val="0"/>
          <c:tx>
            <c:v>WT</c:v>
          </c:tx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Fig.7F!$X$4:$X$652</c:f>
                <c:numCache>
                  <c:formatCode>General</c:formatCode>
                  <c:ptCount val="649"/>
                  <c:pt idx="0">
                    <c:v>7.1879528842826116E-3</c:v>
                  </c:pt>
                  <c:pt idx="1">
                    <c:v>7.1879528842826116E-3</c:v>
                  </c:pt>
                  <c:pt idx="2">
                    <c:v>6.699917080747261E-3</c:v>
                  </c:pt>
                  <c:pt idx="3">
                    <c:v>6.6332495807107979E-3</c:v>
                  </c:pt>
                  <c:pt idx="4">
                    <c:v>6.6332495807107979E-3</c:v>
                  </c:pt>
                  <c:pt idx="5">
                    <c:v>6.6332495807107979E-3</c:v>
                  </c:pt>
                  <c:pt idx="6">
                    <c:v>1.5691469727919752E-2</c:v>
                  </c:pt>
                  <c:pt idx="7">
                    <c:v>1.5779733838059501E-2</c:v>
                  </c:pt>
                  <c:pt idx="8">
                    <c:v>1.5779733838059501E-2</c:v>
                  </c:pt>
                  <c:pt idx="9">
                    <c:v>1.5860503004493758E-2</c:v>
                  </c:pt>
                  <c:pt idx="10">
                    <c:v>1.6878651868229552E-2</c:v>
                  </c:pt>
                  <c:pt idx="11">
                    <c:v>1.6983652270475998E-2</c:v>
                  </c:pt>
                  <c:pt idx="12">
                    <c:v>2.0453198608856606E-2</c:v>
                  </c:pt>
                  <c:pt idx="13">
                    <c:v>2.3045848023258139E-2</c:v>
                  </c:pt>
                  <c:pt idx="14">
                    <c:v>3.5006348630561908E-2</c:v>
                  </c:pt>
                  <c:pt idx="15">
                    <c:v>3.5006348630561908E-2</c:v>
                  </c:pt>
                  <c:pt idx="16">
                    <c:v>3.4486712417006828E-2</c:v>
                  </c:pt>
                  <c:pt idx="17">
                    <c:v>3.3986925590749013E-2</c:v>
                  </c:pt>
                  <c:pt idx="18">
                    <c:v>3.3986925590749013E-2</c:v>
                  </c:pt>
                  <c:pt idx="19">
                    <c:v>3.464743056049676E-2</c:v>
                  </c:pt>
                  <c:pt idx="20">
                    <c:v>3.3033652874337439E-2</c:v>
                  </c:pt>
                  <c:pt idx="21">
                    <c:v>3.7806525010020867E-2</c:v>
                  </c:pt>
                  <c:pt idx="22">
                    <c:v>3.7806525010020867E-2</c:v>
                  </c:pt>
                  <c:pt idx="23">
                    <c:v>3.7601713908928261E-2</c:v>
                  </c:pt>
                  <c:pt idx="24">
                    <c:v>3.7601713908928261E-2</c:v>
                  </c:pt>
                  <c:pt idx="25">
                    <c:v>3.6514837167011087E-2</c:v>
                  </c:pt>
                  <c:pt idx="26">
                    <c:v>4.031128874149275E-2</c:v>
                  </c:pt>
                  <c:pt idx="27">
                    <c:v>4.0088790342327763E-2</c:v>
                  </c:pt>
                  <c:pt idx="28">
                    <c:v>3.9883162696389397E-2</c:v>
                  </c:pt>
                  <c:pt idx="29">
                    <c:v>3.9672268512008356E-2</c:v>
                  </c:pt>
                  <c:pt idx="30">
                    <c:v>3.9973602400695529E-2</c:v>
                  </c:pt>
                  <c:pt idx="31">
                    <c:v>4.016078795154409E-2</c:v>
                  </c:pt>
                  <c:pt idx="32">
                    <c:v>4.016078795154409E-2</c:v>
                  </c:pt>
                  <c:pt idx="33">
                    <c:v>4.5631373223060281E-2</c:v>
                  </c:pt>
                  <c:pt idx="34">
                    <c:v>4.6198845584422742E-2</c:v>
                  </c:pt>
                  <c:pt idx="35">
                    <c:v>4.5705579528105784E-2</c:v>
                  </c:pt>
                  <c:pt idx="36">
                    <c:v>4.4283179650969062E-2</c:v>
                  </c:pt>
                  <c:pt idx="37">
                    <c:v>4.4283179650969062E-2</c:v>
                  </c:pt>
                  <c:pt idx="38">
                    <c:v>4.2473521163190614E-2</c:v>
                  </c:pt>
                  <c:pt idx="39">
                    <c:v>4.4806993501758929E-2</c:v>
                  </c:pt>
                  <c:pt idx="40">
                    <c:v>4.6867425313916709E-2</c:v>
                  </c:pt>
                  <c:pt idx="41">
                    <c:v>3.9198922887696233E-2</c:v>
                  </c:pt>
                  <c:pt idx="42">
                    <c:v>3.4223124086240536E-2</c:v>
                  </c:pt>
                  <c:pt idx="43">
                    <c:v>3.4027766439907355E-2</c:v>
                  </c:pt>
                  <c:pt idx="44">
                    <c:v>3.4027766439907355E-2</c:v>
                  </c:pt>
                  <c:pt idx="45">
                    <c:v>3.5716476123305613E-2</c:v>
                  </c:pt>
                  <c:pt idx="46">
                    <c:v>3.673327283721569E-2</c:v>
                  </c:pt>
                  <c:pt idx="47">
                    <c:v>3.673327283721569E-2</c:v>
                  </c:pt>
                  <c:pt idx="48">
                    <c:v>3.6356261878495937E-2</c:v>
                  </c:pt>
                  <c:pt idx="49">
                    <c:v>3.6356261878495937E-2</c:v>
                  </c:pt>
                  <c:pt idx="50">
                    <c:v>3.950386760249628E-2</c:v>
                  </c:pt>
                  <c:pt idx="51">
                    <c:v>3.950386760249628E-2</c:v>
                  </c:pt>
                  <c:pt idx="52">
                    <c:v>3.950386760249628E-2</c:v>
                  </c:pt>
                  <c:pt idx="53">
                    <c:v>3.950386760249628E-2</c:v>
                  </c:pt>
                  <c:pt idx="54">
                    <c:v>3.950386760249628E-2</c:v>
                  </c:pt>
                  <c:pt idx="55">
                    <c:v>3.8291281282064986E-2</c:v>
                  </c:pt>
                  <c:pt idx="56">
                    <c:v>4.0864273991946608E-2</c:v>
                  </c:pt>
                  <c:pt idx="57">
                    <c:v>4.0333333333333318E-2</c:v>
                  </c:pt>
                  <c:pt idx="58">
                    <c:v>4.5044422518220766E-2</c:v>
                  </c:pt>
                  <c:pt idx="59">
                    <c:v>4.5186035207548041E-2</c:v>
                  </c:pt>
                  <c:pt idx="60">
                    <c:v>4.7074409183759207E-2</c:v>
                  </c:pt>
                  <c:pt idx="61">
                    <c:v>5.4032911781205638E-2</c:v>
                  </c:pt>
                  <c:pt idx="62">
                    <c:v>5.9344568224714303E-2</c:v>
                  </c:pt>
                  <c:pt idx="63">
                    <c:v>5.9804310509824855E-2</c:v>
                  </c:pt>
                  <c:pt idx="64">
                    <c:v>6.0063854910142628E-2</c:v>
                  </c:pt>
                  <c:pt idx="65">
                    <c:v>5.9217114643206531E-2</c:v>
                  </c:pt>
                  <c:pt idx="66">
                    <c:v>5.9169248769948064E-2</c:v>
                  </c:pt>
                  <c:pt idx="67">
                    <c:v>5.9587470718823699E-2</c:v>
                  </c:pt>
                  <c:pt idx="68">
                    <c:v>6.2517553090667574E-2</c:v>
                  </c:pt>
                  <c:pt idx="69">
                    <c:v>5.948015542085347E-2</c:v>
                  </c:pt>
                  <c:pt idx="70">
                    <c:v>5.7682078865296062E-2</c:v>
                  </c:pt>
                  <c:pt idx="71">
                    <c:v>6.1702692179695137E-2</c:v>
                  </c:pt>
                  <c:pt idx="72">
                    <c:v>6.5391130897087216E-2</c:v>
                  </c:pt>
                  <c:pt idx="73">
                    <c:v>7.6056265721868993E-2</c:v>
                  </c:pt>
                  <c:pt idx="74">
                    <c:v>7.5921011584409212E-2</c:v>
                  </c:pt>
                  <c:pt idx="75">
                    <c:v>7.4910316749801267E-2</c:v>
                  </c:pt>
                  <c:pt idx="76">
                    <c:v>7.5100673173488244E-2</c:v>
                  </c:pt>
                  <c:pt idx="77">
                    <c:v>7.5762787699503273E-2</c:v>
                  </c:pt>
                  <c:pt idx="78">
                    <c:v>7.627144507175232E-2</c:v>
                  </c:pt>
                  <c:pt idx="79">
                    <c:v>8.6510115015528674E-2</c:v>
                  </c:pt>
                  <c:pt idx="80">
                    <c:v>8.8609630778300058E-2</c:v>
                  </c:pt>
                  <c:pt idx="81">
                    <c:v>8.4380750832823898E-2</c:v>
                  </c:pt>
                  <c:pt idx="82">
                    <c:v>8.2495117700652126E-2</c:v>
                  </c:pt>
                  <c:pt idx="83">
                    <c:v>7.6869297439802933E-2</c:v>
                  </c:pt>
                  <c:pt idx="84">
                    <c:v>7.8099651443239909E-2</c:v>
                  </c:pt>
                  <c:pt idx="85">
                    <c:v>8.017273019341821E-2</c:v>
                  </c:pt>
                  <c:pt idx="86">
                    <c:v>8.0183123743923279E-2</c:v>
                  </c:pt>
                  <c:pt idx="87">
                    <c:v>8.2530129178514086E-2</c:v>
                  </c:pt>
                  <c:pt idx="88">
                    <c:v>8.015887002973815E-2</c:v>
                  </c:pt>
                  <c:pt idx="89">
                    <c:v>8.0236456108734699E-2</c:v>
                  </c:pt>
                  <c:pt idx="90">
                    <c:v>8.2782177362575399E-2</c:v>
                  </c:pt>
                  <c:pt idx="91">
                    <c:v>8.2054182641038365E-2</c:v>
                  </c:pt>
                  <c:pt idx="92">
                    <c:v>8.7749643873921188E-2</c:v>
                  </c:pt>
                  <c:pt idx="93">
                    <c:v>9.5747932962893134E-2</c:v>
                  </c:pt>
                  <c:pt idx="94">
                    <c:v>9.4868915410218066E-2</c:v>
                  </c:pt>
                  <c:pt idx="95">
                    <c:v>9.4842559598057471E-2</c:v>
                  </c:pt>
                  <c:pt idx="96">
                    <c:v>9.5228380456901629E-2</c:v>
                  </c:pt>
                  <c:pt idx="97">
                    <c:v>9.4106322848148669E-2</c:v>
                  </c:pt>
                  <c:pt idx="98">
                    <c:v>9.5953692535051038E-2</c:v>
                  </c:pt>
                  <c:pt idx="99">
                    <c:v>9.531468349047223E-2</c:v>
                  </c:pt>
                  <c:pt idx="100">
                    <c:v>8.8556949661408785E-2</c:v>
                  </c:pt>
                  <c:pt idx="101">
                    <c:v>9.6839500664185882E-2</c:v>
                  </c:pt>
                  <c:pt idx="102">
                    <c:v>0.10123899117105688</c:v>
                  </c:pt>
                  <c:pt idx="103">
                    <c:v>0.10062526742545569</c:v>
                  </c:pt>
                  <c:pt idx="104">
                    <c:v>0.10642472561497261</c:v>
                  </c:pt>
                  <c:pt idx="105">
                    <c:v>0.10569557964056754</c:v>
                  </c:pt>
                  <c:pt idx="106">
                    <c:v>0.11070481270277084</c:v>
                  </c:pt>
                  <c:pt idx="107">
                    <c:v>0.1058641687362738</c:v>
                  </c:pt>
                  <c:pt idx="108">
                    <c:v>7.2548068356243611E-2</c:v>
                  </c:pt>
                  <c:pt idx="109">
                    <c:v>7.0550218520805119E-2</c:v>
                  </c:pt>
                  <c:pt idx="110">
                    <c:v>7.0884099455064575E-2</c:v>
                  </c:pt>
                  <c:pt idx="111">
                    <c:v>7.3560254969046501E-2</c:v>
                  </c:pt>
                  <c:pt idx="112">
                    <c:v>7.4018766389191623E-2</c:v>
                  </c:pt>
                  <c:pt idx="113">
                    <c:v>7.5446080820087608E-2</c:v>
                  </c:pt>
                  <c:pt idx="114">
                    <c:v>7.5707771507729324E-2</c:v>
                  </c:pt>
                  <c:pt idx="115">
                    <c:v>6.8945227858383168E-2</c:v>
                  </c:pt>
                  <c:pt idx="116">
                    <c:v>6.5760508243508209E-2</c:v>
                  </c:pt>
                  <c:pt idx="117">
                    <c:v>6.5760508243508209E-2</c:v>
                  </c:pt>
                  <c:pt idx="118">
                    <c:v>7.0221870603901365E-2</c:v>
                  </c:pt>
                  <c:pt idx="119">
                    <c:v>7.3427212636430414E-2</c:v>
                  </c:pt>
                  <c:pt idx="120">
                    <c:v>7.3621403892556864E-2</c:v>
                  </c:pt>
                  <c:pt idx="121">
                    <c:v>7.7903786814248921E-2</c:v>
                  </c:pt>
                  <c:pt idx="122">
                    <c:v>8.2476259210352801E-2</c:v>
                  </c:pt>
                  <c:pt idx="123">
                    <c:v>8.0587426645434959E-2</c:v>
                  </c:pt>
                  <c:pt idx="124">
                    <c:v>8.5702327208127579E-2</c:v>
                  </c:pt>
                  <c:pt idx="125">
                    <c:v>8.7777496483375253E-2</c:v>
                  </c:pt>
                  <c:pt idx="126">
                    <c:v>9.4706564362419865E-2</c:v>
                  </c:pt>
                  <c:pt idx="127">
                    <c:v>9.4706564362419865E-2</c:v>
                  </c:pt>
                  <c:pt idx="128">
                    <c:v>9.6871048306498328E-2</c:v>
                  </c:pt>
                  <c:pt idx="129">
                    <c:v>0.10081666528902852</c:v>
                  </c:pt>
                  <c:pt idx="130">
                    <c:v>0.1043823101232515</c:v>
                  </c:pt>
                  <c:pt idx="131">
                    <c:v>0.1031315233626996</c:v>
                  </c:pt>
                  <c:pt idx="132">
                    <c:v>0.10561775944939895</c:v>
                  </c:pt>
                  <c:pt idx="133">
                    <c:v>0.10503174123409816</c:v>
                  </c:pt>
                  <c:pt idx="134">
                    <c:v>0.10503174123409816</c:v>
                  </c:pt>
                  <c:pt idx="135">
                    <c:v>0.10980234767779587</c:v>
                  </c:pt>
                  <c:pt idx="136">
                    <c:v>0.11180389577787971</c:v>
                  </c:pt>
                  <c:pt idx="137">
                    <c:v>0.11232096865679191</c:v>
                  </c:pt>
                  <c:pt idx="138">
                    <c:v>0.12044593070013707</c:v>
                  </c:pt>
                  <c:pt idx="139">
                    <c:v>0.12044593070013707</c:v>
                  </c:pt>
                  <c:pt idx="140">
                    <c:v>0.12181224167636931</c:v>
                  </c:pt>
                  <c:pt idx="141">
                    <c:v>0.12362128547391105</c:v>
                  </c:pt>
                  <c:pt idx="142">
                    <c:v>0.12450613550254422</c:v>
                  </c:pt>
                  <c:pt idx="143">
                    <c:v>0.1247504175009715</c:v>
                  </c:pt>
                  <c:pt idx="144">
                    <c:v>0.1247504175009715</c:v>
                  </c:pt>
                  <c:pt idx="145">
                    <c:v>0.12228564011272054</c:v>
                  </c:pt>
                  <c:pt idx="146">
                    <c:v>0.122445452708089</c:v>
                  </c:pt>
                  <c:pt idx="147">
                    <c:v>0.12327025413925061</c:v>
                  </c:pt>
                  <c:pt idx="148">
                    <c:v>0.12336441049904856</c:v>
                  </c:pt>
                  <c:pt idx="149">
                    <c:v>0.12381213367212611</c:v>
                  </c:pt>
                  <c:pt idx="150">
                    <c:v>0.12381213367212611</c:v>
                  </c:pt>
                  <c:pt idx="151">
                    <c:v>0.12371292935214495</c:v>
                  </c:pt>
                  <c:pt idx="152">
                    <c:v>0.12400224012313442</c:v>
                  </c:pt>
                  <c:pt idx="153">
                    <c:v>0.12409673645990869</c:v>
                  </c:pt>
                  <c:pt idx="154">
                    <c:v>0.12522912334330769</c:v>
                  </c:pt>
                  <c:pt idx="155">
                    <c:v>0.12569628298225663</c:v>
                  </c:pt>
                  <c:pt idx="156">
                    <c:v>0.12645772240379663</c:v>
                  </c:pt>
                  <c:pt idx="157">
                    <c:v>0.129175161011018</c:v>
                  </c:pt>
                  <c:pt idx="158">
                    <c:v>0.1290396149336405</c:v>
                  </c:pt>
                  <c:pt idx="159">
                    <c:v>0.128315583188048</c:v>
                  </c:pt>
                  <c:pt idx="160">
                    <c:v>0.1281323100895676</c:v>
                  </c:pt>
                  <c:pt idx="161">
                    <c:v>0.12854052538661365</c:v>
                  </c:pt>
                  <c:pt idx="162">
                    <c:v>0.12694224408499133</c:v>
                  </c:pt>
                  <c:pt idx="163">
                    <c:v>0.13175903932726768</c:v>
                  </c:pt>
                  <c:pt idx="164">
                    <c:v>0.13175903932726768</c:v>
                  </c:pt>
                  <c:pt idx="165">
                    <c:v>0.13193474818173528</c:v>
                  </c:pt>
                  <c:pt idx="166">
                    <c:v>0.13193474818173528</c:v>
                  </c:pt>
                  <c:pt idx="167">
                    <c:v>0.13387431917038251</c:v>
                  </c:pt>
                  <c:pt idx="168">
                    <c:v>0.13428162776625668</c:v>
                  </c:pt>
                  <c:pt idx="169">
                    <c:v>0.13514436725220863</c:v>
                  </c:pt>
                  <c:pt idx="170">
                    <c:v>0.13562571044360774</c:v>
                  </c:pt>
                  <c:pt idx="171">
                    <c:v>0.1374206841943541</c:v>
                  </c:pt>
                  <c:pt idx="172">
                    <c:v>0.1375293907982332</c:v>
                  </c:pt>
                  <c:pt idx="173">
                    <c:v>0.1375293907982332</c:v>
                  </c:pt>
                  <c:pt idx="174">
                    <c:v>0.1375293907982332</c:v>
                  </c:pt>
                  <c:pt idx="175">
                    <c:v>0.1375293907982332</c:v>
                  </c:pt>
                  <c:pt idx="176">
                    <c:v>0.14089239392765857</c:v>
                  </c:pt>
                  <c:pt idx="177">
                    <c:v>0.14209699347824137</c:v>
                  </c:pt>
                  <c:pt idx="178">
                    <c:v>0.1427760484114888</c:v>
                  </c:pt>
                  <c:pt idx="179">
                    <c:v>0.14333178293735044</c:v>
                  </c:pt>
                  <c:pt idx="180">
                    <c:v>0.14453603933506157</c:v>
                  </c:pt>
                  <c:pt idx="181">
                    <c:v>0.14568039599677646</c:v>
                  </c:pt>
                  <c:pt idx="182">
                    <c:v>0.14408947837291092</c:v>
                  </c:pt>
                  <c:pt idx="183">
                    <c:v>0.14319722219527983</c:v>
                  </c:pt>
                  <c:pt idx="184">
                    <c:v>0.13885444017227264</c:v>
                  </c:pt>
                  <c:pt idx="185">
                    <c:v>0.14007180698167271</c:v>
                  </c:pt>
                  <c:pt idx="186">
                    <c:v>0.13956440170122913</c:v>
                  </c:pt>
                  <c:pt idx="187">
                    <c:v>0.14064138793399278</c:v>
                  </c:pt>
                  <c:pt idx="188">
                    <c:v>0.14064138793399278</c:v>
                  </c:pt>
                  <c:pt idx="189">
                    <c:v>0.14063980786233882</c:v>
                  </c:pt>
                  <c:pt idx="190">
                    <c:v>0.14177015827661926</c:v>
                  </c:pt>
                  <c:pt idx="191">
                    <c:v>0.1460213074253966</c:v>
                  </c:pt>
                  <c:pt idx="192">
                    <c:v>0.15340722857081365</c:v>
                  </c:pt>
                  <c:pt idx="193">
                    <c:v>0.15572054742033584</c:v>
                  </c:pt>
                  <c:pt idx="194">
                    <c:v>0.15922346281597735</c:v>
                  </c:pt>
                  <c:pt idx="195">
                    <c:v>0.15919101035478589</c:v>
                  </c:pt>
                  <c:pt idx="196">
                    <c:v>0.15988363824287283</c:v>
                  </c:pt>
                  <c:pt idx="197">
                    <c:v>0.1570070769813324</c:v>
                  </c:pt>
                  <c:pt idx="198">
                    <c:v>0.15369124893760158</c:v>
                  </c:pt>
                  <c:pt idx="199">
                    <c:v>0.15379495729343251</c:v>
                  </c:pt>
                  <c:pt idx="200">
                    <c:v>0.15425231854911398</c:v>
                  </c:pt>
                  <c:pt idx="201">
                    <c:v>0.15425231854911398</c:v>
                  </c:pt>
                  <c:pt idx="202">
                    <c:v>0.15517015749743129</c:v>
                  </c:pt>
                  <c:pt idx="203">
                    <c:v>0.16199588472139198</c:v>
                  </c:pt>
                  <c:pt idx="204">
                    <c:v>0.16950122910075441</c:v>
                  </c:pt>
                  <c:pt idx="205">
                    <c:v>0.17928376018665612</c:v>
                  </c:pt>
                  <c:pt idx="206">
                    <c:v>0.18050577091420947</c:v>
                  </c:pt>
                  <c:pt idx="207">
                    <c:v>0.18235526985651945</c:v>
                  </c:pt>
                  <c:pt idx="208">
                    <c:v>0.17916131774961172</c:v>
                  </c:pt>
                  <c:pt idx="209">
                    <c:v>0.18172628990997589</c:v>
                  </c:pt>
                  <c:pt idx="210">
                    <c:v>0.18799999999999953</c:v>
                  </c:pt>
                  <c:pt idx="211">
                    <c:v>0.19962631757027108</c:v>
                  </c:pt>
                  <c:pt idx="212">
                    <c:v>0.19962631757027108</c:v>
                  </c:pt>
                  <c:pt idx="213">
                    <c:v>0.19962631757027108</c:v>
                  </c:pt>
                  <c:pt idx="214">
                    <c:v>0.19726913370091939</c:v>
                  </c:pt>
                  <c:pt idx="215">
                    <c:v>0.19408932651402247</c:v>
                  </c:pt>
                  <c:pt idx="216">
                    <c:v>0.19421322760764156</c:v>
                  </c:pt>
                  <c:pt idx="217">
                    <c:v>0.19667344621083049</c:v>
                  </c:pt>
                  <c:pt idx="218">
                    <c:v>0.19680362462786768</c:v>
                  </c:pt>
                  <c:pt idx="219">
                    <c:v>0.19657059800489049</c:v>
                  </c:pt>
                  <c:pt idx="220">
                    <c:v>0.19489484344127647</c:v>
                  </c:pt>
                  <c:pt idx="221">
                    <c:v>0.19336235414371633</c:v>
                  </c:pt>
                  <c:pt idx="222">
                    <c:v>0.19336235414371633</c:v>
                  </c:pt>
                  <c:pt idx="223">
                    <c:v>0.19336235414371633</c:v>
                  </c:pt>
                  <c:pt idx="224">
                    <c:v>0.18861954653039895</c:v>
                  </c:pt>
                  <c:pt idx="225">
                    <c:v>0.18703059761558838</c:v>
                  </c:pt>
                  <c:pt idx="226">
                    <c:v>0.18769478770955095</c:v>
                  </c:pt>
                  <c:pt idx="227">
                    <c:v>0.18769478770955095</c:v>
                  </c:pt>
                  <c:pt idx="228">
                    <c:v>0.18804136660733878</c:v>
                  </c:pt>
                  <c:pt idx="229">
                    <c:v>0.18815743998636414</c:v>
                  </c:pt>
                  <c:pt idx="230">
                    <c:v>0.18815743998636414</c:v>
                  </c:pt>
                  <c:pt idx="231">
                    <c:v>0.1882787531531081</c:v>
                  </c:pt>
                  <c:pt idx="232">
                    <c:v>0.1882787531531081</c:v>
                  </c:pt>
                  <c:pt idx="233">
                    <c:v>0.1882787531531081</c:v>
                  </c:pt>
                  <c:pt idx="234">
                    <c:v>0.1882787531531081</c:v>
                  </c:pt>
                  <c:pt idx="235">
                    <c:v>0.18840529598595548</c:v>
                  </c:pt>
                  <c:pt idx="236">
                    <c:v>0.18867991708475651</c:v>
                  </c:pt>
                  <c:pt idx="237">
                    <c:v>0.18867991708475651</c:v>
                  </c:pt>
                  <c:pt idx="238">
                    <c:v>0.18846868292754695</c:v>
                  </c:pt>
                  <c:pt idx="239">
                    <c:v>0.18887414975174344</c:v>
                  </c:pt>
                  <c:pt idx="240">
                    <c:v>0.18982477299984876</c:v>
                  </c:pt>
                  <c:pt idx="241">
                    <c:v>0.18994853104050058</c:v>
                  </c:pt>
                  <c:pt idx="242">
                    <c:v>0.18994853104050058</c:v>
                  </c:pt>
                  <c:pt idx="243">
                    <c:v>0.19007746958659802</c:v>
                  </c:pt>
                  <c:pt idx="244">
                    <c:v>0.1901180919557334</c:v>
                  </c:pt>
                  <c:pt idx="245">
                    <c:v>0.19099040115496088</c:v>
                  </c:pt>
                  <c:pt idx="246">
                    <c:v>0.19421522997838067</c:v>
                  </c:pt>
                  <c:pt idx="247">
                    <c:v>0.19398997683156438</c:v>
                  </c:pt>
                  <c:pt idx="248">
                    <c:v>0.19305727417300489</c:v>
                  </c:pt>
                  <c:pt idx="249">
                    <c:v>0.19305727417300489</c:v>
                  </c:pt>
                  <c:pt idx="250">
                    <c:v>0.19281799132284741</c:v>
                  </c:pt>
                  <c:pt idx="251">
                    <c:v>0.19287762383899804</c:v>
                  </c:pt>
                  <c:pt idx="252">
                    <c:v>0.19287762383899804</c:v>
                  </c:pt>
                  <c:pt idx="253">
                    <c:v>0.18987744585506844</c:v>
                  </c:pt>
                  <c:pt idx="254">
                    <c:v>0.18874586088176909</c:v>
                  </c:pt>
                  <c:pt idx="255">
                    <c:v>0.18874586088176909</c:v>
                  </c:pt>
                  <c:pt idx="256">
                    <c:v>0.18862779340395325</c:v>
                  </c:pt>
                  <c:pt idx="257">
                    <c:v>0.19085771314428598</c:v>
                  </c:pt>
                  <c:pt idx="258">
                    <c:v>0.19085771314428598</c:v>
                  </c:pt>
                  <c:pt idx="259">
                    <c:v>0.19085771314428598</c:v>
                  </c:pt>
                  <c:pt idx="260">
                    <c:v>0.19185324252320274</c:v>
                  </c:pt>
                  <c:pt idx="261">
                    <c:v>0.17945101467159968</c:v>
                  </c:pt>
                  <c:pt idx="262">
                    <c:v>0.16591463668605821</c:v>
                  </c:pt>
                  <c:pt idx="263">
                    <c:v>0.16282403589969952</c:v>
                  </c:pt>
                  <c:pt idx="264">
                    <c:v>0.1620576029276834</c:v>
                  </c:pt>
                  <c:pt idx="265">
                    <c:v>0.16215527537928934</c:v>
                  </c:pt>
                  <c:pt idx="266">
                    <c:v>0.15003555134256227</c:v>
                  </c:pt>
                  <c:pt idx="267">
                    <c:v>0.15141407537683471</c:v>
                  </c:pt>
                  <c:pt idx="268">
                    <c:v>0.15376750126227676</c:v>
                  </c:pt>
                  <c:pt idx="269">
                    <c:v>0.15306099002249626</c:v>
                  </c:pt>
                  <c:pt idx="270">
                    <c:v>0.15306099002249626</c:v>
                  </c:pt>
                  <c:pt idx="271">
                    <c:v>0.14685593847940467</c:v>
                  </c:pt>
                  <c:pt idx="272">
                    <c:v>0.14612627720190779</c:v>
                  </c:pt>
                  <c:pt idx="273">
                    <c:v>0.14622699249226512</c:v>
                  </c:pt>
                  <c:pt idx="274">
                    <c:v>0.14622699249226512</c:v>
                  </c:pt>
                  <c:pt idx="275">
                    <c:v>0.14617493325160424</c:v>
                  </c:pt>
                  <c:pt idx="276">
                    <c:v>0.13859974346617185</c:v>
                  </c:pt>
                  <c:pt idx="277">
                    <c:v>0.13491725859454182</c:v>
                  </c:pt>
                  <c:pt idx="278">
                    <c:v>0.13491725859454182</c:v>
                  </c:pt>
                  <c:pt idx="279">
                    <c:v>0.13491725859454182</c:v>
                  </c:pt>
                  <c:pt idx="280">
                    <c:v>0.13486165751119403</c:v>
                  </c:pt>
                  <c:pt idx="281">
                    <c:v>0.13656134152826763</c:v>
                  </c:pt>
                  <c:pt idx="282">
                    <c:v>0.13674956835194949</c:v>
                  </c:pt>
                  <c:pt idx="283">
                    <c:v>0.13969053097631404</c:v>
                  </c:pt>
                  <c:pt idx="284">
                    <c:v>0.14052915869827323</c:v>
                  </c:pt>
                  <c:pt idx="285">
                    <c:v>0.14052915869827323</c:v>
                  </c:pt>
                  <c:pt idx="286">
                    <c:v>0.14052915869827323</c:v>
                  </c:pt>
                  <c:pt idx="287">
                    <c:v>0.14028898745090465</c:v>
                  </c:pt>
                  <c:pt idx="288">
                    <c:v>0.14028898745090465</c:v>
                  </c:pt>
                  <c:pt idx="289">
                    <c:v>0.14010670536733369</c:v>
                  </c:pt>
                  <c:pt idx="290">
                    <c:v>0.13983482319428953</c:v>
                  </c:pt>
                  <c:pt idx="291">
                    <c:v>0.13919810024246626</c:v>
                  </c:pt>
                  <c:pt idx="292">
                    <c:v>0.13580378001612051</c:v>
                  </c:pt>
                  <c:pt idx="293">
                    <c:v>0.13298663257803303</c:v>
                  </c:pt>
                  <c:pt idx="294">
                    <c:v>0.13287588193498459</c:v>
                  </c:pt>
                  <c:pt idx="295">
                    <c:v>0.13299122778088371</c:v>
                  </c:pt>
                  <c:pt idx="296">
                    <c:v>0.13299122778088371</c:v>
                  </c:pt>
                  <c:pt idx="297">
                    <c:v>0.13299122778088371</c:v>
                  </c:pt>
                  <c:pt idx="298">
                    <c:v>0.13373938171766128</c:v>
                  </c:pt>
                  <c:pt idx="299">
                    <c:v>0.13490943464248759</c:v>
                  </c:pt>
                  <c:pt idx="300">
                    <c:v>0.14889369809811831</c:v>
                  </c:pt>
                  <c:pt idx="301">
                    <c:v>0.15037139207826725</c:v>
                  </c:pt>
                  <c:pt idx="302">
                    <c:v>0.15249189413794387</c:v>
                  </c:pt>
                  <c:pt idx="303">
                    <c:v>0.15249189413794387</c:v>
                  </c:pt>
                  <c:pt idx="304">
                    <c:v>0.15249189413794387</c:v>
                  </c:pt>
                  <c:pt idx="305">
                    <c:v>0.15249189413794387</c:v>
                  </c:pt>
                  <c:pt idx="306">
                    <c:v>0.14827302144654878</c:v>
                  </c:pt>
                  <c:pt idx="307">
                    <c:v>0.14827302144654878</c:v>
                  </c:pt>
                  <c:pt idx="308">
                    <c:v>0.15013179395303108</c:v>
                  </c:pt>
                  <c:pt idx="309">
                    <c:v>0.15213882549245045</c:v>
                  </c:pt>
                  <c:pt idx="310">
                    <c:v>0.15237417395637889</c:v>
                  </c:pt>
                  <c:pt idx="311">
                    <c:v>0.15234609720413983</c:v>
                  </c:pt>
                  <c:pt idx="312">
                    <c:v>0.15234609720413983</c:v>
                  </c:pt>
                  <c:pt idx="313">
                    <c:v>0.15234609720413983</c:v>
                  </c:pt>
                  <c:pt idx="314">
                    <c:v>0.15234609720413983</c:v>
                  </c:pt>
                  <c:pt idx="315">
                    <c:v>0.15234609720413983</c:v>
                  </c:pt>
                  <c:pt idx="316">
                    <c:v>0.15394948666508887</c:v>
                  </c:pt>
                  <c:pt idx="317">
                    <c:v>0.15850727287905678</c:v>
                  </c:pt>
                  <c:pt idx="318">
                    <c:v>0.15999340264176118</c:v>
                  </c:pt>
                  <c:pt idx="319">
                    <c:v>0.16117244043432308</c:v>
                  </c:pt>
                  <c:pt idx="320">
                    <c:v>0.16117244043432308</c:v>
                  </c:pt>
                  <c:pt idx="321">
                    <c:v>0.16006109944504149</c:v>
                  </c:pt>
                  <c:pt idx="322">
                    <c:v>0.16046460322728026</c:v>
                  </c:pt>
                  <c:pt idx="323">
                    <c:v>0.16046460322728026</c:v>
                  </c:pt>
                  <c:pt idx="324">
                    <c:v>0.16253717523487776</c:v>
                  </c:pt>
                  <c:pt idx="325">
                    <c:v>0.16658131147680841</c:v>
                  </c:pt>
                  <c:pt idx="326">
                    <c:v>0.16672832192921977</c:v>
                  </c:pt>
                  <c:pt idx="327">
                    <c:v>0.16672832192921977</c:v>
                  </c:pt>
                  <c:pt idx="328">
                    <c:v>0.16378712471443707</c:v>
                  </c:pt>
                  <c:pt idx="329">
                    <c:v>0.15944661245138705</c:v>
                  </c:pt>
                  <c:pt idx="330">
                    <c:v>0.15683289054135202</c:v>
                  </c:pt>
                  <c:pt idx="331">
                    <c:v>0.16009580465042519</c:v>
                  </c:pt>
                  <c:pt idx="332">
                    <c:v>0.16009580465042519</c:v>
                  </c:pt>
                  <c:pt idx="333">
                    <c:v>0.16011662416293215</c:v>
                  </c:pt>
                  <c:pt idx="334">
                    <c:v>0.15967362545726382</c:v>
                  </c:pt>
                  <c:pt idx="335">
                    <c:v>0.15757749416292532</c:v>
                  </c:pt>
                  <c:pt idx="336">
                    <c:v>0.15641824275533567</c:v>
                  </c:pt>
                  <c:pt idx="337">
                    <c:v>0.15687255974197803</c:v>
                  </c:pt>
                  <c:pt idx="338">
                    <c:v>0.15544059243896932</c:v>
                  </c:pt>
                  <c:pt idx="339">
                    <c:v>0.15461062202980774</c:v>
                  </c:pt>
                  <c:pt idx="340">
                    <c:v>0.15187750912422016</c:v>
                  </c:pt>
                  <c:pt idx="341">
                    <c:v>0.15887416404186172</c:v>
                  </c:pt>
                  <c:pt idx="342">
                    <c:v>0.15802109563810454</c:v>
                  </c:pt>
                  <c:pt idx="343">
                    <c:v>0.15871847893536442</c:v>
                  </c:pt>
                  <c:pt idx="344">
                    <c:v>0.15851568446757142</c:v>
                  </c:pt>
                  <c:pt idx="345">
                    <c:v>0.15742687896995994</c:v>
                  </c:pt>
                  <c:pt idx="346">
                    <c:v>0.15827156689971009</c:v>
                  </c:pt>
                  <c:pt idx="347">
                    <c:v>0.16375489814557101</c:v>
                  </c:pt>
                  <c:pt idx="348">
                    <c:v>0.16741830511891073</c:v>
                  </c:pt>
                  <c:pt idx="349">
                    <c:v>0.16741830511891073</c:v>
                  </c:pt>
                  <c:pt idx="350">
                    <c:v>0.16741830511891073</c:v>
                  </c:pt>
                  <c:pt idx="351">
                    <c:v>0.16741830511891073</c:v>
                  </c:pt>
                  <c:pt idx="352">
                    <c:v>0.16662966255875525</c:v>
                  </c:pt>
                  <c:pt idx="353">
                    <c:v>0.16328876943079038</c:v>
                  </c:pt>
                  <c:pt idx="354">
                    <c:v>0.16271993663278694</c:v>
                  </c:pt>
                  <c:pt idx="355">
                    <c:v>0.163490060859979</c:v>
                  </c:pt>
                  <c:pt idx="356">
                    <c:v>0.17108932040181726</c:v>
                  </c:pt>
                  <c:pt idx="357">
                    <c:v>0.17129604003984797</c:v>
                  </c:pt>
                  <c:pt idx="358">
                    <c:v>0.17175693419610341</c:v>
                  </c:pt>
                  <c:pt idx="359">
                    <c:v>0.17158897918508037</c:v>
                  </c:pt>
                  <c:pt idx="360">
                    <c:v>0.1700797198701573</c:v>
                  </c:pt>
                  <c:pt idx="361">
                    <c:v>0.17628543772970998</c:v>
                  </c:pt>
                  <c:pt idx="362">
                    <c:v>0.17540081084318015</c:v>
                  </c:pt>
                  <c:pt idx="363">
                    <c:v>0.17540081084318015</c:v>
                  </c:pt>
                  <c:pt idx="364">
                    <c:v>0.17540081084318015</c:v>
                  </c:pt>
                  <c:pt idx="365">
                    <c:v>0.17540081084318015</c:v>
                  </c:pt>
                  <c:pt idx="366">
                    <c:v>0.1699790836805786</c:v>
                  </c:pt>
                  <c:pt idx="367">
                    <c:v>0.17320636375273413</c:v>
                  </c:pt>
                  <c:pt idx="368">
                    <c:v>0.17077242816749452</c:v>
                  </c:pt>
                  <c:pt idx="369">
                    <c:v>0.16256144137593853</c:v>
                  </c:pt>
                  <c:pt idx="370">
                    <c:v>0.15419360125072243</c:v>
                  </c:pt>
                  <c:pt idx="371">
                    <c:v>0.15776071895261001</c:v>
                  </c:pt>
                  <c:pt idx="372">
                    <c:v>0.15779346557376051</c:v>
                  </c:pt>
                  <c:pt idx="373">
                    <c:v>0.16443201905008945</c:v>
                  </c:pt>
                  <c:pt idx="374">
                    <c:v>0.16487840637539203</c:v>
                  </c:pt>
                  <c:pt idx="375">
                    <c:v>0.16180269191552765</c:v>
                  </c:pt>
                  <c:pt idx="376">
                    <c:v>0.16634001322592293</c:v>
                  </c:pt>
                  <c:pt idx="377">
                    <c:v>0.16657197309938615</c:v>
                  </c:pt>
                  <c:pt idx="378">
                    <c:v>0.16711306884196106</c:v>
                  </c:pt>
                  <c:pt idx="379">
                    <c:v>0.16896547970912321</c:v>
                  </c:pt>
                  <c:pt idx="380">
                    <c:v>0.17273904531917092</c:v>
                  </c:pt>
                  <c:pt idx="381">
                    <c:v>0.17191858538273497</c:v>
                  </c:pt>
                  <c:pt idx="382">
                    <c:v>0.17052500631220532</c:v>
                  </c:pt>
                  <c:pt idx="383">
                    <c:v>0.17815224450514824</c:v>
                  </c:pt>
                  <c:pt idx="384">
                    <c:v>0.17883605154815221</c:v>
                  </c:pt>
                  <c:pt idx="385">
                    <c:v>0.17948847069132814</c:v>
                  </c:pt>
                  <c:pt idx="386">
                    <c:v>0.1785251305061038</c:v>
                  </c:pt>
                  <c:pt idx="387">
                    <c:v>0.17113867021934073</c:v>
                  </c:pt>
                  <c:pt idx="388">
                    <c:v>0.16702494823628317</c:v>
                  </c:pt>
                  <c:pt idx="389">
                    <c:v>0.16019467323645276</c:v>
                  </c:pt>
                  <c:pt idx="390">
                    <c:v>0.16389834247687607</c:v>
                  </c:pt>
                  <c:pt idx="391">
                    <c:v>0.16456136984251432</c:v>
                  </c:pt>
                  <c:pt idx="392">
                    <c:v>0.16427247013557977</c:v>
                  </c:pt>
                  <c:pt idx="393">
                    <c:v>0.16580979732479156</c:v>
                  </c:pt>
                  <c:pt idx="394">
                    <c:v>0.16495117122617928</c:v>
                  </c:pt>
                  <c:pt idx="395">
                    <c:v>0.15721747146335979</c:v>
                  </c:pt>
                  <c:pt idx="396">
                    <c:v>0.15300726199178133</c:v>
                  </c:pt>
                  <c:pt idx="397">
                    <c:v>0.1560217221343797</c:v>
                  </c:pt>
                  <c:pt idx="398">
                    <c:v>0.1560217221343797</c:v>
                  </c:pt>
                  <c:pt idx="399">
                    <c:v>0.16021686691620135</c:v>
                  </c:pt>
                  <c:pt idx="400">
                    <c:v>0.160571548607534</c:v>
                  </c:pt>
                  <c:pt idx="401">
                    <c:v>0.15610146273070757</c:v>
                  </c:pt>
                  <c:pt idx="402">
                    <c:v>0.16712736327590041</c:v>
                  </c:pt>
                  <c:pt idx="403">
                    <c:v>0.16743290530172841</c:v>
                  </c:pt>
                  <c:pt idx="404">
                    <c:v>0.17049633427144392</c:v>
                  </c:pt>
                  <c:pt idx="405">
                    <c:v>0.17633459356827552</c:v>
                  </c:pt>
                  <c:pt idx="406">
                    <c:v>0.17487138130637483</c:v>
                  </c:pt>
                  <c:pt idx="407">
                    <c:v>0.18071954945593233</c:v>
                  </c:pt>
                  <c:pt idx="408">
                    <c:v>0.18026523668072134</c:v>
                  </c:pt>
                  <c:pt idx="409">
                    <c:v>0.17929367591251644</c:v>
                  </c:pt>
                  <c:pt idx="410">
                    <c:v>0.17497587135246773</c:v>
                  </c:pt>
                  <c:pt idx="411">
                    <c:v>0.17417870771774052</c:v>
                  </c:pt>
                  <c:pt idx="412">
                    <c:v>0.17448973226716474</c:v>
                  </c:pt>
                  <c:pt idx="413">
                    <c:v>0.18562088005154742</c:v>
                  </c:pt>
                  <c:pt idx="414">
                    <c:v>0.18641173067522629</c:v>
                  </c:pt>
                  <c:pt idx="415">
                    <c:v>0.18612570423715746</c:v>
                  </c:pt>
                  <c:pt idx="416">
                    <c:v>0.18312139264554672</c:v>
                  </c:pt>
                  <c:pt idx="417">
                    <c:v>0.17655216415175165</c:v>
                  </c:pt>
                  <c:pt idx="418">
                    <c:v>0.17809360834497381</c:v>
                  </c:pt>
                  <c:pt idx="419">
                    <c:v>0.18126990312177349</c:v>
                  </c:pt>
                  <c:pt idx="420">
                    <c:v>0.18126990312177349</c:v>
                  </c:pt>
                  <c:pt idx="421">
                    <c:v>0.18126990312177349</c:v>
                  </c:pt>
                  <c:pt idx="422">
                    <c:v>0.18126990312177349</c:v>
                  </c:pt>
                  <c:pt idx="423">
                    <c:v>0.18497447271327608</c:v>
                  </c:pt>
                  <c:pt idx="424">
                    <c:v>0.19104856857761424</c:v>
                  </c:pt>
                  <c:pt idx="425">
                    <c:v>0.19147265543094638</c:v>
                  </c:pt>
                  <c:pt idx="426">
                    <c:v>0.19094181778169306</c:v>
                  </c:pt>
                  <c:pt idx="427">
                    <c:v>0.18528086787361484</c:v>
                  </c:pt>
                  <c:pt idx="428">
                    <c:v>0.18461250710008381</c:v>
                  </c:pt>
                  <c:pt idx="429">
                    <c:v>0.18342694579707761</c:v>
                  </c:pt>
                  <c:pt idx="430">
                    <c:v>0.1907575540953596</c:v>
                  </c:pt>
                  <c:pt idx="431">
                    <c:v>0.19350595741618737</c:v>
                  </c:pt>
                  <c:pt idx="432">
                    <c:v>0.19373980259903104</c:v>
                  </c:pt>
                  <c:pt idx="433">
                    <c:v>0.18671308946556978</c:v>
                  </c:pt>
                  <c:pt idx="434">
                    <c:v>0.19219463514306903</c:v>
                  </c:pt>
                  <c:pt idx="435">
                    <c:v>0.19219463514306903</c:v>
                  </c:pt>
                  <c:pt idx="436">
                    <c:v>0.19089729641296263</c:v>
                  </c:pt>
                  <c:pt idx="437">
                    <c:v>0.189004409119646</c:v>
                  </c:pt>
                  <c:pt idx="438">
                    <c:v>0.18940374277658023</c:v>
                  </c:pt>
                  <c:pt idx="439">
                    <c:v>0.18940374277658023</c:v>
                  </c:pt>
                  <c:pt idx="440">
                    <c:v>0.1977484372743411</c:v>
                  </c:pt>
                  <c:pt idx="441">
                    <c:v>0.19758992326983255</c:v>
                  </c:pt>
                  <c:pt idx="442">
                    <c:v>0.18935123154838382</c:v>
                  </c:pt>
                  <c:pt idx="443">
                    <c:v>0.18704129074737394</c:v>
                  </c:pt>
                  <c:pt idx="444">
                    <c:v>0.18719093045456295</c:v>
                  </c:pt>
                  <c:pt idx="445">
                    <c:v>0.18799202110727908</c:v>
                  </c:pt>
                  <c:pt idx="446">
                    <c:v>0.18583266068637483</c:v>
                  </c:pt>
                  <c:pt idx="447">
                    <c:v>0.18260948009953168</c:v>
                  </c:pt>
                  <c:pt idx="448">
                    <c:v>0.18446469099050292</c:v>
                  </c:pt>
                  <c:pt idx="449">
                    <c:v>0.19151559263470322</c:v>
                  </c:pt>
                  <c:pt idx="450">
                    <c:v>0.1894096090487489</c:v>
                  </c:pt>
                  <c:pt idx="451">
                    <c:v>0.18740953373116603</c:v>
                  </c:pt>
                  <c:pt idx="452">
                    <c:v>0.18642722738674783</c:v>
                  </c:pt>
                  <c:pt idx="453">
                    <c:v>0.18460167328000371</c:v>
                  </c:pt>
                  <c:pt idx="454">
                    <c:v>0.18460167328000371</c:v>
                  </c:pt>
                  <c:pt idx="455">
                    <c:v>0.18460167328000371</c:v>
                  </c:pt>
                  <c:pt idx="456">
                    <c:v>0.18734875381372218</c:v>
                  </c:pt>
                  <c:pt idx="457">
                    <c:v>0.18721971643558669</c:v>
                  </c:pt>
                  <c:pt idx="458">
                    <c:v>0.18792699528155715</c:v>
                  </c:pt>
                  <c:pt idx="459">
                    <c:v>0.18876675790214939</c:v>
                  </c:pt>
                  <c:pt idx="460">
                    <c:v>0.18876675790214939</c:v>
                  </c:pt>
                  <c:pt idx="461">
                    <c:v>0.19015666056058922</c:v>
                  </c:pt>
                  <c:pt idx="462">
                    <c:v>0.19355418420230799</c:v>
                  </c:pt>
                  <c:pt idx="463">
                    <c:v>0.19219232265854852</c:v>
                  </c:pt>
                  <c:pt idx="464">
                    <c:v>0.19445536477271183</c:v>
                  </c:pt>
                  <c:pt idx="465">
                    <c:v>0.19423611061454718</c:v>
                  </c:pt>
                  <c:pt idx="466">
                    <c:v>0.19369047472707426</c:v>
                  </c:pt>
                  <c:pt idx="467">
                    <c:v>0.20211135544545666</c:v>
                  </c:pt>
                  <c:pt idx="468">
                    <c:v>0.20209156340629292</c:v>
                  </c:pt>
                  <c:pt idx="469">
                    <c:v>0.20127951819408693</c:v>
                  </c:pt>
                  <c:pt idx="470">
                    <c:v>0.20127951819408693</c:v>
                  </c:pt>
                  <c:pt idx="471">
                    <c:v>0.20127951819408693</c:v>
                  </c:pt>
                  <c:pt idx="472">
                    <c:v>0.20127951819408693</c:v>
                  </c:pt>
                  <c:pt idx="473">
                    <c:v>0.20152860287754948</c:v>
                  </c:pt>
                  <c:pt idx="474">
                    <c:v>0.2025144713622003</c:v>
                  </c:pt>
                  <c:pt idx="475">
                    <c:v>0.20743968333523305</c:v>
                  </c:pt>
                  <c:pt idx="476">
                    <c:v>0.21189751191450079</c:v>
                  </c:pt>
                  <c:pt idx="477">
                    <c:v>0.22123115111173594</c:v>
                  </c:pt>
                  <c:pt idx="478">
                    <c:v>0.2209225605903094</c:v>
                  </c:pt>
                  <c:pt idx="479">
                    <c:v>0.21494934803860907</c:v>
                  </c:pt>
                  <c:pt idx="480">
                    <c:v>0.21918941580286069</c:v>
                  </c:pt>
                  <c:pt idx="481">
                    <c:v>0.22068303061177991</c:v>
                  </c:pt>
                  <c:pt idx="482">
                    <c:v>0.21711236210261467</c:v>
                  </c:pt>
                  <c:pt idx="483">
                    <c:v>0.21409655142793249</c:v>
                  </c:pt>
                  <c:pt idx="484">
                    <c:v>0.21447636492422958</c:v>
                  </c:pt>
                  <c:pt idx="485">
                    <c:v>0.21447636492422958</c:v>
                  </c:pt>
                  <c:pt idx="486">
                    <c:v>0.21453204888780575</c:v>
                  </c:pt>
                  <c:pt idx="487">
                    <c:v>0.21453204888780575</c:v>
                  </c:pt>
                  <c:pt idx="488">
                    <c:v>0.21626218655450341</c:v>
                  </c:pt>
                  <c:pt idx="489">
                    <c:v>0.2193161087461569</c:v>
                  </c:pt>
                  <c:pt idx="490">
                    <c:v>0.21866387193335696</c:v>
                  </c:pt>
                  <c:pt idx="491">
                    <c:v>0.2169242059132907</c:v>
                  </c:pt>
                  <c:pt idx="492">
                    <c:v>0.22114449775856657</c:v>
                  </c:pt>
                  <c:pt idx="493">
                    <c:v>0.23212568434650729</c:v>
                  </c:pt>
                  <c:pt idx="494">
                    <c:v>0.23141497118572346</c:v>
                  </c:pt>
                  <c:pt idx="495">
                    <c:v>0.23372562261478452</c:v>
                  </c:pt>
                  <c:pt idx="496">
                    <c:v>0.23373893319019343</c:v>
                  </c:pt>
                  <c:pt idx="497">
                    <c:v>0.2339620102115349</c:v>
                  </c:pt>
                  <c:pt idx="498">
                    <c:v>0.23364954763729223</c:v>
                  </c:pt>
                  <c:pt idx="499">
                    <c:v>0.23687314936245712</c:v>
                  </c:pt>
                  <c:pt idx="500">
                    <c:v>0.24020361732867263</c:v>
                  </c:pt>
                  <c:pt idx="501">
                    <c:v>0.23880163781310818</c:v>
                  </c:pt>
                  <c:pt idx="502">
                    <c:v>0.2393512063892731</c:v>
                  </c:pt>
                  <c:pt idx="503">
                    <c:v>0.2393512063892731</c:v>
                  </c:pt>
                  <c:pt idx="504">
                    <c:v>0.22650386310171586</c:v>
                  </c:pt>
                  <c:pt idx="505">
                    <c:v>0.22346389218643797</c:v>
                  </c:pt>
                  <c:pt idx="506">
                    <c:v>0.22346389218643797</c:v>
                  </c:pt>
                  <c:pt idx="507">
                    <c:v>0.22349770070902933</c:v>
                  </c:pt>
                  <c:pt idx="508">
                    <c:v>0.22069612089426976</c:v>
                  </c:pt>
                  <c:pt idx="509">
                    <c:v>0.2217608822332959</c:v>
                  </c:pt>
                  <c:pt idx="510">
                    <c:v>0.21821090715177352</c:v>
                  </c:pt>
                  <c:pt idx="511">
                    <c:v>0.21602083232873842</c:v>
                  </c:pt>
                  <c:pt idx="512">
                    <c:v>0.21602083232873842</c:v>
                  </c:pt>
                  <c:pt idx="513">
                    <c:v>0.21625191071731362</c:v>
                  </c:pt>
                  <c:pt idx="514">
                    <c:v>0.21603009049667199</c:v>
                  </c:pt>
                  <c:pt idx="515">
                    <c:v>0.21772459668122068</c:v>
                  </c:pt>
                  <c:pt idx="516">
                    <c:v>0.21772459668122068</c:v>
                  </c:pt>
                  <c:pt idx="517">
                    <c:v>0.21772459668122068</c:v>
                  </c:pt>
                  <c:pt idx="518">
                    <c:v>0.21772459668122068</c:v>
                  </c:pt>
                  <c:pt idx="519">
                    <c:v>0.21772459668122068</c:v>
                  </c:pt>
                  <c:pt idx="520">
                    <c:v>0.21772459668122068</c:v>
                  </c:pt>
                  <c:pt idx="521">
                    <c:v>0.21802752119858729</c:v>
                  </c:pt>
                  <c:pt idx="522">
                    <c:v>0.22610616975217759</c:v>
                  </c:pt>
                  <c:pt idx="523">
                    <c:v>0.22571368294072722</c:v>
                  </c:pt>
                  <c:pt idx="524">
                    <c:v>0.21553782859525145</c:v>
                  </c:pt>
                  <c:pt idx="525">
                    <c:v>0.21021391221536515</c:v>
                  </c:pt>
                  <c:pt idx="526">
                    <c:v>0.21000000000000132</c:v>
                  </c:pt>
                  <c:pt idx="527">
                    <c:v>0.21000000000000132</c:v>
                  </c:pt>
                  <c:pt idx="528">
                    <c:v>0.21000000000000132</c:v>
                  </c:pt>
                  <c:pt idx="529">
                    <c:v>0.20973236914379362</c:v>
                  </c:pt>
                  <c:pt idx="530">
                    <c:v>0.20973236914379362</c:v>
                  </c:pt>
                  <c:pt idx="531">
                    <c:v>0.20973236914379362</c:v>
                  </c:pt>
                  <c:pt idx="532">
                    <c:v>0.20973236914379362</c:v>
                  </c:pt>
                  <c:pt idx="533">
                    <c:v>0.20973236914379362</c:v>
                  </c:pt>
                  <c:pt idx="534">
                    <c:v>0.20973236914379362</c:v>
                  </c:pt>
                  <c:pt idx="535">
                    <c:v>0.20931661292034295</c:v>
                  </c:pt>
                  <c:pt idx="536">
                    <c:v>0.20914535083950336</c:v>
                  </c:pt>
                  <c:pt idx="537">
                    <c:v>0.19819771273486816</c:v>
                  </c:pt>
                  <c:pt idx="538">
                    <c:v>0.19819771273486816</c:v>
                  </c:pt>
                  <c:pt idx="539">
                    <c:v>0.1972815247305231</c:v>
                  </c:pt>
                  <c:pt idx="540">
                    <c:v>0.19705498386660172</c:v>
                  </c:pt>
                  <c:pt idx="541">
                    <c:v>0.19705498386660172</c:v>
                  </c:pt>
                  <c:pt idx="542">
                    <c:v>0.19705498386660172</c:v>
                  </c:pt>
                  <c:pt idx="543">
                    <c:v>0.19705498386660172</c:v>
                  </c:pt>
                  <c:pt idx="544">
                    <c:v>0.19705498386660172</c:v>
                  </c:pt>
                  <c:pt idx="545">
                    <c:v>0.19705498386660172</c:v>
                  </c:pt>
                  <c:pt idx="546">
                    <c:v>0.19705498386660172</c:v>
                  </c:pt>
                  <c:pt idx="547">
                    <c:v>0.19705498386660172</c:v>
                  </c:pt>
                  <c:pt idx="548">
                    <c:v>0.19620992159759232</c:v>
                  </c:pt>
                  <c:pt idx="549">
                    <c:v>0.19620992159759232</c:v>
                  </c:pt>
                  <c:pt idx="550">
                    <c:v>0.2004298159234576</c:v>
                  </c:pt>
                  <c:pt idx="551">
                    <c:v>0.2004298159234576</c:v>
                  </c:pt>
                  <c:pt idx="552">
                    <c:v>0.2004298159234576</c:v>
                  </c:pt>
                  <c:pt idx="553">
                    <c:v>0.2004298159234576</c:v>
                  </c:pt>
                  <c:pt idx="554">
                    <c:v>0.2004298159234576</c:v>
                  </c:pt>
                  <c:pt idx="555">
                    <c:v>0.2004298159234576</c:v>
                  </c:pt>
                  <c:pt idx="556">
                    <c:v>0.1997887773513706</c:v>
                  </c:pt>
                  <c:pt idx="557">
                    <c:v>0.1997887773513706</c:v>
                  </c:pt>
                  <c:pt idx="558">
                    <c:v>0.19775995550161307</c:v>
                  </c:pt>
                  <c:pt idx="559">
                    <c:v>0.19526079426699508</c:v>
                  </c:pt>
                  <c:pt idx="560">
                    <c:v>0.19503731836639765</c:v>
                  </c:pt>
                  <c:pt idx="561">
                    <c:v>0.19503731836639765</c:v>
                  </c:pt>
                  <c:pt idx="562">
                    <c:v>0.19503731836639765</c:v>
                  </c:pt>
                  <c:pt idx="563">
                    <c:v>0.19503731836639765</c:v>
                  </c:pt>
                  <c:pt idx="564">
                    <c:v>0.19478763364808921</c:v>
                  </c:pt>
                  <c:pt idx="565">
                    <c:v>0.19407358283794207</c:v>
                  </c:pt>
                  <c:pt idx="566">
                    <c:v>0.20044090290046976</c:v>
                  </c:pt>
                  <c:pt idx="567">
                    <c:v>0.19770460569018394</c:v>
                  </c:pt>
                  <c:pt idx="568">
                    <c:v>0.19899860412687426</c:v>
                  </c:pt>
                  <c:pt idx="569">
                    <c:v>0.19899860412687426</c:v>
                  </c:pt>
                  <c:pt idx="570">
                    <c:v>0.19926225042502263</c:v>
                  </c:pt>
                  <c:pt idx="571">
                    <c:v>0.19972202905260325</c:v>
                  </c:pt>
                  <c:pt idx="572">
                    <c:v>0.19972202905260325</c:v>
                  </c:pt>
                  <c:pt idx="573">
                    <c:v>0.19947960073930143</c:v>
                  </c:pt>
                  <c:pt idx="574">
                    <c:v>0.19947960073930143</c:v>
                  </c:pt>
                  <c:pt idx="575">
                    <c:v>0.19947960073930143</c:v>
                  </c:pt>
                  <c:pt idx="576">
                    <c:v>0.19947960073930143</c:v>
                  </c:pt>
                  <c:pt idx="577">
                    <c:v>0.19947960073930143</c:v>
                  </c:pt>
                  <c:pt idx="578">
                    <c:v>0.19924189653115965</c:v>
                  </c:pt>
                  <c:pt idx="579">
                    <c:v>0.19924189653115965</c:v>
                  </c:pt>
                  <c:pt idx="580">
                    <c:v>0.19750696190261241</c:v>
                  </c:pt>
                  <c:pt idx="581">
                    <c:v>0.19750696190261241</c:v>
                  </c:pt>
                  <c:pt idx="582">
                    <c:v>0.19731644071839977</c:v>
                  </c:pt>
                  <c:pt idx="583">
                    <c:v>0.19683298052466264</c:v>
                  </c:pt>
                  <c:pt idx="584">
                    <c:v>0.19675139417831605</c:v>
                  </c:pt>
                  <c:pt idx="585">
                    <c:v>0.19675139417831605</c:v>
                  </c:pt>
                  <c:pt idx="586">
                    <c:v>0.19635596926670362</c:v>
                  </c:pt>
                  <c:pt idx="587">
                    <c:v>0.19564707454438915</c:v>
                  </c:pt>
                  <c:pt idx="588">
                    <c:v>0.195816240388789</c:v>
                  </c:pt>
                  <c:pt idx="589">
                    <c:v>0.195816240388789</c:v>
                  </c:pt>
                  <c:pt idx="590">
                    <c:v>0.195816240388789</c:v>
                  </c:pt>
                  <c:pt idx="591">
                    <c:v>0.195816240388789</c:v>
                  </c:pt>
                  <c:pt idx="592">
                    <c:v>0.19348270092066513</c:v>
                  </c:pt>
                  <c:pt idx="593">
                    <c:v>0.19532906707513972</c:v>
                  </c:pt>
                  <c:pt idx="594">
                    <c:v>0.19560845244177627</c:v>
                  </c:pt>
                  <c:pt idx="595">
                    <c:v>0.19560845244177627</c:v>
                  </c:pt>
                  <c:pt idx="596">
                    <c:v>0.19560845244177627</c:v>
                  </c:pt>
                  <c:pt idx="597">
                    <c:v>0.19560845244177627</c:v>
                  </c:pt>
                  <c:pt idx="598">
                    <c:v>0.19560845244177627</c:v>
                  </c:pt>
                  <c:pt idx="599">
                    <c:v>0.19456389981471664</c:v>
                  </c:pt>
                  <c:pt idx="600">
                    <c:v>0.19456389981471664</c:v>
                  </c:pt>
                  <c:pt idx="601">
                    <c:v>0.19456389981471664</c:v>
                  </c:pt>
                  <c:pt idx="602">
                    <c:v>0.19456389981471664</c:v>
                  </c:pt>
                  <c:pt idx="603">
                    <c:v>0.19449335892689665</c:v>
                  </c:pt>
                  <c:pt idx="604">
                    <c:v>0.19449335892689665</c:v>
                  </c:pt>
                  <c:pt idx="605">
                    <c:v>0.19449335892689665</c:v>
                  </c:pt>
                  <c:pt idx="606">
                    <c:v>0.19495754523599348</c:v>
                  </c:pt>
                  <c:pt idx="607">
                    <c:v>0.19495754523599348</c:v>
                  </c:pt>
                  <c:pt idx="608">
                    <c:v>0.19472516244411991</c:v>
                  </c:pt>
                  <c:pt idx="609">
                    <c:v>0.19472516244411991</c:v>
                  </c:pt>
                  <c:pt idx="610">
                    <c:v>0.19472516244411991</c:v>
                  </c:pt>
                  <c:pt idx="611">
                    <c:v>0.19472516244411991</c:v>
                  </c:pt>
                  <c:pt idx="612">
                    <c:v>0.19363654384209375</c:v>
                  </c:pt>
                  <c:pt idx="613">
                    <c:v>0.19497692171126305</c:v>
                  </c:pt>
                  <c:pt idx="614">
                    <c:v>0.19471802975356728</c:v>
                  </c:pt>
                  <c:pt idx="615">
                    <c:v>0.19471802975356728</c:v>
                  </c:pt>
                  <c:pt idx="616">
                    <c:v>0.19471802975356728</c:v>
                  </c:pt>
                  <c:pt idx="617">
                    <c:v>0.19706851600395231</c:v>
                  </c:pt>
                  <c:pt idx="618">
                    <c:v>0.19738878725331219</c:v>
                  </c:pt>
                  <c:pt idx="619">
                    <c:v>0.19712939912656355</c:v>
                  </c:pt>
                  <c:pt idx="620">
                    <c:v>0.19654685616072998</c:v>
                  </c:pt>
                  <c:pt idx="621">
                    <c:v>0.19613062540618745</c:v>
                  </c:pt>
                  <c:pt idx="622">
                    <c:v>0.20066029890228798</c:v>
                  </c:pt>
                  <c:pt idx="623">
                    <c:v>0.20037769891438073</c:v>
                  </c:pt>
                  <c:pt idx="624">
                    <c:v>0.19968196936350777</c:v>
                  </c:pt>
                  <c:pt idx="625">
                    <c:v>0.19987468296132171</c:v>
                  </c:pt>
                  <c:pt idx="626">
                    <c:v>0.19987468296132171</c:v>
                  </c:pt>
                  <c:pt idx="627">
                    <c:v>0.19969671448919171</c:v>
                  </c:pt>
                  <c:pt idx="628">
                    <c:v>0.19969671448919171</c:v>
                  </c:pt>
                  <c:pt idx="629">
                    <c:v>0.19968753368979017</c:v>
                  </c:pt>
                  <c:pt idx="630">
                    <c:v>0.2035452447655475</c:v>
                  </c:pt>
                  <c:pt idx="631">
                    <c:v>0.20651069383125575</c:v>
                  </c:pt>
                  <c:pt idx="632">
                    <c:v>0.20706842669352882</c:v>
                  </c:pt>
                  <c:pt idx="633">
                    <c:v>0.20347126469247578</c:v>
                  </c:pt>
                  <c:pt idx="634">
                    <c:v>0.20303913142271093</c:v>
                  </c:pt>
                  <c:pt idx="635">
                    <c:v>0.20466883820780665</c:v>
                  </c:pt>
                  <c:pt idx="636">
                    <c:v>0.2080355204713315</c:v>
                  </c:pt>
                  <c:pt idx="637">
                    <c:v>0.21140692724905888</c:v>
                  </c:pt>
                  <c:pt idx="638">
                    <c:v>0.2125153589220736</c:v>
                  </c:pt>
                  <c:pt idx="639">
                    <c:v>0.21290086373187353</c:v>
                  </c:pt>
                  <c:pt idx="640">
                    <c:v>0.21228806424813954</c:v>
                  </c:pt>
                  <c:pt idx="641">
                    <c:v>0.21217498019847256</c:v>
                  </c:pt>
                  <c:pt idx="642">
                    <c:v>0.20743834425357974</c:v>
                  </c:pt>
                  <c:pt idx="643">
                    <c:v>0.2039773952617735</c:v>
                  </c:pt>
                  <c:pt idx="644">
                    <c:v>0.2039773952617735</c:v>
                  </c:pt>
                  <c:pt idx="645">
                    <c:v>0.20326364926152221</c:v>
                  </c:pt>
                  <c:pt idx="646">
                    <c:v>0.19774534690409834</c:v>
                  </c:pt>
                  <c:pt idx="647">
                    <c:v>0.20130794541917335</c:v>
                  </c:pt>
                  <c:pt idx="648">
                    <c:v>0.20288502491148358</c:v>
                  </c:pt>
                </c:numCache>
              </c:numRef>
            </c:plus>
            <c:minus>
              <c:numRef>
                <c:f>Fig.7F!$X$4:$X$652</c:f>
                <c:numCache>
                  <c:formatCode>General</c:formatCode>
                  <c:ptCount val="649"/>
                  <c:pt idx="0">
                    <c:v>7.1879528842826116E-3</c:v>
                  </c:pt>
                  <c:pt idx="1">
                    <c:v>7.1879528842826116E-3</c:v>
                  </c:pt>
                  <c:pt idx="2">
                    <c:v>6.699917080747261E-3</c:v>
                  </c:pt>
                  <c:pt idx="3">
                    <c:v>6.6332495807107979E-3</c:v>
                  </c:pt>
                  <c:pt idx="4">
                    <c:v>6.6332495807107979E-3</c:v>
                  </c:pt>
                  <c:pt idx="5">
                    <c:v>6.6332495807107979E-3</c:v>
                  </c:pt>
                  <c:pt idx="6">
                    <c:v>1.5691469727919752E-2</c:v>
                  </c:pt>
                  <c:pt idx="7">
                    <c:v>1.5779733838059501E-2</c:v>
                  </c:pt>
                  <c:pt idx="8">
                    <c:v>1.5779733838059501E-2</c:v>
                  </c:pt>
                  <c:pt idx="9">
                    <c:v>1.5860503004493758E-2</c:v>
                  </c:pt>
                  <c:pt idx="10">
                    <c:v>1.6878651868229552E-2</c:v>
                  </c:pt>
                  <c:pt idx="11">
                    <c:v>1.6983652270475998E-2</c:v>
                  </c:pt>
                  <c:pt idx="12">
                    <c:v>2.0453198608856606E-2</c:v>
                  </c:pt>
                  <c:pt idx="13">
                    <c:v>2.3045848023258139E-2</c:v>
                  </c:pt>
                  <c:pt idx="14">
                    <c:v>3.5006348630561908E-2</c:v>
                  </c:pt>
                  <c:pt idx="15">
                    <c:v>3.5006348630561908E-2</c:v>
                  </c:pt>
                  <c:pt idx="16">
                    <c:v>3.4486712417006828E-2</c:v>
                  </c:pt>
                  <c:pt idx="17">
                    <c:v>3.3986925590749013E-2</c:v>
                  </c:pt>
                  <c:pt idx="18">
                    <c:v>3.3986925590749013E-2</c:v>
                  </c:pt>
                  <c:pt idx="19">
                    <c:v>3.464743056049676E-2</c:v>
                  </c:pt>
                  <c:pt idx="20">
                    <c:v>3.3033652874337439E-2</c:v>
                  </c:pt>
                  <c:pt idx="21">
                    <c:v>3.7806525010020867E-2</c:v>
                  </c:pt>
                  <c:pt idx="22">
                    <c:v>3.7806525010020867E-2</c:v>
                  </c:pt>
                  <c:pt idx="23">
                    <c:v>3.7601713908928261E-2</c:v>
                  </c:pt>
                  <c:pt idx="24">
                    <c:v>3.7601713908928261E-2</c:v>
                  </c:pt>
                  <c:pt idx="25">
                    <c:v>3.6514837167011087E-2</c:v>
                  </c:pt>
                  <c:pt idx="26">
                    <c:v>4.031128874149275E-2</c:v>
                  </c:pt>
                  <c:pt idx="27">
                    <c:v>4.0088790342327763E-2</c:v>
                  </c:pt>
                  <c:pt idx="28">
                    <c:v>3.9883162696389397E-2</c:v>
                  </c:pt>
                  <c:pt idx="29">
                    <c:v>3.9672268512008356E-2</c:v>
                  </c:pt>
                  <c:pt idx="30">
                    <c:v>3.9973602400695529E-2</c:v>
                  </c:pt>
                  <c:pt idx="31">
                    <c:v>4.016078795154409E-2</c:v>
                  </c:pt>
                  <c:pt idx="32">
                    <c:v>4.016078795154409E-2</c:v>
                  </c:pt>
                  <c:pt idx="33">
                    <c:v>4.5631373223060281E-2</c:v>
                  </c:pt>
                  <c:pt idx="34">
                    <c:v>4.6198845584422742E-2</c:v>
                  </c:pt>
                  <c:pt idx="35">
                    <c:v>4.5705579528105784E-2</c:v>
                  </c:pt>
                  <c:pt idx="36">
                    <c:v>4.4283179650969062E-2</c:v>
                  </c:pt>
                  <c:pt idx="37">
                    <c:v>4.4283179650969062E-2</c:v>
                  </c:pt>
                  <c:pt idx="38">
                    <c:v>4.2473521163190614E-2</c:v>
                  </c:pt>
                  <c:pt idx="39">
                    <c:v>4.4806993501758929E-2</c:v>
                  </c:pt>
                  <c:pt idx="40">
                    <c:v>4.6867425313916709E-2</c:v>
                  </c:pt>
                  <c:pt idx="41">
                    <c:v>3.9198922887696233E-2</c:v>
                  </c:pt>
                  <c:pt idx="42">
                    <c:v>3.4223124086240536E-2</c:v>
                  </c:pt>
                  <c:pt idx="43">
                    <c:v>3.4027766439907355E-2</c:v>
                  </c:pt>
                  <c:pt idx="44">
                    <c:v>3.4027766439907355E-2</c:v>
                  </c:pt>
                  <c:pt idx="45">
                    <c:v>3.5716476123305613E-2</c:v>
                  </c:pt>
                  <c:pt idx="46">
                    <c:v>3.673327283721569E-2</c:v>
                  </c:pt>
                  <c:pt idx="47">
                    <c:v>3.673327283721569E-2</c:v>
                  </c:pt>
                  <c:pt idx="48">
                    <c:v>3.6356261878495937E-2</c:v>
                  </c:pt>
                  <c:pt idx="49">
                    <c:v>3.6356261878495937E-2</c:v>
                  </c:pt>
                  <c:pt idx="50">
                    <c:v>3.950386760249628E-2</c:v>
                  </c:pt>
                  <c:pt idx="51">
                    <c:v>3.950386760249628E-2</c:v>
                  </c:pt>
                  <c:pt idx="52">
                    <c:v>3.950386760249628E-2</c:v>
                  </c:pt>
                  <c:pt idx="53">
                    <c:v>3.950386760249628E-2</c:v>
                  </c:pt>
                  <c:pt idx="54">
                    <c:v>3.950386760249628E-2</c:v>
                  </c:pt>
                  <c:pt idx="55">
                    <c:v>3.8291281282064986E-2</c:v>
                  </c:pt>
                  <c:pt idx="56">
                    <c:v>4.0864273991946608E-2</c:v>
                  </c:pt>
                  <c:pt idx="57">
                    <c:v>4.0333333333333318E-2</c:v>
                  </c:pt>
                  <c:pt idx="58">
                    <c:v>4.5044422518220766E-2</c:v>
                  </c:pt>
                  <c:pt idx="59">
                    <c:v>4.5186035207548041E-2</c:v>
                  </c:pt>
                  <c:pt idx="60">
                    <c:v>4.7074409183759207E-2</c:v>
                  </c:pt>
                  <c:pt idx="61">
                    <c:v>5.4032911781205638E-2</c:v>
                  </c:pt>
                  <c:pt idx="62">
                    <c:v>5.9344568224714303E-2</c:v>
                  </c:pt>
                  <c:pt idx="63">
                    <c:v>5.9804310509824855E-2</c:v>
                  </c:pt>
                  <c:pt idx="64">
                    <c:v>6.0063854910142628E-2</c:v>
                  </c:pt>
                  <c:pt idx="65">
                    <c:v>5.9217114643206531E-2</c:v>
                  </c:pt>
                  <c:pt idx="66">
                    <c:v>5.9169248769948064E-2</c:v>
                  </c:pt>
                  <c:pt idx="67">
                    <c:v>5.9587470718823699E-2</c:v>
                  </c:pt>
                  <c:pt idx="68">
                    <c:v>6.2517553090667574E-2</c:v>
                  </c:pt>
                  <c:pt idx="69">
                    <c:v>5.948015542085347E-2</c:v>
                  </c:pt>
                  <c:pt idx="70">
                    <c:v>5.7682078865296062E-2</c:v>
                  </c:pt>
                  <c:pt idx="71">
                    <c:v>6.1702692179695137E-2</c:v>
                  </c:pt>
                  <c:pt idx="72">
                    <c:v>6.5391130897087216E-2</c:v>
                  </c:pt>
                  <c:pt idx="73">
                    <c:v>7.6056265721868993E-2</c:v>
                  </c:pt>
                  <c:pt idx="74">
                    <c:v>7.5921011584409212E-2</c:v>
                  </c:pt>
                  <c:pt idx="75">
                    <c:v>7.4910316749801267E-2</c:v>
                  </c:pt>
                  <c:pt idx="76">
                    <c:v>7.5100673173488244E-2</c:v>
                  </c:pt>
                  <c:pt idx="77">
                    <c:v>7.5762787699503273E-2</c:v>
                  </c:pt>
                  <c:pt idx="78">
                    <c:v>7.627144507175232E-2</c:v>
                  </c:pt>
                  <c:pt idx="79">
                    <c:v>8.6510115015528674E-2</c:v>
                  </c:pt>
                  <c:pt idx="80">
                    <c:v>8.8609630778300058E-2</c:v>
                  </c:pt>
                  <c:pt idx="81">
                    <c:v>8.4380750832823898E-2</c:v>
                  </c:pt>
                  <c:pt idx="82">
                    <c:v>8.2495117700652126E-2</c:v>
                  </c:pt>
                  <c:pt idx="83">
                    <c:v>7.6869297439802933E-2</c:v>
                  </c:pt>
                  <c:pt idx="84">
                    <c:v>7.8099651443239909E-2</c:v>
                  </c:pt>
                  <c:pt idx="85">
                    <c:v>8.017273019341821E-2</c:v>
                  </c:pt>
                  <c:pt idx="86">
                    <c:v>8.0183123743923279E-2</c:v>
                  </c:pt>
                  <c:pt idx="87">
                    <c:v>8.2530129178514086E-2</c:v>
                  </c:pt>
                  <c:pt idx="88">
                    <c:v>8.015887002973815E-2</c:v>
                  </c:pt>
                  <c:pt idx="89">
                    <c:v>8.0236456108734699E-2</c:v>
                  </c:pt>
                  <c:pt idx="90">
                    <c:v>8.2782177362575399E-2</c:v>
                  </c:pt>
                  <c:pt idx="91">
                    <c:v>8.2054182641038365E-2</c:v>
                  </c:pt>
                  <c:pt idx="92">
                    <c:v>8.7749643873921188E-2</c:v>
                  </c:pt>
                  <c:pt idx="93">
                    <c:v>9.5747932962893134E-2</c:v>
                  </c:pt>
                  <c:pt idx="94">
                    <c:v>9.4868915410218066E-2</c:v>
                  </c:pt>
                  <c:pt idx="95">
                    <c:v>9.4842559598057471E-2</c:v>
                  </c:pt>
                  <c:pt idx="96">
                    <c:v>9.5228380456901629E-2</c:v>
                  </c:pt>
                  <c:pt idx="97">
                    <c:v>9.4106322848148669E-2</c:v>
                  </c:pt>
                  <c:pt idx="98">
                    <c:v>9.5953692535051038E-2</c:v>
                  </c:pt>
                  <c:pt idx="99">
                    <c:v>9.531468349047223E-2</c:v>
                  </c:pt>
                  <c:pt idx="100">
                    <c:v>8.8556949661408785E-2</c:v>
                  </c:pt>
                  <c:pt idx="101">
                    <c:v>9.6839500664185882E-2</c:v>
                  </c:pt>
                  <c:pt idx="102">
                    <c:v>0.10123899117105688</c:v>
                  </c:pt>
                  <c:pt idx="103">
                    <c:v>0.10062526742545569</c:v>
                  </c:pt>
                  <c:pt idx="104">
                    <c:v>0.10642472561497261</c:v>
                  </c:pt>
                  <c:pt idx="105">
                    <c:v>0.10569557964056754</c:v>
                  </c:pt>
                  <c:pt idx="106">
                    <c:v>0.11070481270277084</c:v>
                  </c:pt>
                  <c:pt idx="107">
                    <c:v>0.1058641687362738</c:v>
                  </c:pt>
                  <c:pt idx="108">
                    <c:v>7.2548068356243611E-2</c:v>
                  </c:pt>
                  <c:pt idx="109">
                    <c:v>7.0550218520805119E-2</c:v>
                  </c:pt>
                  <c:pt idx="110">
                    <c:v>7.0884099455064575E-2</c:v>
                  </c:pt>
                  <c:pt idx="111">
                    <c:v>7.3560254969046501E-2</c:v>
                  </c:pt>
                  <c:pt idx="112">
                    <c:v>7.4018766389191623E-2</c:v>
                  </c:pt>
                  <c:pt idx="113">
                    <c:v>7.5446080820087608E-2</c:v>
                  </c:pt>
                  <c:pt idx="114">
                    <c:v>7.5707771507729324E-2</c:v>
                  </c:pt>
                  <c:pt idx="115">
                    <c:v>6.8945227858383168E-2</c:v>
                  </c:pt>
                  <c:pt idx="116">
                    <c:v>6.5760508243508209E-2</c:v>
                  </c:pt>
                  <c:pt idx="117">
                    <c:v>6.5760508243508209E-2</c:v>
                  </c:pt>
                  <c:pt idx="118">
                    <c:v>7.0221870603901365E-2</c:v>
                  </c:pt>
                  <c:pt idx="119">
                    <c:v>7.3427212636430414E-2</c:v>
                  </c:pt>
                  <c:pt idx="120">
                    <c:v>7.3621403892556864E-2</c:v>
                  </c:pt>
                  <c:pt idx="121">
                    <c:v>7.7903786814248921E-2</c:v>
                  </c:pt>
                  <c:pt idx="122">
                    <c:v>8.2476259210352801E-2</c:v>
                  </c:pt>
                  <c:pt idx="123">
                    <c:v>8.0587426645434959E-2</c:v>
                  </c:pt>
                  <c:pt idx="124">
                    <c:v>8.5702327208127579E-2</c:v>
                  </c:pt>
                  <c:pt idx="125">
                    <c:v>8.7777496483375253E-2</c:v>
                  </c:pt>
                  <c:pt idx="126">
                    <c:v>9.4706564362419865E-2</c:v>
                  </c:pt>
                  <c:pt idx="127">
                    <c:v>9.4706564362419865E-2</c:v>
                  </c:pt>
                  <c:pt idx="128">
                    <c:v>9.6871048306498328E-2</c:v>
                  </c:pt>
                  <c:pt idx="129">
                    <c:v>0.10081666528902852</c:v>
                  </c:pt>
                  <c:pt idx="130">
                    <c:v>0.1043823101232515</c:v>
                  </c:pt>
                  <c:pt idx="131">
                    <c:v>0.1031315233626996</c:v>
                  </c:pt>
                  <c:pt idx="132">
                    <c:v>0.10561775944939895</c:v>
                  </c:pt>
                  <c:pt idx="133">
                    <c:v>0.10503174123409816</c:v>
                  </c:pt>
                  <c:pt idx="134">
                    <c:v>0.10503174123409816</c:v>
                  </c:pt>
                  <c:pt idx="135">
                    <c:v>0.10980234767779587</c:v>
                  </c:pt>
                  <c:pt idx="136">
                    <c:v>0.11180389577787971</c:v>
                  </c:pt>
                  <c:pt idx="137">
                    <c:v>0.11232096865679191</c:v>
                  </c:pt>
                  <c:pt idx="138">
                    <c:v>0.12044593070013707</c:v>
                  </c:pt>
                  <c:pt idx="139">
                    <c:v>0.12044593070013707</c:v>
                  </c:pt>
                  <c:pt idx="140">
                    <c:v>0.12181224167636931</c:v>
                  </c:pt>
                  <c:pt idx="141">
                    <c:v>0.12362128547391105</c:v>
                  </c:pt>
                  <c:pt idx="142">
                    <c:v>0.12450613550254422</c:v>
                  </c:pt>
                  <c:pt idx="143">
                    <c:v>0.1247504175009715</c:v>
                  </c:pt>
                  <c:pt idx="144">
                    <c:v>0.1247504175009715</c:v>
                  </c:pt>
                  <c:pt idx="145">
                    <c:v>0.12228564011272054</c:v>
                  </c:pt>
                  <c:pt idx="146">
                    <c:v>0.122445452708089</c:v>
                  </c:pt>
                  <c:pt idx="147">
                    <c:v>0.12327025413925061</c:v>
                  </c:pt>
                  <c:pt idx="148">
                    <c:v>0.12336441049904856</c:v>
                  </c:pt>
                  <c:pt idx="149">
                    <c:v>0.12381213367212611</c:v>
                  </c:pt>
                  <c:pt idx="150">
                    <c:v>0.12381213367212611</c:v>
                  </c:pt>
                  <c:pt idx="151">
                    <c:v>0.12371292935214495</c:v>
                  </c:pt>
                  <c:pt idx="152">
                    <c:v>0.12400224012313442</c:v>
                  </c:pt>
                  <c:pt idx="153">
                    <c:v>0.12409673645990869</c:v>
                  </c:pt>
                  <c:pt idx="154">
                    <c:v>0.12522912334330769</c:v>
                  </c:pt>
                  <c:pt idx="155">
                    <c:v>0.12569628298225663</c:v>
                  </c:pt>
                  <c:pt idx="156">
                    <c:v>0.12645772240379663</c:v>
                  </c:pt>
                  <c:pt idx="157">
                    <c:v>0.129175161011018</c:v>
                  </c:pt>
                  <c:pt idx="158">
                    <c:v>0.1290396149336405</c:v>
                  </c:pt>
                  <c:pt idx="159">
                    <c:v>0.128315583188048</c:v>
                  </c:pt>
                  <c:pt idx="160">
                    <c:v>0.1281323100895676</c:v>
                  </c:pt>
                  <c:pt idx="161">
                    <c:v>0.12854052538661365</c:v>
                  </c:pt>
                  <c:pt idx="162">
                    <c:v>0.12694224408499133</c:v>
                  </c:pt>
                  <c:pt idx="163">
                    <c:v>0.13175903932726768</c:v>
                  </c:pt>
                  <c:pt idx="164">
                    <c:v>0.13175903932726768</c:v>
                  </c:pt>
                  <c:pt idx="165">
                    <c:v>0.13193474818173528</c:v>
                  </c:pt>
                  <c:pt idx="166">
                    <c:v>0.13193474818173528</c:v>
                  </c:pt>
                  <c:pt idx="167">
                    <c:v>0.13387431917038251</c:v>
                  </c:pt>
                  <c:pt idx="168">
                    <c:v>0.13428162776625668</c:v>
                  </c:pt>
                  <c:pt idx="169">
                    <c:v>0.13514436725220863</c:v>
                  </c:pt>
                  <c:pt idx="170">
                    <c:v>0.13562571044360774</c:v>
                  </c:pt>
                  <c:pt idx="171">
                    <c:v>0.1374206841943541</c:v>
                  </c:pt>
                  <c:pt idx="172">
                    <c:v>0.1375293907982332</c:v>
                  </c:pt>
                  <c:pt idx="173">
                    <c:v>0.1375293907982332</c:v>
                  </c:pt>
                  <c:pt idx="174">
                    <c:v>0.1375293907982332</c:v>
                  </c:pt>
                  <c:pt idx="175">
                    <c:v>0.1375293907982332</c:v>
                  </c:pt>
                  <c:pt idx="176">
                    <c:v>0.14089239392765857</c:v>
                  </c:pt>
                  <c:pt idx="177">
                    <c:v>0.14209699347824137</c:v>
                  </c:pt>
                  <c:pt idx="178">
                    <c:v>0.1427760484114888</c:v>
                  </c:pt>
                  <c:pt idx="179">
                    <c:v>0.14333178293735044</c:v>
                  </c:pt>
                  <c:pt idx="180">
                    <c:v>0.14453603933506157</c:v>
                  </c:pt>
                  <c:pt idx="181">
                    <c:v>0.14568039599677646</c:v>
                  </c:pt>
                  <c:pt idx="182">
                    <c:v>0.14408947837291092</c:v>
                  </c:pt>
                  <c:pt idx="183">
                    <c:v>0.14319722219527983</c:v>
                  </c:pt>
                  <c:pt idx="184">
                    <c:v>0.13885444017227264</c:v>
                  </c:pt>
                  <c:pt idx="185">
                    <c:v>0.14007180698167271</c:v>
                  </c:pt>
                  <c:pt idx="186">
                    <c:v>0.13956440170122913</c:v>
                  </c:pt>
                  <c:pt idx="187">
                    <c:v>0.14064138793399278</c:v>
                  </c:pt>
                  <c:pt idx="188">
                    <c:v>0.14064138793399278</c:v>
                  </c:pt>
                  <c:pt idx="189">
                    <c:v>0.14063980786233882</c:v>
                  </c:pt>
                  <c:pt idx="190">
                    <c:v>0.14177015827661926</c:v>
                  </c:pt>
                  <c:pt idx="191">
                    <c:v>0.1460213074253966</c:v>
                  </c:pt>
                  <c:pt idx="192">
                    <c:v>0.15340722857081365</c:v>
                  </c:pt>
                  <c:pt idx="193">
                    <c:v>0.15572054742033584</c:v>
                  </c:pt>
                  <c:pt idx="194">
                    <c:v>0.15922346281597735</c:v>
                  </c:pt>
                  <c:pt idx="195">
                    <c:v>0.15919101035478589</c:v>
                  </c:pt>
                  <c:pt idx="196">
                    <c:v>0.15988363824287283</c:v>
                  </c:pt>
                  <c:pt idx="197">
                    <c:v>0.1570070769813324</c:v>
                  </c:pt>
                  <c:pt idx="198">
                    <c:v>0.15369124893760158</c:v>
                  </c:pt>
                  <c:pt idx="199">
                    <c:v>0.15379495729343251</c:v>
                  </c:pt>
                  <c:pt idx="200">
                    <c:v>0.15425231854911398</c:v>
                  </c:pt>
                  <c:pt idx="201">
                    <c:v>0.15425231854911398</c:v>
                  </c:pt>
                  <c:pt idx="202">
                    <c:v>0.15517015749743129</c:v>
                  </c:pt>
                  <c:pt idx="203">
                    <c:v>0.16199588472139198</c:v>
                  </c:pt>
                  <c:pt idx="204">
                    <c:v>0.16950122910075441</c:v>
                  </c:pt>
                  <c:pt idx="205">
                    <c:v>0.17928376018665612</c:v>
                  </c:pt>
                  <c:pt idx="206">
                    <c:v>0.18050577091420947</c:v>
                  </c:pt>
                  <c:pt idx="207">
                    <c:v>0.18235526985651945</c:v>
                  </c:pt>
                  <c:pt idx="208">
                    <c:v>0.17916131774961172</c:v>
                  </c:pt>
                  <c:pt idx="209">
                    <c:v>0.18172628990997589</c:v>
                  </c:pt>
                  <c:pt idx="210">
                    <c:v>0.18799999999999953</c:v>
                  </c:pt>
                  <c:pt idx="211">
                    <c:v>0.19962631757027108</c:v>
                  </c:pt>
                  <c:pt idx="212">
                    <c:v>0.19962631757027108</c:v>
                  </c:pt>
                  <c:pt idx="213">
                    <c:v>0.19962631757027108</c:v>
                  </c:pt>
                  <c:pt idx="214">
                    <c:v>0.19726913370091939</c:v>
                  </c:pt>
                  <c:pt idx="215">
                    <c:v>0.19408932651402247</c:v>
                  </c:pt>
                  <c:pt idx="216">
                    <c:v>0.19421322760764156</c:v>
                  </c:pt>
                  <c:pt idx="217">
                    <c:v>0.19667344621083049</c:v>
                  </c:pt>
                  <c:pt idx="218">
                    <c:v>0.19680362462786768</c:v>
                  </c:pt>
                  <c:pt idx="219">
                    <c:v>0.19657059800489049</c:v>
                  </c:pt>
                  <c:pt idx="220">
                    <c:v>0.19489484344127647</c:v>
                  </c:pt>
                  <c:pt idx="221">
                    <c:v>0.19336235414371633</c:v>
                  </c:pt>
                  <c:pt idx="222">
                    <c:v>0.19336235414371633</c:v>
                  </c:pt>
                  <c:pt idx="223">
                    <c:v>0.19336235414371633</c:v>
                  </c:pt>
                  <c:pt idx="224">
                    <c:v>0.18861954653039895</c:v>
                  </c:pt>
                  <c:pt idx="225">
                    <c:v>0.18703059761558838</c:v>
                  </c:pt>
                  <c:pt idx="226">
                    <c:v>0.18769478770955095</c:v>
                  </c:pt>
                  <c:pt idx="227">
                    <c:v>0.18769478770955095</c:v>
                  </c:pt>
                  <c:pt idx="228">
                    <c:v>0.18804136660733878</c:v>
                  </c:pt>
                  <c:pt idx="229">
                    <c:v>0.18815743998636414</c:v>
                  </c:pt>
                  <c:pt idx="230">
                    <c:v>0.18815743998636414</c:v>
                  </c:pt>
                  <c:pt idx="231">
                    <c:v>0.1882787531531081</c:v>
                  </c:pt>
                  <c:pt idx="232">
                    <c:v>0.1882787531531081</c:v>
                  </c:pt>
                  <c:pt idx="233">
                    <c:v>0.1882787531531081</c:v>
                  </c:pt>
                  <c:pt idx="234">
                    <c:v>0.1882787531531081</c:v>
                  </c:pt>
                  <c:pt idx="235">
                    <c:v>0.18840529598595548</c:v>
                  </c:pt>
                  <c:pt idx="236">
                    <c:v>0.18867991708475651</c:v>
                  </c:pt>
                  <c:pt idx="237">
                    <c:v>0.18867991708475651</c:v>
                  </c:pt>
                  <c:pt idx="238">
                    <c:v>0.18846868292754695</c:v>
                  </c:pt>
                  <c:pt idx="239">
                    <c:v>0.18887414975174344</c:v>
                  </c:pt>
                  <c:pt idx="240">
                    <c:v>0.18982477299984876</c:v>
                  </c:pt>
                  <c:pt idx="241">
                    <c:v>0.18994853104050058</c:v>
                  </c:pt>
                  <c:pt idx="242">
                    <c:v>0.18994853104050058</c:v>
                  </c:pt>
                  <c:pt idx="243">
                    <c:v>0.19007746958659802</c:v>
                  </c:pt>
                  <c:pt idx="244">
                    <c:v>0.1901180919557334</c:v>
                  </c:pt>
                  <c:pt idx="245">
                    <c:v>0.19099040115496088</c:v>
                  </c:pt>
                  <c:pt idx="246">
                    <c:v>0.19421522997838067</c:v>
                  </c:pt>
                  <c:pt idx="247">
                    <c:v>0.19398997683156438</c:v>
                  </c:pt>
                  <c:pt idx="248">
                    <c:v>0.19305727417300489</c:v>
                  </c:pt>
                  <c:pt idx="249">
                    <c:v>0.19305727417300489</c:v>
                  </c:pt>
                  <c:pt idx="250">
                    <c:v>0.19281799132284741</c:v>
                  </c:pt>
                  <c:pt idx="251">
                    <c:v>0.19287762383899804</c:v>
                  </c:pt>
                  <c:pt idx="252">
                    <c:v>0.19287762383899804</c:v>
                  </c:pt>
                  <c:pt idx="253">
                    <c:v>0.18987744585506844</c:v>
                  </c:pt>
                  <c:pt idx="254">
                    <c:v>0.18874586088176909</c:v>
                  </c:pt>
                  <c:pt idx="255">
                    <c:v>0.18874586088176909</c:v>
                  </c:pt>
                  <c:pt idx="256">
                    <c:v>0.18862779340395325</c:v>
                  </c:pt>
                  <c:pt idx="257">
                    <c:v>0.19085771314428598</c:v>
                  </c:pt>
                  <c:pt idx="258">
                    <c:v>0.19085771314428598</c:v>
                  </c:pt>
                  <c:pt idx="259">
                    <c:v>0.19085771314428598</c:v>
                  </c:pt>
                  <c:pt idx="260">
                    <c:v>0.19185324252320274</c:v>
                  </c:pt>
                  <c:pt idx="261">
                    <c:v>0.17945101467159968</c:v>
                  </c:pt>
                  <c:pt idx="262">
                    <c:v>0.16591463668605821</c:v>
                  </c:pt>
                  <c:pt idx="263">
                    <c:v>0.16282403589969952</c:v>
                  </c:pt>
                  <c:pt idx="264">
                    <c:v>0.1620576029276834</c:v>
                  </c:pt>
                  <c:pt idx="265">
                    <c:v>0.16215527537928934</c:v>
                  </c:pt>
                  <c:pt idx="266">
                    <c:v>0.15003555134256227</c:v>
                  </c:pt>
                  <c:pt idx="267">
                    <c:v>0.15141407537683471</c:v>
                  </c:pt>
                  <c:pt idx="268">
                    <c:v>0.15376750126227676</c:v>
                  </c:pt>
                  <c:pt idx="269">
                    <c:v>0.15306099002249626</c:v>
                  </c:pt>
                  <c:pt idx="270">
                    <c:v>0.15306099002249626</c:v>
                  </c:pt>
                  <c:pt idx="271">
                    <c:v>0.14685593847940467</c:v>
                  </c:pt>
                  <c:pt idx="272">
                    <c:v>0.14612627720190779</c:v>
                  </c:pt>
                  <c:pt idx="273">
                    <c:v>0.14622699249226512</c:v>
                  </c:pt>
                  <c:pt idx="274">
                    <c:v>0.14622699249226512</c:v>
                  </c:pt>
                  <c:pt idx="275">
                    <c:v>0.14617493325160424</c:v>
                  </c:pt>
                  <c:pt idx="276">
                    <c:v>0.13859974346617185</c:v>
                  </c:pt>
                  <c:pt idx="277">
                    <c:v>0.13491725859454182</c:v>
                  </c:pt>
                  <c:pt idx="278">
                    <c:v>0.13491725859454182</c:v>
                  </c:pt>
                  <c:pt idx="279">
                    <c:v>0.13491725859454182</c:v>
                  </c:pt>
                  <c:pt idx="280">
                    <c:v>0.13486165751119403</c:v>
                  </c:pt>
                  <c:pt idx="281">
                    <c:v>0.13656134152826763</c:v>
                  </c:pt>
                  <c:pt idx="282">
                    <c:v>0.13674956835194949</c:v>
                  </c:pt>
                  <c:pt idx="283">
                    <c:v>0.13969053097631404</c:v>
                  </c:pt>
                  <c:pt idx="284">
                    <c:v>0.14052915869827323</c:v>
                  </c:pt>
                  <c:pt idx="285">
                    <c:v>0.14052915869827323</c:v>
                  </c:pt>
                  <c:pt idx="286">
                    <c:v>0.14052915869827323</c:v>
                  </c:pt>
                  <c:pt idx="287">
                    <c:v>0.14028898745090465</c:v>
                  </c:pt>
                  <c:pt idx="288">
                    <c:v>0.14028898745090465</c:v>
                  </c:pt>
                  <c:pt idx="289">
                    <c:v>0.14010670536733369</c:v>
                  </c:pt>
                  <c:pt idx="290">
                    <c:v>0.13983482319428953</c:v>
                  </c:pt>
                  <c:pt idx="291">
                    <c:v>0.13919810024246626</c:v>
                  </c:pt>
                  <c:pt idx="292">
                    <c:v>0.13580378001612051</c:v>
                  </c:pt>
                  <c:pt idx="293">
                    <c:v>0.13298663257803303</c:v>
                  </c:pt>
                  <c:pt idx="294">
                    <c:v>0.13287588193498459</c:v>
                  </c:pt>
                  <c:pt idx="295">
                    <c:v>0.13299122778088371</c:v>
                  </c:pt>
                  <c:pt idx="296">
                    <c:v>0.13299122778088371</c:v>
                  </c:pt>
                  <c:pt idx="297">
                    <c:v>0.13299122778088371</c:v>
                  </c:pt>
                  <c:pt idx="298">
                    <c:v>0.13373938171766128</c:v>
                  </c:pt>
                  <c:pt idx="299">
                    <c:v>0.13490943464248759</c:v>
                  </c:pt>
                  <c:pt idx="300">
                    <c:v>0.14889369809811831</c:v>
                  </c:pt>
                  <c:pt idx="301">
                    <c:v>0.15037139207826725</c:v>
                  </c:pt>
                  <c:pt idx="302">
                    <c:v>0.15249189413794387</c:v>
                  </c:pt>
                  <c:pt idx="303">
                    <c:v>0.15249189413794387</c:v>
                  </c:pt>
                  <c:pt idx="304">
                    <c:v>0.15249189413794387</c:v>
                  </c:pt>
                  <c:pt idx="305">
                    <c:v>0.15249189413794387</c:v>
                  </c:pt>
                  <c:pt idx="306">
                    <c:v>0.14827302144654878</c:v>
                  </c:pt>
                  <c:pt idx="307">
                    <c:v>0.14827302144654878</c:v>
                  </c:pt>
                  <c:pt idx="308">
                    <c:v>0.15013179395303108</c:v>
                  </c:pt>
                  <c:pt idx="309">
                    <c:v>0.15213882549245045</c:v>
                  </c:pt>
                  <c:pt idx="310">
                    <c:v>0.15237417395637889</c:v>
                  </c:pt>
                  <c:pt idx="311">
                    <c:v>0.15234609720413983</c:v>
                  </c:pt>
                  <c:pt idx="312">
                    <c:v>0.15234609720413983</c:v>
                  </c:pt>
                  <c:pt idx="313">
                    <c:v>0.15234609720413983</c:v>
                  </c:pt>
                  <c:pt idx="314">
                    <c:v>0.15234609720413983</c:v>
                  </c:pt>
                  <c:pt idx="315">
                    <c:v>0.15234609720413983</c:v>
                  </c:pt>
                  <c:pt idx="316">
                    <c:v>0.15394948666508887</c:v>
                  </c:pt>
                  <c:pt idx="317">
                    <c:v>0.15850727287905678</c:v>
                  </c:pt>
                  <c:pt idx="318">
                    <c:v>0.15999340264176118</c:v>
                  </c:pt>
                  <c:pt idx="319">
                    <c:v>0.16117244043432308</c:v>
                  </c:pt>
                  <c:pt idx="320">
                    <c:v>0.16117244043432308</c:v>
                  </c:pt>
                  <c:pt idx="321">
                    <c:v>0.16006109944504149</c:v>
                  </c:pt>
                  <c:pt idx="322">
                    <c:v>0.16046460322728026</c:v>
                  </c:pt>
                  <c:pt idx="323">
                    <c:v>0.16046460322728026</c:v>
                  </c:pt>
                  <c:pt idx="324">
                    <c:v>0.16253717523487776</c:v>
                  </c:pt>
                  <c:pt idx="325">
                    <c:v>0.16658131147680841</c:v>
                  </c:pt>
                  <c:pt idx="326">
                    <c:v>0.16672832192921977</c:v>
                  </c:pt>
                  <c:pt idx="327">
                    <c:v>0.16672832192921977</c:v>
                  </c:pt>
                  <c:pt idx="328">
                    <c:v>0.16378712471443707</c:v>
                  </c:pt>
                  <c:pt idx="329">
                    <c:v>0.15944661245138705</c:v>
                  </c:pt>
                  <c:pt idx="330">
                    <c:v>0.15683289054135202</c:v>
                  </c:pt>
                  <c:pt idx="331">
                    <c:v>0.16009580465042519</c:v>
                  </c:pt>
                  <c:pt idx="332">
                    <c:v>0.16009580465042519</c:v>
                  </c:pt>
                  <c:pt idx="333">
                    <c:v>0.16011662416293215</c:v>
                  </c:pt>
                  <c:pt idx="334">
                    <c:v>0.15967362545726382</c:v>
                  </c:pt>
                  <c:pt idx="335">
                    <c:v>0.15757749416292532</c:v>
                  </c:pt>
                  <c:pt idx="336">
                    <c:v>0.15641824275533567</c:v>
                  </c:pt>
                  <c:pt idx="337">
                    <c:v>0.15687255974197803</c:v>
                  </c:pt>
                  <c:pt idx="338">
                    <c:v>0.15544059243896932</c:v>
                  </c:pt>
                  <c:pt idx="339">
                    <c:v>0.15461062202980774</c:v>
                  </c:pt>
                  <c:pt idx="340">
                    <c:v>0.15187750912422016</c:v>
                  </c:pt>
                  <c:pt idx="341">
                    <c:v>0.15887416404186172</c:v>
                  </c:pt>
                  <c:pt idx="342">
                    <c:v>0.15802109563810454</c:v>
                  </c:pt>
                  <c:pt idx="343">
                    <c:v>0.15871847893536442</c:v>
                  </c:pt>
                  <c:pt idx="344">
                    <c:v>0.15851568446757142</c:v>
                  </c:pt>
                  <c:pt idx="345">
                    <c:v>0.15742687896995994</c:v>
                  </c:pt>
                  <c:pt idx="346">
                    <c:v>0.15827156689971009</c:v>
                  </c:pt>
                  <c:pt idx="347">
                    <c:v>0.16375489814557101</c:v>
                  </c:pt>
                  <c:pt idx="348">
                    <c:v>0.16741830511891073</c:v>
                  </c:pt>
                  <c:pt idx="349">
                    <c:v>0.16741830511891073</c:v>
                  </c:pt>
                  <c:pt idx="350">
                    <c:v>0.16741830511891073</c:v>
                  </c:pt>
                  <c:pt idx="351">
                    <c:v>0.16741830511891073</c:v>
                  </c:pt>
                  <c:pt idx="352">
                    <c:v>0.16662966255875525</c:v>
                  </c:pt>
                  <c:pt idx="353">
                    <c:v>0.16328876943079038</c:v>
                  </c:pt>
                  <c:pt idx="354">
                    <c:v>0.16271993663278694</c:v>
                  </c:pt>
                  <c:pt idx="355">
                    <c:v>0.163490060859979</c:v>
                  </c:pt>
                  <c:pt idx="356">
                    <c:v>0.17108932040181726</c:v>
                  </c:pt>
                  <c:pt idx="357">
                    <c:v>0.17129604003984797</c:v>
                  </c:pt>
                  <c:pt idx="358">
                    <c:v>0.17175693419610341</c:v>
                  </c:pt>
                  <c:pt idx="359">
                    <c:v>0.17158897918508037</c:v>
                  </c:pt>
                  <c:pt idx="360">
                    <c:v>0.1700797198701573</c:v>
                  </c:pt>
                  <c:pt idx="361">
                    <c:v>0.17628543772970998</c:v>
                  </c:pt>
                  <c:pt idx="362">
                    <c:v>0.17540081084318015</c:v>
                  </c:pt>
                  <c:pt idx="363">
                    <c:v>0.17540081084318015</c:v>
                  </c:pt>
                  <c:pt idx="364">
                    <c:v>0.17540081084318015</c:v>
                  </c:pt>
                  <c:pt idx="365">
                    <c:v>0.17540081084318015</c:v>
                  </c:pt>
                  <c:pt idx="366">
                    <c:v>0.1699790836805786</c:v>
                  </c:pt>
                  <c:pt idx="367">
                    <c:v>0.17320636375273413</c:v>
                  </c:pt>
                  <c:pt idx="368">
                    <c:v>0.17077242816749452</c:v>
                  </c:pt>
                  <c:pt idx="369">
                    <c:v>0.16256144137593853</c:v>
                  </c:pt>
                  <c:pt idx="370">
                    <c:v>0.15419360125072243</c:v>
                  </c:pt>
                  <c:pt idx="371">
                    <c:v>0.15776071895261001</c:v>
                  </c:pt>
                  <c:pt idx="372">
                    <c:v>0.15779346557376051</c:v>
                  </c:pt>
                  <c:pt idx="373">
                    <c:v>0.16443201905008945</c:v>
                  </c:pt>
                  <c:pt idx="374">
                    <c:v>0.16487840637539203</c:v>
                  </c:pt>
                  <c:pt idx="375">
                    <c:v>0.16180269191552765</c:v>
                  </c:pt>
                  <c:pt idx="376">
                    <c:v>0.16634001322592293</c:v>
                  </c:pt>
                  <c:pt idx="377">
                    <c:v>0.16657197309938615</c:v>
                  </c:pt>
                  <c:pt idx="378">
                    <c:v>0.16711306884196106</c:v>
                  </c:pt>
                  <c:pt idx="379">
                    <c:v>0.16896547970912321</c:v>
                  </c:pt>
                  <c:pt idx="380">
                    <c:v>0.17273904531917092</c:v>
                  </c:pt>
                  <c:pt idx="381">
                    <c:v>0.17191858538273497</c:v>
                  </c:pt>
                  <c:pt idx="382">
                    <c:v>0.17052500631220532</c:v>
                  </c:pt>
                  <c:pt idx="383">
                    <c:v>0.17815224450514824</c:v>
                  </c:pt>
                  <c:pt idx="384">
                    <c:v>0.17883605154815221</c:v>
                  </c:pt>
                  <c:pt idx="385">
                    <c:v>0.17948847069132814</c:v>
                  </c:pt>
                  <c:pt idx="386">
                    <c:v>0.1785251305061038</c:v>
                  </c:pt>
                  <c:pt idx="387">
                    <c:v>0.17113867021934073</c:v>
                  </c:pt>
                  <c:pt idx="388">
                    <c:v>0.16702494823628317</c:v>
                  </c:pt>
                  <c:pt idx="389">
                    <c:v>0.16019467323645276</c:v>
                  </c:pt>
                  <c:pt idx="390">
                    <c:v>0.16389834247687607</c:v>
                  </c:pt>
                  <c:pt idx="391">
                    <c:v>0.16456136984251432</c:v>
                  </c:pt>
                  <c:pt idx="392">
                    <c:v>0.16427247013557977</c:v>
                  </c:pt>
                  <c:pt idx="393">
                    <c:v>0.16580979732479156</c:v>
                  </c:pt>
                  <c:pt idx="394">
                    <c:v>0.16495117122617928</c:v>
                  </c:pt>
                  <c:pt idx="395">
                    <c:v>0.15721747146335979</c:v>
                  </c:pt>
                  <c:pt idx="396">
                    <c:v>0.15300726199178133</c:v>
                  </c:pt>
                  <c:pt idx="397">
                    <c:v>0.1560217221343797</c:v>
                  </c:pt>
                  <c:pt idx="398">
                    <c:v>0.1560217221343797</c:v>
                  </c:pt>
                  <c:pt idx="399">
                    <c:v>0.16021686691620135</c:v>
                  </c:pt>
                  <c:pt idx="400">
                    <c:v>0.160571548607534</c:v>
                  </c:pt>
                  <c:pt idx="401">
                    <c:v>0.15610146273070757</c:v>
                  </c:pt>
                  <c:pt idx="402">
                    <c:v>0.16712736327590041</c:v>
                  </c:pt>
                  <c:pt idx="403">
                    <c:v>0.16743290530172841</c:v>
                  </c:pt>
                  <c:pt idx="404">
                    <c:v>0.17049633427144392</c:v>
                  </c:pt>
                  <c:pt idx="405">
                    <c:v>0.17633459356827552</c:v>
                  </c:pt>
                  <c:pt idx="406">
                    <c:v>0.17487138130637483</c:v>
                  </c:pt>
                  <c:pt idx="407">
                    <c:v>0.18071954945593233</c:v>
                  </c:pt>
                  <c:pt idx="408">
                    <c:v>0.18026523668072134</c:v>
                  </c:pt>
                  <c:pt idx="409">
                    <c:v>0.17929367591251644</c:v>
                  </c:pt>
                  <c:pt idx="410">
                    <c:v>0.17497587135246773</c:v>
                  </c:pt>
                  <c:pt idx="411">
                    <c:v>0.17417870771774052</c:v>
                  </c:pt>
                  <c:pt idx="412">
                    <c:v>0.17448973226716474</c:v>
                  </c:pt>
                  <c:pt idx="413">
                    <c:v>0.18562088005154742</c:v>
                  </c:pt>
                  <c:pt idx="414">
                    <c:v>0.18641173067522629</c:v>
                  </c:pt>
                  <c:pt idx="415">
                    <c:v>0.18612570423715746</c:v>
                  </c:pt>
                  <c:pt idx="416">
                    <c:v>0.18312139264554672</c:v>
                  </c:pt>
                  <c:pt idx="417">
                    <c:v>0.17655216415175165</c:v>
                  </c:pt>
                  <c:pt idx="418">
                    <c:v>0.17809360834497381</c:v>
                  </c:pt>
                  <c:pt idx="419">
                    <c:v>0.18126990312177349</c:v>
                  </c:pt>
                  <c:pt idx="420">
                    <c:v>0.18126990312177349</c:v>
                  </c:pt>
                  <c:pt idx="421">
                    <c:v>0.18126990312177349</c:v>
                  </c:pt>
                  <c:pt idx="422">
                    <c:v>0.18126990312177349</c:v>
                  </c:pt>
                  <c:pt idx="423">
                    <c:v>0.18497447271327608</c:v>
                  </c:pt>
                  <c:pt idx="424">
                    <c:v>0.19104856857761424</c:v>
                  </c:pt>
                  <c:pt idx="425">
                    <c:v>0.19147265543094638</c:v>
                  </c:pt>
                  <c:pt idx="426">
                    <c:v>0.19094181778169306</c:v>
                  </c:pt>
                  <c:pt idx="427">
                    <c:v>0.18528086787361484</c:v>
                  </c:pt>
                  <c:pt idx="428">
                    <c:v>0.18461250710008381</c:v>
                  </c:pt>
                  <c:pt idx="429">
                    <c:v>0.18342694579707761</c:v>
                  </c:pt>
                  <c:pt idx="430">
                    <c:v>0.1907575540953596</c:v>
                  </c:pt>
                  <c:pt idx="431">
                    <c:v>0.19350595741618737</c:v>
                  </c:pt>
                  <c:pt idx="432">
                    <c:v>0.19373980259903104</c:v>
                  </c:pt>
                  <c:pt idx="433">
                    <c:v>0.18671308946556978</c:v>
                  </c:pt>
                  <c:pt idx="434">
                    <c:v>0.19219463514306903</c:v>
                  </c:pt>
                  <c:pt idx="435">
                    <c:v>0.19219463514306903</c:v>
                  </c:pt>
                  <c:pt idx="436">
                    <c:v>0.19089729641296263</c:v>
                  </c:pt>
                  <c:pt idx="437">
                    <c:v>0.189004409119646</c:v>
                  </c:pt>
                  <c:pt idx="438">
                    <c:v>0.18940374277658023</c:v>
                  </c:pt>
                  <c:pt idx="439">
                    <c:v>0.18940374277658023</c:v>
                  </c:pt>
                  <c:pt idx="440">
                    <c:v>0.1977484372743411</c:v>
                  </c:pt>
                  <c:pt idx="441">
                    <c:v>0.19758992326983255</c:v>
                  </c:pt>
                  <c:pt idx="442">
                    <c:v>0.18935123154838382</c:v>
                  </c:pt>
                  <c:pt idx="443">
                    <c:v>0.18704129074737394</c:v>
                  </c:pt>
                  <c:pt idx="444">
                    <c:v>0.18719093045456295</c:v>
                  </c:pt>
                  <c:pt idx="445">
                    <c:v>0.18799202110727908</c:v>
                  </c:pt>
                  <c:pt idx="446">
                    <c:v>0.18583266068637483</c:v>
                  </c:pt>
                  <c:pt idx="447">
                    <c:v>0.18260948009953168</c:v>
                  </c:pt>
                  <c:pt idx="448">
                    <c:v>0.18446469099050292</c:v>
                  </c:pt>
                  <c:pt idx="449">
                    <c:v>0.19151559263470322</c:v>
                  </c:pt>
                  <c:pt idx="450">
                    <c:v>0.1894096090487489</c:v>
                  </c:pt>
                  <c:pt idx="451">
                    <c:v>0.18740953373116603</c:v>
                  </c:pt>
                  <c:pt idx="452">
                    <c:v>0.18642722738674783</c:v>
                  </c:pt>
                  <c:pt idx="453">
                    <c:v>0.18460167328000371</c:v>
                  </c:pt>
                  <c:pt idx="454">
                    <c:v>0.18460167328000371</c:v>
                  </c:pt>
                  <c:pt idx="455">
                    <c:v>0.18460167328000371</c:v>
                  </c:pt>
                  <c:pt idx="456">
                    <c:v>0.18734875381372218</c:v>
                  </c:pt>
                  <c:pt idx="457">
                    <c:v>0.18721971643558669</c:v>
                  </c:pt>
                  <c:pt idx="458">
                    <c:v>0.18792699528155715</c:v>
                  </c:pt>
                  <c:pt idx="459">
                    <c:v>0.18876675790214939</c:v>
                  </c:pt>
                  <c:pt idx="460">
                    <c:v>0.18876675790214939</c:v>
                  </c:pt>
                  <c:pt idx="461">
                    <c:v>0.19015666056058922</c:v>
                  </c:pt>
                  <c:pt idx="462">
                    <c:v>0.19355418420230799</c:v>
                  </c:pt>
                  <c:pt idx="463">
                    <c:v>0.19219232265854852</c:v>
                  </c:pt>
                  <c:pt idx="464">
                    <c:v>0.19445536477271183</c:v>
                  </c:pt>
                  <c:pt idx="465">
                    <c:v>0.19423611061454718</c:v>
                  </c:pt>
                  <c:pt idx="466">
                    <c:v>0.19369047472707426</c:v>
                  </c:pt>
                  <c:pt idx="467">
                    <c:v>0.20211135544545666</c:v>
                  </c:pt>
                  <c:pt idx="468">
                    <c:v>0.20209156340629292</c:v>
                  </c:pt>
                  <c:pt idx="469">
                    <c:v>0.20127951819408693</c:v>
                  </c:pt>
                  <c:pt idx="470">
                    <c:v>0.20127951819408693</c:v>
                  </c:pt>
                  <c:pt idx="471">
                    <c:v>0.20127951819408693</c:v>
                  </c:pt>
                  <c:pt idx="472">
                    <c:v>0.20127951819408693</c:v>
                  </c:pt>
                  <c:pt idx="473">
                    <c:v>0.20152860287754948</c:v>
                  </c:pt>
                  <c:pt idx="474">
                    <c:v>0.2025144713622003</c:v>
                  </c:pt>
                  <c:pt idx="475">
                    <c:v>0.20743968333523305</c:v>
                  </c:pt>
                  <c:pt idx="476">
                    <c:v>0.21189751191450079</c:v>
                  </c:pt>
                  <c:pt idx="477">
                    <c:v>0.22123115111173594</c:v>
                  </c:pt>
                  <c:pt idx="478">
                    <c:v>0.2209225605903094</c:v>
                  </c:pt>
                  <c:pt idx="479">
                    <c:v>0.21494934803860907</c:v>
                  </c:pt>
                  <c:pt idx="480">
                    <c:v>0.21918941580286069</c:v>
                  </c:pt>
                  <c:pt idx="481">
                    <c:v>0.22068303061177991</c:v>
                  </c:pt>
                  <c:pt idx="482">
                    <c:v>0.21711236210261467</c:v>
                  </c:pt>
                  <c:pt idx="483">
                    <c:v>0.21409655142793249</c:v>
                  </c:pt>
                  <c:pt idx="484">
                    <c:v>0.21447636492422958</c:v>
                  </c:pt>
                  <c:pt idx="485">
                    <c:v>0.21447636492422958</c:v>
                  </c:pt>
                  <c:pt idx="486">
                    <c:v>0.21453204888780575</c:v>
                  </c:pt>
                  <c:pt idx="487">
                    <c:v>0.21453204888780575</c:v>
                  </c:pt>
                  <c:pt idx="488">
                    <c:v>0.21626218655450341</c:v>
                  </c:pt>
                  <c:pt idx="489">
                    <c:v>0.2193161087461569</c:v>
                  </c:pt>
                  <c:pt idx="490">
                    <c:v>0.21866387193335696</c:v>
                  </c:pt>
                  <c:pt idx="491">
                    <c:v>0.2169242059132907</c:v>
                  </c:pt>
                  <c:pt idx="492">
                    <c:v>0.22114449775856657</c:v>
                  </c:pt>
                  <c:pt idx="493">
                    <c:v>0.23212568434650729</c:v>
                  </c:pt>
                  <c:pt idx="494">
                    <c:v>0.23141497118572346</c:v>
                  </c:pt>
                  <c:pt idx="495">
                    <c:v>0.23372562261478452</c:v>
                  </c:pt>
                  <c:pt idx="496">
                    <c:v>0.23373893319019343</c:v>
                  </c:pt>
                  <c:pt idx="497">
                    <c:v>0.2339620102115349</c:v>
                  </c:pt>
                  <c:pt idx="498">
                    <c:v>0.23364954763729223</c:v>
                  </c:pt>
                  <c:pt idx="499">
                    <c:v>0.23687314936245712</c:v>
                  </c:pt>
                  <c:pt idx="500">
                    <c:v>0.24020361732867263</c:v>
                  </c:pt>
                  <c:pt idx="501">
                    <c:v>0.23880163781310818</c:v>
                  </c:pt>
                  <c:pt idx="502">
                    <c:v>0.2393512063892731</c:v>
                  </c:pt>
                  <c:pt idx="503">
                    <c:v>0.2393512063892731</c:v>
                  </c:pt>
                  <c:pt idx="504">
                    <c:v>0.22650386310171586</c:v>
                  </c:pt>
                  <c:pt idx="505">
                    <c:v>0.22346389218643797</c:v>
                  </c:pt>
                  <c:pt idx="506">
                    <c:v>0.22346389218643797</c:v>
                  </c:pt>
                  <c:pt idx="507">
                    <c:v>0.22349770070902933</c:v>
                  </c:pt>
                  <c:pt idx="508">
                    <c:v>0.22069612089426976</c:v>
                  </c:pt>
                  <c:pt idx="509">
                    <c:v>0.2217608822332959</c:v>
                  </c:pt>
                  <c:pt idx="510">
                    <c:v>0.21821090715177352</c:v>
                  </c:pt>
                  <c:pt idx="511">
                    <c:v>0.21602083232873842</c:v>
                  </c:pt>
                  <c:pt idx="512">
                    <c:v>0.21602083232873842</c:v>
                  </c:pt>
                  <c:pt idx="513">
                    <c:v>0.21625191071731362</c:v>
                  </c:pt>
                  <c:pt idx="514">
                    <c:v>0.21603009049667199</c:v>
                  </c:pt>
                  <c:pt idx="515">
                    <c:v>0.21772459668122068</c:v>
                  </c:pt>
                  <c:pt idx="516">
                    <c:v>0.21772459668122068</c:v>
                  </c:pt>
                  <c:pt idx="517">
                    <c:v>0.21772459668122068</c:v>
                  </c:pt>
                  <c:pt idx="518">
                    <c:v>0.21772459668122068</c:v>
                  </c:pt>
                  <c:pt idx="519">
                    <c:v>0.21772459668122068</c:v>
                  </c:pt>
                  <c:pt idx="520">
                    <c:v>0.21772459668122068</c:v>
                  </c:pt>
                  <c:pt idx="521">
                    <c:v>0.21802752119858729</c:v>
                  </c:pt>
                  <c:pt idx="522">
                    <c:v>0.22610616975217759</c:v>
                  </c:pt>
                  <c:pt idx="523">
                    <c:v>0.22571368294072722</c:v>
                  </c:pt>
                  <c:pt idx="524">
                    <c:v>0.21553782859525145</c:v>
                  </c:pt>
                  <c:pt idx="525">
                    <c:v>0.21021391221536515</c:v>
                  </c:pt>
                  <c:pt idx="526">
                    <c:v>0.21000000000000132</c:v>
                  </c:pt>
                  <c:pt idx="527">
                    <c:v>0.21000000000000132</c:v>
                  </c:pt>
                  <c:pt idx="528">
                    <c:v>0.21000000000000132</c:v>
                  </c:pt>
                  <c:pt idx="529">
                    <c:v>0.20973236914379362</c:v>
                  </c:pt>
                  <c:pt idx="530">
                    <c:v>0.20973236914379362</c:v>
                  </c:pt>
                  <c:pt idx="531">
                    <c:v>0.20973236914379362</c:v>
                  </c:pt>
                  <c:pt idx="532">
                    <c:v>0.20973236914379362</c:v>
                  </c:pt>
                  <c:pt idx="533">
                    <c:v>0.20973236914379362</c:v>
                  </c:pt>
                  <c:pt idx="534">
                    <c:v>0.20973236914379362</c:v>
                  </c:pt>
                  <c:pt idx="535">
                    <c:v>0.20931661292034295</c:v>
                  </c:pt>
                  <c:pt idx="536">
                    <c:v>0.20914535083950336</c:v>
                  </c:pt>
                  <c:pt idx="537">
                    <c:v>0.19819771273486816</c:v>
                  </c:pt>
                  <c:pt idx="538">
                    <c:v>0.19819771273486816</c:v>
                  </c:pt>
                  <c:pt idx="539">
                    <c:v>0.1972815247305231</c:v>
                  </c:pt>
                  <c:pt idx="540">
                    <c:v>0.19705498386660172</c:v>
                  </c:pt>
                  <c:pt idx="541">
                    <c:v>0.19705498386660172</c:v>
                  </c:pt>
                  <c:pt idx="542">
                    <c:v>0.19705498386660172</c:v>
                  </c:pt>
                  <c:pt idx="543">
                    <c:v>0.19705498386660172</c:v>
                  </c:pt>
                  <c:pt idx="544">
                    <c:v>0.19705498386660172</c:v>
                  </c:pt>
                  <c:pt idx="545">
                    <c:v>0.19705498386660172</c:v>
                  </c:pt>
                  <c:pt idx="546">
                    <c:v>0.19705498386660172</c:v>
                  </c:pt>
                  <c:pt idx="547">
                    <c:v>0.19705498386660172</c:v>
                  </c:pt>
                  <c:pt idx="548">
                    <c:v>0.19620992159759232</c:v>
                  </c:pt>
                  <c:pt idx="549">
                    <c:v>0.19620992159759232</c:v>
                  </c:pt>
                  <c:pt idx="550">
                    <c:v>0.2004298159234576</c:v>
                  </c:pt>
                  <c:pt idx="551">
                    <c:v>0.2004298159234576</c:v>
                  </c:pt>
                  <c:pt idx="552">
                    <c:v>0.2004298159234576</c:v>
                  </c:pt>
                  <c:pt idx="553">
                    <c:v>0.2004298159234576</c:v>
                  </c:pt>
                  <c:pt idx="554">
                    <c:v>0.2004298159234576</c:v>
                  </c:pt>
                  <c:pt idx="555">
                    <c:v>0.2004298159234576</c:v>
                  </c:pt>
                  <c:pt idx="556">
                    <c:v>0.1997887773513706</c:v>
                  </c:pt>
                  <c:pt idx="557">
                    <c:v>0.1997887773513706</c:v>
                  </c:pt>
                  <c:pt idx="558">
                    <c:v>0.19775995550161307</c:v>
                  </c:pt>
                  <c:pt idx="559">
                    <c:v>0.19526079426699508</c:v>
                  </c:pt>
                  <c:pt idx="560">
                    <c:v>0.19503731836639765</c:v>
                  </c:pt>
                  <c:pt idx="561">
                    <c:v>0.19503731836639765</c:v>
                  </c:pt>
                  <c:pt idx="562">
                    <c:v>0.19503731836639765</c:v>
                  </c:pt>
                  <c:pt idx="563">
                    <c:v>0.19503731836639765</c:v>
                  </c:pt>
                  <c:pt idx="564">
                    <c:v>0.19478763364808921</c:v>
                  </c:pt>
                  <c:pt idx="565">
                    <c:v>0.19407358283794207</c:v>
                  </c:pt>
                  <c:pt idx="566">
                    <c:v>0.20044090290046976</c:v>
                  </c:pt>
                  <c:pt idx="567">
                    <c:v>0.19770460569018394</c:v>
                  </c:pt>
                  <c:pt idx="568">
                    <c:v>0.19899860412687426</c:v>
                  </c:pt>
                  <c:pt idx="569">
                    <c:v>0.19899860412687426</c:v>
                  </c:pt>
                  <c:pt idx="570">
                    <c:v>0.19926225042502263</c:v>
                  </c:pt>
                  <c:pt idx="571">
                    <c:v>0.19972202905260325</c:v>
                  </c:pt>
                  <c:pt idx="572">
                    <c:v>0.19972202905260325</c:v>
                  </c:pt>
                  <c:pt idx="573">
                    <c:v>0.19947960073930143</c:v>
                  </c:pt>
                  <c:pt idx="574">
                    <c:v>0.19947960073930143</c:v>
                  </c:pt>
                  <c:pt idx="575">
                    <c:v>0.19947960073930143</c:v>
                  </c:pt>
                  <c:pt idx="576">
                    <c:v>0.19947960073930143</c:v>
                  </c:pt>
                  <c:pt idx="577">
                    <c:v>0.19947960073930143</c:v>
                  </c:pt>
                  <c:pt idx="578">
                    <c:v>0.19924189653115965</c:v>
                  </c:pt>
                  <c:pt idx="579">
                    <c:v>0.19924189653115965</c:v>
                  </c:pt>
                  <c:pt idx="580">
                    <c:v>0.19750696190261241</c:v>
                  </c:pt>
                  <c:pt idx="581">
                    <c:v>0.19750696190261241</c:v>
                  </c:pt>
                  <c:pt idx="582">
                    <c:v>0.19731644071839977</c:v>
                  </c:pt>
                  <c:pt idx="583">
                    <c:v>0.19683298052466264</c:v>
                  </c:pt>
                  <c:pt idx="584">
                    <c:v>0.19675139417831605</c:v>
                  </c:pt>
                  <c:pt idx="585">
                    <c:v>0.19675139417831605</c:v>
                  </c:pt>
                  <c:pt idx="586">
                    <c:v>0.19635596926670362</c:v>
                  </c:pt>
                  <c:pt idx="587">
                    <c:v>0.19564707454438915</c:v>
                  </c:pt>
                  <c:pt idx="588">
                    <c:v>0.195816240388789</c:v>
                  </c:pt>
                  <c:pt idx="589">
                    <c:v>0.195816240388789</c:v>
                  </c:pt>
                  <c:pt idx="590">
                    <c:v>0.195816240388789</c:v>
                  </c:pt>
                  <c:pt idx="591">
                    <c:v>0.195816240388789</c:v>
                  </c:pt>
                  <c:pt idx="592">
                    <c:v>0.19348270092066513</c:v>
                  </c:pt>
                  <c:pt idx="593">
                    <c:v>0.19532906707513972</c:v>
                  </c:pt>
                  <c:pt idx="594">
                    <c:v>0.19560845244177627</c:v>
                  </c:pt>
                  <c:pt idx="595">
                    <c:v>0.19560845244177627</c:v>
                  </c:pt>
                  <c:pt idx="596">
                    <c:v>0.19560845244177627</c:v>
                  </c:pt>
                  <c:pt idx="597">
                    <c:v>0.19560845244177627</c:v>
                  </c:pt>
                  <c:pt idx="598">
                    <c:v>0.19560845244177627</c:v>
                  </c:pt>
                  <c:pt idx="599">
                    <c:v>0.19456389981471664</c:v>
                  </c:pt>
                  <c:pt idx="600">
                    <c:v>0.19456389981471664</c:v>
                  </c:pt>
                  <c:pt idx="601">
                    <c:v>0.19456389981471664</c:v>
                  </c:pt>
                  <c:pt idx="602">
                    <c:v>0.19456389981471664</c:v>
                  </c:pt>
                  <c:pt idx="603">
                    <c:v>0.19449335892689665</c:v>
                  </c:pt>
                  <c:pt idx="604">
                    <c:v>0.19449335892689665</c:v>
                  </c:pt>
                  <c:pt idx="605">
                    <c:v>0.19449335892689665</c:v>
                  </c:pt>
                  <c:pt idx="606">
                    <c:v>0.19495754523599348</c:v>
                  </c:pt>
                  <c:pt idx="607">
                    <c:v>0.19495754523599348</c:v>
                  </c:pt>
                  <c:pt idx="608">
                    <c:v>0.19472516244411991</c:v>
                  </c:pt>
                  <c:pt idx="609">
                    <c:v>0.19472516244411991</c:v>
                  </c:pt>
                  <c:pt idx="610">
                    <c:v>0.19472516244411991</c:v>
                  </c:pt>
                  <c:pt idx="611">
                    <c:v>0.19472516244411991</c:v>
                  </c:pt>
                  <c:pt idx="612">
                    <c:v>0.19363654384209375</c:v>
                  </c:pt>
                  <c:pt idx="613">
                    <c:v>0.19497692171126305</c:v>
                  </c:pt>
                  <c:pt idx="614">
                    <c:v>0.19471802975356728</c:v>
                  </c:pt>
                  <c:pt idx="615">
                    <c:v>0.19471802975356728</c:v>
                  </c:pt>
                  <c:pt idx="616">
                    <c:v>0.19471802975356728</c:v>
                  </c:pt>
                  <c:pt idx="617">
                    <c:v>0.19706851600395231</c:v>
                  </c:pt>
                  <c:pt idx="618">
                    <c:v>0.19738878725331219</c:v>
                  </c:pt>
                  <c:pt idx="619">
                    <c:v>0.19712939912656355</c:v>
                  </c:pt>
                  <c:pt idx="620">
                    <c:v>0.19654685616072998</c:v>
                  </c:pt>
                  <c:pt idx="621">
                    <c:v>0.19613062540618745</c:v>
                  </c:pt>
                  <c:pt idx="622">
                    <c:v>0.20066029890228798</c:v>
                  </c:pt>
                  <c:pt idx="623">
                    <c:v>0.20037769891438073</c:v>
                  </c:pt>
                  <c:pt idx="624">
                    <c:v>0.19968196936350777</c:v>
                  </c:pt>
                  <c:pt idx="625">
                    <c:v>0.19987468296132171</c:v>
                  </c:pt>
                  <c:pt idx="626">
                    <c:v>0.19987468296132171</c:v>
                  </c:pt>
                  <c:pt idx="627">
                    <c:v>0.19969671448919171</c:v>
                  </c:pt>
                  <c:pt idx="628">
                    <c:v>0.19969671448919171</c:v>
                  </c:pt>
                  <c:pt idx="629">
                    <c:v>0.19968753368979017</c:v>
                  </c:pt>
                  <c:pt idx="630">
                    <c:v>0.2035452447655475</c:v>
                  </c:pt>
                  <c:pt idx="631">
                    <c:v>0.20651069383125575</c:v>
                  </c:pt>
                  <c:pt idx="632">
                    <c:v>0.20706842669352882</c:v>
                  </c:pt>
                  <c:pt idx="633">
                    <c:v>0.20347126469247578</c:v>
                  </c:pt>
                  <c:pt idx="634">
                    <c:v>0.20303913142271093</c:v>
                  </c:pt>
                  <c:pt idx="635">
                    <c:v>0.20466883820780665</c:v>
                  </c:pt>
                  <c:pt idx="636">
                    <c:v>0.2080355204713315</c:v>
                  </c:pt>
                  <c:pt idx="637">
                    <c:v>0.21140692724905888</c:v>
                  </c:pt>
                  <c:pt idx="638">
                    <c:v>0.2125153589220736</c:v>
                  </c:pt>
                  <c:pt idx="639">
                    <c:v>0.21290086373187353</c:v>
                  </c:pt>
                  <c:pt idx="640">
                    <c:v>0.21228806424813954</c:v>
                  </c:pt>
                  <c:pt idx="641">
                    <c:v>0.21217498019847256</c:v>
                  </c:pt>
                  <c:pt idx="642">
                    <c:v>0.20743834425357974</c:v>
                  </c:pt>
                  <c:pt idx="643">
                    <c:v>0.2039773952617735</c:v>
                  </c:pt>
                  <c:pt idx="644">
                    <c:v>0.2039773952617735</c:v>
                  </c:pt>
                  <c:pt idx="645">
                    <c:v>0.20326364926152221</c:v>
                  </c:pt>
                  <c:pt idx="646">
                    <c:v>0.19774534690409834</c:v>
                  </c:pt>
                  <c:pt idx="647">
                    <c:v>0.20130794541917335</c:v>
                  </c:pt>
                  <c:pt idx="648">
                    <c:v>0.20288502491148358</c:v>
                  </c:pt>
                </c:numCache>
              </c:numRef>
            </c:minus>
            <c:spPr>
              <a:ln>
                <a:solidFill>
                  <a:schemeClr val="tx1"/>
                </a:solidFill>
              </a:ln>
            </c:spPr>
          </c:errBars>
          <c:cat>
            <c:numRef>
              <c:f>Fig.7F!$A$4:$A$652</c:f>
              <c:numCache>
                <c:formatCode>General</c:formatCode>
                <c:ptCount val="649"/>
                <c:pt idx="0">
                  <c:v>0</c:v>
                </c:pt>
                <c:pt idx="1">
                  <c:v>0.08</c:v>
                </c:pt>
                <c:pt idx="2">
                  <c:v>0.17</c:v>
                </c:pt>
                <c:pt idx="3">
                  <c:v>0.25</c:v>
                </c:pt>
                <c:pt idx="4">
                  <c:v>0.33</c:v>
                </c:pt>
                <c:pt idx="5">
                  <c:v>0.42</c:v>
                </c:pt>
                <c:pt idx="6">
                  <c:v>0.5</c:v>
                </c:pt>
                <c:pt idx="7">
                  <c:v>0.57999999999999996</c:v>
                </c:pt>
                <c:pt idx="8">
                  <c:v>0.67</c:v>
                </c:pt>
                <c:pt idx="9">
                  <c:v>0.75</c:v>
                </c:pt>
                <c:pt idx="10">
                  <c:v>0.83</c:v>
                </c:pt>
                <c:pt idx="11">
                  <c:v>0.92</c:v>
                </c:pt>
                <c:pt idx="12">
                  <c:v>1</c:v>
                </c:pt>
                <c:pt idx="13">
                  <c:v>1.08</c:v>
                </c:pt>
                <c:pt idx="14">
                  <c:v>1.17</c:v>
                </c:pt>
                <c:pt idx="15">
                  <c:v>1.25</c:v>
                </c:pt>
                <c:pt idx="16">
                  <c:v>1.33</c:v>
                </c:pt>
                <c:pt idx="17">
                  <c:v>1.42</c:v>
                </c:pt>
                <c:pt idx="18">
                  <c:v>1.5</c:v>
                </c:pt>
                <c:pt idx="19">
                  <c:v>1.58</c:v>
                </c:pt>
                <c:pt idx="20">
                  <c:v>1.67</c:v>
                </c:pt>
                <c:pt idx="21">
                  <c:v>1.75</c:v>
                </c:pt>
                <c:pt idx="22">
                  <c:v>1.83</c:v>
                </c:pt>
                <c:pt idx="23">
                  <c:v>1.92</c:v>
                </c:pt>
                <c:pt idx="24">
                  <c:v>2</c:v>
                </c:pt>
                <c:pt idx="25">
                  <c:v>2.08</c:v>
                </c:pt>
                <c:pt idx="26">
                  <c:v>2.17</c:v>
                </c:pt>
                <c:pt idx="27">
                  <c:v>2.25</c:v>
                </c:pt>
                <c:pt idx="28">
                  <c:v>2.33</c:v>
                </c:pt>
                <c:pt idx="29">
                  <c:v>2.42</c:v>
                </c:pt>
                <c:pt idx="30">
                  <c:v>2.5</c:v>
                </c:pt>
                <c:pt idx="31">
                  <c:v>2.58</c:v>
                </c:pt>
                <c:pt idx="32">
                  <c:v>2.67</c:v>
                </c:pt>
                <c:pt idx="33">
                  <c:v>2.75</c:v>
                </c:pt>
                <c:pt idx="34">
                  <c:v>2.83</c:v>
                </c:pt>
                <c:pt idx="35">
                  <c:v>2.92</c:v>
                </c:pt>
                <c:pt idx="36">
                  <c:v>3</c:v>
                </c:pt>
                <c:pt idx="37">
                  <c:v>3.08</c:v>
                </c:pt>
                <c:pt idx="38">
                  <c:v>3.17</c:v>
                </c:pt>
                <c:pt idx="39">
                  <c:v>3.25</c:v>
                </c:pt>
                <c:pt idx="40">
                  <c:v>3.33</c:v>
                </c:pt>
                <c:pt idx="41">
                  <c:v>3.42</c:v>
                </c:pt>
                <c:pt idx="42">
                  <c:v>3.5</c:v>
                </c:pt>
                <c:pt idx="43">
                  <c:v>3.58</c:v>
                </c:pt>
                <c:pt idx="44">
                  <c:v>3.67</c:v>
                </c:pt>
                <c:pt idx="45">
                  <c:v>3.75</c:v>
                </c:pt>
                <c:pt idx="46">
                  <c:v>3.83</c:v>
                </c:pt>
                <c:pt idx="47">
                  <c:v>3.92</c:v>
                </c:pt>
                <c:pt idx="48">
                  <c:v>4</c:v>
                </c:pt>
                <c:pt idx="49">
                  <c:v>4.08</c:v>
                </c:pt>
                <c:pt idx="50">
                  <c:v>4.17</c:v>
                </c:pt>
                <c:pt idx="51">
                  <c:v>4.25</c:v>
                </c:pt>
                <c:pt idx="52">
                  <c:v>4.33</c:v>
                </c:pt>
                <c:pt idx="53">
                  <c:v>4.42</c:v>
                </c:pt>
                <c:pt idx="54">
                  <c:v>4.5</c:v>
                </c:pt>
                <c:pt idx="55">
                  <c:v>4.58</c:v>
                </c:pt>
                <c:pt idx="56">
                  <c:v>4.67</c:v>
                </c:pt>
                <c:pt idx="57">
                  <c:v>4.75</c:v>
                </c:pt>
                <c:pt idx="58">
                  <c:v>4.83</c:v>
                </c:pt>
                <c:pt idx="59">
                  <c:v>4.92</c:v>
                </c:pt>
                <c:pt idx="60">
                  <c:v>5</c:v>
                </c:pt>
                <c:pt idx="61">
                  <c:v>5.08</c:v>
                </c:pt>
                <c:pt idx="62">
                  <c:v>5.17</c:v>
                </c:pt>
                <c:pt idx="63">
                  <c:v>5.25</c:v>
                </c:pt>
                <c:pt idx="64">
                  <c:v>5.33</c:v>
                </c:pt>
                <c:pt idx="65">
                  <c:v>5.42</c:v>
                </c:pt>
                <c:pt idx="66">
                  <c:v>5.5</c:v>
                </c:pt>
                <c:pt idx="67">
                  <c:v>5.58</c:v>
                </c:pt>
                <c:pt idx="68">
                  <c:v>5.67</c:v>
                </c:pt>
                <c:pt idx="69">
                  <c:v>5.75</c:v>
                </c:pt>
                <c:pt idx="70">
                  <c:v>5.83</c:v>
                </c:pt>
                <c:pt idx="71">
                  <c:v>5.92</c:v>
                </c:pt>
                <c:pt idx="72">
                  <c:v>6</c:v>
                </c:pt>
                <c:pt idx="73">
                  <c:v>6.08</c:v>
                </c:pt>
                <c:pt idx="74">
                  <c:v>6.17</c:v>
                </c:pt>
                <c:pt idx="75">
                  <c:v>6.25</c:v>
                </c:pt>
                <c:pt idx="76">
                  <c:v>6.33</c:v>
                </c:pt>
                <c:pt idx="77">
                  <c:v>6.42</c:v>
                </c:pt>
                <c:pt idx="78">
                  <c:v>6.5</c:v>
                </c:pt>
                <c:pt idx="79">
                  <c:v>6.58</c:v>
                </c:pt>
                <c:pt idx="80">
                  <c:v>6.67</c:v>
                </c:pt>
                <c:pt idx="81">
                  <c:v>6.75</c:v>
                </c:pt>
                <c:pt idx="82">
                  <c:v>6.83</c:v>
                </c:pt>
                <c:pt idx="83">
                  <c:v>6.92</c:v>
                </c:pt>
                <c:pt idx="84">
                  <c:v>7</c:v>
                </c:pt>
                <c:pt idx="85">
                  <c:v>7.08</c:v>
                </c:pt>
                <c:pt idx="86">
                  <c:v>7.17</c:v>
                </c:pt>
                <c:pt idx="87">
                  <c:v>7.25</c:v>
                </c:pt>
                <c:pt idx="88">
                  <c:v>7.33</c:v>
                </c:pt>
                <c:pt idx="89">
                  <c:v>7.42</c:v>
                </c:pt>
                <c:pt idx="90">
                  <c:v>7.5</c:v>
                </c:pt>
                <c:pt idx="91">
                  <c:v>7.58</c:v>
                </c:pt>
                <c:pt idx="92">
                  <c:v>7.67</c:v>
                </c:pt>
                <c:pt idx="93">
                  <c:v>7.75</c:v>
                </c:pt>
                <c:pt idx="94">
                  <c:v>7.83</c:v>
                </c:pt>
                <c:pt idx="95">
                  <c:v>7.92</c:v>
                </c:pt>
                <c:pt idx="96">
                  <c:v>8</c:v>
                </c:pt>
                <c:pt idx="97">
                  <c:v>8.08</c:v>
                </c:pt>
                <c:pt idx="98">
                  <c:v>8.17</c:v>
                </c:pt>
                <c:pt idx="99">
                  <c:v>8.25</c:v>
                </c:pt>
                <c:pt idx="100">
                  <c:v>8.33</c:v>
                </c:pt>
                <c:pt idx="101">
                  <c:v>8.42</c:v>
                </c:pt>
                <c:pt idx="102">
                  <c:v>8.5</c:v>
                </c:pt>
                <c:pt idx="103">
                  <c:v>8.58</c:v>
                </c:pt>
                <c:pt idx="104">
                  <c:v>8.67</c:v>
                </c:pt>
                <c:pt idx="105">
                  <c:v>8.75</c:v>
                </c:pt>
                <c:pt idx="106">
                  <c:v>8.83</c:v>
                </c:pt>
                <c:pt idx="107">
                  <c:v>8.92</c:v>
                </c:pt>
                <c:pt idx="108">
                  <c:v>9</c:v>
                </c:pt>
                <c:pt idx="109">
                  <c:v>9.08</c:v>
                </c:pt>
                <c:pt idx="110">
                  <c:v>9.17</c:v>
                </c:pt>
                <c:pt idx="111">
                  <c:v>9.25</c:v>
                </c:pt>
                <c:pt idx="112">
                  <c:v>9.33</c:v>
                </c:pt>
                <c:pt idx="113">
                  <c:v>9.42</c:v>
                </c:pt>
                <c:pt idx="114">
                  <c:v>9.5</c:v>
                </c:pt>
                <c:pt idx="115">
                  <c:v>9.58</c:v>
                </c:pt>
                <c:pt idx="116">
                  <c:v>9.67</c:v>
                </c:pt>
                <c:pt idx="117">
                  <c:v>9.75</c:v>
                </c:pt>
                <c:pt idx="118">
                  <c:v>9.83</c:v>
                </c:pt>
                <c:pt idx="119">
                  <c:v>9.92</c:v>
                </c:pt>
                <c:pt idx="120">
                  <c:v>10</c:v>
                </c:pt>
                <c:pt idx="121">
                  <c:v>10.08</c:v>
                </c:pt>
                <c:pt idx="122">
                  <c:v>10.17</c:v>
                </c:pt>
                <c:pt idx="123">
                  <c:v>10.25</c:v>
                </c:pt>
                <c:pt idx="124">
                  <c:v>10.33</c:v>
                </c:pt>
                <c:pt idx="125">
                  <c:v>10.42</c:v>
                </c:pt>
                <c:pt idx="126">
                  <c:v>10.5</c:v>
                </c:pt>
                <c:pt idx="127">
                  <c:v>10.58</c:v>
                </c:pt>
                <c:pt idx="128">
                  <c:v>10.67</c:v>
                </c:pt>
                <c:pt idx="129">
                  <c:v>10.75</c:v>
                </c:pt>
                <c:pt idx="130">
                  <c:v>10.83</c:v>
                </c:pt>
                <c:pt idx="131">
                  <c:v>10.92</c:v>
                </c:pt>
                <c:pt idx="132">
                  <c:v>11</c:v>
                </c:pt>
                <c:pt idx="133">
                  <c:v>11.08</c:v>
                </c:pt>
                <c:pt idx="134">
                  <c:v>11.17</c:v>
                </c:pt>
                <c:pt idx="135">
                  <c:v>11.25</c:v>
                </c:pt>
                <c:pt idx="136">
                  <c:v>11.33</c:v>
                </c:pt>
                <c:pt idx="137">
                  <c:v>11.42</c:v>
                </c:pt>
                <c:pt idx="138">
                  <c:v>11.5</c:v>
                </c:pt>
                <c:pt idx="139">
                  <c:v>11.58</c:v>
                </c:pt>
                <c:pt idx="140">
                  <c:v>11.67</c:v>
                </c:pt>
                <c:pt idx="141">
                  <c:v>11.75</c:v>
                </c:pt>
                <c:pt idx="142">
                  <c:v>11.83</c:v>
                </c:pt>
                <c:pt idx="143">
                  <c:v>11.92</c:v>
                </c:pt>
                <c:pt idx="144">
                  <c:v>12</c:v>
                </c:pt>
                <c:pt idx="145">
                  <c:v>12.08</c:v>
                </c:pt>
                <c:pt idx="146">
                  <c:v>12.17</c:v>
                </c:pt>
                <c:pt idx="147">
                  <c:v>12.25</c:v>
                </c:pt>
                <c:pt idx="148">
                  <c:v>12.33</c:v>
                </c:pt>
                <c:pt idx="149">
                  <c:v>12.42</c:v>
                </c:pt>
                <c:pt idx="150">
                  <c:v>12.5</c:v>
                </c:pt>
                <c:pt idx="151">
                  <c:v>12.58</c:v>
                </c:pt>
                <c:pt idx="152">
                  <c:v>12.67</c:v>
                </c:pt>
                <c:pt idx="153">
                  <c:v>12.75</c:v>
                </c:pt>
                <c:pt idx="154">
                  <c:v>12.83</c:v>
                </c:pt>
                <c:pt idx="155">
                  <c:v>12.92</c:v>
                </c:pt>
                <c:pt idx="156">
                  <c:v>13</c:v>
                </c:pt>
                <c:pt idx="157">
                  <c:v>13.08</c:v>
                </c:pt>
                <c:pt idx="158">
                  <c:v>13.17</c:v>
                </c:pt>
                <c:pt idx="159">
                  <c:v>13.25</c:v>
                </c:pt>
                <c:pt idx="160">
                  <c:v>13.33</c:v>
                </c:pt>
                <c:pt idx="161">
                  <c:v>13.42</c:v>
                </c:pt>
                <c:pt idx="162">
                  <c:v>13.5</c:v>
                </c:pt>
                <c:pt idx="163">
                  <c:v>13.58</c:v>
                </c:pt>
                <c:pt idx="164">
                  <c:v>13.67</c:v>
                </c:pt>
                <c:pt idx="165">
                  <c:v>13.75</c:v>
                </c:pt>
                <c:pt idx="166">
                  <c:v>13.83</c:v>
                </c:pt>
                <c:pt idx="167">
                  <c:v>13.92</c:v>
                </c:pt>
                <c:pt idx="168">
                  <c:v>14</c:v>
                </c:pt>
                <c:pt idx="169">
                  <c:v>14.08</c:v>
                </c:pt>
                <c:pt idx="170">
                  <c:v>14.17</c:v>
                </c:pt>
                <c:pt idx="171">
                  <c:v>14.25</c:v>
                </c:pt>
                <c:pt idx="172">
                  <c:v>14.33</c:v>
                </c:pt>
                <c:pt idx="173">
                  <c:v>14.42</c:v>
                </c:pt>
                <c:pt idx="174">
                  <c:v>14.5</c:v>
                </c:pt>
                <c:pt idx="175">
                  <c:v>14.58</c:v>
                </c:pt>
                <c:pt idx="176">
                  <c:v>14.67</c:v>
                </c:pt>
                <c:pt idx="177">
                  <c:v>14.75</c:v>
                </c:pt>
                <c:pt idx="178">
                  <c:v>14.83</c:v>
                </c:pt>
                <c:pt idx="179">
                  <c:v>14.92</c:v>
                </c:pt>
                <c:pt idx="180">
                  <c:v>15</c:v>
                </c:pt>
                <c:pt idx="181">
                  <c:v>15.08</c:v>
                </c:pt>
                <c:pt idx="182">
                  <c:v>15.17</c:v>
                </c:pt>
                <c:pt idx="183">
                  <c:v>15.25</c:v>
                </c:pt>
                <c:pt idx="184">
                  <c:v>15.33</c:v>
                </c:pt>
                <c:pt idx="185">
                  <c:v>15.42</c:v>
                </c:pt>
                <c:pt idx="186">
                  <c:v>15.5</c:v>
                </c:pt>
                <c:pt idx="187">
                  <c:v>15.58</c:v>
                </c:pt>
                <c:pt idx="188">
                  <c:v>15.67</c:v>
                </c:pt>
                <c:pt idx="189">
                  <c:v>15.75</c:v>
                </c:pt>
                <c:pt idx="190">
                  <c:v>15.83</c:v>
                </c:pt>
                <c:pt idx="191">
                  <c:v>15.92</c:v>
                </c:pt>
                <c:pt idx="192">
                  <c:v>16</c:v>
                </c:pt>
                <c:pt idx="193">
                  <c:v>16.079999999999998</c:v>
                </c:pt>
                <c:pt idx="194">
                  <c:v>16.170000000000002</c:v>
                </c:pt>
                <c:pt idx="195">
                  <c:v>16.25</c:v>
                </c:pt>
                <c:pt idx="196">
                  <c:v>16.329999999999998</c:v>
                </c:pt>
                <c:pt idx="197">
                  <c:v>16.420000000000002</c:v>
                </c:pt>
                <c:pt idx="198">
                  <c:v>16.5</c:v>
                </c:pt>
                <c:pt idx="199">
                  <c:v>16.579999999999998</c:v>
                </c:pt>
                <c:pt idx="200">
                  <c:v>16.670000000000002</c:v>
                </c:pt>
                <c:pt idx="201">
                  <c:v>16.75</c:v>
                </c:pt>
                <c:pt idx="202">
                  <c:v>16.829999999999998</c:v>
                </c:pt>
                <c:pt idx="203">
                  <c:v>16.920000000000002</c:v>
                </c:pt>
                <c:pt idx="204">
                  <c:v>17</c:v>
                </c:pt>
                <c:pt idx="205">
                  <c:v>17.079999999999998</c:v>
                </c:pt>
                <c:pt idx="206">
                  <c:v>17.170000000000002</c:v>
                </c:pt>
                <c:pt idx="207">
                  <c:v>17.25</c:v>
                </c:pt>
                <c:pt idx="208">
                  <c:v>17.329999999999998</c:v>
                </c:pt>
                <c:pt idx="209">
                  <c:v>17.420000000000002</c:v>
                </c:pt>
                <c:pt idx="210">
                  <c:v>17.5</c:v>
                </c:pt>
                <c:pt idx="211">
                  <c:v>17.579999999999998</c:v>
                </c:pt>
                <c:pt idx="212">
                  <c:v>17.670000000000002</c:v>
                </c:pt>
                <c:pt idx="213">
                  <c:v>17.75</c:v>
                </c:pt>
                <c:pt idx="214">
                  <c:v>17.829999999999998</c:v>
                </c:pt>
                <c:pt idx="215">
                  <c:v>17.920000000000002</c:v>
                </c:pt>
                <c:pt idx="216">
                  <c:v>18</c:v>
                </c:pt>
                <c:pt idx="217">
                  <c:v>18.079999999999998</c:v>
                </c:pt>
                <c:pt idx="218">
                  <c:v>18.170000000000002</c:v>
                </c:pt>
                <c:pt idx="219">
                  <c:v>18.25</c:v>
                </c:pt>
                <c:pt idx="220">
                  <c:v>18.329999999999998</c:v>
                </c:pt>
                <c:pt idx="221">
                  <c:v>18.420000000000002</c:v>
                </c:pt>
                <c:pt idx="222">
                  <c:v>18.5</c:v>
                </c:pt>
                <c:pt idx="223">
                  <c:v>18.579999999999998</c:v>
                </c:pt>
                <c:pt idx="224">
                  <c:v>18.670000000000002</c:v>
                </c:pt>
                <c:pt idx="225">
                  <c:v>18.75</c:v>
                </c:pt>
                <c:pt idx="226">
                  <c:v>18.829999999999998</c:v>
                </c:pt>
                <c:pt idx="227">
                  <c:v>18.920000000000002</c:v>
                </c:pt>
                <c:pt idx="228">
                  <c:v>19</c:v>
                </c:pt>
                <c:pt idx="229">
                  <c:v>19.079999999999998</c:v>
                </c:pt>
                <c:pt idx="230">
                  <c:v>19.170000000000002</c:v>
                </c:pt>
                <c:pt idx="231">
                  <c:v>19.25</c:v>
                </c:pt>
                <c:pt idx="232">
                  <c:v>19.329999999999998</c:v>
                </c:pt>
                <c:pt idx="233">
                  <c:v>19.420000000000002</c:v>
                </c:pt>
                <c:pt idx="234">
                  <c:v>19.5</c:v>
                </c:pt>
                <c:pt idx="235">
                  <c:v>19.579999999999998</c:v>
                </c:pt>
                <c:pt idx="236">
                  <c:v>19.670000000000002</c:v>
                </c:pt>
                <c:pt idx="237">
                  <c:v>19.75</c:v>
                </c:pt>
                <c:pt idx="238">
                  <c:v>19.829999999999998</c:v>
                </c:pt>
                <c:pt idx="239">
                  <c:v>19.920000000000002</c:v>
                </c:pt>
                <c:pt idx="240">
                  <c:v>20</c:v>
                </c:pt>
                <c:pt idx="241">
                  <c:v>20.079999999999998</c:v>
                </c:pt>
                <c:pt idx="242">
                  <c:v>20.170000000000002</c:v>
                </c:pt>
                <c:pt idx="243">
                  <c:v>20.25</c:v>
                </c:pt>
                <c:pt idx="244">
                  <c:v>20.329999999999998</c:v>
                </c:pt>
                <c:pt idx="245">
                  <c:v>20.420000000000002</c:v>
                </c:pt>
                <c:pt idx="246">
                  <c:v>20.5</c:v>
                </c:pt>
                <c:pt idx="247">
                  <c:v>20.58</c:v>
                </c:pt>
                <c:pt idx="248">
                  <c:v>20.67</c:v>
                </c:pt>
                <c:pt idx="249">
                  <c:v>20.75</c:v>
                </c:pt>
                <c:pt idx="250">
                  <c:v>20.83</c:v>
                </c:pt>
                <c:pt idx="251">
                  <c:v>20.92</c:v>
                </c:pt>
                <c:pt idx="252">
                  <c:v>21</c:v>
                </c:pt>
                <c:pt idx="253">
                  <c:v>21.08</c:v>
                </c:pt>
                <c:pt idx="254">
                  <c:v>21.17</c:v>
                </c:pt>
                <c:pt idx="255">
                  <c:v>21.25</c:v>
                </c:pt>
                <c:pt idx="256">
                  <c:v>21.33</c:v>
                </c:pt>
                <c:pt idx="257">
                  <c:v>21.42</c:v>
                </c:pt>
                <c:pt idx="258">
                  <c:v>21.5</c:v>
                </c:pt>
                <c:pt idx="259">
                  <c:v>21.58</c:v>
                </c:pt>
                <c:pt idx="260">
                  <c:v>21.67</c:v>
                </c:pt>
                <c:pt idx="261">
                  <c:v>21.75</c:v>
                </c:pt>
                <c:pt idx="262">
                  <c:v>21.83</c:v>
                </c:pt>
                <c:pt idx="263">
                  <c:v>21.92</c:v>
                </c:pt>
                <c:pt idx="264">
                  <c:v>22</c:v>
                </c:pt>
                <c:pt idx="265">
                  <c:v>22.08</c:v>
                </c:pt>
                <c:pt idx="266">
                  <c:v>22.17</c:v>
                </c:pt>
                <c:pt idx="267">
                  <c:v>22.25</c:v>
                </c:pt>
                <c:pt idx="268">
                  <c:v>22.33</c:v>
                </c:pt>
                <c:pt idx="269">
                  <c:v>22.42</c:v>
                </c:pt>
                <c:pt idx="270">
                  <c:v>22.5</c:v>
                </c:pt>
                <c:pt idx="271">
                  <c:v>22.58</c:v>
                </c:pt>
                <c:pt idx="272">
                  <c:v>22.67</c:v>
                </c:pt>
                <c:pt idx="273">
                  <c:v>22.75</c:v>
                </c:pt>
                <c:pt idx="274">
                  <c:v>22.83</c:v>
                </c:pt>
                <c:pt idx="275">
                  <c:v>22.92</c:v>
                </c:pt>
                <c:pt idx="276">
                  <c:v>23</c:v>
                </c:pt>
                <c:pt idx="277">
                  <c:v>23.08</c:v>
                </c:pt>
                <c:pt idx="278">
                  <c:v>23.17</c:v>
                </c:pt>
                <c:pt idx="279">
                  <c:v>23.25</c:v>
                </c:pt>
                <c:pt idx="280">
                  <c:v>23.33</c:v>
                </c:pt>
                <c:pt idx="281">
                  <c:v>23.42</c:v>
                </c:pt>
                <c:pt idx="282">
                  <c:v>23.5</c:v>
                </c:pt>
                <c:pt idx="283">
                  <c:v>23.58</c:v>
                </c:pt>
                <c:pt idx="284">
                  <c:v>23.67</c:v>
                </c:pt>
                <c:pt idx="285">
                  <c:v>23.75</c:v>
                </c:pt>
                <c:pt idx="286">
                  <c:v>23.83</c:v>
                </c:pt>
                <c:pt idx="287">
                  <c:v>23.92</c:v>
                </c:pt>
                <c:pt idx="288">
                  <c:v>24</c:v>
                </c:pt>
                <c:pt idx="289">
                  <c:v>24.08</c:v>
                </c:pt>
                <c:pt idx="290">
                  <c:v>24.17</c:v>
                </c:pt>
                <c:pt idx="291">
                  <c:v>24.25</c:v>
                </c:pt>
                <c:pt idx="292">
                  <c:v>24.33</c:v>
                </c:pt>
                <c:pt idx="293">
                  <c:v>24.42</c:v>
                </c:pt>
                <c:pt idx="294">
                  <c:v>24.5</c:v>
                </c:pt>
                <c:pt idx="295">
                  <c:v>24.58</c:v>
                </c:pt>
                <c:pt idx="296">
                  <c:v>24.67</c:v>
                </c:pt>
                <c:pt idx="297">
                  <c:v>24.75</c:v>
                </c:pt>
                <c:pt idx="298">
                  <c:v>24.83</c:v>
                </c:pt>
                <c:pt idx="299">
                  <c:v>24.92</c:v>
                </c:pt>
                <c:pt idx="300">
                  <c:v>25</c:v>
                </c:pt>
                <c:pt idx="301">
                  <c:v>25.08</c:v>
                </c:pt>
                <c:pt idx="302">
                  <c:v>25.17</c:v>
                </c:pt>
                <c:pt idx="303">
                  <c:v>25.25</c:v>
                </c:pt>
                <c:pt idx="304">
                  <c:v>25.33</c:v>
                </c:pt>
                <c:pt idx="305">
                  <c:v>25.42</c:v>
                </c:pt>
                <c:pt idx="306">
                  <c:v>25.5</c:v>
                </c:pt>
                <c:pt idx="307">
                  <c:v>25.58</c:v>
                </c:pt>
                <c:pt idx="308">
                  <c:v>25.67</c:v>
                </c:pt>
                <c:pt idx="309">
                  <c:v>25.75</c:v>
                </c:pt>
                <c:pt idx="310">
                  <c:v>25.83</c:v>
                </c:pt>
                <c:pt idx="311">
                  <c:v>25.92</c:v>
                </c:pt>
                <c:pt idx="312">
                  <c:v>26</c:v>
                </c:pt>
                <c:pt idx="313">
                  <c:v>26.08</c:v>
                </c:pt>
                <c:pt idx="314">
                  <c:v>26.17</c:v>
                </c:pt>
                <c:pt idx="315">
                  <c:v>26.25</c:v>
                </c:pt>
                <c:pt idx="316">
                  <c:v>26.33</c:v>
                </c:pt>
                <c:pt idx="317">
                  <c:v>26.42</c:v>
                </c:pt>
                <c:pt idx="318">
                  <c:v>26.5</c:v>
                </c:pt>
                <c:pt idx="319">
                  <c:v>26.58</c:v>
                </c:pt>
                <c:pt idx="320">
                  <c:v>26.67</c:v>
                </c:pt>
                <c:pt idx="321">
                  <c:v>26.75</c:v>
                </c:pt>
                <c:pt idx="322">
                  <c:v>26.83</c:v>
                </c:pt>
                <c:pt idx="323">
                  <c:v>26.92</c:v>
                </c:pt>
                <c:pt idx="324">
                  <c:v>27</c:v>
                </c:pt>
                <c:pt idx="325">
                  <c:v>27.08</c:v>
                </c:pt>
                <c:pt idx="326">
                  <c:v>27.17</c:v>
                </c:pt>
                <c:pt idx="327">
                  <c:v>27.25</c:v>
                </c:pt>
                <c:pt idx="328">
                  <c:v>27.33</c:v>
                </c:pt>
                <c:pt idx="329">
                  <c:v>27.42</c:v>
                </c:pt>
                <c:pt idx="330">
                  <c:v>27.5</c:v>
                </c:pt>
                <c:pt idx="331">
                  <c:v>27.58</c:v>
                </c:pt>
                <c:pt idx="332">
                  <c:v>27.67</c:v>
                </c:pt>
                <c:pt idx="333">
                  <c:v>27.75</c:v>
                </c:pt>
                <c:pt idx="334">
                  <c:v>27.83</c:v>
                </c:pt>
                <c:pt idx="335">
                  <c:v>27.92</c:v>
                </c:pt>
                <c:pt idx="336">
                  <c:v>28</c:v>
                </c:pt>
                <c:pt idx="337">
                  <c:v>28.08</c:v>
                </c:pt>
                <c:pt idx="338">
                  <c:v>28.17</c:v>
                </c:pt>
                <c:pt idx="339">
                  <c:v>28.25</c:v>
                </c:pt>
                <c:pt idx="340">
                  <c:v>28.33</c:v>
                </c:pt>
                <c:pt idx="341">
                  <c:v>28.42</c:v>
                </c:pt>
                <c:pt idx="342">
                  <c:v>28.5</c:v>
                </c:pt>
                <c:pt idx="343">
                  <c:v>28.58</c:v>
                </c:pt>
                <c:pt idx="344">
                  <c:v>28.67</c:v>
                </c:pt>
                <c:pt idx="345">
                  <c:v>28.75</c:v>
                </c:pt>
                <c:pt idx="346">
                  <c:v>28.83</c:v>
                </c:pt>
                <c:pt idx="347">
                  <c:v>28.92</c:v>
                </c:pt>
                <c:pt idx="348">
                  <c:v>29</c:v>
                </c:pt>
                <c:pt idx="349">
                  <c:v>29.08</c:v>
                </c:pt>
                <c:pt idx="350">
                  <c:v>29.17</c:v>
                </c:pt>
                <c:pt idx="351">
                  <c:v>29.25</c:v>
                </c:pt>
                <c:pt idx="352">
                  <c:v>29.33</c:v>
                </c:pt>
                <c:pt idx="353">
                  <c:v>29.42</c:v>
                </c:pt>
                <c:pt idx="354">
                  <c:v>29.5</c:v>
                </c:pt>
                <c:pt idx="355">
                  <c:v>29.58</c:v>
                </c:pt>
                <c:pt idx="356">
                  <c:v>29.67</c:v>
                </c:pt>
                <c:pt idx="357">
                  <c:v>29.75</c:v>
                </c:pt>
                <c:pt idx="358">
                  <c:v>29.83</c:v>
                </c:pt>
                <c:pt idx="359">
                  <c:v>29.92</c:v>
                </c:pt>
                <c:pt idx="360">
                  <c:v>30</c:v>
                </c:pt>
                <c:pt idx="361">
                  <c:v>30.08</c:v>
                </c:pt>
                <c:pt idx="362">
                  <c:v>30.17</c:v>
                </c:pt>
                <c:pt idx="363">
                  <c:v>30.25</c:v>
                </c:pt>
                <c:pt idx="364">
                  <c:v>30.33</c:v>
                </c:pt>
                <c:pt idx="365">
                  <c:v>30.42</c:v>
                </c:pt>
                <c:pt idx="366">
                  <c:v>30.5</c:v>
                </c:pt>
                <c:pt idx="367">
                  <c:v>30.58</c:v>
                </c:pt>
                <c:pt idx="368">
                  <c:v>30.67</c:v>
                </c:pt>
                <c:pt idx="369">
                  <c:v>30.75</c:v>
                </c:pt>
                <c:pt idx="370">
                  <c:v>30.83</c:v>
                </c:pt>
                <c:pt idx="371">
                  <c:v>30.92</c:v>
                </c:pt>
                <c:pt idx="372">
                  <c:v>31</c:v>
                </c:pt>
                <c:pt idx="373">
                  <c:v>31.08</c:v>
                </c:pt>
                <c:pt idx="374">
                  <c:v>31.17</c:v>
                </c:pt>
                <c:pt idx="375">
                  <c:v>31.25</c:v>
                </c:pt>
                <c:pt idx="376">
                  <c:v>31.33</c:v>
                </c:pt>
                <c:pt idx="377">
                  <c:v>31.42</c:v>
                </c:pt>
                <c:pt idx="378">
                  <c:v>31.5</c:v>
                </c:pt>
                <c:pt idx="379">
                  <c:v>31.58</c:v>
                </c:pt>
                <c:pt idx="380">
                  <c:v>31.67</c:v>
                </c:pt>
                <c:pt idx="381">
                  <c:v>31.75</c:v>
                </c:pt>
                <c:pt idx="382">
                  <c:v>31.83</c:v>
                </c:pt>
                <c:pt idx="383">
                  <c:v>31.92</c:v>
                </c:pt>
                <c:pt idx="384">
                  <c:v>32</c:v>
                </c:pt>
                <c:pt idx="385">
                  <c:v>32.08</c:v>
                </c:pt>
                <c:pt idx="386">
                  <c:v>32.17</c:v>
                </c:pt>
                <c:pt idx="387">
                  <c:v>32.25</c:v>
                </c:pt>
                <c:pt idx="388">
                  <c:v>32.33</c:v>
                </c:pt>
                <c:pt idx="389">
                  <c:v>32.42</c:v>
                </c:pt>
                <c:pt idx="390">
                  <c:v>32.5</c:v>
                </c:pt>
                <c:pt idx="391">
                  <c:v>32.58</c:v>
                </c:pt>
                <c:pt idx="392">
                  <c:v>32.67</c:v>
                </c:pt>
                <c:pt idx="393">
                  <c:v>32.75</c:v>
                </c:pt>
                <c:pt idx="394">
                  <c:v>32.83</c:v>
                </c:pt>
                <c:pt idx="395">
                  <c:v>32.92</c:v>
                </c:pt>
                <c:pt idx="396">
                  <c:v>33</c:v>
                </c:pt>
                <c:pt idx="397">
                  <c:v>33.08</c:v>
                </c:pt>
                <c:pt idx="398">
                  <c:v>33.17</c:v>
                </c:pt>
                <c:pt idx="399">
                  <c:v>33.25</c:v>
                </c:pt>
                <c:pt idx="400">
                  <c:v>33.33</c:v>
                </c:pt>
                <c:pt idx="401">
                  <c:v>33.42</c:v>
                </c:pt>
                <c:pt idx="402">
                  <c:v>33.5</c:v>
                </c:pt>
                <c:pt idx="403">
                  <c:v>33.58</c:v>
                </c:pt>
                <c:pt idx="404">
                  <c:v>33.67</c:v>
                </c:pt>
                <c:pt idx="405">
                  <c:v>33.75</c:v>
                </c:pt>
                <c:pt idx="406">
                  <c:v>33.83</c:v>
                </c:pt>
                <c:pt idx="407">
                  <c:v>33.92</c:v>
                </c:pt>
                <c:pt idx="408">
                  <c:v>34</c:v>
                </c:pt>
                <c:pt idx="409">
                  <c:v>34.08</c:v>
                </c:pt>
                <c:pt idx="410">
                  <c:v>34.17</c:v>
                </c:pt>
                <c:pt idx="411">
                  <c:v>34.25</c:v>
                </c:pt>
                <c:pt idx="412">
                  <c:v>34.33</c:v>
                </c:pt>
                <c:pt idx="413">
                  <c:v>34.42</c:v>
                </c:pt>
                <c:pt idx="414">
                  <c:v>34.5</c:v>
                </c:pt>
                <c:pt idx="415">
                  <c:v>34.58</c:v>
                </c:pt>
                <c:pt idx="416">
                  <c:v>34.67</c:v>
                </c:pt>
                <c:pt idx="417">
                  <c:v>34.75</c:v>
                </c:pt>
                <c:pt idx="418">
                  <c:v>34.83</c:v>
                </c:pt>
                <c:pt idx="419">
                  <c:v>34.92</c:v>
                </c:pt>
                <c:pt idx="420">
                  <c:v>35</c:v>
                </c:pt>
                <c:pt idx="421">
                  <c:v>35.08</c:v>
                </c:pt>
                <c:pt idx="422">
                  <c:v>35.17</c:v>
                </c:pt>
                <c:pt idx="423">
                  <c:v>35.25</c:v>
                </c:pt>
                <c:pt idx="424">
                  <c:v>35.33</c:v>
                </c:pt>
                <c:pt idx="425">
                  <c:v>35.42</c:v>
                </c:pt>
                <c:pt idx="426">
                  <c:v>35.5</c:v>
                </c:pt>
                <c:pt idx="427">
                  <c:v>35.58</c:v>
                </c:pt>
                <c:pt idx="428">
                  <c:v>35.67</c:v>
                </c:pt>
                <c:pt idx="429">
                  <c:v>35.75</c:v>
                </c:pt>
                <c:pt idx="430">
                  <c:v>35.83</c:v>
                </c:pt>
                <c:pt idx="431">
                  <c:v>35.92</c:v>
                </c:pt>
                <c:pt idx="432">
                  <c:v>36</c:v>
                </c:pt>
                <c:pt idx="433">
                  <c:v>36.08</c:v>
                </c:pt>
                <c:pt idx="434">
                  <c:v>36.17</c:v>
                </c:pt>
                <c:pt idx="435">
                  <c:v>36.25</c:v>
                </c:pt>
                <c:pt idx="436">
                  <c:v>36.33</c:v>
                </c:pt>
                <c:pt idx="437">
                  <c:v>36.42</c:v>
                </c:pt>
                <c:pt idx="438">
                  <c:v>36.5</c:v>
                </c:pt>
                <c:pt idx="439">
                  <c:v>36.58</c:v>
                </c:pt>
                <c:pt idx="440">
                  <c:v>36.67</c:v>
                </c:pt>
                <c:pt idx="441">
                  <c:v>36.75</c:v>
                </c:pt>
                <c:pt idx="442">
                  <c:v>36.83</c:v>
                </c:pt>
                <c:pt idx="443">
                  <c:v>36.92</c:v>
                </c:pt>
                <c:pt idx="444">
                  <c:v>37</c:v>
                </c:pt>
                <c:pt idx="445">
                  <c:v>37.08</c:v>
                </c:pt>
                <c:pt idx="446">
                  <c:v>37.17</c:v>
                </c:pt>
                <c:pt idx="447">
                  <c:v>37.25</c:v>
                </c:pt>
                <c:pt idx="448">
                  <c:v>37.33</c:v>
                </c:pt>
                <c:pt idx="449">
                  <c:v>37.42</c:v>
                </c:pt>
                <c:pt idx="450">
                  <c:v>37.5</c:v>
                </c:pt>
                <c:pt idx="451">
                  <c:v>37.58</c:v>
                </c:pt>
                <c:pt idx="452">
                  <c:v>37.67</c:v>
                </c:pt>
                <c:pt idx="453">
                  <c:v>37.75</c:v>
                </c:pt>
                <c:pt idx="454">
                  <c:v>37.83</c:v>
                </c:pt>
                <c:pt idx="455">
                  <c:v>37.92</c:v>
                </c:pt>
                <c:pt idx="456">
                  <c:v>38</c:v>
                </c:pt>
                <c:pt idx="457">
                  <c:v>38.08</c:v>
                </c:pt>
                <c:pt idx="458">
                  <c:v>38.17</c:v>
                </c:pt>
                <c:pt idx="459">
                  <c:v>38.25</c:v>
                </c:pt>
                <c:pt idx="460">
                  <c:v>38.33</c:v>
                </c:pt>
                <c:pt idx="461">
                  <c:v>38.42</c:v>
                </c:pt>
                <c:pt idx="462">
                  <c:v>38.5</c:v>
                </c:pt>
                <c:pt idx="463">
                  <c:v>38.58</c:v>
                </c:pt>
                <c:pt idx="464">
                  <c:v>38.67</c:v>
                </c:pt>
                <c:pt idx="465">
                  <c:v>38.75</c:v>
                </c:pt>
                <c:pt idx="466">
                  <c:v>38.83</c:v>
                </c:pt>
                <c:pt idx="467">
                  <c:v>38.92</c:v>
                </c:pt>
                <c:pt idx="468">
                  <c:v>39</c:v>
                </c:pt>
                <c:pt idx="469">
                  <c:v>39.08</c:v>
                </c:pt>
                <c:pt idx="470">
                  <c:v>39.17</c:v>
                </c:pt>
                <c:pt idx="471">
                  <c:v>39.25</c:v>
                </c:pt>
                <c:pt idx="472">
                  <c:v>39.33</c:v>
                </c:pt>
                <c:pt idx="473">
                  <c:v>39.42</c:v>
                </c:pt>
                <c:pt idx="474">
                  <c:v>39.5</c:v>
                </c:pt>
                <c:pt idx="475">
                  <c:v>39.58</c:v>
                </c:pt>
                <c:pt idx="476">
                  <c:v>39.67</c:v>
                </c:pt>
                <c:pt idx="477">
                  <c:v>39.75</c:v>
                </c:pt>
                <c:pt idx="478">
                  <c:v>39.83</c:v>
                </c:pt>
                <c:pt idx="479">
                  <c:v>39.92</c:v>
                </c:pt>
                <c:pt idx="480">
                  <c:v>40</c:v>
                </c:pt>
                <c:pt idx="481">
                  <c:v>40.08</c:v>
                </c:pt>
                <c:pt idx="482">
                  <c:v>40.17</c:v>
                </c:pt>
                <c:pt idx="483">
                  <c:v>40.25</c:v>
                </c:pt>
                <c:pt idx="484">
                  <c:v>40.33</c:v>
                </c:pt>
                <c:pt idx="485">
                  <c:v>40.42</c:v>
                </c:pt>
                <c:pt idx="486">
                  <c:v>40.5</c:v>
                </c:pt>
                <c:pt idx="487">
                  <c:v>40.58</c:v>
                </c:pt>
                <c:pt idx="488">
                  <c:v>40.67</c:v>
                </c:pt>
                <c:pt idx="489">
                  <c:v>40.75</c:v>
                </c:pt>
                <c:pt idx="490">
                  <c:v>40.83</c:v>
                </c:pt>
                <c:pt idx="491">
                  <c:v>40.92</c:v>
                </c:pt>
                <c:pt idx="492">
                  <c:v>41</c:v>
                </c:pt>
                <c:pt idx="493">
                  <c:v>41.08</c:v>
                </c:pt>
                <c:pt idx="494">
                  <c:v>41.17</c:v>
                </c:pt>
                <c:pt idx="495">
                  <c:v>41.25</c:v>
                </c:pt>
                <c:pt idx="496">
                  <c:v>41.33</c:v>
                </c:pt>
                <c:pt idx="497">
                  <c:v>41.42</c:v>
                </c:pt>
                <c:pt idx="498">
                  <c:v>41.5</c:v>
                </c:pt>
                <c:pt idx="499">
                  <c:v>41.58</c:v>
                </c:pt>
                <c:pt idx="500">
                  <c:v>41.67</c:v>
                </c:pt>
                <c:pt idx="501">
                  <c:v>41.75</c:v>
                </c:pt>
                <c:pt idx="502">
                  <c:v>41.83</c:v>
                </c:pt>
                <c:pt idx="503">
                  <c:v>41.92</c:v>
                </c:pt>
                <c:pt idx="504">
                  <c:v>42</c:v>
                </c:pt>
                <c:pt idx="505">
                  <c:v>42.08</c:v>
                </c:pt>
                <c:pt idx="506">
                  <c:v>42.17</c:v>
                </c:pt>
                <c:pt idx="507">
                  <c:v>42.25</c:v>
                </c:pt>
                <c:pt idx="508">
                  <c:v>42.33</c:v>
                </c:pt>
                <c:pt idx="509">
                  <c:v>42.42</c:v>
                </c:pt>
                <c:pt idx="510">
                  <c:v>42.5</c:v>
                </c:pt>
                <c:pt idx="511">
                  <c:v>42.58</c:v>
                </c:pt>
                <c:pt idx="512">
                  <c:v>42.67</c:v>
                </c:pt>
                <c:pt idx="513">
                  <c:v>42.75</c:v>
                </c:pt>
                <c:pt idx="514">
                  <c:v>42.83</c:v>
                </c:pt>
                <c:pt idx="515">
                  <c:v>42.92</c:v>
                </c:pt>
                <c:pt idx="516">
                  <c:v>43</c:v>
                </c:pt>
                <c:pt idx="517">
                  <c:v>43.08</c:v>
                </c:pt>
                <c:pt idx="518">
                  <c:v>43.17</c:v>
                </c:pt>
                <c:pt idx="519">
                  <c:v>43.25</c:v>
                </c:pt>
                <c:pt idx="520">
                  <c:v>43.33</c:v>
                </c:pt>
                <c:pt idx="521">
                  <c:v>43.42</c:v>
                </c:pt>
                <c:pt idx="522">
                  <c:v>43.5</c:v>
                </c:pt>
                <c:pt idx="523">
                  <c:v>43.58</c:v>
                </c:pt>
                <c:pt idx="524">
                  <c:v>43.67</c:v>
                </c:pt>
                <c:pt idx="525">
                  <c:v>43.75</c:v>
                </c:pt>
                <c:pt idx="526">
                  <c:v>43.83</c:v>
                </c:pt>
                <c:pt idx="527">
                  <c:v>43.92</c:v>
                </c:pt>
                <c:pt idx="528">
                  <c:v>44</c:v>
                </c:pt>
                <c:pt idx="529">
                  <c:v>44.08</c:v>
                </c:pt>
                <c:pt idx="530">
                  <c:v>44.17</c:v>
                </c:pt>
                <c:pt idx="531">
                  <c:v>44.25</c:v>
                </c:pt>
                <c:pt idx="532">
                  <c:v>44.33</c:v>
                </c:pt>
                <c:pt idx="533">
                  <c:v>44.42</c:v>
                </c:pt>
                <c:pt idx="534">
                  <c:v>44.5</c:v>
                </c:pt>
                <c:pt idx="535">
                  <c:v>44.58</c:v>
                </c:pt>
                <c:pt idx="536">
                  <c:v>44.67</c:v>
                </c:pt>
                <c:pt idx="537">
                  <c:v>44.75</c:v>
                </c:pt>
                <c:pt idx="538">
                  <c:v>44.83</c:v>
                </c:pt>
                <c:pt idx="539">
                  <c:v>44.92</c:v>
                </c:pt>
                <c:pt idx="540">
                  <c:v>45</c:v>
                </c:pt>
                <c:pt idx="541">
                  <c:v>45.08</c:v>
                </c:pt>
                <c:pt idx="542">
                  <c:v>45.17</c:v>
                </c:pt>
                <c:pt idx="543">
                  <c:v>45.25</c:v>
                </c:pt>
                <c:pt idx="544">
                  <c:v>45.33</c:v>
                </c:pt>
                <c:pt idx="545">
                  <c:v>45.42</c:v>
                </c:pt>
                <c:pt idx="546">
                  <c:v>45.5</c:v>
                </c:pt>
                <c:pt idx="547">
                  <c:v>45.58</c:v>
                </c:pt>
                <c:pt idx="548">
                  <c:v>45.67</c:v>
                </c:pt>
                <c:pt idx="549">
                  <c:v>45.75</c:v>
                </c:pt>
                <c:pt idx="550">
                  <c:v>45.83</c:v>
                </c:pt>
                <c:pt idx="551">
                  <c:v>45.92</c:v>
                </c:pt>
                <c:pt idx="552">
                  <c:v>46</c:v>
                </c:pt>
                <c:pt idx="553">
                  <c:v>46.08</c:v>
                </c:pt>
                <c:pt idx="554">
                  <c:v>46.17</c:v>
                </c:pt>
                <c:pt idx="555">
                  <c:v>46.25</c:v>
                </c:pt>
                <c:pt idx="556">
                  <c:v>46.33</c:v>
                </c:pt>
                <c:pt idx="557">
                  <c:v>46.42</c:v>
                </c:pt>
                <c:pt idx="558">
                  <c:v>46.5</c:v>
                </c:pt>
                <c:pt idx="559">
                  <c:v>46.58</c:v>
                </c:pt>
                <c:pt idx="560">
                  <c:v>46.67</c:v>
                </c:pt>
                <c:pt idx="561">
                  <c:v>46.75</c:v>
                </c:pt>
                <c:pt idx="562">
                  <c:v>46.83</c:v>
                </c:pt>
                <c:pt idx="563">
                  <c:v>46.92</c:v>
                </c:pt>
                <c:pt idx="564">
                  <c:v>47</c:v>
                </c:pt>
                <c:pt idx="565">
                  <c:v>47.08</c:v>
                </c:pt>
                <c:pt idx="566">
                  <c:v>47.17</c:v>
                </c:pt>
                <c:pt idx="567">
                  <c:v>47.25</c:v>
                </c:pt>
                <c:pt idx="568">
                  <c:v>47.33</c:v>
                </c:pt>
                <c:pt idx="569">
                  <c:v>47.42</c:v>
                </c:pt>
                <c:pt idx="570">
                  <c:v>47.5</c:v>
                </c:pt>
                <c:pt idx="571">
                  <c:v>47.58</c:v>
                </c:pt>
                <c:pt idx="572">
                  <c:v>47.67</c:v>
                </c:pt>
                <c:pt idx="573">
                  <c:v>47.75</c:v>
                </c:pt>
                <c:pt idx="574">
                  <c:v>47.83</c:v>
                </c:pt>
                <c:pt idx="575">
                  <c:v>47.92</c:v>
                </c:pt>
                <c:pt idx="576">
                  <c:v>48</c:v>
                </c:pt>
                <c:pt idx="577">
                  <c:v>48.08</c:v>
                </c:pt>
                <c:pt idx="578">
                  <c:v>48.17</c:v>
                </c:pt>
                <c:pt idx="579">
                  <c:v>48.25</c:v>
                </c:pt>
                <c:pt idx="580">
                  <c:v>48.33</c:v>
                </c:pt>
                <c:pt idx="581">
                  <c:v>48.42</c:v>
                </c:pt>
                <c:pt idx="582">
                  <c:v>48.5</c:v>
                </c:pt>
                <c:pt idx="583">
                  <c:v>48.58</c:v>
                </c:pt>
                <c:pt idx="584">
                  <c:v>48.67</c:v>
                </c:pt>
                <c:pt idx="585">
                  <c:v>48.75</c:v>
                </c:pt>
                <c:pt idx="586">
                  <c:v>48.83</c:v>
                </c:pt>
                <c:pt idx="587">
                  <c:v>48.92</c:v>
                </c:pt>
                <c:pt idx="588">
                  <c:v>49</c:v>
                </c:pt>
                <c:pt idx="589">
                  <c:v>49.08</c:v>
                </c:pt>
                <c:pt idx="590">
                  <c:v>49.17</c:v>
                </c:pt>
                <c:pt idx="591">
                  <c:v>49.25</c:v>
                </c:pt>
                <c:pt idx="592">
                  <c:v>49.33</c:v>
                </c:pt>
                <c:pt idx="593">
                  <c:v>49.42</c:v>
                </c:pt>
                <c:pt idx="594">
                  <c:v>49.5</c:v>
                </c:pt>
                <c:pt idx="595">
                  <c:v>49.58</c:v>
                </c:pt>
                <c:pt idx="596">
                  <c:v>49.67</c:v>
                </c:pt>
                <c:pt idx="597">
                  <c:v>49.75</c:v>
                </c:pt>
                <c:pt idx="598">
                  <c:v>49.83</c:v>
                </c:pt>
                <c:pt idx="599">
                  <c:v>49.92</c:v>
                </c:pt>
                <c:pt idx="600">
                  <c:v>50</c:v>
                </c:pt>
                <c:pt idx="601">
                  <c:v>50.08</c:v>
                </c:pt>
                <c:pt idx="602">
                  <c:v>50.17</c:v>
                </c:pt>
                <c:pt idx="603">
                  <c:v>50.25</c:v>
                </c:pt>
                <c:pt idx="604">
                  <c:v>50.33</c:v>
                </c:pt>
                <c:pt idx="605">
                  <c:v>50.42</c:v>
                </c:pt>
                <c:pt idx="606">
                  <c:v>50.5</c:v>
                </c:pt>
                <c:pt idx="607">
                  <c:v>50.58</c:v>
                </c:pt>
                <c:pt idx="608">
                  <c:v>50.67</c:v>
                </c:pt>
                <c:pt idx="609">
                  <c:v>50.75</c:v>
                </c:pt>
                <c:pt idx="610">
                  <c:v>50.83</c:v>
                </c:pt>
                <c:pt idx="611">
                  <c:v>50.92</c:v>
                </c:pt>
                <c:pt idx="612">
                  <c:v>51</c:v>
                </c:pt>
                <c:pt idx="613">
                  <c:v>51.08</c:v>
                </c:pt>
                <c:pt idx="614">
                  <c:v>51.17</c:v>
                </c:pt>
                <c:pt idx="615">
                  <c:v>51.25</c:v>
                </c:pt>
                <c:pt idx="616">
                  <c:v>51.33</c:v>
                </c:pt>
                <c:pt idx="617">
                  <c:v>51.42</c:v>
                </c:pt>
                <c:pt idx="618">
                  <c:v>51.5</c:v>
                </c:pt>
                <c:pt idx="619">
                  <c:v>51.58</c:v>
                </c:pt>
                <c:pt idx="620">
                  <c:v>51.67</c:v>
                </c:pt>
                <c:pt idx="621">
                  <c:v>51.75</c:v>
                </c:pt>
                <c:pt idx="622">
                  <c:v>51.83</c:v>
                </c:pt>
                <c:pt idx="623">
                  <c:v>51.92</c:v>
                </c:pt>
                <c:pt idx="624">
                  <c:v>52</c:v>
                </c:pt>
                <c:pt idx="625">
                  <c:v>52.08</c:v>
                </c:pt>
                <c:pt idx="626">
                  <c:v>52.17</c:v>
                </c:pt>
                <c:pt idx="627">
                  <c:v>52.25</c:v>
                </c:pt>
                <c:pt idx="628">
                  <c:v>52.33</c:v>
                </c:pt>
                <c:pt idx="629">
                  <c:v>52.42</c:v>
                </c:pt>
                <c:pt idx="630">
                  <c:v>52.5</c:v>
                </c:pt>
                <c:pt idx="631">
                  <c:v>52.58</c:v>
                </c:pt>
                <c:pt idx="632">
                  <c:v>52.67</c:v>
                </c:pt>
                <c:pt idx="633">
                  <c:v>52.75</c:v>
                </c:pt>
                <c:pt idx="634">
                  <c:v>52.83</c:v>
                </c:pt>
                <c:pt idx="635">
                  <c:v>52.92</c:v>
                </c:pt>
                <c:pt idx="636">
                  <c:v>53</c:v>
                </c:pt>
                <c:pt idx="637">
                  <c:v>53.08</c:v>
                </c:pt>
                <c:pt idx="638">
                  <c:v>53.17</c:v>
                </c:pt>
                <c:pt idx="639">
                  <c:v>53.25</c:v>
                </c:pt>
                <c:pt idx="640">
                  <c:v>53.33</c:v>
                </c:pt>
                <c:pt idx="641">
                  <c:v>53.42</c:v>
                </c:pt>
                <c:pt idx="642">
                  <c:v>53.5</c:v>
                </c:pt>
                <c:pt idx="643">
                  <c:v>53.58</c:v>
                </c:pt>
                <c:pt idx="644">
                  <c:v>53.67</c:v>
                </c:pt>
                <c:pt idx="645">
                  <c:v>53.75</c:v>
                </c:pt>
                <c:pt idx="646">
                  <c:v>53.83</c:v>
                </c:pt>
                <c:pt idx="647">
                  <c:v>53.92</c:v>
                </c:pt>
                <c:pt idx="648">
                  <c:v>54</c:v>
                </c:pt>
              </c:numCache>
            </c:numRef>
          </c:cat>
          <c:val>
            <c:numRef>
              <c:f>Fig.7F!$V$4:$V$652</c:f>
              <c:numCache>
                <c:formatCode>General</c:formatCode>
                <c:ptCount val="649"/>
                <c:pt idx="0">
                  <c:v>4.4999999999999998E-2</c:v>
                </c:pt>
                <c:pt idx="1">
                  <c:v>4.4999999999999998E-2</c:v>
                </c:pt>
                <c:pt idx="2">
                  <c:v>4.5999999999999999E-2</c:v>
                </c:pt>
                <c:pt idx="3">
                  <c:v>4.8000000000000001E-2</c:v>
                </c:pt>
                <c:pt idx="4">
                  <c:v>4.8000000000000001E-2</c:v>
                </c:pt>
                <c:pt idx="5">
                  <c:v>4.8000000000000001E-2</c:v>
                </c:pt>
                <c:pt idx="6">
                  <c:v>6.2000000000000013E-2</c:v>
                </c:pt>
                <c:pt idx="7">
                  <c:v>6.3E-2</c:v>
                </c:pt>
                <c:pt idx="8">
                  <c:v>6.3E-2</c:v>
                </c:pt>
                <c:pt idx="9">
                  <c:v>6.4000000000000001E-2</c:v>
                </c:pt>
                <c:pt idx="10">
                  <c:v>6.6000000000000003E-2</c:v>
                </c:pt>
                <c:pt idx="11">
                  <c:v>7.8E-2</c:v>
                </c:pt>
                <c:pt idx="12">
                  <c:v>8.4999999999999992E-2</c:v>
                </c:pt>
                <c:pt idx="13">
                  <c:v>0.1</c:v>
                </c:pt>
                <c:pt idx="14">
                  <c:v>0.12100000000000002</c:v>
                </c:pt>
                <c:pt idx="15">
                  <c:v>0.12100000000000002</c:v>
                </c:pt>
                <c:pt idx="16">
                  <c:v>0.12400000000000003</c:v>
                </c:pt>
                <c:pt idx="17">
                  <c:v>0.12800000000000003</c:v>
                </c:pt>
                <c:pt idx="18">
                  <c:v>0.12800000000000003</c:v>
                </c:pt>
                <c:pt idx="19">
                  <c:v>0.13600000000000001</c:v>
                </c:pt>
                <c:pt idx="20">
                  <c:v>0.14300000000000002</c:v>
                </c:pt>
                <c:pt idx="21">
                  <c:v>0.17399999999999999</c:v>
                </c:pt>
                <c:pt idx="22">
                  <c:v>0.17399999999999999</c:v>
                </c:pt>
                <c:pt idx="23">
                  <c:v>0.17499999999999999</c:v>
                </c:pt>
                <c:pt idx="24">
                  <c:v>0.17499999999999999</c:v>
                </c:pt>
                <c:pt idx="25">
                  <c:v>0.18</c:v>
                </c:pt>
                <c:pt idx="26">
                  <c:v>0.19500000000000001</c:v>
                </c:pt>
                <c:pt idx="27">
                  <c:v>0.19600000000000001</c:v>
                </c:pt>
                <c:pt idx="28">
                  <c:v>0.19800000000000001</c:v>
                </c:pt>
                <c:pt idx="29">
                  <c:v>0.22500000000000001</c:v>
                </c:pt>
                <c:pt idx="30">
                  <c:v>0.22699999999999995</c:v>
                </c:pt>
                <c:pt idx="31">
                  <c:v>0.22799999999999998</c:v>
                </c:pt>
                <c:pt idx="32">
                  <c:v>0.22799999999999998</c:v>
                </c:pt>
                <c:pt idx="33">
                  <c:v>0.24</c:v>
                </c:pt>
                <c:pt idx="34">
                  <c:v>0.24099999999999996</c:v>
                </c:pt>
                <c:pt idx="35">
                  <c:v>0.24299999999999997</c:v>
                </c:pt>
                <c:pt idx="36">
                  <c:v>0.24899999999999997</c:v>
                </c:pt>
                <c:pt idx="37">
                  <c:v>0.24899999999999997</c:v>
                </c:pt>
                <c:pt idx="38">
                  <c:v>0.26199999999999996</c:v>
                </c:pt>
                <c:pt idx="39">
                  <c:v>0.29099999999999998</c:v>
                </c:pt>
                <c:pt idx="40">
                  <c:v>0.30899999999999994</c:v>
                </c:pt>
                <c:pt idx="41">
                  <c:v>0.34900000000000003</c:v>
                </c:pt>
                <c:pt idx="42">
                  <c:v>0.36700000000000005</c:v>
                </c:pt>
                <c:pt idx="43">
                  <c:v>0.37300000000000005</c:v>
                </c:pt>
                <c:pt idx="44">
                  <c:v>0.37300000000000005</c:v>
                </c:pt>
                <c:pt idx="45">
                  <c:v>0.38300000000000006</c:v>
                </c:pt>
                <c:pt idx="46">
                  <c:v>0.38600000000000001</c:v>
                </c:pt>
                <c:pt idx="47">
                  <c:v>0.38600000000000001</c:v>
                </c:pt>
                <c:pt idx="48">
                  <c:v>0.38800000000000001</c:v>
                </c:pt>
                <c:pt idx="49">
                  <c:v>0.38800000000000001</c:v>
                </c:pt>
                <c:pt idx="50">
                  <c:v>0.39500000000000002</c:v>
                </c:pt>
                <c:pt idx="51">
                  <c:v>0.39500000000000002</c:v>
                </c:pt>
                <c:pt idx="52">
                  <c:v>0.39500000000000002</c:v>
                </c:pt>
                <c:pt idx="53">
                  <c:v>0.39500000000000002</c:v>
                </c:pt>
                <c:pt idx="54">
                  <c:v>0.39500000000000002</c:v>
                </c:pt>
                <c:pt idx="55">
                  <c:v>0.39800000000000002</c:v>
                </c:pt>
                <c:pt idx="56">
                  <c:v>0.41100000000000003</c:v>
                </c:pt>
                <c:pt idx="57">
                  <c:v>0.41699999999999998</c:v>
                </c:pt>
                <c:pt idx="58">
                  <c:v>0.43700000000000011</c:v>
                </c:pt>
                <c:pt idx="59">
                  <c:v>0.43800000000000006</c:v>
                </c:pt>
                <c:pt idx="60">
                  <c:v>0.44600000000000006</c:v>
                </c:pt>
                <c:pt idx="61">
                  <c:v>0.47200000000000009</c:v>
                </c:pt>
                <c:pt idx="62">
                  <c:v>0.4880000000000001</c:v>
                </c:pt>
                <c:pt idx="63">
                  <c:v>0.48900000000000005</c:v>
                </c:pt>
                <c:pt idx="64">
                  <c:v>0.49099999999999999</c:v>
                </c:pt>
                <c:pt idx="65">
                  <c:v>0.5</c:v>
                </c:pt>
                <c:pt idx="66">
                  <c:v>0.501</c:v>
                </c:pt>
                <c:pt idx="67">
                  <c:v>0.502</c:v>
                </c:pt>
                <c:pt idx="68">
                  <c:v>0.51800000000000002</c:v>
                </c:pt>
                <c:pt idx="69">
                  <c:v>0.52700000000000002</c:v>
                </c:pt>
                <c:pt idx="70">
                  <c:v>0.53499999999999992</c:v>
                </c:pt>
                <c:pt idx="71">
                  <c:v>0.54500000000000004</c:v>
                </c:pt>
                <c:pt idx="72">
                  <c:v>0.55400000000000005</c:v>
                </c:pt>
                <c:pt idx="73">
                  <c:v>0.58299999999999996</c:v>
                </c:pt>
                <c:pt idx="74">
                  <c:v>0.59199999999999997</c:v>
                </c:pt>
                <c:pt idx="75">
                  <c:v>0.59599999999999997</c:v>
                </c:pt>
                <c:pt idx="76">
                  <c:v>0.59700000000000009</c:v>
                </c:pt>
                <c:pt idx="77">
                  <c:v>0.61</c:v>
                </c:pt>
                <c:pt idx="78">
                  <c:v>0.63200000000000001</c:v>
                </c:pt>
                <c:pt idx="79">
                  <c:v>0.66799999999999993</c:v>
                </c:pt>
                <c:pt idx="80">
                  <c:v>0.68500000000000005</c:v>
                </c:pt>
                <c:pt idx="81">
                  <c:v>0.71700000000000008</c:v>
                </c:pt>
                <c:pt idx="82">
                  <c:v>0.7390000000000001</c:v>
                </c:pt>
                <c:pt idx="83">
                  <c:v>0.75</c:v>
                </c:pt>
                <c:pt idx="84">
                  <c:v>0.76800000000000002</c:v>
                </c:pt>
                <c:pt idx="85">
                  <c:v>0.77900000000000014</c:v>
                </c:pt>
                <c:pt idx="86">
                  <c:v>0.80600000000000005</c:v>
                </c:pt>
                <c:pt idx="87">
                  <c:v>0.82300000000000006</c:v>
                </c:pt>
                <c:pt idx="88">
                  <c:v>0.84099999999999997</c:v>
                </c:pt>
                <c:pt idx="89">
                  <c:v>0.86299999999999988</c:v>
                </c:pt>
                <c:pt idx="90">
                  <c:v>0.87200000000000011</c:v>
                </c:pt>
                <c:pt idx="91">
                  <c:v>0.88800000000000012</c:v>
                </c:pt>
                <c:pt idx="92">
                  <c:v>0.96</c:v>
                </c:pt>
                <c:pt idx="93">
                  <c:v>1.0209999999999999</c:v>
                </c:pt>
                <c:pt idx="94">
                  <c:v>1.0329999999999999</c:v>
                </c:pt>
                <c:pt idx="95">
                  <c:v>1.0580000000000001</c:v>
                </c:pt>
                <c:pt idx="96">
                  <c:v>1.0780000000000001</c:v>
                </c:pt>
                <c:pt idx="97">
                  <c:v>1.0940000000000001</c:v>
                </c:pt>
                <c:pt idx="98">
                  <c:v>1.1040000000000001</c:v>
                </c:pt>
                <c:pt idx="99">
                  <c:v>1.1060000000000001</c:v>
                </c:pt>
                <c:pt idx="100">
                  <c:v>1.1230000000000002</c:v>
                </c:pt>
                <c:pt idx="101">
                  <c:v>1.1930000000000001</c:v>
                </c:pt>
                <c:pt idx="102">
                  <c:v>1.214</c:v>
                </c:pt>
                <c:pt idx="103">
                  <c:v>1.2189999999999999</c:v>
                </c:pt>
                <c:pt idx="104">
                  <c:v>1.238</c:v>
                </c:pt>
                <c:pt idx="105">
                  <c:v>1.254</c:v>
                </c:pt>
                <c:pt idx="106">
                  <c:v>1.3</c:v>
                </c:pt>
                <c:pt idx="107">
                  <c:v>1.345</c:v>
                </c:pt>
                <c:pt idx="108">
                  <c:v>1.421</c:v>
                </c:pt>
                <c:pt idx="109">
                  <c:v>1.4319999999999999</c:v>
                </c:pt>
                <c:pt idx="110">
                  <c:v>1.4330000000000003</c:v>
                </c:pt>
                <c:pt idx="111">
                  <c:v>1.44</c:v>
                </c:pt>
                <c:pt idx="112">
                  <c:v>1.4510000000000001</c:v>
                </c:pt>
                <c:pt idx="113">
                  <c:v>1.5209999999999997</c:v>
                </c:pt>
                <c:pt idx="114">
                  <c:v>1.5650000000000002</c:v>
                </c:pt>
                <c:pt idx="115">
                  <c:v>1.5930000000000002</c:v>
                </c:pt>
                <c:pt idx="116">
                  <c:v>1.6099999999999999</c:v>
                </c:pt>
                <c:pt idx="117">
                  <c:v>1.6099999999999999</c:v>
                </c:pt>
                <c:pt idx="118">
                  <c:v>1.6199999999999999</c:v>
                </c:pt>
                <c:pt idx="119">
                  <c:v>1.6359999999999999</c:v>
                </c:pt>
                <c:pt idx="120">
                  <c:v>1.637</c:v>
                </c:pt>
                <c:pt idx="121">
                  <c:v>1.653</c:v>
                </c:pt>
                <c:pt idx="122">
                  <c:v>1.677</c:v>
                </c:pt>
                <c:pt idx="123">
                  <c:v>1.6989999999999998</c:v>
                </c:pt>
                <c:pt idx="124">
                  <c:v>1.7459999999999998</c:v>
                </c:pt>
                <c:pt idx="125">
                  <c:v>1.7739999999999998</c:v>
                </c:pt>
                <c:pt idx="126">
                  <c:v>1.796</c:v>
                </c:pt>
                <c:pt idx="127">
                  <c:v>1.796</c:v>
                </c:pt>
                <c:pt idx="128">
                  <c:v>1.8120000000000001</c:v>
                </c:pt>
                <c:pt idx="129">
                  <c:v>1.8379999999999999</c:v>
                </c:pt>
                <c:pt idx="130">
                  <c:v>1.8669999999999998</c:v>
                </c:pt>
                <c:pt idx="131">
                  <c:v>1.905</c:v>
                </c:pt>
                <c:pt idx="132">
                  <c:v>1.9319999999999999</c:v>
                </c:pt>
                <c:pt idx="133">
                  <c:v>1.9350000000000001</c:v>
                </c:pt>
                <c:pt idx="134">
                  <c:v>1.9350000000000001</c:v>
                </c:pt>
                <c:pt idx="135">
                  <c:v>1.9590000000000001</c:v>
                </c:pt>
                <c:pt idx="136">
                  <c:v>1.9630000000000003</c:v>
                </c:pt>
                <c:pt idx="137">
                  <c:v>1.964</c:v>
                </c:pt>
                <c:pt idx="138">
                  <c:v>1.9850000000000001</c:v>
                </c:pt>
                <c:pt idx="139">
                  <c:v>1.9850000000000001</c:v>
                </c:pt>
                <c:pt idx="140">
                  <c:v>1.9940000000000002</c:v>
                </c:pt>
                <c:pt idx="141">
                  <c:v>2.0499999999999998</c:v>
                </c:pt>
                <c:pt idx="142">
                  <c:v>2.0619999999999998</c:v>
                </c:pt>
                <c:pt idx="143">
                  <c:v>2.0640000000000001</c:v>
                </c:pt>
                <c:pt idx="144">
                  <c:v>2.0640000000000001</c:v>
                </c:pt>
                <c:pt idx="145">
                  <c:v>2.0759999999999996</c:v>
                </c:pt>
                <c:pt idx="146">
                  <c:v>2.0819999999999999</c:v>
                </c:pt>
                <c:pt idx="147">
                  <c:v>2.1100000000000003</c:v>
                </c:pt>
                <c:pt idx="148">
                  <c:v>2.1109999999999998</c:v>
                </c:pt>
                <c:pt idx="149">
                  <c:v>2.1350000000000002</c:v>
                </c:pt>
                <c:pt idx="150">
                  <c:v>2.1350000000000002</c:v>
                </c:pt>
                <c:pt idx="151">
                  <c:v>2.1360000000000001</c:v>
                </c:pt>
                <c:pt idx="152">
                  <c:v>2.1390000000000002</c:v>
                </c:pt>
                <c:pt idx="153">
                  <c:v>2.1399999999999997</c:v>
                </c:pt>
                <c:pt idx="154">
                  <c:v>2.1469999999999998</c:v>
                </c:pt>
                <c:pt idx="155">
                  <c:v>2.1480000000000001</c:v>
                </c:pt>
                <c:pt idx="156">
                  <c:v>2.1559999999999997</c:v>
                </c:pt>
                <c:pt idx="157">
                  <c:v>2.1919999999999993</c:v>
                </c:pt>
                <c:pt idx="158">
                  <c:v>2.1930000000000001</c:v>
                </c:pt>
                <c:pt idx="159">
                  <c:v>2.2039999999999997</c:v>
                </c:pt>
                <c:pt idx="160">
                  <c:v>2.2129999999999996</c:v>
                </c:pt>
                <c:pt idx="161">
                  <c:v>2.214</c:v>
                </c:pt>
                <c:pt idx="162">
                  <c:v>2.2209999999999996</c:v>
                </c:pt>
                <c:pt idx="163">
                  <c:v>2.246</c:v>
                </c:pt>
                <c:pt idx="164">
                  <c:v>2.246</c:v>
                </c:pt>
                <c:pt idx="165">
                  <c:v>2.2469999999999999</c:v>
                </c:pt>
                <c:pt idx="166">
                  <c:v>2.2469999999999999</c:v>
                </c:pt>
                <c:pt idx="167">
                  <c:v>2.2570000000000001</c:v>
                </c:pt>
                <c:pt idx="168">
                  <c:v>2.2640000000000002</c:v>
                </c:pt>
                <c:pt idx="169">
                  <c:v>2.2880000000000003</c:v>
                </c:pt>
                <c:pt idx="170">
                  <c:v>2.2890000000000001</c:v>
                </c:pt>
                <c:pt idx="171">
                  <c:v>2.2999999999999998</c:v>
                </c:pt>
                <c:pt idx="172">
                  <c:v>2.3010000000000002</c:v>
                </c:pt>
                <c:pt idx="173">
                  <c:v>2.3010000000000002</c:v>
                </c:pt>
                <c:pt idx="174">
                  <c:v>2.3010000000000002</c:v>
                </c:pt>
                <c:pt idx="175">
                  <c:v>2.3010000000000002</c:v>
                </c:pt>
                <c:pt idx="176">
                  <c:v>2.3220000000000001</c:v>
                </c:pt>
                <c:pt idx="177">
                  <c:v>2.3340000000000005</c:v>
                </c:pt>
                <c:pt idx="178">
                  <c:v>2.3450000000000002</c:v>
                </c:pt>
                <c:pt idx="179">
                  <c:v>2.3620000000000005</c:v>
                </c:pt>
                <c:pt idx="180">
                  <c:v>2.3780000000000006</c:v>
                </c:pt>
                <c:pt idx="181">
                  <c:v>2.3850000000000002</c:v>
                </c:pt>
                <c:pt idx="182">
                  <c:v>2.3880000000000003</c:v>
                </c:pt>
                <c:pt idx="183">
                  <c:v>2.3890000000000002</c:v>
                </c:pt>
                <c:pt idx="184">
                  <c:v>2.3950000000000005</c:v>
                </c:pt>
                <c:pt idx="185">
                  <c:v>2.403</c:v>
                </c:pt>
                <c:pt idx="186">
                  <c:v>2.4060000000000001</c:v>
                </c:pt>
                <c:pt idx="187">
                  <c:v>2.4200000000000004</c:v>
                </c:pt>
                <c:pt idx="188">
                  <c:v>2.4200000000000004</c:v>
                </c:pt>
                <c:pt idx="189">
                  <c:v>2.4219999999999997</c:v>
                </c:pt>
                <c:pt idx="190">
                  <c:v>2.4390000000000001</c:v>
                </c:pt>
                <c:pt idx="191">
                  <c:v>2.4500000000000002</c:v>
                </c:pt>
                <c:pt idx="192">
                  <c:v>2.4659999999999997</c:v>
                </c:pt>
                <c:pt idx="193">
                  <c:v>2.4799999999999995</c:v>
                </c:pt>
                <c:pt idx="194">
                  <c:v>2.4990000000000001</c:v>
                </c:pt>
                <c:pt idx="195">
                  <c:v>2.5020000000000002</c:v>
                </c:pt>
                <c:pt idx="196">
                  <c:v>2.5149999999999997</c:v>
                </c:pt>
                <c:pt idx="197">
                  <c:v>2.5370000000000004</c:v>
                </c:pt>
                <c:pt idx="198">
                  <c:v>2.5410000000000004</c:v>
                </c:pt>
                <c:pt idx="199">
                  <c:v>2.5520000000000005</c:v>
                </c:pt>
                <c:pt idx="200">
                  <c:v>2.5540000000000007</c:v>
                </c:pt>
                <c:pt idx="201">
                  <c:v>2.5540000000000007</c:v>
                </c:pt>
                <c:pt idx="202">
                  <c:v>2.56</c:v>
                </c:pt>
                <c:pt idx="203">
                  <c:v>2.6040000000000001</c:v>
                </c:pt>
                <c:pt idx="204">
                  <c:v>2.6380000000000003</c:v>
                </c:pt>
                <c:pt idx="205">
                  <c:v>2.6560000000000001</c:v>
                </c:pt>
                <c:pt idx="206">
                  <c:v>2.6630000000000003</c:v>
                </c:pt>
                <c:pt idx="207">
                  <c:v>2.6730000000000005</c:v>
                </c:pt>
                <c:pt idx="208">
                  <c:v>2.7010000000000005</c:v>
                </c:pt>
                <c:pt idx="209">
                  <c:v>2.7299999999999995</c:v>
                </c:pt>
                <c:pt idx="210">
                  <c:v>2.742</c:v>
                </c:pt>
                <c:pt idx="211">
                  <c:v>2.7619999999999996</c:v>
                </c:pt>
                <c:pt idx="212">
                  <c:v>2.7619999999999996</c:v>
                </c:pt>
                <c:pt idx="213">
                  <c:v>2.7619999999999996</c:v>
                </c:pt>
                <c:pt idx="214">
                  <c:v>2.7719999999999998</c:v>
                </c:pt>
                <c:pt idx="215">
                  <c:v>2.7879999999999994</c:v>
                </c:pt>
                <c:pt idx="216">
                  <c:v>2.7890000000000001</c:v>
                </c:pt>
                <c:pt idx="217">
                  <c:v>2.8039999999999998</c:v>
                </c:pt>
                <c:pt idx="218">
                  <c:v>2.8049999999999997</c:v>
                </c:pt>
                <c:pt idx="219">
                  <c:v>2.8199999999999994</c:v>
                </c:pt>
                <c:pt idx="220">
                  <c:v>2.8480000000000003</c:v>
                </c:pt>
                <c:pt idx="221">
                  <c:v>2.8570000000000002</c:v>
                </c:pt>
                <c:pt idx="222">
                  <c:v>2.8570000000000002</c:v>
                </c:pt>
                <c:pt idx="223">
                  <c:v>2.8570000000000002</c:v>
                </c:pt>
                <c:pt idx="224">
                  <c:v>2.8719999999999999</c:v>
                </c:pt>
                <c:pt idx="225">
                  <c:v>2.8740000000000001</c:v>
                </c:pt>
                <c:pt idx="226">
                  <c:v>2.8759999999999999</c:v>
                </c:pt>
                <c:pt idx="227">
                  <c:v>2.8759999999999999</c:v>
                </c:pt>
                <c:pt idx="228">
                  <c:v>2.8780000000000001</c:v>
                </c:pt>
                <c:pt idx="229">
                  <c:v>2.879</c:v>
                </c:pt>
                <c:pt idx="230">
                  <c:v>2.879</c:v>
                </c:pt>
                <c:pt idx="231">
                  <c:v>2.88</c:v>
                </c:pt>
                <c:pt idx="232">
                  <c:v>2.88</c:v>
                </c:pt>
                <c:pt idx="233">
                  <c:v>2.88</c:v>
                </c:pt>
                <c:pt idx="234">
                  <c:v>2.88</c:v>
                </c:pt>
                <c:pt idx="235">
                  <c:v>2.8810000000000002</c:v>
                </c:pt>
                <c:pt idx="236">
                  <c:v>2.8830000000000005</c:v>
                </c:pt>
                <c:pt idx="237">
                  <c:v>2.8830000000000005</c:v>
                </c:pt>
                <c:pt idx="238">
                  <c:v>2.8840000000000003</c:v>
                </c:pt>
                <c:pt idx="239">
                  <c:v>2.8930000000000007</c:v>
                </c:pt>
                <c:pt idx="240">
                  <c:v>2.9030000000000005</c:v>
                </c:pt>
                <c:pt idx="241">
                  <c:v>2.9040000000000008</c:v>
                </c:pt>
                <c:pt idx="242">
                  <c:v>2.9040000000000008</c:v>
                </c:pt>
                <c:pt idx="243">
                  <c:v>2.9050000000000002</c:v>
                </c:pt>
                <c:pt idx="244">
                  <c:v>2.9060000000000001</c:v>
                </c:pt>
                <c:pt idx="245">
                  <c:v>2.9180000000000001</c:v>
                </c:pt>
                <c:pt idx="246">
                  <c:v>2.9380000000000002</c:v>
                </c:pt>
                <c:pt idx="247">
                  <c:v>2.9409999999999998</c:v>
                </c:pt>
                <c:pt idx="248">
                  <c:v>2.95</c:v>
                </c:pt>
                <c:pt idx="249">
                  <c:v>2.95</c:v>
                </c:pt>
                <c:pt idx="250">
                  <c:v>2.9509999999999996</c:v>
                </c:pt>
                <c:pt idx="251">
                  <c:v>2.9519999999999995</c:v>
                </c:pt>
                <c:pt idx="252">
                  <c:v>2.9519999999999995</c:v>
                </c:pt>
                <c:pt idx="253">
                  <c:v>2.9669999999999996</c:v>
                </c:pt>
                <c:pt idx="254">
                  <c:v>2.9749999999999996</c:v>
                </c:pt>
                <c:pt idx="255">
                  <c:v>2.9749999999999996</c:v>
                </c:pt>
                <c:pt idx="256">
                  <c:v>2.976</c:v>
                </c:pt>
                <c:pt idx="257">
                  <c:v>2.9799999999999995</c:v>
                </c:pt>
                <c:pt idx="258">
                  <c:v>2.9799999999999995</c:v>
                </c:pt>
                <c:pt idx="259">
                  <c:v>2.9799999999999995</c:v>
                </c:pt>
                <c:pt idx="260">
                  <c:v>2.9889999999999999</c:v>
                </c:pt>
                <c:pt idx="261">
                  <c:v>3.004</c:v>
                </c:pt>
                <c:pt idx="262">
                  <c:v>3.0209999999999999</c:v>
                </c:pt>
                <c:pt idx="263">
                  <c:v>3.0249999999999995</c:v>
                </c:pt>
                <c:pt idx="264">
                  <c:v>3.0259999999999998</c:v>
                </c:pt>
                <c:pt idx="265">
                  <c:v>3.0289999999999999</c:v>
                </c:pt>
                <c:pt idx="266">
                  <c:v>3.0619999999999998</c:v>
                </c:pt>
                <c:pt idx="267">
                  <c:v>3.0720000000000001</c:v>
                </c:pt>
                <c:pt idx="268">
                  <c:v>3.08</c:v>
                </c:pt>
                <c:pt idx="269">
                  <c:v>3.081</c:v>
                </c:pt>
                <c:pt idx="270">
                  <c:v>3.081</c:v>
                </c:pt>
                <c:pt idx="271">
                  <c:v>3.09</c:v>
                </c:pt>
                <c:pt idx="272">
                  <c:v>3.0920000000000001</c:v>
                </c:pt>
                <c:pt idx="273">
                  <c:v>3.0930000000000004</c:v>
                </c:pt>
                <c:pt idx="274">
                  <c:v>3.0930000000000004</c:v>
                </c:pt>
                <c:pt idx="275">
                  <c:v>3.0940000000000003</c:v>
                </c:pt>
                <c:pt idx="276">
                  <c:v>3.1110000000000002</c:v>
                </c:pt>
                <c:pt idx="277">
                  <c:v>3.1360000000000001</c:v>
                </c:pt>
                <c:pt idx="278">
                  <c:v>3.1360000000000001</c:v>
                </c:pt>
                <c:pt idx="279">
                  <c:v>3.1360000000000001</c:v>
                </c:pt>
                <c:pt idx="280">
                  <c:v>3.141</c:v>
                </c:pt>
                <c:pt idx="281">
                  <c:v>3.1529999999999996</c:v>
                </c:pt>
                <c:pt idx="282">
                  <c:v>3.1539999999999999</c:v>
                </c:pt>
                <c:pt idx="283">
                  <c:v>3.1629999999999998</c:v>
                </c:pt>
                <c:pt idx="284">
                  <c:v>3.1680000000000001</c:v>
                </c:pt>
                <c:pt idx="285">
                  <c:v>3.1680000000000001</c:v>
                </c:pt>
                <c:pt idx="286">
                  <c:v>3.1680000000000001</c:v>
                </c:pt>
                <c:pt idx="287">
                  <c:v>3.169</c:v>
                </c:pt>
                <c:pt idx="288">
                  <c:v>3.169</c:v>
                </c:pt>
                <c:pt idx="289">
                  <c:v>3.1710000000000003</c:v>
                </c:pt>
                <c:pt idx="290">
                  <c:v>3.1739999999999995</c:v>
                </c:pt>
                <c:pt idx="291">
                  <c:v>3.1749999999999994</c:v>
                </c:pt>
                <c:pt idx="292">
                  <c:v>3.1859999999999995</c:v>
                </c:pt>
                <c:pt idx="293">
                  <c:v>3.1989999999999994</c:v>
                </c:pt>
                <c:pt idx="294">
                  <c:v>3.2039999999999997</c:v>
                </c:pt>
                <c:pt idx="295">
                  <c:v>3.2099999999999995</c:v>
                </c:pt>
                <c:pt idx="296">
                  <c:v>3.2099999999999995</c:v>
                </c:pt>
                <c:pt idx="297">
                  <c:v>3.2099999999999995</c:v>
                </c:pt>
                <c:pt idx="298">
                  <c:v>3.2119999999999997</c:v>
                </c:pt>
                <c:pt idx="299">
                  <c:v>3.2149999999999999</c:v>
                </c:pt>
                <c:pt idx="300">
                  <c:v>3.2459999999999996</c:v>
                </c:pt>
                <c:pt idx="301">
                  <c:v>3.2559999999999993</c:v>
                </c:pt>
                <c:pt idx="302">
                  <c:v>3.2659999999999996</c:v>
                </c:pt>
                <c:pt idx="303">
                  <c:v>3.2659999999999996</c:v>
                </c:pt>
                <c:pt idx="304">
                  <c:v>3.2659999999999996</c:v>
                </c:pt>
                <c:pt idx="305">
                  <c:v>3.2659999999999996</c:v>
                </c:pt>
                <c:pt idx="306">
                  <c:v>3.2759999999999998</c:v>
                </c:pt>
                <c:pt idx="307">
                  <c:v>3.2759999999999998</c:v>
                </c:pt>
                <c:pt idx="308">
                  <c:v>3.2920000000000003</c:v>
                </c:pt>
                <c:pt idx="309">
                  <c:v>3.3019999999999996</c:v>
                </c:pt>
                <c:pt idx="310">
                  <c:v>3.3029999999999999</c:v>
                </c:pt>
                <c:pt idx="311">
                  <c:v>3.3039999999999998</c:v>
                </c:pt>
                <c:pt idx="312">
                  <c:v>3.3039999999999998</c:v>
                </c:pt>
                <c:pt idx="313">
                  <c:v>3.3039999999999998</c:v>
                </c:pt>
                <c:pt idx="314">
                  <c:v>3.3039999999999998</c:v>
                </c:pt>
                <c:pt idx="315">
                  <c:v>3.3039999999999998</c:v>
                </c:pt>
                <c:pt idx="316">
                  <c:v>3.3140000000000001</c:v>
                </c:pt>
                <c:pt idx="317">
                  <c:v>3.3369999999999997</c:v>
                </c:pt>
                <c:pt idx="318">
                  <c:v>3.3530000000000002</c:v>
                </c:pt>
                <c:pt idx="319">
                  <c:v>3.3609999999999998</c:v>
                </c:pt>
                <c:pt idx="320">
                  <c:v>3.3609999999999998</c:v>
                </c:pt>
                <c:pt idx="321">
                  <c:v>3.3780000000000001</c:v>
                </c:pt>
                <c:pt idx="322">
                  <c:v>3.3800000000000003</c:v>
                </c:pt>
                <c:pt idx="323">
                  <c:v>3.3800000000000003</c:v>
                </c:pt>
                <c:pt idx="324">
                  <c:v>3.3850000000000002</c:v>
                </c:pt>
                <c:pt idx="325">
                  <c:v>3.3939999999999997</c:v>
                </c:pt>
                <c:pt idx="326">
                  <c:v>3.3949999999999996</c:v>
                </c:pt>
                <c:pt idx="327">
                  <c:v>3.3949999999999996</c:v>
                </c:pt>
                <c:pt idx="328">
                  <c:v>3.4019999999999997</c:v>
                </c:pt>
                <c:pt idx="329">
                  <c:v>3.4109999999999991</c:v>
                </c:pt>
                <c:pt idx="330">
                  <c:v>3.4189999999999996</c:v>
                </c:pt>
                <c:pt idx="331">
                  <c:v>3.4279999999999995</c:v>
                </c:pt>
                <c:pt idx="332">
                  <c:v>3.4279999999999995</c:v>
                </c:pt>
                <c:pt idx="333">
                  <c:v>3.4419999999999993</c:v>
                </c:pt>
                <c:pt idx="334">
                  <c:v>3.4630000000000001</c:v>
                </c:pt>
                <c:pt idx="335">
                  <c:v>3.472</c:v>
                </c:pt>
                <c:pt idx="336">
                  <c:v>3.4799999999999995</c:v>
                </c:pt>
                <c:pt idx="337">
                  <c:v>3.4829999999999992</c:v>
                </c:pt>
                <c:pt idx="338">
                  <c:v>3.4879999999999995</c:v>
                </c:pt>
                <c:pt idx="339">
                  <c:v>3.4899999999999998</c:v>
                </c:pt>
                <c:pt idx="340">
                  <c:v>3.4969999999999999</c:v>
                </c:pt>
                <c:pt idx="341">
                  <c:v>3.528999999999999</c:v>
                </c:pt>
                <c:pt idx="342">
                  <c:v>3.5319999999999991</c:v>
                </c:pt>
                <c:pt idx="343">
                  <c:v>3.5339999999999998</c:v>
                </c:pt>
                <c:pt idx="344">
                  <c:v>3.5349999999999993</c:v>
                </c:pt>
                <c:pt idx="345">
                  <c:v>3.5409999999999995</c:v>
                </c:pt>
                <c:pt idx="346">
                  <c:v>3.5489999999999995</c:v>
                </c:pt>
                <c:pt idx="347">
                  <c:v>3.5630000000000002</c:v>
                </c:pt>
                <c:pt idx="348">
                  <c:v>3.6</c:v>
                </c:pt>
                <c:pt idx="349">
                  <c:v>3.6</c:v>
                </c:pt>
                <c:pt idx="350">
                  <c:v>3.6</c:v>
                </c:pt>
                <c:pt idx="351">
                  <c:v>3.6</c:v>
                </c:pt>
                <c:pt idx="352">
                  <c:v>3.6109999999999998</c:v>
                </c:pt>
                <c:pt idx="353">
                  <c:v>3.6510000000000007</c:v>
                </c:pt>
                <c:pt idx="354">
                  <c:v>3.6799999999999997</c:v>
                </c:pt>
                <c:pt idx="355">
                  <c:v>3.6830000000000007</c:v>
                </c:pt>
                <c:pt idx="356">
                  <c:v>3.7060000000000004</c:v>
                </c:pt>
                <c:pt idx="357">
                  <c:v>3.7130000000000001</c:v>
                </c:pt>
                <c:pt idx="358">
                  <c:v>3.714</c:v>
                </c:pt>
                <c:pt idx="359">
                  <c:v>3.7149999999999999</c:v>
                </c:pt>
                <c:pt idx="360">
                  <c:v>3.7240000000000002</c:v>
                </c:pt>
                <c:pt idx="361">
                  <c:v>3.7490000000000001</c:v>
                </c:pt>
                <c:pt idx="362">
                  <c:v>3.7509999999999999</c:v>
                </c:pt>
                <c:pt idx="363">
                  <c:v>3.7509999999999999</c:v>
                </c:pt>
                <c:pt idx="364">
                  <c:v>3.7509999999999999</c:v>
                </c:pt>
                <c:pt idx="365">
                  <c:v>3.7509999999999999</c:v>
                </c:pt>
                <c:pt idx="366">
                  <c:v>3.7679999999999998</c:v>
                </c:pt>
                <c:pt idx="367">
                  <c:v>3.8039999999999998</c:v>
                </c:pt>
                <c:pt idx="368">
                  <c:v>3.8289999999999997</c:v>
                </c:pt>
                <c:pt idx="369">
                  <c:v>3.8879999999999995</c:v>
                </c:pt>
                <c:pt idx="370">
                  <c:v>3.9329999999999998</c:v>
                </c:pt>
                <c:pt idx="371">
                  <c:v>3.9480000000000004</c:v>
                </c:pt>
                <c:pt idx="372">
                  <c:v>3.9490000000000003</c:v>
                </c:pt>
                <c:pt idx="373">
                  <c:v>3.9670000000000001</c:v>
                </c:pt>
                <c:pt idx="374">
                  <c:v>3.9740000000000002</c:v>
                </c:pt>
                <c:pt idx="375">
                  <c:v>3.9829999999999997</c:v>
                </c:pt>
                <c:pt idx="376">
                  <c:v>4.0329999999999995</c:v>
                </c:pt>
                <c:pt idx="377">
                  <c:v>4.0379999999999994</c:v>
                </c:pt>
                <c:pt idx="378">
                  <c:v>4.052999999999999</c:v>
                </c:pt>
                <c:pt idx="379">
                  <c:v>4.0959999999999992</c:v>
                </c:pt>
                <c:pt idx="380">
                  <c:v>4.1389999999999993</c:v>
                </c:pt>
                <c:pt idx="381">
                  <c:v>4.1659999999999995</c:v>
                </c:pt>
                <c:pt idx="382">
                  <c:v>4.1790000000000003</c:v>
                </c:pt>
                <c:pt idx="383">
                  <c:v>4.194</c:v>
                </c:pt>
                <c:pt idx="384">
                  <c:v>4.2229999999999999</c:v>
                </c:pt>
                <c:pt idx="385">
                  <c:v>4.2449999999999992</c:v>
                </c:pt>
                <c:pt idx="386">
                  <c:v>4.2470000000000008</c:v>
                </c:pt>
                <c:pt idx="387">
                  <c:v>4.2720000000000002</c:v>
                </c:pt>
                <c:pt idx="388">
                  <c:v>4.2880000000000003</c:v>
                </c:pt>
                <c:pt idx="389">
                  <c:v>4.3169999999999993</c:v>
                </c:pt>
                <c:pt idx="390">
                  <c:v>4.3459999999999992</c:v>
                </c:pt>
                <c:pt idx="391">
                  <c:v>4.3540000000000001</c:v>
                </c:pt>
                <c:pt idx="392">
                  <c:v>4.3989999999999991</c:v>
                </c:pt>
                <c:pt idx="393">
                  <c:v>4.4279999999999999</c:v>
                </c:pt>
                <c:pt idx="394">
                  <c:v>4.4300000000000006</c:v>
                </c:pt>
                <c:pt idx="395">
                  <c:v>4.4480000000000004</c:v>
                </c:pt>
                <c:pt idx="396">
                  <c:v>4.4730000000000008</c:v>
                </c:pt>
                <c:pt idx="397">
                  <c:v>4.4850000000000003</c:v>
                </c:pt>
                <c:pt idx="398">
                  <c:v>4.4850000000000003</c:v>
                </c:pt>
                <c:pt idx="399">
                  <c:v>4.5050000000000008</c:v>
                </c:pt>
                <c:pt idx="400">
                  <c:v>4.5310000000000006</c:v>
                </c:pt>
                <c:pt idx="401">
                  <c:v>4.5709999999999997</c:v>
                </c:pt>
                <c:pt idx="402">
                  <c:v>4.6140000000000008</c:v>
                </c:pt>
                <c:pt idx="403">
                  <c:v>4.6160000000000005</c:v>
                </c:pt>
                <c:pt idx="404">
                  <c:v>4.6369999999999996</c:v>
                </c:pt>
                <c:pt idx="405">
                  <c:v>4.665</c:v>
                </c:pt>
                <c:pt idx="406">
                  <c:v>4.7000000000000011</c:v>
                </c:pt>
                <c:pt idx="407">
                  <c:v>4.7380000000000004</c:v>
                </c:pt>
                <c:pt idx="408">
                  <c:v>4.76</c:v>
                </c:pt>
                <c:pt idx="409">
                  <c:v>4.7720000000000002</c:v>
                </c:pt>
                <c:pt idx="410">
                  <c:v>4.7810000000000006</c:v>
                </c:pt>
                <c:pt idx="411">
                  <c:v>4.7839999999999998</c:v>
                </c:pt>
                <c:pt idx="412">
                  <c:v>4.79</c:v>
                </c:pt>
                <c:pt idx="413">
                  <c:v>4.8220000000000001</c:v>
                </c:pt>
                <c:pt idx="414">
                  <c:v>4.8239999999999998</c:v>
                </c:pt>
                <c:pt idx="415">
                  <c:v>4.8250000000000002</c:v>
                </c:pt>
                <c:pt idx="416">
                  <c:v>4.8369999999999997</c:v>
                </c:pt>
                <c:pt idx="417">
                  <c:v>4.8719999999999999</c:v>
                </c:pt>
                <c:pt idx="418">
                  <c:v>4.8879999999999999</c:v>
                </c:pt>
                <c:pt idx="419">
                  <c:v>4.931</c:v>
                </c:pt>
                <c:pt idx="420">
                  <c:v>4.931</c:v>
                </c:pt>
                <c:pt idx="421">
                  <c:v>4.931</c:v>
                </c:pt>
                <c:pt idx="422">
                  <c:v>4.931</c:v>
                </c:pt>
                <c:pt idx="423">
                  <c:v>4.9500000000000011</c:v>
                </c:pt>
                <c:pt idx="424">
                  <c:v>4.9779999999999998</c:v>
                </c:pt>
                <c:pt idx="425">
                  <c:v>4.9879999999999995</c:v>
                </c:pt>
                <c:pt idx="426">
                  <c:v>5.0209999999999999</c:v>
                </c:pt>
                <c:pt idx="427">
                  <c:v>5.0469999999999997</c:v>
                </c:pt>
                <c:pt idx="428">
                  <c:v>5.0519999999999996</c:v>
                </c:pt>
                <c:pt idx="429">
                  <c:v>5.069</c:v>
                </c:pt>
                <c:pt idx="430">
                  <c:v>5.0819999999999999</c:v>
                </c:pt>
                <c:pt idx="431">
                  <c:v>5.0969999999999995</c:v>
                </c:pt>
                <c:pt idx="432">
                  <c:v>5.0979999999999999</c:v>
                </c:pt>
                <c:pt idx="433">
                  <c:v>5.1219999999999999</c:v>
                </c:pt>
                <c:pt idx="434">
                  <c:v>5.1310000000000002</c:v>
                </c:pt>
                <c:pt idx="435">
                  <c:v>5.1310000000000002</c:v>
                </c:pt>
                <c:pt idx="436">
                  <c:v>5.1379999999999999</c:v>
                </c:pt>
                <c:pt idx="437">
                  <c:v>5.1560000000000006</c:v>
                </c:pt>
                <c:pt idx="438">
                  <c:v>5.1639999999999997</c:v>
                </c:pt>
                <c:pt idx="439">
                  <c:v>5.1639999999999997</c:v>
                </c:pt>
                <c:pt idx="440">
                  <c:v>5.1899999999999995</c:v>
                </c:pt>
                <c:pt idx="441">
                  <c:v>5.202</c:v>
                </c:pt>
                <c:pt idx="442">
                  <c:v>5.214999999999999</c:v>
                </c:pt>
                <c:pt idx="443">
                  <c:v>5.2200000000000006</c:v>
                </c:pt>
                <c:pt idx="444">
                  <c:v>5.2359999999999998</c:v>
                </c:pt>
                <c:pt idx="445">
                  <c:v>5.2490000000000006</c:v>
                </c:pt>
                <c:pt idx="446">
                  <c:v>5.2539999999999996</c:v>
                </c:pt>
                <c:pt idx="447">
                  <c:v>5.2620000000000005</c:v>
                </c:pt>
                <c:pt idx="448">
                  <c:v>5.2650000000000006</c:v>
                </c:pt>
                <c:pt idx="449">
                  <c:v>5.2760000000000007</c:v>
                </c:pt>
                <c:pt idx="450">
                  <c:v>5.3040000000000003</c:v>
                </c:pt>
                <c:pt idx="451">
                  <c:v>5.3230000000000004</c:v>
                </c:pt>
                <c:pt idx="452">
                  <c:v>5.3280000000000012</c:v>
                </c:pt>
                <c:pt idx="453">
                  <c:v>5.3400000000000007</c:v>
                </c:pt>
                <c:pt idx="454">
                  <c:v>5.3400000000000007</c:v>
                </c:pt>
                <c:pt idx="455">
                  <c:v>5.3400000000000007</c:v>
                </c:pt>
                <c:pt idx="456">
                  <c:v>5.3620000000000001</c:v>
                </c:pt>
                <c:pt idx="457">
                  <c:v>5.3630000000000004</c:v>
                </c:pt>
                <c:pt idx="458">
                  <c:v>5.3690000000000007</c:v>
                </c:pt>
                <c:pt idx="459">
                  <c:v>5.3819999999999997</c:v>
                </c:pt>
                <c:pt idx="460">
                  <c:v>5.3819999999999997</c:v>
                </c:pt>
                <c:pt idx="461">
                  <c:v>5.3879999999999999</c:v>
                </c:pt>
                <c:pt idx="462">
                  <c:v>5.4010000000000007</c:v>
                </c:pt>
                <c:pt idx="463">
                  <c:v>5.4130000000000003</c:v>
                </c:pt>
                <c:pt idx="464">
                  <c:v>5.4279999999999999</c:v>
                </c:pt>
                <c:pt idx="465">
                  <c:v>5.4290000000000003</c:v>
                </c:pt>
                <c:pt idx="466">
                  <c:v>5.4360000000000008</c:v>
                </c:pt>
                <c:pt idx="467">
                  <c:v>5.4770000000000003</c:v>
                </c:pt>
                <c:pt idx="468">
                  <c:v>5.4809999999999999</c:v>
                </c:pt>
                <c:pt idx="469">
                  <c:v>5.4830000000000005</c:v>
                </c:pt>
                <c:pt idx="470">
                  <c:v>5.4830000000000005</c:v>
                </c:pt>
                <c:pt idx="471">
                  <c:v>5.4830000000000005</c:v>
                </c:pt>
                <c:pt idx="472">
                  <c:v>5.4830000000000005</c:v>
                </c:pt>
                <c:pt idx="473">
                  <c:v>5.484</c:v>
                </c:pt>
                <c:pt idx="474">
                  <c:v>5.4889999999999999</c:v>
                </c:pt>
                <c:pt idx="475">
                  <c:v>5.5329999999999995</c:v>
                </c:pt>
                <c:pt idx="476">
                  <c:v>5.5549999999999997</c:v>
                </c:pt>
                <c:pt idx="477">
                  <c:v>5.5709999999999997</c:v>
                </c:pt>
                <c:pt idx="478">
                  <c:v>5.5729999999999995</c:v>
                </c:pt>
                <c:pt idx="479">
                  <c:v>5.5909999999999993</c:v>
                </c:pt>
                <c:pt idx="480">
                  <c:v>5.6220000000000008</c:v>
                </c:pt>
                <c:pt idx="481">
                  <c:v>5.6390000000000002</c:v>
                </c:pt>
                <c:pt idx="482">
                  <c:v>5.65</c:v>
                </c:pt>
                <c:pt idx="483">
                  <c:v>5.6620000000000008</c:v>
                </c:pt>
                <c:pt idx="484">
                  <c:v>5.6769999999999996</c:v>
                </c:pt>
                <c:pt idx="485">
                  <c:v>5.6769999999999996</c:v>
                </c:pt>
                <c:pt idx="486">
                  <c:v>5.6779999999999999</c:v>
                </c:pt>
                <c:pt idx="487">
                  <c:v>5.6779999999999999</c:v>
                </c:pt>
                <c:pt idx="488">
                  <c:v>5.6839999999999993</c:v>
                </c:pt>
                <c:pt idx="489">
                  <c:v>5.702</c:v>
                </c:pt>
                <c:pt idx="490">
                  <c:v>5.7150000000000007</c:v>
                </c:pt>
                <c:pt idx="491">
                  <c:v>5.7349999999999994</c:v>
                </c:pt>
                <c:pt idx="492">
                  <c:v>5.7939999999999996</c:v>
                </c:pt>
                <c:pt idx="493">
                  <c:v>5.8169999999999984</c:v>
                </c:pt>
                <c:pt idx="494">
                  <c:v>5.8179999999999996</c:v>
                </c:pt>
                <c:pt idx="495">
                  <c:v>5.8309999999999986</c:v>
                </c:pt>
                <c:pt idx="496">
                  <c:v>5.8349999999999991</c:v>
                </c:pt>
                <c:pt idx="497">
                  <c:v>5.8360000000000003</c:v>
                </c:pt>
                <c:pt idx="498">
                  <c:v>5.8390000000000004</c:v>
                </c:pt>
                <c:pt idx="499">
                  <c:v>5.85</c:v>
                </c:pt>
                <c:pt idx="500">
                  <c:v>5.8599999999999994</c:v>
                </c:pt>
                <c:pt idx="501">
                  <c:v>5.8620000000000001</c:v>
                </c:pt>
                <c:pt idx="502">
                  <c:v>5.8629999999999995</c:v>
                </c:pt>
                <c:pt idx="503">
                  <c:v>5.8629999999999995</c:v>
                </c:pt>
                <c:pt idx="504">
                  <c:v>5.8819999999999997</c:v>
                </c:pt>
                <c:pt idx="505">
                  <c:v>5.9049999999999994</c:v>
                </c:pt>
                <c:pt idx="506">
                  <c:v>5.9049999999999994</c:v>
                </c:pt>
                <c:pt idx="507">
                  <c:v>5.9269999999999996</c:v>
                </c:pt>
                <c:pt idx="508">
                  <c:v>5.9530000000000003</c:v>
                </c:pt>
                <c:pt idx="509">
                  <c:v>5.9729999999999999</c:v>
                </c:pt>
                <c:pt idx="510">
                  <c:v>5.9960000000000004</c:v>
                </c:pt>
                <c:pt idx="511">
                  <c:v>6.0049999999999999</c:v>
                </c:pt>
                <c:pt idx="512">
                  <c:v>6.0049999999999999</c:v>
                </c:pt>
                <c:pt idx="513">
                  <c:v>6.0060000000000002</c:v>
                </c:pt>
                <c:pt idx="514">
                  <c:v>6.0069999999999997</c:v>
                </c:pt>
                <c:pt idx="515">
                  <c:v>6.0220000000000002</c:v>
                </c:pt>
                <c:pt idx="516">
                  <c:v>6.0220000000000002</c:v>
                </c:pt>
                <c:pt idx="517">
                  <c:v>6.0220000000000002</c:v>
                </c:pt>
                <c:pt idx="518">
                  <c:v>6.0220000000000002</c:v>
                </c:pt>
                <c:pt idx="519">
                  <c:v>6.0220000000000002</c:v>
                </c:pt>
                <c:pt idx="520">
                  <c:v>6.0220000000000002</c:v>
                </c:pt>
                <c:pt idx="521">
                  <c:v>6.024</c:v>
                </c:pt>
                <c:pt idx="522">
                  <c:v>6.0579999999999998</c:v>
                </c:pt>
                <c:pt idx="523">
                  <c:v>6.06</c:v>
                </c:pt>
                <c:pt idx="524">
                  <c:v>6.0809999999999995</c:v>
                </c:pt>
                <c:pt idx="525">
                  <c:v>6.0889999999999995</c:v>
                </c:pt>
                <c:pt idx="526">
                  <c:v>6.089999999999999</c:v>
                </c:pt>
                <c:pt idx="527">
                  <c:v>6.089999999999999</c:v>
                </c:pt>
                <c:pt idx="528">
                  <c:v>6.089999999999999</c:v>
                </c:pt>
                <c:pt idx="529">
                  <c:v>6.0909999999999993</c:v>
                </c:pt>
                <c:pt idx="530">
                  <c:v>6.0909999999999993</c:v>
                </c:pt>
                <c:pt idx="531">
                  <c:v>6.0909999999999993</c:v>
                </c:pt>
                <c:pt idx="532">
                  <c:v>6.0909999999999993</c:v>
                </c:pt>
                <c:pt idx="533">
                  <c:v>6.0909999999999993</c:v>
                </c:pt>
                <c:pt idx="534">
                  <c:v>6.0909999999999993</c:v>
                </c:pt>
                <c:pt idx="535">
                  <c:v>6.093</c:v>
                </c:pt>
                <c:pt idx="536">
                  <c:v>6.1079999999999988</c:v>
                </c:pt>
                <c:pt idx="537">
                  <c:v>6.1470000000000002</c:v>
                </c:pt>
                <c:pt idx="538">
                  <c:v>6.1470000000000002</c:v>
                </c:pt>
                <c:pt idx="539">
                  <c:v>6.15</c:v>
                </c:pt>
                <c:pt idx="540">
                  <c:v>6.1520000000000001</c:v>
                </c:pt>
                <c:pt idx="541">
                  <c:v>6.1520000000000001</c:v>
                </c:pt>
                <c:pt idx="542">
                  <c:v>6.1520000000000001</c:v>
                </c:pt>
                <c:pt idx="543">
                  <c:v>6.1520000000000001</c:v>
                </c:pt>
                <c:pt idx="544">
                  <c:v>6.1520000000000001</c:v>
                </c:pt>
                <c:pt idx="545">
                  <c:v>6.1520000000000001</c:v>
                </c:pt>
                <c:pt idx="546">
                  <c:v>6.1520000000000001</c:v>
                </c:pt>
                <c:pt idx="547">
                  <c:v>6.1520000000000001</c:v>
                </c:pt>
                <c:pt idx="548">
                  <c:v>6.1549999999999994</c:v>
                </c:pt>
                <c:pt idx="549">
                  <c:v>6.1549999999999994</c:v>
                </c:pt>
                <c:pt idx="550">
                  <c:v>6.1689999999999996</c:v>
                </c:pt>
                <c:pt idx="551">
                  <c:v>6.1689999999999996</c:v>
                </c:pt>
                <c:pt idx="552">
                  <c:v>6.1689999999999996</c:v>
                </c:pt>
                <c:pt idx="553">
                  <c:v>6.1689999999999996</c:v>
                </c:pt>
                <c:pt idx="554">
                  <c:v>6.1689999999999996</c:v>
                </c:pt>
                <c:pt idx="555">
                  <c:v>6.1689999999999996</c:v>
                </c:pt>
                <c:pt idx="556">
                  <c:v>6.17</c:v>
                </c:pt>
                <c:pt idx="557">
                  <c:v>6.17</c:v>
                </c:pt>
                <c:pt idx="558">
                  <c:v>6.1769999999999996</c:v>
                </c:pt>
                <c:pt idx="559">
                  <c:v>6.1870000000000003</c:v>
                </c:pt>
                <c:pt idx="560">
                  <c:v>6.1879999999999997</c:v>
                </c:pt>
                <c:pt idx="561">
                  <c:v>6.1879999999999997</c:v>
                </c:pt>
                <c:pt idx="562">
                  <c:v>6.1879999999999997</c:v>
                </c:pt>
                <c:pt idx="563">
                  <c:v>6.1879999999999997</c:v>
                </c:pt>
                <c:pt idx="564">
                  <c:v>6.1899999999999995</c:v>
                </c:pt>
                <c:pt idx="565">
                  <c:v>6.1970000000000001</c:v>
                </c:pt>
                <c:pt idx="566">
                  <c:v>6.2209999999999992</c:v>
                </c:pt>
                <c:pt idx="567">
                  <c:v>6.2260000000000009</c:v>
                </c:pt>
                <c:pt idx="568">
                  <c:v>6.2359999999999998</c:v>
                </c:pt>
                <c:pt idx="569">
                  <c:v>6.2359999999999998</c:v>
                </c:pt>
                <c:pt idx="570">
                  <c:v>6.2389999999999999</c:v>
                </c:pt>
                <c:pt idx="571">
                  <c:v>6.24</c:v>
                </c:pt>
                <c:pt idx="572">
                  <c:v>6.24</c:v>
                </c:pt>
                <c:pt idx="573">
                  <c:v>6.2410000000000014</c:v>
                </c:pt>
                <c:pt idx="574">
                  <c:v>6.2410000000000014</c:v>
                </c:pt>
                <c:pt idx="575">
                  <c:v>6.2410000000000014</c:v>
                </c:pt>
                <c:pt idx="576">
                  <c:v>6.2410000000000014</c:v>
                </c:pt>
                <c:pt idx="577">
                  <c:v>6.2410000000000014</c:v>
                </c:pt>
                <c:pt idx="578">
                  <c:v>6.2420000000000009</c:v>
                </c:pt>
                <c:pt idx="579">
                  <c:v>6.2420000000000009</c:v>
                </c:pt>
                <c:pt idx="580">
                  <c:v>6.253000000000001</c:v>
                </c:pt>
                <c:pt idx="581">
                  <c:v>6.253000000000001</c:v>
                </c:pt>
                <c:pt idx="582">
                  <c:v>6.2540000000000004</c:v>
                </c:pt>
                <c:pt idx="583">
                  <c:v>6.2590000000000003</c:v>
                </c:pt>
                <c:pt idx="584">
                  <c:v>6.26</c:v>
                </c:pt>
                <c:pt idx="585">
                  <c:v>6.26</c:v>
                </c:pt>
                <c:pt idx="586">
                  <c:v>6.2769999999999992</c:v>
                </c:pt>
                <c:pt idx="587">
                  <c:v>6.2900000000000009</c:v>
                </c:pt>
                <c:pt idx="588">
                  <c:v>6.2920000000000007</c:v>
                </c:pt>
                <c:pt idx="589">
                  <c:v>6.2920000000000007</c:v>
                </c:pt>
                <c:pt idx="590">
                  <c:v>6.2920000000000007</c:v>
                </c:pt>
                <c:pt idx="591">
                  <c:v>6.2920000000000007</c:v>
                </c:pt>
                <c:pt idx="592">
                  <c:v>6.3000000000000007</c:v>
                </c:pt>
                <c:pt idx="593">
                  <c:v>6.3130000000000006</c:v>
                </c:pt>
                <c:pt idx="594">
                  <c:v>6.3140000000000001</c:v>
                </c:pt>
                <c:pt idx="595">
                  <c:v>6.3140000000000001</c:v>
                </c:pt>
                <c:pt idx="596">
                  <c:v>6.3140000000000001</c:v>
                </c:pt>
                <c:pt idx="597">
                  <c:v>6.3140000000000001</c:v>
                </c:pt>
                <c:pt idx="598">
                  <c:v>6.3140000000000001</c:v>
                </c:pt>
                <c:pt idx="599">
                  <c:v>6.3280000000000003</c:v>
                </c:pt>
                <c:pt idx="600">
                  <c:v>6.3280000000000003</c:v>
                </c:pt>
                <c:pt idx="601">
                  <c:v>6.3280000000000003</c:v>
                </c:pt>
                <c:pt idx="602">
                  <c:v>6.3280000000000003</c:v>
                </c:pt>
                <c:pt idx="603">
                  <c:v>6.3289999999999997</c:v>
                </c:pt>
                <c:pt idx="604">
                  <c:v>6.3289999999999997</c:v>
                </c:pt>
                <c:pt idx="605">
                  <c:v>6.3289999999999997</c:v>
                </c:pt>
                <c:pt idx="606">
                  <c:v>6.3319999999999999</c:v>
                </c:pt>
                <c:pt idx="607">
                  <c:v>6.3319999999999999</c:v>
                </c:pt>
                <c:pt idx="608">
                  <c:v>6.3330000000000002</c:v>
                </c:pt>
                <c:pt idx="609">
                  <c:v>6.3330000000000002</c:v>
                </c:pt>
                <c:pt idx="610">
                  <c:v>6.3330000000000002</c:v>
                </c:pt>
                <c:pt idx="611">
                  <c:v>6.3330000000000002</c:v>
                </c:pt>
                <c:pt idx="612">
                  <c:v>6.3380000000000001</c:v>
                </c:pt>
                <c:pt idx="613">
                  <c:v>6.3659999999999997</c:v>
                </c:pt>
                <c:pt idx="614">
                  <c:v>6.3679999999999994</c:v>
                </c:pt>
                <c:pt idx="615">
                  <c:v>6.3679999999999994</c:v>
                </c:pt>
                <c:pt idx="616">
                  <c:v>6.3679999999999994</c:v>
                </c:pt>
                <c:pt idx="617">
                  <c:v>6.3759999999999994</c:v>
                </c:pt>
                <c:pt idx="618">
                  <c:v>6.3769999999999998</c:v>
                </c:pt>
                <c:pt idx="619">
                  <c:v>6.38</c:v>
                </c:pt>
                <c:pt idx="620">
                  <c:v>6.3919999999999995</c:v>
                </c:pt>
                <c:pt idx="621">
                  <c:v>6.3949999999999996</c:v>
                </c:pt>
                <c:pt idx="622">
                  <c:v>6.4229999999999992</c:v>
                </c:pt>
                <c:pt idx="623">
                  <c:v>6.4369999999999994</c:v>
                </c:pt>
                <c:pt idx="624">
                  <c:v>6.4379999999999997</c:v>
                </c:pt>
                <c:pt idx="625">
                  <c:v>6.4389999999999983</c:v>
                </c:pt>
                <c:pt idx="626">
                  <c:v>6.4389999999999983</c:v>
                </c:pt>
                <c:pt idx="627">
                  <c:v>6.4409999999999998</c:v>
                </c:pt>
                <c:pt idx="628">
                  <c:v>6.4409999999999998</c:v>
                </c:pt>
                <c:pt idx="629">
                  <c:v>6.4479999999999986</c:v>
                </c:pt>
                <c:pt idx="630">
                  <c:v>6.4680000000000009</c:v>
                </c:pt>
                <c:pt idx="631">
                  <c:v>6.4799999999999995</c:v>
                </c:pt>
                <c:pt idx="632">
                  <c:v>6.4819999999999993</c:v>
                </c:pt>
                <c:pt idx="633">
                  <c:v>6.4949999999999992</c:v>
                </c:pt>
                <c:pt idx="634">
                  <c:v>6.5039999999999996</c:v>
                </c:pt>
                <c:pt idx="635">
                  <c:v>6.516</c:v>
                </c:pt>
                <c:pt idx="636">
                  <c:v>6.5490000000000013</c:v>
                </c:pt>
                <c:pt idx="637">
                  <c:v>6.5620000000000003</c:v>
                </c:pt>
                <c:pt idx="638">
                  <c:v>6.5849999999999991</c:v>
                </c:pt>
                <c:pt idx="639">
                  <c:v>6.5930000000000009</c:v>
                </c:pt>
                <c:pt idx="640">
                  <c:v>6.6019999999999994</c:v>
                </c:pt>
                <c:pt idx="641">
                  <c:v>6.6059999999999999</c:v>
                </c:pt>
                <c:pt idx="642">
                  <c:v>6.6220000000000017</c:v>
                </c:pt>
                <c:pt idx="643">
                  <c:v>6.6330000000000009</c:v>
                </c:pt>
                <c:pt idx="644">
                  <c:v>6.6330000000000009</c:v>
                </c:pt>
                <c:pt idx="645">
                  <c:v>6.6350000000000007</c:v>
                </c:pt>
                <c:pt idx="646">
                  <c:v>6.6490000000000009</c:v>
                </c:pt>
                <c:pt idx="647">
                  <c:v>6.6659999999999995</c:v>
                </c:pt>
                <c:pt idx="648">
                  <c:v>6.673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0C-EF4E-9237-3F705C1E7847}"/>
            </c:ext>
          </c:extLst>
        </c:ser>
        <c:ser>
          <c:idx val="1"/>
          <c:order val="1"/>
          <c:tx>
            <c:v>mKO</c:v>
          </c:tx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Fig.7F!$Y$4:$Y$652</c:f>
                <c:numCache>
                  <c:formatCode>General</c:formatCode>
                  <c:ptCount val="649"/>
                  <c:pt idx="0">
                    <c:v>1.634353422950835E-2</c:v>
                  </c:pt>
                  <c:pt idx="1">
                    <c:v>1.6055459438389728E-2</c:v>
                  </c:pt>
                  <c:pt idx="2">
                    <c:v>1.5878007151752738E-2</c:v>
                  </c:pt>
                  <c:pt idx="3">
                    <c:v>1.5878007151752738E-2</c:v>
                  </c:pt>
                  <c:pt idx="4">
                    <c:v>1.5878007151752738E-2</c:v>
                  </c:pt>
                  <c:pt idx="5">
                    <c:v>1.661659144081935E-2</c:v>
                  </c:pt>
                  <c:pt idx="6">
                    <c:v>1.661659144081935E-2</c:v>
                  </c:pt>
                  <c:pt idx="7">
                    <c:v>1.661659144081935E-2</c:v>
                  </c:pt>
                  <c:pt idx="8">
                    <c:v>1.7704362299852668E-2</c:v>
                  </c:pt>
                  <c:pt idx="9">
                    <c:v>2.0561560684388181E-2</c:v>
                  </c:pt>
                  <c:pt idx="10">
                    <c:v>2.2718078948518305E-2</c:v>
                  </c:pt>
                  <c:pt idx="11">
                    <c:v>2.5647178748895123E-2</c:v>
                  </c:pt>
                  <c:pt idx="12">
                    <c:v>2.4458581770458853E-2</c:v>
                  </c:pt>
                  <c:pt idx="13">
                    <c:v>2.7746871695542335E-2</c:v>
                  </c:pt>
                  <c:pt idx="14">
                    <c:v>3.0688398097290421E-2</c:v>
                  </c:pt>
                  <c:pt idx="15">
                    <c:v>3.0514113310255483E-2</c:v>
                  </c:pt>
                  <c:pt idx="16">
                    <c:v>3.0514113310255483E-2</c:v>
                  </c:pt>
                  <c:pt idx="17">
                    <c:v>3.1306726291822844E-2</c:v>
                  </c:pt>
                  <c:pt idx="18">
                    <c:v>3.1603445663056708E-2</c:v>
                  </c:pt>
                  <c:pt idx="19">
                    <c:v>3.1462499724098356E-2</c:v>
                  </c:pt>
                  <c:pt idx="20">
                    <c:v>3.1462499724098356E-2</c:v>
                  </c:pt>
                  <c:pt idx="21">
                    <c:v>3.5840696917827292E-2</c:v>
                  </c:pt>
                  <c:pt idx="22">
                    <c:v>4.08846616172319E-2</c:v>
                  </c:pt>
                  <c:pt idx="23">
                    <c:v>3.9873410800794165E-2</c:v>
                  </c:pt>
                  <c:pt idx="24">
                    <c:v>3.8737004989487192E-2</c:v>
                  </c:pt>
                  <c:pt idx="25">
                    <c:v>3.8240467221692401E-2</c:v>
                  </c:pt>
                  <c:pt idx="26">
                    <c:v>3.8349272048719067E-2</c:v>
                  </c:pt>
                  <c:pt idx="27">
                    <c:v>3.6885709367660988E-2</c:v>
                  </c:pt>
                  <c:pt idx="28">
                    <c:v>2.9476921292578884E-2</c:v>
                  </c:pt>
                  <c:pt idx="29">
                    <c:v>2.9418437151630703E-2</c:v>
                  </c:pt>
                  <c:pt idx="30">
                    <c:v>2.9418437151630703E-2</c:v>
                  </c:pt>
                  <c:pt idx="31">
                    <c:v>2.8168145917764009E-2</c:v>
                  </c:pt>
                  <c:pt idx="32">
                    <c:v>2.517494345133222E-2</c:v>
                  </c:pt>
                  <c:pt idx="33">
                    <c:v>2.6834886083438272E-2</c:v>
                  </c:pt>
                  <c:pt idx="34">
                    <c:v>2.6549743668986464E-2</c:v>
                  </c:pt>
                  <c:pt idx="35">
                    <c:v>2.8104961997641714E-2</c:v>
                  </c:pt>
                  <c:pt idx="36">
                    <c:v>2.9175712882845175E-2</c:v>
                  </c:pt>
                  <c:pt idx="37">
                    <c:v>2.9719054867579833E-2</c:v>
                  </c:pt>
                  <c:pt idx="38">
                    <c:v>3.0767948691238108E-2</c:v>
                  </c:pt>
                  <c:pt idx="39">
                    <c:v>3.6437160518715817E-2</c:v>
                  </c:pt>
                  <c:pt idx="40">
                    <c:v>4.8245897925799489E-2</c:v>
                  </c:pt>
                  <c:pt idx="41">
                    <c:v>4.9012470068567439E-2</c:v>
                  </c:pt>
                  <c:pt idx="42">
                    <c:v>4.8818257058422493E-2</c:v>
                  </c:pt>
                  <c:pt idx="43">
                    <c:v>4.8818257058422493E-2</c:v>
                  </c:pt>
                  <c:pt idx="44">
                    <c:v>4.7287536530370343E-2</c:v>
                  </c:pt>
                  <c:pt idx="45">
                    <c:v>4.6318942609308869E-2</c:v>
                  </c:pt>
                  <c:pt idx="46">
                    <c:v>4.657252408878005E-2</c:v>
                  </c:pt>
                  <c:pt idx="47">
                    <c:v>4.5690991088689133E-2</c:v>
                  </c:pt>
                  <c:pt idx="48">
                    <c:v>4.541659021400285E-2</c:v>
                  </c:pt>
                  <c:pt idx="49">
                    <c:v>4.839765834555769E-2</c:v>
                  </c:pt>
                  <c:pt idx="50">
                    <c:v>5.1033757890678974E-2</c:v>
                  </c:pt>
                  <c:pt idx="51">
                    <c:v>5.1051172584204399E-2</c:v>
                  </c:pt>
                  <c:pt idx="52">
                    <c:v>5.1639777949432246E-2</c:v>
                  </c:pt>
                  <c:pt idx="53">
                    <c:v>4.806939428229412E-2</c:v>
                  </c:pt>
                  <c:pt idx="54">
                    <c:v>4.4806993501759006E-2</c:v>
                  </c:pt>
                  <c:pt idx="55">
                    <c:v>4.4806993501759006E-2</c:v>
                  </c:pt>
                  <c:pt idx="56">
                    <c:v>4.4806993501759006E-2</c:v>
                  </c:pt>
                  <c:pt idx="57">
                    <c:v>4.4806993501759006E-2</c:v>
                  </c:pt>
                  <c:pt idx="58">
                    <c:v>4.7750509014157297E-2</c:v>
                  </c:pt>
                  <c:pt idx="59">
                    <c:v>4.6192832536853454E-2</c:v>
                  </c:pt>
                  <c:pt idx="60">
                    <c:v>4.2490521818923807E-2</c:v>
                  </c:pt>
                  <c:pt idx="61">
                    <c:v>4.2105687132368279E-2</c:v>
                  </c:pt>
                  <c:pt idx="62">
                    <c:v>4.2275551116717755E-2</c:v>
                  </c:pt>
                  <c:pt idx="63">
                    <c:v>4.2096450101060889E-2</c:v>
                  </c:pt>
                  <c:pt idx="64">
                    <c:v>4.3338461235053395E-2</c:v>
                  </c:pt>
                  <c:pt idx="65">
                    <c:v>4.3646305685590407E-2</c:v>
                  </c:pt>
                  <c:pt idx="66">
                    <c:v>4.993885149749535E-2</c:v>
                  </c:pt>
                  <c:pt idx="67">
                    <c:v>4.7797024547094516E-2</c:v>
                  </c:pt>
                  <c:pt idx="68">
                    <c:v>5.1168566739964755E-2</c:v>
                  </c:pt>
                  <c:pt idx="69">
                    <c:v>5.1484625536820913E-2</c:v>
                  </c:pt>
                  <c:pt idx="70">
                    <c:v>5.1488941639065623E-2</c:v>
                  </c:pt>
                  <c:pt idx="71">
                    <c:v>5.1488941639065623E-2</c:v>
                  </c:pt>
                  <c:pt idx="72">
                    <c:v>4.9130212474380527E-2</c:v>
                  </c:pt>
                  <c:pt idx="73">
                    <c:v>4.7033085281651482E-2</c:v>
                  </c:pt>
                  <c:pt idx="74">
                    <c:v>4.0830271994087029E-2</c:v>
                  </c:pt>
                  <c:pt idx="75">
                    <c:v>3.8529930645610375E-2</c:v>
                  </c:pt>
                  <c:pt idx="76">
                    <c:v>4.0005555169806709E-2</c:v>
                  </c:pt>
                  <c:pt idx="77">
                    <c:v>3.7392809766347117E-2</c:v>
                  </c:pt>
                  <c:pt idx="78">
                    <c:v>5.4613795570960598E-2</c:v>
                  </c:pt>
                  <c:pt idx="79">
                    <c:v>5.5060572705581956E-2</c:v>
                  </c:pt>
                  <c:pt idx="80">
                    <c:v>5.1419840528729784E-2</c:v>
                  </c:pt>
                  <c:pt idx="81">
                    <c:v>5.5917598104512495E-2</c:v>
                  </c:pt>
                  <c:pt idx="82">
                    <c:v>5.9325842223735589E-2</c:v>
                  </c:pt>
                  <c:pt idx="83">
                    <c:v>5.8704533234003396E-2</c:v>
                  </c:pt>
                  <c:pt idx="84">
                    <c:v>6.4677834087284086E-2</c:v>
                  </c:pt>
                  <c:pt idx="85">
                    <c:v>6.3773906192981067E-2</c:v>
                  </c:pt>
                  <c:pt idx="86">
                    <c:v>6.4056398760953259E-2</c:v>
                  </c:pt>
                  <c:pt idx="87">
                    <c:v>6.5439539525682294E-2</c:v>
                  </c:pt>
                  <c:pt idx="88">
                    <c:v>6.2542430041976793E-2</c:v>
                  </c:pt>
                  <c:pt idx="89">
                    <c:v>6.8333333333333274E-2</c:v>
                  </c:pt>
                  <c:pt idx="90">
                    <c:v>5.5801234554244301E-2</c:v>
                  </c:pt>
                  <c:pt idx="91">
                    <c:v>5.1635474455283749E-2</c:v>
                  </c:pt>
                  <c:pt idx="92">
                    <c:v>6.1254478294334481E-2</c:v>
                  </c:pt>
                  <c:pt idx="93">
                    <c:v>7.3745056331481165E-2</c:v>
                  </c:pt>
                  <c:pt idx="94">
                    <c:v>7.1040676923701501E-2</c:v>
                  </c:pt>
                  <c:pt idx="95">
                    <c:v>6.4516147849459207E-2</c:v>
                  </c:pt>
                  <c:pt idx="96">
                    <c:v>6.4360961252403051E-2</c:v>
                  </c:pt>
                  <c:pt idx="97">
                    <c:v>6.12825877028342E-2</c:v>
                  </c:pt>
                  <c:pt idx="98">
                    <c:v>6.3154132441546856E-2</c:v>
                  </c:pt>
                  <c:pt idx="99">
                    <c:v>6.1863649351707475E-2</c:v>
                  </c:pt>
                  <c:pt idx="100">
                    <c:v>7.4117774146586629E-2</c:v>
                  </c:pt>
                  <c:pt idx="101">
                    <c:v>7.412377036641675E-2</c:v>
                  </c:pt>
                  <c:pt idx="102">
                    <c:v>7.5516002719070233E-2</c:v>
                  </c:pt>
                  <c:pt idx="103">
                    <c:v>7.0067427842360752E-2</c:v>
                  </c:pt>
                  <c:pt idx="104">
                    <c:v>6.6733300033291448E-2</c:v>
                  </c:pt>
                  <c:pt idx="105">
                    <c:v>6.0700539993937853E-2</c:v>
                  </c:pt>
                  <c:pt idx="106">
                    <c:v>6.0700539993937853E-2</c:v>
                  </c:pt>
                  <c:pt idx="107">
                    <c:v>6.0772800933751037E-2</c:v>
                  </c:pt>
                  <c:pt idx="108">
                    <c:v>7.1105555338524723E-2</c:v>
                  </c:pt>
                  <c:pt idx="109">
                    <c:v>6.5016237288165427E-2</c:v>
                  </c:pt>
                  <c:pt idx="110">
                    <c:v>5.8773576829502037E-2</c:v>
                  </c:pt>
                  <c:pt idx="111">
                    <c:v>6.3529520697074154E-2</c:v>
                  </c:pt>
                  <c:pt idx="112">
                    <c:v>6.4281498979963728E-2</c:v>
                  </c:pt>
                  <c:pt idx="113">
                    <c:v>6.601767440112731E-2</c:v>
                  </c:pt>
                  <c:pt idx="114">
                    <c:v>6.8297551607327298E-2</c:v>
                  </c:pt>
                  <c:pt idx="115">
                    <c:v>6.7639567644324577E-2</c:v>
                  </c:pt>
                  <c:pt idx="116">
                    <c:v>7.1340342334785894E-2</c:v>
                  </c:pt>
                  <c:pt idx="117">
                    <c:v>7.164418251951056E-2</c:v>
                  </c:pt>
                  <c:pt idx="118">
                    <c:v>7.1168813394632741E-2</c:v>
                  </c:pt>
                  <c:pt idx="119">
                    <c:v>7.5159090527287947E-2</c:v>
                  </c:pt>
                  <c:pt idx="120">
                    <c:v>8.806310868411954E-2</c:v>
                  </c:pt>
                  <c:pt idx="121">
                    <c:v>8.7940004801253302E-2</c:v>
                  </c:pt>
                  <c:pt idx="122">
                    <c:v>8.7193909063522562E-2</c:v>
                  </c:pt>
                  <c:pt idx="123">
                    <c:v>8.8267900293493878E-2</c:v>
                  </c:pt>
                  <c:pt idx="124">
                    <c:v>8.9555073061837243E-2</c:v>
                  </c:pt>
                  <c:pt idx="125">
                    <c:v>9.7923439482076768E-2</c:v>
                  </c:pt>
                  <c:pt idx="126">
                    <c:v>9.8522417076858521E-2</c:v>
                  </c:pt>
                  <c:pt idx="127">
                    <c:v>0.11498260738042071</c:v>
                  </c:pt>
                  <c:pt idx="128">
                    <c:v>0.11449454135459822</c:v>
                  </c:pt>
                  <c:pt idx="129">
                    <c:v>0.11542385657508793</c:v>
                  </c:pt>
                  <c:pt idx="130">
                    <c:v>0.12113766273679429</c:v>
                  </c:pt>
                  <c:pt idx="131">
                    <c:v>0.12302167830643962</c:v>
                  </c:pt>
                  <c:pt idx="132">
                    <c:v>0.12153646000732087</c:v>
                  </c:pt>
                  <c:pt idx="133">
                    <c:v>0.12096647836854947</c:v>
                  </c:pt>
                  <c:pt idx="134">
                    <c:v>0.11890659265901883</c:v>
                  </c:pt>
                  <c:pt idx="135">
                    <c:v>0.11683083687299543</c:v>
                  </c:pt>
                  <c:pt idx="136">
                    <c:v>0.12810802733110213</c:v>
                  </c:pt>
                  <c:pt idx="137">
                    <c:v>0.12375648131175471</c:v>
                  </c:pt>
                  <c:pt idx="138">
                    <c:v>0.12358757578692527</c:v>
                  </c:pt>
                  <c:pt idx="139">
                    <c:v>0.12630474610595135</c:v>
                  </c:pt>
                  <c:pt idx="140">
                    <c:v>0.12338242266312634</c:v>
                  </c:pt>
                  <c:pt idx="141">
                    <c:v>0.12140107998787442</c:v>
                  </c:pt>
                  <c:pt idx="142">
                    <c:v>0.11828590598864944</c:v>
                  </c:pt>
                  <c:pt idx="143">
                    <c:v>0.11828590598864944</c:v>
                  </c:pt>
                  <c:pt idx="144">
                    <c:v>0.1155397959338879</c:v>
                  </c:pt>
                  <c:pt idx="145">
                    <c:v>0.11431924111403514</c:v>
                  </c:pt>
                  <c:pt idx="146">
                    <c:v>0.11130987776872721</c:v>
                  </c:pt>
                  <c:pt idx="147">
                    <c:v>0.1137169976545095</c:v>
                  </c:pt>
                  <c:pt idx="148">
                    <c:v>0.12046391806493621</c:v>
                  </c:pt>
                  <c:pt idx="149">
                    <c:v>0.12046391806493621</c:v>
                  </c:pt>
                  <c:pt idx="150">
                    <c:v>0.12209104071234053</c:v>
                  </c:pt>
                  <c:pt idx="151">
                    <c:v>0.12007451390236444</c:v>
                  </c:pt>
                  <c:pt idx="152">
                    <c:v>0.11896591481970403</c:v>
                  </c:pt>
                  <c:pt idx="153">
                    <c:v>0.11896591481970437</c:v>
                  </c:pt>
                  <c:pt idx="154">
                    <c:v>0.12100505039965183</c:v>
                  </c:pt>
                  <c:pt idx="155">
                    <c:v>0.13412473464817912</c:v>
                  </c:pt>
                  <c:pt idx="156">
                    <c:v>0.1330618068584839</c:v>
                  </c:pt>
                  <c:pt idx="157">
                    <c:v>0.13165780560900209</c:v>
                  </c:pt>
                  <c:pt idx="158">
                    <c:v>0.12815615474880676</c:v>
                  </c:pt>
                  <c:pt idx="159">
                    <c:v>0.12576698029822228</c:v>
                  </c:pt>
                  <c:pt idx="160">
                    <c:v>0.12555653883587525</c:v>
                  </c:pt>
                  <c:pt idx="161">
                    <c:v>0.12571749635149798</c:v>
                  </c:pt>
                  <c:pt idx="162">
                    <c:v>0.12192210628101909</c:v>
                  </c:pt>
                  <c:pt idx="163">
                    <c:v>0.12965938282883963</c:v>
                  </c:pt>
                  <c:pt idx="164">
                    <c:v>0.1381902874863335</c:v>
                  </c:pt>
                  <c:pt idx="165">
                    <c:v>0.13878840809744167</c:v>
                  </c:pt>
                  <c:pt idx="166">
                    <c:v>0.13878840809744167</c:v>
                  </c:pt>
                  <c:pt idx="167">
                    <c:v>0.13997817290166689</c:v>
                  </c:pt>
                  <c:pt idx="168">
                    <c:v>0.1420645393239755</c:v>
                  </c:pt>
                  <c:pt idx="169">
                    <c:v>0.14134119474991488</c:v>
                  </c:pt>
                  <c:pt idx="170">
                    <c:v>0.14397684999100835</c:v>
                  </c:pt>
                  <c:pt idx="171">
                    <c:v>0.14220056258679151</c:v>
                  </c:pt>
                  <c:pt idx="172">
                    <c:v>0.14299533791934135</c:v>
                  </c:pt>
                  <c:pt idx="173">
                    <c:v>0.14299533791934135</c:v>
                  </c:pt>
                  <c:pt idx="174">
                    <c:v>0.14491721774861677</c:v>
                  </c:pt>
                  <c:pt idx="175">
                    <c:v>0.14486622181247813</c:v>
                  </c:pt>
                  <c:pt idx="176">
                    <c:v>0.14486622181247813</c:v>
                  </c:pt>
                  <c:pt idx="177">
                    <c:v>0.1442467022538505</c:v>
                  </c:pt>
                  <c:pt idx="178">
                    <c:v>0.15636176003102567</c:v>
                  </c:pt>
                  <c:pt idx="179">
                    <c:v>0.15664574328365546</c:v>
                  </c:pt>
                  <c:pt idx="180">
                    <c:v>0.15563490039904926</c:v>
                  </c:pt>
                  <c:pt idx="181">
                    <c:v>0.15186287674521809</c:v>
                  </c:pt>
                  <c:pt idx="182">
                    <c:v>0.15326230238820479</c:v>
                  </c:pt>
                  <c:pt idx="183">
                    <c:v>0.15315787062156913</c:v>
                  </c:pt>
                  <c:pt idx="184">
                    <c:v>0.15807347096278448</c:v>
                  </c:pt>
                  <c:pt idx="185">
                    <c:v>0.15768498836463637</c:v>
                  </c:pt>
                  <c:pt idx="186">
                    <c:v>0.1524816928902179</c:v>
                  </c:pt>
                  <c:pt idx="187">
                    <c:v>0.15195174672682507</c:v>
                  </c:pt>
                  <c:pt idx="188">
                    <c:v>0.15241755512771854</c:v>
                  </c:pt>
                  <c:pt idx="189">
                    <c:v>0.15263609592025565</c:v>
                  </c:pt>
                  <c:pt idx="190">
                    <c:v>0.15171757387403109</c:v>
                  </c:pt>
                  <c:pt idx="191">
                    <c:v>0.15101287656649937</c:v>
                  </c:pt>
                  <c:pt idx="192">
                    <c:v>0.1507610323952733</c:v>
                  </c:pt>
                  <c:pt idx="193">
                    <c:v>0.14943002821833726</c:v>
                  </c:pt>
                  <c:pt idx="194">
                    <c:v>0.15938388319470168</c:v>
                  </c:pt>
                  <c:pt idx="195">
                    <c:v>0.15541378460241059</c:v>
                  </c:pt>
                  <c:pt idx="196">
                    <c:v>0.15015399502584761</c:v>
                  </c:pt>
                  <c:pt idx="197">
                    <c:v>0.14921423822440286</c:v>
                  </c:pt>
                  <c:pt idx="198">
                    <c:v>0.15011144008517216</c:v>
                  </c:pt>
                  <c:pt idx="199">
                    <c:v>0.14809944106729167</c:v>
                  </c:pt>
                  <c:pt idx="200">
                    <c:v>0.14354596631199451</c:v>
                  </c:pt>
                  <c:pt idx="201">
                    <c:v>0.13647140522631246</c:v>
                  </c:pt>
                  <c:pt idx="202">
                    <c:v>0.13683769785974687</c:v>
                  </c:pt>
                  <c:pt idx="203">
                    <c:v>0.1373058224872081</c:v>
                  </c:pt>
                  <c:pt idx="204">
                    <c:v>0.1373058224872081</c:v>
                  </c:pt>
                  <c:pt idx="205">
                    <c:v>0.13735153601050226</c:v>
                  </c:pt>
                  <c:pt idx="206">
                    <c:v>0.1420191692851509</c:v>
                  </c:pt>
                  <c:pt idx="207">
                    <c:v>0.14691494137765512</c:v>
                  </c:pt>
                  <c:pt idx="208">
                    <c:v>0.14626498023944118</c:v>
                  </c:pt>
                  <c:pt idx="209">
                    <c:v>0.14641683266922931</c:v>
                  </c:pt>
                  <c:pt idx="210">
                    <c:v>0.14388112377159787</c:v>
                  </c:pt>
                  <c:pt idx="211">
                    <c:v>0.14388112377159787</c:v>
                  </c:pt>
                  <c:pt idx="212">
                    <c:v>0.14388112377159787</c:v>
                  </c:pt>
                  <c:pt idx="213">
                    <c:v>0.14388112377159787</c:v>
                  </c:pt>
                  <c:pt idx="214">
                    <c:v>0.14388112377159787</c:v>
                  </c:pt>
                  <c:pt idx="215">
                    <c:v>0.14388112377159787</c:v>
                  </c:pt>
                  <c:pt idx="216">
                    <c:v>0.14388112377159787</c:v>
                  </c:pt>
                  <c:pt idx="217">
                    <c:v>0.14240825506659047</c:v>
                  </c:pt>
                  <c:pt idx="218">
                    <c:v>0.1477746031405032</c:v>
                  </c:pt>
                  <c:pt idx="219">
                    <c:v>0.14812757264526188</c:v>
                  </c:pt>
                  <c:pt idx="220">
                    <c:v>0.14895338569871683</c:v>
                  </c:pt>
                  <c:pt idx="221">
                    <c:v>0.14895338569871683</c:v>
                  </c:pt>
                  <c:pt idx="222">
                    <c:v>0.14910138236187456</c:v>
                  </c:pt>
                  <c:pt idx="223">
                    <c:v>0.1474675105461081</c:v>
                  </c:pt>
                  <c:pt idx="224">
                    <c:v>0.14111027996255726</c:v>
                  </c:pt>
                  <c:pt idx="225">
                    <c:v>0.14074563344322003</c:v>
                  </c:pt>
                  <c:pt idx="226">
                    <c:v>0.14074563344322003</c:v>
                  </c:pt>
                  <c:pt idx="227">
                    <c:v>0.14074563344322003</c:v>
                  </c:pt>
                  <c:pt idx="228">
                    <c:v>0.14074563344322003</c:v>
                  </c:pt>
                  <c:pt idx="229">
                    <c:v>0.14074563344322003</c:v>
                  </c:pt>
                  <c:pt idx="230">
                    <c:v>0.1366947125694486</c:v>
                  </c:pt>
                  <c:pt idx="231">
                    <c:v>0.1318500832174346</c:v>
                  </c:pt>
                  <c:pt idx="232">
                    <c:v>0.13179782496940678</c:v>
                  </c:pt>
                  <c:pt idx="233">
                    <c:v>0.13179782496940678</c:v>
                  </c:pt>
                  <c:pt idx="234">
                    <c:v>0.13179782496940678</c:v>
                  </c:pt>
                  <c:pt idx="235">
                    <c:v>0.13209592474157963</c:v>
                  </c:pt>
                  <c:pt idx="236">
                    <c:v>0.13356812660378364</c:v>
                  </c:pt>
                  <c:pt idx="237">
                    <c:v>0.13275918047351781</c:v>
                  </c:pt>
                  <c:pt idx="238">
                    <c:v>0.13335166540642293</c:v>
                  </c:pt>
                  <c:pt idx="239">
                    <c:v>0.13335166540642293</c:v>
                  </c:pt>
                  <c:pt idx="240">
                    <c:v>0.13297493498149734</c:v>
                  </c:pt>
                  <c:pt idx="241">
                    <c:v>0.13297493498149734</c:v>
                  </c:pt>
                  <c:pt idx="242">
                    <c:v>0.13297493498149734</c:v>
                  </c:pt>
                  <c:pt idx="243">
                    <c:v>0.13297493498149734</c:v>
                  </c:pt>
                  <c:pt idx="244">
                    <c:v>0.13297493498149734</c:v>
                  </c:pt>
                  <c:pt idx="245">
                    <c:v>0.13650234023227831</c:v>
                  </c:pt>
                  <c:pt idx="246">
                    <c:v>0.14010670536733483</c:v>
                  </c:pt>
                  <c:pt idx="247">
                    <c:v>0.13905394636614898</c:v>
                  </c:pt>
                  <c:pt idx="248">
                    <c:v>0.13962847528749731</c:v>
                  </c:pt>
                  <c:pt idx="249">
                    <c:v>0.1363671514698471</c:v>
                  </c:pt>
                  <c:pt idx="250">
                    <c:v>0.1363671514698471</c:v>
                  </c:pt>
                  <c:pt idx="251">
                    <c:v>0.13644534925505236</c:v>
                  </c:pt>
                  <c:pt idx="252">
                    <c:v>0.13644534925505236</c:v>
                  </c:pt>
                  <c:pt idx="253">
                    <c:v>0.1342452151019834</c:v>
                  </c:pt>
                  <c:pt idx="254">
                    <c:v>0.1342452151019834</c:v>
                  </c:pt>
                  <c:pt idx="255">
                    <c:v>0.1342452151019834</c:v>
                  </c:pt>
                  <c:pt idx="256">
                    <c:v>0.1342452151019834</c:v>
                  </c:pt>
                  <c:pt idx="257">
                    <c:v>0.13452178675259821</c:v>
                  </c:pt>
                  <c:pt idx="258">
                    <c:v>0.13609800390405005</c:v>
                  </c:pt>
                  <c:pt idx="259">
                    <c:v>0.13620083210710215</c:v>
                  </c:pt>
                  <c:pt idx="260">
                    <c:v>0.13699188945984317</c:v>
                  </c:pt>
                  <c:pt idx="261">
                    <c:v>0.13960460036991804</c:v>
                  </c:pt>
                  <c:pt idx="262">
                    <c:v>0.14104727339914697</c:v>
                  </c:pt>
                  <c:pt idx="263">
                    <c:v>0.13872795120106271</c:v>
                  </c:pt>
                  <c:pt idx="264">
                    <c:v>0.13837509409813031</c:v>
                  </c:pt>
                  <c:pt idx="265">
                    <c:v>0.13866987175782977</c:v>
                  </c:pt>
                  <c:pt idx="266">
                    <c:v>0.13866987175782977</c:v>
                  </c:pt>
                  <c:pt idx="267">
                    <c:v>0.1387407654584622</c:v>
                  </c:pt>
                  <c:pt idx="268">
                    <c:v>0.1387407654584622</c:v>
                  </c:pt>
                  <c:pt idx="269">
                    <c:v>0.1387407654584622</c:v>
                  </c:pt>
                  <c:pt idx="270">
                    <c:v>0.1387407654584622</c:v>
                  </c:pt>
                  <c:pt idx="271">
                    <c:v>0.13852757447125497</c:v>
                  </c:pt>
                  <c:pt idx="272">
                    <c:v>0.13849027242212947</c:v>
                  </c:pt>
                  <c:pt idx="273">
                    <c:v>0.13630235996978729</c:v>
                  </c:pt>
                  <c:pt idx="274">
                    <c:v>0.13551096716584168</c:v>
                  </c:pt>
                  <c:pt idx="275">
                    <c:v>0.13551096716584168</c:v>
                  </c:pt>
                  <c:pt idx="276">
                    <c:v>0.13551096716584168</c:v>
                  </c:pt>
                  <c:pt idx="277">
                    <c:v>0.13551096716584168</c:v>
                  </c:pt>
                  <c:pt idx="278">
                    <c:v>0.13564823789656957</c:v>
                  </c:pt>
                  <c:pt idx="279">
                    <c:v>0.14507048095475805</c:v>
                  </c:pt>
                  <c:pt idx="280">
                    <c:v>0.1486023777288453</c:v>
                  </c:pt>
                  <c:pt idx="281">
                    <c:v>0.14931882369986441</c:v>
                  </c:pt>
                  <c:pt idx="282">
                    <c:v>0.14931882369986441</c:v>
                  </c:pt>
                  <c:pt idx="283">
                    <c:v>0.14931882369986441</c:v>
                  </c:pt>
                  <c:pt idx="284">
                    <c:v>0.14931882369986441</c:v>
                  </c:pt>
                  <c:pt idx="285">
                    <c:v>0.15099080178018093</c:v>
                  </c:pt>
                  <c:pt idx="286">
                    <c:v>0.15202923695424062</c:v>
                  </c:pt>
                  <c:pt idx="287">
                    <c:v>0.15202923695424062</c:v>
                  </c:pt>
                  <c:pt idx="288">
                    <c:v>0.15202923695424062</c:v>
                  </c:pt>
                  <c:pt idx="289">
                    <c:v>0.15202923695424062</c:v>
                  </c:pt>
                  <c:pt idx="290">
                    <c:v>0.15237526775110929</c:v>
                  </c:pt>
                  <c:pt idx="291">
                    <c:v>0.1512687086684564</c:v>
                  </c:pt>
                  <c:pt idx="292">
                    <c:v>0.14859377884390543</c:v>
                  </c:pt>
                  <c:pt idx="293">
                    <c:v>0.14809306383337359</c:v>
                  </c:pt>
                  <c:pt idx="294">
                    <c:v>0.14790988247352996</c:v>
                  </c:pt>
                  <c:pt idx="295">
                    <c:v>0.14570746949510388</c:v>
                  </c:pt>
                  <c:pt idx="296">
                    <c:v>0.13992696507662833</c:v>
                  </c:pt>
                  <c:pt idx="297">
                    <c:v>0.13992696507662833</c:v>
                  </c:pt>
                  <c:pt idx="298">
                    <c:v>0.13992696507662833</c:v>
                  </c:pt>
                  <c:pt idx="299">
                    <c:v>0.13937519307410631</c:v>
                  </c:pt>
                  <c:pt idx="300">
                    <c:v>0.14132861627348436</c:v>
                  </c:pt>
                  <c:pt idx="301">
                    <c:v>0.14568039599677807</c:v>
                  </c:pt>
                  <c:pt idx="302">
                    <c:v>0.14627979278690037</c:v>
                  </c:pt>
                  <c:pt idx="303">
                    <c:v>0.1470434554061415</c:v>
                  </c:pt>
                  <c:pt idx="304">
                    <c:v>0.1470434554061415</c:v>
                  </c:pt>
                  <c:pt idx="305">
                    <c:v>0.1470434554061415</c:v>
                  </c:pt>
                  <c:pt idx="306">
                    <c:v>0.1470434554061415</c:v>
                  </c:pt>
                  <c:pt idx="307">
                    <c:v>0.14669280070193708</c:v>
                  </c:pt>
                  <c:pt idx="308">
                    <c:v>0.14649990519526929</c:v>
                  </c:pt>
                  <c:pt idx="309">
                    <c:v>0.14649990519526929</c:v>
                  </c:pt>
                  <c:pt idx="310">
                    <c:v>0.14595623392723911</c:v>
                  </c:pt>
                  <c:pt idx="311">
                    <c:v>0.14595623392723911</c:v>
                  </c:pt>
                  <c:pt idx="312">
                    <c:v>0.14595623392723911</c:v>
                  </c:pt>
                  <c:pt idx="313">
                    <c:v>0.14587513686559647</c:v>
                  </c:pt>
                  <c:pt idx="314">
                    <c:v>0.14526603946629363</c:v>
                  </c:pt>
                  <c:pt idx="315">
                    <c:v>0.15133333333333179</c:v>
                  </c:pt>
                  <c:pt idx="316">
                    <c:v>0.15108092018664826</c:v>
                  </c:pt>
                  <c:pt idx="317">
                    <c:v>0.15203837234943748</c:v>
                  </c:pt>
                  <c:pt idx="318">
                    <c:v>0.15164322163112492</c:v>
                  </c:pt>
                  <c:pt idx="319">
                    <c:v>0.15227752442315476</c:v>
                  </c:pt>
                  <c:pt idx="320">
                    <c:v>0.15227752442315476</c:v>
                  </c:pt>
                  <c:pt idx="321">
                    <c:v>0.15432433379088234</c:v>
                  </c:pt>
                  <c:pt idx="322">
                    <c:v>0.15734639776267131</c:v>
                  </c:pt>
                  <c:pt idx="323">
                    <c:v>0.15791312660939757</c:v>
                  </c:pt>
                  <c:pt idx="324">
                    <c:v>0.15791312660939757</c:v>
                  </c:pt>
                  <c:pt idx="325">
                    <c:v>0.15791312660939757</c:v>
                  </c:pt>
                  <c:pt idx="326">
                    <c:v>0.15676628038792714</c:v>
                  </c:pt>
                  <c:pt idx="327">
                    <c:v>0.15676628038792714</c:v>
                  </c:pt>
                  <c:pt idx="328">
                    <c:v>0.15676628038792714</c:v>
                  </c:pt>
                  <c:pt idx="329">
                    <c:v>0.15737570051030994</c:v>
                  </c:pt>
                  <c:pt idx="330">
                    <c:v>0.15893429809550527</c:v>
                  </c:pt>
                  <c:pt idx="331">
                    <c:v>0.16048537489614337</c:v>
                  </c:pt>
                  <c:pt idx="332">
                    <c:v>0.16048537489614337</c:v>
                  </c:pt>
                  <c:pt idx="333">
                    <c:v>0.15995693864982005</c:v>
                  </c:pt>
                  <c:pt idx="334">
                    <c:v>0.15568629426581521</c:v>
                  </c:pt>
                  <c:pt idx="335">
                    <c:v>0.16257101012582961</c:v>
                  </c:pt>
                  <c:pt idx="336">
                    <c:v>0.15929567197859182</c:v>
                  </c:pt>
                  <c:pt idx="337">
                    <c:v>0.15354514356081217</c:v>
                  </c:pt>
                  <c:pt idx="338">
                    <c:v>0.15433765292731005</c:v>
                  </c:pt>
                  <c:pt idx="339">
                    <c:v>0.15433765292731005</c:v>
                  </c:pt>
                  <c:pt idx="340">
                    <c:v>0.15506844366995501</c:v>
                  </c:pt>
                  <c:pt idx="341">
                    <c:v>0.15506844366995501</c:v>
                  </c:pt>
                  <c:pt idx="342">
                    <c:v>0.15523781039997153</c:v>
                  </c:pt>
                  <c:pt idx="343">
                    <c:v>0.15384010458192646</c:v>
                  </c:pt>
                  <c:pt idx="344">
                    <c:v>0.15414603465545226</c:v>
                  </c:pt>
                  <c:pt idx="345">
                    <c:v>0.15353609781850333</c:v>
                  </c:pt>
                  <c:pt idx="346">
                    <c:v>0.15517910798672349</c:v>
                  </c:pt>
                  <c:pt idx="347">
                    <c:v>0.16214670997450112</c:v>
                  </c:pt>
                  <c:pt idx="348">
                    <c:v>0.16625449033200751</c:v>
                  </c:pt>
                  <c:pt idx="349">
                    <c:v>0.1665012512465493</c:v>
                  </c:pt>
                  <c:pt idx="350">
                    <c:v>0.16616758608906357</c:v>
                  </c:pt>
                  <c:pt idx="351">
                    <c:v>0.16616758608906357</c:v>
                  </c:pt>
                  <c:pt idx="352">
                    <c:v>0.16616758608906357</c:v>
                  </c:pt>
                  <c:pt idx="353">
                    <c:v>0.16838448067839615</c:v>
                  </c:pt>
                  <c:pt idx="354">
                    <c:v>0.17273486426698303</c:v>
                  </c:pt>
                  <c:pt idx="355">
                    <c:v>0.17273486426698303</c:v>
                  </c:pt>
                  <c:pt idx="356">
                    <c:v>0.17295118129434928</c:v>
                  </c:pt>
                  <c:pt idx="357">
                    <c:v>0.17177795745283</c:v>
                  </c:pt>
                  <c:pt idx="358">
                    <c:v>0.17304752076942348</c:v>
                  </c:pt>
                  <c:pt idx="359">
                    <c:v>0.17752495912155827</c:v>
                  </c:pt>
                  <c:pt idx="360">
                    <c:v>0.17752495912155827</c:v>
                  </c:pt>
                  <c:pt idx="361">
                    <c:v>0.17646025677818339</c:v>
                  </c:pt>
                  <c:pt idx="362">
                    <c:v>0.17570682652899081</c:v>
                  </c:pt>
                  <c:pt idx="363">
                    <c:v>0.17532224299525995</c:v>
                  </c:pt>
                  <c:pt idx="364">
                    <c:v>0.181022098098546</c:v>
                  </c:pt>
                  <c:pt idx="365">
                    <c:v>0.17962955708284223</c:v>
                  </c:pt>
                  <c:pt idx="366">
                    <c:v>0.17558188972670169</c:v>
                  </c:pt>
                  <c:pt idx="367">
                    <c:v>0.18372352416969651</c:v>
                  </c:pt>
                  <c:pt idx="368">
                    <c:v>0.18692274102182022</c:v>
                  </c:pt>
                  <c:pt idx="369">
                    <c:v>0.18594622878671391</c:v>
                  </c:pt>
                  <c:pt idx="370">
                    <c:v>0.18083786476657362</c:v>
                  </c:pt>
                  <c:pt idx="371">
                    <c:v>0.18214768123085898</c:v>
                  </c:pt>
                  <c:pt idx="372">
                    <c:v>0.17772012954205496</c:v>
                  </c:pt>
                  <c:pt idx="373">
                    <c:v>0.17788260798128064</c:v>
                  </c:pt>
                  <c:pt idx="374">
                    <c:v>0.17639097986512178</c:v>
                  </c:pt>
                  <c:pt idx="375">
                    <c:v>0.17717662248602653</c:v>
                  </c:pt>
                  <c:pt idx="376">
                    <c:v>0.17791040191936916</c:v>
                  </c:pt>
                  <c:pt idx="377">
                    <c:v>0.18083417818543079</c:v>
                  </c:pt>
                  <c:pt idx="378">
                    <c:v>0.18841119334524142</c:v>
                  </c:pt>
                  <c:pt idx="379">
                    <c:v>0.19216572708645838</c:v>
                  </c:pt>
                  <c:pt idx="380">
                    <c:v>0.18638699286997484</c:v>
                  </c:pt>
                  <c:pt idx="381">
                    <c:v>0.18315172823524206</c:v>
                  </c:pt>
                  <c:pt idx="382">
                    <c:v>0.18239273864688424</c:v>
                  </c:pt>
                  <c:pt idx="383">
                    <c:v>0.18351506144667845</c:v>
                  </c:pt>
                  <c:pt idx="384">
                    <c:v>0.18811934746029785</c:v>
                  </c:pt>
                  <c:pt idx="385">
                    <c:v>0.193845299143416</c:v>
                  </c:pt>
                  <c:pt idx="386">
                    <c:v>0.1945481945431515</c:v>
                  </c:pt>
                  <c:pt idx="387">
                    <c:v>0.19447050618995812</c:v>
                  </c:pt>
                  <c:pt idx="388">
                    <c:v>0.19422095092388558</c:v>
                  </c:pt>
                  <c:pt idx="389">
                    <c:v>0.19422095092388558</c:v>
                  </c:pt>
                  <c:pt idx="390">
                    <c:v>0.19356336889447251</c:v>
                  </c:pt>
                  <c:pt idx="391">
                    <c:v>0.2000024999843758</c:v>
                  </c:pt>
                  <c:pt idx="392">
                    <c:v>0.2060099781833698</c:v>
                  </c:pt>
                  <c:pt idx="393">
                    <c:v>0.20937579187246805</c:v>
                  </c:pt>
                  <c:pt idx="394">
                    <c:v>0.20614584912413822</c:v>
                  </c:pt>
                  <c:pt idx="395">
                    <c:v>0.20825625240714118</c:v>
                  </c:pt>
                  <c:pt idx="396">
                    <c:v>0.20849087376776398</c:v>
                  </c:pt>
                  <c:pt idx="397">
                    <c:v>0.21029318158757085</c:v>
                  </c:pt>
                  <c:pt idx="398">
                    <c:v>0.20728295207812655</c:v>
                  </c:pt>
                  <c:pt idx="399">
                    <c:v>0.21086304138521705</c:v>
                  </c:pt>
                  <c:pt idx="400">
                    <c:v>0.21101237457131092</c:v>
                  </c:pt>
                  <c:pt idx="401">
                    <c:v>0.21359593212938885</c:v>
                  </c:pt>
                  <c:pt idx="402">
                    <c:v>0.21048119472611654</c:v>
                  </c:pt>
                  <c:pt idx="403">
                    <c:v>0.21708190978419989</c:v>
                  </c:pt>
                  <c:pt idx="404">
                    <c:v>0.21816813088380346</c:v>
                  </c:pt>
                  <c:pt idx="405">
                    <c:v>0.22296487017764108</c:v>
                  </c:pt>
                  <c:pt idx="406">
                    <c:v>0.23066112710111308</c:v>
                  </c:pt>
                  <c:pt idx="407">
                    <c:v>0.23015960645700492</c:v>
                  </c:pt>
                  <c:pt idx="408">
                    <c:v>0.22749456647968103</c:v>
                  </c:pt>
                  <c:pt idx="409">
                    <c:v>0.22405976385281234</c:v>
                  </c:pt>
                  <c:pt idx="410">
                    <c:v>0.22509282036035438</c:v>
                  </c:pt>
                  <c:pt idx="411">
                    <c:v>0.23034780465876234</c:v>
                  </c:pt>
                  <c:pt idx="412">
                    <c:v>0.23265233957798473</c:v>
                  </c:pt>
                  <c:pt idx="413">
                    <c:v>0.22756317804073739</c:v>
                  </c:pt>
                  <c:pt idx="414">
                    <c:v>0.22767447521991879</c:v>
                  </c:pt>
                  <c:pt idx="415">
                    <c:v>0.22767447521991879</c:v>
                  </c:pt>
                  <c:pt idx="416">
                    <c:v>0.23796918568027478</c:v>
                  </c:pt>
                  <c:pt idx="417">
                    <c:v>0.23891421054428602</c:v>
                  </c:pt>
                  <c:pt idx="418">
                    <c:v>0.23904904192329396</c:v>
                  </c:pt>
                  <c:pt idx="419">
                    <c:v>0.2399678219169305</c:v>
                  </c:pt>
                  <c:pt idx="420">
                    <c:v>0.24009350030538004</c:v>
                  </c:pt>
                  <c:pt idx="421">
                    <c:v>0.25030403734480933</c:v>
                  </c:pt>
                  <c:pt idx="422">
                    <c:v>0.25038548058721022</c:v>
                  </c:pt>
                  <c:pt idx="423">
                    <c:v>0.25924334342680982</c:v>
                  </c:pt>
                  <c:pt idx="424">
                    <c:v>0.2607214349965627</c:v>
                  </c:pt>
                  <c:pt idx="425">
                    <c:v>0.25859535099369874</c:v>
                  </c:pt>
                  <c:pt idx="426">
                    <c:v>0.25625269646277676</c:v>
                  </c:pt>
                  <c:pt idx="427">
                    <c:v>0.25383743704277456</c:v>
                  </c:pt>
                  <c:pt idx="428">
                    <c:v>0.25504008399552464</c:v>
                  </c:pt>
                  <c:pt idx="429">
                    <c:v>0.25338069732672597</c:v>
                  </c:pt>
                  <c:pt idx="430">
                    <c:v>0.2502933834079078</c:v>
                  </c:pt>
                  <c:pt idx="431">
                    <c:v>0.25027185219277098</c:v>
                  </c:pt>
                  <c:pt idx="432">
                    <c:v>0.24985773730042674</c:v>
                  </c:pt>
                  <c:pt idx="433">
                    <c:v>0.25022745208665104</c:v>
                  </c:pt>
                  <c:pt idx="434">
                    <c:v>0.2502833949301817</c:v>
                  </c:pt>
                  <c:pt idx="435">
                    <c:v>0.24956050257291162</c:v>
                  </c:pt>
                  <c:pt idx="436">
                    <c:v>0.2496388502528267</c:v>
                  </c:pt>
                  <c:pt idx="437">
                    <c:v>0.25278097678073158</c:v>
                  </c:pt>
                  <c:pt idx="438">
                    <c:v>0.24494080917642197</c:v>
                  </c:pt>
                  <c:pt idx="439">
                    <c:v>0.25219392890745324</c:v>
                  </c:pt>
                  <c:pt idx="440">
                    <c:v>0.25218798103354884</c:v>
                  </c:pt>
                  <c:pt idx="441">
                    <c:v>0.2525778207910509</c:v>
                  </c:pt>
                  <c:pt idx="442">
                    <c:v>0.25370608541731426</c:v>
                  </c:pt>
                  <c:pt idx="443">
                    <c:v>0.25901179724311912</c:v>
                  </c:pt>
                  <c:pt idx="444">
                    <c:v>0.25686334455849918</c:v>
                  </c:pt>
                  <c:pt idx="445">
                    <c:v>0.25347715215906236</c:v>
                  </c:pt>
                  <c:pt idx="446">
                    <c:v>0.26536955364171194</c:v>
                  </c:pt>
                  <c:pt idx="447">
                    <c:v>0.26499916142425151</c:v>
                  </c:pt>
                  <c:pt idx="448">
                    <c:v>0.26437011093457075</c:v>
                  </c:pt>
                  <c:pt idx="449">
                    <c:v>0.26437011093457075</c:v>
                  </c:pt>
                  <c:pt idx="450">
                    <c:v>0.26755290234934254</c:v>
                  </c:pt>
                  <c:pt idx="451">
                    <c:v>0.27473239504814484</c:v>
                  </c:pt>
                  <c:pt idx="452">
                    <c:v>0.28315209889935539</c:v>
                  </c:pt>
                  <c:pt idx="453">
                    <c:v>0.2749755544690396</c:v>
                  </c:pt>
                  <c:pt idx="454">
                    <c:v>0.27231293273242507</c:v>
                  </c:pt>
                  <c:pt idx="455">
                    <c:v>0.27218784363417609</c:v>
                  </c:pt>
                  <c:pt idx="456">
                    <c:v>0.27709685430669651</c:v>
                  </c:pt>
                  <c:pt idx="457">
                    <c:v>0.28851439401797052</c:v>
                  </c:pt>
                  <c:pt idx="458">
                    <c:v>0.29046801315578086</c:v>
                  </c:pt>
                  <c:pt idx="459">
                    <c:v>0.29058198307687499</c:v>
                  </c:pt>
                  <c:pt idx="460">
                    <c:v>0.28744178154502303</c:v>
                  </c:pt>
                  <c:pt idx="461">
                    <c:v>0.28394150414791286</c:v>
                  </c:pt>
                  <c:pt idx="462">
                    <c:v>0.28394150414791286</c:v>
                  </c:pt>
                  <c:pt idx="463">
                    <c:v>0.28120060059996066</c:v>
                  </c:pt>
                  <c:pt idx="464">
                    <c:v>0.27674878299441502</c:v>
                  </c:pt>
                  <c:pt idx="465">
                    <c:v>0.2734270164656985</c:v>
                  </c:pt>
                  <c:pt idx="466">
                    <c:v>0.27334878005133834</c:v>
                  </c:pt>
                  <c:pt idx="467">
                    <c:v>0.27314404014487709</c:v>
                  </c:pt>
                  <c:pt idx="468">
                    <c:v>0.27144387592608915</c:v>
                  </c:pt>
                  <c:pt idx="469">
                    <c:v>0.27095305046364654</c:v>
                  </c:pt>
                  <c:pt idx="470">
                    <c:v>0.27079738222926403</c:v>
                  </c:pt>
                  <c:pt idx="471">
                    <c:v>0.27048207991576118</c:v>
                  </c:pt>
                  <c:pt idx="472">
                    <c:v>0.27048207991576118</c:v>
                  </c:pt>
                  <c:pt idx="473">
                    <c:v>0.27074157419945877</c:v>
                  </c:pt>
                  <c:pt idx="474">
                    <c:v>0.27079081717566922</c:v>
                  </c:pt>
                  <c:pt idx="475">
                    <c:v>0.27105575482218108</c:v>
                  </c:pt>
                  <c:pt idx="476">
                    <c:v>0.27105575482218108</c:v>
                  </c:pt>
                  <c:pt idx="477">
                    <c:v>0.27105575482218108</c:v>
                  </c:pt>
                  <c:pt idx="478">
                    <c:v>0.27105575482218108</c:v>
                  </c:pt>
                  <c:pt idx="479">
                    <c:v>0.2703323057933637</c:v>
                  </c:pt>
                  <c:pt idx="480">
                    <c:v>0.26047158087677241</c:v>
                  </c:pt>
                  <c:pt idx="481">
                    <c:v>0.25844599693811038</c:v>
                  </c:pt>
                  <c:pt idx="482">
                    <c:v>0.25872851494267674</c:v>
                  </c:pt>
                  <c:pt idx="483">
                    <c:v>0.2596846378034518</c:v>
                  </c:pt>
                  <c:pt idx="484">
                    <c:v>0.25870811523585319</c:v>
                  </c:pt>
                  <c:pt idx="485">
                    <c:v>0.25865034312755159</c:v>
                  </c:pt>
                  <c:pt idx="486">
                    <c:v>0.25799741600773157</c:v>
                  </c:pt>
                  <c:pt idx="487">
                    <c:v>0.26288654079912838</c:v>
                  </c:pt>
                  <c:pt idx="488">
                    <c:v>0.26930857972056998</c:v>
                  </c:pt>
                  <c:pt idx="489">
                    <c:v>0.27028462364288702</c:v>
                  </c:pt>
                  <c:pt idx="490">
                    <c:v>0.27039888231195341</c:v>
                  </c:pt>
                  <c:pt idx="491">
                    <c:v>0.26885353302908455</c:v>
                  </c:pt>
                  <c:pt idx="492">
                    <c:v>0.26882646199112586</c:v>
                  </c:pt>
                  <c:pt idx="493">
                    <c:v>0.26414831692314877</c:v>
                  </c:pt>
                  <c:pt idx="494">
                    <c:v>0.26421035390595743</c:v>
                  </c:pt>
                  <c:pt idx="495">
                    <c:v>0.26314951390163183</c:v>
                  </c:pt>
                  <c:pt idx="496">
                    <c:v>0.26356529867694412</c:v>
                  </c:pt>
                  <c:pt idx="497">
                    <c:v>0.26486390635359941</c:v>
                  </c:pt>
                  <c:pt idx="498">
                    <c:v>0.26357794546079466</c:v>
                  </c:pt>
                  <c:pt idx="499">
                    <c:v>0.25422758832720443</c:v>
                  </c:pt>
                  <c:pt idx="500">
                    <c:v>0.25339385242038437</c:v>
                  </c:pt>
                  <c:pt idx="501">
                    <c:v>0.25411742692437517</c:v>
                  </c:pt>
                  <c:pt idx="502">
                    <c:v>0.25239211116391319</c:v>
                  </c:pt>
                  <c:pt idx="503">
                    <c:v>0.25182974848540285</c:v>
                  </c:pt>
                  <c:pt idx="504">
                    <c:v>0.25102478850592075</c:v>
                  </c:pt>
                  <c:pt idx="505">
                    <c:v>0.25107856229563852</c:v>
                  </c:pt>
                  <c:pt idx="506">
                    <c:v>0.25107856229563852</c:v>
                  </c:pt>
                  <c:pt idx="507">
                    <c:v>0.25107856229563852</c:v>
                  </c:pt>
                  <c:pt idx="508">
                    <c:v>0.25132183881761011</c:v>
                  </c:pt>
                  <c:pt idx="509">
                    <c:v>0.25132183881761011</c:v>
                  </c:pt>
                  <c:pt idx="510">
                    <c:v>0.25071652872871586</c:v>
                  </c:pt>
                  <c:pt idx="511">
                    <c:v>0.25121394158056404</c:v>
                  </c:pt>
                  <c:pt idx="512">
                    <c:v>0.25121394158056404</c:v>
                  </c:pt>
                  <c:pt idx="513">
                    <c:v>0.25054695723112713</c:v>
                  </c:pt>
                  <c:pt idx="514">
                    <c:v>0.25016194754598114</c:v>
                  </c:pt>
                  <c:pt idx="515">
                    <c:v>0.25125219733699045</c:v>
                  </c:pt>
                  <c:pt idx="516">
                    <c:v>0.25249444438332513</c:v>
                  </c:pt>
                  <c:pt idx="517">
                    <c:v>0.25265787143882984</c:v>
                  </c:pt>
                  <c:pt idx="518">
                    <c:v>0.25325634795159074</c:v>
                  </c:pt>
                  <c:pt idx="519">
                    <c:v>0.25239651344659936</c:v>
                  </c:pt>
                  <c:pt idx="520">
                    <c:v>0.25239651344659936</c:v>
                  </c:pt>
                  <c:pt idx="521">
                    <c:v>0.25239651344659936</c:v>
                  </c:pt>
                  <c:pt idx="522">
                    <c:v>0.25239651344659936</c:v>
                  </c:pt>
                  <c:pt idx="523">
                    <c:v>0.25208552340646218</c:v>
                  </c:pt>
                  <c:pt idx="524">
                    <c:v>0.25193032546497496</c:v>
                  </c:pt>
                  <c:pt idx="525">
                    <c:v>0.25264049996432064</c:v>
                  </c:pt>
                  <c:pt idx="526">
                    <c:v>0.25279416308310532</c:v>
                  </c:pt>
                  <c:pt idx="527">
                    <c:v>0.25279416308310532</c:v>
                  </c:pt>
                  <c:pt idx="528">
                    <c:v>0.25073137462675266</c:v>
                  </c:pt>
                  <c:pt idx="529">
                    <c:v>0.24921409804957986</c:v>
                  </c:pt>
                  <c:pt idx="530">
                    <c:v>0.25054629201894757</c:v>
                  </c:pt>
                  <c:pt idx="531">
                    <c:v>0.25223093474917629</c:v>
                  </c:pt>
                  <c:pt idx="532">
                    <c:v>0.25166578366290565</c:v>
                  </c:pt>
                  <c:pt idx="533">
                    <c:v>0.25161456414303068</c:v>
                  </c:pt>
                  <c:pt idx="534">
                    <c:v>0.25276713042288695</c:v>
                  </c:pt>
                  <c:pt idx="535">
                    <c:v>0.25276713042288695</c:v>
                  </c:pt>
                  <c:pt idx="536">
                    <c:v>0.25276713042288695</c:v>
                  </c:pt>
                  <c:pt idx="537">
                    <c:v>0.25300175669130676</c:v>
                  </c:pt>
                  <c:pt idx="538">
                    <c:v>0.25298243241598828</c:v>
                  </c:pt>
                  <c:pt idx="539">
                    <c:v>0.25298243241598828</c:v>
                  </c:pt>
                  <c:pt idx="540">
                    <c:v>0.25298243241598828</c:v>
                  </c:pt>
                  <c:pt idx="541">
                    <c:v>0.25298243241598828</c:v>
                  </c:pt>
                  <c:pt idx="542">
                    <c:v>0.25364038409614875</c:v>
                  </c:pt>
                  <c:pt idx="543">
                    <c:v>0.25381445541531933</c:v>
                  </c:pt>
                  <c:pt idx="544">
                    <c:v>0.25381445541531933</c:v>
                  </c:pt>
                  <c:pt idx="545">
                    <c:v>0.25381445541531933</c:v>
                  </c:pt>
                  <c:pt idx="546">
                    <c:v>0.25145465683586621</c:v>
                  </c:pt>
                  <c:pt idx="547">
                    <c:v>0.24957051998271543</c:v>
                  </c:pt>
                  <c:pt idx="548">
                    <c:v>0.24926915395032506</c:v>
                  </c:pt>
                  <c:pt idx="549">
                    <c:v>0.24926759382906535</c:v>
                  </c:pt>
                  <c:pt idx="550">
                    <c:v>0.24952933472617381</c:v>
                  </c:pt>
                  <c:pt idx="551">
                    <c:v>0.24952933472617381</c:v>
                  </c:pt>
                  <c:pt idx="552">
                    <c:v>0.24952933472617381</c:v>
                  </c:pt>
                  <c:pt idx="553">
                    <c:v>0.24952933472617381</c:v>
                  </c:pt>
                  <c:pt idx="554">
                    <c:v>0.2496978173713186</c:v>
                  </c:pt>
                  <c:pt idx="555">
                    <c:v>0.25246099808793337</c:v>
                  </c:pt>
                  <c:pt idx="556">
                    <c:v>0.25289545490401766</c:v>
                  </c:pt>
                  <c:pt idx="557">
                    <c:v>0.25490499319463122</c:v>
                  </c:pt>
                  <c:pt idx="558">
                    <c:v>0.25507733032247648</c:v>
                  </c:pt>
                  <c:pt idx="559">
                    <c:v>0.25507733032247648</c:v>
                  </c:pt>
                  <c:pt idx="560">
                    <c:v>0.25507733032247648</c:v>
                  </c:pt>
                  <c:pt idx="561">
                    <c:v>0.25507733032247648</c:v>
                  </c:pt>
                  <c:pt idx="562">
                    <c:v>0.25529264253662626</c:v>
                  </c:pt>
                  <c:pt idx="563">
                    <c:v>0.2553742351921966</c:v>
                  </c:pt>
                  <c:pt idx="564">
                    <c:v>0.25590275930951206</c:v>
                  </c:pt>
                  <c:pt idx="565">
                    <c:v>0.25590275930951206</c:v>
                  </c:pt>
                  <c:pt idx="566">
                    <c:v>0.25590275930951206</c:v>
                  </c:pt>
                  <c:pt idx="567">
                    <c:v>0.25590275930951206</c:v>
                  </c:pt>
                  <c:pt idx="568">
                    <c:v>0.25590275930951206</c:v>
                  </c:pt>
                  <c:pt idx="569">
                    <c:v>0.25590275930951206</c:v>
                  </c:pt>
                  <c:pt idx="570">
                    <c:v>0.25590275930951206</c:v>
                  </c:pt>
                  <c:pt idx="571">
                    <c:v>0.25558842783750085</c:v>
                  </c:pt>
                  <c:pt idx="572">
                    <c:v>0.25558842783750085</c:v>
                  </c:pt>
                  <c:pt idx="573">
                    <c:v>0.25558842783750085</c:v>
                  </c:pt>
                  <c:pt idx="574">
                    <c:v>0.25527762664727743</c:v>
                  </c:pt>
                  <c:pt idx="575">
                    <c:v>0.25331337640690266</c:v>
                  </c:pt>
                  <c:pt idx="576">
                    <c:v>0.25331337640690266</c:v>
                  </c:pt>
                  <c:pt idx="577">
                    <c:v>0.24568634023440697</c:v>
                  </c:pt>
                  <c:pt idx="578">
                    <c:v>0.24684790638951987</c:v>
                  </c:pt>
                  <c:pt idx="579">
                    <c:v>0.24684790638951987</c:v>
                  </c:pt>
                  <c:pt idx="580">
                    <c:v>0.24691969004786518</c:v>
                  </c:pt>
                  <c:pt idx="581">
                    <c:v>0.24691969004786518</c:v>
                  </c:pt>
                  <c:pt idx="582">
                    <c:v>0.24691969004786518</c:v>
                  </c:pt>
                  <c:pt idx="583">
                    <c:v>0.24708095839218275</c:v>
                  </c:pt>
                  <c:pt idx="584">
                    <c:v>0.24953289696283959</c:v>
                  </c:pt>
                  <c:pt idx="585">
                    <c:v>0.25035175254029757</c:v>
                  </c:pt>
                  <c:pt idx="586">
                    <c:v>0.25019658937190553</c:v>
                  </c:pt>
                  <c:pt idx="587">
                    <c:v>0.25062610487426429</c:v>
                  </c:pt>
                  <c:pt idx="588">
                    <c:v>0.25049639607077051</c:v>
                  </c:pt>
                  <c:pt idx="589">
                    <c:v>0.25132891242796057</c:v>
                  </c:pt>
                  <c:pt idx="590">
                    <c:v>0.25132891242796057</c:v>
                  </c:pt>
                  <c:pt idx="591">
                    <c:v>0.25132891242796057</c:v>
                  </c:pt>
                  <c:pt idx="592">
                    <c:v>0.25132891242796057</c:v>
                  </c:pt>
                  <c:pt idx="593">
                    <c:v>0.25138748311454462</c:v>
                  </c:pt>
                  <c:pt idx="594">
                    <c:v>0.25155185018865017</c:v>
                  </c:pt>
                  <c:pt idx="595">
                    <c:v>0.25155185018865017</c:v>
                  </c:pt>
                  <c:pt idx="596">
                    <c:v>0.25155185018865017</c:v>
                  </c:pt>
                  <c:pt idx="597">
                    <c:v>0.25155185018865017</c:v>
                  </c:pt>
                  <c:pt idx="598">
                    <c:v>0.25155185018865017</c:v>
                  </c:pt>
                  <c:pt idx="599">
                    <c:v>0.25169205169986847</c:v>
                  </c:pt>
                  <c:pt idx="600">
                    <c:v>0.2542022379480125</c:v>
                  </c:pt>
                  <c:pt idx="601">
                    <c:v>0.2542022379480125</c:v>
                  </c:pt>
                  <c:pt idx="602">
                    <c:v>0.25461976007808385</c:v>
                  </c:pt>
                  <c:pt idx="603">
                    <c:v>0.25461976007808385</c:v>
                  </c:pt>
                  <c:pt idx="604">
                    <c:v>0.25461976007808385</c:v>
                  </c:pt>
                  <c:pt idx="605">
                    <c:v>0.25448946714724568</c:v>
                  </c:pt>
                  <c:pt idx="606">
                    <c:v>0.25464245085566467</c:v>
                  </c:pt>
                  <c:pt idx="607">
                    <c:v>0.25464245085566467</c:v>
                  </c:pt>
                  <c:pt idx="608">
                    <c:v>0.25464245085566467</c:v>
                  </c:pt>
                  <c:pt idx="609">
                    <c:v>0.25619090104408149</c:v>
                  </c:pt>
                  <c:pt idx="610">
                    <c:v>0.25718324638713108</c:v>
                  </c:pt>
                  <c:pt idx="611">
                    <c:v>0.25678785017987471</c:v>
                  </c:pt>
                  <c:pt idx="612">
                    <c:v>0.25708645324957269</c:v>
                  </c:pt>
                  <c:pt idx="613">
                    <c:v>0.25758040815766137</c:v>
                  </c:pt>
                  <c:pt idx="614">
                    <c:v>0.25778113024640015</c:v>
                  </c:pt>
                  <c:pt idx="615">
                    <c:v>0.25778113024640015</c:v>
                  </c:pt>
                  <c:pt idx="616">
                    <c:v>0.25778113024640015</c:v>
                  </c:pt>
                  <c:pt idx="617">
                    <c:v>0.25464223268473529</c:v>
                  </c:pt>
                  <c:pt idx="618">
                    <c:v>0.25464223268473529</c:v>
                  </c:pt>
                  <c:pt idx="619">
                    <c:v>0.25393984414511367</c:v>
                  </c:pt>
                  <c:pt idx="620">
                    <c:v>0.25446239626143446</c:v>
                  </c:pt>
                  <c:pt idx="621">
                    <c:v>0.25012085967476611</c:v>
                  </c:pt>
                  <c:pt idx="622">
                    <c:v>0.25012085967476611</c:v>
                  </c:pt>
                  <c:pt idx="623">
                    <c:v>0.25012085967476611</c:v>
                  </c:pt>
                  <c:pt idx="624">
                    <c:v>0.25012085967476611</c:v>
                  </c:pt>
                  <c:pt idx="625">
                    <c:v>0.25034221022875874</c:v>
                  </c:pt>
                  <c:pt idx="626">
                    <c:v>0.25034221022875874</c:v>
                  </c:pt>
                  <c:pt idx="627">
                    <c:v>0.25034221022875874</c:v>
                  </c:pt>
                  <c:pt idx="628">
                    <c:v>0.25034221022875874</c:v>
                  </c:pt>
                  <c:pt idx="629">
                    <c:v>0.25283921109406254</c:v>
                  </c:pt>
                  <c:pt idx="630">
                    <c:v>0.2542387329525827</c:v>
                  </c:pt>
                  <c:pt idx="631">
                    <c:v>0.25108121749302142</c:v>
                  </c:pt>
                  <c:pt idx="632">
                    <c:v>0.25727287718166753</c:v>
                  </c:pt>
                  <c:pt idx="633">
                    <c:v>0.26048160523665664</c:v>
                  </c:pt>
                  <c:pt idx="634">
                    <c:v>0.26313600201332549</c:v>
                  </c:pt>
                  <c:pt idx="635">
                    <c:v>0.26324048996223265</c:v>
                  </c:pt>
                  <c:pt idx="636">
                    <c:v>0.26833747408812969</c:v>
                  </c:pt>
                  <c:pt idx="637">
                    <c:v>0.26797926951331225</c:v>
                  </c:pt>
                  <c:pt idx="638">
                    <c:v>0.26819665256010078</c:v>
                  </c:pt>
                  <c:pt idx="639">
                    <c:v>0.26886179845167207</c:v>
                  </c:pt>
                  <c:pt idx="640">
                    <c:v>0.2703076436622211</c:v>
                  </c:pt>
                  <c:pt idx="641">
                    <c:v>0.27103279834326255</c:v>
                  </c:pt>
                  <c:pt idx="642">
                    <c:v>0.27119980334309596</c:v>
                  </c:pt>
                  <c:pt idx="643">
                    <c:v>0.27255274718850314</c:v>
                  </c:pt>
                  <c:pt idx="644">
                    <c:v>0.27119263346272032</c:v>
                  </c:pt>
                  <c:pt idx="645">
                    <c:v>0.27059687113244385</c:v>
                  </c:pt>
                  <c:pt idx="646">
                    <c:v>0.27182919473653222</c:v>
                  </c:pt>
                  <c:pt idx="647">
                    <c:v>0.27508786475112906</c:v>
                  </c:pt>
                  <c:pt idx="648">
                    <c:v>0.27584234627772525</c:v>
                  </c:pt>
                </c:numCache>
              </c:numRef>
            </c:plus>
            <c:minus>
              <c:numRef>
                <c:f>Fig.7F!$Y$4:$Y$652</c:f>
                <c:numCache>
                  <c:formatCode>General</c:formatCode>
                  <c:ptCount val="649"/>
                  <c:pt idx="0">
                    <c:v>1.634353422950835E-2</c:v>
                  </c:pt>
                  <c:pt idx="1">
                    <c:v>1.6055459438389728E-2</c:v>
                  </c:pt>
                  <c:pt idx="2">
                    <c:v>1.5878007151752738E-2</c:v>
                  </c:pt>
                  <c:pt idx="3">
                    <c:v>1.5878007151752738E-2</c:v>
                  </c:pt>
                  <c:pt idx="4">
                    <c:v>1.5878007151752738E-2</c:v>
                  </c:pt>
                  <c:pt idx="5">
                    <c:v>1.661659144081935E-2</c:v>
                  </c:pt>
                  <c:pt idx="6">
                    <c:v>1.661659144081935E-2</c:v>
                  </c:pt>
                  <c:pt idx="7">
                    <c:v>1.661659144081935E-2</c:v>
                  </c:pt>
                  <c:pt idx="8">
                    <c:v>1.7704362299852668E-2</c:v>
                  </c:pt>
                  <c:pt idx="9">
                    <c:v>2.0561560684388181E-2</c:v>
                  </c:pt>
                  <c:pt idx="10">
                    <c:v>2.2718078948518305E-2</c:v>
                  </c:pt>
                  <c:pt idx="11">
                    <c:v>2.5647178748895123E-2</c:v>
                  </c:pt>
                  <c:pt idx="12">
                    <c:v>2.4458581770458853E-2</c:v>
                  </c:pt>
                  <c:pt idx="13">
                    <c:v>2.7746871695542335E-2</c:v>
                  </c:pt>
                  <c:pt idx="14">
                    <c:v>3.0688398097290421E-2</c:v>
                  </c:pt>
                  <c:pt idx="15">
                    <c:v>3.0514113310255483E-2</c:v>
                  </c:pt>
                  <c:pt idx="16">
                    <c:v>3.0514113310255483E-2</c:v>
                  </c:pt>
                  <c:pt idx="17">
                    <c:v>3.1306726291822844E-2</c:v>
                  </c:pt>
                  <c:pt idx="18">
                    <c:v>3.1603445663056708E-2</c:v>
                  </c:pt>
                  <c:pt idx="19">
                    <c:v>3.1462499724098356E-2</c:v>
                  </c:pt>
                  <c:pt idx="20">
                    <c:v>3.1462499724098356E-2</c:v>
                  </c:pt>
                  <c:pt idx="21">
                    <c:v>3.5840696917827292E-2</c:v>
                  </c:pt>
                  <c:pt idx="22">
                    <c:v>4.08846616172319E-2</c:v>
                  </c:pt>
                  <c:pt idx="23">
                    <c:v>3.9873410800794165E-2</c:v>
                  </c:pt>
                  <c:pt idx="24">
                    <c:v>3.8737004989487192E-2</c:v>
                  </c:pt>
                  <c:pt idx="25">
                    <c:v>3.8240467221692401E-2</c:v>
                  </c:pt>
                  <c:pt idx="26">
                    <c:v>3.8349272048719067E-2</c:v>
                  </c:pt>
                  <c:pt idx="27">
                    <c:v>3.6885709367660988E-2</c:v>
                  </c:pt>
                  <c:pt idx="28">
                    <c:v>2.9476921292578884E-2</c:v>
                  </c:pt>
                  <c:pt idx="29">
                    <c:v>2.9418437151630703E-2</c:v>
                  </c:pt>
                  <c:pt idx="30">
                    <c:v>2.9418437151630703E-2</c:v>
                  </c:pt>
                  <c:pt idx="31">
                    <c:v>2.8168145917764009E-2</c:v>
                  </c:pt>
                  <c:pt idx="32">
                    <c:v>2.517494345133222E-2</c:v>
                  </c:pt>
                  <c:pt idx="33">
                    <c:v>2.6834886083438272E-2</c:v>
                  </c:pt>
                  <c:pt idx="34">
                    <c:v>2.6549743668986464E-2</c:v>
                  </c:pt>
                  <c:pt idx="35">
                    <c:v>2.8104961997641714E-2</c:v>
                  </c:pt>
                  <c:pt idx="36">
                    <c:v>2.9175712882845175E-2</c:v>
                  </c:pt>
                  <c:pt idx="37">
                    <c:v>2.9719054867579833E-2</c:v>
                  </c:pt>
                  <c:pt idx="38">
                    <c:v>3.0767948691238108E-2</c:v>
                  </c:pt>
                  <c:pt idx="39">
                    <c:v>3.6437160518715817E-2</c:v>
                  </c:pt>
                  <c:pt idx="40">
                    <c:v>4.8245897925799489E-2</c:v>
                  </c:pt>
                  <c:pt idx="41">
                    <c:v>4.9012470068567439E-2</c:v>
                  </c:pt>
                  <c:pt idx="42">
                    <c:v>4.8818257058422493E-2</c:v>
                  </c:pt>
                  <c:pt idx="43">
                    <c:v>4.8818257058422493E-2</c:v>
                  </c:pt>
                  <c:pt idx="44">
                    <c:v>4.7287536530370343E-2</c:v>
                  </c:pt>
                  <c:pt idx="45">
                    <c:v>4.6318942609308869E-2</c:v>
                  </c:pt>
                  <c:pt idx="46">
                    <c:v>4.657252408878005E-2</c:v>
                  </c:pt>
                  <c:pt idx="47">
                    <c:v>4.5690991088689133E-2</c:v>
                  </c:pt>
                  <c:pt idx="48">
                    <c:v>4.541659021400285E-2</c:v>
                  </c:pt>
                  <c:pt idx="49">
                    <c:v>4.839765834555769E-2</c:v>
                  </c:pt>
                  <c:pt idx="50">
                    <c:v>5.1033757890678974E-2</c:v>
                  </c:pt>
                  <c:pt idx="51">
                    <c:v>5.1051172584204399E-2</c:v>
                  </c:pt>
                  <c:pt idx="52">
                    <c:v>5.1639777949432246E-2</c:v>
                  </c:pt>
                  <c:pt idx="53">
                    <c:v>4.806939428229412E-2</c:v>
                  </c:pt>
                  <c:pt idx="54">
                    <c:v>4.4806993501759006E-2</c:v>
                  </c:pt>
                  <c:pt idx="55">
                    <c:v>4.4806993501759006E-2</c:v>
                  </c:pt>
                  <c:pt idx="56">
                    <c:v>4.4806993501759006E-2</c:v>
                  </c:pt>
                  <c:pt idx="57">
                    <c:v>4.4806993501759006E-2</c:v>
                  </c:pt>
                  <c:pt idx="58">
                    <c:v>4.7750509014157297E-2</c:v>
                  </c:pt>
                  <c:pt idx="59">
                    <c:v>4.6192832536853454E-2</c:v>
                  </c:pt>
                  <c:pt idx="60">
                    <c:v>4.2490521818923807E-2</c:v>
                  </c:pt>
                  <c:pt idx="61">
                    <c:v>4.2105687132368279E-2</c:v>
                  </c:pt>
                  <c:pt idx="62">
                    <c:v>4.2275551116717755E-2</c:v>
                  </c:pt>
                  <c:pt idx="63">
                    <c:v>4.2096450101060889E-2</c:v>
                  </c:pt>
                  <c:pt idx="64">
                    <c:v>4.3338461235053395E-2</c:v>
                  </c:pt>
                  <c:pt idx="65">
                    <c:v>4.3646305685590407E-2</c:v>
                  </c:pt>
                  <c:pt idx="66">
                    <c:v>4.993885149749535E-2</c:v>
                  </c:pt>
                  <c:pt idx="67">
                    <c:v>4.7797024547094516E-2</c:v>
                  </c:pt>
                  <c:pt idx="68">
                    <c:v>5.1168566739964755E-2</c:v>
                  </c:pt>
                  <c:pt idx="69">
                    <c:v>5.1484625536820913E-2</c:v>
                  </c:pt>
                  <c:pt idx="70">
                    <c:v>5.1488941639065623E-2</c:v>
                  </c:pt>
                  <c:pt idx="71">
                    <c:v>5.1488941639065623E-2</c:v>
                  </c:pt>
                  <c:pt idx="72">
                    <c:v>4.9130212474380527E-2</c:v>
                  </c:pt>
                  <c:pt idx="73">
                    <c:v>4.7033085281651482E-2</c:v>
                  </c:pt>
                  <c:pt idx="74">
                    <c:v>4.0830271994087029E-2</c:v>
                  </c:pt>
                  <c:pt idx="75">
                    <c:v>3.8529930645610375E-2</c:v>
                  </c:pt>
                  <c:pt idx="76">
                    <c:v>4.0005555169806709E-2</c:v>
                  </c:pt>
                  <c:pt idx="77">
                    <c:v>3.7392809766347117E-2</c:v>
                  </c:pt>
                  <c:pt idx="78">
                    <c:v>5.4613795570960598E-2</c:v>
                  </c:pt>
                  <c:pt idx="79">
                    <c:v>5.5060572705581956E-2</c:v>
                  </c:pt>
                  <c:pt idx="80">
                    <c:v>5.1419840528729784E-2</c:v>
                  </c:pt>
                  <c:pt idx="81">
                    <c:v>5.5917598104512495E-2</c:v>
                  </c:pt>
                  <c:pt idx="82">
                    <c:v>5.9325842223735589E-2</c:v>
                  </c:pt>
                  <c:pt idx="83">
                    <c:v>5.8704533234003396E-2</c:v>
                  </c:pt>
                  <c:pt idx="84">
                    <c:v>6.4677834087284086E-2</c:v>
                  </c:pt>
                  <c:pt idx="85">
                    <c:v>6.3773906192981067E-2</c:v>
                  </c:pt>
                  <c:pt idx="86">
                    <c:v>6.4056398760953259E-2</c:v>
                  </c:pt>
                  <c:pt idx="87">
                    <c:v>6.5439539525682294E-2</c:v>
                  </c:pt>
                  <c:pt idx="88">
                    <c:v>6.2542430041976793E-2</c:v>
                  </c:pt>
                  <c:pt idx="89">
                    <c:v>6.8333333333333274E-2</c:v>
                  </c:pt>
                  <c:pt idx="90">
                    <c:v>5.5801234554244301E-2</c:v>
                  </c:pt>
                  <c:pt idx="91">
                    <c:v>5.1635474455283749E-2</c:v>
                  </c:pt>
                  <c:pt idx="92">
                    <c:v>6.1254478294334481E-2</c:v>
                  </c:pt>
                  <c:pt idx="93">
                    <c:v>7.3745056331481165E-2</c:v>
                  </c:pt>
                  <c:pt idx="94">
                    <c:v>7.1040676923701501E-2</c:v>
                  </c:pt>
                  <c:pt idx="95">
                    <c:v>6.4516147849459207E-2</c:v>
                  </c:pt>
                  <c:pt idx="96">
                    <c:v>6.4360961252403051E-2</c:v>
                  </c:pt>
                  <c:pt idx="97">
                    <c:v>6.12825877028342E-2</c:v>
                  </c:pt>
                  <c:pt idx="98">
                    <c:v>6.3154132441546856E-2</c:v>
                  </c:pt>
                  <c:pt idx="99">
                    <c:v>6.1863649351707475E-2</c:v>
                  </c:pt>
                  <c:pt idx="100">
                    <c:v>7.4117774146586629E-2</c:v>
                  </c:pt>
                  <c:pt idx="101">
                    <c:v>7.412377036641675E-2</c:v>
                  </c:pt>
                  <c:pt idx="102">
                    <c:v>7.5516002719070233E-2</c:v>
                  </c:pt>
                  <c:pt idx="103">
                    <c:v>7.0067427842360752E-2</c:v>
                  </c:pt>
                  <c:pt idx="104">
                    <c:v>6.6733300033291448E-2</c:v>
                  </c:pt>
                  <c:pt idx="105">
                    <c:v>6.0700539993937853E-2</c:v>
                  </c:pt>
                  <c:pt idx="106">
                    <c:v>6.0700539993937853E-2</c:v>
                  </c:pt>
                  <c:pt idx="107">
                    <c:v>6.0772800933751037E-2</c:v>
                  </c:pt>
                  <c:pt idx="108">
                    <c:v>7.1105555338524723E-2</c:v>
                  </c:pt>
                  <c:pt idx="109">
                    <c:v>6.5016237288165427E-2</c:v>
                  </c:pt>
                  <c:pt idx="110">
                    <c:v>5.8773576829502037E-2</c:v>
                  </c:pt>
                  <c:pt idx="111">
                    <c:v>6.3529520697074154E-2</c:v>
                  </c:pt>
                  <c:pt idx="112">
                    <c:v>6.4281498979963728E-2</c:v>
                  </c:pt>
                  <c:pt idx="113">
                    <c:v>6.601767440112731E-2</c:v>
                  </c:pt>
                  <c:pt idx="114">
                    <c:v>6.8297551607327298E-2</c:v>
                  </c:pt>
                  <c:pt idx="115">
                    <c:v>6.7639567644324577E-2</c:v>
                  </c:pt>
                  <c:pt idx="116">
                    <c:v>7.1340342334785894E-2</c:v>
                  </c:pt>
                  <c:pt idx="117">
                    <c:v>7.164418251951056E-2</c:v>
                  </c:pt>
                  <c:pt idx="118">
                    <c:v>7.1168813394632741E-2</c:v>
                  </c:pt>
                  <c:pt idx="119">
                    <c:v>7.5159090527287947E-2</c:v>
                  </c:pt>
                  <c:pt idx="120">
                    <c:v>8.806310868411954E-2</c:v>
                  </c:pt>
                  <c:pt idx="121">
                    <c:v>8.7940004801253302E-2</c:v>
                  </c:pt>
                  <c:pt idx="122">
                    <c:v>8.7193909063522562E-2</c:v>
                  </c:pt>
                  <c:pt idx="123">
                    <c:v>8.8267900293493878E-2</c:v>
                  </c:pt>
                  <c:pt idx="124">
                    <c:v>8.9555073061837243E-2</c:v>
                  </c:pt>
                  <c:pt idx="125">
                    <c:v>9.7923439482076768E-2</c:v>
                  </c:pt>
                  <c:pt idx="126">
                    <c:v>9.8522417076858521E-2</c:v>
                  </c:pt>
                  <c:pt idx="127">
                    <c:v>0.11498260738042071</c:v>
                  </c:pt>
                  <c:pt idx="128">
                    <c:v>0.11449454135459822</c:v>
                  </c:pt>
                  <c:pt idx="129">
                    <c:v>0.11542385657508793</c:v>
                  </c:pt>
                  <c:pt idx="130">
                    <c:v>0.12113766273679429</c:v>
                  </c:pt>
                  <c:pt idx="131">
                    <c:v>0.12302167830643962</c:v>
                  </c:pt>
                  <c:pt idx="132">
                    <c:v>0.12153646000732087</c:v>
                  </c:pt>
                  <c:pt idx="133">
                    <c:v>0.12096647836854947</c:v>
                  </c:pt>
                  <c:pt idx="134">
                    <c:v>0.11890659265901883</c:v>
                  </c:pt>
                  <c:pt idx="135">
                    <c:v>0.11683083687299543</c:v>
                  </c:pt>
                  <c:pt idx="136">
                    <c:v>0.12810802733110213</c:v>
                  </c:pt>
                  <c:pt idx="137">
                    <c:v>0.12375648131175471</c:v>
                  </c:pt>
                  <c:pt idx="138">
                    <c:v>0.12358757578692527</c:v>
                  </c:pt>
                  <c:pt idx="139">
                    <c:v>0.12630474610595135</c:v>
                  </c:pt>
                  <c:pt idx="140">
                    <c:v>0.12338242266312634</c:v>
                  </c:pt>
                  <c:pt idx="141">
                    <c:v>0.12140107998787442</c:v>
                  </c:pt>
                  <c:pt idx="142">
                    <c:v>0.11828590598864944</c:v>
                  </c:pt>
                  <c:pt idx="143">
                    <c:v>0.11828590598864944</c:v>
                  </c:pt>
                  <c:pt idx="144">
                    <c:v>0.1155397959338879</c:v>
                  </c:pt>
                  <c:pt idx="145">
                    <c:v>0.11431924111403514</c:v>
                  </c:pt>
                  <c:pt idx="146">
                    <c:v>0.11130987776872721</c:v>
                  </c:pt>
                  <c:pt idx="147">
                    <c:v>0.1137169976545095</c:v>
                  </c:pt>
                  <c:pt idx="148">
                    <c:v>0.12046391806493621</c:v>
                  </c:pt>
                  <c:pt idx="149">
                    <c:v>0.12046391806493621</c:v>
                  </c:pt>
                  <c:pt idx="150">
                    <c:v>0.12209104071234053</c:v>
                  </c:pt>
                  <c:pt idx="151">
                    <c:v>0.12007451390236444</c:v>
                  </c:pt>
                  <c:pt idx="152">
                    <c:v>0.11896591481970403</c:v>
                  </c:pt>
                  <c:pt idx="153">
                    <c:v>0.11896591481970437</c:v>
                  </c:pt>
                  <c:pt idx="154">
                    <c:v>0.12100505039965183</c:v>
                  </c:pt>
                  <c:pt idx="155">
                    <c:v>0.13412473464817912</c:v>
                  </c:pt>
                  <c:pt idx="156">
                    <c:v>0.1330618068584839</c:v>
                  </c:pt>
                  <c:pt idx="157">
                    <c:v>0.13165780560900209</c:v>
                  </c:pt>
                  <c:pt idx="158">
                    <c:v>0.12815615474880676</c:v>
                  </c:pt>
                  <c:pt idx="159">
                    <c:v>0.12576698029822228</c:v>
                  </c:pt>
                  <c:pt idx="160">
                    <c:v>0.12555653883587525</c:v>
                  </c:pt>
                  <c:pt idx="161">
                    <c:v>0.12571749635149798</c:v>
                  </c:pt>
                  <c:pt idx="162">
                    <c:v>0.12192210628101909</c:v>
                  </c:pt>
                  <c:pt idx="163">
                    <c:v>0.12965938282883963</c:v>
                  </c:pt>
                  <c:pt idx="164">
                    <c:v>0.1381902874863335</c:v>
                  </c:pt>
                  <c:pt idx="165">
                    <c:v>0.13878840809744167</c:v>
                  </c:pt>
                  <c:pt idx="166">
                    <c:v>0.13878840809744167</c:v>
                  </c:pt>
                  <c:pt idx="167">
                    <c:v>0.13997817290166689</c:v>
                  </c:pt>
                  <c:pt idx="168">
                    <c:v>0.1420645393239755</c:v>
                  </c:pt>
                  <c:pt idx="169">
                    <c:v>0.14134119474991488</c:v>
                  </c:pt>
                  <c:pt idx="170">
                    <c:v>0.14397684999100835</c:v>
                  </c:pt>
                  <c:pt idx="171">
                    <c:v>0.14220056258679151</c:v>
                  </c:pt>
                  <c:pt idx="172">
                    <c:v>0.14299533791934135</c:v>
                  </c:pt>
                  <c:pt idx="173">
                    <c:v>0.14299533791934135</c:v>
                  </c:pt>
                  <c:pt idx="174">
                    <c:v>0.14491721774861677</c:v>
                  </c:pt>
                  <c:pt idx="175">
                    <c:v>0.14486622181247813</c:v>
                  </c:pt>
                  <c:pt idx="176">
                    <c:v>0.14486622181247813</c:v>
                  </c:pt>
                  <c:pt idx="177">
                    <c:v>0.1442467022538505</c:v>
                  </c:pt>
                  <c:pt idx="178">
                    <c:v>0.15636176003102567</c:v>
                  </c:pt>
                  <c:pt idx="179">
                    <c:v>0.15664574328365546</c:v>
                  </c:pt>
                  <c:pt idx="180">
                    <c:v>0.15563490039904926</c:v>
                  </c:pt>
                  <c:pt idx="181">
                    <c:v>0.15186287674521809</c:v>
                  </c:pt>
                  <c:pt idx="182">
                    <c:v>0.15326230238820479</c:v>
                  </c:pt>
                  <c:pt idx="183">
                    <c:v>0.15315787062156913</c:v>
                  </c:pt>
                  <c:pt idx="184">
                    <c:v>0.15807347096278448</c:v>
                  </c:pt>
                  <c:pt idx="185">
                    <c:v>0.15768498836463637</c:v>
                  </c:pt>
                  <c:pt idx="186">
                    <c:v>0.1524816928902179</c:v>
                  </c:pt>
                  <c:pt idx="187">
                    <c:v>0.15195174672682507</c:v>
                  </c:pt>
                  <c:pt idx="188">
                    <c:v>0.15241755512771854</c:v>
                  </c:pt>
                  <c:pt idx="189">
                    <c:v>0.15263609592025565</c:v>
                  </c:pt>
                  <c:pt idx="190">
                    <c:v>0.15171757387403109</c:v>
                  </c:pt>
                  <c:pt idx="191">
                    <c:v>0.15101287656649937</c:v>
                  </c:pt>
                  <c:pt idx="192">
                    <c:v>0.1507610323952733</c:v>
                  </c:pt>
                  <c:pt idx="193">
                    <c:v>0.14943002821833726</c:v>
                  </c:pt>
                  <c:pt idx="194">
                    <c:v>0.15938388319470168</c:v>
                  </c:pt>
                  <c:pt idx="195">
                    <c:v>0.15541378460241059</c:v>
                  </c:pt>
                  <c:pt idx="196">
                    <c:v>0.15015399502584761</c:v>
                  </c:pt>
                  <c:pt idx="197">
                    <c:v>0.14921423822440286</c:v>
                  </c:pt>
                  <c:pt idx="198">
                    <c:v>0.15011144008517216</c:v>
                  </c:pt>
                  <c:pt idx="199">
                    <c:v>0.14809944106729167</c:v>
                  </c:pt>
                  <c:pt idx="200">
                    <c:v>0.14354596631199451</c:v>
                  </c:pt>
                  <c:pt idx="201">
                    <c:v>0.13647140522631246</c:v>
                  </c:pt>
                  <c:pt idx="202">
                    <c:v>0.13683769785974687</c:v>
                  </c:pt>
                  <c:pt idx="203">
                    <c:v>0.1373058224872081</c:v>
                  </c:pt>
                  <c:pt idx="204">
                    <c:v>0.1373058224872081</c:v>
                  </c:pt>
                  <c:pt idx="205">
                    <c:v>0.13735153601050226</c:v>
                  </c:pt>
                  <c:pt idx="206">
                    <c:v>0.1420191692851509</c:v>
                  </c:pt>
                  <c:pt idx="207">
                    <c:v>0.14691494137765512</c:v>
                  </c:pt>
                  <c:pt idx="208">
                    <c:v>0.14626498023944118</c:v>
                  </c:pt>
                  <c:pt idx="209">
                    <c:v>0.14641683266922931</c:v>
                  </c:pt>
                  <c:pt idx="210">
                    <c:v>0.14388112377159787</c:v>
                  </c:pt>
                  <c:pt idx="211">
                    <c:v>0.14388112377159787</c:v>
                  </c:pt>
                  <c:pt idx="212">
                    <c:v>0.14388112377159787</c:v>
                  </c:pt>
                  <c:pt idx="213">
                    <c:v>0.14388112377159787</c:v>
                  </c:pt>
                  <c:pt idx="214">
                    <c:v>0.14388112377159787</c:v>
                  </c:pt>
                  <c:pt idx="215">
                    <c:v>0.14388112377159787</c:v>
                  </c:pt>
                  <c:pt idx="216">
                    <c:v>0.14388112377159787</c:v>
                  </c:pt>
                  <c:pt idx="217">
                    <c:v>0.14240825506659047</c:v>
                  </c:pt>
                  <c:pt idx="218">
                    <c:v>0.1477746031405032</c:v>
                  </c:pt>
                  <c:pt idx="219">
                    <c:v>0.14812757264526188</c:v>
                  </c:pt>
                  <c:pt idx="220">
                    <c:v>0.14895338569871683</c:v>
                  </c:pt>
                  <c:pt idx="221">
                    <c:v>0.14895338569871683</c:v>
                  </c:pt>
                  <c:pt idx="222">
                    <c:v>0.14910138236187456</c:v>
                  </c:pt>
                  <c:pt idx="223">
                    <c:v>0.1474675105461081</c:v>
                  </c:pt>
                  <c:pt idx="224">
                    <c:v>0.14111027996255726</c:v>
                  </c:pt>
                  <c:pt idx="225">
                    <c:v>0.14074563344322003</c:v>
                  </c:pt>
                  <c:pt idx="226">
                    <c:v>0.14074563344322003</c:v>
                  </c:pt>
                  <c:pt idx="227">
                    <c:v>0.14074563344322003</c:v>
                  </c:pt>
                  <c:pt idx="228">
                    <c:v>0.14074563344322003</c:v>
                  </c:pt>
                  <c:pt idx="229">
                    <c:v>0.14074563344322003</c:v>
                  </c:pt>
                  <c:pt idx="230">
                    <c:v>0.1366947125694486</c:v>
                  </c:pt>
                  <c:pt idx="231">
                    <c:v>0.1318500832174346</c:v>
                  </c:pt>
                  <c:pt idx="232">
                    <c:v>0.13179782496940678</c:v>
                  </c:pt>
                  <c:pt idx="233">
                    <c:v>0.13179782496940678</c:v>
                  </c:pt>
                  <c:pt idx="234">
                    <c:v>0.13179782496940678</c:v>
                  </c:pt>
                  <c:pt idx="235">
                    <c:v>0.13209592474157963</c:v>
                  </c:pt>
                  <c:pt idx="236">
                    <c:v>0.13356812660378364</c:v>
                  </c:pt>
                  <c:pt idx="237">
                    <c:v>0.13275918047351781</c:v>
                  </c:pt>
                  <c:pt idx="238">
                    <c:v>0.13335166540642293</c:v>
                  </c:pt>
                  <c:pt idx="239">
                    <c:v>0.13335166540642293</c:v>
                  </c:pt>
                  <c:pt idx="240">
                    <c:v>0.13297493498149734</c:v>
                  </c:pt>
                  <c:pt idx="241">
                    <c:v>0.13297493498149734</c:v>
                  </c:pt>
                  <c:pt idx="242">
                    <c:v>0.13297493498149734</c:v>
                  </c:pt>
                  <c:pt idx="243">
                    <c:v>0.13297493498149734</c:v>
                  </c:pt>
                  <c:pt idx="244">
                    <c:v>0.13297493498149734</c:v>
                  </c:pt>
                  <c:pt idx="245">
                    <c:v>0.13650234023227831</c:v>
                  </c:pt>
                  <c:pt idx="246">
                    <c:v>0.14010670536733483</c:v>
                  </c:pt>
                  <c:pt idx="247">
                    <c:v>0.13905394636614898</c:v>
                  </c:pt>
                  <c:pt idx="248">
                    <c:v>0.13962847528749731</c:v>
                  </c:pt>
                  <c:pt idx="249">
                    <c:v>0.1363671514698471</c:v>
                  </c:pt>
                  <c:pt idx="250">
                    <c:v>0.1363671514698471</c:v>
                  </c:pt>
                  <c:pt idx="251">
                    <c:v>0.13644534925505236</c:v>
                  </c:pt>
                  <c:pt idx="252">
                    <c:v>0.13644534925505236</c:v>
                  </c:pt>
                  <c:pt idx="253">
                    <c:v>0.1342452151019834</c:v>
                  </c:pt>
                  <c:pt idx="254">
                    <c:v>0.1342452151019834</c:v>
                  </c:pt>
                  <c:pt idx="255">
                    <c:v>0.1342452151019834</c:v>
                  </c:pt>
                  <c:pt idx="256">
                    <c:v>0.1342452151019834</c:v>
                  </c:pt>
                  <c:pt idx="257">
                    <c:v>0.13452178675259821</c:v>
                  </c:pt>
                  <c:pt idx="258">
                    <c:v>0.13609800390405005</c:v>
                  </c:pt>
                  <c:pt idx="259">
                    <c:v>0.13620083210710215</c:v>
                  </c:pt>
                  <c:pt idx="260">
                    <c:v>0.13699188945984317</c:v>
                  </c:pt>
                  <c:pt idx="261">
                    <c:v>0.13960460036991804</c:v>
                  </c:pt>
                  <c:pt idx="262">
                    <c:v>0.14104727339914697</c:v>
                  </c:pt>
                  <c:pt idx="263">
                    <c:v>0.13872795120106271</c:v>
                  </c:pt>
                  <c:pt idx="264">
                    <c:v>0.13837509409813031</c:v>
                  </c:pt>
                  <c:pt idx="265">
                    <c:v>0.13866987175782977</c:v>
                  </c:pt>
                  <c:pt idx="266">
                    <c:v>0.13866987175782977</c:v>
                  </c:pt>
                  <c:pt idx="267">
                    <c:v>0.1387407654584622</c:v>
                  </c:pt>
                  <c:pt idx="268">
                    <c:v>0.1387407654584622</c:v>
                  </c:pt>
                  <c:pt idx="269">
                    <c:v>0.1387407654584622</c:v>
                  </c:pt>
                  <c:pt idx="270">
                    <c:v>0.1387407654584622</c:v>
                  </c:pt>
                  <c:pt idx="271">
                    <c:v>0.13852757447125497</c:v>
                  </c:pt>
                  <c:pt idx="272">
                    <c:v>0.13849027242212947</c:v>
                  </c:pt>
                  <c:pt idx="273">
                    <c:v>0.13630235996978729</c:v>
                  </c:pt>
                  <c:pt idx="274">
                    <c:v>0.13551096716584168</c:v>
                  </c:pt>
                  <c:pt idx="275">
                    <c:v>0.13551096716584168</c:v>
                  </c:pt>
                  <c:pt idx="276">
                    <c:v>0.13551096716584168</c:v>
                  </c:pt>
                  <c:pt idx="277">
                    <c:v>0.13551096716584168</c:v>
                  </c:pt>
                  <c:pt idx="278">
                    <c:v>0.13564823789656957</c:v>
                  </c:pt>
                  <c:pt idx="279">
                    <c:v>0.14507048095475805</c:v>
                  </c:pt>
                  <c:pt idx="280">
                    <c:v>0.1486023777288453</c:v>
                  </c:pt>
                  <c:pt idx="281">
                    <c:v>0.14931882369986441</c:v>
                  </c:pt>
                  <c:pt idx="282">
                    <c:v>0.14931882369986441</c:v>
                  </c:pt>
                  <c:pt idx="283">
                    <c:v>0.14931882369986441</c:v>
                  </c:pt>
                  <c:pt idx="284">
                    <c:v>0.14931882369986441</c:v>
                  </c:pt>
                  <c:pt idx="285">
                    <c:v>0.15099080178018093</c:v>
                  </c:pt>
                  <c:pt idx="286">
                    <c:v>0.15202923695424062</c:v>
                  </c:pt>
                  <c:pt idx="287">
                    <c:v>0.15202923695424062</c:v>
                  </c:pt>
                  <c:pt idx="288">
                    <c:v>0.15202923695424062</c:v>
                  </c:pt>
                  <c:pt idx="289">
                    <c:v>0.15202923695424062</c:v>
                  </c:pt>
                  <c:pt idx="290">
                    <c:v>0.15237526775110929</c:v>
                  </c:pt>
                  <c:pt idx="291">
                    <c:v>0.1512687086684564</c:v>
                  </c:pt>
                  <c:pt idx="292">
                    <c:v>0.14859377884390543</c:v>
                  </c:pt>
                  <c:pt idx="293">
                    <c:v>0.14809306383337359</c:v>
                  </c:pt>
                  <c:pt idx="294">
                    <c:v>0.14790988247352996</c:v>
                  </c:pt>
                  <c:pt idx="295">
                    <c:v>0.14570746949510388</c:v>
                  </c:pt>
                  <c:pt idx="296">
                    <c:v>0.13992696507662833</c:v>
                  </c:pt>
                  <c:pt idx="297">
                    <c:v>0.13992696507662833</c:v>
                  </c:pt>
                  <c:pt idx="298">
                    <c:v>0.13992696507662833</c:v>
                  </c:pt>
                  <c:pt idx="299">
                    <c:v>0.13937519307410631</c:v>
                  </c:pt>
                  <c:pt idx="300">
                    <c:v>0.14132861627348436</c:v>
                  </c:pt>
                  <c:pt idx="301">
                    <c:v>0.14568039599677807</c:v>
                  </c:pt>
                  <c:pt idx="302">
                    <c:v>0.14627979278690037</c:v>
                  </c:pt>
                  <c:pt idx="303">
                    <c:v>0.1470434554061415</c:v>
                  </c:pt>
                  <c:pt idx="304">
                    <c:v>0.1470434554061415</c:v>
                  </c:pt>
                  <c:pt idx="305">
                    <c:v>0.1470434554061415</c:v>
                  </c:pt>
                  <c:pt idx="306">
                    <c:v>0.1470434554061415</c:v>
                  </c:pt>
                  <c:pt idx="307">
                    <c:v>0.14669280070193708</c:v>
                  </c:pt>
                  <c:pt idx="308">
                    <c:v>0.14649990519526929</c:v>
                  </c:pt>
                  <c:pt idx="309">
                    <c:v>0.14649990519526929</c:v>
                  </c:pt>
                  <c:pt idx="310">
                    <c:v>0.14595623392723911</c:v>
                  </c:pt>
                  <c:pt idx="311">
                    <c:v>0.14595623392723911</c:v>
                  </c:pt>
                  <c:pt idx="312">
                    <c:v>0.14595623392723911</c:v>
                  </c:pt>
                  <c:pt idx="313">
                    <c:v>0.14587513686559647</c:v>
                  </c:pt>
                  <c:pt idx="314">
                    <c:v>0.14526603946629363</c:v>
                  </c:pt>
                  <c:pt idx="315">
                    <c:v>0.15133333333333179</c:v>
                  </c:pt>
                  <c:pt idx="316">
                    <c:v>0.15108092018664826</c:v>
                  </c:pt>
                  <c:pt idx="317">
                    <c:v>0.15203837234943748</c:v>
                  </c:pt>
                  <c:pt idx="318">
                    <c:v>0.15164322163112492</c:v>
                  </c:pt>
                  <c:pt idx="319">
                    <c:v>0.15227752442315476</c:v>
                  </c:pt>
                  <c:pt idx="320">
                    <c:v>0.15227752442315476</c:v>
                  </c:pt>
                  <c:pt idx="321">
                    <c:v>0.15432433379088234</c:v>
                  </c:pt>
                  <c:pt idx="322">
                    <c:v>0.15734639776267131</c:v>
                  </c:pt>
                  <c:pt idx="323">
                    <c:v>0.15791312660939757</c:v>
                  </c:pt>
                  <c:pt idx="324">
                    <c:v>0.15791312660939757</c:v>
                  </c:pt>
                  <c:pt idx="325">
                    <c:v>0.15791312660939757</c:v>
                  </c:pt>
                  <c:pt idx="326">
                    <c:v>0.15676628038792714</c:v>
                  </c:pt>
                  <c:pt idx="327">
                    <c:v>0.15676628038792714</c:v>
                  </c:pt>
                  <c:pt idx="328">
                    <c:v>0.15676628038792714</c:v>
                  </c:pt>
                  <c:pt idx="329">
                    <c:v>0.15737570051030994</c:v>
                  </c:pt>
                  <c:pt idx="330">
                    <c:v>0.15893429809550527</c:v>
                  </c:pt>
                  <c:pt idx="331">
                    <c:v>0.16048537489614337</c:v>
                  </c:pt>
                  <c:pt idx="332">
                    <c:v>0.16048537489614337</c:v>
                  </c:pt>
                  <c:pt idx="333">
                    <c:v>0.15995693864982005</c:v>
                  </c:pt>
                  <c:pt idx="334">
                    <c:v>0.15568629426581521</c:v>
                  </c:pt>
                  <c:pt idx="335">
                    <c:v>0.16257101012582961</c:v>
                  </c:pt>
                  <c:pt idx="336">
                    <c:v>0.15929567197859182</c:v>
                  </c:pt>
                  <c:pt idx="337">
                    <c:v>0.15354514356081217</c:v>
                  </c:pt>
                  <c:pt idx="338">
                    <c:v>0.15433765292731005</c:v>
                  </c:pt>
                  <c:pt idx="339">
                    <c:v>0.15433765292731005</c:v>
                  </c:pt>
                  <c:pt idx="340">
                    <c:v>0.15506844366995501</c:v>
                  </c:pt>
                  <c:pt idx="341">
                    <c:v>0.15506844366995501</c:v>
                  </c:pt>
                  <c:pt idx="342">
                    <c:v>0.15523781039997153</c:v>
                  </c:pt>
                  <c:pt idx="343">
                    <c:v>0.15384010458192646</c:v>
                  </c:pt>
                  <c:pt idx="344">
                    <c:v>0.15414603465545226</c:v>
                  </c:pt>
                  <c:pt idx="345">
                    <c:v>0.15353609781850333</c:v>
                  </c:pt>
                  <c:pt idx="346">
                    <c:v>0.15517910798672349</c:v>
                  </c:pt>
                  <c:pt idx="347">
                    <c:v>0.16214670997450112</c:v>
                  </c:pt>
                  <c:pt idx="348">
                    <c:v>0.16625449033200751</c:v>
                  </c:pt>
                  <c:pt idx="349">
                    <c:v>0.1665012512465493</c:v>
                  </c:pt>
                  <c:pt idx="350">
                    <c:v>0.16616758608906357</c:v>
                  </c:pt>
                  <c:pt idx="351">
                    <c:v>0.16616758608906357</c:v>
                  </c:pt>
                  <c:pt idx="352">
                    <c:v>0.16616758608906357</c:v>
                  </c:pt>
                  <c:pt idx="353">
                    <c:v>0.16838448067839615</c:v>
                  </c:pt>
                  <c:pt idx="354">
                    <c:v>0.17273486426698303</c:v>
                  </c:pt>
                  <c:pt idx="355">
                    <c:v>0.17273486426698303</c:v>
                  </c:pt>
                  <c:pt idx="356">
                    <c:v>0.17295118129434928</c:v>
                  </c:pt>
                  <c:pt idx="357">
                    <c:v>0.17177795745283</c:v>
                  </c:pt>
                  <c:pt idx="358">
                    <c:v>0.17304752076942348</c:v>
                  </c:pt>
                  <c:pt idx="359">
                    <c:v>0.17752495912155827</c:v>
                  </c:pt>
                  <c:pt idx="360">
                    <c:v>0.17752495912155827</c:v>
                  </c:pt>
                  <c:pt idx="361">
                    <c:v>0.17646025677818339</c:v>
                  </c:pt>
                  <c:pt idx="362">
                    <c:v>0.17570682652899081</c:v>
                  </c:pt>
                  <c:pt idx="363">
                    <c:v>0.17532224299525995</c:v>
                  </c:pt>
                  <c:pt idx="364">
                    <c:v>0.181022098098546</c:v>
                  </c:pt>
                  <c:pt idx="365">
                    <c:v>0.17962955708284223</c:v>
                  </c:pt>
                  <c:pt idx="366">
                    <c:v>0.17558188972670169</c:v>
                  </c:pt>
                  <c:pt idx="367">
                    <c:v>0.18372352416969651</c:v>
                  </c:pt>
                  <c:pt idx="368">
                    <c:v>0.18692274102182022</c:v>
                  </c:pt>
                  <c:pt idx="369">
                    <c:v>0.18594622878671391</c:v>
                  </c:pt>
                  <c:pt idx="370">
                    <c:v>0.18083786476657362</c:v>
                  </c:pt>
                  <c:pt idx="371">
                    <c:v>0.18214768123085898</c:v>
                  </c:pt>
                  <c:pt idx="372">
                    <c:v>0.17772012954205496</c:v>
                  </c:pt>
                  <c:pt idx="373">
                    <c:v>0.17788260798128064</c:v>
                  </c:pt>
                  <c:pt idx="374">
                    <c:v>0.17639097986512178</c:v>
                  </c:pt>
                  <c:pt idx="375">
                    <c:v>0.17717662248602653</c:v>
                  </c:pt>
                  <c:pt idx="376">
                    <c:v>0.17791040191936916</c:v>
                  </c:pt>
                  <c:pt idx="377">
                    <c:v>0.18083417818543079</c:v>
                  </c:pt>
                  <c:pt idx="378">
                    <c:v>0.18841119334524142</c:v>
                  </c:pt>
                  <c:pt idx="379">
                    <c:v>0.19216572708645838</c:v>
                  </c:pt>
                  <c:pt idx="380">
                    <c:v>0.18638699286997484</c:v>
                  </c:pt>
                  <c:pt idx="381">
                    <c:v>0.18315172823524206</c:v>
                  </c:pt>
                  <c:pt idx="382">
                    <c:v>0.18239273864688424</c:v>
                  </c:pt>
                  <c:pt idx="383">
                    <c:v>0.18351506144667845</c:v>
                  </c:pt>
                  <c:pt idx="384">
                    <c:v>0.18811934746029785</c:v>
                  </c:pt>
                  <c:pt idx="385">
                    <c:v>0.193845299143416</c:v>
                  </c:pt>
                  <c:pt idx="386">
                    <c:v>0.1945481945431515</c:v>
                  </c:pt>
                  <c:pt idx="387">
                    <c:v>0.19447050618995812</c:v>
                  </c:pt>
                  <c:pt idx="388">
                    <c:v>0.19422095092388558</c:v>
                  </c:pt>
                  <c:pt idx="389">
                    <c:v>0.19422095092388558</c:v>
                  </c:pt>
                  <c:pt idx="390">
                    <c:v>0.19356336889447251</c:v>
                  </c:pt>
                  <c:pt idx="391">
                    <c:v>0.2000024999843758</c:v>
                  </c:pt>
                  <c:pt idx="392">
                    <c:v>0.2060099781833698</c:v>
                  </c:pt>
                  <c:pt idx="393">
                    <c:v>0.20937579187246805</c:v>
                  </c:pt>
                  <c:pt idx="394">
                    <c:v>0.20614584912413822</c:v>
                  </c:pt>
                  <c:pt idx="395">
                    <c:v>0.20825625240714118</c:v>
                  </c:pt>
                  <c:pt idx="396">
                    <c:v>0.20849087376776398</c:v>
                  </c:pt>
                  <c:pt idx="397">
                    <c:v>0.21029318158757085</c:v>
                  </c:pt>
                  <c:pt idx="398">
                    <c:v>0.20728295207812655</c:v>
                  </c:pt>
                  <c:pt idx="399">
                    <c:v>0.21086304138521705</c:v>
                  </c:pt>
                  <c:pt idx="400">
                    <c:v>0.21101237457131092</c:v>
                  </c:pt>
                  <c:pt idx="401">
                    <c:v>0.21359593212938885</c:v>
                  </c:pt>
                  <c:pt idx="402">
                    <c:v>0.21048119472611654</c:v>
                  </c:pt>
                  <c:pt idx="403">
                    <c:v>0.21708190978419989</c:v>
                  </c:pt>
                  <c:pt idx="404">
                    <c:v>0.21816813088380346</c:v>
                  </c:pt>
                  <c:pt idx="405">
                    <c:v>0.22296487017764108</c:v>
                  </c:pt>
                  <c:pt idx="406">
                    <c:v>0.23066112710111308</c:v>
                  </c:pt>
                  <c:pt idx="407">
                    <c:v>0.23015960645700492</c:v>
                  </c:pt>
                  <c:pt idx="408">
                    <c:v>0.22749456647968103</c:v>
                  </c:pt>
                  <c:pt idx="409">
                    <c:v>0.22405976385281234</c:v>
                  </c:pt>
                  <c:pt idx="410">
                    <c:v>0.22509282036035438</c:v>
                  </c:pt>
                  <c:pt idx="411">
                    <c:v>0.23034780465876234</c:v>
                  </c:pt>
                  <c:pt idx="412">
                    <c:v>0.23265233957798473</c:v>
                  </c:pt>
                  <c:pt idx="413">
                    <c:v>0.22756317804073739</c:v>
                  </c:pt>
                  <c:pt idx="414">
                    <c:v>0.22767447521991879</c:v>
                  </c:pt>
                  <c:pt idx="415">
                    <c:v>0.22767447521991879</c:v>
                  </c:pt>
                  <c:pt idx="416">
                    <c:v>0.23796918568027478</c:v>
                  </c:pt>
                  <c:pt idx="417">
                    <c:v>0.23891421054428602</c:v>
                  </c:pt>
                  <c:pt idx="418">
                    <c:v>0.23904904192329396</c:v>
                  </c:pt>
                  <c:pt idx="419">
                    <c:v>0.2399678219169305</c:v>
                  </c:pt>
                  <c:pt idx="420">
                    <c:v>0.24009350030538004</c:v>
                  </c:pt>
                  <c:pt idx="421">
                    <c:v>0.25030403734480933</c:v>
                  </c:pt>
                  <c:pt idx="422">
                    <c:v>0.25038548058721022</c:v>
                  </c:pt>
                  <c:pt idx="423">
                    <c:v>0.25924334342680982</c:v>
                  </c:pt>
                  <c:pt idx="424">
                    <c:v>0.2607214349965627</c:v>
                  </c:pt>
                  <c:pt idx="425">
                    <c:v>0.25859535099369874</c:v>
                  </c:pt>
                  <c:pt idx="426">
                    <c:v>0.25625269646277676</c:v>
                  </c:pt>
                  <c:pt idx="427">
                    <c:v>0.25383743704277456</c:v>
                  </c:pt>
                  <c:pt idx="428">
                    <c:v>0.25504008399552464</c:v>
                  </c:pt>
                  <c:pt idx="429">
                    <c:v>0.25338069732672597</c:v>
                  </c:pt>
                  <c:pt idx="430">
                    <c:v>0.2502933834079078</c:v>
                  </c:pt>
                  <c:pt idx="431">
                    <c:v>0.25027185219277098</c:v>
                  </c:pt>
                  <c:pt idx="432">
                    <c:v>0.24985773730042674</c:v>
                  </c:pt>
                  <c:pt idx="433">
                    <c:v>0.25022745208665104</c:v>
                  </c:pt>
                  <c:pt idx="434">
                    <c:v>0.2502833949301817</c:v>
                  </c:pt>
                  <c:pt idx="435">
                    <c:v>0.24956050257291162</c:v>
                  </c:pt>
                  <c:pt idx="436">
                    <c:v>0.2496388502528267</c:v>
                  </c:pt>
                  <c:pt idx="437">
                    <c:v>0.25278097678073158</c:v>
                  </c:pt>
                  <c:pt idx="438">
                    <c:v>0.24494080917642197</c:v>
                  </c:pt>
                  <c:pt idx="439">
                    <c:v>0.25219392890745324</c:v>
                  </c:pt>
                  <c:pt idx="440">
                    <c:v>0.25218798103354884</c:v>
                  </c:pt>
                  <c:pt idx="441">
                    <c:v>0.2525778207910509</c:v>
                  </c:pt>
                  <c:pt idx="442">
                    <c:v>0.25370608541731426</c:v>
                  </c:pt>
                  <c:pt idx="443">
                    <c:v>0.25901179724311912</c:v>
                  </c:pt>
                  <c:pt idx="444">
                    <c:v>0.25686334455849918</c:v>
                  </c:pt>
                  <c:pt idx="445">
                    <c:v>0.25347715215906236</c:v>
                  </c:pt>
                  <c:pt idx="446">
                    <c:v>0.26536955364171194</c:v>
                  </c:pt>
                  <c:pt idx="447">
                    <c:v>0.26499916142425151</c:v>
                  </c:pt>
                  <c:pt idx="448">
                    <c:v>0.26437011093457075</c:v>
                  </c:pt>
                  <c:pt idx="449">
                    <c:v>0.26437011093457075</c:v>
                  </c:pt>
                  <c:pt idx="450">
                    <c:v>0.26755290234934254</c:v>
                  </c:pt>
                  <c:pt idx="451">
                    <c:v>0.27473239504814484</c:v>
                  </c:pt>
                  <c:pt idx="452">
                    <c:v>0.28315209889935539</c:v>
                  </c:pt>
                  <c:pt idx="453">
                    <c:v>0.2749755544690396</c:v>
                  </c:pt>
                  <c:pt idx="454">
                    <c:v>0.27231293273242507</c:v>
                  </c:pt>
                  <c:pt idx="455">
                    <c:v>0.27218784363417609</c:v>
                  </c:pt>
                  <c:pt idx="456">
                    <c:v>0.27709685430669651</c:v>
                  </c:pt>
                  <c:pt idx="457">
                    <c:v>0.28851439401797052</c:v>
                  </c:pt>
                  <c:pt idx="458">
                    <c:v>0.29046801315578086</c:v>
                  </c:pt>
                  <c:pt idx="459">
                    <c:v>0.29058198307687499</c:v>
                  </c:pt>
                  <c:pt idx="460">
                    <c:v>0.28744178154502303</c:v>
                  </c:pt>
                  <c:pt idx="461">
                    <c:v>0.28394150414791286</c:v>
                  </c:pt>
                  <c:pt idx="462">
                    <c:v>0.28394150414791286</c:v>
                  </c:pt>
                  <c:pt idx="463">
                    <c:v>0.28120060059996066</c:v>
                  </c:pt>
                  <c:pt idx="464">
                    <c:v>0.27674878299441502</c:v>
                  </c:pt>
                  <c:pt idx="465">
                    <c:v>0.2734270164656985</c:v>
                  </c:pt>
                  <c:pt idx="466">
                    <c:v>0.27334878005133834</c:v>
                  </c:pt>
                  <c:pt idx="467">
                    <c:v>0.27314404014487709</c:v>
                  </c:pt>
                  <c:pt idx="468">
                    <c:v>0.27144387592608915</c:v>
                  </c:pt>
                  <c:pt idx="469">
                    <c:v>0.27095305046364654</c:v>
                  </c:pt>
                  <c:pt idx="470">
                    <c:v>0.27079738222926403</c:v>
                  </c:pt>
                  <c:pt idx="471">
                    <c:v>0.27048207991576118</c:v>
                  </c:pt>
                  <c:pt idx="472">
                    <c:v>0.27048207991576118</c:v>
                  </c:pt>
                  <c:pt idx="473">
                    <c:v>0.27074157419945877</c:v>
                  </c:pt>
                  <c:pt idx="474">
                    <c:v>0.27079081717566922</c:v>
                  </c:pt>
                  <c:pt idx="475">
                    <c:v>0.27105575482218108</c:v>
                  </c:pt>
                  <c:pt idx="476">
                    <c:v>0.27105575482218108</c:v>
                  </c:pt>
                  <c:pt idx="477">
                    <c:v>0.27105575482218108</c:v>
                  </c:pt>
                  <c:pt idx="478">
                    <c:v>0.27105575482218108</c:v>
                  </c:pt>
                  <c:pt idx="479">
                    <c:v>0.2703323057933637</c:v>
                  </c:pt>
                  <c:pt idx="480">
                    <c:v>0.26047158087677241</c:v>
                  </c:pt>
                  <c:pt idx="481">
                    <c:v>0.25844599693811038</c:v>
                  </c:pt>
                  <c:pt idx="482">
                    <c:v>0.25872851494267674</c:v>
                  </c:pt>
                  <c:pt idx="483">
                    <c:v>0.2596846378034518</c:v>
                  </c:pt>
                  <c:pt idx="484">
                    <c:v>0.25870811523585319</c:v>
                  </c:pt>
                  <c:pt idx="485">
                    <c:v>0.25865034312755159</c:v>
                  </c:pt>
                  <c:pt idx="486">
                    <c:v>0.25799741600773157</c:v>
                  </c:pt>
                  <c:pt idx="487">
                    <c:v>0.26288654079912838</c:v>
                  </c:pt>
                  <c:pt idx="488">
                    <c:v>0.26930857972056998</c:v>
                  </c:pt>
                  <c:pt idx="489">
                    <c:v>0.27028462364288702</c:v>
                  </c:pt>
                  <c:pt idx="490">
                    <c:v>0.27039888231195341</c:v>
                  </c:pt>
                  <c:pt idx="491">
                    <c:v>0.26885353302908455</c:v>
                  </c:pt>
                  <c:pt idx="492">
                    <c:v>0.26882646199112586</c:v>
                  </c:pt>
                  <c:pt idx="493">
                    <c:v>0.26414831692314877</c:v>
                  </c:pt>
                  <c:pt idx="494">
                    <c:v>0.26421035390595743</c:v>
                  </c:pt>
                  <c:pt idx="495">
                    <c:v>0.26314951390163183</c:v>
                  </c:pt>
                  <c:pt idx="496">
                    <c:v>0.26356529867694412</c:v>
                  </c:pt>
                  <c:pt idx="497">
                    <c:v>0.26486390635359941</c:v>
                  </c:pt>
                  <c:pt idx="498">
                    <c:v>0.26357794546079466</c:v>
                  </c:pt>
                  <c:pt idx="499">
                    <c:v>0.25422758832720443</c:v>
                  </c:pt>
                  <c:pt idx="500">
                    <c:v>0.25339385242038437</c:v>
                  </c:pt>
                  <c:pt idx="501">
                    <c:v>0.25411742692437517</c:v>
                  </c:pt>
                  <c:pt idx="502">
                    <c:v>0.25239211116391319</c:v>
                  </c:pt>
                  <c:pt idx="503">
                    <c:v>0.25182974848540285</c:v>
                  </c:pt>
                  <c:pt idx="504">
                    <c:v>0.25102478850592075</c:v>
                  </c:pt>
                  <c:pt idx="505">
                    <c:v>0.25107856229563852</c:v>
                  </c:pt>
                  <c:pt idx="506">
                    <c:v>0.25107856229563852</c:v>
                  </c:pt>
                  <c:pt idx="507">
                    <c:v>0.25107856229563852</c:v>
                  </c:pt>
                  <c:pt idx="508">
                    <c:v>0.25132183881761011</c:v>
                  </c:pt>
                  <c:pt idx="509">
                    <c:v>0.25132183881761011</c:v>
                  </c:pt>
                  <c:pt idx="510">
                    <c:v>0.25071652872871586</c:v>
                  </c:pt>
                  <c:pt idx="511">
                    <c:v>0.25121394158056404</c:v>
                  </c:pt>
                  <c:pt idx="512">
                    <c:v>0.25121394158056404</c:v>
                  </c:pt>
                  <c:pt idx="513">
                    <c:v>0.25054695723112713</c:v>
                  </c:pt>
                  <c:pt idx="514">
                    <c:v>0.25016194754598114</c:v>
                  </c:pt>
                  <c:pt idx="515">
                    <c:v>0.25125219733699045</c:v>
                  </c:pt>
                  <c:pt idx="516">
                    <c:v>0.25249444438332513</c:v>
                  </c:pt>
                  <c:pt idx="517">
                    <c:v>0.25265787143882984</c:v>
                  </c:pt>
                  <c:pt idx="518">
                    <c:v>0.25325634795159074</c:v>
                  </c:pt>
                  <c:pt idx="519">
                    <c:v>0.25239651344659936</c:v>
                  </c:pt>
                  <c:pt idx="520">
                    <c:v>0.25239651344659936</c:v>
                  </c:pt>
                  <c:pt idx="521">
                    <c:v>0.25239651344659936</c:v>
                  </c:pt>
                  <c:pt idx="522">
                    <c:v>0.25239651344659936</c:v>
                  </c:pt>
                  <c:pt idx="523">
                    <c:v>0.25208552340646218</c:v>
                  </c:pt>
                  <c:pt idx="524">
                    <c:v>0.25193032546497496</c:v>
                  </c:pt>
                  <c:pt idx="525">
                    <c:v>0.25264049996432064</c:v>
                  </c:pt>
                  <c:pt idx="526">
                    <c:v>0.25279416308310532</c:v>
                  </c:pt>
                  <c:pt idx="527">
                    <c:v>0.25279416308310532</c:v>
                  </c:pt>
                  <c:pt idx="528">
                    <c:v>0.25073137462675266</c:v>
                  </c:pt>
                  <c:pt idx="529">
                    <c:v>0.24921409804957986</c:v>
                  </c:pt>
                  <c:pt idx="530">
                    <c:v>0.25054629201894757</c:v>
                  </c:pt>
                  <c:pt idx="531">
                    <c:v>0.25223093474917629</c:v>
                  </c:pt>
                  <c:pt idx="532">
                    <c:v>0.25166578366290565</c:v>
                  </c:pt>
                  <c:pt idx="533">
                    <c:v>0.25161456414303068</c:v>
                  </c:pt>
                  <c:pt idx="534">
                    <c:v>0.25276713042288695</c:v>
                  </c:pt>
                  <c:pt idx="535">
                    <c:v>0.25276713042288695</c:v>
                  </c:pt>
                  <c:pt idx="536">
                    <c:v>0.25276713042288695</c:v>
                  </c:pt>
                  <c:pt idx="537">
                    <c:v>0.25300175669130676</c:v>
                  </c:pt>
                  <c:pt idx="538">
                    <c:v>0.25298243241598828</c:v>
                  </c:pt>
                  <c:pt idx="539">
                    <c:v>0.25298243241598828</c:v>
                  </c:pt>
                  <c:pt idx="540">
                    <c:v>0.25298243241598828</c:v>
                  </c:pt>
                  <c:pt idx="541">
                    <c:v>0.25298243241598828</c:v>
                  </c:pt>
                  <c:pt idx="542">
                    <c:v>0.25364038409614875</c:v>
                  </c:pt>
                  <c:pt idx="543">
                    <c:v>0.25381445541531933</c:v>
                  </c:pt>
                  <c:pt idx="544">
                    <c:v>0.25381445541531933</c:v>
                  </c:pt>
                  <c:pt idx="545">
                    <c:v>0.25381445541531933</c:v>
                  </c:pt>
                  <c:pt idx="546">
                    <c:v>0.25145465683586621</c:v>
                  </c:pt>
                  <c:pt idx="547">
                    <c:v>0.24957051998271543</c:v>
                  </c:pt>
                  <c:pt idx="548">
                    <c:v>0.24926915395032506</c:v>
                  </c:pt>
                  <c:pt idx="549">
                    <c:v>0.24926759382906535</c:v>
                  </c:pt>
                  <c:pt idx="550">
                    <c:v>0.24952933472617381</c:v>
                  </c:pt>
                  <c:pt idx="551">
                    <c:v>0.24952933472617381</c:v>
                  </c:pt>
                  <c:pt idx="552">
                    <c:v>0.24952933472617381</c:v>
                  </c:pt>
                  <c:pt idx="553">
                    <c:v>0.24952933472617381</c:v>
                  </c:pt>
                  <c:pt idx="554">
                    <c:v>0.2496978173713186</c:v>
                  </c:pt>
                  <c:pt idx="555">
                    <c:v>0.25246099808793337</c:v>
                  </c:pt>
                  <c:pt idx="556">
                    <c:v>0.25289545490401766</c:v>
                  </c:pt>
                  <c:pt idx="557">
                    <c:v>0.25490499319463122</c:v>
                  </c:pt>
                  <c:pt idx="558">
                    <c:v>0.25507733032247648</c:v>
                  </c:pt>
                  <c:pt idx="559">
                    <c:v>0.25507733032247648</c:v>
                  </c:pt>
                  <c:pt idx="560">
                    <c:v>0.25507733032247648</c:v>
                  </c:pt>
                  <c:pt idx="561">
                    <c:v>0.25507733032247648</c:v>
                  </c:pt>
                  <c:pt idx="562">
                    <c:v>0.25529264253662626</c:v>
                  </c:pt>
                  <c:pt idx="563">
                    <c:v>0.2553742351921966</c:v>
                  </c:pt>
                  <c:pt idx="564">
                    <c:v>0.25590275930951206</c:v>
                  </c:pt>
                  <c:pt idx="565">
                    <c:v>0.25590275930951206</c:v>
                  </c:pt>
                  <c:pt idx="566">
                    <c:v>0.25590275930951206</c:v>
                  </c:pt>
                  <c:pt idx="567">
                    <c:v>0.25590275930951206</c:v>
                  </c:pt>
                  <c:pt idx="568">
                    <c:v>0.25590275930951206</c:v>
                  </c:pt>
                  <c:pt idx="569">
                    <c:v>0.25590275930951206</c:v>
                  </c:pt>
                  <c:pt idx="570">
                    <c:v>0.25590275930951206</c:v>
                  </c:pt>
                  <c:pt idx="571">
                    <c:v>0.25558842783750085</c:v>
                  </c:pt>
                  <c:pt idx="572">
                    <c:v>0.25558842783750085</c:v>
                  </c:pt>
                  <c:pt idx="573">
                    <c:v>0.25558842783750085</c:v>
                  </c:pt>
                  <c:pt idx="574">
                    <c:v>0.25527762664727743</c:v>
                  </c:pt>
                  <c:pt idx="575">
                    <c:v>0.25331337640690266</c:v>
                  </c:pt>
                  <c:pt idx="576">
                    <c:v>0.25331337640690266</c:v>
                  </c:pt>
                  <c:pt idx="577">
                    <c:v>0.24568634023440697</c:v>
                  </c:pt>
                  <c:pt idx="578">
                    <c:v>0.24684790638951987</c:v>
                  </c:pt>
                  <c:pt idx="579">
                    <c:v>0.24684790638951987</c:v>
                  </c:pt>
                  <c:pt idx="580">
                    <c:v>0.24691969004786518</c:v>
                  </c:pt>
                  <c:pt idx="581">
                    <c:v>0.24691969004786518</c:v>
                  </c:pt>
                  <c:pt idx="582">
                    <c:v>0.24691969004786518</c:v>
                  </c:pt>
                  <c:pt idx="583">
                    <c:v>0.24708095839218275</c:v>
                  </c:pt>
                  <c:pt idx="584">
                    <c:v>0.24953289696283959</c:v>
                  </c:pt>
                  <c:pt idx="585">
                    <c:v>0.25035175254029757</c:v>
                  </c:pt>
                  <c:pt idx="586">
                    <c:v>0.25019658937190553</c:v>
                  </c:pt>
                  <c:pt idx="587">
                    <c:v>0.25062610487426429</c:v>
                  </c:pt>
                  <c:pt idx="588">
                    <c:v>0.25049639607077051</c:v>
                  </c:pt>
                  <c:pt idx="589">
                    <c:v>0.25132891242796057</c:v>
                  </c:pt>
                  <c:pt idx="590">
                    <c:v>0.25132891242796057</c:v>
                  </c:pt>
                  <c:pt idx="591">
                    <c:v>0.25132891242796057</c:v>
                  </c:pt>
                  <c:pt idx="592">
                    <c:v>0.25132891242796057</c:v>
                  </c:pt>
                  <c:pt idx="593">
                    <c:v>0.25138748311454462</c:v>
                  </c:pt>
                  <c:pt idx="594">
                    <c:v>0.25155185018865017</c:v>
                  </c:pt>
                  <c:pt idx="595">
                    <c:v>0.25155185018865017</c:v>
                  </c:pt>
                  <c:pt idx="596">
                    <c:v>0.25155185018865017</c:v>
                  </c:pt>
                  <c:pt idx="597">
                    <c:v>0.25155185018865017</c:v>
                  </c:pt>
                  <c:pt idx="598">
                    <c:v>0.25155185018865017</c:v>
                  </c:pt>
                  <c:pt idx="599">
                    <c:v>0.25169205169986847</c:v>
                  </c:pt>
                  <c:pt idx="600">
                    <c:v>0.2542022379480125</c:v>
                  </c:pt>
                  <c:pt idx="601">
                    <c:v>0.2542022379480125</c:v>
                  </c:pt>
                  <c:pt idx="602">
                    <c:v>0.25461976007808385</c:v>
                  </c:pt>
                  <c:pt idx="603">
                    <c:v>0.25461976007808385</c:v>
                  </c:pt>
                  <c:pt idx="604">
                    <c:v>0.25461976007808385</c:v>
                  </c:pt>
                  <c:pt idx="605">
                    <c:v>0.25448946714724568</c:v>
                  </c:pt>
                  <c:pt idx="606">
                    <c:v>0.25464245085566467</c:v>
                  </c:pt>
                  <c:pt idx="607">
                    <c:v>0.25464245085566467</c:v>
                  </c:pt>
                  <c:pt idx="608">
                    <c:v>0.25464245085566467</c:v>
                  </c:pt>
                  <c:pt idx="609">
                    <c:v>0.25619090104408149</c:v>
                  </c:pt>
                  <c:pt idx="610">
                    <c:v>0.25718324638713108</c:v>
                  </c:pt>
                  <c:pt idx="611">
                    <c:v>0.25678785017987471</c:v>
                  </c:pt>
                  <c:pt idx="612">
                    <c:v>0.25708645324957269</c:v>
                  </c:pt>
                  <c:pt idx="613">
                    <c:v>0.25758040815766137</c:v>
                  </c:pt>
                  <c:pt idx="614">
                    <c:v>0.25778113024640015</c:v>
                  </c:pt>
                  <c:pt idx="615">
                    <c:v>0.25778113024640015</c:v>
                  </c:pt>
                  <c:pt idx="616">
                    <c:v>0.25778113024640015</c:v>
                  </c:pt>
                  <c:pt idx="617">
                    <c:v>0.25464223268473529</c:v>
                  </c:pt>
                  <c:pt idx="618">
                    <c:v>0.25464223268473529</c:v>
                  </c:pt>
                  <c:pt idx="619">
                    <c:v>0.25393984414511367</c:v>
                  </c:pt>
                  <c:pt idx="620">
                    <c:v>0.25446239626143446</c:v>
                  </c:pt>
                  <c:pt idx="621">
                    <c:v>0.25012085967476611</c:v>
                  </c:pt>
                  <c:pt idx="622">
                    <c:v>0.25012085967476611</c:v>
                  </c:pt>
                  <c:pt idx="623">
                    <c:v>0.25012085967476611</c:v>
                  </c:pt>
                  <c:pt idx="624">
                    <c:v>0.25012085967476611</c:v>
                  </c:pt>
                  <c:pt idx="625">
                    <c:v>0.25034221022875874</c:v>
                  </c:pt>
                  <c:pt idx="626">
                    <c:v>0.25034221022875874</c:v>
                  </c:pt>
                  <c:pt idx="627">
                    <c:v>0.25034221022875874</c:v>
                  </c:pt>
                  <c:pt idx="628">
                    <c:v>0.25034221022875874</c:v>
                  </c:pt>
                  <c:pt idx="629">
                    <c:v>0.25283921109406254</c:v>
                  </c:pt>
                  <c:pt idx="630">
                    <c:v>0.2542387329525827</c:v>
                  </c:pt>
                  <c:pt idx="631">
                    <c:v>0.25108121749302142</c:v>
                  </c:pt>
                  <c:pt idx="632">
                    <c:v>0.25727287718166753</c:v>
                  </c:pt>
                  <c:pt idx="633">
                    <c:v>0.26048160523665664</c:v>
                  </c:pt>
                  <c:pt idx="634">
                    <c:v>0.26313600201332549</c:v>
                  </c:pt>
                  <c:pt idx="635">
                    <c:v>0.26324048996223265</c:v>
                  </c:pt>
                  <c:pt idx="636">
                    <c:v>0.26833747408812969</c:v>
                  </c:pt>
                  <c:pt idx="637">
                    <c:v>0.26797926951331225</c:v>
                  </c:pt>
                  <c:pt idx="638">
                    <c:v>0.26819665256010078</c:v>
                  </c:pt>
                  <c:pt idx="639">
                    <c:v>0.26886179845167207</c:v>
                  </c:pt>
                  <c:pt idx="640">
                    <c:v>0.2703076436622211</c:v>
                  </c:pt>
                  <c:pt idx="641">
                    <c:v>0.27103279834326255</c:v>
                  </c:pt>
                  <c:pt idx="642">
                    <c:v>0.27119980334309596</c:v>
                  </c:pt>
                  <c:pt idx="643">
                    <c:v>0.27255274718850314</c:v>
                  </c:pt>
                  <c:pt idx="644">
                    <c:v>0.27119263346272032</c:v>
                  </c:pt>
                  <c:pt idx="645">
                    <c:v>0.27059687113244385</c:v>
                  </c:pt>
                  <c:pt idx="646">
                    <c:v>0.27182919473653222</c:v>
                  </c:pt>
                  <c:pt idx="647">
                    <c:v>0.27508786475112906</c:v>
                  </c:pt>
                  <c:pt idx="648">
                    <c:v>0.27584234627772525</c:v>
                  </c:pt>
                </c:numCache>
              </c:numRef>
            </c:minus>
            <c:spPr>
              <a:ln>
                <a:solidFill>
                  <a:schemeClr val="tx1"/>
                </a:solidFill>
              </a:ln>
            </c:spPr>
          </c:errBars>
          <c:cat>
            <c:numRef>
              <c:f>Fig.7F!$A$4:$A$652</c:f>
              <c:numCache>
                <c:formatCode>General</c:formatCode>
                <c:ptCount val="649"/>
                <c:pt idx="0">
                  <c:v>0</c:v>
                </c:pt>
                <c:pt idx="1">
                  <c:v>0.08</c:v>
                </c:pt>
                <c:pt idx="2">
                  <c:v>0.17</c:v>
                </c:pt>
                <c:pt idx="3">
                  <c:v>0.25</c:v>
                </c:pt>
                <c:pt idx="4">
                  <c:v>0.33</c:v>
                </c:pt>
                <c:pt idx="5">
                  <c:v>0.42</c:v>
                </c:pt>
                <c:pt idx="6">
                  <c:v>0.5</c:v>
                </c:pt>
                <c:pt idx="7">
                  <c:v>0.57999999999999996</c:v>
                </c:pt>
                <c:pt idx="8">
                  <c:v>0.67</c:v>
                </c:pt>
                <c:pt idx="9">
                  <c:v>0.75</c:v>
                </c:pt>
                <c:pt idx="10">
                  <c:v>0.83</c:v>
                </c:pt>
                <c:pt idx="11">
                  <c:v>0.92</c:v>
                </c:pt>
                <c:pt idx="12">
                  <c:v>1</c:v>
                </c:pt>
                <c:pt idx="13">
                  <c:v>1.08</c:v>
                </c:pt>
                <c:pt idx="14">
                  <c:v>1.17</c:v>
                </c:pt>
                <c:pt idx="15">
                  <c:v>1.25</c:v>
                </c:pt>
                <c:pt idx="16">
                  <c:v>1.33</c:v>
                </c:pt>
                <c:pt idx="17">
                  <c:v>1.42</c:v>
                </c:pt>
                <c:pt idx="18">
                  <c:v>1.5</c:v>
                </c:pt>
                <c:pt idx="19">
                  <c:v>1.58</c:v>
                </c:pt>
                <c:pt idx="20">
                  <c:v>1.67</c:v>
                </c:pt>
                <c:pt idx="21">
                  <c:v>1.75</c:v>
                </c:pt>
                <c:pt idx="22">
                  <c:v>1.83</c:v>
                </c:pt>
                <c:pt idx="23">
                  <c:v>1.92</c:v>
                </c:pt>
                <c:pt idx="24">
                  <c:v>2</c:v>
                </c:pt>
                <c:pt idx="25">
                  <c:v>2.08</c:v>
                </c:pt>
                <c:pt idx="26">
                  <c:v>2.17</c:v>
                </c:pt>
                <c:pt idx="27">
                  <c:v>2.25</c:v>
                </c:pt>
                <c:pt idx="28">
                  <c:v>2.33</c:v>
                </c:pt>
                <c:pt idx="29">
                  <c:v>2.42</c:v>
                </c:pt>
                <c:pt idx="30">
                  <c:v>2.5</c:v>
                </c:pt>
                <c:pt idx="31">
                  <c:v>2.58</c:v>
                </c:pt>
                <c:pt idx="32">
                  <c:v>2.67</c:v>
                </c:pt>
                <c:pt idx="33">
                  <c:v>2.75</c:v>
                </c:pt>
                <c:pt idx="34">
                  <c:v>2.83</c:v>
                </c:pt>
                <c:pt idx="35">
                  <c:v>2.92</c:v>
                </c:pt>
                <c:pt idx="36">
                  <c:v>3</c:v>
                </c:pt>
                <c:pt idx="37">
                  <c:v>3.08</c:v>
                </c:pt>
                <c:pt idx="38">
                  <c:v>3.17</c:v>
                </c:pt>
                <c:pt idx="39">
                  <c:v>3.25</c:v>
                </c:pt>
                <c:pt idx="40">
                  <c:v>3.33</c:v>
                </c:pt>
                <c:pt idx="41">
                  <c:v>3.42</c:v>
                </c:pt>
                <c:pt idx="42">
                  <c:v>3.5</c:v>
                </c:pt>
                <c:pt idx="43">
                  <c:v>3.58</c:v>
                </c:pt>
                <c:pt idx="44">
                  <c:v>3.67</c:v>
                </c:pt>
                <c:pt idx="45">
                  <c:v>3.75</c:v>
                </c:pt>
                <c:pt idx="46">
                  <c:v>3.83</c:v>
                </c:pt>
                <c:pt idx="47">
                  <c:v>3.92</c:v>
                </c:pt>
                <c:pt idx="48">
                  <c:v>4</c:v>
                </c:pt>
                <c:pt idx="49">
                  <c:v>4.08</c:v>
                </c:pt>
                <c:pt idx="50">
                  <c:v>4.17</c:v>
                </c:pt>
                <c:pt idx="51">
                  <c:v>4.25</c:v>
                </c:pt>
                <c:pt idx="52">
                  <c:v>4.33</c:v>
                </c:pt>
                <c:pt idx="53">
                  <c:v>4.42</c:v>
                </c:pt>
                <c:pt idx="54">
                  <c:v>4.5</c:v>
                </c:pt>
                <c:pt idx="55">
                  <c:v>4.58</c:v>
                </c:pt>
                <c:pt idx="56">
                  <c:v>4.67</c:v>
                </c:pt>
                <c:pt idx="57">
                  <c:v>4.75</c:v>
                </c:pt>
                <c:pt idx="58">
                  <c:v>4.83</c:v>
                </c:pt>
                <c:pt idx="59">
                  <c:v>4.92</c:v>
                </c:pt>
                <c:pt idx="60">
                  <c:v>5</c:v>
                </c:pt>
                <c:pt idx="61">
                  <c:v>5.08</c:v>
                </c:pt>
                <c:pt idx="62">
                  <c:v>5.17</c:v>
                </c:pt>
                <c:pt idx="63">
                  <c:v>5.25</c:v>
                </c:pt>
                <c:pt idx="64">
                  <c:v>5.33</c:v>
                </c:pt>
                <c:pt idx="65">
                  <c:v>5.42</c:v>
                </c:pt>
                <c:pt idx="66">
                  <c:v>5.5</c:v>
                </c:pt>
                <c:pt idx="67">
                  <c:v>5.58</c:v>
                </c:pt>
                <c:pt idx="68">
                  <c:v>5.67</c:v>
                </c:pt>
                <c:pt idx="69">
                  <c:v>5.75</c:v>
                </c:pt>
                <c:pt idx="70">
                  <c:v>5.83</c:v>
                </c:pt>
                <c:pt idx="71">
                  <c:v>5.92</c:v>
                </c:pt>
                <c:pt idx="72">
                  <c:v>6</c:v>
                </c:pt>
                <c:pt idx="73">
                  <c:v>6.08</c:v>
                </c:pt>
                <c:pt idx="74">
                  <c:v>6.17</c:v>
                </c:pt>
                <c:pt idx="75">
                  <c:v>6.25</c:v>
                </c:pt>
                <c:pt idx="76">
                  <c:v>6.33</c:v>
                </c:pt>
                <c:pt idx="77">
                  <c:v>6.42</c:v>
                </c:pt>
                <c:pt idx="78">
                  <c:v>6.5</c:v>
                </c:pt>
                <c:pt idx="79">
                  <c:v>6.58</c:v>
                </c:pt>
                <c:pt idx="80">
                  <c:v>6.67</c:v>
                </c:pt>
                <c:pt idx="81">
                  <c:v>6.75</c:v>
                </c:pt>
                <c:pt idx="82">
                  <c:v>6.83</c:v>
                </c:pt>
                <c:pt idx="83">
                  <c:v>6.92</c:v>
                </c:pt>
                <c:pt idx="84">
                  <c:v>7</c:v>
                </c:pt>
                <c:pt idx="85">
                  <c:v>7.08</c:v>
                </c:pt>
                <c:pt idx="86">
                  <c:v>7.17</c:v>
                </c:pt>
                <c:pt idx="87">
                  <c:v>7.25</c:v>
                </c:pt>
                <c:pt idx="88">
                  <c:v>7.33</c:v>
                </c:pt>
                <c:pt idx="89">
                  <c:v>7.42</c:v>
                </c:pt>
                <c:pt idx="90">
                  <c:v>7.5</c:v>
                </c:pt>
                <c:pt idx="91">
                  <c:v>7.58</c:v>
                </c:pt>
                <c:pt idx="92">
                  <c:v>7.67</c:v>
                </c:pt>
                <c:pt idx="93">
                  <c:v>7.75</c:v>
                </c:pt>
                <c:pt idx="94">
                  <c:v>7.83</c:v>
                </c:pt>
                <c:pt idx="95">
                  <c:v>7.92</c:v>
                </c:pt>
                <c:pt idx="96">
                  <c:v>8</c:v>
                </c:pt>
                <c:pt idx="97">
                  <c:v>8.08</c:v>
                </c:pt>
                <c:pt idx="98">
                  <c:v>8.17</c:v>
                </c:pt>
                <c:pt idx="99">
                  <c:v>8.25</c:v>
                </c:pt>
                <c:pt idx="100">
                  <c:v>8.33</c:v>
                </c:pt>
                <c:pt idx="101">
                  <c:v>8.42</c:v>
                </c:pt>
                <c:pt idx="102">
                  <c:v>8.5</c:v>
                </c:pt>
                <c:pt idx="103">
                  <c:v>8.58</c:v>
                </c:pt>
                <c:pt idx="104">
                  <c:v>8.67</c:v>
                </c:pt>
                <c:pt idx="105">
                  <c:v>8.75</c:v>
                </c:pt>
                <c:pt idx="106">
                  <c:v>8.83</c:v>
                </c:pt>
                <c:pt idx="107">
                  <c:v>8.92</c:v>
                </c:pt>
                <c:pt idx="108">
                  <c:v>9</c:v>
                </c:pt>
                <c:pt idx="109">
                  <c:v>9.08</c:v>
                </c:pt>
                <c:pt idx="110">
                  <c:v>9.17</c:v>
                </c:pt>
                <c:pt idx="111">
                  <c:v>9.25</c:v>
                </c:pt>
                <c:pt idx="112">
                  <c:v>9.33</c:v>
                </c:pt>
                <c:pt idx="113">
                  <c:v>9.42</c:v>
                </c:pt>
                <c:pt idx="114">
                  <c:v>9.5</c:v>
                </c:pt>
                <c:pt idx="115">
                  <c:v>9.58</c:v>
                </c:pt>
                <c:pt idx="116">
                  <c:v>9.67</c:v>
                </c:pt>
                <c:pt idx="117">
                  <c:v>9.75</c:v>
                </c:pt>
                <c:pt idx="118">
                  <c:v>9.83</c:v>
                </c:pt>
                <c:pt idx="119">
                  <c:v>9.92</c:v>
                </c:pt>
                <c:pt idx="120">
                  <c:v>10</c:v>
                </c:pt>
                <c:pt idx="121">
                  <c:v>10.08</c:v>
                </c:pt>
                <c:pt idx="122">
                  <c:v>10.17</c:v>
                </c:pt>
                <c:pt idx="123">
                  <c:v>10.25</c:v>
                </c:pt>
                <c:pt idx="124">
                  <c:v>10.33</c:v>
                </c:pt>
                <c:pt idx="125">
                  <c:v>10.42</c:v>
                </c:pt>
                <c:pt idx="126">
                  <c:v>10.5</c:v>
                </c:pt>
                <c:pt idx="127">
                  <c:v>10.58</c:v>
                </c:pt>
                <c:pt idx="128">
                  <c:v>10.67</c:v>
                </c:pt>
                <c:pt idx="129">
                  <c:v>10.75</c:v>
                </c:pt>
                <c:pt idx="130">
                  <c:v>10.83</c:v>
                </c:pt>
                <c:pt idx="131">
                  <c:v>10.92</c:v>
                </c:pt>
                <c:pt idx="132">
                  <c:v>11</c:v>
                </c:pt>
                <c:pt idx="133">
                  <c:v>11.08</c:v>
                </c:pt>
                <c:pt idx="134">
                  <c:v>11.17</c:v>
                </c:pt>
                <c:pt idx="135">
                  <c:v>11.25</c:v>
                </c:pt>
                <c:pt idx="136">
                  <c:v>11.33</c:v>
                </c:pt>
                <c:pt idx="137">
                  <c:v>11.42</c:v>
                </c:pt>
                <c:pt idx="138">
                  <c:v>11.5</c:v>
                </c:pt>
                <c:pt idx="139">
                  <c:v>11.58</c:v>
                </c:pt>
                <c:pt idx="140">
                  <c:v>11.67</c:v>
                </c:pt>
                <c:pt idx="141">
                  <c:v>11.75</c:v>
                </c:pt>
                <c:pt idx="142">
                  <c:v>11.83</c:v>
                </c:pt>
                <c:pt idx="143">
                  <c:v>11.92</c:v>
                </c:pt>
                <c:pt idx="144">
                  <c:v>12</c:v>
                </c:pt>
                <c:pt idx="145">
                  <c:v>12.08</c:v>
                </c:pt>
                <c:pt idx="146">
                  <c:v>12.17</c:v>
                </c:pt>
                <c:pt idx="147">
                  <c:v>12.25</c:v>
                </c:pt>
                <c:pt idx="148">
                  <c:v>12.33</c:v>
                </c:pt>
                <c:pt idx="149">
                  <c:v>12.42</c:v>
                </c:pt>
                <c:pt idx="150">
                  <c:v>12.5</c:v>
                </c:pt>
                <c:pt idx="151">
                  <c:v>12.58</c:v>
                </c:pt>
                <c:pt idx="152">
                  <c:v>12.67</c:v>
                </c:pt>
                <c:pt idx="153">
                  <c:v>12.75</c:v>
                </c:pt>
                <c:pt idx="154">
                  <c:v>12.83</c:v>
                </c:pt>
                <c:pt idx="155">
                  <c:v>12.92</c:v>
                </c:pt>
                <c:pt idx="156">
                  <c:v>13</c:v>
                </c:pt>
                <c:pt idx="157">
                  <c:v>13.08</c:v>
                </c:pt>
                <c:pt idx="158">
                  <c:v>13.17</c:v>
                </c:pt>
                <c:pt idx="159">
                  <c:v>13.25</c:v>
                </c:pt>
                <c:pt idx="160">
                  <c:v>13.33</c:v>
                </c:pt>
                <c:pt idx="161">
                  <c:v>13.42</c:v>
                </c:pt>
                <c:pt idx="162">
                  <c:v>13.5</c:v>
                </c:pt>
                <c:pt idx="163">
                  <c:v>13.58</c:v>
                </c:pt>
                <c:pt idx="164">
                  <c:v>13.67</c:v>
                </c:pt>
                <c:pt idx="165">
                  <c:v>13.75</c:v>
                </c:pt>
                <c:pt idx="166">
                  <c:v>13.83</c:v>
                </c:pt>
                <c:pt idx="167">
                  <c:v>13.92</c:v>
                </c:pt>
                <c:pt idx="168">
                  <c:v>14</c:v>
                </c:pt>
                <c:pt idx="169">
                  <c:v>14.08</c:v>
                </c:pt>
                <c:pt idx="170">
                  <c:v>14.17</c:v>
                </c:pt>
                <c:pt idx="171">
                  <c:v>14.25</c:v>
                </c:pt>
                <c:pt idx="172">
                  <c:v>14.33</c:v>
                </c:pt>
                <c:pt idx="173">
                  <c:v>14.42</c:v>
                </c:pt>
                <c:pt idx="174">
                  <c:v>14.5</c:v>
                </c:pt>
                <c:pt idx="175">
                  <c:v>14.58</c:v>
                </c:pt>
                <c:pt idx="176">
                  <c:v>14.67</c:v>
                </c:pt>
                <c:pt idx="177">
                  <c:v>14.75</c:v>
                </c:pt>
                <c:pt idx="178">
                  <c:v>14.83</c:v>
                </c:pt>
                <c:pt idx="179">
                  <c:v>14.92</c:v>
                </c:pt>
                <c:pt idx="180">
                  <c:v>15</c:v>
                </c:pt>
                <c:pt idx="181">
                  <c:v>15.08</c:v>
                </c:pt>
                <c:pt idx="182">
                  <c:v>15.17</c:v>
                </c:pt>
                <c:pt idx="183">
                  <c:v>15.25</c:v>
                </c:pt>
                <c:pt idx="184">
                  <c:v>15.33</c:v>
                </c:pt>
                <c:pt idx="185">
                  <c:v>15.42</c:v>
                </c:pt>
                <c:pt idx="186">
                  <c:v>15.5</c:v>
                </c:pt>
                <c:pt idx="187">
                  <c:v>15.58</c:v>
                </c:pt>
                <c:pt idx="188">
                  <c:v>15.67</c:v>
                </c:pt>
                <c:pt idx="189">
                  <c:v>15.75</c:v>
                </c:pt>
                <c:pt idx="190">
                  <c:v>15.83</c:v>
                </c:pt>
                <c:pt idx="191">
                  <c:v>15.92</c:v>
                </c:pt>
                <c:pt idx="192">
                  <c:v>16</c:v>
                </c:pt>
                <c:pt idx="193">
                  <c:v>16.079999999999998</c:v>
                </c:pt>
                <c:pt idx="194">
                  <c:v>16.170000000000002</c:v>
                </c:pt>
                <c:pt idx="195">
                  <c:v>16.25</c:v>
                </c:pt>
                <c:pt idx="196">
                  <c:v>16.329999999999998</c:v>
                </c:pt>
                <c:pt idx="197">
                  <c:v>16.420000000000002</c:v>
                </c:pt>
                <c:pt idx="198">
                  <c:v>16.5</c:v>
                </c:pt>
                <c:pt idx="199">
                  <c:v>16.579999999999998</c:v>
                </c:pt>
                <c:pt idx="200">
                  <c:v>16.670000000000002</c:v>
                </c:pt>
                <c:pt idx="201">
                  <c:v>16.75</c:v>
                </c:pt>
                <c:pt idx="202">
                  <c:v>16.829999999999998</c:v>
                </c:pt>
                <c:pt idx="203">
                  <c:v>16.920000000000002</c:v>
                </c:pt>
                <c:pt idx="204">
                  <c:v>17</c:v>
                </c:pt>
                <c:pt idx="205">
                  <c:v>17.079999999999998</c:v>
                </c:pt>
                <c:pt idx="206">
                  <c:v>17.170000000000002</c:v>
                </c:pt>
                <c:pt idx="207">
                  <c:v>17.25</c:v>
                </c:pt>
                <c:pt idx="208">
                  <c:v>17.329999999999998</c:v>
                </c:pt>
                <c:pt idx="209">
                  <c:v>17.420000000000002</c:v>
                </c:pt>
                <c:pt idx="210">
                  <c:v>17.5</c:v>
                </c:pt>
                <c:pt idx="211">
                  <c:v>17.579999999999998</c:v>
                </c:pt>
                <c:pt idx="212">
                  <c:v>17.670000000000002</c:v>
                </c:pt>
                <c:pt idx="213">
                  <c:v>17.75</c:v>
                </c:pt>
                <c:pt idx="214">
                  <c:v>17.829999999999998</c:v>
                </c:pt>
                <c:pt idx="215">
                  <c:v>17.920000000000002</c:v>
                </c:pt>
                <c:pt idx="216">
                  <c:v>18</c:v>
                </c:pt>
                <c:pt idx="217">
                  <c:v>18.079999999999998</c:v>
                </c:pt>
                <c:pt idx="218">
                  <c:v>18.170000000000002</c:v>
                </c:pt>
                <c:pt idx="219">
                  <c:v>18.25</c:v>
                </c:pt>
                <c:pt idx="220">
                  <c:v>18.329999999999998</c:v>
                </c:pt>
                <c:pt idx="221">
                  <c:v>18.420000000000002</c:v>
                </c:pt>
                <c:pt idx="222">
                  <c:v>18.5</c:v>
                </c:pt>
                <c:pt idx="223">
                  <c:v>18.579999999999998</c:v>
                </c:pt>
                <c:pt idx="224">
                  <c:v>18.670000000000002</c:v>
                </c:pt>
                <c:pt idx="225">
                  <c:v>18.75</c:v>
                </c:pt>
                <c:pt idx="226">
                  <c:v>18.829999999999998</c:v>
                </c:pt>
                <c:pt idx="227">
                  <c:v>18.920000000000002</c:v>
                </c:pt>
                <c:pt idx="228">
                  <c:v>19</c:v>
                </c:pt>
                <c:pt idx="229">
                  <c:v>19.079999999999998</c:v>
                </c:pt>
                <c:pt idx="230">
                  <c:v>19.170000000000002</c:v>
                </c:pt>
                <c:pt idx="231">
                  <c:v>19.25</c:v>
                </c:pt>
                <c:pt idx="232">
                  <c:v>19.329999999999998</c:v>
                </c:pt>
                <c:pt idx="233">
                  <c:v>19.420000000000002</c:v>
                </c:pt>
                <c:pt idx="234">
                  <c:v>19.5</c:v>
                </c:pt>
                <c:pt idx="235">
                  <c:v>19.579999999999998</c:v>
                </c:pt>
                <c:pt idx="236">
                  <c:v>19.670000000000002</c:v>
                </c:pt>
                <c:pt idx="237">
                  <c:v>19.75</c:v>
                </c:pt>
                <c:pt idx="238">
                  <c:v>19.829999999999998</c:v>
                </c:pt>
                <c:pt idx="239">
                  <c:v>19.920000000000002</c:v>
                </c:pt>
                <c:pt idx="240">
                  <c:v>20</c:v>
                </c:pt>
                <c:pt idx="241">
                  <c:v>20.079999999999998</c:v>
                </c:pt>
                <c:pt idx="242">
                  <c:v>20.170000000000002</c:v>
                </c:pt>
                <c:pt idx="243">
                  <c:v>20.25</c:v>
                </c:pt>
                <c:pt idx="244">
                  <c:v>20.329999999999998</c:v>
                </c:pt>
                <c:pt idx="245">
                  <c:v>20.420000000000002</c:v>
                </c:pt>
                <c:pt idx="246">
                  <c:v>20.5</c:v>
                </c:pt>
                <c:pt idx="247">
                  <c:v>20.58</c:v>
                </c:pt>
                <c:pt idx="248">
                  <c:v>20.67</c:v>
                </c:pt>
                <c:pt idx="249">
                  <c:v>20.75</c:v>
                </c:pt>
                <c:pt idx="250">
                  <c:v>20.83</c:v>
                </c:pt>
                <c:pt idx="251">
                  <c:v>20.92</c:v>
                </c:pt>
                <c:pt idx="252">
                  <c:v>21</c:v>
                </c:pt>
                <c:pt idx="253">
                  <c:v>21.08</c:v>
                </c:pt>
                <c:pt idx="254">
                  <c:v>21.17</c:v>
                </c:pt>
                <c:pt idx="255">
                  <c:v>21.25</c:v>
                </c:pt>
                <c:pt idx="256">
                  <c:v>21.33</c:v>
                </c:pt>
                <c:pt idx="257">
                  <c:v>21.42</c:v>
                </c:pt>
                <c:pt idx="258">
                  <c:v>21.5</c:v>
                </c:pt>
                <c:pt idx="259">
                  <c:v>21.58</c:v>
                </c:pt>
                <c:pt idx="260">
                  <c:v>21.67</c:v>
                </c:pt>
                <c:pt idx="261">
                  <c:v>21.75</c:v>
                </c:pt>
                <c:pt idx="262">
                  <c:v>21.83</c:v>
                </c:pt>
                <c:pt idx="263">
                  <c:v>21.92</c:v>
                </c:pt>
                <c:pt idx="264">
                  <c:v>22</c:v>
                </c:pt>
                <c:pt idx="265">
                  <c:v>22.08</c:v>
                </c:pt>
                <c:pt idx="266">
                  <c:v>22.17</c:v>
                </c:pt>
                <c:pt idx="267">
                  <c:v>22.25</c:v>
                </c:pt>
                <c:pt idx="268">
                  <c:v>22.33</c:v>
                </c:pt>
                <c:pt idx="269">
                  <c:v>22.42</c:v>
                </c:pt>
                <c:pt idx="270">
                  <c:v>22.5</c:v>
                </c:pt>
                <c:pt idx="271">
                  <c:v>22.58</c:v>
                </c:pt>
                <c:pt idx="272">
                  <c:v>22.67</c:v>
                </c:pt>
                <c:pt idx="273">
                  <c:v>22.75</c:v>
                </c:pt>
                <c:pt idx="274">
                  <c:v>22.83</c:v>
                </c:pt>
                <c:pt idx="275">
                  <c:v>22.92</c:v>
                </c:pt>
                <c:pt idx="276">
                  <c:v>23</c:v>
                </c:pt>
                <c:pt idx="277">
                  <c:v>23.08</c:v>
                </c:pt>
                <c:pt idx="278">
                  <c:v>23.17</c:v>
                </c:pt>
                <c:pt idx="279">
                  <c:v>23.25</c:v>
                </c:pt>
                <c:pt idx="280">
                  <c:v>23.33</c:v>
                </c:pt>
                <c:pt idx="281">
                  <c:v>23.42</c:v>
                </c:pt>
                <c:pt idx="282">
                  <c:v>23.5</c:v>
                </c:pt>
                <c:pt idx="283">
                  <c:v>23.58</c:v>
                </c:pt>
                <c:pt idx="284">
                  <c:v>23.67</c:v>
                </c:pt>
                <c:pt idx="285">
                  <c:v>23.75</c:v>
                </c:pt>
                <c:pt idx="286">
                  <c:v>23.83</c:v>
                </c:pt>
                <c:pt idx="287">
                  <c:v>23.92</c:v>
                </c:pt>
                <c:pt idx="288">
                  <c:v>24</c:v>
                </c:pt>
                <c:pt idx="289">
                  <c:v>24.08</c:v>
                </c:pt>
                <c:pt idx="290">
                  <c:v>24.17</c:v>
                </c:pt>
                <c:pt idx="291">
                  <c:v>24.25</c:v>
                </c:pt>
                <c:pt idx="292">
                  <c:v>24.33</c:v>
                </c:pt>
                <c:pt idx="293">
                  <c:v>24.42</c:v>
                </c:pt>
                <c:pt idx="294">
                  <c:v>24.5</c:v>
                </c:pt>
                <c:pt idx="295">
                  <c:v>24.58</c:v>
                </c:pt>
                <c:pt idx="296">
                  <c:v>24.67</c:v>
                </c:pt>
                <c:pt idx="297">
                  <c:v>24.75</c:v>
                </c:pt>
                <c:pt idx="298">
                  <c:v>24.83</c:v>
                </c:pt>
                <c:pt idx="299">
                  <c:v>24.92</c:v>
                </c:pt>
                <c:pt idx="300">
                  <c:v>25</c:v>
                </c:pt>
                <c:pt idx="301">
                  <c:v>25.08</c:v>
                </c:pt>
                <c:pt idx="302">
                  <c:v>25.17</c:v>
                </c:pt>
                <c:pt idx="303">
                  <c:v>25.25</c:v>
                </c:pt>
                <c:pt idx="304">
                  <c:v>25.33</c:v>
                </c:pt>
                <c:pt idx="305">
                  <c:v>25.42</c:v>
                </c:pt>
                <c:pt idx="306">
                  <c:v>25.5</c:v>
                </c:pt>
                <c:pt idx="307">
                  <c:v>25.58</c:v>
                </c:pt>
                <c:pt idx="308">
                  <c:v>25.67</c:v>
                </c:pt>
                <c:pt idx="309">
                  <c:v>25.75</c:v>
                </c:pt>
                <c:pt idx="310">
                  <c:v>25.83</c:v>
                </c:pt>
                <c:pt idx="311">
                  <c:v>25.92</c:v>
                </c:pt>
                <c:pt idx="312">
                  <c:v>26</c:v>
                </c:pt>
                <c:pt idx="313">
                  <c:v>26.08</c:v>
                </c:pt>
                <c:pt idx="314">
                  <c:v>26.17</c:v>
                </c:pt>
                <c:pt idx="315">
                  <c:v>26.25</c:v>
                </c:pt>
                <c:pt idx="316">
                  <c:v>26.33</c:v>
                </c:pt>
                <c:pt idx="317">
                  <c:v>26.42</c:v>
                </c:pt>
                <c:pt idx="318">
                  <c:v>26.5</c:v>
                </c:pt>
                <c:pt idx="319">
                  <c:v>26.58</c:v>
                </c:pt>
                <c:pt idx="320">
                  <c:v>26.67</c:v>
                </c:pt>
                <c:pt idx="321">
                  <c:v>26.75</c:v>
                </c:pt>
                <c:pt idx="322">
                  <c:v>26.83</c:v>
                </c:pt>
                <c:pt idx="323">
                  <c:v>26.92</c:v>
                </c:pt>
                <c:pt idx="324">
                  <c:v>27</c:v>
                </c:pt>
                <c:pt idx="325">
                  <c:v>27.08</c:v>
                </c:pt>
                <c:pt idx="326">
                  <c:v>27.17</c:v>
                </c:pt>
                <c:pt idx="327">
                  <c:v>27.25</c:v>
                </c:pt>
                <c:pt idx="328">
                  <c:v>27.33</c:v>
                </c:pt>
                <c:pt idx="329">
                  <c:v>27.42</c:v>
                </c:pt>
                <c:pt idx="330">
                  <c:v>27.5</c:v>
                </c:pt>
                <c:pt idx="331">
                  <c:v>27.58</c:v>
                </c:pt>
                <c:pt idx="332">
                  <c:v>27.67</c:v>
                </c:pt>
                <c:pt idx="333">
                  <c:v>27.75</c:v>
                </c:pt>
                <c:pt idx="334">
                  <c:v>27.83</c:v>
                </c:pt>
                <c:pt idx="335">
                  <c:v>27.92</c:v>
                </c:pt>
                <c:pt idx="336">
                  <c:v>28</c:v>
                </c:pt>
                <c:pt idx="337">
                  <c:v>28.08</c:v>
                </c:pt>
                <c:pt idx="338">
                  <c:v>28.17</c:v>
                </c:pt>
                <c:pt idx="339">
                  <c:v>28.25</c:v>
                </c:pt>
                <c:pt idx="340">
                  <c:v>28.33</c:v>
                </c:pt>
                <c:pt idx="341">
                  <c:v>28.42</c:v>
                </c:pt>
                <c:pt idx="342">
                  <c:v>28.5</c:v>
                </c:pt>
                <c:pt idx="343">
                  <c:v>28.58</c:v>
                </c:pt>
                <c:pt idx="344">
                  <c:v>28.67</c:v>
                </c:pt>
                <c:pt idx="345">
                  <c:v>28.75</c:v>
                </c:pt>
                <c:pt idx="346">
                  <c:v>28.83</c:v>
                </c:pt>
                <c:pt idx="347">
                  <c:v>28.92</c:v>
                </c:pt>
                <c:pt idx="348">
                  <c:v>29</c:v>
                </c:pt>
                <c:pt idx="349">
                  <c:v>29.08</c:v>
                </c:pt>
                <c:pt idx="350">
                  <c:v>29.17</c:v>
                </c:pt>
                <c:pt idx="351">
                  <c:v>29.25</c:v>
                </c:pt>
                <c:pt idx="352">
                  <c:v>29.33</c:v>
                </c:pt>
                <c:pt idx="353">
                  <c:v>29.42</c:v>
                </c:pt>
                <c:pt idx="354">
                  <c:v>29.5</c:v>
                </c:pt>
                <c:pt idx="355">
                  <c:v>29.58</c:v>
                </c:pt>
                <c:pt idx="356">
                  <c:v>29.67</c:v>
                </c:pt>
                <c:pt idx="357">
                  <c:v>29.75</c:v>
                </c:pt>
                <c:pt idx="358">
                  <c:v>29.83</c:v>
                </c:pt>
                <c:pt idx="359">
                  <c:v>29.92</c:v>
                </c:pt>
                <c:pt idx="360">
                  <c:v>30</c:v>
                </c:pt>
                <c:pt idx="361">
                  <c:v>30.08</c:v>
                </c:pt>
                <c:pt idx="362">
                  <c:v>30.17</c:v>
                </c:pt>
                <c:pt idx="363">
                  <c:v>30.25</c:v>
                </c:pt>
                <c:pt idx="364">
                  <c:v>30.33</c:v>
                </c:pt>
                <c:pt idx="365">
                  <c:v>30.42</c:v>
                </c:pt>
                <c:pt idx="366">
                  <c:v>30.5</c:v>
                </c:pt>
                <c:pt idx="367">
                  <c:v>30.58</c:v>
                </c:pt>
                <c:pt idx="368">
                  <c:v>30.67</c:v>
                </c:pt>
                <c:pt idx="369">
                  <c:v>30.75</c:v>
                </c:pt>
                <c:pt idx="370">
                  <c:v>30.83</c:v>
                </c:pt>
                <c:pt idx="371">
                  <c:v>30.92</c:v>
                </c:pt>
                <c:pt idx="372">
                  <c:v>31</c:v>
                </c:pt>
                <c:pt idx="373">
                  <c:v>31.08</c:v>
                </c:pt>
                <c:pt idx="374">
                  <c:v>31.17</c:v>
                </c:pt>
                <c:pt idx="375">
                  <c:v>31.25</c:v>
                </c:pt>
                <c:pt idx="376">
                  <c:v>31.33</c:v>
                </c:pt>
                <c:pt idx="377">
                  <c:v>31.42</c:v>
                </c:pt>
                <c:pt idx="378">
                  <c:v>31.5</c:v>
                </c:pt>
                <c:pt idx="379">
                  <c:v>31.58</c:v>
                </c:pt>
                <c:pt idx="380">
                  <c:v>31.67</c:v>
                </c:pt>
                <c:pt idx="381">
                  <c:v>31.75</c:v>
                </c:pt>
                <c:pt idx="382">
                  <c:v>31.83</c:v>
                </c:pt>
                <c:pt idx="383">
                  <c:v>31.92</c:v>
                </c:pt>
                <c:pt idx="384">
                  <c:v>32</c:v>
                </c:pt>
                <c:pt idx="385">
                  <c:v>32.08</c:v>
                </c:pt>
                <c:pt idx="386">
                  <c:v>32.17</c:v>
                </c:pt>
                <c:pt idx="387">
                  <c:v>32.25</c:v>
                </c:pt>
                <c:pt idx="388">
                  <c:v>32.33</c:v>
                </c:pt>
                <c:pt idx="389">
                  <c:v>32.42</c:v>
                </c:pt>
                <c:pt idx="390">
                  <c:v>32.5</c:v>
                </c:pt>
                <c:pt idx="391">
                  <c:v>32.58</c:v>
                </c:pt>
                <c:pt idx="392">
                  <c:v>32.67</c:v>
                </c:pt>
                <c:pt idx="393">
                  <c:v>32.75</c:v>
                </c:pt>
                <c:pt idx="394">
                  <c:v>32.83</c:v>
                </c:pt>
                <c:pt idx="395">
                  <c:v>32.92</c:v>
                </c:pt>
                <c:pt idx="396">
                  <c:v>33</c:v>
                </c:pt>
                <c:pt idx="397">
                  <c:v>33.08</c:v>
                </c:pt>
                <c:pt idx="398">
                  <c:v>33.17</c:v>
                </c:pt>
                <c:pt idx="399">
                  <c:v>33.25</c:v>
                </c:pt>
                <c:pt idx="400">
                  <c:v>33.33</c:v>
                </c:pt>
                <c:pt idx="401">
                  <c:v>33.42</c:v>
                </c:pt>
                <c:pt idx="402">
                  <c:v>33.5</c:v>
                </c:pt>
                <c:pt idx="403">
                  <c:v>33.58</c:v>
                </c:pt>
                <c:pt idx="404">
                  <c:v>33.67</c:v>
                </c:pt>
                <c:pt idx="405">
                  <c:v>33.75</c:v>
                </c:pt>
                <c:pt idx="406">
                  <c:v>33.83</c:v>
                </c:pt>
                <c:pt idx="407">
                  <c:v>33.92</c:v>
                </c:pt>
                <c:pt idx="408">
                  <c:v>34</c:v>
                </c:pt>
                <c:pt idx="409">
                  <c:v>34.08</c:v>
                </c:pt>
                <c:pt idx="410">
                  <c:v>34.17</c:v>
                </c:pt>
                <c:pt idx="411">
                  <c:v>34.25</c:v>
                </c:pt>
                <c:pt idx="412">
                  <c:v>34.33</c:v>
                </c:pt>
                <c:pt idx="413">
                  <c:v>34.42</c:v>
                </c:pt>
                <c:pt idx="414">
                  <c:v>34.5</c:v>
                </c:pt>
                <c:pt idx="415">
                  <c:v>34.58</c:v>
                </c:pt>
                <c:pt idx="416">
                  <c:v>34.67</c:v>
                </c:pt>
                <c:pt idx="417">
                  <c:v>34.75</c:v>
                </c:pt>
                <c:pt idx="418">
                  <c:v>34.83</c:v>
                </c:pt>
                <c:pt idx="419">
                  <c:v>34.92</c:v>
                </c:pt>
                <c:pt idx="420">
                  <c:v>35</c:v>
                </c:pt>
                <c:pt idx="421">
                  <c:v>35.08</c:v>
                </c:pt>
                <c:pt idx="422">
                  <c:v>35.17</c:v>
                </c:pt>
                <c:pt idx="423">
                  <c:v>35.25</c:v>
                </c:pt>
                <c:pt idx="424">
                  <c:v>35.33</c:v>
                </c:pt>
                <c:pt idx="425">
                  <c:v>35.42</c:v>
                </c:pt>
                <c:pt idx="426">
                  <c:v>35.5</c:v>
                </c:pt>
                <c:pt idx="427">
                  <c:v>35.58</c:v>
                </c:pt>
                <c:pt idx="428">
                  <c:v>35.67</c:v>
                </c:pt>
                <c:pt idx="429">
                  <c:v>35.75</c:v>
                </c:pt>
                <c:pt idx="430">
                  <c:v>35.83</c:v>
                </c:pt>
                <c:pt idx="431">
                  <c:v>35.92</c:v>
                </c:pt>
                <c:pt idx="432">
                  <c:v>36</c:v>
                </c:pt>
                <c:pt idx="433">
                  <c:v>36.08</c:v>
                </c:pt>
                <c:pt idx="434">
                  <c:v>36.17</c:v>
                </c:pt>
                <c:pt idx="435">
                  <c:v>36.25</c:v>
                </c:pt>
                <c:pt idx="436">
                  <c:v>36.33</c:v>
                </c:pt>
                <c:pt idx="437">
                  <c:v>36.42</c:v>
                </c:pt>
                <c:pt idx="438">
                  <c:v>36.5</c:v>
                </c:pt>
                <c:pt idx="439">
                  <c:v>36.58</c:v>
                </c:pt>
                <c:pt idx="440">
                  <c:v>36.67</c:v>
                </c:pt>
                <c:pt idx="441">
                  <c:v>36.75</c:v>
                </c:pt>
                <c:pt idx="442">
                  <c:v>36.83</c:v>
                </c:pt>
                <c:pt idx="443">
                  <c:v>36.92</c:v>
                </c:pt>
                <c:pt idx="444">
                  <c:v>37</c:v>
                </c:pt>
                <c:pt idx="445">
                  <c:v>37.08</c:v>
                </c:pt>
                <c:pt idx="446">
                  <c:v>37.17</c:v>
                </c:pt>
                <c:pt idx="447">
                  <c:v>37.25</c:v>
                </c:pt>
                <c:pt idx="448">
                  <c:v>37.33</c:v>
                </c:pt>
                <c:pt idx="449">
                  <c:v>37.42</c:v>
                </c:pt>
                <c:pt idx="450">
                  <c:v>37.5</c:v>
                </c:pt>
                <c:pt idx="451">
                  <c:v>37.58</c:v>
                </c:pt>
                <c:pt idx="452">
                  <c:v>37.67</c:v>
                </c:pt>
                <c:pt idx="453">
                  <c:v>37.75</c:v>
                </c:pt>
                <c:pt idx="454">
                  <c:v>37.83</c:v>
                </c:pt>
                <c:pt idx="455">
                  <c:v>37.92</c:v>
                </c:pt>
                <c:pt idx="456">
                  <c:v>38</c:v>
                </c:pt>
                <c:pt idx="457">
                  <c:v>38.08</c:v>
                </c:pt>
                <c:pt idx="458">
                  <c:v>38.17</c:v>
                </c:pt>
                <c:pt idx="459">
                  <c:v>38.25</c:v>
                </c:pt>
                <c:pt idx="460">
                  <c:v>38.33</c:v>
                </c:pt>
                <c:pt idx="461">
                  <c:v>38.42</c:v>
                </c:pt>
                <c:pt idx="462">
                  <c:v>38.5</c:v>
                </c:pt>
                <c:pt idx="463">
                  <c:v>38.58</c:v>
                </c:pt>
                <c:pt idx="464">
                  <c:v>38.67</c:v>
                </c:pt>
                <c:pt idx="465">
                  <c:v>38.75</c:v>
                </c:pt>
                <c:pt idx="466">
                  <c:v>38.83</c:v>
                </c:pt>
                <c:pt idx="467">
                  <c:v>38.92</c:v>
                </c:pt>
                <c:pt idx="468">
                  <c:v>39</c:v>
                </c:pt>
                <c:pt idx="469">
                  <c:v>39.08</c:v>
                </c:pt>
                <c:pt idx="470">
                  <c:v>39.17</c:v>
                </c:pt>
                <c:pt idx="471">
                  <c:v>39.25</c:v>
                </c:pt>
                <c:pt idx="472">
                  <c:v>39.33</c:v>
                </c:pt>
                <c:pt idx="473">
                  <c:v>39.42</c:v>
                </c:pt>
                <c:pt idx="474">
                  <c:v>39.5</c:v>
                </c:pt>
                <c:pt idx="475">
                  <c:v>39.58</c:v>
                </c:pt>
                <c:pt idx="476">
                  <c:v>39.67</c:v>
                </c:pt>
                <c:pt idx="477">
                  <c:v>39.75</c:v>
                </c:pt>
                <c:pt idx="478">
                  <c:v>39.83</c:v>
                </c:pt>
                <c:pt idx="479">
                  <c:v>39.92</c:v>
                </c:pt>
                <c:pt idx="480">
                  <c:v>40</c:v>
                </c:pt>
                <c:pt idx="481">
                  <c:v>40.08</c:v>
                </c:pt>
                <c:pt idx="482">
                  <c:v>40.17</c:v>
                </c:pt>
                <c:pt idx="483">
                  <c:v>40.25</c:v>
                </c:pt>
                <c:pt idx="484">
                  <c:v>40.33</c:v>
                </c:pt>
                <c:pt idx="485">
                  <c:v>40.42</c:v>
                </c:pt>
                <c:pt idx="486">
                  <c:v>40.5</c:v>
                </c:pt>
                <c:pt idx="487">
                  <c:v>40.58</c:v>
                </c:pt>
                <c:pt idx="488">
                  <c:v>40.67</c:v>
                </c:pt>
                <c:pt idx="489">
                  <c:v>40.75</c:v>
                </c:pt>
                <c:pt idx="490">
                  <c:v>40.83</c:v>
                </c:pt>
                <c:pt idx="491">
                  <c:v>40.92</c:v>
                </c:pt>
                <c:pt idx="492">
                  <c:v>41</c:v>
                </c:pt>
                <c:pt idx="493">
                  <c:v>41.08</c:v>
                </c:pt>
                <c:pt idx="494">
                  <c:v>41.17</c:v>
                </c:pt>
                <c:pt idx="495">
                  <c:v>41.25</c:v>
                </c:pt>
                <c:pt idx="496">
                  <c:v>41.33</c:v>
                </c:pt>
                <c:pt idx="497">
                  <c:v>41.42</c:v>
                </c:pt>
                <c:pt idx="498">
                  <c:v>41.5</c:v>
                </c:pt>
                <c:pt idx="499">
                  <c:v>41.58</c:v>
                </c:pt>
                <c:pt idx="500">
                  <c:v>41.67</c:v>
                </c:pt>
                <c:pt idx="501">
                  <c:v>41.75</c:v>
                </c:pt>
                <c:pt idx="502">
                  <c:v>41.83</c:v>
                </c:pt>
                <c:pt idx="503">
                  <c:v>41.92</c:v>
                </c:pt>
                <c:pt idx="504">
                  <c:v>42</c:v>
                </c:pt>
                <c:pt idx="505">
                  <c:v>42.08</c:v>
                </c:pt>
                <c:pt idx="506">
                  <c:v>42.17</c:v>
                </c:pt>
                <c:pt idx="507">
                  <c:v>42.25</c:v>
                </c:pt>
                <c:pt idx="508">
                  <c:v>42.33</c:v>
                </c:pt>
                <c:pt idx="509">
                  <c:v>42.42</c:v>
                </c:pt>
                <c:pt idx="510">
                  <c:v>42.5</c:v>
                </c:pt>
                <c:pt idx="511">
                  <c:v>42.58</c:v>
                </c:pt>
                <c:pt idx="512">
                  <c:v>42.67</c:v>
                </c:pt>
                <c:pt idx="513">
                  <c:v>42.75</c:v>
                </c:pt>
                <c:pt idx="514">
                  <c:v>42.83</c:v>
                </c:pt>
                <c:pt idx="515">
                  <c:v>42.92</c:v>
                </c:pt>
                <c:pt idx="516">
                  <c:v>43</c:v>
                </c:pt>
                <c:pt idx="517">
                  <c:v>43.08</c:v>
                </c:pt>
                <c:pt idx="518">
                  <c:v>43.17</c:v>
                </c:pt>
                <c:pt idx="519">
                  <c:v>43.25</c:v>
                </c:pt>
                <c:pt idx="520">
                  <c:v>43.33</c:v>
                </c:pt>
                <c:pt idx="521">
                  <c:v>43.42</c:v>
                </c:pt>
                <c:pt idx="522">
                  <c:v>43.5</c:v>
                </c:pt>
                <c:pt idx="523">
                  <c:v>43.58</c:v>
                </c:pt>
                <c:pt idx="524">
                  <c:v>43.67</c:v>
                </c:pt>
                <c:pt idx="525">
                  <c:v>43.75</c:v>
                </c:pt>
                <c:pt idx="526">
                  <c:v>43.83</c:v>
                </c:pt>
                <c:pt idx="527">
                  <c:v>43.92</c:v>
                </c:pt>
                <c:pt idx="528">
                  <c:v>44</c:v>
                </c:pt>
                <c:pt idx="529">
                  <c:v>44.08</c:v>
                </c:pt>
                <c:pt idx="530">
                  <c:v>44.17</c:v>
                </c:pt>
                <c:pt idx="531">
                  <c:v>44.25</c:v>
                </c:pt>
                <c:pt idx="532">
                  <c:v>44.33</c:v>
                </c:pt>
                <c:pt idx="533">
                  <c:v>44.42</c:v>
                </c:pt>
                <c:pt idx="534">
                  <c:v>44.5</c:v>
                </c:pt>
                <c:pt idx="535">
                  <c:v>44.58</c:v>
                </c:pt>
                <c:pt idx="536">
                  <c:v>44.67</c:v>
                </c:pt>
                <c:pt idx="537">
                  <c:v>44.75</c:v>
                </c:pt>
                <c:pt idx="538">
                  <c:v>44.83</c:v>
                </c:pt>
                <c:pt idx="539">
                  <c:v>44.92</c:v>
                </c:pt>
                <c:pt idx="540">
                  <c:v>45</c:v>
                </c:pt>
                <c:pt idx="541">
                  <c:v>45.08</c:v>
                </c:pt>
                <c:pt idx="542">
                  <c:v>45.17</c:v>
                </c:pt>
                <c:pt idx="543">
                  <c:v>45.25</c:v>
                </c:pt>
                <c:pt idx="544">
                  <c:v>45.33</c:v>
                </c:pt>
                <c:pt idx="545">
                  <c:v>45.42</c:v>
                </c:pt>
                <c:pt idx="546">
                  <c:v>45.5</c:v>
                </c:pt>
                <c:pt idx="547">
                  <c:v>45.58</c:v>
                </c:pt>
                <c:pt idx="548">
                  <c:v>45.67</c:v>
                </c:pt>
                <c:pt idx="549">
                  <c:v>45.75</c:v>
                </c:pt>
                <c:pt idx="550">
                  <c:v>45.83</c:v>
                </c:pt>
                <c:pt idx="551">
                  <c:v>45.92</c:v>
                </c:pt>
                <c:pt idx="552">
                  <c:v>46</c:v>
                </c:pt>
                <c:pt idx="553">
                  <c:v>46.08</c:v>
                </c:pt>
                <c:pt idx="554">
                  <c:v>46.17</c:v>
                </c:pt>
                <c:pt idx="555">
                  <c:v>46.25</c:v>
                </c:pt>
                <c:pt idx="556">
                  <c:v>46.33</c:v>
                </c:pt>
                <c:pt idx="557">
                  <c:v>46.42</c:v>
                </c:pt>
                <c:pt idx="558">
                  <c:v>46.5</c:v>
                </c:pt>
                <c:pt idx="559">
                  <c:v>46.58</c:v>
                </c:pt>
                <c:pt idx="560">
                  <c:v>46.67</c:v>
                </c:pt>
                <c:pt idx="561">
                  <c:v>46.75</c:v>
                </c:pt>
                <c:pt idx="562">
                  <c:v>46.83</c:v>
                </c:pt>
                <c:pt idx="563">
                  <c:v>46.92</c:v>
                </c:pt>
                <c:pt idx="564">
                  <c:v>47</c:v>
                </c:pt>
                <c:pt idx="565">
                  <c:v>47.08</c:v>
                </c:pt>
                <c:pt idx="566">
                  <c:v>47.17</c:v>
                </c:pt>
                <c:pt idx="567">
                  <c:v>47.25</c:v>
                </c:pt>
                <c:pt idx="568">
                  <c:v>47.33</c:v>
                </c:pt>
                <c:pt idx="569">
                  <c:v>47.42</c:v>
                </c:pt>
                <c:pt idx="570">
                  <c:v>47.5</c:v>
                </c:pt>
                <c:pt idx="571">
                  <c:v>47.58</c:v>
                </c:pt>
                <c:pt idx="572">
                  <c:v>47.67</c:v>
                </c:pt>
                <c:pt idx="573">
                  <c:v>47.75</c:v>
                </c:pt>
                <c:pt idx="574">
                  <c:v>47.83</c:v>
                </c:pt>
                <c:pt idx="575">
                  <c:v>47.92</c:v>
                </c:pt>
                <c:pt idx="576">
                  <c:v>48</c:v>
                </c:pt>
                <c:pt idx="577">
                  <c:v>48.08</c:v>
                </c:pt>
                <c:pt idx="578">
                  <c:v>48.17</c:v>
                </c:pt>
                <c:pt idx="579">
                  <c:v>48.25</c:v>
                </c:pt>
                <c:pt idx="580">
                  <c:v>48.33</c:v>
                </c:pt>
                <c:pt idx="581">
                  <c:v>48.42</c:v>
                </c:pt>
                <c:pt idx="582">
                  <c:v>48.5</c:v>
                </c:pt>
                <c:pt idx="583">
                  <c:v>48.58</c:v>
                </c:pt>
                <c:pt idx="584">
                  <c:v>48.67</c:v>
                </c:pt>
                <c:pt idx="585">
                  <c:v>48.75</c:v>
                </c:pt>
                <c:pt idx="586">
                  <c:v>48.83</c:v>
                </c:pt>
                <c:pt idx="587">
                  <c:v>48.92</c:v>
                </c:pt>
                <c:pt idx="588">
                  <c:v>49</c:v>
                </c:pt>
                <c:pt idx="589">
                  <c:v>49.08</c:v>
                </c:pt>
                <c:pt idx="590">
                  <c:v>49.17</c:v>
                </c:pt>
                <c:pt idx="591">
                  <c:v>49.25</c:v>
                </c:pt>
                <c:pt idx="592">
                  <c:v>49.33</c:v>
                </c:pt>
                <c:pt idx="593">
                  <c:v>49.42</c:v>
                </c:pt>
                <c:pt idx="594">
                  <c:v>49.5</c:v>
                </c:pt>
                <c:pt idx="595">
                  <c:v>49.58</c:v>
                </c:pt>
                <c:pt idx="596">
                  <c:v>49.67</c:v>
                </c:pt>
                <c:pt idx="597">
                  <c:v>49.75</c:v>
                </c:pt>
                <c:pt idx="598">
                  <c:v>49.83</c:v>
                </c:pt>
                <c:pt idx="599">
                  <c:v>49.92</c:v>
                </c:pt>
                <c:pt idx="600">
                  <c:v>50</c:v>
                </c:pt>
                <c:pt idx="601">
                  <c:v>50.08</c:v>
                </c:pt>
                <c:pt idx="602">
                  <c:v>50.17</c:v>
                </c:pt>
                <c:pt idx="603">
                  <c:v>50.25</c:v>
                </c:pt>
                <c:pt idx="604">
                  <c:v>50.33</c:v>
                </c:pt>
                <c:pt idx="605">
                  <c:v>50.42</c:v>
                </c:pt>
                <c:pt idx="606">
                  <c:v>50.5</c:v>
                </c:pt>
                <c:pt idx="607">
                  <c:v>50.58</c:v>
                </c:pt>
                <c:pt idx="608">
                  <c:v>50.67</c:v>
                </c:pt>
                <c:pt idx="609">
                  <c:v>50.75</c:v>
                </c:pt>
                <c:pt idx="610">
                  <c:v>50.83</c:v>
                </c:pt>
                <c:pt idx="611">
                  <c:v>50.92</c:v>
                </c:pt>
                <c:pt idx="612">
                  <c:v>51</c:v>
                </c:pt>
                <c:pt idx="613">
                  <c:v>51.08</c:v>
                </c:pt>
                <c:pt idx="614">
                  <c:v>51.17</c:v>
                </c:pt>
                <c:pt idx="615">
                  <c:v>51.25</c:v>
                </c:pt>
                <c:pt idx="616">
                  <c:v>51.33</c:v>
                </c:pt>
                <c:pt idx="617">
                  <c:v>51.42</c:v>
                </c:pt>
                <c:pt idx="618">
                  <c:v>51.5</c:v>
                </c:pt>
                <c:pt idx="619">
                  <c:v>51.58</c:v>
                </c:pt>
                <c:pt idx="620">
                  <c:v>51.67</c:v>
                </c:pt>
                <c:pt idx="621">
                  <c:v>51.75</c:v>
                </c:pt>
                <c:pt idx="622">
                  <c:v>51.83</c:v>
                </c:pt>
                <c:pt idx="623">
                  <c:v>51.92</c:v>
                </c:pt>
                <c:pt idx="624">
                  <c:v>52</c:v>
                </c:pt>
                <c:pt idx="625">
                  <c:v>52.08</c:v>
                </c:pt>
                <c:pt idx="626">
                  <c:v>52.17</c:v>
                </c:pt>
                <c:pt idx="627">
                  <c:v>52.25</c:v>
                </c:pt>
                <c:pt idx="628">
                  <c:v>52.33</c:v>
                </c:pt>
                <c:pt idx="629">
                  <c:v>52.42</c:v>
                </c:pt>
                <c:pt idx="630">
                  <c:v>52.5</c:v>
                </c:pt>
                <c:pt idx="631">
                  <c:v>52.58</c:v>
                </c:pt>
                <c:pt idx="632">
                  <c:v>52.67</c:v>
                </c:pt>
                <c:pt idx="633">
                  <c:v>52.75</c:v>
                </c:pt>
                <c:pt idx="634">
                  <c:v>52.83</c:v>
                </c:pt>
                <c:pt idx="635">
                  <c:v>52.92</c:v>
                </c:pt>
                <c:pt idx="636">
                  <c:v>53</c:v>
                </c:pt>
                <c:pt idx="637">
                  <c:v>53.08</c:v>
                </c:pt>
                <c:pt idx="638">
                  <c:v>53.17</c:v>
                </c:pt>
                <c:pt idx="639">
                  <c:v>53.25</c:v>
                </c:pt>
                <c:pt idx="640">
                  <c:v>53.33</c:v>
                </c:pt>
                <c:pt idx="641">
                  <c:v>53.42</c:v>
                </c:pt>
                <c:pt idx="642">
                  <c:v>53.5</c:v>
                </c:pt>
                <c:pt idx="643">
                  <c:v>53.58</c:v>
                </c:pt>
                <c:pt idx="644">
                  <c:v>53.67</c:v>
                </c:pt>
                <c:pt idx="645">
                  <c:v>53.75</c:v>
                </c:pt>
                <c:pt idx="646">
                  <c:v>53.83</c:v>
                </c:pt>
                <c:pt idx="647">
                  <c:v>53.92</c:v>
                </c:pt>
                <c:pt idx="648">
                  <c:v>54</c:v>
                </c:pt>
              </c:numCache>
            </c:numRef>
          </c:cat>
          <c:val>
            <c:numRef>
              <c:f>Fig.7F!$W$4:$W$652</c:f>
              <c:numCache>
                <c:formatCode>General</c:formatCode>
                <c:ptCount val="649"/>
                <c:pt idx="0">
                  <c:v>6.6000000000000017E-2</c:v>
                </c:pt>
                <c:pt idx="1">
                  <c:v>7.0000000000000021E-2</c:v>
                </c:pt>
                <c:pt idx="2">
                  <c:v>7.1000000000000021E-2</c:v>
                </c:pt>
                <c:pt idx="3">
                  <c:v>7.1000000000000021E-2</c:v>
                </c:pt>
                <c:pt idx="4">
                  <c:v>7.1000000000000021E-2</c:v>
                </c:pt>
                <c:pt idx="5">
                  <c:v>7.5000000000000025E-2</c:v>
                </c:pt>
                <c:pt idx="6">
                  <c:v>7.5000000000000025E-2</c:v>
                </c:pt>
                <c:pt idx="7">
                  <c:v>7.5000000000000025E-2</c:v>
                </c:pt>
                <c:pt idx="8">
                  <c:v>8.3000000000000004E-2</c:v>
                </c:pt>
                <c:pt idx="9">
                  <c:v>9.5000000000000015E-2</c:v>
                </c:pt>
                <c:pt idx="10">
                  <c:v>0.10500000000000002</c:v>
                </c:pt>
                <c:pt idx="11">
                  <c:v>0.12000000000000002</c:v>
                </c:pt>
                <c:pt idx="12">
                  <c:v>0.126</c:v>
                </c:pt>
                <c:pt idx="13">
                  <c:v>0.161</c:v>
                </c:pt>
                <c:pt idx="14">
                  <c:v>0.16799999999999998</c:v>
                </c:pt>
                <c:pt idx="15">
                  <c:v>0.16999999999999998</c:v>
                </c:pt>
                <c:pt idx="16">
                  <c:v>0.16999999999999998</c:v>
                </c:pt>
                <c:pt idx="17">
                  <c:v>0.17299999999999999</c:v>
                </c:pt>
                <c:pt idx="18">
                  <c:v>0.17899999999999999</c:v>
                </c:pt>
                <c:pt idx="19">
                  <c:v>0.18099999999999999</c:v>
                </c:pt>
                <c:pt idx="20">
                  <c:v>0.18099999999999999</c:v>
                </c:pt>
                <c:pt idx="21">
                  <c:v>0.19700000000000001</c:v>
                </c:pt>
                <c:pt idx="22">
                  <c:v>0.20600000000000002</c:v>
                </c:pt>
                <c:pt idx="23">
                  <c:v>0.20899999999999999</c:v>
                </c:pt>
                <c:pt idx="24">
                  <c:v>0.22500000000000001</c:v>
                </c:pt>
                <c:pt idx="25">
                  <c:v>0.22700000000000004</c:v>
                </c:pt>
                <c:pt idx="26">
                  <c:v>0.22800000000000004</c:v>
                </c:pt>
                <c:pt idx="27">
                  <c:v>0.24500000000000002</c:v>
                </c:pt>
                <c:pt idx="28">
                  <c:v>0.25999999999999995</c:v>
                </c:pt>
                <c:pt idx="29">
                  <c:v>0.26100000000000001</c:v>
                </c:pt>
                <c:pt idx="30">
                  <c:v>0.26100000000000001</c:v>
                </c:pt>
                <c:pt idx="31">
                  <c:v>0.26300000000000001</c:v>
                </c:pt>
                <c:pt idx="32">
                  <c:v>0.28400000000000003</c:v>
                </c:pt>
                <c:pt idx="33">
                  <c:v>0.29300000000000004</c:v>
                </c:pt>
                <c:pt idx="34">
                  <c:v>0.29400000000000004</c:v>
                </c:pt>
                <c:pt idx="35">
                  <c:v>0.30100000000000005</c:v>
                </c:pt>
                <c:pt idx="36">
                  <c:v>0.31300000000000006</c:v>
                </c:pt>
                <c:pt idx="37">
                  <c:v>0.31900000000000006</c:v>
                </c:pt>
                <c:pt idx="38">
                  <c:v>0.33000000000000007</c:v>
                </c:pt>
                <c:pt idx="39">
                  <c:v>0.35100000000000009</c:v>
                </c:pt>
                <c:pt idx="40">
                  <c:v>0.36900000000000005</c:v>
                </c:pt>
                <c:pt idx="41">
                  <c:v>0.37</c:v>
                </c:pt>
                <c:pt idx="42">
                  <c:v>0.37100000000000005</c:v>
                </c:pt>
                <c:pt idx="43">
                  <c:v>0.37100000000000005</c:v>
                </c:pt>
                <c:pt idx="44">
                  <c:v>0.38500000000000001</c:v>
                </c:pt>
                <c:pt idx="45">
                  <c:v>0.39099999999999996</c:v>
                </c:pt>
                <c:pt idx="46">
                  <c:v>0.39700000000000002</c:v>
                </c:pt>
                <c:pt idx="47">
                  <c:v>0.40899999999999997</c:v>
                </c:pt>
                <c:pt idx="48">
                  <c:v>0.41400000000000003</c:v>
                </c:pt>
                <c:pt idx="49">
                  <c:v>0.433</c:v>
                </c:pt>
                <c:pt idx="50">
                  <c:v>0.44000000000000006</c:v>
                </c:pt>
                <c:pt idx="51">
                  <c:v>0.442</c:v>
                </c:pt>
                <c:pt idx="52">
                  <c:v>0.45</c:v>
                </c:pt>
                <c:pt idx="53">
                  <c:v>0.45800000000000007</c:v>
                </c:pt>
                <c:pt idx="54">
                  <c:v>0.46899999999999997</c:v>
                </c:pt>
                <c:pt idx="55">
                  <c:v>0.46899999999999997</c:v>
                </c:pt>
                <c:pt idx="56">
                  <c:v>0.46899999999999997</c:v>
                </c:pt>
                <c:pt idx="57">
                  <c:v>0.46899999999999997</c:v>
                </c:pt>
                <c:pt idx="58">
                  <c:v>0.48299999999999993</c:v>
                </c:pt>
                <c:pt idx="59">
                  <c:v>0.48599999999999993</c:v>
                </c:pt>
                <c:pt idx="60">
                  <c:v>0.50100000000000011</c:v>
                </c:pt>
                <c:pt idx="61">
                  <c:v>0.502</c:v>
                </c:pt>
                <c:pt idx="62">
                  <c:v>0.50500000000000012</c:v>
                </c:pt>
                <c:pt idx="63">
                  <c:v>0.51100000000000001</c:v>
                </c:pt>
                <c:pt idx="64">
                  <c:v>0.52400000000000002</c:v>
                </c:pt>
                <c:pt idx="65">
                  <c:v>0.52500000000000002</c:v>
                </c:pt>
                <c:pt idx="66">
                  <c:v>0.56499999999999995</c:v>
                </c:pt>
                <c:pt idx="67">
                  <c:v>0.57299999999999995</c:v>
                </c:pt>
                <c:pt idx="68">
                  <c:v>0.58599999999999997</c:v>
                </c:pt>
                <c:pt idx="69">
                  <c:v>0.58799999999999986</c:v>
                </c:pt>
                <c:pt idx="70">
                  <c:v>0.6</c:v>
                </c:pt>
                <c:pt idx="71">
                  <c:v>0.6</c:v>
                </c:pt>
                <c:pt idx="72">
                  <c:v>0.60599999999999998</c:v>
                </c:pt>
                <c:pt idx="73">
                  <c:v>0.61099999999999999</c:v>
                </c:pt>
                <c:pt idx="74">
                  <c:v>0.6359999999999999</c:v>
                </c:pt>
                <c:pt idx="75">
                  <c:v>0.65300000000000002</c:v>
                </c:pt>
                <c:pt idx="76">
                  <c:v>0.66599999999999993</c:v>
                </c:pt>
                <c:pt idx="77">
                  <c:v>0.67399999999999993</c:v>
                </c:pt>
                <c:pt idx="78">
                  <c:v>0.71599999999999997</c:v>
                </c:pt>
                <c:pt idx="79">
                  <c:v>0.73499999999999999</c:v>
                </c:pt>
                <c:pt idx="80">
                  <c:v>0.79200000000000004</c:v>
                </c:pt>
                <c:pt idx="81">
                  <c:v>0.82699999999999996</c:v>
                </c:pt>
                <c:pt idx="82">
                  <c:v>0.86199999999999988</c:v>
                </c:pt>
                <c:pt idx="83">
                  <c:v>0.87799999999999989</c:v>
                </c:pt>
                <c:pt idx="84">
                  <c:v>0.91899999999999993</c:v>
                </c:pt>
                <c:pt idx="85">
                  <c:v>0.92599999999999982</c:v>
                </c:pt>
                <c:pt idx="86">
                  <c:v>0.94099999999999984</c:v>
                </c:pt>
                <c:pt idx="87">
                  <c:v>0.96699999999999997</c:v>
                </c:pt>
                <c:pt idx="88">
                  <c:v>0.98599999999999999</c:v>
                </c:pt>
                <c:pt idx="89">
                  <c:v>1.0249999999999999</c:v>
                </c:pt>
                <c:pt idx="90">
                  <c:v>1.0660000000000001</c:v>
                </c:pt>
                <c:pt idx="91">
                  <c:v>1.0919999999999999</c:v>
                </c:pt>
                <c:pt idx="92">
                  <c:v>1.131</c:v>
                </c:pt>
                <c:pt idx="93">
                  <c:v>1.175</c:v>
                </c:pt>
                <c:pt idx="94">
                  <c:v>1.2130000000000003</c:v>
                </c:pt>
                <c:pt idx="95">
                  <c:v>1.2330000000000001</c:v>
                </c:pt>
                <c:pt idx="96">
                  <c:v>1.2570000000000001</c:v>
                </c:pt>
                <c:pt idx="97">
                  <c:v>1.29</c:v>
                </c:pt>
                <c:pt idx="98">
                  <c:v>1.302</c:v>
                </c:pt>
                <c:pt idx="99">
                  <c:v>1.3240000000000001</c:v>
                </c:pt>
                <c:pt idx="100">
                  <c:v>1.363</c:v>
                </c:pt>
                <c:pt idx="101">
                  <c:v>1.371</c:v>
                </c:pt>
                <c:pt idx="102">
                  <c:v>1.3839999999999999</c:v>
                </c:pt>
                <c:pt idx="103">
                  <c:v>1.4149999999999998</c:v>
                </c:pt>
                <c:pt idx="104">
                  <c:v>1.48</c:v>
                </c:pt>
                <c:pt idx="105">
                  <c:v>1.5269999999999997</c:v>
                </c:pt>
                <c:pt idx="106">
                  <c:v>1.5269999999999997</c:v>
                </c:pt>
                <c:pt idx="107">
                  <c:v>1.55</c:v>
                </c:pt>
                <c:pt idx="108">
                  <c:v>1.5840000000000001</c:v>
                </c:pt>
                <c:pt idx="109">
                  <c:v>1.6140000000000001</c:v>
                </c:pt>
                <c:pt idx="110">
                  <c:v>1.669</c:v>
                </c:pt>
                <c:pt idx="111">
                  <c:v>1.6960000000000002</c:v>
                </c:pt>
                <c:pt idx="112">
                  <c:v>1.6990000000000003</c:v>
                </c:pt>
                <c:pt idx="113">
                  <c:v>1.7150000000000003</c:v>
                </c:pt>
                <c:pt idx="114">
                  <c:v>1.7230000000000001</c:v>
                </c:pt>
                <c:pt idx="115">
                  <c:v>1.7280000000000002</c:v>
                </c:pt>
                <c:pt idx="116">
                  <c:v>1.7550000000000001</c:v>
                </c:pt>
                <c:pt idx="117">
                  <c:v>1.768</c:v>
                </c:pt>
                <c:pt idx="118">
                  <c:v>1.7949999999999999</c:v>
                </c:pt>
                <c:pt idx="119">
                  <c:v>1.8099999999999998</c:v>
                </c:pt>
                <c:pt idx="120">
                  <c:v>1.8420000000000001</c:v>
                </c:pt>
                <c:pt idx="121">
                  <c:v>1.843</c:v>
                </c:pt>
                <c:pt idx="122">
                  <c:v>1.8549999999999998</c:v>
                </c:pt>
                <c:pt idx="123">
                  <c:v>1.857</c:v>
                </c:pt>
                <c:pt idx="124">
                  <c:v>1.8630000000000002</c:v>
                </c:pt>
                <c:pt idx="125">
                  <c:v>1.907</c:v>
                </c:pt>
                <c:pt idx="126">
                  <c:v>1.9400000000000002</c:v>
                </c:pt>
                <c:pt idx="127">
                  <c:v>1.9789999999999999</c:v>
                </c:pt>
                <c:pt idx="128">
                  <c:v>1.9830000000000001</c:v>
                </c:pt>
                <c:pt idx="129">
                  <c:v>1.9860000000000002</c:v>
                </c:pt>
                <c:pt idx="130">
                  <c:v>2.0089999999999999</c:v>
                </c:pt>
                <c:pt idx="131">
                  <c:v>2.0710000000000006</c:v>
                </c:pt>
                <c:pt idx="132">
                  <c:v>2.09</c:v>
                </c:pt>
                <c:pt idx="133">
                  <c:v>2.0920000000000001</c:v>
                </c:pt>
                <c:pt idx="134">
                  <c:v>2.0989999999999998</c:v>
                </c:pt>
                <c:pt idx="135">
                  <c:v>2.1349999999999998</c:v>
                </c:pt>
                <c:pt idx="136">
                  <c:v>2.1750000000000003</c:v>
                </c:pt>
                <c:pt idx="137">
                  <c:v>2.1930000000000001</c:v>
                </c:pt>
                <c:pt idx="138">
                  <c:v>2.1949999999999998</c:v>
                </c:pt>
                <c:pt idx="139">
                  <c:v>2.2280000000000002</c:v>
                </c:pt>
                <c:pt idx="140">
                  <c:v>2.2489999999999997</c:v>
                </c:pt>
                <c:pt idx="141">
                  <c:v>2.266</c:v>
                </c:pt>
                <c:pt idx="142">
                  <c:v>2.2760000000000002</c:v>
                </c:pt>
                <c:pt idx="143">
                  <c:v>2.2760000000000002</c:v>
                </c:pt>
                <c:pt idx="144">
                  <c:v>2.2850000000000001</c:v>
                </c:pt>
                <c:pt idx="145">
                  <c:v>2.29</c:v>
                </c:pt>
                <c:pt idx="146">
                  <c:v>2.2990000000000004</c:v>
                </c:pt>
                <c:pt idx="147">
                  <c:v>2.3039999999999998</c:v>
                </c:pt>
                <c:pt idx="148">
                  <c:v>2.3140000000000001</c:v>
                </c:pt>
                <c:pt idx="149">
                  <c:v>2.3140000000000001</c:v>
                </c:pt>
                <c:pt idx="150">
                  <c:v>2.3419999999999996</c:v>
                </c:pt>
                <c:pt idx="151">
                  <c:v>2.3569999999999998</c:v>
                </c:pt>
                <c:pt idx="152">
                  <c:v>2.3679999999999994</c:v>
                </c:pt>
                <c:pt idx="153">
                  <c:v>2.3719999999999994</c:v>
                </c:pt>
                <c:pt idx="154">
                  <c:v>2.38</c:v>
                </c:pt>
                <c:pt idx="155">
                  <c:v>2.4050000000000002</c:v>
                </c:pt>
                <c:pt idx="156">
                  <c:v>2.4210000000000003</c:v>
                </c:pt>
                <c:pt idx="157">
                  <c:v>2.4359999999999999</c:v>
                </c:pt>
                <c:pt idx="158">
                  <c:v>2.4479999999999995</c:v>
                </c:pt>
                <c:pt idx="159">
                  <c:v>2.4579999999999997</c:v>
                </c:pt>
                <c:pt idx="160">
                  <c:v>2.46</c:v>
                </c:pt>
                <c:pt idx="161">
                  <c:v>2.4739999999999998</c:v>
                </c:pt>
                <c:pt idx="162">
                  <c:v>2.4849999999999999</c:v>
                </c:pt>
                <c:pt idx="163">
                  <c:v>2.544</c:v>
                </c:pt>
                <c:pt idx="164">
                  <c:v>2.5590000000000002</c:v>
                </c:pt>
                <c:pt idx="165">
                  <c:v>2.5600000000000005</c:v>
                </c:pt>
                <c:pt idx="166">
                  <c:v>2.5600000000000005</c:v>
                </c:pt>
                <c:pt idx="167">
                  <c:v>2.5650000000000004</c:v>
                </c:pt>
                <c:pt idx="168">
                  <c:v>2.5730000000000004</c:v>
                </c:pt>
                <c:pt idx="169">
                  <c:v>2.5819999999999999</c:v>
                </c:pt>
                <c:pt idx="170">
                  <c:v>2.5860000000000003</c:v>
                </c:pt>
                <c:pt idx="171">
                  <c:v>2.601</c:v>
                </c:pt>
                <c:pt idx="172">
                  <c:v>2.621</c:v>
                </c:pt>
                <c:pt idx="173">
                  <c:v>2.621</c:v>
                </c:pt>
                <c:pt idx="174">
                  <c:v>2.641</c:v>
                </c:pt>
                <c:pt idx="175">
                  <c:v>2.6420000000000003</c:v>
                </c:pt>
                <c:pt idx="176">
                  <c:v>2.6420000000000003</c:v>
                </c:pt>
                <c:pt idx="177">
                  <c:v>2.6440000000000001</c:v>
                </c:pt>
                <c:pt idx="178">
                  <c:v>2.6669999999999998</c:v>
                </c:pt>
                <c:pt idx="179">
                  <c:v>2.6870000000000003</c:v>
                </c:pt>
                <c:pt idx="180">
                  <c:v>2.6900000000000004</c:v>
                </c:pt>
                <c:pt idx="181">
                  <c:v>2.7030000000000003</c:v>
                </c:pt>
                <c:pt idx="182">
                  <c:v>2.706</c:v>
                </c:pt>
                <c:pt idx="183">
                  <c:v>2.7079999999999997</c:v>
                </c:pt>
                <c:pt idx="184">
                  <c:v>2.7149999999999999</c:v>
                </c:pt>
                <c:pt idx="185">
                  <c:v>2.7229999999999999</c:v>
                </c:pt>
                <c:pt idx="186">
                  <c:v>2.762</c:v>
                </c:pt>
                <c:pt idx="187">
                  <c:v>2.7640000000000002</c:v>
                </c:pt>
                <c:pt idx="188">
                  <c:v>2.77</c:v>
                </c:pt>
                <c:pt idx="189">
                  <c:v>2.7800000000000002</c:v>
                </c:pt>
                <c:pt idx="190">
                  <c:v>2.7860000000000005</c:v>
                </c:pt>
                <c:pt idx="191">
                  <c:v>2.794</c:v>
                </c:pt>
                <c:pt idx="192">
                  <c:v>2.8000000000000003</c:v>
                </c:pt>
                <c:pt idx="193">
                  <c:v>2.8140000000000005</c:v>
                </c:pt>
                <c:pt idx="194">
                  <c:v>2.8289999999999997</c:v>
                </c:pt>
                <c:pt idx="195">
                  <c:v>2.8370000000000002</c:v>
                </c:pt>
                <c:pt idx="196">
                  <c:v>2.8519999999999999</c:v>
                </c:pt>
                <c:pt idx="197">
                  <c:v>2.8759999999999999</c:v>
                </c:pt>
                <c:pt idx="198">
                  <c:v>2.887</c:v>
                </c:pt>
                <c:pt idx="199">
                  <c:v>2.8970000000000002</c:v>
                </c:pt>
                <c:pt idx="200">
                  <c:v>2.9090000000000003</c:v>
                </c:pt>
                <c:pt idx="201">
                  <c:v>2.93</c:v>
                </c:pt>
                <c:pt idx="202">
                  <c:v>2.9470000000000001</c:v>
                </c:pt>
                <c:pt idx="203">
                  <c:v>2.9580000000000002</c:v>
                </c:pt>
                <c:pt idx="204">
                  <c:v>2.9580000000000002</c:v>
                </c:pt>
                <c:pt idx="205">
                  <c:v>2.9590000000000005</c:v>
                </c:pt>
                <c:pt idx="206">
                  <c:v>2.9650000000000003</c:v>
                </c:pt>
                <c:pt idx="207">
                  <c:v>2.992</c:v>
                </c:pt>
                <c:pt idx="208">
                  <c:v>3.0230000000000006</c:v>
                </c:pt>
                <c:pt idx="209">
                  <c:v>3.0270000000000001</c:v>
                </c:pt>
                <c:pt idx="210">
                  <c:v>3.0379999999999998</c:v>
                </c:pt>
                <c:pt idx="211">
                  <c:v>3.0379999999999998</c:v>
                </c:pt>
                <c:pt idx="212">
                  <c:v>3.0379999999999998</c:v>
                </c:pt>
                <c:pt idx="213">
                  <c:v>3.0379999999999998</c:v>
                </c:pt>
                <c:pt idx="214">
                  <c:v>3.0379999999999998</c:v>
                </c:pt>
                <c:pt idx="215">
                  <c:v>3.0379999999999998</c:v>
                </c:pt>
                <c:pt idx="216">
                  <c:v>3.0379999999999998</c:v>
                </c:pt>
                <c:pt idx="217">
                  <c:v>3.0529999999999999</c:v>
                </c:pt>
                <c:pt idx="218">
                  <c:v>3.0920000000000001</c:v>
                </c:pt>
                <c:pt idx="219">
                  <c:v>3.1020000000000003</c:v>
                </c:pt>
                <c:pt idx="220">
                  <c:v>3.1140000000000003</c:v>
                </c:pt>
                <c:pt idx="221">
                  <c:v>3.1140000000000003</c:v>
                </c:pt>
                <c:pt idx="222">
                  <c:v>3.1230000000000002</c:v>
                </c:pt>
                <c:pt idx="223">
                  <c:v>3.1300000000000003</c:v>
                </c:pt>
                <c:pt idx="224">
                  <c:v>3.161</c:v>
                </c:pt>
                <c:pt idx="225">
                  <c:v>3.1640000000000001</c:v>
                </c:pt>
                <c:pt idx="226">
                  <c:v>3.1640000000000001</c:v>
                </c:pt>
                <c:pt idx="227">
                  <c:v>3.1640000000000001</c:v>
                </c:pt>
                <c:pt idx="228">
                  <c:v>3.1640000000000001</c:v>
                </c:pt>
                <c:pt idx="229">
                  <c:v>3.1640000000000001</c:v>
                </c:pt>
                <c:pt idx="230">
                  <c:v>3.1710000000000003</c:v>
                </c:pt>
                <c:pt idx="231">
                  <c:v>3.1799999999999997</c:v>
                </c:pt>
                <c:pt idx="232">
                  <c:v>3.1819999999999999</c:v>
                </c:pt>
                <c:pt idx="233">
                  <c:v>3.1819999999999999</c:v>
                </c:pt>
                <c:pt idx="234">
                  <c:v>3.1819999999999999</c:v>
                </c:pt>
                <c:pt idx="235">
                  <c:v>3.1960000000000002</c:v>
                </c:pt>
                <c:pt idx="236">
                  <c:v>3.2039999999999997</c:v>
                </c:pt>
                <c:pt idx="237">
                  <c:v>3.2250000000000001</c:v>
                </c:pt>
                <c:pt idx="238">
                  <c:v>3.2359999999999998</c:v>
                </c:pt>
                <c:pt idx="239">
                  <c:v>3.2359999999999998</c:v>
                </c:pt>
                <c:pt idx="240">
                  <c:v>3.2369999999999997</c:v>
                </c:pt>
                <c:pt idx="241">
                  <c:v>3.2369999999999997</c:v>
                </c:pt>
                <c:pt idx="242">
                  <c:v>3.2369999999999997</c:v>
                </c:pt>
                <c:pt idx="243">
                  <c:v>3.2369999999999997</c:v>
                </c:pt>
                <c:pt idx="244">
                  <c:v>3.2369999999999997</c:v>
                </c:pt>
                <c:pt idx="245">
                  <c:v>3.242</c:v>
                </c:pt>
                <c:pt idx="246">
                  <c:v>3.2489999999999997</c:v>
                </c:pt>
                <c:pt idx="247">
                  <c:v>3.254</c:v>
                </c:pt>
                <c:pt idx="248">
                  <c:v>3.2649999999999997</c:v>
                </c:pt>
                <c:pt idx="249">
                  <c:v>3.2759999999999998</c:v>
                </c:pt>
                <c:pt idx="250">
                  <c:v>3.2759999999999998</c:v>
                </c:pt>
                <c:pt idx="251">
                  <c:v>3.278</c:v>
                </c:pt>
                <c:pt idx="252">
                  <c:v>3.278</c:v>
                </c:pt>
                <c:pt idx="253">
                  <c:v>3.282</c:v>
                </c:pt>
                <c:pt idx="254">
                  <c:v>3.282</c:v>
                </c:pt>
                <c:pt idx="255">
                  <c:v>3.282</c:v>
                </c:pt>
                <c:pt idx="256">
                  <c:v>3.282</c:v>
                </c:pt>
                <c:pt idx="257">
                  <c:v>3.2849999999999993</c:v>
                </c:pt>
                <c:pt idx="258">
                  <c:v>3.2960000000000003</c:v>
                </c:pt>
                <c:pt idx="259">
                  <c:v>3.2979999999999996</c:v>
                </c:pt>
                <c:pt idx="260">
                  <c:v>3.3029999999999999</c:v>
                </c:pt>
                <c:pt idx="261">
                  <c:v>3.3149999999999999</c:v>
                </c:pt>
                <c:pt idx="262">
                  <c:v>3.319</c:v>
                </c:pt>
                <c:pt idx="263">
                  <c:v>3.339</c:v>
                </c:pt>
                <c:pt idx="264">
                  <c:v>3.3490000000000002</c:v>
                </c:pt>
                <c:pt idx="265">
                  <c:v>3.3560000000000003</c:v>
                </c:pt>
                <c:pt idx="266">
                  <c:v>3.3560000000000003</c:v>
                </c:pt>
                <c:pt idx="267">
                  <c:v>3.3570000000000002</c:v>
                </c:pt>
                <c:pt idx="268">
                  <c:v>3.3570000000000002</c:v>
                </c:pt>
                <c:pt idx="269">
                  <c:v>3.3570000000000002</c:v>
                </c:pt>
                <c:pt idx="270">
                  <c:v>3.3570000000000002</c:v>
                </c:pt>
                <c:pt idx="271">
                  <c:v>3.3589999999999995</c:v>
                </c:pt>
                <c:pt idx="272">
                  <c:v>3.3679999999999999</c:v>
                </c:pt>
                <c:pt idx="273">
                  <c:v>3.375</c:v>
                </c:pt>
                <c:pt idx="274">
                  <c:v>3.3810000000000002</c:v>
                </c:pt>
                <c:pt idx="275">
                  <c:v>3.3810000000000002</c:v>
                </c:pt>
                <c:pt idx="276">
                  <c:v>3.3810000000000002</c:v>
                </c:pt>
                <c:pt idx="277">
                  <c:v>3.3810000000000002</c:v>
                </c:pt>
                <c:pt idx="278">
                  <c:v>3.3839999999999995</c:v>
                </c:pt>
                <c:pt idx="279">
                  <c:v>3.4089999999999998</c:v>
                </c:pt>
                <c:pt idx="280">
                  <c:v>3.4140000000000001</c:v>
                </c:pt>
                <c:pt idx="281">
                  <c:v>3.415</c:v>
                </c:pt>
                <c:pt idx="282">
                  <c:v>3.415</c:v>
                </c:pt>
                <c:pt idx="283">
                  <c:v>3.415</c:v>
                </c:pt>
                <c:pt idx="284">
                  <c:v>3.415</c:v>
                </c:pt>
                <c:pt idx="285">
                  <c:v>3.4240000000000004</c:v>
                </c:pt>
                <c:pt idx="286">
                  <c:v>3.4279999999999999</c:v>
                </c:pt>
                <c:pt idx="287">
                  <c:v>3.4279999999999999</c:v>
                </c:pt>
                <c:pt idx="288">
                  <c:v>3.4279999999999999</c:v>
                </c:pt>
                <c:pt idx="289">
                  <c:v>3.4279999999999999</c:v>
                </c:pt>
                <c:pt idx="290">
                  <c:v>3.4339999999999997</c:v>
                </c:pt>
                <c:pt idx="291">
                  <c:v>3.44</c:v>
                </c:pt>
                <c:pt idx="292">
                  <c:v>3.4569999999999994</c:v>
                </c:pt>
                <c:pt idx="293">
                  <c:v>3.464</c:v>
                </c:pt>
                <c:pt idx="294">
                  <c:v>3.472</c:v>
                </c:pt>
                <c:pt idx="295">
                  <c:v>3.4780000000000002</c:v>
                </c:pt>
                <c:pt idx="296">
                  <c:v>3.4879999999999995</c:v>
                </c:pt>
                <c:pt idx="297">
                  <c:v>3.4879999999999995</c:v>
                </c:pt>
                <c:pt idx="298">
                  <c:v>3.4879999999999995</c:v>
                </c:pt>
                <c:pt idx="299">
                  <c:v>3.4889999999999999</c:v>
                </c:pt>
                <c:pt idx="300">
                  <c:v>3.496</c:v>
                </c:pt>
                <c:pt idx="301">
                  <c:v>3.5049999999999999</c:v>
                </c:pt>
                <c:pt idx="302">
                  <c:v>3.5099999999999993</c:v>
                </c:pt>
                <c:pt idx="303">
                  <c:v>3.5179999999999998</c:v>
                </c:pt>
                <c:pt idx="304">
                  <c:v>3.5179999999999998</c:v>
                </c:pt>
                <c:pt idx="305">
                  <c:v>3.5179999999999998</c:v>
                </c:pt>
                <c:pt idx="306">
                  <c:v>3.5179999999999998</c:v>
                </c:pt>
                <c:pt idx="307">
                  <c:v>3.5189999999999997</c:v>
                </c:pt>
                <c:pt idx="308">
                  <c:v>3.5199999999999996</c:v>
                </c:pt>
                <c:pt idx="309">
                  <c:v>3.5199999999999996</c:v>
                </c:pt>
                <c:pt idx="310">
                  <c:v>3.5209999999999995</c:v>
                </c:pt>
                <c:pt idx="311">
                  <c:v>3.5209999999999995</c:v>
                </c:pt>
                <c:pt idx="312">
                  <c:v>3.5209999999999995</c:v>
                </c:pt>
                <c:pt idx="313">
                  <c:v>3.5219999999999994</c:v>
                </c:pt>
                <c:pt idx="314">
                  <c:v>3.5399999999999991</c:v>
                </c:pt>
                <c:pt idx="315">
                  <c:v>3.5680000000000005</c:v>
                </c:pt>
                <c:pt idx="316">
                  <c:v>3.5710000000000002</c:v>
                </c:pt>
                <c:pt idx="317">
                  <c:v>3.5730000000000004</c:v>
                </c:pt>
                <c:pt idx="318">
                  <c:v>3.5770000000000004</c:v>
                </c:pt>
                <c:pt idx="319">
                  <c:v>3.6020000000000003</c:v>
                </c:pt>
                <c:pt idx="320">
                  <c:v>3.6020000000000003</c:v>
                </c:pt>
                <c:pt idx="321">
                  <c:v>3.6160000000000005</c:v>
                </c:pt>
                <c:pt idx="322">
                  <c:v>3.6270000000000002</c:v>
                </c:pt>
                <c:pt idx="323">
                  <c:v>3.6310000000000002</c:v>
                </c:pt>
                <c:pt idx="324">
                  <c:v>3.6310000000000002</c:v>
                </c:pt>
                <c:pt idx="325">
                  <c:v>3.6310000000000002</c:v>
                </c:pt>
                <c:pt idx="326">
                  <c:v>3.6330000000000005</c:v>
                </c:pt>
                <c:pt idx="327">
                  <c:v>3.6330000000000005</c:v>
                </c:pt>
                <c:pt idx="328">
                  <c:v>3.6330000000000005</c:v>
                </c:pt>
                <c:pt idx="329">
                  <c:v>3.6340000000000003</c:v>
                </c:pt>
                <c:pt idx="330">
                  <c:v>3.6429999999999998</c:v>
                </c:pt>
                <c:pt idx="331">
                  <c:v>3.65</c:v>
                </c:pt>
                <c:pt idx="332">
                  <c:v>3.65</c:v>
                </c:pt>
                <c:pt idx="333">
                  <c:v>3.6519999999999997</c:v>
                </c:pt>
                <c:pt idx="334">
                  <c:v>3.6740000000000004</c:v>
                </c:pt>
                <c:pt idx="335">
                  <c:v>3.6940000000000004</c:v>
                </c:pt>
                <c:pt idx="336">
                  <c:v>3.718</c:v>
                </c:pt>
                <c:pt idx="337">
                  <c:v>3.7650000000000006</c:v>
                </c:pt>
                <c:pt idx="338">
                  <c:v>3.7670000000000003</c:v>
                </c:pt>
                <c:pt idx="339">
                  <c:v>3.7670000000000003</c:v>
                </c:pt>
                <c:pt idx="340">
                  <c:v>3.778</c:v>
                </c:pt>
                <c:pt idx="341">
                  <c:v>3.778</c:v>
                </c:pt>
                <c:pt idx="342">
                  <c:v>3.7789999999999999</c:v>
                </c:pt>
                <c:pt idx="343">
                  <c:v>3.7969999999999997</c:v>
                </c:pt>
                <c:pt idx="344">
                  <c:v>3.7990000000000004</c:v>
                </c:pt>
                <c:pt idx="345">
                  <c:v>3.8000000000000007</c:v>
                </c:pt>
                <c:pt idx="346">
                  <c:v>3.8050000000000006</c:v>
                </c:pt>
                <c:pt idx="347">
                  <c:v>3.8160000000000003</c:v>
                </c:pt>
                <c:pt idx="348">
                  <c:v>3.835</c:v>
                </c:pt>
                <c:pt idx="349">
                  <c:v>3.8359999999999999</c:v>
                </c:pt>
                <c:pt idx="350">
                  <c:v>3.8450000000000002</c:v>
                </c:pt>
                <c:pt idx="351">
                  <c:v>3.8450000000000002</c:v>
                </c:pt>
                <c:pt idx="352">
                  <c:v>3.8450000000000002</c:v>
                </c:pt>
                <c:pt idx="353">
                  <c:v>3.8600000000000003</c:v>
                </c:pt>
                <c:pt idx="354">
                  <c:v>3.8780000000000001</c:v>
                </c:pt>
                <c:pt idx="355">
                  <c:v>3.8780000000000001</c:v>
                </c:pt>
                <c:pt idx="356">
                  <c:v>3.879</c:v>
                </c:pt>
                <c:pt idx="357">
                  <c:v>3.8810000000000002</c:v>
                </c:pt>
                <c:pt idx="358">
                  <c:v>3.9010000000000007</c:v>
                </c:pt>
                <c:pt idx="359">
                  <c:v>3.9219999999999997</c:v>
                </c:pt>
                <c:pt idx="360">
                  <c:v>3.9219999999999997</c:v>
                </c:pt>
                <c:pt idx="361">
                  <c:v>3.9259999999999997</c:v>
                </c:pt>
                <c:pt idx="362">
                  <c:v>3.9279999999999999</c:v>
                </c:pt>
                <c:pt idx="363">
                  <c:v>3.9430000000000001</c:v>
                </c:pt>
                <c:pt idx="364">
                  <c:v>3.9570000000000007</c:v>
                </c:pt>
                <c:pt idx="365">
                  <c:v>3.9869999999999997</c:v>
                </c:pt>
                <c:pt idx="366">
                  <c:v>4.0069999999999997</c:v>
                </c:pt>
                <c:pt idx="367">
                  <c:v>4.0490000000000004</c:v>
                </c:pt>
                <c:pt idx="368">
                  <c:v>4.077</c:v>
                </c:pt>
                <c:pt idx="369">
                  <c:v>4.0839999999999987</c:v>
                </c:pt>
                <c:pt idx="370">
                  <c:v>4.1129999999999995</c:v>
                </c:pt>
                <c:pt idx="371">
                  <c:v>4.1399999999999988</c:v>
                </c:pt>
                <c:pt idx="372">
                  <c:v>4.1599999999999993</c:v>
                </c:pt>
                <c:pt idx="373">
                  <c:v>4.1800000000000006</c:v>
                </c:pt>
                <c:pt idx="374">
                  <c:v>4.2060000000000004</c:v>
                </c:pt>
                <c:pt idx="375">
                  <c:v>4.2439999999999998</c:v>
                </c:pt>
                <c:pt idx="376">
                  <c:v>4.2509999999999994</c:v>
                </c:pt>
                <c:pt idx="377">
                  <c:v>4.2789999999999999</c:v>
                </c:pt>
                <c:pt idx="378">
                  <c:v>4.3010000000000002</c:v>
                </c:pt>
                <c:pt idx="379">
                  <c:v>4.3209999999999997</c:v>
                </c:pt>
                <c:pt idx="380">
                  <c:v>4.3469999999999995</c:v>
                </c:pt>
                <c:pt idx="381">
                  <c:v>4.3669999999999991</c:v>
                </c:pt>
                <c:pt idx="382">
                  <c:v>4.4260000000000002</c:v>
                </c:pt>
                <c:pt idx="383">
                  <c:v>4.43</c:v>
                </c:pt>
                <c:pt idx="384">
                  <c:v>4.4400000000000004</c:v>
                </c:pt>
                <c:pt idx="385">
                  <c:v>4.4739999999999993</c:v>
                </c:pt>
                <c:pt idx="386">
                  <c:v>4.5030000000000001</c:v>
                </c:pt>
                <c:pt idx="387">
                  <c:v>4.5409999999999995</c:v>
                </c:pt>
                <c:pt idx="388">
                  <c:v>4.5419999999999998</c:v>
                </c:pt>
                <c:pt idx="389">
                  <c:v>4.5419999999999998</c:v>
                </c:pt>
                <c:pt idx="390">
                  <c:v>4.5529999999999999</c:v>
                </c:pt>
                <c:pt idx="391">
                  <c:v>4.5890000000000004</c:v>
                </c:pt>
                <c:pt idx="392">
                  <c:v>4.6029999999999998</c:v>
                </c:pt>
                <c:pt idx="393">
                  <c:v>4.6239999999999997</c:v>
                </c:pt>
                <c:pt idx="394">
                  <c:v>4.6949999999999994</c:v>
                </c:pt>
                <c:pt idx="395">
                  <c:v>4.718</c:v>
                </c:pt>
                <c:pt idx="396">
                  <c:v>4.7419999999999991</c:v>
                </c:pt>
                <c:pt idx="397">
                  <c:v>4.7809999999999997</c:v>
                </c:pt>
                <c:pt idx="398">
                  <c:v>4.8319999999999999</c:v>
                </c:pt>
                <c:pt idx="399">
                  <c:v>4.8409999999999993</c:v>
                </c:pt>
                <c:pt idx="400">
                  <c:v>4.8419999999999996</c:v>
                </c:pt>
                <c:pt idx="401">
                  <c:v>4.891</c:v>
                </c:pt>
                <c:pt idx="402">
                  <c:v>4.9169999999999998</c:v>
                </c:pt>
                <c:pt idx="403">
                  <c:v>4.9270000000000005</c:v>
                </c:pt>
                <c:pt idx="404">
                  <c:v>4.9320000000000004</c:v>
                </c:pt>
                <c:pt idx="405">
                  <c:v>4.9500000000000011</c:v>
                </c:pt>
                <c:pt idx="406">
                  <c:v>4.9969999999999999</c:v>
                </c:pt>
                <c:pt idx="407">
                  <c:v>5.0130000000000008</c:v>
                </c:pt>
                <c:pt idx="408">
                  <c:v>5.0359999999999996</c:v>
                </c:pt>
                <c:pt idx="409">
                  <c:v>5.0549999999999997</c:v>
                </c:pt>
                <c:pt idx="410">
                  <c:v>5.0830000000000002</c:v>
                </c:pt>
                <c:pt idx="411">
                  <c:v>5.0969999999999995</c:v>
                </c:pt>
                <c:pt idx="412">
                  <c:v>5.1240000000000006</c:v>
                </c:pt>
                <c:pt idx="413">
                  <c:v>5.1549999999999994</c:v>
                </c:pt>
                <c:pt idx="414">
                  <c:v>5.1570000000000009</c:v>
                </c:pt>
                <c:pt idx="415">
                  <c:v>5.1570000000000009</c:v>
                </c:pt>
                <c:pt idx="416">
                  <c:v>5.2060000000000004</c:v>
                </c:pt>
                <c:pt idx="417">
                  <c:v>5.2200000000000006</c:v>
                </c:pt>
                <c:pt idx="418">
                  <c:v>5.25</c:v>
                </c:pt>
                <c:pt idx="419">
                  <c:v>5.2629999999999999</c:v>
                </c:pt>
                <c:pt idx="420">
                  <c:v>5.2640000000000002</c:v>
                </c:pt>
                <c:pt idx="421">
                  <c:v>5.3010000000000002</c:v>
                </c:pt>
                <c:pt idx="422">
                  <c:v>5.3020000000000005</c:v>
                </c:pt>
                <c:pt idx="423">
                  <c:v>5.3160000000000007</c:v>
                </c:pt>
                <c:pt idx="424">
                  <c:v>5.3469999999999995</c:v>
                </c:pt>
                <c:pt idx="425">
                  <c:v>5.3640000000000008</c:v>
                </c:pt>
                <c:pt idx="426">
                  <c:v>5.3789999999999996</c:v>
                </c:pt>
                <c:pt idx="427">
                  <c:v>5.3969999999999994</c:v>
                </c:pt>
                <c:pt idx="428">
                  <c:v>5.4210000000000003</c:v>
                </c:pt>
                <c:pt idx="429">
                  <c:v>5.4320000000000004</c:v>
                </c:pt>
                <c:pt idx="430">
                  <c:v>5.4530000000000003</c:v>
                </c:pt>
                <c:pt idx="431">
                  <c:v>5.4559999999999995</c:v>
                </c:pt>
                <c:pt idx="432">
                  <c:v>5.4700000000000006</c:v>
                </c:pt>
                <c:pt idx="433">
                  <c:v>5.4740000000000002</c:v>
                </c:pt>
                <c:pt idx="434">
                  <c:v>5.4779999999999998</c:v>
                </c:pt>
                <c:pt idx="435">
                  <c:v>5.484</c:v>
                </c:pt>
                <c:pt idx="436">
                  <c:v>5.5080000000000009</c:v>
                </c:pt>
                <c:pt idx="437">
                  <c:v>5.5140000000000011</c:v>
                </c:pt>
                <c:pt idx="438">
                  <c:v>5.5339999999999998</c:v>
                </c:pt>
                <c:pt idx="439">
                  <c:v>5.548</c:v>
                </c:pt>
                <c:pt idx="440">
                  <c:v>5.5490000000000004</c:v>
                </c:pt>
                <c:pt idx="441">
                  <c:v>5.55</c:v>
                </c:pt>
                <c:pt idx="442">
                  <c:v>5.5530000000000008</c:v>
                </c:pt>
                <c:pt idx="443">
                  <c:v>5.5660000000000007</c:v>
                </c:pt>
                <c:pt idx="444">
                  <c:v>5.5809999999999995</c:v>
                </c:pt>
                <c:pt idx="445">
                  <c:v>5.597999999999999</c:v>
                </c:pt>
                <c:pt idx="446">
                  <c:v>5.6309999999999993</c:v>
                </c:pt>
                <c:pt idx="447">
                  <c:v>5.633</c:v>
                </c:pt>
                <c:pt idx="448">
                  <c:v>5.6339999999999986</c:v>
                </c:pt>
                <c:pt idx="449">
                  <c:v>5.6339999999999986</c:v>
                </c:pt>
                <c:pt idx="450">
                  <c:v>5.6429999999999989</c:v>
                </c:pt>
                <c:pt idx="451">
                  <c:v>5.6629999999999994</c:v>
                </c:pt>
                <c:pt idx="452">
                  <c:v>5.6820000000000004</c:v>
                </c:pt>
                <c:pt idx="453">
                  <c:v>5.7060000000000004</c:v>
                </c:pt>
                <c:pt idx="454">
                  <c:v>5.7409999999999997</c:v>
                </c:pt>
                <c:pt idx="455">
                  <c:v>5.742</c:v>
                </c:pt>
                <c:pt idx="456">
                  <c:v>5.7640000000000002</c:v>
                </c:pt>
                <c:pt idx="457">
                  <c:v>5.7949999999999999</c:v>
                </c:pt>
                <c:pt idx="458">
                  <c:v>5.8149999999999995</c:v>
                </c:pt>
                <c:pt idx="459">
                  <c:v>5.8170000000000002</c:v>
                </c:pt>
                <c:pt idx="460">
                  <c:v>5.8250000000000011</c:v>
                </c:pt>
                <c:pt idx="461">
                  <c:v>5.8349999999999991</c:v>
                </c:pt>
                <c:pt idx="462">
                  <c:v>5.8349999999999991</c:v>
                </c:pt>
                <c:pt idx="463">
                  <c:v>5.8439999999999994</c:v>
                </c:pt>
                <c:pt idx="464">
                  <c:v>5.8609999999999998</c:v>
                </c:pt>
                <c:pt idx="465">
                  <c:v>5.8870000000000005</c:v>
                </c:pt>
                <c:pt idx="466">
                  <c:v>5.8880000000000008</c:v>
                </c:pt>
                <c:pt idx="467">
                  <c:v>5.8890000000000011</c:v>
                </c:pt>
                <c:pt idx="468">
                  <c:v>5.9019999999999992</c:v>
                </c:pt>
                <c:pt idx="469">
                  <c:v>5.92</c:v>
                </c:pt>
                <c:pt idx="470">
                  <c:v>5.923</c:v>
                </c:pt>
                <c:pt idx="471">
                  <c:v>5.9249999999999998</c:v>
                </c:pt>
                <c:pt idx="472">
                  <c:v>5.9249999999999998</c:v>
                </c:pt>
                <c:pt idx="473">
                  <c:v>5.9290000000000003</c:v>
                </c:pt>
                <c:pt idx="474">
                  <c:v>5.9390000000000001</c:v>
                </c:pt>
                <c:pt idx="475">
                  <c:v>5.9429999999999996</c:v>
                </c:pt>
                <c:pt idx="476">
                  <c:v>5.9429999999999996</c:v>
                </c:pt>
                <c:pt idx="477">
                  <c:v>5.9429999999999996</c:v>
                </c:pt>
                <c:pt idx="478">
                  <c:v>5.9429999999999996</c:v>
                </c:pt>
                <c:pt idx="479">
                  <c:v>5.952</c:v>
                </c:pt>
                <c:pt idx="480">
                  <c:v>5.9689999999999994</c:v>
                </c:pt>
                <c:pt idx="481">
                  <c:v>5.9809999999999999</c:v>
                </c:pt>
                <c:pt idx="482">
                  <c:v>5.9860000000000007</c:v>
                </c:pt>
                <c:pt idx="483">
                  <c:v>6.0050000000000008</c:v>
                </c:pt>
                <c:pt idx="484">
                  <c:v>6.0190000000000001</c:v>
                </c:pt>
                <c:pt idx="485">
                  <c:v>6.02</c:v>
                </c:pt>
                <c:pt idx="486">
                  <c:v>6.0259999999999998</c:v>
                </c:pt>
                <c:pt idx="487">
                  <c:v>6.0640000000000009</c:v>
                </c:pt>
                <c:pt idx="488">
                  <c:v>6.1059999999999999</c:v>
                </c:pt>
                <c:pt idx="489">
                  <c:v>6.1160000000000005</c:v>
                </c:pt>
                <c:pt idx="490">
                  <c:v>6.120000000000001</c:v>
                </c:pt>
                <c:pt idx="491">
                  <c:v>6.1300000000000008</c:v>
                </c:pt>
                <c:pt idx="492">
                  <c:v>6.141</c:v>
                </c:pt>
                <c:pt idx="493">
                  <c:v>6.1710000000000012</c:v>
                </c:pt>
                <c:pt idx="494">
                  <c:v>6.1840000000000002</c:v>
                </c:pt>
                <c:pt idx="495">
                  <c:v>6.1910000000000007</c:v>
                </c:pt>
                <c:pt idx="496">
                  <c:v>6.2</c:v>
                </c:pt>
                <c:pt idx="497">
                  <c:v>6.2080000000000002</c:v>
                </c:pt>
                <c:pt idx="498">
                  <c:v>6.21</c:v>
                </c:pt>
                <c:pt idx="499">
                  <c:v>6.2250000000000005</c:v>
                </c:pt>
                <c:pt idx="500">
                  <c:v>6.2280000000000006</c:v>
                </c:pt>
                <c:pt idx="501">
                  <c:v>6.237000000000001</c:v>
                </c:pt>
                <c:pt idx="502">
                  <c:v>6.2480000000000011</c:v>
                </c:pt>
                <c:pt idx="503">
                  <c:v>6.2540000000000013</c:v>
                </c:pt>
                <c:pt idx="504">
                  <c:v>6.2730000000000015</c:v>
                </c:pt>
                <c:pt idx="505">
                  <c:v>6.274</c:v>
                </c:pt>
                <c:pt idx="506">
                  <c:v>6.274</c:v>
                </c:pt>
                <c:pt idx="507">
                  <c:v>6.274</c:v>
                </c:pt>
                <c:pt idx="508">
                  <c:v>6.2760000000000016</c:v>
                </c:pt>
                <c:pt idx="509">
                  <c:v>6.2760000000000016</c:v>
                </c:pt>
                <c:pt idx="510">
                  <c:v>6.2790000000000008</c:v>
                </c:pt>
                <c:pt idx="511">
                  <c:v>6.2820000000000009</c:v>
                </c:pt>
                <c:pt idx="512">
                  <c:v>6.2820000000000009</c:v>
                </c:pt>
                <c:pt idx="513">
                  <c:v>6.2840000000000007</c:v>
                </c:pt>
                <c:pt idx="514">
                  <c:v>6.2890000000000006</c:v>
                </c:pt>
                <c:pt idx="515">
                  <c:v>6.3010000000000002</c:v>
                </c:pt>
                <c:pt idx="516">
                  <c:v>6.3029999999999999</c:v>
                </c:pt>
                <c:pt idx="517">
                  <c:v>6.3040000000000003</c:v>
                </c:pt>
                <c:pt idx="518">
                  <c:v>6.3089999999999993</c:v>
                </c:pt>
                <c:pt idx="519">
                  <c:v>6.3220000000000001</c:v>
                </c:pt>
                <c:pt idx="520">
                  <c:v>6.3220000000000001</c:v>
                </c:pt>
                <c:pt idx="521">
                  <c:v>6.3220000000000001</c:v>
                </c:pt>
                <c:pt idx="522">
                  <c:v>6.3220000000000001</c:v>
                </c:pt>
                <c:pt idx="523">
                  <c:v>6.3239999999999998</c:v>
                </c:pt>
                <c:pt idx="524">
                  <c:v>6.34</c:v>
                </c:pt>
                <c:pt idx="525">
                  <c:v>6.3450000000000006</c:v>
                </c:pt>
                <c:pt idx="526">
                  <c:v>6.3460000000000001</c:v>
                </c:pt>
                <c:pt idx="527">
                  <c:v>6.3460000000000001</c:v>
                </c:pt>
                <c:pt idx="528">
                  <c:v>6.3520000000000003</c:v>
                </c:pt>
                <c:pt idx="529">
                  <c:v>6.3690000000000007</c:v>
                </c:pt>
                <c:pt idx="530">
                  <c:v>6.3870000000000005</c:v>
                </c:pt>
                <c:pt idx="531">
                  <c:v>6.3960000000000008</c:v>
                </c:pt>
                <c:pt idx="532">
                  <c:v>6.4070000000000009</c:v>
                </c:pt>
                <c:pt idx="533">
                  <c:v>6.4090000000000007</c:v>
                </c:pt>
                <c:pt idx="534">
                  <c:v>6.4169999999999998</c:v>
                </c:pt>
                <c:pt idx="535">
                  <c:v>6.4169999999999998</c:v>
                </c:pt>
                <c:pt idx="536">
                  <c:v>6.4169999999999998</c:v>
                </c:pt>
                <c:pt idx="537">
                  <c:v>6.4210000000000012</c:v>
                </c:pt>
                <c:pt idx="538">
                  <c:v>6.423</c:v>
                </c:pt>
                <c:pt idx="539">
                  <c:v>6.423</c:v>
                </c:pt>
                <c:pt idx="540">
                  <c:v>6.423</c:v>
                </c:pt>
                <c:pt idx="541">
                  <c:v>6.423</c:v>
                </c:pt>
                <c:pt idx="542">
                  <c:v>6.4270000000000014</c:v>
                </c:pt>
                <c:pt idx="543">
                  <c:v>6.4280000000000017</c:v>
                </c:pt>
                <c:pt idx="544">
                  <c:v>6.4280000000000017</c:v>
                </c:pt>
                <c:pt idx="545">
                  <c:v>6.4280000000000017</c:v>
                </c:pt>
                <c:pt idx="546">
                  <c:v>6.4350000000000005</c:v>
                </c:pt>
                <c:pt idx="547">
                  <c:v>6.4410000000000007</c:v>
                </c:pt>
                <c:pt idx="548">
                  <c:v>6.4420000000000002</c:v>
                </c:pt>
                <c:pt idx="549">
                  <c:v>6.4490000000000007</c:v>
                </c:pt>
                <c:pt idx="550">
                  <c:v>6.4560000000000004</c:v>
                </c:pt>
                <c:pt idx="551">
                  <c:v>6.4560000000000004</c:v>
                </c:pt>
                <c:pt idx="552">
                  <c:v>6.4560000000000004</c:v>
                </c:pt>
                <c:pt idx="553">
                  <c:v>6.4560000000000004</c:v>
                </c:pt>
                <c:pt idx="554">
                  <c:v>6.456999999999999</c:v>
                </c:pt>
                <c:pt idx="555">
                  <c:v>6.4709999999999992</c:v>
                </c:pt>
                <c:pt idx="556">
                  <c:v>6.4749999999999996</c:v>
                </c:pt>
                <c:pt idx="557">
                  <c:v>6.4889999999999999</c:v>
                </c:pt>
                <c:pt idx="558">
                  <c:v>6.49</c:v>
                </c:pt>
                <c:pt idx="559">
                  <c:v>6.49</c:v>
                </c:pt>
                <c:pt idx="560">
                  <c:v>6.49</c:v>
                </c:pt>
                <c:pt idx="561">
                  <c:v>6.49</c:v>
                </c:pt>
                <c:pt idx="562">
                  <c:v>6.4909999999999997</c:v>
                </c:pt>
                <c:pt idx="563">
                  <c:v>6.4939999999999998</c:v>
                </c:pt>
                <c:pt idx="564">
                  <c:v>6.4980000000000002</c:v>
                </c:pt>
                <c:pt idx="565">
                  <c:v>6.4980000000000002</c:v>
                </c:pt>
                <c:pt idx="566">
                  <c:v>6.4980000000000002</c:v>
                </c:pt>
                <c:pt idx="567">
                  <c:v>6.4980000000000002</c:v>
                </c:pt>
                <c:pt idx="568">
                  <c:v>6.4980000000000002</c:v>
                </c:pt>
                <c:pt idx="569">
                  <c:v>6.4980000000000002</c:v>
                </c:pt>
                <c:pt idx="570">
                  <c:v>6.4980000000000002</c:v>
                </c:pt>
                <c:pt idx="571">
                  <c:v>6.4989999999999997</c:v>
                </c:pt>
                <c:pt idx="572">
                  <c:v>6.4989999999999997</c:v>
                </c:pt>
                <c:pt idx="573">
                  <c:v>6.4989999999999997</c:v>
                </c:pt>
                <c:pt idx="574">
                  <c:v>6.5</c:v>
                </c:pt>
                <c:pt idx="575">
                  <c:v>6.5090000000000003</c:v>
                </c:pt>
                <c:pt idx="576">
                  <c:v>6.5090000000000003</c:v>
                </c:pt>
                <c:pt idx="577">
                  <c:v>6.5220000000000002</c:v>
                </c:pt>
                <c:pt idx="578">
                  <c:v>6.5349999999999993</c:v>
                </c:pt>
                <c:pt idx="579">
                  <c:v>6.5349999999999993</c:v>
                </c:pt>
                <c:pt idx="580">
                  <c:v>6.5359999999999996</c:v>
                </c:pt>
                <c:pt idx="581">
                  <c:v>6.5359999999999996</c:v>
                </c:pt>
                <c:pt idx="582">
                  <c:v>6.5359999999999996</c:v>
                </c:pt>
                <c:pt idx="583">
                  <c:v>6.5370000000000008</c:v>
                </c:pt>
                <c:pt idx="584">
                  <c:v>6.55</c:v>
                </c:pt>
                <c:pt idx="585">
                  <c:v>6.5540000000000003</c:v>
                </c:pt>
                <c:pt idx="586">
                  <c:v>6.5649999999999995</c:v>
                </c:pt>
                <c:pt idx="587">
                  <c:v>6.5669999999999984</c:v>
                </c:pt>
                <c:pt idx="588">
                  <c:v>6.5679999999999996</c:v>
                </c:pt>
                <c:pt idx="589">
                  <c:v>6.5720000000000001</c:v>
                </c:pt>
                <c:pt idx="590">
                  <c:v>6.5720000000000001</c:v>
                </c:pt>
                <c:pt idx="591">
                  <c:v>6.5720000000000001</c:v>
                </c:pt>
                <c:pt idx="592">
                  <c:v>6.5720000000000001</c:v>
                </c:pt>
                <c:pt idx="593">
                  <c:v>6.5730000000000004</c:v>
                </c:pt>
                <c:pt idx="594">
                  <c:v>6.5750000000000002</c:v>
                </c:pt>
                <c:pt idx="595">
                  <c:v>6.5750000000000002</c:v>
                </c:pt>
                <c:pt idx="596">
                  <c:v>6.5750000000000002</c:v>
                </c:pt>
                <c:pt idx="597">
                  <c:v>6.5750000000000002</c:v>
                </c:pt>
                <c:pt idx="598">
                  <c:v>6.5750000000000002</c:v>
                </c:pt>
                <c:pt idx="599">
                  <c:v>6.58</c:v>
                </c:pt>
                <c:pt idx="600">
                  <c:v>6.5909999999999993</c:v>
                </c:pt>
                <c:pt idx="601">
                  <c:v>6.5909999999999993</c:v>
                </c:pt>
                <c:pt idx="602">
                  <c:v>6.5930000000000009</c:v>
                </c:pt>
                <c:pt idx="603">
                  <c:v>6.5930000000000009</c:v>
                </c:pt>
                <c:pt idx="604">
                  <c:v>6.5930000000000009</c:v>
                </c:pt>
                <c:pt idx="605">
                  <c:v>6.5939999999999994</c:v>
                </c:pt>
                <c:pt idx="606">
                  <c:v>6.5949999999999989</c:v>
                </c:pt>
                <c:pt idx="607">
                  <c:v>6.5949999999999989</c:v>
                </c:pt>
                <c:pt idx="608">
                  <c:v>6.5949999999999989</c:v>
                </c:pt>
                <c:pt idx="609">
                  <c:v>6.6039999999999992</c:v>
                </c:pt>
                <c:pt idx="610">
                  <c:v>6.6089999999999991</c:v>
                </c:pt>
                <c:pt idx="611">
                  <c:v>6.6199999999999992</c:v>
                </c:pt>
                <c:pt idx="612">
                  <c:v>6.6269999999999998</c:v>
                </c:pt>
                <c:pt idx="613">
                  <c:v>6.6289999999999996</c:v>
                </c:pt>
                <c:pt idx="614">
                  <c:v>6.63</c:v>
                </c:pt>
                <c:pt idx="615">
                  <c:v>6.63</c:v>
                </c:pt>
                <c:pt idx="616">
                  <c:v>6.63</c:v>
                </c:pt>
                <c:pt idx="617">
                  <c:v>6.6440000000000001</c:v>
                </c:pt>
                <c:pt idx="618">
                  <c:v>6.6440000000000001</c:v>
                </c:pt>
                <c:pt idx="619">
                  <c:v>6.6489999999999991</c:v>
                </c:pt>
                <c:pt idx="620">
                  <c:v>6.67</c:v>
                </c:pt>
                <c:pt idx="621">
                  <c:v>6.6760000000000002</c:v>
                </c:pt>
                <c:pt idx="622">
                  <c:v>6.6760000000000002</c:v>
                </c:pt>
                <c:pt idx="623">
                  <c:v>6.6760000000000002</c:v>
                </c:pt>
                <c:pt idx="624">
                  <c:v>6.6760000000000002</c:v>
                </c:pt>
                <c:pt idx="625">
                  <c:v>6.6770000000000014</c:v>
                </c:pt>
                <c:pt idx="626">
                  <c:v>6.6770000000000014</c:v>
                </c:pt>
                <c:pt idx="627">
                  <c:v>6.6770000000000014</c:v>
                </c:pt>
                <c:pt idx="628">
                  <c:v>6.6770000000000014</c:v>
                </c:pt>
                <c:pt idx="629">
                  <c:v>6.6909999999999998</c:v>
                </c:pt>
                <c:pt idx="630">
                  <c:v>6.7319999999999993</c:v>
                </c:pt>
                <c:pt idx="631">
                  <c:v>6.7519999999999998</c:v>
                </c:pt>
                <c:pt idx="632">
                  <c:v>6.7859999999999996</c:v>
                </c:pt>
                <c:pt idx="633">
                  <c:v>6.8120000000000003</c:v>
                </c:pt>
                <c:pt idx="634">
                  <c:v>6.8349999999999991</c:v>
                </c:pt>
                <c:pt idx="635">
                  <c:v>6.839999999999999</c:v>
                </c:pt>
                <c:pt idx="636">
                  <c:v>6.8550000000000013</c:v>
                </c:pt>
                <c:pt idx="637">
                  <c:v>6.8620000000000001</c:v>
                </c:pt>
                <c:pt idx="638">
                  <c:v>6.8650000000000002</c:v>
                </c:pt>
                <c:pt idx="639">
                  <c:v>6.88</c:v>
                </c:pt>
                <c:pt idx="640">
                  <c:v>6.8920000000000003</c:v>
                </c:pt>
                <c:pt idx="641">
                  <c:v>6.9009999999999989</c:v>
                </c:pt>
                <c:pt idx="642">
                  <c:v>6.9159999999999995</c:v>
                </c:pt>
                <c:pt idx="643">
                  <c:v>6.9249999999999998</c:v>
                </c:pt>
                <c:pt idx="644">
                  <c:v>6.9390000000000001</c:v>
                </c:pt>
                <c:pt idx="645">
                  <c:v>6.9459999999999997</c:v>
                </c:pt>
                <c:pt idx="646">
                  <c:v>6.95</c:v>
                </c:pt>
                <c:pt idx="647">
                  <c:v>6.9599999999999991</c:v>
                </c:pt>
                <c:pt idx="648">
                  <c:v>6.9670000000000005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0C-EF4E-9237-3F705C1E78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2649856"/>
        <c:axId val="232651392"/>
      </c:lineChart>
      <c:catAx>
        <c:axId val="23264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2651392"/>
        <c:crosses val="autoZero"/>
        <c:auto val="1"/>
        <c:lblAlgn val="ctr"/>
        <c:lblOffset val="100"/>
        <c:tickLblSkip val="72"/>
        <c:tickMarkSkip val="72"/>
        <c:noMultiLvlLbl val="0"/>
      </c:catAx>
      <c:valAx>
        <c:axId val="2326513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26498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WT</c:v>
          </c:tx>
          <c:invertIfNegative val="0"/>
          <c:errBars>
            <c:errBarType val="both"/>
            <c:errValType val="cust"/>
            <c:noEndCap val="0"/>
            <c:plus>
              <c:numRef>
                <c:f>Fig.7G!$C$664:$C$666</c:f>
                <c:numCache>
                  <c:formatCode>General</c:formatCode>
                  <c:ptCount val="3"/>
                  <c:pt idx="0">
                    <c:v>2.537987032700654</c:v>
                  </c:pt>
                  <c:pt idx="1">
                    <c:v>10.008173877348774</c:v>
                  </c:pt>
                  <c:pt idx="2">
                    <c:v>4.7457018285971184</c:v>
                  </c:pt>
                </c:numCache>
              </c:numRef>
            </c:plus>
            <c:minus>
              <c:numRef>
                <c:f>Fig.7G!$C$664:$C$666</c:f>
                <c:numCache>
                  <c:formatCode>General</c:formatCode>
                  <c:ptCount val="3"/>
                  <c:pt idx="0">
                    <c:v>2.537987032700654</c:v>
                  </c:pt>
                  <c:pt idx="1">
                    <c:v>10.008173877348774</c:v>
                  </c:pt>
                  <c:pt idx="2">
                    <c:v>4.7457018285971184</c:v>
                  </c:pt>
                </c:numCache>
              </c:numRef>
            </c:minus>
          </c:errBars>
          <c:cat>
            <c:strRef>
              <c:f>Fig.7G!$A$664:$A$666</c:f>
              <c:strCache>
                <c:ptCount val="3"/>
                <c:pt idx="0">
                  <c:v>Mean Light</c:v>
                </c:pt>
                <c:pt idx="1">
                  <c:v>Mean Dark</c:v>
                </c:pt>
                <c:pt idx="2">
                  <c:v>Mean Total</c:v>
                </c:pt>
              </c:strCache>
            </c:strRef>
          </c:cat>
          <c:val>
            <c:numRef>
              <c:f>Fig.7G!$B$664:$B$666</c:f>
              <c:numCache>
                <c:formatCode>General</c:formatCode>
                <c:ptCount val="3"/>
                <c:pt idx="0">
                  <c:v>5.9038781163434901</c:v>
                </c:pt>
                <c:pt idx="1">
                  <c:v>29.071874999999999</c:v>
                </c:pt>
                <c:pt idx="2">
                  <c:v>16.184899845916796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E6-C244-B1BA-702C83F7D6DD}"/>
            </c:ext>
          </c:extLst>
        </c:ser>
        <c:ser>
          <c:idx val="1"/>
          <c:order val="1"/>
          <c:tx>
            <c:v>mKO</c:v>
          </c:tx>
          <c:invertIfNegative val="0"/>
          <c:errBars>
            <c:errBarType val="both"/>
            <c:errValType val="cust"/>
            <c:noEndCap val="0"/>
            <c:plus>
              <c:numRef>
                <c:f>Fig.7G!$G$664:$G$666</c:f>
                <c:numCache>
                  <c:formatCode>General</c:formatCode>
                  <c:ptCount val="3"/>
                  <c:pt idx="0">
                    <c:v>1.3157635415629949</c:v>
                  </c:pt>
                  <c:pt idx="1">
                    <c:v>11.196267932982995</c:v>
                  </c:pt>
                  <c:pt idx="2">
                    <c:v>5.5027814370546135</c:v>
                  </c:pt>
                </c:numCache>
              </c:numRef>
            </c:plus>
            <c:minus>
              <c:numRef>
                <c:f>Fig.7G!$G$664:$G$666</c:f>
                <c:numCache>
                  <c:formatCode>General</c:formatCode>
                  <c:ptCount val="3"/>
                  <c:pt idx="0">
                    <c:v>1.3157635415629949</c:v>
                  </c:pt>
                  <c:pt idx="1">
                    <c:v>11.196267932982995</c:v>
                  </c:pt>
                  <c:pt idx="2">
                    <c:v>5.5027814370546135</c:v>
                  </c:pt>
                </c:numCache>
              </c:numRef>
            </c:minus>
          </c:errBars>
          <c:cat>
            <c:strRef>
              <c:f>Fig.7G!$A$664:$A$666</c:f>
              <c:strCache>
                <c:ptCount val="3"/>
                <c:pt idx="0">
                  <c:v>Mean Light</c:v>
                </c:pt>
                <c:pt idx="1">
                  <c:v>Mean Dark</c:v>
                </c:pt>
                <c:pt idx="2">
                  <c:v>Mean Total</c:v>
                </c:pt>
              </c:strCache>
            </c:strRef>
          </c:cat>
          <c:val>
            <c:numRef>
              <c:f>Fig.7G!$F$664:$F$666</c:f>
              <c:numCache>
                <c:formatCode>General</c:formatCode>
                <c:ptCount val="3"/>
                <c:pt idx="0">
                  <c:v>4.1335180055401661</c:v>
                </c:pt>
                <c:pt idx="1">
                  <c:v>37.959722222222226</c:v>
                </c:pt>
                <c:pt idx="2">
                  <c:v>19.144221879815099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E6-C244-B1BA-702C83F7D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3133184"/>
        <c:axId val="233134720"/>
      </c:barChart>
      <c:catAx>
        <c:axId val="233133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33134720"/>
        <c:crosses val="autoZero"/>
        <c:auto val="1"/>
        <c:lblAlgn val="ctr"/>
        <c:lblOffset val="100"/>
        <c:noMultiLvlLbl val="0"/>
      </c:catAx>
      <c:valAx>
        <c:axId val="2331347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2331331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5190135608049005"/>
          <c:y val="8.7579104695246393E-2"/>
          <c:w val="0.10643197725284299"/>
          <c:h val="0.18595290172061801"/>
        </c:manualLayout>
      </c:layout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WT</c:v>
          </c:tx>
          <c:invertIfNegative val="0"/>
          <c:errBars>
            <c:errBarType val="both"/>
            <c:errValType val="cust"/>
            <c:noEndCap val="0"/>
            <c:plus>
              <c:numLit>
                <c:formatCode>General</c:formatCode>
                <c:ptCount val="3"/>
                <c:pt idx="0">
                  <c:v>36.806685480427618</c:v>
                </c:pt>
                <c:pt idx="1">
                  <c:v>124.6718556975721</c:v>
                </c:pt>
                <c:pt idx="2">
                  <c:v>64.361095037021471</c:v>
                </c:pt>
              </c:numLit>
            </c:plus>
            <c:minus>
              <c:numLit>
                <c:formatCode>General</c:formatCode>
                <c:ptCount val="3"/>
                <c:pt idx="0">
                  <c:v>36.806685480427618</c:v>
                </c:pt>
                <c:pt idx="1">
                  <c:v>124.6718556975721</c:v>
                </c:pt>
                <c:pt idx="2">
                  <c:v>64.361095037021471</c:v>
                </c:pt>
              </c:numLit>
            </c:minus>
          </c:errBars>
          <c:cat>
            <c:strLit>
              <c:ptCount val="3"/>
              <c:pt idx="0">
                <c:v>
Mean Light</c:v>
              </c:pt>
              <c:pt idx="1">
                <c:v>	Mean Dark</c:v>
              </c:pt>
              <c:pt idx="2">
                <c:v>
Mean Total</c:v>
              </c:pt>
            </c:strLit>
          </c:cat>
          <c:val>
            <c:numLit>
              <c:formatCode>General</c:formatCode>
              <c:ptCount val="3"/>
              <c:pt idx="0">
                <c:v>188.902216066482</c:v>
              </c:pt>
              <c:pt idx="1">
                <c:v>552.22812499999998</c:v>
              </c:pt>
              <c:pt idx="2">
                <c:v>350.13158705701062</c:v>
              </c:pt>
            </c:numLit>
          </c:val>
          <c:extLst>
            <c:ext xmlns:c16="http://schemas.microsoft.com/office/drawing/2014/chart" uri="{C3380CC4-5D6E-409C-BE32-E72D297353CC}">
              <c16:uniqueId val="{00000000-53E2-C742-8F3A-1340FBEE5A18}"/>
            </c:ext>
          </c:extLst>
        </c:ser>
        <c:ser>
          <c:idx val="1"/>
          <c:order val="1"/>
          <c:tx>
            <c:v>mKO</c:v>
          </c:tx>
          <c:invertIfNegative val="0"/>
          <c:errBars>
            <c:errBarType val="both"/>
            <c:errValType val="cust"/>
            <c:noEndCap val="0"/>
            <c:plus>
              <c:numLit>
                <c:formatCode>General</c:formatCode>
                <c:ptCount val="3"/>
                <c:pt idx="0">
                  <c:v>27.354234395118961</c:v>
                </c:pt>
                <c:pt idx="1">
                  <c:v>178.27107522163121</c:v>
                </c:pt>
                <c:pt idx="2">
                  <c:v>90.460039187460083</c:v>
                </c:pt>
              </c:numLit>
            </c:plus>
            <c:minus>
              <c:numLit>
                <c:formatCode>General</c:formatCode>
                <c:ptCount val="3"/>
                <c:pt idx="0">
                  <c:v>27.354234395118961</c:v>
                </c:pt>
                <c:pt idx="1">
                  <c:v>178.27107522163121</c:v>
                </c:pt>
                <c:pt idx="2">
                  <c:v>90.460039187460083</c:v>
                </c:pt>
              </c:numLit>
            </c:minus>
          </c:errBars>
          <c:cat>
            <c:strLit>
              <c:ptCount val="3"/>
              <c:pt idx="0">
                <c:v>
Mean Light</c:v>
              </c:pt>
              <c:pt idx="1">
                <c:v>	Mean Dark</c:v>
              </c:pt>
              <c:pt idx="2">
                <c:v>
Mean Total</c:v>
              </c:pt>
            </c:strLit>
          </c:cat>
          <c:val>
            <c:numLit>
              <c:formatCode>General</c:formatCode>
              <c:ptCount val="3"/>
              <c:pt idx="0">
                <c:v>131.048753462604</c:v>
              </c:pt>
              <c:pt idx="1">
                <c:v>669.83298611111104</c:v>
              </c:pt>
              <c:pt idx="2">
                <c:v>370.13944530046228</c:v>
              </c:pt>
            </c:numLit>
          </c:val>
          <c:extLst>
            <c:ext xmlns:c16="http://schemas.microsoft.com/office/drawing/2014/chart" uri="{C3380CC4-5D6E-409C-BE32-E72D297353CC}">
              <c16:uniqueId val="{00000001-53E2-C742-8F3A-1340FBEE5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3173760"/>
        <c:axId val="233175296"/>
      </c:barChart>
      <c:catAx>
        <c:axId val="2331737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33175296"/>
        <c:crosses val="autoZero"/>
        <c:auto val="1"/>
        <c:lblAlgn val="ctr"/>
        <c:lblOffset val="100"/>
        <c:noMultiLvlLbl val="0"/>
      </c:catAx>
      <c:valAx>
        <c:axId val="2331752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2331737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5190135608049005"/>
          <c:y val="8.7579104695246393E-2"/>
          <c:w val="0.10643197725284299"/>
          <c:h val="0.18595290172061801"/>
        </c:manualLayout>
      </c:layout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WT</c:v>
          </c:tx>
          <c:invertIfNegative val="0"/>
          <c:errBars>
            <c:errBarType val="both"/>
            <c:errValType val="cust"/>
            <c:noEndCap val="0"/>
            <c:plus>
              <c:numRef>
                <c:f>Fig.7H!$C$665:$C$667</c:f>
                <c:numCache>
                  <c:formatCode>General</c:formatCode>
                  <c:ptCount val="3"/>
                  <c:pt idx="0">
                    <c:v>7.0391641007457734E-3</c:v>
                  </c:pt>
                  <c:pt idx="1">
                    <c:v>8.8461653851177584E-3</c:v>
                  </c:pt>
                  <c:pt idx="2">
                    <c:v>7.0229607502262535E-3</c:v>
                  </c:pt>
                </c:numCache>
              </c:numRef>
            </c:plus>
            <c:minus>
              <c:numRef>
                <c:f>Fig.7H!$C$665:$C$667</c:f>
                <c:numCache>
                  <c:formatCode>General</c:formatCode>
                  <c:ptCount val="3"/>
                  <c:pt idx="0">
                    <c:v>7.0391641007457734E-3</c:v>
                  </c:pt>
                  <c:pt idx="1">
                    <c:v>8.8461653851177584E-3</c:v>
                  </c:pt>
                  <c:pt idx="2">
                    <c:v>7.0229607502262535E-3</c:v>
                  </c:pt>
                </c:numCache>
              </c:numRef>
            </c:minus>
          </c:errBars>
          <c:cat>
            <c:strRef>
              <c:f>Fig.7H!$A$665:$A$667</c:f>
              <c:strCache>
                <c:ptCount val="3"/>
                <c:pt idx="0">
                  <c:v>Mean Light</c:v>
                </c:pt>
                <c:pt idx="1">
                  <c:v>Mean Dark</c:v>
                </c:pt>
                <c:pt idx="2">
                  <c:v>Mean Total</c:v>
                </c:pt>
              </c:strCache>
            </c:strRef>
          </c:cat>
          <c:val>
            <c:numRef>
              <c:f>Fig.7H!$B$665:$B$667</c:f>
              <c:numCache>
                <c:formatCode>General</c:formatCode>
                <c:ptCount val="3"/>
                <c:pt idx="0">
                  <c:v>0.91852991689750707</c:v>
                </c:pt>
                <c:pt idx="1">
                  <c:v>0.94107465277777769</c:v>
                </c:pt>
                <c:pt idx="2">
                  <c:v>0.92853436055469984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DC-CB4C-A87A-2F7DEAA8DFAA}"/>
            </c:ext>
          </c:extLst>
        </c:ser>
        <c:ser>
          <c:idx val="1"/>
          <c:order val="1"/>
          <c:tx>
            <c:v>mKO</c:v>
          </c:tx>
          <c:invertIfNegative val="0"/>
          <c:errBars>
            <c:errBarType val="both"/>
            <c:errValType val="cust"/>
            <c:noEndCap val="0"/>
            <c:plus>
              <c:numRef>
                <c:f>Fig.7H!$G$665:$G$667</c:f>
                <c:numCache>
                  <c:formatCode>General</c:formatCode>
                  <c:ptCount val="3"/>
                  <c:pt idx="0">
                    <c:v>3.4154217206693598E-3</c:v>
                  </c:pt>
                  <c:pt idx="1">
                    <c:v>5.4915232292604959E-3</c:v>
                  </c:pt>
                  <c:pt idx="2">
                    <c:v>3.3836066149163769E-3</c:v>
                  </c:pt>
                </c:numCache>
              </c:numRef>
            </c:plus>
            <c:minus>
              <c:numRef>
                <c:f>Fig.7H!$G$665:$G$667</c:f>
                <c:numCache>
                  <c:formatCode>General</c:formatCode>
                  <c:ptCount val="3"/>
                  <c:pt idx="0">
                    <c:v>3.4154217206693598E-3</c:v>
                  </c:pt>
                  <c:pt idx="1">
                    <c:v>5.4915232292604959E-3</c:v>
                  </c:pt>
                  <c:pt idx="2">
                    <c:v>3.3836066149163769E-3</c:v>
                  </c:pt>
                </c:numCache>
              </c:numRef>
            </c:minus>
          </c:errBars>
          <c:cat>
            <c:strRef>
              <c:f>Fig.7H!$A$665:$A$667</c:f>
              <c:strCache>
                <c:ptCount val="3"/>
                <c:pt idx="0">
                  <c:v>Mean Light</c:v>
                </c:pt>
                <c:pt idx="1">
                  <c:v>Mean Dark</c:v>
                </c:pt>
                <c:pt idx="2">
                  <c:v>Mean Total</c:v>
                </c:pt>
              </c:strCache>
            </c:strRef>
          </c:cat>
          <c:val>
            <c:numRef>
              <c:f>Fig.7H!$F$665:$F$667</c:f>
              <c:numCache>
                <c:formatCode>General</c:formatCode>
                <c:ptCount val="3"/>
                <c:pt idx="0">
                  <c:v>0.89922105263157914</c:v>
                </c:pt>
                <c:pt idx="1">
                  <c:v>0.93098020833333361</c:v>
                </c:pt>
                <c:pt idx="2">
                  <c:v>0.91331448382126312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DC-CB4C-A87A-2F7DEAA8D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3228160"/>
        <c:axId val="233229696"/>
      </c:barChart>
      <c:catAx>
        <c:axId val="2332281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33229696"/>
        <c:crosses val="autoZero"/>
        <c:auto val="1"/>
        <c:lblAlgn val="ctr"/>
        <c:lblOffset val="100"/>
        <c:noMultiLvlLbl val="0"/>
      </c:catAx>
      <c:valAx>
        <c:axId val="2332296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32281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WT</c:v>
          </c:tx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Fig.7I!$Z$675:$Z$698</c:f>
                <c:numCache>
                  <c:formatCode>General</c:formatCode>
                  <c:ptCount val="24"/>
                  <c:pt idx="0">
                    <c:v>1.6014416248423712E-2</c:v>
                  </c:pt>
                  <c:pt idx="1">
                    <c:v>1.2404724557926378E-2</c:v>
                  </c:pt>
                  <c:pt idx="2">
                    <c:v>1.3304122298704637E-2</c:v>
                  </c:pt>
                  <c:pt idx="3">
                    <c:v>6.7962590983188312E-3</c:v>
                  </c:pt>
                  <c:pt idx="4">
                    <c:v>9.4710495364024559E-3</c:v>
                  </c:pt>
                  <c:pt idx="5">
                    <c:v>1.3163379805400926E-2</c:v>
                  </c:pt>
                  <c:pt idx="6">
                    <c:v>1.0956415438733567E-2</c:v>
                  </c:pt>
                  <c:pt idx="7">
                    <c:v>1.4417071909668714E-2</c:v>
                  </c:pt>
                  <c:pt idx="8">
                    <c:v>1.0858725425524858E-2</c:v>
                  </c:pt>
                  <c:pt idx="9">
                    <c:v>1.0917216750190559E-2</c:v>
                  </c:pt>
                  <c:pt idx="10">
                    <c:v>1.0506625710162164E-2</c:v>
                  </c:pt>
                  <c:pt idx="11">
                    <c:v>9.4417145655277118E-3</c:v>
                  </c:pt>
                  <c:pt idx="12">
                    <c:v>1.473837138388725E-2</c:v>
                  </c:pt>
                  <c:pt idx="13">
                    <c:v>2.0894075523346618E-2</c:v>
                  </c:pt>
                  <c:pt idx="14">
                    <c:v>2.6348949307887653E-2</c:v>
                  </c:pt>
                  <c:pt idx="15">
                    <c:v>2.763659384664555E-2</c:v>
                  </c:pt>
                  <c:pt idx="16">
                    <c:v>2.6502448822621733E-2</c:v>
                  </c:pt>
                  <c:pt idx="17">
                    <c:v>2.556111669564529E-2</c:v>
                  </c:pt>
                  <c:pt idx="18">
                    <c:v>2.7181671505223992E-2</c:v>
                  </c:pt>
                  <c:pt idx="19">
                    <c:v>1.5705334778643183E-2</c:v>
                  </c:pt>
                  <c:pt idx="20">
                    <c:v>2.3575660641673601E-2</c:v>
                  </c:pt>
                  <c:pt idx="21">
                    <c:v>1.773214651591087E-2</c:v>
                  </c:pt>
                  <c:pt idx="22">
                    <c:v>1.773864883306614E-2</c:v>
                  </c:pt>
                  <c:pt idx="23">
                    <c:v>1.703141863377838E-2</c:v>
                  </c:pt>
                </c:numCache>
              </c:numRef>
            </c:plus>
            <c:minus>
              <c:numRef>
                <c:f>Fig.7I!$Z$675:$Z$698</c:f>
                <c:numCache>
                  <c:formatCode>General</c:formatCode>
                  <c:ptCount val="24"/>
                  <c:pt idx="0">
                    <c:v>1.6014416248423712E-2</c:v>
                  </c:pt>
                  <c:pt idx="1">
                    <c:v>1.2404724557926378E-2</c:v>
                  </c:pt>
                  <c:pt idx="2">
                    <c:v>1.3304122298704637E-2</c:v>
                  </c:pt>
                  <c:pt idx="3">
                    <c:v>6.7962590983188312E-3</c:v>
                  </c:pt>
                  <c:pt idx="4">
                    <c:v>9.4710495364024559E-3</c:v>
                  </c:pt>
                  <c:pt idx="5">
                    <c:v>1.3163379805400926E-2</c:v>
                  </c:pt>
                  <c:pt idx="6">
                    <c:v>1.0956415438733567E-2</c:v>
                  </c:pt>
                  <c:pt idx="7">
                    <c:v>1.4417071909668714E-2</c:v>
                  </c:pt>
                  <c:pt idx="8">
                    <c:v>1.0858725425524858E-2</c:v>
                  </c:pt>
                  <c:pt idx="9">
                    <c:v>1.0917216750190559E-2</c:v>
                  </c:pt>
                  <c:pt idx="10">
                    <c:v>1.0506625710162164E-2</c:v>
                  </c:pt>
                  <c:pt idx="11">
                    <c:v>9.4417145655277118E-3</c:v>
                  </c:pt>
                  <c:pt idx="12">
                    <c:v>1.473837138388725E-2</c:v>
                  </c:pt>
                  <c:pt idx="13">
                    <c:v>2.0894075523346618E-2</c:v>
                  </c:pt>
                  <c:pt idx="14">
                    <c:v>2.6348949307887653E-2</c:v>
                  </c:pt>
                  <c:pt idx="15">
                    <c:v>2.763659384664555E-2</c:v>
                  </c:pt>
                  <c:pt idx="16">
                    <c:v>2.6502448822621733E-2</c:v>
                  </c:pt>
                  <c:pt idx="17">
                    <c:v>2.556111669564529E-2</c:v>
                  </c:pt>
                  <c:pt idx="18">
                    <c:v>2.7181671505223992E-2</c:v>
                  </c:pt>
                  <c:pt idx="19">
                    <c:v>1.5705334778643183E-2</c:v>
                  </c:pt>
                  <c:pt idx="20">
                    <c:v>2.3575660641673601E-2</c:v>
                  </c:pt>
                  <c:pt idx="21">
                    <c:v>1.773214651591087E-2</c:v>
                  </c:pt>
                  <c:pt idx="22">
                    <c:v>1.773864883306614E-2</c:v>
                  </c:pt>
                  <c:pt idx="23">
                    <c:v>1.703141863377838E-2</c:v>
                  </c:pt>
                </c:numCache>
              </c:numRef>
            </c:minus>
          </c:errBars>
          <c:cat>
            <c:numRef>
              <c:f>Fig.7I!$W$675:$W$698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Fig.7I!$X$675:$X$698</c:f>
              <c:numCache>
                <c:formatCode>General</c:formatCode>
                <c:ptCount val="24"/>
                <c:pt idx="0">
                  <c:v>0.33432499999999998</c:v>
                </c:pt>
                <c:pt idx="1">
                  <c:v>0.25450833333333339</c:v>
                </c:pt>
                <c:pt idx="2">
                  <c:v>0.24792083333333331</c:v>
                </c:pt>
                <c:pt idx="3">
                  <c:v>0.24007916666666668</c:v>
                </c:pt>
                <c:pt idx="4">
                  <c:v>0.22356666666666664</c:v>
                </c:pt>
                <c:pt idx="5">
                  <c:v>0.23996666666666661</c:v>
                </c:pt>
                <c:pt idx="6">
                  <c:v>0.22717499999999999</c:v>
                </c:pt>
                <c:pt idx="7">
                  <c:v>0.23277500000000004</c:v>
                </c:pt>
                <c:pt idx="8">
                  <c:v>0.2189638888888889</c:v>
                </c:pt>
                <c:pt idx="9">
                  <c:v>0.23733611111111114</c:v>
                </c:pt>
                <c:pt idx="10">
                  <c:v>0.24303888888888894</c:v>
                </c:pt>
                <c:pt idx="11">
                  <c:v>0.26965555555555559</c:v>
                </c:pt>
                <c:pt idx="12">
                  <c:v>0.32467499999999994</c:v>
                </c:pt>
                <c:pt idx="13">
                  <c:v>0.40239166666666665</c:v>
                </c:pt>
                <c:pt idx="14">
                  <c:v>0.40945833333333337</c:v>
                </c:pt>
                <c:pt idx="15">
                  <c:v>0.40671666666666673</c:v>
                </c:pt>
                <c:pt idx="16">
                  <c:v>0.4027708333333333</c:v>
                </c:pt>
                <c:pt idx="17">
                  <c:v>0.40380833333333338</c:v>
                </c:pt>
                <c:pt idx="18">
                  <c:v>0.37757916666666663</c:v>
                </c:pt>
                <c:pt idx="19">
                  <c:v>0.35237083333333336</c:v>
                </c:pt>
                <c:pt idx="20">
                  <c:v>0.31714999999999999</c:v>
                </c:pt>
                <c:pt idx="21">
                  <c:v>0.30539166666666667</c:v>
                </c:pt>
                <c:pt idx="22">
                  <c:v>0.31896250000000004</c:v>
                </c:pt>
                <c:pt idx="23">
                  <c:v>0.31897500000000001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96-384A-9B23-D1B6B0CA8049}"/>
            </c:ext>
          </c:extLst>
        </c:ser>
        <c:ser>
          <c:idx val="1"/>
          <c:order val="1"/>
          <c:tx>
            <c:v>mKO</c:v>
          </c:tx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Fig.7I!$AA$675:$AA$698</c:f>
                <c:numCache>
                  <c:formatCode>General</c:formatCode>
                  <c:ptCount val="24"/>
                  <c:pt idx="0">
                    <c:v>2.3848210035840842E-2</c:v>
                  </c:pt>
                  <c:pt idx="1">
                    <c:v>9.0207944144229234E-3</c:v>
                  </c:pt>
                  <c:pt idx="2">
                    <c:v>8.4270774676077267E-3</c:v>
                  </c:pt>
                  <c:pt idx="3">
                    <c:v>6.217238827805738E-3</c:v>
                  </c:pt>
                  <c:pt idx="4">
                    <c:v>9.4997491235554905E-3</c:v>
                  </c:pt>
                  <c:pt idx="5">
                    <c:v>5.7999933482294711E-3</c:v>
                  </c:pt>
                  <c:pt idx="6">
                    <c:v>7.10118477962294E-3</c:v>
                  </c:pt>
                  <c:pt idx="7">
                    <c:v>1.0096159792628869E-2</c:v>
                  </c:pt>
                  <c:pt idx="8">
                    <c:v>8.2977150324620753E-3</c:v>
                  </c:pt>
                  <c:pt idx="9">
                    <c:v>8.6105177015763663E-3</c:v>
                  </c:pt>
                  <c:pt idx="10">
                    <c:v>1.0210618959713876E-2</c:v>
                  </c:pt>
                  <c:pt idx="11">
                    <c:v>1.1801729082123734E-2</c:v>
                  </c:pt>
                  <c:pt idx="12">
                    <c:v>1.2169062422673058E-2</c:v>
                  </c:pt>
                  <c:pt idx="13">
                    <c:v>1.8558864475427397E-2</c:v>
                  </c:pt>
                  <c:pt idx="14">
                    <c:v>1.7017928602045446E-2</c:v>
                  </c:pt>
                  <c:pt idx="15">
                    <c:v>1.5799849096794612E-2</c:v>
                  </c:pt>
                  <c:pt idx="16">
                    <c:v>1.6756837097321491E-2</c:v>
                  </c:pt>
                  <c:pt idx="17">
                    <c:v>1.6873647408069372E-2</c:v>
                  </c:pt>
                  <c:pt idx="18">
                    <c:v>1.9417015624347986E-2</c:v>
                  </c:pt>
                  <c:pt idx="19">
                    <c:v>1.7345370864645632E-2</c:v>
                  </c:pt>
                  <c:pt idx="20">
                    <c:v>1.5450546855957915E-2</c:v>
                  </c:pt>
                  <c:pt idx="21">
                    <c:v>1.7794192942337483E-2</c:v>
                  </c:pt>
                  <c:pt idx="22">
                    <c:v>1.244071248604749E-2</c:v>
                  </c:pt>
                  <c:pt idx="23">
                    <c:v>1.5137454633894291E-2</c:v>
                  </c:pt>
                </c:numCache>
              </c:numRef>
            </c:plus>
            <c:minus>
              <c:numRef>
                <c:f>Fig.7I!$AA$675:$AA$698</c:f>
                <c:numCache>
                  <c:formatCode>General</c:formatCode>
                  <c:ptCount val="24"/>
                  <c:pt idx="0">
                    <c:v>2.3848210035840842E-2</c:v>
                  </c:pt>
                  <c:pt idx="1">
                    <c:v>9.0207944144229234E-3</c:v>
                  </c:pt>
                  <c:pt idx="2">
                    <c:v>8.4270774676077267E-3</c:v>
                  </c:pt>
                  <c:pt idx="3">
                    <c:v>6.217238827805738E-3</c:v>
                  </c:pt>
                  <c:pt idx="4">
                    <c:v>9.4997491235554905E-3</c:v>
                  </c:pt>
                  <c:pt idx="5">
                    <c:v>5.7999933482294711E-3</c:v>
                  </c:pt>
                  <c:pt idx="6">
                    <c:v>7.10118477962294E-3</c:v>
                  </c:pt>
                  <c:pt idx="7">
                    <c:v>1.0096159792628869E-2</c:v>
                  </c:pt>
                  <c:pt idx="8">
                    <c:v>8.2977150324620753E-3</c:v>
                  </c:pt>
                  <c:pt idx="9">
                    <c:v>8.6105177015763663E-3</c:v>
                  </c:pt>
                  <c:pt idx="10">
                    <c:v>1.0210618959713876E-2</c:v>
                  </c:pt>
                  <c:pt idx="11">
                    <c:v>1.1801729082123734E-2</c:v>
                  </c:pt>
                  <c:pt idx="12">
                    <c:v>1.2169062422673058E-2</c:v>
                  </c:pt>
                  <c:pt idx="13">
                    <c:v>1.8558864475427397E-2</c:v>
                  </c:pt>
                  <c:pt idx="14">
                    <c:v>1.7017928602045446E-2</c:v>
                  </c:pt>
                  <c:pt idx="15">
                    <c:v>1.5799849096794612E-2</c:v>
                  </c:pt>
                  <c:pt idx="16">
                    <c:v>1.6756837097321491E-2</c:v>
                  </c:pt>
                  <c:pt idx="17">
                    <c:v>1.6873647408069372E-2</c:v>
                  </c:pt>
                  <c:pt idx="18">
                    <c:v>1.9417015624347986E-2</c:v>
                  </c:pt>
                  <c:pt idx="19">
                    <c:v>1.7345370864645632E-2</c:v>
                  </c:pt>
                  <c:pt idx="20">
                    <c:v>1.5450546855957915E-2</c:v>
                  </c:pt>
                  <c:pt idx="21">
                    <c:v>1.7794192942337483E-2</c:v>
                  </c:pt>
                  <c:pt idx="22">
                    <c:v>1.244071248604749E-2</c:v>
                  </c:pt>
                  <c:pt idx="23">
                    <c:v>1.5137454633894291E-2</c:v>
                  </c:pt>
                </c:numCache>
              </c:numRef>
            </c:minus>
          </c:errBars>
          <c:cat>
            <c:numRef>
              <c:f>Fig.7I!$W$675:$W$698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Fig.7I!$Y$675:$Y$698</c:f>
              <c:numCache>
                <c:formatCode>General</c:formatCode>
                <c:ptCount val="24"/>
                <c:pt idx="0">
                  <c:v>0.36789166666666667</c:v>
                </c:pt>
                <c:pt idx="1">
                  <c:v>0.28132083333333335</c:v>
                </c:pt>
                <c:pt idx="2">
                  <c:v>0.25318750000000001</c:v>
                </c:pt>
                <c:pt idx="3">
                  <c:v>0.25102499999999994</c:v>
                </c:pt>
                <c:pt idx="4">
                  <c:v>0.24892083333333334</c:v>
                </c:pt>
                <c:pt idx="5">
                  <c:v>0.22103333333333333</c:v>
                </c:pt>
                <c:pt idx="6">
                  <c:v>0.23925277777777776</c:v>
                </c:pt>
                <c:pt idx="7">
                  <c:v>0.23604722222222224</c:v>
                </c:pt>
                <c:pt idx="8">
                  <c:v>0.23622222222222219</c:v>
                </c:pt>
                <c:pt idx="9">
                  <c:v>0.25091666666666673</c:v>
                </c:pt>
                <c:pt idx="10">
                  <c:v>0.26476944444444445</c:v>
                </c:pt>
                <c:pt idx="11">
                  <c:v>0.29263333333333336</c:v>
                </c:pt>
                <c:pt idx="12">
                  <c:v>0.37502499999999994</c:v>
                </c:pt>
                <c:pt idx="13">
                  <c:v>0.44085000000000002</c:v>
                </c:pt>
                <c:pt idx="14">
                  <c:v>0.46287916666666673</c:v>
                </c:pt>
                <c:pt idx="15">
                  <c:v>0.47506666666666664</c:v>
                </c:pt>
                <c:pt idx="16">
                  <c:v>0.49612499999999998</c:v>
                </c:pt>
                <c:pt idx="17">
                  <c:v>0.4454083333333333</c:v>
                </c:pt>
                <c:pt idx="18">
                  <c:v>0.42247916666666663</c:v>
                </c:pt>
                <c:pt idx="19">
                  <c:v>0.40289999999999998</c:v>
                </c:pt>
                <c:pt idx="20">
                  <c:v>0.35636666666666661</c:v>
                </c:pt>
                <c:pt idx="21">
                  <c:v>0.36426666666666668</c:v>
                </c:pt>
                <c:pt idx="22">
                  <c:v>0.36492499999999994</c:v>
                </c:pt>
                <c:pt idx="23">
                  <c:v>0.36041249999999997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96-384A-9B23-D1B6B0CA8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2254848"/>
        <c:axId val="232256640"/>
      </c:lineChart>
      <c:catAx>
        <c:axId val="23225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2256640"/>
        <c:crosses val="autoZero"/>
        <c:auto val="1"/>
        <c:lblAlgn val="ctr"/>
        <c:lblOffset val="100"/>
        <c:noMultiLvlLbl val="0"/>
      </c:catAx>
      <c:valAx>
        <c:axId val="232256640"/>
        <c:scaling>
          <c:orientation val="minMax"/>
          <c:max val="0.53"/>
          <c:min val="0.2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2254848"/>
        <c:crosses val="autoZero"/>
        <c:crossBetween val="between"/>
        <c:majorUnit val="0.1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WT</c:v>
          </c:tx>
          <c:invertIfNegative val="0"/>
          <c:errBars>
            <c:errBarType val="both"/>
            <c:errValType val="cust"/>
            <c:noEndCap val="0"/>
            <c:plus>
              <c:numRef>
                <c:f>Fig.7I!$C$665:$C$667</c:f>
                <c:numCache>
                  <c:formatCode>General</c:formatCode>
                  <c:ptCount val="3"/>
                  <c:pt idx="0">
                    <c:v>8.619534372722391E-3</c:v>
                  </c:pt>
                  <c:pt idx="1">
                    <c:v>1.8088461623308093E-2</c:v>
                  </c:pt>
                  <c:pt idx="2">
                    <c:v>1.2360258508706515E-2</c:v>
                  </c:pt>
                </c:numCache>
              </c:numRef>
            </c:plus>
            <c:minus>
              <c:numRef>
                <c:f>Fig.7I!$C$665:$C$667</c:f>
                <c:numCache>
                  <c:formatCode>General</c:formatCode>
                  <c:ptCount val="3"/>
                  <c:pt idx="0">
                    <c:v>8.619534372722391E-3</c:v>
                  </c:pt>
                  <c:pt idx="1">
                    <c:v>1.8088461623308093E-2</c:v>
                  </c:pt>
                  <c:pt idx="2">
                    <c:v>1.2360258508706515E-2</c:v>
                  </c:pt>
                </c:numCache>
              </c:numRef>
            </c:minus>
          </c:errBars>
          <c:cat>
            <c:strRef>
              <c:f>Fig.7I!$A$665:$A$667</c:f>
              <c:strCache>
                <c:ptCount val="3"/>
                <c:pt idx="0">
                  <c:v>Mean Light</c:v>
                </c:pt>
                <c:pt idx="1">
                  <c:v>Mean Dark</c:v>
                </c:pt>
                <c:pt idx="2">
                  <c:v>Mean Total</c:v>
                </c:pt>
              </c:strCache>
            </c:strRef>
          </c:cat>
          <c:val>
            <c:numRef>
              <c:f>Fig.7I!$B$665:$B$667</c:f>
              <c:numCache>
                <c:formatCode>General</c:formatCode>
                <c:ptCount val="3"/>
                <c:pt idx="0">
                  <c:v>0.24573961218836562</c:v>
                </c:pt>
                <c:pt idx="1">
                  <c:v>0.36168749999999994</c:v>
                </c:pt>
                <c:pt idx="2">
                  <c:v>0.29719260400616332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F5-C64F-AE0B-953E9B18D874}"/>
            </c:ext>
          </c:extLst>
        </c:ser>
        <c:ser>
          <c:idx val="1"/>
          <c:order val="1"/>
          <c:tx>
            <c:v>mKO</c:v>
          </c:tx>
          <c:invertIfNegative val="0"/>
          <c:errBars>
            <c:errBarType val="both"/>
            <c:errValType val="cust"/>
            <c:noEndCap val="0"/>
            <c:plus>
              <c:numRef>
                <c:f>Fig.7I!$G$665:$G$667</c:f>
                <c:numCache>
                  <c:formatCode>General</c:formatCode>
                  <c:ptCount val="3"/>
                  <c:pt idx="0">
                    <c:v>6.5333471225300886E-3</c:v>
                  </c:pt>
                  <c:pt idx="1">
                    <c:v>9.773177240233584E-3</c:v>
                  </c:pt>
                  <c:pt idx="2">
                    <c:v>7.3112113219292634E-3</c:v>
                  </c:pt>
                </c:numCache>
              </c:numRef>
            </c:plus>
            <c:minus>
              <c:numRef>
                <c:f>Fig.7I!$G$665:$G$667</c:f>
                <c:numCache>
                  <c:formatCode>General</c:formatCode>
                  <c:ptCount val="3"/>
                  <c:pt idx="0">
                    <c:v>6.5333471225300886E-3</c:v>
                  </c:pt>
                  <c:pt idx="1">
                    <c:v>9.773177240233584E-3</c:v>
                  </c:pt>
                  <c:pt idx="2">
                    <c:v>7.3112113219292634E-3</c:v>
                  </c:pt>
                </c:numCache>
              </c:numRef>
            </c:minus>
          </c:errBars>
          <c:cat>
            <c:strRef>
              <c:f>Fig.7I!$A$665:$A$667</c:f>
              <c:strCache>
                <c:ptCount val="3"/>
                <c:pt idx="0">
                  <c:v>Mean Light</c:v>
                </c:pt>
                <c:pt idx="1">
                  <c:v>Mean Dark</c:v>
                </c:pt>
                <c:pt idx="2">
                  <c:v>Mean Total</c:v>
                </c:pt>
              </c:strCache>
            </c:strRef>
          </c:cat>
          <c:val>
            <c:numRef>
              <c:f>Fig.7I!$F$665:$F$667</c:f>
              <c:numCache>
                <c:formatCode>General</c:formatCode>
                <c:ptCount val="3"/>
                <c:pt idx="0">
                  <c:v>0.26034653739612179</c:v>
                </c:pt>
                <c:pt idx="1">
                  <c:v>0.41389201388888885</c:v>
                </c:pt>
                <c:pt idx="2">
                  <c:v>0.3284838212634823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F5-C64F-AE0B-953E9B18D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3607552"/>
        <c:axId val="233609088"/>
      </c:barChart>
      <c:catAx>
        <c:axId val="233607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33609088"/>
        <c:crosses val="autoZero"/>
        <c:auto val="1"/>
        <c:lblAlgn val="ctr"/>
        <c:lblOffset val="100"/>
        <c:noMultiLvlLbl val="0"/>
      </c:catAx>
      <c:valAx>
        <c:axId val="2336090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36075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feeding g/5min interval/hr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Ctrl males</c:v>
          </c:tx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24"/>
                <c:pt idx="0">
                  <c:v>1.9211297070652401E-3</c:v>
                </c:pt>
                <c:pt idx="1">
                  <c:v>1.8345228376053699E-3</c:v>
                </c:pt>
                <c:pt idx="2">
                  <c:v>1.53089291314482E-3</c:v>
                </c:pt>
                <c:pt idx="3">
                  <c:v>1.06375800510445E-3</c:v>
                </c:pt>
                <c:pt idx="4">
                  <c:v>1.0622513763446199E-3</c:v>
                </c:pt>
                <c:pt idx="5">
                  <c:v>1.46771759455609E-3</c:v>
                </c:pt>
                <c:pt idx="6">
                  <c:v>1.51692373382535E-3</c:v>
                </c:pt>
                <c:pt idx="7">
                  <c:v>2.1042538669516198E-3</c:v>
                </c:pt>
                <c:pt idx="8">
                  <c:v>1.7777024555996001E-3</c:v>
                </c:pt>
                <c:pt idx="9">
                  <c:v>1.2633880580777399E-3</c:v>
                </c:pt>
                <c:pt idx="10">
                  <c:v>2.1552713342366699E-3</c:v>
                </c:pt>
                <c:pt idx="11">
                  <c:v>2.24002575900569E-3</c:v>
                </c:pt>
                <c:pt idx="12">
                  <c:v>2.4476733229408399E-3</c:v>
                </c:pt>
                <c:pt idx="13">
                  <c:v>2.8241989088287601E-3</c:v>
                </c:pt>
                <c:pt idx="14">
                  <c:v>2.8741582166542201E-3</c:v>
                </c:pt>
                <c:pt idx="15">
                  <c:v>3.17693149499701E-3</c:v>
                </c:pt>
                <c:pt idx="16">
                  <c:v>2.48058746998411E-3</c:v>
                </c:pt>
                <c:pt idx="17">
                  <c:v>2.5473961669145299E-3</c:v>
                </c:pt>
                <c:pt idx="18">
                  <c:v>2.4059583789252E-3</c:v>
                </c:pt>
                <c:pt idx="19">
                  <c:v>1.8955716380134799E-3</c:v>
                </c:pt>
                <c:pt idx="20">
                  <c:v>2.4877394133925898E-3</c:v>
                </c:pt>
                <c:pt idx="21">
                  <c:v>2.1285932682845099E-3</c:v>
                </c:pt>
                <c:pt idx="22">
                  <c:v>2.44119970638148E-3</c:v>
                </c:pt>
                <c:pt idx="23">
                  <c:v>1.5842232670047901E-3</c:v>
                </c:pt>
              </c:numLit>
            </c:plus>
            <c:minus>
              <c:numLit>
                <c:formatCode>General</c:formatCode>
                <c:ptCount val="24"/>
                <c:pt idx="0">
                  <c:v>1.9211297070652401E-3</c:v>
                </c:pt>
                <c:pt idx="1">
                  <c:v>1.8345228376053699E-3</c:v>
                </c:pt>
                <c:pt idx="2">
                  <c:v>1.53089291314482E-3</c:v>
                </c:pt>
                <c:pt idx="3">
                  <c:v>1.06375800510445E-3</c:v>
                </c:pt>
                <c:pt idx="4">
                  <c:v>1.0622513763446199E-3</c:v>
                </c:pt>
                <c:pt idx="5">
                  <c:v>1.46771759455609E-3</c:v>
                </c:pt>
                <c:pt idx="6">
                  <c:v>1.51692373382535E-3</c:v>
                </c:pt>
                <c:pt idx="7">
                  <c:v>2.1042538669516198E-3</c:v>
                </c:pt>
                <c:pt idx="8">
                  <c:v>1.7777024555996001E-3</c:v>
                </c:pt>
                <c:pt idx="9">
                  <c:v>1.2633880580777399E-3</c:v>
                </c:pt>
                <c:pt idx="10">
                  <c:v>2.1552713342366699E-3</c:v>
                </c:pt>
                <c:pt idx="11">
                  <c:v>2.24002575900569E-3</c:v>
                </c:pt>
                <c:pt idx="12">
                  <c:v>2.4476733229408399E-3</c:v>
                </c:pt>
                <c:pt idx="13">
                  <c:v>2.8241989088287601E-3</c:v>
                </c:pt>
                <c:pt idx="14">
                  <c:v>2.8741582166542201E-3</c:v>
                </c:pt>
                <c:pt idx="15">
                  <c:v>3.17693149499701E-3</c:v>
                </c:pt>
                <c:pt idx="16">
                  <c:v>2.48058746998411E-3</c:v>
                </c:pt>
                <c:pt idx="17">
                  <c:v>2.5473961669145299E-3</c:v>
                </c:pt>
                <c:pt idx="18">
                  <c:v>2.4059583789252E-3</c:v>
                </c:pt>
                <c:pt idx="19">
                  <c:v>1.8955716380134799E-3</c:v>
                </c:pt>
                <c:pt idx="20">
                  <c:v>2.4877394133925898E-3</c:v>
                </c:pt>
                <c:pt idx="21">
                  <c:v>2.1285932682845099E-3</c:v>
                </c:pt>
                <c:pt idx="22">
                  <c:v>2.44119970638148E-3</c:v>
                </c:pt>
                <c:pt idx="23">
                  <c:v>1.5842232670047901E-3</c:v>
                </c:pt>
              </c:numLit>
            </c:minus>
          </c:errBars>
          <c:cat>
            <c:numLit>
              <c:formatCode>General</c:formatCode>
              <c:ptCount val="24"/>
              <c:pt idx="0">
                <c:v>0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13</c:v>
              </c:pt>
              <c:pt idx="14">
                <c:v>14</c:v>
              </c:pt>
              <c:pt idx="15">
                <c:v>15</c:v>
              </c:pt>
              <c:pt idx="16">
                <c:v>16</c:v>
              </c:pt>
              <c:pt idx="17">
                <c:v>17</c:v>
              </c:pt>
              <c:pt idx="18">
                <c:v>18</c:v>
              </c:pt>
              <c:pt idx="19">
                <c:v>19</c:v>
              </c:pt>
              <c:pt idx="20">
                <c:v>20</c:v>
              </c:pt>
              <c:pt idx="21">
                <c:v>21</c:v>
              </c:pt>
              <c:pt idx="22">
                <c:v>22</c:v>
              </c:pt>
              <c:pt idx="23">
                <c:v>23</c:v>
              </c:pt>
            </c:numLit>
          </c:cat>
          <c:val>
            <c:numLit>
              <c:formatCode>General</c:formatCode>
              <c:ptCount val="24"/>
              <c:pt idx="0">
                <c:v>1.1229166666666599E-2</c:v>
              </c:pt>
              <c:pt idx="1">
                <c:v>9.5208333333333395E-3</c:v>
              </c:pt>
              <c:pt idx="2">
                <c:v>7.5624999999999902E-3</c:v>
              </c:pt>
              <c:pt idx="3">
                <c:v>5.6875000000000103E-3</c:v>
              </c:pt>
              <c:pt idx="4">
                <c:v>5.5833333333333499E-3</c:v>
              </c:pt>
              <c:pt idx="5">
                <c:v>6.3749999999999796E-3</c:v>
              </c:pt>
              <c:pt idx="6">
                <c:v>6.7916666666666603E-3</c:v>
              </c:pt>
              <c:pt idx="7">
                <c:v>6.54166666666666E-3</c:v>
              </c:pt>
              <c:pt idx="8">
                <c:v>7.9583333333333294E-3</c:v>
              </c:pt>
              <c:pt idx="9">
                <c:v>6.8333333333333197E-3</c:v>
              </c:pt>
              <c:pt idx="10">
                <c:v>1.31875E-2</c:v>
              </c:pt>
              <c:pt idx="11">
                <c:v>1.13125E-2</c:v>
              </c:pt>
              <c:pt idx="12">
                <c:v>2.0229166666666701E-2</c:v>
              </c:pt>
              <c:pt idx="13">
                <c:v>2.8270833333333301E-2</c:v>
              </c:pt>
              <c:pt idx="14">
                <c:v>2.6354166666666699E-2</c:v>
              </c:pt>
              <c:pt idx="15">
                <c:v>2.70625E-2</c:v>
              </c:pt>
              <c:pt idx="16">
                <c:v>2.2749999999999999E-2</c:v>
              </c:pt>
              <c:pt idx="17">
                <c:v>2.2187499999999999E-2</c:v>
              </c:pt>
              <c:pt idx="18">
                <c:v>1.8187499999999999E-2</c:v>
              </c:pt>
              <c:pt idx="19">
                <c:v>1.2833333333333301E-2</c:v>
              </c:pt>
              <c:pt idx="20">
                <c:v>1.5979166666666701E-2</c:v>
              </c:pt>
              <c:pt idx="21">
                <c:v>1.36666666666667E-2</c:v>
              </c:pt>
              <c:pt idx="22">
                <c:v>1.50625E-2</c:v>
              </c:pt>
              <c:pt idx="23">
                <c:v>1.0729166666666699E-2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FE3-F74B-8FFE-D66AF64FC41F}"/>
            </c:ext>
          </c:extLst>
        </c:ser>
        <c:ser>
          <c:idx val="1"/>
          <c:order val="1"/>
          <c:tx>
            <c:v>mKO males</c:v>
          </c:tx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24"/>
                <c:pt idx="0">
                  <c:v>1.63937704176711E-3</c:v>
                </c:pt>
                <c:pt idx="1">
                  <c:v>1.8784904783696499E-3</c:v>
                </c:pt>
                <c:pt idx="2">
                  <c:v>1.80282765821919E-3</c:v>
                </c:pt>
                <c:pt idx="3">
                  <c:v>1.6341621492032699E-3</c:v>
                </c:pt>
                <c:pt idx="4">
                  <c:v>1.55291043602489E-3</c:v>
                </c:pt>
                <c:pt idx="5">
                  <c:v>1.0121263711769001E-3</c:v>
                </c:pt>
                <c:pt idx="6">
                  <c:v>1.1475579322371499E-3</c:v>
                </c:pt>
                <c:pt idx="7">
                  <c:v>8.5885954760494903E-4</c:v>
                </c:pt>
                <c:pt idx="8">
                  <c:v>1.8284040457935201E-3</c:v>
                </c:pt>
                <c:pt idx="9">
                  <c:v>1.10844739132981E-3</c:v>
                </c:pt>
                <c:pt idx="10">
                  <c:v>1.7380854871649901E-3</c:v>
                </c:pt>
                <c:pt idx="11">
                  <c:v>2.1029812455587598E-3</c:v>
                </c:pt>
                <c:pt idx="12">
                  <c:v>2.3255223218733899E-3</c:v>
                </c:pt>
                <c:pt idx="13">
                  <c:v>3.0738594071262398E-3</c:v>
                </c:pt>
                <c:pt idx="14">
                  <c:v>2.6773961036081098E-3</c:v>
                </c:pt>
                <c:pt idx="15">
                  <c:v>2.2085376607458899E-3</c:v>
                </c:pt>
                <c:pt idx="16">
                  <c:v>2.5060670336624E-3</c:v>
                </c:pt>
                <c:pt idx="17">
                  <c:v>2.12827653436459E-3</c:v>
                </c:pt>
                <c:pt idx="18">
                  <c:v>2.6092905402881499E-3</c:v>
                </c:pt>
                <c:pt idx="19">
                  <c:v>2.52433571258657E-3</c:v>
                </c:pt>
                <c:pt idx="20">
                  <c:v>2.0131353624319201E-3</c:v>
                </c:pt>
                <c:pt idx="21">
                  <c:v>2.4232146117200799E-3</c:v>
                </c:pt>
                <c:pt idx="22">
                  <c:v>1.62464420743198E-3</c:v>
                </c:pt>
                <c:pt idx="23">
                  <c:v>2.23051739785973E-3</c:v>
                </c:pt>
              </c:numLit>
            </c:plus>
            <c:minus>
              <c:numLit>
                <c:formatCode>General</c:formatCode>
                <c:ptCount val="24"/>
                <c:pt idx="0">
                  <c:v>1.63937704176711E-3</c:v>
                </c:pt>
                <c:pt idx="1">
                  <c:v>1.8784904783696499E-3</c:v>
                </c:pt>
                <c:pt idx="2">
                  <c:v>1.80282765821919E-3</c:v>
                </c:pt>
                <c:pt idx="3">
                  <c:v>1.6341621492032699E-3</c:v>
                </c:pt>
                <c:pt idx="4">
                  <c:v>1.55291043602489E-3</c:v>
                </c:pt>
                <c:pt idx="5">
                  <c:v>1.0121263711769001E-3</c:v>
                </c:pt>
                <c:pt idx="6">
                  <c:v>1.1475579322371499E-3</c:v>
                </c:pt>
                <c:pt idx="7">
                  <c:v>8.5885954760494903E-4</c:v>
                </c:pt>
                <c:pt idx="8">
                  <c:v>1.8284040457935201E-3</c:v>
                </c:pt>
                <c:pt idx="9">
                  <c:v>1.10844739132981E-3</c:v>
                </c:pt>
                <c:pt idx="10">
                  <c:v>1.7380854871649901E-3</c:v>
                </c:pt>
                <c:pt idx="11">
                  <c:v>2.1029812455587598E-3</c:v>
                </c:pt>
                <c:pt idx="12">
                  <c:v>2.3255223218733899E-3</c:v>
                </c:pt>
                <c:pt idx="13">
                  <c:v>3.0738594071262398E-3</c:v>
                </c:pt>
                <c:pt idx="14">
                  <c:v>2.6773961036081098E-3</c:v>
                </c:pt>
                <c:pt idx="15">
                  <c:v>2.2085376607458899E-3</c:v>
                </c:pt>
                <c:pt idx="16">
                  <c:v>2.5060670336624E-3</c:v>
                </c:pt>
                <c:pt idx="17">
                  <c:v>2.12827653436459E-3</c:v>
                </c:pt>
                <c:pt idx="18">
                  <c:v>2.6092905402881499E-3</c:v>
                </c:pt>
                <c:pt idx="19">
                  <c:v>2.52433571258657E-3</c:v>
                </c:pt>
                <c:pt idx="20">
                  <c:v>2.0131353624319201E-3</c:v>
                </c:pt>
                <c:pt idx="21">
                  <c:v>2.4232146117200799E-3</c:v>
                </c:pt>
                <c:pt idx="22">
                  <c:v>1.62464420743198E-3</c:v>
                </c:pt>
                <c:pt idx="23">
                  <c:v>2.23051739785973E-3</c:v>
                </c:pt>
              </c:numLit>
            </c:minus>
          </c:errBars>
          <c:cat>
            <c:numLit>
              <c:formatCode>General</c:formatCode>
              <c:ptCount val="24"/>
              <c:pt idx="0">
                <c:v>0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13</c:v>
              </c:pt>
              <c:pt idx="14">
                <c:v>14</c:v>
              </c:pt>
              <c:pt idx="15">
                <c:v>15</c:v>
              </c:pt>
              <c:pt idx="16">
                <c:v>16</c:v>
              </c:pt>
              <c:pt idx="17">
                <c:v>17</c:v>
              </c:pt>
              <c:pt idx="18">
                <c:v>18</c:v>
              </c:pt>
              <c:pt idx="19">
                <c:v>19</c:v>
              </c:pt>
              <c:pt idx="20">
                <c:v>20</c:v>
              </c:pt>
              <c:pt idx="21">
                <c:v>21</c:v>
              </c:pt>
              <c:pt idx="22">
                <c:v>22</c:v>
              </c:pt>
              <c:pt idx="23">
                <c:v>23</c:v>
              </c:pt>
            </c:numLit>
          </c:cat>
          <c:val>
            <c:numLit>
              <c:formatCode>General</c:formatCode>
              <c:ptCount val="24"/>
              <c:pt idx="0">
                <c:v>1.18125E-2</c:v>
              </c:pt>
              <c:pt idx="1">
                <c:v>1.0604166666666699E-2</c:v>
              </c:pt>
              <c:pt idx="2">
                <c:v>1.01875E-2</c:v>
              </c:pt>
              <c:pt idx="3">
                <c:v>6.9375000000000001E-3</c:v>
              </c:pt>
              <c:pt idx="4">
                <c:v>6.54166666666666E-3</c:v>
              </c:pt>
              <c:pt idx="5">
                <c:v>4.2499999999999899E-3</c:v>
              </c:pt>
              <c:pt idx="6">
                <c:v>4.7916666666666698E-3</c:v>
              </c:pt>
              <c:pt idx="7">
                <c:v>5.0624999999999898E-3</c:v>
              </c:pt>
              <c:pt idx="8">
                <c:v>9.4166666666666808E-3</c:v>
              </c:pt>
              <c:pt idx="9">
                <c:v>6.3749999999999996E-3</c:v>
              </c:pt>
              <c:pt idx="10">
                <c:v>1.1229166666666599E-2</c:v>
              </c:pt>
              <c:pt idx="11">
                <c:v>1.34375E-2</c:v>
              </c:pt>
              <c:pt idx="12">
                <c:v>2.1979166666666699E-2</c:v>
              </c:pt>
              <c:pt idx="13">
                <c:v>3.4395833333333299E-2</c:v>
              </c:pt>
              <c:pt idx="14">
                <c:v>2.4750000000000001E-2</c:v>
              </c:pt>
              <c:pt idx="15">
                <c:v>2.33333333333333E-2</c:v>
              </c:pt>
              <c:pt idx="16">
                <c:v>2.5187500000000002E-2</c:v>
              </c:pt>
              <c:pt idx="17">
                <c:v>2.39166666666666E-2</c:v>
              </c:pt>
              <c:pt idx="18">
                <c:v>2.0666666666666701E-2</c:v>
              </c:pt>
              <c:pt idx="19">
                <c:v>1.3125E-2</c:v>
              </c:pt>
              <c:pt idx="20">
                <c:v>1.2500000000000001E-2</c:v>
              </c:pt>
              <c:pt idx="21">
                <c:v>1.41875E-2</c:v>
              </c:pt>
              <c:pt idx="22">
                <c:v>1.33333333333334E-2</c:v>
              </c:pt>
              <c:pt idx="23">
                <c:v>1.6645833333333301E-2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FE3-F74B-8FFE-D66AF64FC4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5360256"/>
        <c:axId val="235361792"/>
      </c:lineChart>
      <c:catAx>
        <c:axId val="23536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5361792"/>
        <c:crosses val="autoZero"/>
        <c:auto val="1"/>
        <c:lblAlgn val="ctr"/>
        <c:lblOffset val="100"/>
        <c:noMultiLvlLbl val="0"/>
      </c:catAx>
      <c:valAx>
        <c:axId val="2353617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53602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feeding</a:t>
            </a:r>
            <a:r>
              <a:rPr lang="en-US" baseline="0"/>
              <a:t> (g/hr)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Ctrl</c:v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24"/>
                <c:pt idx="0">
                  <c:v>2.3053556484782901E-2</c:v>
                </c:pt>
                <c:pt idx="1">
                  <c:v>2.2014274051264399E-2</c:v>
                </c:pt>
                <c:pt idx="2">
                  <c:v>1.8370714957737899E-2</c:v>
                </c:pt>
                <c:pt idx="3">
                  <c:v>1.27650960612534E-2</c:v>
                </c:pt>
                <c:pt idx="4">
                  <c:v>1.2747016516135501E-2</c:v>
                </c:pt>
                <c:pt idx="5">
                  <c:v>1.7612611134673099E-2</c:v>
                </c:pt>
                <c:pt idx="6">
                  <c:v>1.8203084805904199E-2</c:v>
                </c:pt>
                <c:pt idx="7">
                  <c:v>2.5251046403419401E-2</c:v>
                </c:pt>
                <c:pt idx="8">
                  <c:v>2.1332429467195199E-2</c:v>
                </c:pt>
                <c:pt idx="9">
                  <c:v>1.5160656696932799E-2</c:v>
                </c:pt>
                <c:pt idx="10">
                  <c:v>2.5863256010840101E-2</c:v>
                </c:pt>
                <c:pt idx="11">
                  <c:v>2.6880309108068299E-2</c:v>
                </c:pt>
                <c:pt idx="12">
                  <c:v>2.9372079875289999E-2</c:v>
                </c:pt>
                <c:pt idx="13">
                  <c:v>3.3890386905945098E-2</c:v>
                </c:pt>
                <c:pt idx="14">
                  <c:v>3.4489898599850598E-2</c:v>
                </c:pt>
                <c:pt idx="15">
                  <c:v>3.8123177939964101E-2</c:v>
                </c:pt>
                <c:pt idx="16">
                  <c:v>2.97670496398093E-2</c:v>
                </c:pt>
                <c:pt idx="17">
                  <c:v>3.0568754002974399E-2</c:v>
                </c:pt>
                <c:pt idx="18">
                  <c:v>2.8871500547102399E-2</c:v>
                </c:pt>
                <c:pt idx="19">
                  <c:v>2.2746859656161699E-2</c:v>
                </c:pt>
                <c:pt idx="20">
                  <c:v>2.9852872960710999E-2</c:v>
                </c:pt>
                <c:pt idx="21">
                  <c:v>2.5543119219414101E-2</c:v>
                </c:pt>
                <c:pt idx="22">
                  <c:v>2.9294396476577798E-2</c:v>
                </c:pt>
                <c:pt idx="23">
                  <c:v>1.9010679204057399E-2</c:v>
                </c:pt>
              </c:numLit>
            </c:plus>
            <c:minus>
              <c:numLit>
                <c:formatCode>General</c:formatCode>
                <c:ptCount val="24"/>
                <c:pt idx="0">
                  <c:v>2.3053556484782901E-2</c:v>
                </c:pt>
                <c:pt idx="1">
                  <c:v>2.2014274051264399E-2</c:v>
                </c:pt>
                <c:pt idx="2">
                  <c:v>1.8370714957737899E-2</c:v>
                </c:pt>
                <c:pt idx="3">
                  <c:v>1.27650960612534E-2</c:v>
                </c:pt>
                <c:pt idx="4">
                  <c:v>1.2747016516135501E-2</c:v>
                </c:pt>
                <c:pt idx="5">
                  <c:v>1.7612611134673099E-2</c:v>
                </c:pt>
                <c:pt idx="6">
                  <c:v>1.8203084805904199E-2</c:v>
                </c:pt>
                <c:pt idx="7">
                  <c:v>2.5251046403419401E-2</c:v>
                </c:pt>
                <c:pt idx="8">
                  <c:v>2.1332429467195199E-2</c:v>
                </c:pt>
                <c:pt idx="9">
                  <c:v>1.5160656696932799E-2</c:v>
                </c:pt>
                <c:pt idx="10">
                  <c:v>2.5863256010840101E-2</c:v>
                </c:pt>
                <c:pt idx="11">
                  <c:v>2.6880309108068299E-2</c:v>
                </c:pt>
                <c:pt idx="12">
                  <c:v>2.9372079875289999E-2</c:v>
                </c:pt>
                <c:pt idx="13">
                  <c:v>3.3890386905945098E-2</c:v>
                </c:pt>
                <c:pt idx="14">
                  <c:v>3.4489898599850598E-2</c:v>
                </c:pt>
                <c:pt idx="15">
                  <c:v>3.8123177939964101E-2</c:v>
                </c:pt>
                <c:pt idx="16">
                  <c:v>2.97670496398093E-2</c:v>
                </c:pt>
                <c:pt idx="17">
                  <c:v>3.0568754002974399E-2</c:v>
                </c:pt>
                <c:pt idx="18">
                  <c:v>2.8871500547102399E-2</c:v>
                </c:pt>
                <c:pt idx="19">
                  <c:v>2.2746859656161699E-2</c:v>
                </c:pt>
                <c:pt idx="20">
                  <c:v>2.9852872960710999E-2</c:v>
                </c:pt>
                <c:pt idx="21">
                  <c:v>2.5543119219414101E-2</c:v>
                </c:pt>
                <c:pt idx="22">
                  <c:v>2.9294396476577798E-2</c:v>
                </c:pt>
                <c:pt idx="23">
                  <c:v>1.9010679204057399E-2</c:v>
                </c:pt>
              </c:numLit>
            </c:minus>
            <c:spPr>
              <a:ln w="6350"/>
            </c:spPr>
          </c:errBars>
          <c:cat>
            <c:numLit>
              <c:formatCode>General</c:formatCode>
              <c:ptCount val="24"/>
              <c:pt idx="0">
                <c:v>0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13</c:v>
              </c:pt>
              <c:pt idx="14">
                <c:v>14</c:v>
              </c:pt>
              <c:pt idx="15">
                <c:v>15</c:v>
              </c:pt>
              <c:pt idx="16">
                <c:v>16</c:v>
              </c:pt>
              <c:pt idx="17">
                <c:v>17</c:v>
              </c:pt>
              <c:pt idx="18">
                <c:v>18</c:v>
              </c:pt>
              <c:pt idx="19">
                <c:v>19</c:v>
              </c:pt>
              <c:pt idx="20">
                <c:v>20</c:v>
              </c:pt>
              <c:pt idx="21">
                <c:v>21</c:v>
              </c:pt>
              <c:pt idx="22">
                <c:v>22</c:v>
              </c:pt>
              <c:pt idx="23">
                <c:v>23</c:v>
              </c:pt>
            </c:numLit>
          </c:cat>
          <c:val>
            <c:numLit>
              <c:formatCode>General</c:formatCode>
              <c:ptCount val="24"/>
              <c:pt idx="0">
                <c:v>0.13475000000000001</c:v>
              </c:pt>
              <c:pt idx="1">
                <c:v>0.11425</c:v>
              </c:pt>
              <c:pt idx="2">
                <c:v>9.07499999999999E-2</c:v>
              </c:pt>
              <c:pt idx="3">
                <c:v>6.8250000000000199E-2</c:v>
              </c:pt>
              <c:pt idx="4">
                <c:v>6.7000000000000198E-2</c:v>
              </c:pt>
              <c:pt idx="5">
                <c:v>7.6499999999999693E-2</c:v>
              </c:pt>
              <c:pt idx="6">
                <c:v>8.1500000000000003E-2</c:v>
              </c:pt>
              <c:pt idx="7">
                <c:v>7.8499999999999903E-2</c:v>
              </c:pt>
              <c:pt idx="8">
                <c:v>9.5500000000000002E-2</c:v>
              </c:pt>
              <c:pt idx="9">
                <c:v>8.1999999999999906E-2</c:v>
              </c:pt>
              <c:pt idx="10">
                <c:v>0.15825</c:v>
              </c:pt>
              <c:pt idx="11">
                <c:v>0.13575000000000001</c:v>
              </c:pt>
              <c:pt idx="12">
                <c:v>0.24274999999999999</c:v>
              </c:pt>
              <c:pt idx="13">
                <c:v>0.33925</c:v>
              </c:pt>
              <c:pt idx="14">
                <c:v>0.31624999999999998</c:v>
              </c:pt>
              <c:pt idx="15">
                <c:v>0.32474999999999998</c:v>
              </c:pt>
              <c:pt idx="16">
                <c:v>0.27300000000000102</c:v>
              </c:pt>
              <c:pt idx="17">
                <c:v>0.26624999999999999</c:v>
              </c:pt>
              <c:pt idx="18">
                <c:v>0.21825</c:v>
              </c:pt>
              <c:pt idx="19">
                <c:v>0.154</c:v>
              </c:pt>
              <c:pt idx="20">
                <c:v>0.19175</c:v>
              </c:pt>
              <c:pt idx="21">
                <c:v>0.16400000000000001</c:v>
              </c:pt>
              <c:pt idx="22">
                <c:v>0.18074999999999999</c:v>
              </c:pt>
              <c:pt idx="23">
                <c:v>0.12875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28A-CA4D-B552-6E077C1B9966}"/>
            </c:ext>
          </c:extLst>
        </c:ser>
        <c:ser>
          <c:idx val="1"/>
          <c:order val="1"/>
          <c:tx>
            <c:v>mKO</c:v>
          </c:tx>
          <c:spPr>
            <a:ln w="12700">
              <a:solidFill>
                <a:schemeClr val="accent2"/>
              </a:solidFill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24"/>
                <c:pt idx="0">
                  <c:v>1.96725245012053E-2</c:v>
                </c:pt>
                <c:pt idx="1">
                  <c:v>2.2541885740435801E-2</c:v>
                </c:pt>
                <c:pt idx="2">
                  <c:v>2.16339318986302E-2</c:v>
                </c:pt>
                <c:pt idx="3">
                  <c:v>1.9609945790439301E-2</c:v>
                </c:pt>
                <c:pt idx="4">
                  <c:v>1.8634925232298601E-2</c:v>
                </c:pt>
                <c:pt idx="5">
                  <c:v>1.2145516454122899E-2</c:v>
                </c:pt>
                <c:pt idx="6">
                  <c:v>1.37706951868458E-2</c:v>
                </c:pt>
                <c:pt idx="7">
                  <c:v>1.03063145712594E-2</c:v>
                </c:pt>
                <c:pt idx="8">
                  <c:v>2.1940848549522201E-2</c:v>
                </c:pt>
                <c:pt idx="9">
                  <c:v>1.33013686959577E-2</c:v>
                </c:pt>
                <c:pt idx="10">
                  <c:v>2.0857025845979899E-2</c:v>
                </c:pt>
                <c:pt idx="11">
                  <c:v>2.5235774946705199E-2</c:v>
                </c:pt>
                <c:pt idx="12">
                  <c:v>2.79062678624807E-2</c:v>
                </c:pt>
                <c:pt idx="13">
                  <c:v>3.6886312885514798E-2</c:v>
                </c:pt>
                <c:pt idx="14">
                  <c:v>3.2128753243297302E-2</c:v>
                </c:pt>
                <c:pt idx="15">
                  <c:v>2.6502451928950701E-2</c:v>
                </c:pt>
                <c:pt idx="16">
                  <c:v>3.00728044039488E-2</c:v>
                </c:pt>
                <c:pt idx="17">
                  <c:v>2.5539318412375101E-2</c:v>
                </c:pt>
                <c:pt idx="18">
                  <c:v>3.1311486483457801E-2</c:v>
                </c:pt>
                <c:pt idx="19">
                  <c:v>3.02920285510388E-2</c:v>
                </c:pt>
                <c:pt idx="20">
                  <c:v>2.4157624349183001E-2</c:v>
                </c:pt>
                <c:pt idx="21">
                  <c:v>2.9078575340641E-2</c:v>
                </c:pt>
                <c:pt idx="22">
                  <c:v>1.94957304891838E-2</c:v>
                </c:pt>
                <c:pt idx="23">
                  <c:v>2.6766208774316801E-2</c:v>
                </c:pt>
              </c:numLit>
            </c:plus>
            <c:minus>
              <c:numLit>
                <c:formatCode>General</c:formatCode>
                <c:ptCount val="24"/>
                <c:pt idx="0">
                  <c:v>1.96725245012053E-2</c:v>
                </c:pt>
                <c:pt idx="1">
                  <c:v>2.2541885740435801E-2</c:v>
                </c:pt>
                <c:pt idx="2">
                  <c:v>2.16339318986302E-2</c:v>
                </c:pt>
                <c:pt idx="3">
                  <c:v>1.9609945790439301E-2</c:v>
                </c:pt>
                <c:pt idx="4">
                  <c:v>1.8634925232298601E-2</c:v>
                </c:pt>
                <c:pt idx="5">
                  <c:v>1.2145516454122899E-2</c:v>
                </c:pt>
                <c:pt idx="6">
                  <c:v>1.37706951868458E-2</c:v>
                </c:pt>
                <c:pt idx="7">
                  <c:v>1.03063145712594E-2</c:v>
                </c:pt>
                <c:pt idx="8">
                  <c:v>2.1940848549522201E-2</c:v>
                </c:pt>
                <c:pt idx="9">
                  <c:v>1.33013686959577E-2</c:v>
                </c:pt>
                <c:pt idx="10">
                  <c:v>2.0857025845979899E-2</c:v>
                </c:pt>
                <c:pt idx="11">
                  <c:v>2.5235774946705199E-2</c:v>
                </c:pt>
                <c:pt idx="12">
                  <c:v>2.79062678624807E-2</c:v>
                </c:pt>
                <c:pt idx="13">
                  <c:v>3.6886312885514798E-2</c:v>
                </c:pt>
                <c:pt idx="14">
                  <c:v>3.2128753243297302E-2</c:v>
                </c:pt>
                <c:pt idx="15">
                  <c:v>2.6502451928950701E-2</c:v>
                </c:pt>
                <c:pt idx="16">
                  <c:v>3.00728044039488E-2</c:v>
                </c:pt>
                <c:pt idx="17">
                  <c:v>2.5539318412375101E-2</c:v>
                </c:pt>
                <c:pt idx="18">
                  <c:v>3.1311486483457801E-2</c:v>
                </c:pt>
                <c:pt idx="19">
                  <c:v>3.02920285510388E-2</c:v>
                </c:pt>
                <c:pt idx="20">
                  <c:v>2.4157624349183001E-2</c:v>
                </c:pt>
                <c:pt idx="21">
                  <c:v>2.9078575340641E-2</c:v>
                </c:pt>
                <c:pt idx="22">
                  <c:v>1.94957304891838E-2</c:v>
                </c:pt>
                <c:pt idx="23">
                  <c:v>2.6766208774316801E-2</c:v>
                </c:pt>
              </c:numLit>
            </c:minus>
            <c:spPr>
              <a:ln w="6350"/>
            </c:spPr>
          </c:errBars>
          <c:cat>
            <c:numLit>
              <c:formatCode>General</c:formatCode>
              <c:ptCount val="24"/>
              <c:pt idx="0">
                <c:v>0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13</c:v>
              </c:pt>
              <c:pt idx="14">
                <c:v>14</c:v>
              </c:pt>
              <c:pt idx="15">
                <c:v>15</c:v>
              </c:pt>
              <c:pt idx="16">
                <c:v>16</c:v>
              </c:pt>
              <c:pt idx="17">
                <c:v>17</c:v>
              </c:pt>
              <c:pt idx="18">
                <c:v>18</c:v>
              </c:pt>
              <c:pt idx="19">
                <c:v>19</c:v>
              </c:pt>
              <c:pt idx="20">
                <c:v>20</c:v>
              </c:pt>
              <c:pt idx="21">
                <c:v>21</c:v>
              </c:pt>
              <c:pt idx="22">
                <c:v>22</c:v>
              </c:pt>
              <c:pt idx="23">
                <c:v>23</c:v>
              </c:pt>
            </c:numLit>
          </c:cat>
          <c:val>
            <c:numLit>
              <c:formatCode>General</c:formatCode>
              <c:ptCount val="24"/>
              <c:pt idx="0">
                <c:v>0.14174999999999999</c:v>
              </c:pt>
              <c:pt idx="1">
                <c:v>0.12725</c:v>
              </c:pt>
              <c:pt idx="2">
                <c:v>0.12225</c:v>
              </c:pt>
              <c:pt idx="3">
                <c:v>8.3250000000000005E-2</c:v>
              </c:pt>
              <c:pt idx="4">
                <c:v>7.85E-2</c:v>
              </c:pt>
              <c:pt idx="5">
                <c:v>5.09999999999999E-2</c:v>
              </c:pt>
              <c:pt idx="6">
                <c:v>5.7500000000000002E-2</c:v>
              </c:pt>
              <c:pt idx="7">
                <c:v>6.0749999999999901E-2</c:v>
              </c:pt>
              <c:pt idx="8">
                <c:v>0.113</c:v>
              </c:pt>
              <c:pt idx="9">
                <c:v>7.6499999999999999E-2</c:v>
              </c:pt>
              <c:pt idx="10">
                <c:v>0.13475000000000001</c:v>
              </c:pt>
              <c:pt idx="11">
                <c:v>0.16125</c:v>
              </c:pt>
              <c:pt idx="12">
                <c:v>0.26374999999999998</c:v>
              </c:pt>
              <c:pt idx="13">
                <c:v>0.41275000000000001</c:v>
              </c:pt>
              <c:pt idx="14">
                <c:v>0.29699999999999999</c:v>
              </c:pt>
              <c:pt idx="15">
                <c:v>0.28000000000000003</c:v>
              </c:pt>
              <c:pt idx="16">
                <c:v>0.30225000000000002</c:v>
              </c:pt>
              <c:pt idx="17">
                <c:v>0.28699999999999998</c:v>
              </c:pt>
              <c:pt idx="18">
                <c:v>0.248</c:v>
              </c:pt>
              <c:pt idx="19">
                <c:v>0.1575</c:v>
              </c:pt>
              <c:pt idx="20">
                <c:v>0.15</c:v>
              </c:pt>
              <c:pt idx="21">
                <c:v>0.17025000000000001</c:v>
              </c:pt>
              <c:pt idx="22">
                <c:v>0.16</c:v>
              </c:pt>
              <c:pt idx="23">
                <c:v>0.19975000000000001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28A-CA4D-B552-6E077C1B9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5388928"/>
        <c:axId val="235390464"/>
      </c:lineChart>
      <c:catAx>
        <c:axId val="23538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35390464"/>
        <c:crosses val="autoZero"/>
        <c:auto val="1"/>
        <c:lblAlgn val="ctr"/>
        <c:lblOffset val="100"/>
        <c:noMultiLvlLbl val="0"/>
      </c:catAx>
      <c:valAx>
        <c:axId val="23539046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baseline="0"/>
                  <a:t> g/hr</a:t>
                </a:r>
                <a:endParaRPr 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spPr>
          <a:noFill/>
          <a:ln w="635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35388928"/>
        <c:crosses val="autoZero"/>
        <c:crossBetween val="midCat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7" Type="http://schemas.microsoft.com/office/2007/relationships/hdphoto" Target="../media/hdphoto1.wdp"/><Relationship Id="rId2" Type="http://schemas.openxmlformats.org/officeDocument/2006/relationships/image" Target="../media/image8.jpeg"/><Relationship Id="rId1" Type="http://schemas.openxmlformats.org/officeDocument/2006/relationships/image" Target="../media/image7.jpeg"/><Relationship Id="rId6" Type="http://schemas.openxmlformats.org/officeDocument/2006/relationships/image" Target="../media/image12.jpeg"/><Relationship Id="rId5" Type="http://schemas.openxmlformats.org/officeDocument/2006/relationships/image" Target="../media/image11.jpeg"/><Relationship Id="rId4" Type="http://schemas.openxmlformats.org/officeDocument/2006/relationships/image" Target="../media/image10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749300</xdr:colOff>
      <xdr:row>25</xdr:row>
      <xdr:rowOff>114300</xdr:rowOff>
    </xdr:from>
    <xdr:to>
      <xdr:col>7</xdr:col>
      <xdr:colOff>660400</xdr:colOff>
      <xdr:row>33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9300" y="10883900"/>
          <a:ext cx="3213100" cy="1485900"/>
        </a:xfrm>
        <a:prstGeom prst="rect">
          <a:avLst/>
        </a:prstGeom>
      </xdr:spPr>
    </xdr:pic>
    <xdr:clientData/>
  </xdr:twoCellAnchor>
  <xdr:twoCellAnchor editAs="oneCell">
    <xdr:from>
      <xdr:col>3</xdr:col>
      <xdr:colOff>711200</xdr:colOff>
      <xdr:row>12</xdr:row>
      <xdr:rowOff>127000</xdr:rowOff>
    </xdr:from>
    <xdr:to>
      <xdr:col>7</xdr:col>
      <xdr:colOff>571500</xdr:colOff>
      <xdr:row>18</xdr:row>
      <xdr:rowOff>165100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1200" y="8420100"/>
          <a:ext cx="3162300" cy="1181100"/>
        </a:xfrm>
        <a:prstGeom prst="rect">
          <a:avLst/>
        </a:prstGeom>
      </xdr:spPr>
    </xdr:pic>
    <xdr:clientData/>
  </xdr:twoCellAnchor>
  <xdr:twoCellAnchor editAs="oneCell">
    <xdr:from>
      <xdr:col>3</xdr:col>
      <xdr:colOff>736600</xdr:colOff>
      <xdr:row>19</xdr:row>
      <xdr:rowOff>25400</xdr:rowOff>
    </xdr:from>
    <xdr:to>
      <xdr:col>7</xdr:col>
      <xdr:colOff>660400</xdr:colOff>
      <xdr:row>24</xdr:row>
      <xdr:rowOff>139700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36600" y="9652000"/>
          <a:ext cx="3225800" cy="1066800"/>
        </a:xfrm>
        <a:prstGeom prst="rect">
          <a:avLst/>
        </a:prstGeom>
      </xdr:spPr>
    </xdr:pic>
    <xdr:clientData/>
  </xdr:twoCellAnchor>
  <xdr:twoCellAnchor editAs="oneCell">
    <xdr:from>
      <xdr:col>8</xdr:col>
      <xdr:colOff>292100</xdr:colOff>
      <xdr:row>12</xdr:row>
      <xdr:rowOff>127000</xdr:rowOff>
    </xdr:from>
    <xdr:to>
      <xdr:col>12</xdr:col>
      <xdr:colOff>152400</xdr:colOff>
      <xdr:row>18</xdr:row>
      <xdr:rowOff>165100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419600" y="8420100"/>
          <a:ext cx="3162300" cy="1181100"/>
        </a:xfrm>
        <a:prstGeom prst="rect">
          <a:avLst/>
        </a:prstGeom>
      </xdr:spPr>
    </xdr:pic>
    <xdr:clientData/>
  </xdr:twoCellAnchor>
  <xdr:twoCellAnchor editAs="oneCell">
    <xdr:from>
      <xdr:col>8</xdr:col>
      <xdr:colOff>406400</xdr:colOff>
      <xdr:row>25</xdr:row>
      <xdr:rowOff>152400</xdr:rowOff>
    </xdr:from>
    <xdr:to>
      <xdr:col>12</xdr:col>
      <xdr:colOff>317500</xdr:colOff>
      <xdr:row>33</xdr:row>
      <xdr:rowOff>114300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533900" y="10922000"/>
          <a:ext cx="3213100" cy="148590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381000</xdr:colOff>
      <xdr:row>19</xdr:row>
      <xdr:rowOff>38100</xdr:rowOff>
    </xdr:from>
    <xdr:to>
      <xdr:col>12</xdr:col>
      <xdr:colOff>304800</xdr:colOff>
      <xdr:row>24</xdr:row>
      <xdr:rowOff>152400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508500" y="9664700"/>
          <a:ext cx="3225800" cy="106680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12</xdr:row>
      <xdr:rowOff>177796</xdr:rowOff>
    </xdr:from>
    <xdr:to>
      <xdr:col>16</xdr:col>
      <xdr:colOff>124212</xdr:colOff>
      <xdr:row>18</xdr:row>
      <xdr:rowOff>42003</xdr:rowOff>
    </xdr:to>
    <xdr:grpSp>
      <xdr:nvGrpSpPr>
        <xdr:cNvPr id="9" name="Group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GrpSpPr>
          <a:grpSpLocks noChangeAspect="1"/>
        </xdr:cNvGrpSpPr>
      </xdr:nvGrpSpPr>
      <xdr:grpSpPr>
        <a:xfrm>
          <a:off x="11772900" y="2606671"/>
          <a:ext cx="1762512" cy="1064357"/>
          <a:chOff x="4439088" y="2304176"/>
          <a:chExt cx="1279380" cy="741762"/>
        </a:xfrm>
      </xdr:grpSpPr>
      <xdr:pic>
        <xdr:nvPicPr>
          <xdr:cNvPr id="10" name="Picture 9" descr="ReverbA_Blot_PLOSBIO_grayscale.pdf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9450" t="54943" r="40092" b="30818"/>
          <a:stretch/>
        </xdr:blipFill>
        <xdr:spPr>
          <a:xfrm>
            <a:off x="4439093" y="2304176"/>
            <a:ext cx="1279375" cy="168178"/>
          </a:xfrm>
          <a:prstGeom prst="rect">
            <a:avLst/>
          </a:prstGeom>
        </xdr:spPr>
      </xdr:pic>
      <xdr:pic>
        <xdr:nvPicPr>
          <xdr:cNvPr id="11" name="Picture 10" descr="GAPDH_Blot_PLOSBIO_grayscale.pdf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4455" t="33232" r="35735" b="54340"/>
          <a:stretch/>
        </xdr:blipFill>
        <xdr:spPr>
          <a:xfrm>
            <a:off x="4439088" y="2861271"/>
            <a:ext cx="1279096" cy="184667"/>
          </a:xfrm>
          <a:prstGeom prst="rect">
            <a:avLst/>
          </a:prstGeom>
        </xdr:spPr>
      </xdr:pic>
      <xdr:pic>
        <xdr:nvPicPr>
          <xdr:cNvPr id="12" name="Picture 11" descr="ReverbB_Blot_PLOSBIO_grayscale.pdf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116" t="34030" r="40232" b="49193"/>
          <a:stretch/>
        </xdr:blipFill>
        <xdr:spPr>
          <a:xfrm>
            <a:off x="4439089" y="2575237"/>
            <a:ext cx="1279095" cy="178990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800100</xdr:colOff>
      <xdr:row>3</xdr:row>
      <xdr:rowOff>114300</xdr:rowOff>
    </xdr:from>
    <xdr:to>
      <xdr:col>21</xdr:col>
      <xdr:colOff>774700</xdr:colOff>
      <xdr:row>10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992600" y="5092700"/>
          <a:ext cx="1625600" cy="1333500"/>
        </a:xfrm>
        <a:prstGeom prst="rect">
          <a:avLst/>
        </a:prstGeom>
      </xdr:spPr>
    </xdr:pic>
    <xdr:clientData/>
  </xdr:twoCellAnchor>
  <xdr:twoCellAnchor editAs="oneCell">
    <xdr:from>
      <xdr:col>23</xdr:col>
      <xdr:colOff>50800</xdr:colOff>
      <xdr:row>3</xdr:row>
      <xdr:rowOff>88900</xdr:rowOff>
    </xdr:from>
    <xdr:to>
      <xdr:col>25</xdr:col>
      <xdr:colOff>25400</xdr:colOff>
      <xdr:row>10</xdr:row>
      <xdr:rowOff>88900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545300" y="5067300"/>
          <a:ext cx="1625600" cy="1333500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4</xdr:row>
      <xdr:rowOff>0</xdr:rowOff>
    </xdr:from>
    <xdr:to>
      <xdr:col>27</xdr:col>
      <xdr:colOff>799531</xdr:colOff>
      <xdr:row>10</xdr:row>
      <xdr:rowOff>158886</xdr:rowOff>
    </xdr:to>
    <xdr:pic>
      <xdr:nvPicPr>
        <xdr:cNvPr id="5" name="Picture 4" descr="Puromycin_Ponceau_PLOSBIO_grayscale.pdf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53" t="14682" r="17064" b="7691"/>
        <a:stretch/>
      </xdr:blipFill>
      <xdr:spPr>
        <a:xfrm>
          <a:off x="21971000" y="5168900"/>
          <a:ext cx="1625031" cy="1301886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13</xdr:row>
      <xdr:rowOff>0</xdr:rowOff>
    </xdr:from>
    <xdr:to>
      <xdr:col>27</xdr:col>
      <xdr:colOff>799531</xdr:colOff>
      <xdr:row>19</xdr:row>
      <xdr:rowOff>158886</xdr:rowOff>
    </xdr:to>
    <xdr:pic>
      <xdr:nvPicPr>
        <xdr:cNvPr id="6" name="Picture 5" descr="Puromycin_PLOSBIO_5seconds_grayscale.pdf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61" t="18627" r="33740" b="30382"/>
        <a:stretch/>
      </xdr:blipFill>
      <xdr:spPr>
        <a:xfrm>
          <a:off x="21971000" y="6883400"/>
          <a:ext cx="1625031" cy="1301886"/>
        </a:xfrm>
        <a:prstGeom prst="rect">
          <a:avLst/>
        </a:prstGeom>
      </xdr:spPr>
    </xdr:pic>
    <xdr:clientData/>
  </xdr:twoCellAnchor>
  <xdr:twoCellAnchor editAs="oneCell">
    <xdr:from>
      <xdr:col>19</xdr:col>
      <xdr:colOff>800100</xdr:colOff>
      <xdr:row>11</xdr:row>
      <xdr:rowOff>38100</xdr:rowOff>
    </xdr:from>
    <xdr:to>
      <xdr:col>22</xdr:col>
      <xdr:colOff>368300</xdr:colOff>
      <xdr:row>19</xdr:row>
      <xdr:rowOff>139636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992600" y="6540500"/>
          <a:ext cx="2044700" cy="1625536"/>
        </a:xfrm>
        <a:prstGeom prst="rect">
          <a:avLst/>
        </a:prstGeom>
      </xdr:spPr>
    </xdr:pic>
    <xdr:clientData/>
  </xdr:twoCellAnchor>
  <xdr:twoCellAnchor editAs="oneCell">
    <xdr:from>
      <xdr:col>22</xdr:col>
      <xdr:colOff>647700</xdr:colOff>
      <xdr:row>10</xdr:row>
      <xdr:rowOff>139700</xdr:rowOff>
    </xdr:from>
    <xdr:to>
      <xdr:col>25</xdr:col>
      <xdr:colOff>419100</xdr:colOff>
      <xdr:row>19</xdr:row>
      <xdr:rowOff>212281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316700" y="6451600"/>
          <a:ext cx="2247900" cy="1787081"/>
        </a:xfrm>
        <a:prstGeom prst="rect">
          <a:avLst/>
        </a:prstGeom>
      </xdr:spPr>
    </xdr:pic>
    <xdr:clientData/>
  </xdr:twoCellAnchor>
  <xdr:twoCellAnchor editAs="oneCell">
    <xdr:from>
      <xdr:col>29</xdr:col>
      <xdr:colOff>0</xdr:colOff>
      <xdr:row>13</xdr:row>
      <xdr:rowOff>0</xdr:rowOff>
    </xdr:from>
    <xdr:to>
      <xdr:col>30</xdr:col>
      <xdr:colOff>799531</xdr:colOff>
      <xdr:row>19</xdr:row>
      <xdr:rowOff>158886</xdr:rowOff>
    </xdr:to>
    <xdr:pic>
      <xdr:nvPicPr>
        <xdr:cNvPr id="9" name="Picture 8" descr="Puromycin_PLOSBIO_5seconds_grayscale.pdf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alphaModFix/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rightnessContrast bright="3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661" t="18627" r="33740" b="30382"/>
        <a:stretch/>
      </xdr:blipFill>
      <xdr:spPr>
        <a:xfrm>
          <a:off x="24447500" y="6883400"/>
          <a:ext cx="1625031" cy="13018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774700</xdr:colOff>
      <xdr:row>671</xdr:row>
      <xdr:rowOff>76200</xdr:rowOff>
    </xdr:from>
    <xdr:to>
      <xdr:col>10</xdr:col>
      <xdr:colOff>571500</xdr:colOff>
      <xdr:row>685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774700</xdr:colOff>
      <xdr:row>674</xdr:row>
      <xdr:rowOff>82550</xdr:rowOff>
    </xdr:from>
    <xdr:to>
      <xdr:col>20</xdr:col>
      <xdr:colOff>393700</xdr:colOff>
      <xdr:row>688</xdr:row>
      <xdr:rowOff>158750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165100</xdr:colOff>
      <xdr:row>652</xdr:row>
      <xdr:rowOff>19050</xdr:rowOff>
    </xdr:from>
    <xdr:to>
      <xdr:col>14</xdr:col>
      <xdr:colOff>609600</xdr:colOff>
      <xdr:row>666</xdr:row>
      <xdr:rowOff>95250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43</xdr:col>
      <xdr:colOff>469900</xdr:colOff>
      <xdr:row>655</xdr:row>
      <xdr:rowOff>107950</xdr:rowOff>
    </xdr:from>
    <xdr:to>
      <xdr:col>49</xdr:col>
      <xdr:colOff>88900</xdr:colOff>
      <xdr:row>667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419100</xdr:colOff>
      <xdr:row>656</xdr:row>
      <xdr:rowOff>6350</xdr:rowOff>
    </xdr:from>
    <xdr:to>
      <xdr:col>14</xdr:col>
      <xdr:colOff>38100</xdr:colOff>
      <xdr:row>668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800100</xdr:colOff>
      <xdr:row>674</xdr:row>
      <xdr:rowOff>6350</xdr:rowOff>
    </xdr:from>
    <xdr:to>
      <xdr:col>36</xdr:col>
      <xdr:colOff>419100</xdr:colOff>
      <xdr:row>688</xdr:row>
      <xdr:rowOff>69850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800100</xdr:colOff>
      <xdr:row>656</xdr:row>
      <xdr:rowOff>171450</xdr:rowOff>
    </xdr:from>
    <xdr:to>
      <xdr:col>17</xdr:col>
      <xdr:colOff>419100</xdr:colOff>
      <xdr:row>671</xdr:row>
      <xdr:rowOff>31750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40</xdr:col>
      <xdr:colOff>12700</xdr:colOff>
      <xdr:row>21</xdr:row>
      <xdr:rowOff>0</xdr:rowOff>
    </xdr:from>
    <xdr:to>
      <xdr:col>45</xdr:col>
      <xdr:colOff>774700</xdr:colOff>
      <xdr:row>35</xdr:row>
      <xdr:rowOff>50800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49</xdr:col>
      <xdr:colOff>482600</xdr:colOff>
      <xdr:row>18</xdr:row>
      <xdr:rowOff>177800</xdr:rowOff>
    </xdr:from>
    <xdr:to>
      <xdr:col>54</xdr:col>
      <xdr:colOff>762000</xdr:colOff>
      <xdr:row>32</xdr:row>
      <xdr:rowOff>50800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49</xdr:col>
      <xdr:colOff>419100</xdr:colOff>
      <xdr:row>34</xdr:row>
      <xdr:rowOff>50800</xdr:rowOff>
    </xdr:from>
    <xdr:to>
      <xdr:col>52</xdr:col>
      <xdr:colOff>660400</xdr:colOff>
      <xdr:row>48</xdr:row>
      <xdr:rowOff>101600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50</xdr:col>
      <xdr:colOff>279400</xdr:colOff>
      <xdr:row>47</xdr:row>
      <xdr:rowOff>38100</xdr:rowOff>
    </xdr:from>
    <xdr:to>
      <xdr:col>56</xdr:col>
      <xdr:colOff>127000</xdr:colOff>
      <xdr:row>62</xdr:row>
      <xdr:rowOff>165100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50</xdr:col>
      <xdr:colOff>431800</xdr:colOff>
      <xdr:row>63</xdr:row>
      <xdr:rowOff>50800</xdr:rowOff>
    </xdr:from>
    <xdr:to>
      <xdr:col>87</xdr:col>
      <xdr:colOff>584200</xdr:colOff>
      <xdr:row>89</xdr:row>
      <xdr:rowOff>139700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51</xdr:col>
      <xdr:colOff>0</xdr:colOff>
      <xdr:row>93</xdr:row>
      <xdr:rowOff>0</xdr:rowOff>
    </xdr:from>
    <xdr:to>
      <xdr:col>88</xdr:col>
      <xdr:colOff>152400</xdr:colOff>
      <xdr:row>119</xdr:row>
      <xdr:rowOff>101600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228600</xdr:colOff>
      <xdr:row>139</xdr:row>
      <xdr:rowOff>127000</xdr:rowOff>
    </xdr:from>
    <xdr:to>
      <xdr:col>14</xdr:col>
      <xdr:colOff>685800</xdr:colOff>
      <xdr:row>165</xdr:row>
      <xdr:rowOff>139700</xdr:rowOff>
    </xdr:to>
    <xdr:graphicFrame macro="">
      <xdr:nvGraphicFramePr>
        <xdr:cNvPr id="5" name="Chart 2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50</xdr:col>
      <xdr:colOff>571500</xdr:colOff>
      <xdr:row>120</xdr:row>
      <xdr:rowOff>127000</xdr:rowOff>
    </xdr:from>
    <xdr:to>
      <xdr:col>73</xdr:col>
      <xdr:colOff>127000</xdr:colOff>
      <xdr:row>138</xdr:row>
      <xdr:rowOff>101600</xdr:rowOff>
    </xdr:to>
    <xdr:graphicFrame macro="">
      <xdr:nvGraphicFramePr>
        <xdr:cNvPr id="6" name="Chart 1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0.30167</cdr:x>
      <cdr:y>0.92735</cdr:y>
    </cdr:from>
    <cdr:to>
      <cdr:x>0.59603</cdr:x>
      <cdr:y>0.92735</cdr:y>
    </cdr:to>
    <cdr:cxnSp macro="">
      <cdr:nvCxnSpPr>
        <cdr:cNvPr id="5" name="Gerade Verbindung 4">
          <a:extLst xmlns:a="http://schemas.openxmlformats.org/drawingml/2006/main">
            <a:ext uri="{FF2B5EF4-FFF2-40B4-BE49-F238E27FC236}">
              <a16:creationId xmlns:a16="http://schemas.microsoft.com/office/drawing/2014/main" id="{5B219E16-3364-5647-AF11-91E44AB46866}"/>
            </a:ext>
          </a:extLst>
        </cdr:cNvPr>
        <cdr:cNvCxnSpPr/>
      </cdr:nvCxnSpPr>
      <cdr:spPr>
        <a:xfrm xmlns:a="http://schemas.openxmlformats.org/drawingml/2006/main">
          <a:off x="1062840" y="2547303"/>
          <a:ext cx="921081" cy="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0.66657</cdr:x>
      <cdr:y>0.92735</cdr:y>
    </cdr:from>
    <cdr:to>
      <cdr:x>0.95995</cdr:x>
      <cdr:y>0.92735</cdr:y>
    </cdr:to>
    <cdr:cxnSp macro="">
      <cdr:nvCxnSpPr>
        <cdr:cNvPr id="7" name="Gerade Verbindung 6">
          <a:extLst xmlns:a="http://schemas.openxmlformats.org/drawingml/2006/main">
            <a:ext uri="{FF2B5EF4-FFF2-40B4-BE49-F238E27FC236}">
              <a16:creationId xmlns:a16="http://schemas.microsoft.com/office/drawing/2014/main" id="{6EF8EE00-AE06-7747-A50C-D709E78C929A}"/>
            </a:ext>
          </a:extLst>
        </cdr:cNvPr>
        <cdr:cNvCxnSpPr/>
      </cdr:nvCxnSpPr>
      <cdr:spPr>
        <a:xfrm xmlns:a="http://schemas.openxmlformats.org/drawingml/2006/main">
          <a:off x="2205840" y="2547303"/>
          <a:ext cx="921081" cy="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0.35453</cdr:x>
      <cdr:y>0.92997</cdr:y>
    </cdr:from>
    <cdr:to>
      <cdr:x>0.45143</cdr:x>
      <cdr:y>0.98234</cdr:y>
    </cdr:to>
    <cdr:sp macro="" textlink="">
      <cdr:nvSpPr>
        <cdr:cNvPr id="8" name="Textfeld 7"/>
        <cdr:cNvSpPr txBox="1"/>
      </cdr:nvSpPr>
      <cdr:spPr>
        <a:xfrm xmlns:a="http://schemas.openxmlformats.org/drawingml/2006/main">
          <a:off x="1228543" y="2559536"/>
          <a:ext cx="303294" cy="2287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de-AT" sz="1200"/>
            <a:t>ZT</a:t>
          </a:r>
          <a:r>
            <a:rPr lang="de-AT" sz="1200" baseline="0"/>
            <a:t> 0</a:t>
          </a:r>
          <a:endParaRPr lang="de-AT" sz="1200"/>
        </a:p>
      </cdr:txBody>
    </cdr:sp>
  </cdr:relSizeAnchor>
  <cdr:relSizeAnchor xmlns:cdr="http://schemas.openxmlformats.org/drawingml/2006/chartDrawing">
    <cdr:from>
      <cdr:x>0.71046</cdr:x>
      <cdr:y>0.92997</cdr:y>
    </cdr:from>
    <cdr:to>
      <cdr:x>0.80735</cdr:x>
      <cdr:y>0.98234</cdr:y>
    </cdr:to>
    <cdr:sp macro="" textlink="">
      <cdr:nvSpPr>
        <cdr:cNvPr id="9" name="Textfeld 8"/>
        <cdr:cNvSpPr txBox="1"/>
      </cdr:nvSpPr>
      <cdr:spPr>
        <a:xfrm xmlns:a="http://schemas.openxmlformats.org/drawingml/2006/main">
          <a:off x="2342968" y="2559536"/>
          <a:ext cx="303294" cy="2287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de-AT" sz="1200"/>
            <a:t>ZT 12</a:t>
          </a:r>
        </a:p>
      </cdr:txBody>
    </cdr:sp>
  </cdr:relSizeAnchor>
  <cdr:relSizeAnchor xmlns:cdr="http://schemas.openxmlformats.org/drawingml/2006/chartDrawing">
    <cdr:from>
      <cdr:x>0.32011</cdr:x>
      <cdr:y>0.15052</cdr:y>
    </cdr:from>
    <cdr:to>
      <cdr:x>0.69164</cdr:x>
      <cdr:y>0.15052</cdr:y>
    </cdr:to>
    <cdr:cxnSp macro="">
      <cdr:nvCxnSpPr>
        <cdr:cNvPr id="3" name="Gerade Verbindung 2">
          <a:extLst xmlns:a="http://schemas.openxmlformats.org/drawingml/2006/main">
            <a:ext uri="{FF2B5EF4-FFF2-40B4-BE49-F238E27FC236}">
              <a16:creationId xmlns:a16="http://schemas.microsoft.com/office/drawing/2014/main" id="{4A151613-67CF-194C-B872-F85F471FF861}"/>
            </a:ext>
          </a:extLst>
        </cdr:cNvPr>
        <cdr:cNvCxnSpPr/>
      </cdr:nvCxnSpPr>
      <cdr:spPr>
        <a:xfrm xmlns:a="http://schemas.openxmlformats.org/drawingml/2006/main">
          <a:off x="1149222" y="372412"/>
          <a:ext cx="1192588" cy="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0.69271</cdr:x>
      <cdr:y>0.13146</cdr:y>
    </cdr:from>
    <cdr:to>
      <cdr:x>0.8708</cdr:x>
      <cdr:y>0.13146</cdr:y>
    </cdr:to>
    <cdr:cxnSp macro="">
      <cdr:nvCxnSpPr>
        <cdr:cNvPr id="10" name="Gerade Verbindung 9">
          <a:extLst xmlns:a="http://schemas.openxmlformats.org/drawingml/2006/main">
            <a:ext uri="{FF2B5EF4-FFF2-40B4-BE49-F238E27FC236}">
              <a16:creationId xmlns:a16="http://schemas.microsoft.com/office/drawing/2014/main" id="{E8F82F6A-3F34-2245-A2A7-278022CCBAFB}"/>
            </a:ext>
          </a:extLst>
        </cdr:cNvPr>
        <cdr:cNvCxnSpPr/>
      </cdr:nvCxnSpPr>
      <cdr:spPr>
        <a:xfrm xmlns:a="http://schemas.openxmlformats.org/drawingml/2006/main">
          <a:off x="2345381" y="321591"/>
          <a:ext cx="571775" cy="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0.43702</cdr:x>
      <cdr:y>0.06044</cdr:y>
    </cdr:from>
    <cdr:to>
      <cdr:x>0.54083</cdr:x>
      <cdr:y>0.15727</cdr:y>
    </cdr:to>
    <cdr:sp macro="" textlink="">
      <cdr:nvSpPr>
        <cdr:cNvPr id="6" name="Textfeld 5"/>
        <cdr:cNvSpPr txBox="1"/>
      </cdr:nvSpPr>
      <cdr:spPr>
        <a:xfrm xmlns:a="http://schemas.openxmlformats.org/drawingml/2006/main">
          <a:off x="1524000" y="133350"/>
          <a:ext cx="333375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de-AT" sz="1400"/>
            <a:t>**</a:t>
          </a:r>
        </a:p>
      </cdr:txBody>
    </cdr:sp>
  </cdr:relSizeAnchor>
  <cdr:relSizeAnchor xmlns:cdr="http://schemas.openxmlformats.org/drawingml/2006/chartDrawing">
    <cdr:from>
      <cdr:x>0.73945</cdr:x>
      <cdr:y>0.03573</cdr:y>
    </cdr:from>
    <cdr:to>
      <cdr:x>0.84326</cdr:x>
      <cdr:y>0.13932</cdr:y>
    </cdr:to>
    <cdr:sp macro="" textlink="">
      <cdr:nvSpPr>
        <cdr:cNvPr id="11" name="Textfeld 10"/>
        <cdr:cNvSpPr txBox="1"/>
      </cdr:nvSpPr>
      <cdr:spPr>
        <a:xfrm xmlns:a="http://schemas.openxmlformats.org/drawingml/2006/main">
          <a:off x="2495550" y="85725"/>
          <a:ext cx="333375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de-AT" sz="1400"/>
            <a:t>*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hyperlink" Target="http://www.hmdb.ca/metabolites/HMDB00159" TargetMode="External"/><Relationship Id="rId13" Type="http://schemas.openxmlformats.org/officeDocument/2006/relationships/hyperlink" Target="http://www.genome.jp/dbget-bin/www_bget?cpd+C00130" TargetMode="External"/><Relationship Id="rId3" Type="http://schemas.openxmlformats.org/officeDocument/2006/relationships/hyperlink" Target="http://www.genome.jp/dbget-bin/www_bget?cpd+C00082" TargetMode="External"/><Relationship Id="rId7" Type="http://schemas.openxmlformats.org/officeDocument/2006/relationships/hyperlink" Target="http://www.genome.jp/dbget-bin/www_bget?cpd+C00079" TargetMode="External"/><Relationship Id="rId12" Type="http://schemas.openxmlformats.org/officeDocument/2006/relationships/hyperlink" Target="http://www.hmdb.ca/metabolites/HMDB00045" TargetMode="External"/><Relationship Id="rId2" Type="http://schemas.openxmlformats.org/officeDocument/2006/relationships/hyperlink" Target="http://www.hmdb.ca/metabolites/HMDB00177" TargetMode="External"/><Relationship Id="rId16" Type="http://schemas.openxmlformats.org/officeDocument/2006/relationships/hyperlink" Target="http://www.hmdb.ca/metabolites/HMDB01341" TargetMode="External"/><Relationship Id="rId1" Type="http://schemas.openxmlformats.org/officeDocument/2006/relationships/hyperlink" Target="http://www.genome.jp/dbget-bin/www_bget?cpd+C00135" TargetMode="External"/><Relationship Id="rId6" Type="http://schemas.openxmlformats.org/officeDocument/2006/relationships/hyperlink" Target="http://www.hmdb.ca/metabolites/HMDB00929" TargetMode="External"/><Relationship Id="rId11" Type="http://schemas.openxmlformats.org/officeDocument/2006/relationships/hyperlink" Target="http://www.genome.jp/dbget-bin/www_bget?cpd+C00020" TargetMode="External"/><Relationship Id="rId5" Type="http://schemas.openxmlformats.org/officeDocument/2006/relationships/hyperlink" Target="http://www.genome.jp/dbget-bin/www_bget?cpd+C00078" TargetMode="External"/><Relationship Id="rId15" Type="http://schemas.openxmlformats.org/officeDocument/2006/relationships/hyperlink" Target="http://www.genome.jp/dbget-bin/www_bget?cpd+C00008" TargetMode="External"/><Relationship Id="rId10" Type="http://schemas.openxmlformats.org/officeDocument/2006/relationships/hyperlink" Target="http://www.hmdb.ca/metabolites/HMDB00574" TargetMode="External"/><Relationship Id="rId4" Type="http://schemas.openxmlformats.org/officeDocument/2006/relationships/hyperlink" Target="http://www.hmdb.ca/metabolites/HMDB00158" TargetMode="External"/><Relationship Id="rId9" Type="http://schemas.openxmlformats.org/officeDocument/2006/relationships/hyperlink" Target="http://www.genome.jp/dbget-bin/www_bget?cpd+C00097" TargetMode="External"/><Relationship Id="rId14" Type="http://schemas.openxmlformats.org/officeDocument/2006/relationships/hyperlink" Target="http://www.hmdb.ca/metabolites/HMDB00175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hyperlink" Target="http://www.hmdb.ca/metabolites/HMDB04362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hmdb.ca/metabolites/HMDB01043" TargetMode="External"/><Relationship Id="rId3" Type="http://schemas.openxmlformats.org/officeDocument/2006/relationships/hyperlink" Target="http://www.genome.jp/dbget-bin/www_bget?cpd+C06429" TargetMode="External"/><Relationship Id="rId7" Type="http://schemas.openxmlformats.org/officeDocument/2006/relationships/hyperlink" Target="http://www.genome.jp/dbget-bin/www_bget?cpd+C00219" TargetMode="External"/><Relationship Id="rId12" Type="http://schemas.openxmlformats.org/officeDocument/2006/relationships/hyperlink" Target="http://www.hmdb.ca/metabolites/HMDB00673" TargetMode="External"/><Relationship Id="rId2" Type="http://schemas.openxmlformats.org/officeDocument/2006/relationships/hyperlink" Target="http://www.hmdb.ca/metabolites/HMDB11503" TargetMode="External"/><Relationship Id="rId1" Type="http://schemas.openxmlformats.org/officeDocument/2006/relationships/hyperlink" Target="http://www.hmdb.ca/metabolites/HMDB10379" TargetMode="External"/><Relationship Id="rId6" Type="http://schemas.openxmlformats.org/officeDocument/2006/relationships/hyperlink" Target="http://www.hmdb.ca/metabolites/HMDB01976" TargetMode="External"/><Relationship Id="rId11" Type="http://schemas.openxmlformats.org/officeDocument/2006/relationships/hyperlink" Target="http://www.genome.jp/dbget-bin/www_bget?cpd+C01595" TargetMode="External"/><Relationship Id="rId5" Type="http://schemas.openxmlformats.org/officeDocument/2006/relationships/hyperlink" Target="http://www.genome.jp/dbget-bin/www_bget?cpd+C16513" TargetMode="External"/><Relationship Id="rId10" Type="http://schemas.openxmlformats.org/officeDocument/2006/relationships/hyperlink" Target="http://www.hmdb.ca/metabolites/HMDB01388" TargetMode="External"/><Relationship Id="rId4" Type="http://schemas.openxmlformats.org/officeDocument/2006/relationships/hyperlink" Target="http://www.hmdb.ca/metabolites/HMDB02183" TargetMode="External"/><Relationship Id="rId9" Type="http://schemas.openxmlformats.org/officeDocument/2006/relationships/hyperlink" Target="http://www.genome.jp/dbget-bin/www_bget?cpd+C06427" TargetMode="External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genome.jp/dbget-bin/www_bget?cpd+C00037" TargetMode="External"/><Relationship Id="rId18" Type="http://schemas.openxmlformats.org/officeDocument/2006/relationships/hyperlink" Target="http://www.hmdb.ca/metabolites/HMDB00167" TargetMode="External"/><Relationship Id="rId26" Type="http://schemas.openxmlformats.org/officeDocument/2006/relationships/hyperlink" Target="http://www.hmdb.ca/metabolites/HMDB00517" TargetMode="External"/><Relationship Id="rId3" Type="http://schemas.openxmlformats.org/officeDocument/2006/relationships/hyperlink" Target="http://www.genome.jp/dbget-bin/www_bget?cpd+C00064" TargetMode="External"/><Relationship Id="rId21" Type="http://schemas.openxmlformats.org/officeDocument/2006/relationships/hyperlink" Target="http://www.genome.jp/dbget-bin/www_bget?cpd+C00148" TargetMode="External"/><Relationship Id="rId34" Type="http://schemas.openxmlformats.org/officeDocument/2006/relationships/hyperlink" Target="http://www.hmdb.ca/metabolites/HMDB00156" TargetMode="External"/><Relationship Id="rId7" Type="http://schemas.openxmlformats.org/officeDocument/2006/relationships/hyperlink" Target="http://www.genome.jp/dbget-bin/www_bget?cpd+C00407" TargetMode="External"/><Relationship Id="rId12" Type="http://schemas.openxmlformats.org/officeDocument/2006/relationships/hyperlink" Target="http://www.hmdb.ca/metabolites/HMDB00883" TargetMode="External"/><Relationship Id="rId17" Type="http://schemas.openxmlformats.org/officeDocument/2006/relationships/hyperlink" Target="http://www.genome.jp/dbget-bin/www_bget?cpd+C00188" TargetMode="External"/><Relationship Id="rId25" Type="http://schemas.openxmlformats.org/officeDocument/2006/relationships/hyperlink" Target="http://www.genome.jp/dbget-bin/www_bget?cpd+C00062" TargetMode="External"/><Relationship Id="rId33" Type="http://schemas.openxmlformats.org/officeDocument/2006/relationships/hyperlink" Target="http://www.genome.jp/dbget-bin/www_bget?cpd+C00149" TargetMode="External"/><Relationship Id="rId2" Type="http://schemas.openxmlformats.org/officeDocument/2006/relationships/hyperlink" Target="http://www.hmdb.ca/metabolites/HMDB00161" TargetMode="External"/><Relationship Id="rId16" Type="http://schemas.openxmlformats.org/officeDocument/2006/relationships/hyperlink" Target="http://www.hmdb.ca/metabolites/HMDB03406" TargetMode="External"/><Relationship Id="rId20" Type="http://schemas.openxmlformats.org/officeDocument/2006/relationships/hyperlink" Target="http://www.hmdb.ca/metabolites/HMDB00696" TargetMode="External"/><Relationship Id="rId29" Type="http://schemas.openxmlformats.org/officeDocument/2006/relationships/hyperlink" Target="http://www.genome.jp/dbget-bin/www_bget?cpd+C00158" TargetMode="External"/><Relationship Id="rId1" Type="http://schemas.openxmlformats.org/officeDocument/2006/relationships/hyperlink" Target="http://www.genome.jp/dbget-bin/www_bget?cpd+C00041" TargetMode="External"/><Relationship Id="rId6" Type="http://schemas.openxmlformats.org/officeDocument/2006/relationships/hyperlink" Target="http://www.hmdb.ca/metabolites/HMDB03339" TargetMode="External"/><Relationship Id="rId11" Type="http://schemas.openxmlformats.org/officeDocument/2006/relationships/hyperlink" Target="http://www.genome.jp/dbget-bin/www_bget?cpd+C00183" TargetMode="External"/><Relationship Id="rId24" Type="http://schemas.openxmlformats.org/officeDocument/2006/relationships/hyperlink" Target="http://www.hmdb.ca/metabolites/HMDB00191" TargetMode="External"/><Relationship Id="rId32" Type="http://schemas.openxmlformats.org/officeDocument/2006/relationships/hyperlink" Target="http://www.hmdb.ca/metabolites/HMDB00134" TargetMode="External"/><Relationship Id="rId5" Type="http://schemas.openxmlformats.org/officeDocument/2006/relationships/hyperlink" Target="http://www.genome.jp/dbget-bin/www_bget?cpd+C00025" TargetMode="External"/><Relationship Id="rId15" Type="http://schemas.openxmlformats.org/officeDocument/2006/relationships/hyperlink" Target="http://www.genome.jp/dbget-bin/www_bget?cpd+C00065" TargetMode="External"/><Relationship Id="rId23" Type="http://schemas.openxmlformats.org/officeDocument/2006/relationships/hyperlink" Target="http://www.genome.jp/dbget-bin/www_bget?cpd+C00049" TargetMode="External"/><Relationship Id="rId28" Type="http://schemas.openxmlformats.org/officeDocument/2006/relationships/hyperlink" Target="http://www.hmdb.ca/metabolites/HMDB00182" TargetMode="External"/><Relationship Id="rId10" Type="http://schemas.openxmlformats.org/officeDocument/2006/relationships/hyperlink" Target="http://www.hmdb.ca/metabolites/HMDB00687" TargetMode="External"/><Relationship Id="rId19" Type="http://schemas.openxmlformats.org/officeDocument/2006/relationships/hyperlink" Target="http://www.genome.jp/dbget-bin/www_bget?cpd+C00073" TargetMode="External"/><Relationship Id="rId31" Type="http://schemas.openxmlformats.org/officeDocument/2006/relationships/hyperlink" Target="http://www.genome.jp/dbget-bin/www_bget?cpd+C00122" TargetMode="External"/><Relationship Id="rId4" Type="http://schemas.openxmlformats.org/officeDocument/2006/relationships/hyperlink" Target="http://www.hmdb.ca/metabolites/HMDB00641" TargetMode="External"/><Relationship Id="rId9" Type="http://schemas.openxmlformats.org/officeDocument/2006/relationships/hyperlink" Target="http://www.genome.jp/dbget-bin/www_bget?cpd+C00123" TargetMode="External"/><Relationship Id="rId14" Type="http://schemas.openxmlformats.org/officeDocument/2006/relationships/hyperlink" Target="http://www.hmdb.ca/metabolites/HMDB00123" TargetMode="External"/><Relationship Id="rId22" Type="http://schemas.openxmlformats.org/officeDocument/2006/relationships/hyperlink" Target="http://www.hmdb.ca/metabolites/HMDB00162" TargetMode="External"/><Relationship Id="rId27" Type="http://schemas.openxmlformats.org/officeDocument/2006/relationships/hyperlink" Target="http://www.genome.jp/dbget-bin/www_bget?cpd+C00047" TargetMode="External"/><Relationship Id="rId30" Type="http://schemas.openxmlformats.org/officeDocument/2006/relationships/hyperlink" Target="http://www.hmdb.ca/metabolites/HMDB00094" TargetMode="External"/><Relationship Id="rId8" Type="http://schemas.openxmlformats.org/officeDocument/2006/relationships/hyperlink" Target="http://www.hmdb.ca/metabolites/HMDB00172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://www.hmdb.ca/metabolites/HMDB00125" TargetMode="External"/><Relationship Id="rId3" Type="http://schemas.openxmlformats.org/officeDocument/2006/relationships/hyperlink" Target="http://www.hmdb.ca/metabolites/HMDB05065" TargetMode="External"/><Relationship Id="rId7" Type="http://schemas.openxmlformats.org/officeDocument/2006/relationships/hyperlink" Target="http://www.genome.jp/dbget-bin/www_bget?cpd+C00051" TargetMode="External"/><Relationship Id="rId2" Type="http://schemas.openxmlformats.org/officeDocument/2006/relationships/hyperlink" Target="http://www.hmdb.ca/metabolites/HMDB00201" TargetMode="External"/><Relationship Id="rId1" Type="http://schemas.openxmlformats.org/officeDocument/2006/relationships/hyperlink" Target="http://www.genome.jp/dbget-bin/www_bget?cpd+C02571" TargetMode="External"/><Relationship Id="rId6" Type="http://schemas.openxmlformats.org/officeDocument/2006/relationships/hyperlink" Target="http://www.hmdb.ca/metabolites/HMDB03337" TargetMode="External"/><Relationship Id="rId5" Type="http://schemas.openxmlformats.org/officeDocument/2006/relationships/hyperlink" Target="http://www.genome.jp/dbget-bin/www_bget?cpd+C00127" TargetMode="External"/><Relationship Id="rId4" Type="http://schemas.openxmlformats.org/officeDocument/2006/relationships/hyperlink" Target="http://www.hmdb.ca/metabolites/HMDB13128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Z64"/>
  <sheetViews>
    <sheetView workbookViewId="0">
      <selection activeCell="B7" sqref="B7"/>
    </sheetView>
  </sheetViews>
  <sheetFormatPr defaultColWidth="11" defaultRowHeight="15.5"/>
  <sheetData>
    <row r="2" spans="1:26" ht="16" thickBot="1">
      <c r="A2" s="9" t="s">
        <v>1903</v>
      </c>
      <c r="B2" s="9" t="s">
        <v>1693</v>
      </c>
    </row>
    <row r="3" spans="1:26">
      <c r="A3" s="229" t="s">
        <v>9</v>
      </c>
      <c r="B3" s="425" t="s">
        <v>10</v>
      </c>
      <c r="C3" s="610" t="s">
        <v>11</v>
      </c>
      <c r="D3" s="610" t="s">
        <v>12</v>
      </c>
      <c r="E3" s="610" t="s">
        <v>13</v>
      </c>
      <c r="F3" s="610" t="s">
        <v>14</v>
      </c>
      <c r="G3" s="610" t="s">
        <v>15</v>
      </c>
      <c r="H3" s="610" t="s">
        <v>16</v>
      </c>
      <c r="I3" s="611" t="s">
        <v>17</v>
      </c>
      <c r="J3" s="611" t="s">
        <v>18</v>
      </c>
      <c r="K3" s="611" t="s">
        <v>19</v>
      </c>
      <c r="L3" s="611" t="s">
        <v>20</v>
      </c>
      <c r="M3" s="611" t="s">
        <v>21</v>
      </c>
      <c r="N3" s="611" t="s">
        <v>22</v>
      </c>
      <c r="O3" s="612" t="s">
        <v>23</v>
      </c>
      <c r="P3" s="612" t="s">
        <v>24</v>
      </c>
      <c r="Q3" s="612" t="s">
        <v>25</v>
      </c>
      <c r="R3" s="612" t="s">
        <v>26</v>
      </c>
      <c r="S3" s="612" t="s">
        <v>27</v>
      </c>
      <c r="T3" s="612" t="s">
        <v>28</v>
      </c>
      <c r="U3" s="613" t="s">
        <v>29</v>
      </c>
      <c r="V3" s="613" t="s">
        <v>30</v>
      </c>
      <c r="W3" s="613" t="s">
        <v>31</v>
      </c>
      <c r="X3" s="613" t="s">
        <v>32</v>
      </c>
      <c r="Y3" s="613" t="s">
        <v>33</v>
      </c>
      <c r="Z3" s="614" t="s">
        <v>34</v>
      </c>
    </row>
    <row r="4" spans="1:26">
      <c r="A4" s="232" t="s">
        <v>7</v>
      </c>
      <c r="B4" s="615" t="s">
        <v>8</v>
      </c>
      <c r="C4" s="616">
        <v>948.80204848694973</v>
      </c>
      <c r="D4" s="616">
        <v>816.26248939690561</v>
      </c>
      <c r="E4" s="616">
        <v>1038.1509944012835</v>
      </c>
      <c r="F4" s="616">
        <v>1137.786639706577</v>
      </c>
      <c r="G4" s="616">
        <v>1280.6285957603804</v>
      </c>
      <c r="H4" s="616">
        <v>1206.2487259710263</v>
      </c>
      <c r="I4" s="617">
        <v>594.01463066450549</v>
      </c>
      <c r="J4" s="617">
        <v>496.01965076829697</v>
      </c>
      <c r="K4" s="617">
        <v>564.488260859153</v>
      </c>
      <c r="L4" s="617">
        <v>519.90574658324806</v>
      </c>
      <c r="M4" s="617">
        <v>616.19907684656425</v>
      </c>
      <c r="N4" s="617">
        <v>621.44266222686622</v>
      </c>
      <c r="O4" s="618">
        <v>84.546039004684516</v>
      </c>
      <c r="P4" s="618">
        <v>36.072183855540288</v>
      </c>
      <c r="Q4" s="618">
        <v>83.277599861291066</v>
      </c>
      <c r="R4" s="618">
        <v>105.94501272152795</v>
      </c>
      <c r="S4" s="618">
        <v>23.686142541354048</v>
      </c>
      <c r="T4" s="618">
        <v>83.976376233641417</v>
      </c>
      <c r="U4" s="267">
        <v>74.03886406625567</v>
      </c>
      <c r="V4" s="267">
        <v>8.9950840267171248</v>
      </c>
      <c r="W4" s="267">
        <v>60.683802488444847</v>
      </c>
      <c r="X4" s="267">
        <v>27.034343420786467</v>
      </c>
      <c r="Y4" s="267">
        <v>86.610503183512634</v>
      </c>
      <c r="Z4" s="619">
        <v>44.840583097993886</v>
      </c>
    </row>
    <row r="5" spans="1:26" ht="16" thickBot="1">
      <c r="A5" s="233" t="s">
        <v>35</v>
      </c>
      <c r="B5" s="620" t="s">
        <v>2</v>
      </c>
      <c r="C5" s="621">
        <v>290.49250655941631</v>
      </c>
      <c r="D5" s="621">
        <v>429.81141190491138</v>
      </c>
      <c r="E5" s="621">
        <v>501.36391997622695</v>
      </c>
      <c r="F5" s="621">
        <v>498.26382930505082</v>
      </c>
      <c r="G5" s="621">
        <v>433.73466600316306</v>
      </c>
      <c r="H5" s="621">
        <v>289.1838100169121</v>
      </c>
      <c r="I5" s="622">
        <v>251.54955936387341</v>
      </c>
      <c r="J5" s="622">
        <v>218.53493654347892</v>
      </c>
      <c r="K5" s="622">
        <v>226.32898841149685</v>
      </c>
      <c r="L5" s="622">
        <v>251.2783947758156</v>
      </c>
      <c r="M5" s="622">
        <v>264.79264766572777</v>
      </c>
      <c r="N5" s="622">
        <v>235.64073421172785</v>
      </c>
      <c r="O5" s="623">
        <v>12.869165971680978</v>
      </c>
      <c r="P5" s="623">
        <v>28.602227701318824</v>
      </c>
      <c r="Q5" s="623">
        <v>15.64320683531165</v>
      </c>
      <c r="R5" s="623">
        <v>49.847276402669173</v>
      </c>
      <c r="S5" s="623">
        <v>36.029238614217519</v>
      </c>
      <c r="T5" s="623">
        <v>17.021364379331747</v>
      </c>
      <c r="U5" s="624">
        <v>13.49919112629245</v>
      </c>
      <c r="V5" s="624">
        <v>19.0270128361799</v>
      </c>
      <c r="W5" s="624">
        <v>15.478920803214844</v>
      </c>
      <c r="X5" s="624">
        <v>14.841840871605505</v>
      </c>
      <c r="Y5" s="624">
        <v>12.121426758324366</v>
      </c>
      <c r="Z5" s="625">
        <v>8.7814196648981859</v>
      </c>
    </row>
    <row r="9" spans="1:26" ht="16" thickBot="1">
      <c r="A9" s="9" t="s">
        <v>1750</v>
      </c>
      <c r="B9" s="695" t="s">
        <v>1751</v>
      </c>
    </row>
    <row r="10" spans="1:26">
      <c r="A10" s="229"/>
      <c r="B10" s="642"/>
      <c r="C10" s="642"/>
      <c r="D10" s="642"/>
      <c r="E10" s="642"/>
      <c r="F10" s="642"/>
      <c r="G10" s="642"/>
      <c r="H10" s="642"/>
      <c r="I10" s="642"/>
      <c r="J10" s="642"/>
      <c r="K10" s="642"/>
      <c r="L10" s="642"/>
      <c r="M10" s="642"/>
      <c r="N10" s="642"/>
      <c r="O10" s="642"/>
      <c r="P10" s="642"/>
      <c r="Q10" s="643"/>
    </row>
    <row r="11" spans="1:26">
      <c r="A11" s="232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73"/>
    </row>
    <row r="12" spans="1:26">
      <c r="A12" s="702" t="s">
        <v>1773</v>
      </c>
      <c r="B12" s="698"/>
      <c r="C12" s="372"/>
      <c r="D12" s="10"/>
      <c r="E12" s="10" t="s">
        <v>1752</v>
      </c>
      <c r="F12" s="10"/>
      <c r="G12" s="10"/>
      <c r="H12" s="10"/>
      <c r="I12" s="10" t="s">
        <v>1753</v>
      </c>
      <c r="J12" s="10"/>
      <c r="K12" s="10"/>
      <c r="L12" s="10"/>
      <c r="M12" s="10"/>
      <c r="N12" s="10" t="s">
        <v>1754</v>
      </c>
      <c r="O12" s="10"/>
      <c r="P12" s="10"/>
      <c r="Q12" s="173"/>
      <c r="R12" s="14"/>
    </row>
    <row r="13" spans="1:26">
      <c r="A13" s="704" t="s">
        <v>1586</v>
      </c>
      <c r="B13" s="705" t="s">
        <v>1758</v>
      </c>
      <c r="C13" s="705" t="s">
        <v>1759</v>
      </c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73"/>
    </row>
    <row r="14" spans="1:26">
      <c r="A14" s="703">
        <v>1</v>
      </c>
      <c r="B14" s="198" t="s">
        <v>1760</v>
      </c>
      <c r="C14" s="198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398" t="s">
        <v>1757</v>
      </c>
      <c r="O14" s="10"/>
      <c r="P14" s="10"/>
      <c r="Q14" s="173"/>
    </row>
    <row r="15" spans="1:26">
      <c r="A15" s="703">
        <v>2</v>
      </c>
      <c r="B15" s="699" t="s">
        <v>1761</v>
      </c>
      <c r="C15" s="198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398"/>
      <c r="O15" s="10"/>
      <c r="P15" s="10"/>
      <c r="Q15" s="173"/>
    </row>
    <row r="16" spans="1:26">
      <c r="A16" s="703">
        <v>3</v>
      </c>
      <c r="B16" s="198" t="s">
        <v>1189</v>
      </c>
      <c r="C16" s="700" t="s">
        <v>1762</v>
      </c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398" t="s">
        <v>1756</v>
      </c>
      <c r="O16" s="10"/>
      <c r="P16" s="10"/>
      <c r="Q16" s="173"/>
    </row>
    <row r="17" spans="1:17">
      <c r="A17" s="703">
        <v>4</v>
      </c>
      <c r="B17" s="198" t="s">
        <v>1189</v>
      </c>
      <c r="C17" s="700" t="s">
        <v>1763</v>
      </c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398"/>
      <c r="O17" s="10"/>
      <c r="P17" s="10"/>
      <c r="Q17" s="173"/>
    </row>
    <row r="18" spans="1:17">
      <c r="A18" s="703">
        <v>5</v>
      </c>
      <c r="B18" s="198" t="s">
        <v>1189</v>
      </c>
      <c r="C18" s="700" t="s">
        <v>1764</v>
      </c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398" t="s">
        <v>1755</v>
      </c>
      <c r="O18" s="10"/>
      <c r="P18" s="10"/>
      <c r="Q18" s="173"/>
    </row>
    <row r="19" spans="1:17">
      <c r="A19" s="703">
        <v>6</v>
      </c>
      <c r="B19" s="198" t="s">
        <v>1189</v>
      </c>
      <c r="C19" s="700" t="s">
        <v>1765</v>
      </c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73"/>
    </row>
    <row r="20" spans="1:17">
      <c r="A20" s="703">
        <v>7</v>
      </c>
      <c r="B20" s="198" t="s">
        <v>1189</v>
      </c>
      <c r="C20" s="700" t="s">
        <v>1766</v>
      </c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73"/>
    </row>
    <row r="21" spans="1:17">
      <c r="A21" s="703">
        <v>8</v>
      </c>
      <c r="B21" s="198" t="s">
        <v>1189</v>
      </c>
      <c r="C21" s="700" t="s">
        <v>1767</v>
      </c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73"/>
    </row>
    <row r="22" spans="1:17">
      <c r="A22" s="703">
        <v>9</v>
      </c>
      <c r="B22" s="198" t="s">
        <v>1188</v>
      </c>
      <c r="C22" s="701" t="s">
        <v>1768</v>
      </c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73"/>
    </row>
    <row r="23" spans="1:17">
      <c r="A23" s="703">
        <v>10</v>
      </c>
      <c r="B23" s="198" t="s">
        <v>1188</v>
      </c>
      <c r="C23" s="701" t="s">
        <v>1723</v>
      </c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73"/>
    </row>
    <row r="24" spans="1:17">
      <c r="A24" s="703">
        <v>11</v>
      </c>
      <c r="B24" s="198" t="s">
        <v>1188</v>
      </c>
      <c r="C24" s="701" t="s">
        <v>1769</v>
      </c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73"/>
    </row>
    <row r="25" spans="1:17">
      <c r="A25" s="703">
        <v>12</v>
      </c>
      <c r="B25" s="198" t="s">
        <v>1188</v>
      </c>
      <c r="C25" s="701" t="s">
        <v>1770</v>
      </c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73"/>
    </row>
    <row r="26" spans="1:17">
      <c r="A26" s="703">
        <v>13</v>
      </c>
      <c r="B26" s="198" t="s">
        <v>1188</v>
      </c>
      <c r="C26" s="701" t="s">
        <v>1771</v>
      </c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73"/>
    </row>
    <row r="27" spans="1:17">
      <c r="A27" s="703">
        <v>14</v>
      </c>
      <c r="B27" s="198" t="s">
        <v>1188</v>
      </c>
      <c r="C27" s="701" t="s">
        <v>1772</v>
      </c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73"/>
    </row>
    <row r="28" spans="1:17">
      <c r="A28" s="703">
        <v>15</v>
      </c>
      <c r="B28" s="699" t="s">
        <v>1761</v>
      </c>
      <c r="C28" s="198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73"/>
    </row>
    <row r="29" spans="1:17">
      <c r="A29" s="703">
        <v>16</v>
      </c>
      <c r="B29" s="198" t="s">
        <v>1189</v>
      </c>
      <c r="C29" s="700" t="s">
        <v>1774</v>
      </c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73"/>
    </row>
    <row r="30" spans="1:17">
      <c r="A30" s="703">
        <v>17</v>
      </c>
      <c r="B30" s="198" t="s">
        <v>1188</v>
      </c>
      <c r="C30" s="701" t="s">
        <v>1777</v>
      </c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73"/>
    </row>
    <row r="31" spans="1:17">
      <c r="A31" s="703">
        <v>18</v>
      </c>
      <c r="B31" s="198" t="s">
        <v>1189</v>
      </c>
      <c r="C31" s="700" t="s">
        <v>1776</v>
      </c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73"/>
    </row>
    <row r="32" spans="1:17">
      <c r="A32" s="703">
        <v>19</v>
      </c>
      <c r="B32" s="198" t="s">
        <v>1188</v>
      </c>
      <c r="C32" s="701" t="s">
        <v>1775</v>
      </c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73"/>
    </row>
    <row r="33" spans="1:26">
      <c r="A33" s="703">
        <v>20</v>
      </c>
      <c r="B33" s="198" t="s">
        <v>1760</v>
      </c>
      <c r="C33" s="198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73"/>
    </row>
    <row r="34" spans="1:26">
      <c r="A34" s="232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73"/>
    </row>
    <row r="35" spans="1:26" ht="16" thickBot="1">
      <c r="A35" s="233"/>
      <c r="B35" s="213"/>
      <c r="C35" s="213"/>
      <c r="D35" s="213"/>
      <c r="E35" s="213"/>
      <c r="F35" s="213"/>
      <c r="G35" s="213"/>
      <c r="H35" s="213"/>
      <c r="I35" s="213"/>
      <c r="J35" s="213"/>
      <c r="K35" s="213"/>
      <c r="L35" s="213"/>
      <c r="M35" s="213"/>
      <c r="N35" s="213"/>
      <c r="O35" s="213"/>
      <c r="P35" s="213"/>
      <c r="Q35" s="214"/>
    </row>
    <row r="38" spans="1:26">
      <c r="A38" s="9" t="s">
        <v>40</v>
      </c>
      <c r="B38" s="9" t="s">
        <v>1693</v>
      </c>
    </row>
    <row r="39" spans="1:26" ht="16" thickBot="1">
      <c r="A39" t="s">
        <v>9</v>
      </c>
      <c r="B39" s="8" t="s">
        <v>10</v>
      </c>
      <c r="C39" s="1" t="s">
        <v>11</v>
      </c>
      <c r="D39" s="1" t="s">
        <v>12</v>
      </c>
      <c r="E39" s="1" t="s">
        <v>13</v>
      </c>
      <c r="F39" s="1" t="s">
        <v>14</v>
      </c>
      <c r="G39" s="1" t="s">
        <v>15</v>
      </c>
      <c r="H39" s="1" t="s">
        <v>16</v>
      </c>
      <c r="I39" s="2" t="s">
        <v>17</v>
      </c>
      <c r="J39" s="2" t="s">
        <v>18</v>
      </c>
      <c r="K39" s="2" t="s">
        <v>19</v>
      </c>
      <c r="L39" s="2" t="s">
        <v>20</v>
      </c>
      <c r="M39" s="2" t="s">
        <v>21</v>
      </c>
      <c r="N39" s="2" t="s">
        <v>22</v>
      </c>
      <c r="O39" s="6" t="s">
        <v>23</v>
      </c>
      <c r="P39" s="6" t="s">
        <v>24</v>
      </c>
      <c r="Q39" s="6" t="s">
        <v>25</v>
      </c>
      <c r="R39" s="6" t="s">
        <v>26</v>
      </c>
      <c r="S39" s="6" t="s">
        <v>27</v>
      </c>
      <c r="T39" s="6" t="s">
        <v>28</v>
      </c>
      <c r="U39" s="7" t="s">
        <v>29</v>
      </c>
      <c r="V39" s="7" t="s">
        <v>30</v>
      </c>
      <c r="W39" s="7" t="s">
        <v>31</v>
      </c>
      <c r="X39" s="7" t="s">
        <v>32</v>
      </c>
      <c r="Y39" s="7" t="s">
        <v>33</v>
      </c>
      <c r="Z39" s="7" t="s">
        <v>34</v>
      </c>
    </row>
    <row r="40" spans="1:26">
      <c r="A40" s="229" t="s">
        <v>36</v>
      </c>
      <c r="B40" s="626" t="s">
        <v>37</v>
      </c>
      <c r="C40" s="610">
        <v>290.6581505158826</v>
      </c>
      <c r="D40" s="610">
        <v>288.68943962970167</v>
      </c>
      <c r="E40" s="610">
        <v>246.7866471533068</v>
      </c>
      <c r="F40" s="610">
        <v>204.11774094615555</v>
      </c>
      <c r="G40" s="610">
        <v>302.60555434853734</v>
      </c>
      <c r="H40" s="610">
        <v>242.20956010103944</v>
      </c>
      <c r="I40" s="611">
        <v>2189.4561115616798</v>
      </c>
      <c r="J40" s="611">
        <v>1582.9095171652305</v>
      </c>
      <c r="K40" s="611">
        <v>1957.6226929354232</v>
      </c>
      <c r="L40" s="611">
        <v>1301.5294060030999</v>
      </c>
      <c r="M40" s="611">
        <v>2535.9209519945612</v>
      </c>
      <c r="N40" s="611">
        <v>2018.6975211790225</v>
      </c>
      <c r="O40" s="612">
        <v>16.860234125401483</v>
      </c>
      <c r="P40" s="612">
        <v>13.651822531471325</v>
      </c>
      <c r="Q40" s="612">
        <v>25.030349373635303</v>
      </c>
      <c r="R40" s="612">
        <v>9.7077459325269135</v>
      </c>
      <c r="S40" s="612">
        <v>57.213687224227549</v>
      </c>
      <c r="T40" s="612">
        <v>16.901508786939377</v>
      </c>
      <c r="U40" s="613">
        <v>157.06477483259931</v>
      </c>
      <c r="V40" s="613">
        <v>65.340282245572354</v>
      </c>
      <c r="W40" s="613">
        <v>421.83470404864681</v>
      </c>
      <c r="X40" s="613">
        <v>97.657256624921104</v>
      </c>
      <c r="Y40" s="613">
        <v>381.38332107307821</v>
      </c>
      <c r="Z40" s="614">
        <v>224.93904443651491</v>
      </c>
    </row>
    <row r="41" spans="1:26">
      <c r="A41" s="232" t="s">
        <v>38</v>
      </c>
      <c r="B41" s="615" t="s">
        <v>39</v>
      </c>
      <c r="C41" s="616">
        <v>3479.6449809570477</v>
      </c>
      <c r="D41" s="616">
        <v>2432.257318505548</v>
      </c>
      <c r="E41" s="616">
        <v>1226.865601585695</v>
      </c>
      <c r="F41" s="616">
        <v>1356.2703612125504</v>
      </c>
      <c r="G41" s="616">
        <v>3140.5536211035887</v>
      </c>
      <c r="H41" s="616">
        <v>3120.775315121256</v>
      </c>
      <c r="I41" s="617">
        <v>3265.5340263048788</v>
      </c>
      <c r="J41" s="617">
        <v>2346.2525913571885</v>
      </c>
      <c r="K41" s="617">
        <v>2052.2123178543993</v>
      </c>
      <c r="L41" s="617">
        <v>2525.1332242617432</v>
      </c>
      <c r="M41" s="617">
        <v>4145.0056083058307</v>
      </c>
      <c r="N41" s="617">
        <v>3735.989048161362</v>
      </c>
      <c r="O41" s="618">
        <v>225.66114374589569</v>
      </c>
      <c r="P41" s="618">
        <v>83.073164351839978</v>
      </c>
      <c r="Q41" s="618">
        <v>183.28541700467605</v>
      </c>
      <c r="R41" s="618">
        <v>108.45831914225501</v>
      </c>
      <c r="S41" s="618">
        <v>118.94730693354873</v>
      </c>
      <c r="T41" s="618">
        <v>173.6246300070419</v>
      </c>
      <c r="U41" s="267">
        <v>81.551659689422166</v>
      </c>
      <c r="V41" s="267">
        <v>120.90231781166936</v>
      </c>
      <c r="W41" s="267">
        <v>134.13188293618131</v>
      </c>
      <c r="X41" s="267">
        <v>412.66996949490522</v>
      </c>
      <c r="Y41" s="267">
        <v>474.37067517021535</v>
      </c>
      <c r="Z41" s="619">
        <v>233.50921193860603</v>
      </c>
    </row>
    <row r="42" spans="1:26">
      <c r="A42" s="232" t="s">
        <v>41</v>
      </c>
      <c r="B42" s="615" t="s">
        <v>5</v>
      </c>
      <c r="C42" s="616">
        <v>231.59341026170523</v>
      </c>
      <c r="D42" s="616">
        <v>158.94504651767826</v>
      </c>
      <c r="E42" s="616">
        <v>176.42255476655666</v>
      </c>
      <c r="F42" s="616">
        <v>231.67104154320899</v>
      </c>
      <c r="G42" s="616">
        <v>265.0913917186644</v>
      </c>
      <c r="H42" s="616">
        <v>186.19188115856937</v>
      </c>
      <c r="I42" s="617">
        <v>357.54276560942782</v>
      </c>
      <c r="J42" s="617">
        <v>336.4794552516334</v>
      </c>
      <c r="K42" s="617">
        <v>302.88774370091801</v>
      </c>
      <c r="L42" s="617">
        <v>444.35260693681022</v>
      </c>
      <c r="M42" s="617">
        <v>574.15824357813278</v>
      </c>
      <c r="N42" s="617">
        <v>424.75157780364378</v>
      </c>
      <c r="O42" s="618">
        <v>12.32385557876972</v>
      </c>
      <c r="P42" s="618">
        <v>7.7021103456143658</v>
      </c>
      <c r="Q42" s="618">
        <v>25.149794565489874</v>
      </c>
      <c r="R42" s="618">
        <v>41.413799873979777</v>
      </c>
      <c r="S42" s="618">
        <v>14.539720462258613</v>
      </c>
      <c r="T42" s="618">
        <v>9.9442718050280376</v>
      </c>
      <c r="U42" s="267">
        <v>32.485471666537137</v>
      </c>
      <c r="V42" s="267">
        <v>23.439223567928583</v>
      </c>
      <c r="W42" s="267">
        <v>26.315181694876738</v>
      </c>
      <c r="X42" s="267">
        <v>78.376285943923619</v>
      </c>
      <c r="Y42" s="267">
        <v>77.055805051852445</v>
      </c>
      <c r="Z42" s="619">
        <v>16.667361352161553</v>
      </c>
    </row>
    <row r="43" spans="1:26">
      <c r="A43" s="232" t="s">
        <v>42</v>
      </c>
      <c r="B43" s="615" t="s">
        <v>1</v>
      </c>
      <c r="C43" s="616">
        <v>6363.6400897320673</v>
      </c>
      <c r="D43" s="616">
        <v>5980.5461312363395</v>
      </c>
      <c r="E43" s="616">
        <v>5826.4737140046082</v>
      </c>
      <c r="F43" s="616">
        <v>5661.1909220791895</v>
      </c>
      <c r="G43" s="616">
        <v>5716.7236762464599</v>
      </c>
      <c r="H43" s="616">
        <v>5745.4531835156604</v>
      </c>
      <c r="I43" s="617">
        <v>7409.0388056375568</v>
      </c>
      <c r="J43" s="617">
        <v>7496.5673973951971</v>
      </c>
      <c r="K43" s="617">
        <v>7692.4604464023942</v>
      </c>
      <c r="L43" s="617">
        <v>7370.4190105995795</v>
      </c>
      <c r="M43" s="617">
        <v>7420.6704800243942</v>
      </c>
      <c r="N43" s="617">
        <v>7427.9442428620923</v>
      </c>
      <c r="O43" s="618">
        <v>198.29049624760154</v>
      </c>
      <c r="P43" s="618">
        <v>88.662998018983686</v>
      </c>
      <c r="Q43" s="618">
        <v>132.80272944347499</v>
      </c>
      <c r="R43" s="618">
        <v>221.44651053088654</v>
      </c>
      <c r="S43" s="618">
        <v>311.97139498527008</v>
      </c>
      <c r="T43" s="618">
        <v>116.7323822719374</v>
      </c>
      <c r="U43" s="267">
        <v>330.74126962775932</v>
      </c>
      <c r="V43" s="267">
        <v>12.644273506115871</v>
      </c>
      <c r="W43" s="267">
        <v>103.32543261039653</v>
      </c>
      <c r="X43" s="267">
        <v>185.74701460635342</v>
      </c>
      <c r="Y43" s="267">
        <v>346.52707331678386</v>
      </c>
      <c r="Z43" s="619">
        <v>69.978880047036355</v>
      </c>
    </row>
    <row r="44" spans="1:26" ht="16" thickBot="1">
      <c r="A44" s="233" t="s">
        <v>43</v>
      </c>
      <c r="B44" s="620" t="s">
        <v>44</v>
      </c>
      <c r="C44" s="621">
        <v>1341.6831678417384</v>
      </c>
      <c r="D44" s="621">
        <v>1269.6756339966607</v>
      </c>
      <c r="E44" s="621">
        <v>1339.741754213477</v>
      </c>
      <c r="F44" s="621">
        <v>1261.3508548270593</v>
      </c>
      <c r="G44" s="621">
        <v>1054.1406962867311</v>
      </c>
      <c r="H44" s="621">
        <v>1064.4806605623301</v>
      </c>
      <c r="I44" s="622">
        <v>1726.8612174783982</v>
      </c>
      <c r="J44" s="622">
        <v>1759.0237357811766</v>
      </c>
      <c r="K44" s="622">
        <v>1559.5745732979601</v>
      </c>
      <c r="L44" s="622">
        <v>1645.2656883087877</v>
      </c>
      <c r="M44" s="622">
        <v>1371.466693091832</v>
      </c>
      <c r="N44" s="622">
        <v>1547.6427074477926</v>
      </c>
      <c r="O44" s="623">
        <v>24.28268304816245</v>
      </c>
      <c r="P44" s="623">
        <v>25.118691636675187</v>
      </c>
      <c r="Q44" s="623">
        <v>71.362969837806503</v>
      </c>
      <c r="R44" s="623">
        <v>16.622776819356023</v>
      </c>
      <c r="S44" s="623">
        <v>21.464310187263752</v>
      </c>
      <c r="T44" s="623">
        <v>11.439063046117209</v>
      </c>
      <c r="U44" s="624">
        <v>17.870572567712255</v>
      </c>
      <c r="V44" s="624">
        <v>73.454877757325036</v>
      </c>
      <c r="W44" s="624">
        <v>43.415386100122298</v>
      </c>
      <c r="X44" s="624">
        <v>55.299565232300431</v>
      </c>
      <c r="Y44" s="624">
        <v>76.651443445344015</v>
      </c>
      <c r="Z44" s="625">
        <v>92.248020242669469</v>
      </c>
    </row>
    <row r="47" spans="1:26">
      <c r="A47" s="9" t="s">
        <v>45</v>
      </c>
      <c r="B47" s="9" t="s">
        <v>1693</v>
      </c>
    </row>
    <row r="48" spans="1:26" ht="16" thickBot="1">
      <c r="A48" t="s">
        <v>9</v>
      </c>
      <c r="B48" s="8" t="s">
        <v>10</v>
      </c>
      <c r="C48" s="1" t="s">
        <v>11</v>
      </c>
      <c r="D48" s="1" t="s">
        <v>12</v>
      </c>
      <c r="E48" s="1" t="s">
        <v>13</v>
      </c>
      <c r="F48" s="1" t="s">
        <v>14</v>
      </c>
      <c r="G48" s="1" t="s">
        <v>15</v>
      </c>
      <c r="H48" s="1" t="s">
        <v>16</v>
      </c>
      <c r="I48" s="2" t="s">
        <v>17</v>
      </c>
      <c r="J48" s="2" t="s">
        <v>18</v>
      </c>
      <c r="K48" s="2" t="s">
        <v>19</v>
      </c>
      <c r="L48" s="2" t="s">
        <v>20</v>
      </c>
      <c r="M48" s="2" t="s">
        <v>21</v>
      </c>
      <c r="N48" s="2" t="s">
        <v>22</v>
      </c>
      <c r="O48" s="6" t="s">
        <v>23</v>
      </c>
      <c r="P48" s="6" t="s">
        <v>24</v>
      </c>
      <c r="Q48" s="6" t="s">
        <v>25</v>
      </c>
      <c r="R48" s="6" t="s">
        <v>26</v>
      </c>
      <c r="S48" s="6" t="s">
        <v>27</v>
      </c>
      <c r="T48" s="6" t="s">
        <v>28</v>
      </c>
      <c r="U48" s="7" t="s">
        <v>29</v>
      </c>
      <c r="V48" s="7" t="s">
        <v>30</v>
      </c>
      <c r="W48" s="7" t="s">
        <v>31</v>
      </c>
      <c r="X48" s="7" t="s">
        <v>32</v>
      </c>
      <c r="Y48" s="7" t="s">
        <v>33</v>
      </c>
      <c r="Z48" s="7" t="s">
        <v>34</v>
      </c>
    </row>
    <row r="49" spans="1:26">
      <c r="A49" s="229" t="s">
        <v>46</v>
      </c>
      <c r="B49" s="626" t="s">
        <v>47</v>
      </c>
      <c r="C49" s="610">
        <v>1875.4730557572686</v>
      </c>
      <c r="D49" s="610">
        <v>2010.6019914211383</v>
      </c>
      <c r="E49" s="610">
        <v>2118.8012095824356</v>
      </c>
      <c r="F49" s="610">
        <v>1976.4560099854386</v>
      </c>
      <c r="G49" s="610">
        <v>2207.508893595786</v>
      </c>
      <c r="H49" s="610">
        <v>1817.894723412265</v>
      </c>
      <c r="I49" s="611">
        <v>2324.4511801404351</v>
      </c>
      <c r="J49" s="611">
        <v>2240.8983134791652</v>
      </c>
      <c r="K49" s="611">
        <v>2409.6117052269078</v>
      </c>
      <c r="L49" s="611">
        <v>2338.0334160131047</v>
      </c>
      <c r="M49" s="611">
        <v>2440.3525350884593</v>
      </c>
      <c r="N49" s="611">
        <v>2205.4868817872712</v>
      </c>
      <c r="O49" s="612">
        <v>71.658813586114618</v>
      </c>
      <c r="P49" s="612">
        <v>35.882928134425832</v>
      </c>
      <c r="Q49" s="612">
        <v>19.159738077717964</v>
      </c>
      <c r="R49" s="612">
        <v>72.23642394878506</v>
      </c>
      <c r="S49" s="612">
        <v>104.68993883445903</v>
      </c>
      <c r="T49" s="612">
        <v>71.445375135149376</v>
      </c>
      <c r="U49" s="613">
        <v>43.814169890344303</v>
      </c>
      <c r="V49" s="613">
        <v>37.376305630212336</v>
      </c>
      <c r="W49" s="613">
        <v>113.20605322505246</v>
      </c>
      <c r="X49" s="613">
        <v>58.340818271153289</v>
      </c>
      <c r="Y49" s="613">
        <v>127.25604358440388</v>
      </c>
      <c r="Z49" s="614">
        <v>62.748274913568331</v>
      </c>
    </row>
    <row r="50" spans="1:26">
      <c r="A50" s="232" t="s">
        <v>48</v>
      </c>
      <c r="B50" s="615" t="s">
        <v>49</v>
      </c>
      <c r="C50" s="616">
        <v>195.6973326352319</v>
      </c>
      <c r="D50" s="616">
        <v>196.76622976971126</v>
      </c>
      <c r="E50" s="616">
        <v>197.15446516862403</v>
      </c>
      <c r="F50" s="616">
        <v>190.76951752088783</v>
      </c>
      <c r="G50" s="616">
        <v>185.41914506260716</v>
      </c>
      <c r="H50" s="616">
        <v>175.30489130372681</v>
      </c>
      <c r="I50" s="617">
        <v>286.26568073776764</v>
      </c>
      <c r="J50" s="617">
        <v>250.26389191612171</v>
      </c>
      <c r="K50" s="617">
        <v>292.27647745376225</v>
      </c>
      <c r="L50" s="617">
        <v>303.17466163601426</v>
      </c>
      <c r="M50" s="617">
        <v>322.18315080842166</v>
      </c>
      <c r="N50" s="617">
        <v>268.40688627725552</v>
      </c>
      <c r="O50" s="618">
        <v>18.290432839150156</v>
      </c>
      <c r="P50" s="618">
        <v>10.388180160645957</v>
      </c>
      <c r="Q50" s="618">
        <v>35.964718539079861</v>
      </c>
      <c r="R50" s="618">
        <v>5.2006764066496007</v>
      </c>
      <c r="S50" s="618">
        <v>10.75458476284005</v>
      </c>
      <c r="T50" s="618">
        <v>6.1303332492916303</v>
      </c>
      <c r="U50" s="267">
        <v>33.877413048616766</v>
      </c>
      <c r="V50" s="267">
        <v>6.45063795181537</v>
      </c>
      <c r="W50" s="267">
        <v>20.946903071530343</v>
      </c>
      <c r="X50" s="267">
        <v>8.4354141649493641</v>
      </c>
      <c r="Y50" s="267">
        <v>27.005735306758535</v>
      </c>
      <c r="Z50" s="619">
        <v>10.59016890900949</v>
      </c>
    </row>
    <row r="51" spans="1:26">
      <c r="A51" s="232" t="s">
        <v>50</v>
      </c>
      <c r="B51" s="615" t="s">
        <v>51</v>
      </c>
      <c r="C51" s="616">
        <v>228.14727890664224</v>
      </c>
      <c r="D51" s="616">
        <v>45.279352475378317</v>
      </c>
      <c r="E51" s="616">
        <v>35.071984907363252</v>
      </c>
      <c r="F51" s="616">
        <v>35.879241758414302</v>
      </c>
      <c r="G51" s="616">
        <v>38.103316353235918</v>
      </c>
      <c r="H51" s="616">
        <v>34.174695898380087</v>
      </c>
      <c r="I51" s="617">
        <v>38.054142963808694</v>
      </c>
      <c r="J51" s="617">
        <v>39.664949183505236</v>
      </c>
      <c r="K51" s="617">
        <v>38.735227843922793</v>
      </c>
      <c r="L51" s="617">
        <v>38.40575113264228</v>
      </c>
      <c r="M51" s="617">
        <v>34.994260492116382</v>
      </c>
      <c r="N51" s="617">
        <v>34.470392052687835</v>
      </c>
      <c r="O51" s="618">
        <v>191.55900213754006</v>
      </c>
      <c r="P51" s="618">
        <v>10.220511807375146</v>
      </c>
      <c r="Q51" s="618">
        <v>1.9529510856984156</v>
      </c>
      <c r="R51" s="618">
        <v>2.0286901630056766</v>
      </c>
      <c r="S51" s="618">
        <v>2.3711030155021779</v>
      </c>
      <c r="T51" s="618">
        <v>2.3408714719713521</v>
      </c>
      <c r="U51" s="267">
        <v>2.6919782819537121</v>
      </c>
      <c r="V51" s="267">
        <v>0.6569613814082178</v>
      </c>
      <c r="W51" s="267">
        <v>1.5782736272103237</v>
      </c>
      <c r="X51" s="267">
        <v>6.2769726503908236</v>
      </c>
      <c r="Y51" s="267">
        <v>0.74287348340106929</v>
      </c>
      <c r="Z51" s="619">
        <v>1.5207147044205347</v>
      </c>
    </row>
    <row r="52" spans="1:26">
      <c r="A52" s="232" t="s">
        <v>52</v>
      </c>
      <c r="B52" s="615" t="s">
        <v>0</v>
      </c>
      <c r="C52" s="616">
        <v>3860.7270305324109</v>
      </c>
      <c r="D52" s="616">
        <v>4093.4915713997129</v>
      </c>
      <c r="E52" s="616">
        <v>4197.4344310199085</v>
      </c>
      <c r="F52" s="616">
        <v>4347.273847875972</v>
      </c>
      <c r="G52" s="616">
        <v>3880.0119677870953</v>
      </c>
      <c r="H52" s="616">
        <v>3616.1681133657621</v>
      </c>
      <c r="I52" s="617">
        <v>5043.1102150938059</v>
      </c>
      <c r="J52" s="617">
        <v>4861.5495972452454</v>
      </c>
      <c r="K52" s="617">
        <v>5354.0892268274647</v>
      </c>
      <c r="L52" s="617">
        <v>5134.6659727072338</v>
      </c>
      <c r="M52" s="617">
        <v>5107.4519821127169</v>
      </c>
      <c r="N52" s="617">
        <v>4717.0425885904688</v>
      </c>
      <c r="O52" s="618">
        <v>31.200398989035996</v>
      </c>
      <c r="P52" s="618">
        <v>112.31648405078113</v>
      </c>
      <c r="Q52" s="618">
        <v>41.51814240239996</v>
      </c>
      <c r="R52" s="618">
        <v>142.81959224262852</v>
      </c>
      <c r="S52" s="618">
        <v>127.86368386619186</v>
      </c>
      <c r="T52" s="618">
        <v>138.3357689836684</v>
      </c>
      <c r="U52" s="267">
        <v>254.583643557708</v>
      </c>
      <c r="V52" s="267">
        <v>79.361951522886514</v>
      </c>
      <c r="W52" s="267">
        <v>77.602864415357359</v>
      </c>
      <c r="X52" s="267">
        <v>51.401628069364854</v>
      </c>
      <c r="Y52" s="267">
        <v>236.61449506379526</v>
      </c>
      <c r="Z52" s="619">
        <v>106.45319857322163</v>
      </c>
    </row>
    <row r="53" spans="1:26">
      <c r="A53" s="232" t="s">
        <v>53</v>
      </c>
      <c r="B53" s="615" t="s">
        <v>54</v>
      </c>
      <c r="C53" s="616">
        <v>5190.1500800723306</v>
      </c>
      <c r="D53" s="616">
        <v>4933.9898098562953</v>
      </c>
      <c r="E53" s="616">
        <v>4820.6478526913525</v>
      </c>
      <c r="F53" s="616">
        <v>4834.103820190312</v>
      </c>
      <c r="G53" s="616">
        <v>4576.297404158302</v>
      </c>
      <c r="H53" s="616">
        <v>4568.7893450407646</v>
      </c>
      <c r="I53" s="617">
        <v>6356.9936399922581</v>
      </c>
      <c r="J53" s="617">
        <v>6242.1449995770699</v>
      </c>
      <c r="K53" s="617">
        <v>6041.3557247845647</v>
      </c>
      <c r="L53" s="617">
        <v>5707.8395146053408</v>
      </c>
      <c r="M53" s="617">
        <v>5762.9091161431561</v>
      </c>
      <c r="N53" s="617">
        <v>5910.9121136053618</v>
      </c>
      <c r="O53" s="618">
        <v>182.33630708326709</v>
      </c>
      <c r="P53" s="618">
        <v>215.67857143823309</v>
      </c>
      <c r="Q53" s="618">
        <v>201.74544240727971</v>
      </c>
      <c r="R53" s="618">
        <v>213.40829852158481</v>
      </c>
      <c r="S53" s="618">
        <v>460.02127890391938</v>
      </c>
      <c r="T53" s="618">
        <v>63.990506207278777</v>
      </c>
      <c r="U53" s="267">
        <v>60.376649954167121</v>
      </c>
      <c r="V53" s="267">
        <v>309.65451666584823</v>
      </c>
      <c r="W53" s="267">
        <v>372.06262494749507</v>
      </c>
      <c r="X53" s="267">
        <v>67.269382594189281</v>
      </c>
      <c r="Y53" s="267">
        <v>255.56724823199883</v>
      </c>
      <c r="Z53" s="619">
        <v>165.70168605719724</v>
      </c>
    </row>
    <row r="54" spans="1:26" ht="16" thickBot="1">
      <c r="A54" s="233" t="s">
        <v>55</v>
      </c>
      <c r="B54" s="620" t="s">
        <v>56</v>
      </c>
      <c r="C54" s="621">
        <v>3335.693380210218</v>
      </c>
      <c r="D54" s="621">
        <v>3262.189806782404</v>
      </c>
      <c r="E54" s="621">
        <v>3339.7121876947167</v>
      </c>
      <c r="F54" s="621">
        <v>3556.2230662440875</v>
      </c>
      <c r="G54" s="621">
        <v>3364.0737994338701</v>
      </c>
      <c r="H54" s="621">
        <v>3111.9645971382524</v>
      </c>
      <c r="I54" s="622">
        <v>3855.2142424995236</v>
      </c>
      <c r="J54" s="622">
        <v>3878.1311239144957</v>
      </c>
      <c r="K54" s="622">
        <v>3903.9078846629104</v>
      </c>
      <c r="L54" s="622">
        <v>3874.4664247139422</v>
      </c>
      <c r="M54" s="622">
        <v>4091.9796263266167</v>
      </c>
      <c r="N54" s="622">
        <v>3722.9244060210808</v>
      </c>
      <c r="O54" s="623">
        <v>50.929885845402239</v>
      </c>
      <c r="P54" s="623">
        <v>60.455946397480425</v>
      </c>
      <c r="Q54" s="623">
        <v>238.53877595753528</v>
      </c>
      <c r="R54" s="623">
        <v>30.925844668868024</v>
      </c>
      <c r="S54" s="623">
        <v>232.46536410405977</v>
      </c>
      <c r="T54" s="623">
        <v>37.575202771570545</v>
      </c>
      <c r="U54" s="624">
        <v>110.36731988684117</v>
      </c>
      <c r="V54" s="624">
        <v>44.905448130944492</v>
      </c>
      <c r="W54" s="624">
        <v>38.695649703587343</v>
      </c>
      <c r="X54" s="624">
        <v>142.97740762859286</v>
      </c>
      <c r="Y54" s="624">
        <v>164.25594427867773</v>
      </c>
      <c r="Z54" s="625">
        <v>86.920523344001353</v>
      </c>
    </row>
    <row r="57" spans="1:26">
      <c r="A57" s="9" t="s">
        <v>57</v>
      </c>
      <c r="B57" s="9" t="s">
        <v>1693</v>
      </c>
    </row>
    <row r="58" spans="1:26" ht="16" thickBot="1">
      <c r="A58" t="s">
        <v>9</v>
      </c>
      <c r="B58" s="8" t="s">
        <v>10</v>
      </c>
      <c r="C58" s="1" t="s">
        <v>11</v>
      </c>
      <c r="D58" s="1" t="s">
        <v>12</v>
      </c>
      <c r="E58" s="1" t="s">
        <v>13</v>
      </c>
      <c r="F58" s="1" t="s">
        <v>14</v>
      </c>
      <c r="G58" s="1" t="s">
        <v>15</v>
      </c>
      <c r="H58" s="1" t="s">
        <v>16</v>
      </c>
      <c r="I58" s="2" t="s">
        <v>17</v>
      </c>
      <c r="J58" s="2" t="s">
        <v>18</v>
      </c>
      <c r="K58" s="2" t="s">
        <v>19</v>
      </c>
      <c r="L58" s="2" t="s">
        <v>20</v>
      </c>
      <c r="M58" s="2" t="s">
        <v>21</v>
      </c>
      <c r="N58" s="2" t="s">
        <v>22</v>
      </c>
      <c r="O58" s="6" t="s">
        <v>23</v>
      </c>
      <c r="P58" s="6" t="s">
        <v>24</v>
      </c>
      <c r="Q58" s="6" t="s">
        <v>25</v>
      </c>
      <c r="R58" s="6" t="s">
        <v>26</v>
      </c>
      <c r="S58" s="6" t="s">
        <v>27</v>
      </c>
      <c r="T58" s="6" t="s">
        <v>28</v>
      </c>
      <c r="U58" s="7" t="s">
        <v>29</v>
      </c>
      <c r="V58" s="7" t="s">
        <v>30</v>
      </c>
      <c r="W58" s="7" t="s">
        <v>31</v>
      </c>
      <c r="X58" s="7" t="s">
        <v>32</v>
      </c>
      <c r="Y58" s="7" t="s">
        <v>33</v>
      </c>
      <c r="Z58" s="7" t="s">
        <v>34</v>
      </c>
    </row>
    <row r="59" spans="1:26">
      <c r="A59" s="229" t="s">
        <v>58</v>
      </c>
      <c r="B59" s="626" t="s">
        <v>4</v>
      </c>
      <c r="C59" s="610">
        <v>964.19974361182233</v>
      </c>
      <c r="D59" s="610">
        <v>1282.9312339797441</v>
      </c>
      <c r="E59" s="610">
        <v>967.63580200198737</v>
      </c>
      <c r="F59" s="610">
        <v>937.71952176396906</v>
      </c>
      <c r="G59" s="610">
        <v>1026.8230071596429</v>
      </c>
      <c r="H59" s="610">
        <v>1084.1700437697143</v>
      </c>
      <c r="I59" s="611">
        <v>972.03913815854412</v>
      </c>
      <c r="J59" s="611">
        <v>1129.1173511833033</v>
      </c>
      <c r="K59" s="611">
        <v>1534.4553028845794</v>
      </c>
      <c r="L59" s="611">
        <v>1275.14603797576</v>
      </c>
      <c r="M59" s="611">
        <v>1195.0900519689405</v>
      </c>
      <c r="N59" s="611">
        <v>897.38440954622536</v>
      </c>
      <c r="O59" s="612">
        <v>18.361672482605549</v>
      </c>
      <c r="P59" s="612">
        <v>54.108162995280011</v>
      </c>
      <c r="Q59" s="612">
        <v>63.310728390781875</v>
      </c>
      <c r="R59" s="612">
        <v>34.114307339817216</v>
      </c>
      <c r="S59" s="612">
        <v>58.121372923269682</v>
      </c>
      <c r="T59" s="612">
        <v>44.889330323791718</v>
      </c>
      <c r="U59" s="613">
        <v>119.13476530790952</v>
      </c>
      <c r="V59" s="613">
        <v>80.405966889923135</v>
      </c>
      <c r="W59" s="613">
        <v>58.687030575279138</v>
      </c>
      <c r="X59" s="613">
        <v>74.348091082792095</v>
      </c>
      <c r="Y59" s="613">
        <v>72.521747603597134</v>
      </c>
      <c r="Z59" s="614">
        <v>55.579459394341256</v>
      </c>
    </row>
    <row r="60" spans="1:26">
      <c r="A60" s="232" t="s">
        <v>59</v>
      </c>
      <c r="B60" s="615" t="s">
        <v>3</v>
      </c>
      <c r="C60" s="616">
        <v>2208.9324875371781</v>
      </c>
      <c r="D60" s="616">
        <v>2639.2128758096756</v>
      </c>
      <c r="E60" s="616">
        <v>1962.7717828512884</v>
      </c>
      <c r="F60" s="616">
        <v>1646.9765332898871</v>
      </c>
      <c r="G60" s="616">
        <v>1283.5922365858169</v>
      </c>
      <c r="H60" s="616">
        <v>1615.5418748831796</v>
      </c>
      <c r="I60" s="617">
        <v>1780.3590253123994</v>
      </c>
      <c r="J60" s="617">
        <v>2237.5679729036201</v>
      </c>
      <c r="K60" s="617">
        <v>2878.5870248166552</v>
      </c>
      <c r="L60" s="617">
        <v>1889.3692013776015</v>
      </c>
      <c r="M60" s="617">
        <v>1149.5387951159776</v>
      </c>
      <c r="N60" s="617">
        <v>1284.5878938462458</v>
      </c>
      <c r="O60" s="618">
        <v>238.80391792400687</v>
      </c>
      <c r="P60" s="618">
        <v>145.74439315063526</v>
      </c>
      <c r="Q60" s="618">
        <v>217.58461909296375</v>
      </c>
      <c r="R60" s="618">
        <v>104.69778636803828</v>
      </c>
      <c r="S60" s="618">
        <v>20.844748628175267</v>
      </c>
      <c r="T60" s="618">
        <v>164.61516458045224</v>
      </c>
      <c r="U60" s="267">
        <v>122.30692988206907</v>
      </c>
      <c r="V60" s="267">
        <v>107.52301561728616</v>
      </c>
      <c r="W60" s="267">
        <v>480.49549402212705</v>
      </c>
      <c r="X60" s="267">
        <v>78.840100394656261</v>
      </c>
      <c r="Y60" s="267">
        <v>194.28646115182062</v>
      </c>
      <c r="Z60" s="619">
        <v>186.85353727252095</v>
      </c>
    </row>
    <row r="61" spans="1:26">
      <c r="A61" s="232" t="s">
        <v>60</v>
      </c>
      <c r="B61" s="615" t="s">
        <v>6</v>
      </c>
      <c r="C61" s="616">
        <v>1667.3442966836483</v>
      </c>
      <c r="D61" s="616">
        <v>1649.402697139011</v>
      </c>
      <c r="E61" s="616">
        <v>1192.7395800510133</v>
      </c>
      <c r="F61" s="616">
        <v>1225.7659995699266</v>
      </c>
      <c r="G61" s="616">
        <v>1427.6607160652773</v>
      </c>
      <c r="H61" s="616">
        <v>1500.5275226893762</v>
      </c>
      <c r="I61" s="617">
        <v>1681.1564744217283</v>
      </c>
      <c r="J61" s="617">
        <v>1763.945178142523</v>
      </c>
      <c r="K61" s="617">
        <v>1991.8425936433421</v>
      </c>
      <c r="L61" s="617">
        <v>1662.5479284772507</v>
      </c>
      <c r="M61" s="617">
        <v>1368.7818945483896</v>
      </c>
      <c r="N61" s="617">
        <v>1648.4336087587383</v>
      </c>
      <c r="O61" s="618">
        <v>27.656575145159291</v>
      </c>
      <c r="P61" s="618">
        <v>75.927778515355911</v>
      </c>
      <c r="Q61" s="618">
        <v>95.62206238358425</v>
      </c>
      <c r="R61" s="618">
        <v>120.6546659714149</v>
      </c>
      <c r="S61" s="618">
        <v>37.258142671389862</v>
      </c>
      <c r="T61" s="618">
        <v>65.146281241312749</v>
      </c>
      <c r="U61" s="267">
        <v>218.80724797458677</v>
      </c>
      <c r="V61" s="267">
        <v>173.92340644888483</v>
      </c>
      <c r="W61" s="267">
        <v>92.56772792979956</v>
      </c>
      <c r="X61" s="267">
        <v>18.234157151999689</v>
      </c>
      <c r="Y61" s="267">
        <v>36.866344214627446</v>
      </c>
      <c r="Z61" s="619">
        <v>79.423897068544647</v>
      </c>
    </row>
    <row r="62" spans="1:26">
      <c r="A62" s="232" t="s">
        <v>61</v>
      </c>
      <c r="B62" s="615" t="s">
        <v>62</v>
      </c>
      <c r="C62" s="616">
        <v>1213.4908521309071</v>
      </c>
      <c r="D62" s="616">
        <v>1326.8495654706321</v>
      </c>
      <c r="E62" s="616">
        <v>1262.3099847964575</v>
      </c>
      <c r="F62" s="616">
        <v>1186.7404927694151</v>
      </c>
      <c r="G62" s="616">
        <v>1287.6357574251069</v>
      </c>
      <c r="H62" s="616">
        <v>1329.5037242365875</v>
      </c>
      <c r="I62" s="617">
        <v>1359.7082627637001</v>
      </c>
      <c r="J62" s="617">
        <v>1360.1164633920614</v>
      </c>
      <c r="K62" s="617">
        <v>1471.2854643629835</v>
      </c>
      <c r="L62" s="617">
        <v>1426.0172137116806</v>
      </c>
      <c r="M62" s="617">
        <v>1494.9143965058086</v>
      </c>
      <c r="N62" s="617">
        <v>1414.094118588574</v>
      </c>
      <c r="O62" s="618">
        <v>17.15199806642331</v>
      </c>
      <c r="P62" s="618">
        <v>16.63636867674121</v>
      </c>
      <c r="Q62" s="618">
        <v>32.813324751738392</v>
      </c>
      <c r="R62" s="618">
        <v>60.717663590993013</v>
      </c>
      <c r="S62" s="618">
        <v>33.30134649358336</v>
      </c>
      <c r="T62" s="618">
        <v>21.5489027722857</v>
      </c>
      <c r="U62" s="267">
        <v>33.559270030139018</v>
      </c>
      <c r="V62" s="267">
        <v>19.117554228464574</v>
      </c>
      <c r="W62" s="267">
        <v>14.730097996063494</v>
      </c>
      <c r="X62" s="267">
        <v>48.04655160197396</v>
      </c>
      <c r="Y62" s="267">
        <v>80.34375584251778</v>
      </c>
      <c r="Z62" s="619">
        <v>12.960340548199396</v>
      </c>
    </row>
    <row r="63" spans="1:26">
      <c r="A63" s="232" t="s">
        <v>63</v>
      </c>
      <c r="B63" s="615" t="s">
        <v>64</v>
      </c>
      <c r="C63" s="616">
        <v>621.91521912630435</v>
      </c>
      <c r="D63" s="616">
        <v>740.02936334304513</v>
      </c>
      <c r="E63" s="616">
        <v>722.11447302162549</v>
      </c>
      <c r="F63" s="616">
        <v>694.78543415478771</v>
      </c>
      <c r="G63" s="616">
        <v>772.81946869007277</v>
      </c>
      <c r="H63" s="616">
        <v>750.99253819509192</v>
      </c>
      <c r="I63" s="617">
        <v>692.75489505530311</v>
      </c>
      <c r="J63" s="617">
        <v>735.68094800751112</v>
      </c>
      <c r="K63" s="617">
        <v>813.3366927484775</v>
      </c>
      <c r="L63" s="617">
        <v>883.18711928859932</v>
      </c>
      <c r="M63" s="617">
        <v>793.36367345647557</v>
      </c>
      <c r="N63" s="617">
        <v>720.4930230042537</v>
      </c>
      <c r="O63" s="618">
        <v>65.926785987106626</v>
      </c>
      <c r="P63" s="618">
        <v>35.568496562429203</v>
      </c>
      <c r="Q63" s="618">
        <v>31.930177119269334</v>
      </c>
      <c r="R63" s="618">
        <v>9.4045600978530022</v>
      </c>
      <c r="S63" s="618">
        <v>14.308615381840488</v>
      </c>
      <c r="T63" s="618">
        <v>35.175294851355751</v>
      </c>
      <c r="U63" s="267">
        <v>13.77642718829634</v>
      </c>
      <c r="V63" s="267">
        <v>28.367245522607785</v>
      </c>
      <c r="W63" s="267">
        <v>25.403247018143695</v>
      </c>
      <c r="X63" s="267">
        <v>42.540456388950815</v>
      </c>
      <c r="Y63" s="267">
        <v>29.398146761031764</v>
      </c>
      <c r="Z63" s="619">
        <v>35.178080679025285</v>
      </c>
    </row>
    <row r="64" spans="1:26" ht="16" thickBot="1">
      <c r="A64" s="233" t="s">
        <v>65</v>
      </c>
      <c r="B64" s="620" t="s">
        <v>66</v>
      </c>
      <c r="C64" s="621">
        <v>2912.6019223564508</v>
      </c>
      <c r="D64" s="621">
        <v>2641.6711511966241</v>
      </c>
      <c r="E64" s="621">
        <v>1989.3028063103284</v>
      </c>
      <c r="F64" s="621">
        <v>1743.5661899028362</v>
      </c>
      <c r="G64" s="621">
        <v>3445.490558729141</v>
      </c>
      <c r="H64" s="621">
        <v>3153.6114057679592</v>
      </c>
      <c r="I64" s="622">
        <v>2821.8074711847839</v>
      </c>
      <c r="J64" s="622">
        <v>2520.4330698199615</v>
      </c>
      <c r="K64" s="622">
        <v>2703.5263452004097</v>
      </c>
      <c r="L64" s="622">
        <v>2574.2038538570882</v>
      </c>
      <c r="M64" s="622">
        <v>3177.9499658848072</v>
      </c>
      <c r="N64" s="622">
        <v>2964.5412853708999</v>
      </c>
      <c r="O64" s="623">
        <v>163.4905660338062</v>
      </c>
      <c r="P64" s="623">
        <v>125.91651887406415</v>
      </c>
      <c r="Q64" s="623">
        <v>226.46679450838033</v>
      </c>
      <c r="R64" s="623">
        <v>105.38350482238138</v>
      </c>
      <c r="S64" s="623">
        <v>266.53464428175408</v>
      </c>
      <c r="T64" s="623">
        <v>117.83087834196982</v>
      </c>
      <c r="U64" s="624">
        <v>43.490540862102108</v>
      </c>
      <c r="V64" s="624">
        <v>30.42164785037032</v>
      </c>
      <c r="W64" s="624">
        <v>28.559098418298209</v>
      </c>
      <c r="X64" s="624">
        <v>28.497214803230186</v>
      </c>
      <c r="Y64" s="624">
        <v>139.22342947438375</v>
      </c>
      <c r="Z64" s="625">
        <v>136.61008893804981</v>
      </c>
    </row>
  </sheetData>
  <pageMargins left="0.7" right="0.7" top="0.75" bottom="0.75" header="0.3" footer="0.3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E699"/>
  <sheetViews>
    <sheetView workbookViewId="0">
      <selection activeCell="AD683" sqref="AD683"/>
    </sheetView>
  </sheetViews>
  <sheetFormatPr defaultColWidth="11" defaultRowHeight="15.5"/>
  <sheetData>
    <row r="1" spans="1:23" ht="16" thickBot="1">
      <c r="A1" s="763" t="s">
        <v>1691</v>
      </c>
    </row>
    <row r="2" spans="1:23">
      <c r="A2" s="229"/>
      <c r="B2" s="601"/>
      <c r="C2" s="838" t="s">
        <v>1189</v>
      </c>
      <c r="D2" s="838"/>
      <c r="E2" s="838"/>
      <c r="F2" s="838"/>
      <c r="G2" s="838"/>
      <c r="H2" s="838"/>
      <c r="I2" s="838"/>
      <c r="J2" s="838"/>
      <c r="K2" s="838"/>
      <c r="L2" s="838"/>
      <c r="M2" s="839" t="s">
        <v>1020</v>
      </c>
      <c r="N2" s="839"/>
      <c r="O2" s="839"/>
      <c r="P2" s="839"/>
      <c r="Q2" s="839"/>
      <c r="R2" s="839"/>
      <c r="S2" s="839"/>
      <c r="T2" s="839"/>
      <c r="U2" s="839"/>
      <c r="V2" s="839"/>
      <c r="W2" s="598"/>
    </row>
    <row r="3" spans="1:23">
      <c r="A3" s="232"/>
      <c r="B3" s="10" t="s">
        <v>1110</v>
      </c>
      <c r="C3" s="312" t="s">
        <v>1844</v>
      </c>
      <c r="D3" s="312" t="s">
        <v>1845</v>
      </c>
      <c r="E3" s="312" t="s">
        <v>1846</v>
      </c>
      <c r="F3" s="312" t="s">
        <v>1847</v>
      </c>
      <c r="G3" s="312" t="s">
        <v>1848</v>
      </c>
      <c r="H3" s="312" t="s">
        <v>1849</v>
      </c>
      <c r="I3" s="312" t="s">
        <v>1850</v>
      </c>
      <c r="J3" s="312" t="s">
        <v>1851</v>
      </c>
      <c r="K3" s="312" t="s">
        <v>1852</v>
      </c>
      <c r="L3" s="312" t="s">
        <v>1853</v>
      </c>
      <c r="M3" s="313" t="s">
        <v>1854</v>
      </c>
      <c r="N3" s="313" t="s">
        <v>1855</v>
      </c>
      <c r="O3" s="313" t="s">
        <v>1856</v>
      </c>
      <c r="P3" s="313" t="s">
        <v>1857</v>
      </c>
      <c r="Q3" s="313" t="s">
        <v>1858</v>
      </c>
      <c r="R3" s="313" t="s">
        <v>1859</v>
      </c>
      <c r="S3" s="313" t="s">
        <v>1860</v>
      </c>
      <c r="T3" s="313" t="s">
        <v>1861</v>
      </c>
      <c r="U3" s="313" t="s">
        <v>1862</v>
      </c>
      <c r="V3" s="313" t="s">
        <v>1863</v>
      </c>
      <c r="W3" s="173"/>
    </row>
    <row r="4" spans="1:23">
      <c r="A4" s="232"/>
      <c r="B4" s="602" t="s">
        <v>1287</v>
      </c>
      <c r="C4" s="312" t="s">
        <v>1689</v>
      </c>
      <c r="D4" s="312" t="s">
        <v>1689</v>
      </c>
      <c r="E4" s="312" t="s">
        <v>1689</v>
      </c>
      <c r="F4" s="312" t="s">
        <v>1689</v>
      </c>
      <c r="G4" s="312" t="s">
        <v>1689</v>
      </c>
      <c r="H4" s="312" t="s">
        <v>1689</v>
      </c>
      <c r="I4" s="312" t="s">
        <v>1689</v>
      </c>
      <c r="J4" s="312" t="s">
        <v>1689</v>
      </c>
      <c r="K4" s="312" t="s">
        <v>1689</v>
      </c>
      <c r="L4" s="312" t="s">
        <v>1689</v>
      </c>
      <c r="M4" s="313" t="s">
        <v>1689</v>
      </c>
      <c r="N4" s="313" t="s">
        <v>1689</v>
      </c>
      <c r="O4" s="313" t="s">
        <v>1689</v>
      </c>
      <c r="P4" s="313" t="s">
        <v>1689</v>
      </c>
      <c r="Q4" s="313" t="s">
        <v>1689</v>
      </c>
      <c r="R4" s="313" t="s">
        <v>1689</v>
      </c>
      <c r="S4" s="313" t="s">
        <v>1689</v>
      </c>
      <c r="T4" s="313" t="s">
        <v>1689</v>
      </c>
      <c r="U4" s="313" t="s">
        <v>1689</v>
      </c>
      <c r="V4" s="313" t="s">
        <v>1689</v>
      </c>
      <c r="W4" s="173"/>
    </row>
    <row r="5" spans="1:23">
      <c r="A5" s="232"/>
      <c r="B5" s="603">
        <v>0</v>
      </c>
      <c r="C5" s="47">
        <v>0.27800000000000002</v>
      </c>
      <c r="D5" s="47">
        <v>0.41299999999999998</v>
      </c>
      <c r="E5" s="47">
        <v>0.32900000000000001</v>
      </c>
      <c r="F5" s="47">
        <v>0.34100000000000003</v>
      </c>
      <c r="G5" s="47">
        <v>0.27100000000000002</v>
      </c>
      <c r="H5" s="47">
        <v>0.219</v>
      </c>
      <c r="I5" s="47">
        <v>0.26400000000000001</v>
      </c>
      <c r="J5" s="47">
        <v>0.253</v>
      </c>
      <c r="K5" s="47">
        <v>0.32900000000000001</v>
      </c>
      <c r="L5" s="47">
        <v>0.315</v>
      </c>
      <c r="M5" s="47">
        <v>0.25600000000000001</v>
      </c>
      <c r="N5" s="47">
        <v>0.27900000000000003</v>
      </c>
      <c r="O5" s="47">
        <v>0.25800000000000001</v>
      </c>
      <c r="P5" s="47">
        <v>0.371</v>
      </c>
      <c r="Q5" s="47">
        <v>0.34</v>
      </c>
      <c r="R5" s="47">
        <v>0.23899999999999999</v>
      </c>
      <c r="S5" s="47">
        <v>0.30299999999999999</v>
      </c>
      <c r="T5" s="47">
        <v>0.29199999999999998</v>
      </c>
      <c r="U5" s="47">
        <v>0.309</v>
      </c>
      <c r="V5" s="47">
        <v>0.45</v>
      </c>
      <c r="W5" s="173"/>
    </row>
    <row r="6" spans="1:23">
      <c r="A6" s="232"/>
      <c r="B6" s="603">
        <v>0.08</v>
      </c>
      <c r="C6" s="47">
        <v>0.25700000000000001</v>
      </c>
      <c r="D6" s="47">
        <v>0.311</v>
      </c>
      <c r="E6" s="47">
        <v>0.3</v>
      </c>
      <c r="F6" s="47">
        <v>0.26400000000000001</v>
      </c>
      <c r="G6" s="47">
        <v>0.25</v>
      </c>
      <c r="H6" s="47">
        <v>0.19600000000000001</v>
      </c>
      <c r="I6" s="47">
        <v>0.24299999999999999</v>
      </c>
      <c r="J6" s="47">
        <v>0.24299999999999999</v>
      </c>
      <c r="K6" s="47">
        <v>0.27900000000000003</v>
      </c>
      <c r="L6" s="47">
        <v>0.24399999999999999</v>
      </c>
      <c r="M6" s="47">
        <v>0.32300000000000001</v>
      </c>
      <c r="N6" s="47">
        <v>0.24299999999999999</v>
      </c>
      <c r="O6" s="47">
        <v>0.26300000000000001</v>
      </c>
      <c r="P6" s="47">
        <v>0.40400000000000003</v>
      </c>
      <c r="Q6" s="47">
        <v>0.32300000000000001</v>
      </c>
      <c r="R6" s="47">
        <v>0.246</v>
      </c>
      <c r="S6" s="47">
        <v>0.30299999999999999</v>
      </c>
      <c r="T6" s="47">
        <v>0.252</v>
      </c>
      <c r="U6" s="47">
        <v>0.253</v>
      </c>
      <c r="V6" s="47">
        <v>0.42099999999999999</v>
      </c>
      <c r="W6" s="173"/>
    </row>
    <row r="7" spans="1:23">
      <c r="A7" s="232"/>
      <c r="B7" s="603">
        <v>0.17</v>
      </c>
      <c r="C7" s="47">
        <v>0.25</v>
      </c>
      <c r="D7" s="47">
        <v>0.29299999999999998</v>
      </c>
      <c r="E7" s="47">
        <v>0.30099999999999999</v>
      </c>
      <c r="F7" s="47">
        <v>0.27500000000000002</v>
      </c>
      <c r="G7" s="47">
        <v>0.24299999999999999</v>
      </c>
      <c r="H7" s="47">
        <v>0.19700000000000001</v>
      </c>
      <c r="I7" s="47">
        <v>0.23799999999999999</v>
      </c>
      <c r="J7" s="47">
        <v>0.254</v>
      </c>
      <c r="K7" s="47">
        <v>0.25800000000000001</v>
      </c>
      <c r="L7" s="47">
        <v>0.28499999999999998</v>
      </c>
      <c r="M7" s="47">
        <v>0.3</v>
      </c>
      <c r="N7" s="47">
        <v>0.251</v>
      </c>
      <c r="O7" s="47">
        <v>0.26700000000000002</v>
      </c>
      <c r="P7" s="47">
        <v>0.30599999999999999</v>
      </c>
      <c r="Q7" s="47">
        <v>0.25700000000000001</v>
      </c>
      <c r="R7" s="47">
        <v>0.19400000000000001</v>
      </c>
      <c r="S7" s="47">
        <v>0.27100000000000002</v>
      </c>
      <c r="T7" s="47">
        <v>0.27500000000000002</v>
      </c>
      <c r="U7" s="47">
        <v>0.23899999999999999</v>
      </c>
      <c r="V7" s="47">
        <v>0.33400000000000002</v>
      </c>
      <c r="W7" s="173"/>
    </row>
    <row r="8" spans="1:23">
      <c r="A8" s="232"/>
      <c r="B8" s="603">
        <v>0.25</v>
      </c>
      <c r="C8" s="47">
        <v>0.28999999999999998</v>
      </c>
      <c r="D8" s="47">
        <v>0.28000000000000003</v>
      </c>
      <c r="E8" s="47">
        <v>0.23200000000000001</v>
      </c>
      <c r="F8" s="47">
        <v>0.249</v>
      </c>
      <c r="G8" s="47">
        <v>0.20899999999999999</v>
      </c>
      <c r="H8" s="47">
        <v>0.184</v>
      </c>
      <c r="I8" s="47">
        <v>0.192</v>
      </c>
      <c r="J8" s="47">
        <v>0.21</v>
      </c>
      <c r="K8" s="47">
        <v>0.218</v>
      </c>
      <c r="L8" s="47">
        <v>0.28299999999999997</v>
      </c>
      <c r="M8" s="47">
        <v>0.307</v>
      </c>
      <c r="N8" s="47">
        <v>0.27300000000000002</v>
      </c>
      <c r="O8" s="47">
        <v>0.27300000000000002</v>
      </c>
      <c r="P8" s="47">
        <v>0.36799999999999999</v>
      </c>
      <c r="Q8" s="47">
        <v>0.22800000000000001</v>
      </c>
      <c r="R8" s="47">
        <v>0.20599999999999999</v>
      </c>
      <c r="S8" s="47">
        <v>0.27200000000000002</v>
      </c>
      <c r="T8" s="47">
        <v>0.31</v>
      </c>
      <c r="U8" s="47">
        <v>0.24199999999999999</v>
      </c>
      <c r="V8" s="47">
        <v>0.28699999999999998</v>
      </c>
      <c r="W8" s="173"/>
    </row>
    <row r="9" spans="1:23">
      <c r="A9" s="232"/>
      <c r="B9" s="603">
        <v>0.33</v>
      </c>
      <c r="C9" s="47">
        <v>0.29699999999999999</v>
      </c>
      <c r="D9" s="47">
        <v>0.26900000000000002</v>
      </c>
      <c r="E9" s="47">
        <v>0.22800000000000001</v>
      </c>
      <c r="F9" s="47">
        <v>0.251</v>
      </c>
      <c r="G9" s="47">
        <v>0.22500000000000001</v>
      </c>
      <c r="H9" s="47">
        <v>0.17599999999999999</v>
      </c>
      <c r="I9" s="47">
        <v>0.21</v>
      </c>
      <c r="J9" s="47">
        <v>0.20599999999999999</v>
      </c>
      <c r="K9" s="47">
        <v>0.215</v>
      </c>
      <c r="L9" s="47">
        <v>0.28699999999999998</v>
      </c>
      <c r="M9" s="47">
        <v>0.27900000000000003</v>
      </c>
      <c r="N9" s="47">
        <v>0.255</v>
      </c>
      <c r="O9" s="47">
        <v>0.23899999999999999</v>
      </c>
      <c r="P9" s="47">
        <v>0.34</v>
      </c>
      <c r="Q9" s="47">
        <v>0.215</v>
      </c>
      <c r="R9" s="47">
        <v>0.20100000000000001</v>
      </c>
      <c r="S9" s="47">
        <v>0.24299999999999999</v>
      </c>
      <c r="T9" s="47">
        <v>0.313</v>
      </c>
      <c r="U9" s="47">
        <v>0.19700000000000001</v>
      </c>
      <c r="V9" s="47">
        <v>0.24199999999999999</v>
      </c>
      <c r="W9" s="173"/>
    </row>
    <row r="10" spans="1:23">
      <c r="A10" s="232"/>
      <c r="B10" s="603">
        <v>0.42</v>
      </c>
      <c r="C10" s="47">
        <v>0.33</v>
      </c>
      <c r="D10" s="47">
        <v>0.23</v>
      </c>
      <c r="E10" s="47">
        <v>0.217</v>
      </c>
      <c r="F10" s="47">
        <v>0.246</v>
      </c>
      <c r="G10" s="47">
        <v>0.21199999999999999</v>
      </c>
      <c r="H10" s="47">
        <v>0.158</v>
      </c>
      <c r="I10" s="47">
        <v>0.19900000000000001</v>
      </c>
      <c r="J10" s="47">
        <v>0.191</v>
      </c>
      <c r="K10" s="47">
        <v>0.192</v>
      </c>
      <c r="L10" s="47">
        <v>0.22500000000000001</v>
      </c>
      <c r="M10" s="47">
        <v>0.255</v>
      </c>
      <c r="N10" s="47">
        <v>0.23</v>
      </c>
      <c r="O10" s="47">
        <v>0.245</v>
      </c>
      <c r="P10" s="47">
        <v>0.34799999999999998</v>
      </c>
      <c r="Q10" s="47">
        <v>0.21199999999999999</v>
      </c>
      <c r="R10" s="47">
        <v>0.19600000000000001</v>
      </c>
      <c r="S10" s="47">
        <v>0.25600000000000001</v>
      </c>
      <c r="T10" s="47">
        <v>0.313</v>
      </c>
      <c r="U10" s="47">
        <v>0.21299999999999999</v>
      </c>
      <c r="V10" s="47">
        <v>0.253</v>
      </c>
      <c r="W10" s="173"/>
    </row>
    <row r="11" spans="1:23">
      <c r="A11" s="232"/>
      <c r="B11" s="603">
        <v>0.5</v>
      </c>
      <c r="C11" s="47">
        <v>0.28599999999999998</v>
      </c>
      <c r="D11" s="47">
        <v>0.216</v>
      </c>
      <c r="E11" s="47">
        <v>0.22600000000000001</v>
      </c>
      <c r="F11" s="47">
        <v>0.24199999999999999</v>
      </c>
      <c r="G11" s="47">
        <v>0.21199999999999999</v>
      </c>
      <c r="H11" s="47">
        <v>0.16200000000000001</v>
      </c>
      <c r="I11" s="47">
        <v>0.182</v>
      </c>
      <c r="J11" s="47">
        <v>0.191</v>
      </c>
      <c r="K11" s="47">
        <v>0.16900000000000001</v>
      </c>
      <c r="L11" s="47">
        <v>0.222</v>
      </c>
      <c r="M11" s="47">
        <v>0.24299999999999999</v>
      </c>
      <c r="N11" s="47">
        <v>0.317</v>
      </c>
      <c r="O11" s="47">
        <v>0.22700000000000001</v>
      </c>
      <c r="P11" s="47">
        <v>0.20599999999999999</v>
      </c>
      <c r="Q11" s="47">
        <v>0.217</v>
      </c>
      <c r="R11" s="47">
        <v>0.19800000000000001</v>
      </c>
      <c r="S11" s="47">
        <v>0.23899999999999999</v>
      </c>
      <c r="T11" s="47">
        <v>0.27800000000000002</v>
      </c>
      <c r="U11" s="47">
        <v>0.20100000000000001</v>
      </c>
      <c r="V11" s="47">
        <v>0.22500000000000001</v>
      </c>
      <c r="W11" s="173"/>
    </row>
    <row r="12" spans="1:23">
      <c r="A12" s="232"/>
      <c r="B12" s="603">
        <v>0.57999999999999996</v>
      </c>
      <c r="C12" s="47">
        <v>0.252</v>
      </c>
      <c r="D12" s="47">
        <v>0.224</v>
      </c>
      <c r="E12" s="47">
        <v>0.183</v>
      </c>
      <c r="F12" s="47">
        <v>0.23699999999999999</v>
      </c>
      <c r="G12" s="47">
        <v>0.183</v>
      </c>
      <c r="H12" s="47">
        <v>0.152</v>
      </c>
      <c r="I12" s="47">
        <v>0.23300000000000001</v>
      </c>
      <c r="J12" s="47">
        <v>0.189</v>
      </c>
      <c r="K12" s="47">
        <v>0.19500000000000001</v>
      </c>
      <c r="L12" s="47">
        <v>0.20399999999999999</v>
      </c>
      <c r="M12" s="47">
        <v>0.22800000000000001</v>
      </c>
      <c r="N12" s="47">
        <v>0.27700000000000002</v>
      </c>
      <c r="O12" s="47">
        <v>0.23200000000000001</v>
      </c>
      <c r="P12" s="47">
        <v>0.23</v>
      </c>
      <c r="Q12" s="47">
        <v>0.23699999999999999</v>
      </c>
      <c r="R12" s="47">
        <v>0.16700000000000001</v>
      </c>
      <c r="S12" s="47">
        <v>0.23100000000000001</v>
      </c>
      <c r="T12" s="47">
        <v>0.28100000000000003</v>
      </c>
      <c r="U12" s="47">
        <v>0.19800000000000001</v>
      </c>
      <c r="V12" s="47">
        <v>0.25</v>
      </c>
      <c r="W12" s="173"/>
    </row>
    <row r="13" spans="1:23">
      <c r="A13" s="232"/>
      <c r="B13" s="603">
        <v>0.67</v>
      </c>
      <c r="C13" s="47">
        <v>0.22800000000000001</v>
      </c>
      <c r="D13" s="47">
        <v>0.23200000000000001</v>
      </c>
      <c r="E13" s="47">
        <v>0.315</v>
      </c>
      <c r="F13" s="47">
        <v>0.224</v>
      </c>
      <c r="G13" s="47">
        <v>0.17499999999999999</v>
      </c>
      <c r="H13" s="47">
        <v>0.155</v>
      </c>
      <c r="I13" s="47">
        <v>0.23599999999999999</v>
      </c>
      <c r="J13" s="47">
        <v>0.18099999999999999</v>
      </c>
      <c r="K13" s="47">
        <v>0.187</v>
      </c>
      <c r="L13" s="47">
        <v>0.20799999999999999</v>
      </c>
      <c r="M13" s="47">
        <v>0.223</v>
      </c>
      <c r="N13" s="47">
        <v>0.27800000000000002</v>
      </c>
      <c r="O13" s="47">
        <v>0.214</v>
      </c>
      <c r="P13" s="47">
        <v>0.22500000000000001</v>
      </c>
      <c r="Q13" s="47">
        <v>0.20300000000000001</v>
      </c>
      <c r="R13" s="47">
        <v>0.16800000000000001</v>
      </c>
      <c r="S13" s="47">
        <v>0.255</v>
      </c>
      <c r="T13" s="47">
        <v>0.219</v>
      </c>
      <c r="U13" s="47">
        <v>0.20899999999999999</v>
      </c>
      <c r="V13" s="47">
        <v>0.192</v>
      </c>
      <c r="W13" s="173"/>
    </row>
    <row r="14" spans="1:23">
      <c r="A14" s="232"/>
      <c r="B14" s="603">
        <v>0.75</v>
      </c>
      <c r="C14" s="47">
        <v>0.21199999999999999</v>
      </c>
      <c r="D14" s="47">
        <v>0.22</v>
      </c>
      <c r="E14" s="47">
        <v>0.29699999999999999</v>
      </c>
      <c r="F14" s="47">
        <v>0.214</v>
      </c>
      <c r="G14" s="47">
        <v>0.19700000000000001</v>
      </c>
      <c r="H14" s="47">
        <v>0.13800000000000001</v>
      </c>
      <c r="I14" s="47">
        <v>0.216</v>
      </c>
      <c r="J14" s="47">
        <v>0.19</v>
      </c>
      <c r="K14" s="47">
        <v>0.16700000000000001</v>
      </c>
      <c r="L14" s="47">
        <v>0.19</v>
      </c>
      <c r="M14" s="47">
        <v>0.192</v>
      </c>
      <c r="N14" s="47">
        <v>0.26400000000000001</v>
      </c>
      <c r="O14" s="47">
        <v>0.221</v>
      </c>
      <c r="P14" s="47">
        <v>0.20100000000000001</v>
      </c>
      <c r="Q14" s="47">
        <v>0.20399999999999999</v>
      </c>
      <c r="R14" s="47">
        <v>0.16400000000000001</v>
      </c>
      <c r="S14" s="47">
        <v>0.29899999999999999</v>
      </c>
      <c r="T14" s="47">
        <v>0.21299999999999999</v>
      </c>
      <c r="U14" s="47">
        <v>0.20599999999999999</v>
      </c>
      <c r="V14" s="47">
        <v>0.216</v>
      </c>
      <c r="W14" s="173"/>
    </row>
    <row r="15" spans="1:23">
      <c r="A15" s="232"/>
      <c r="B15" s="603">
        <v>0.83</v>
      </c>
      <c r="C15" s="47">
        <v>0.23300000000000001</v>
      </c>
      <c r="D15" s="47">
        <v>0.21299999999999999</v>
      </c>
      <c r="E15" s="47">
        <v>0.29499999999999998</v>
      </c>
      <c r="F15" s="47">
        <v>0.217</v>
      </c>
      <c r="G15" s="47">
        <v>0.17799999999999999</v>
      </c>
      <c r="H15" s="47">
        <v>0.14099999999999999</v>
      </c>
      <c r="I15" s="47">
        <v>0.20300000000000001</v>
      </c>
      <c r="J15" s="47">
        <v>0.183</v>
      </c>
      <c r="K15" s="47">
        <v>0.16400000000000001</v>
      </c>
      <c r="L15" s="47">
        <v>0.21299999999999999</v>
      </c>
      <c r="M15" s="47">
        <v>0.19500000000000001</v>
      </c>
      <c r="N15" s="47">
        <v>0.379</v>
      </c>
      <c r="O15" s="47">
        <v>0.20799999999999999</v>
      </c>
      <c r="P15" s="47">
        <v>0.19800000000000001</v>
      </c>
      <c r="Q15" s="47">
        <v>0.28100000000000003</v>
      </c>
      <c r="R15" s="47">
        <v>0.157</v>
      </c>
      <c r="S15" s="47">
        <v>0.27800000000000002</v>
      </c>
      <c r="T15" s="47">
        <v>0.191</v>
      </c>
      <c r="U15" s="47">
        <v>0.20399999999999999</v>
      </c>
      <c r="V15" s="47">
        <v>0.36099999999999999</v>
      </c>
      <c r="W15" s="173"/>
    </row>
    <row r="16" spans="1:23">
      <c r="A16" s="232"/>
      <c r="B16" s="603">
        <v>0.92</v>
      </c>
      <c r="C16" s="47">
        <v>0.315</v>
      </c>
      <c r="D16" s="47">
        <v>0.22</v>
      </c>
      <c r="E16" s="47">
        <v>0.26300000000000001</v>
      </c>
      <c r="F16" s="47">
        <v>0.215</v>
      </c>
      <c r="G16" s="47">
        <v>0.2</v>
      </c>
      <c r="H16" s="47">
        <v>0.14699999999999999</v>
      </c>
      <c r="I16" s="47">
        <v>0.19</v>
      </c>
      <c r="J16" s="47">
        <v>0.19500000000000001</v>
      </c>
      <c r="K16" s="47">
        <v>0.189</v>
      </c>
      <c r="L16" s="47">
        <v>0.2</v>
      </c>
      <c r="M16" s="47">
        <v>0.185</v>
      </c>
      <c r="N16" s="47">
        <v>0.35</v>
      </c>
      <c r="O16" s="47">
        <v>0.214</v>
      </c>
      <c r="P16" s="47">
        <v>0.21</v>
      </c>
      <c r="Q16" s="47">
        <v>0.3</v>
      </c>
      <c r="R16" s="47">
        <v>0.17599999999999999</v>
      </c>
      <c r="S16" s="47">
        <v>0.28199999999999997</v>
      </c>
      <c r="T16" s="47">
        <v>0.21</v>
      </c>
      <c r="U16" s="47">
        <v>0.20399999999999999</v>
      </c>
      <c r="V16" s="47">
        <v>0.41199999999999998</v>
      </c>
      <c r="W16" s="173"/>
    </row>
    <row r="17" spans="1:23">
      <c r="A17" s="232"/>
      <c r="B17" s="603">
        <v>1</v>
      </c>
      <c r="C17" s="47">
        <v>0.311</v>
      </c>
      <c r="D17" s="47">
        <v>0.23100000000000001</v>
      </c>
      <c r="E17" s="47">
        <v>0.26500000000000001</v>
      </c>
      <c r="F17" s="47">
        <v>0.214</v>
      </c>
      <c r="G17" s="47">
        <v>0.26500000000000001</v>
      </c>
      <c r="H17" s="47">
        <v>0.14199999999999999</v>
      </c>
      <c r="I17" s="47">
        <v>0.19400000000000001</v>
      </c>
      <c r="J17" s="47">
        <v>0.17799999999999999</v>
      </c>
      <c r="K17" s="47">
        <v>0.18</v>
      </c>
      <c r="L17" s="47">
        <v>0.193</v>
      </c>
      <c r="M17" s="47">
        <v>0.19</v>
      </c>
      <c r="N17" s="47">
        <v>0.27800000000000002</v>
      </c>
      <c r="O17" s="47">
        <v>0.28799999999999998</v>
      </c>
      <c r="P17" s="47">
        <v>0.19500000000000001</v>
      </c>
      <c r="Q17" s="47">
        <v>0.247</v>
      </c>
      <c r="R17" s="47">
        <v>0.21299999999999999</v>
      </c>
      <c r="S17" s="47">
        <v>0.27200000000000002</v>
      </c>
      <c r="T17" s="47">
        <v>0.183</v>
      </c>
      <c r="U17" s="47">
        <v>0.188</v>
      </c>
      <c r="V17" s="47">
        <v>0.28999999999999998</v>
      </c>
      <c r="W17" s="173"/>
    </row>
    <row r="18" spans="1:23">
      <c r="A18" s="232"/>
      <c r="B18" s="603">
        <v>1.08</v>
      </c>
      <c r="C18" s="47">
        <v>0.32500000000000001</v>
      </c>
      <c r="D18" s="47">
        <v>0.188</v>
      </c>
      <c r="E18" s="47">
        <v>0.255</v>
      </c>
      <c r="F18" s="47">
        <v>0.191</v>
      </c>
      <c r="G18" s="47">
        <v>0.35099999999999998</v>
      </c>
      <c r="H18" s="47">
        <v>0.13300000000000001</v>
      </c>
      <c r="I18" s="47">
        <v>0.18099999999999999</v>
      </c>
      <c r="J18" s="47">
        <v>0.23100000000000001</v>
      </c>
      <c r="K18" s="47">
        <v>0.19</v>
      </c>
      <c r="L18" s="47">
        <v>0.19800000000000001</v>
      </c>
      <c r="M18" s="47">
        <v>0.193</v>
      </c>
      <c r="N18" s="47">
        <v>0.315</v>
      </c>
      <c r="O18" s="47">
        <v>0.40600000000000003</v>
      </c>
      <c r="P18" s="47">
        <v>0.20599999999999999</v>
      </c>
      <c r="Q18" s="47">
        <v>0.23200000000000001</v>
      </c>
      <c r="R18" s="47">
        <v>0.214</v>
      </c>
      <c r="S18" s="47">
        <v>0.27500000000000002</v>
      </c>
      <c r="T18" s="47">
        <v>0.17399999999999999</v>
      </c>
      <c r="U18" s="47">
        <v>0.19500000000000001</v>
      </c>
      <c r="V18" s="47">
        <v>0.28100000000000003</v>
      </c>
      <c r="W18" s="173"/>
    </row>
    <row r="19" spans="1:23">
      <c r="A19" s="232"/>
      <c r="B19" s="603">
        <v>1.17</v>
      </c>
      <c r="C19" s="47">
        <v>0.31</v>
      </c>
      <c r="D19" s="47">
        <v>0.187</v>
      </c>
      <c r="E19" s="47">
        <v>0.249</v>
      </c>
      <c r="F19" s="47">
        <v>0.19800000000000001</v>
      </c>
      <c r="G19" s="47">
        <v>0.33400000000000002</v>
      </c>
      <c r="H19" s="47">
        <v>0.127</v>
      </c>
      <c r="I19" s="47">
        <v>0.185</v>
      </c>
      <c r="J19" s="47">
        <v>0.255</v>
      </c>
      <c r="K19" s="47">
        <v>0.17599999999999999</v>
      </c>
      <c r="L19" s="47">
        <v>0.28000000000000003</v>
      </c>
      <c r="M19" s="47">
        <v>0.186</v>
      </c>
      <c r="N19" s="47">
        <v>0.4</v>
      </c>
      <c r="O19" s="47">
        <v>0.374</v>
      </c>
      <c r="P19" s="47">
        <v>0.186</v>
      </c>
      <c r="Q19" s="47">
        <v>0.214</v>
      </c>
      <c r="R19" s="47">
        <v>0.16200000000000001</v>
      </c>
      <c r="S19" s="47">
        <v>0.25700000000000001</v>
      </c>
      <c r="T19" s="47">
        <v>0.192</v>
      </c>
      <c r="U19" s="47">
        <v>0.19400000000000001</v>
      </c>
      <c r="V19" s="47">
        <v>0.245</v>
      </c>
      <c r="W19" s="173"/>
    </row>
    <row r="20" spans="1:23">
      <c r="A20" s="232"/>
      <c r="B20" s="603">
        <v>1.25</v>
      </c>
      <c r="C20" s="47">
        <v>0.28699999999999998</v>
      </c>
      <c r="D20" s="47">
        <v>0.182</v>
      </c>
      <c r="E20" s="47">
        <v>0.221</v>
      </c>
      <c r="F20" s="47">
        <v>0.19800000000000001</v>
      </c>
      <c r="G20" s="47">
        <v>0.34100000000000003</v>
      </c>
      <c r="H20" s="47">
        <v>0.14799999999999999</v>
      </c>
      <c r="I20" s="47">
        <v>0.161</v>
      </c>
      <c r="J20" s="47">
        <v>0.27500000000000002</v>
      </c>
      <c r="K20" s="47">
        <v>0.16300000000000001</v>
      </c>
      <c r="L20" s="47">
        <v>0.30499999999999999</v>
      </c>
      <c r="M20" s="47">
        <v>0.186</v>
      </c>
      <c r="N20" s="47">
        <v>0.35399999999999998</v>
      </c>
      <c r="O20" s="47">
        <v>0.36699999999999999</v>
      </c>
      <c r="P20" s="47">
        <v>0.187</v>
      </c>
      <c r="Q20" s="47">
        <v>0.23799999999999999</v>
      </c>
      <c r="R20" s="47">
        <v>0.14899999999999999</v>
      </c>
      <c r="S20" s="47">
        <v>0.26700000000000002</v>
      </c>
      <c r="T20" s="47">
        <v>0.188</v>
      </c>
      <c r="U20" s="47">
        <v>0.186</v>
      </c>
      <c r="V20" s="47">
        <v>0.245</v>
      </c>
      <c r="W20" s="173"/>
    </row>
    <row r="21" spans="1:23">
      <c r="A21" s="232"/>
      <c r="B21" s="603">
        <v>1.33</v>
      </c>
      <c r="C21" s="47">
        <v>0.255</v>
      </c>
      <c r="D21" s="47">
        <v>0.19500000000000001</v>
      </c>
      <c r="E21" s="47">
        <v>0.23899999999999999</v>
      </c>
      <c r="F21" s="47">
        <v>0.20799999999999999</v>
      </c>
      <c r="G21" s="47">
        <v>0.33900000000000002</v>
      </c>
      <c r="H21" s="47">
        <v>0.156</v>
      </c>
      <c r="I21" s="47">
        <v>0.17399999999999999</v>
      </c>
      <c r="J21" s="47">
        <v>0.217</v>
      </c>
      <c r="K21" s="47">
        <v>0.192</v>
      </c>
      <c r="L21" s="47">
        <v>0.28599999999999998</v>
      </c>
      <c r="M21" s="47">
        <v>0.17899999999999999</v>
      </c>
      <c r="N21" s="47">
        <v>0.36299999999999999</v>
      </c>
      <c r="O21" s="47">
        <v>0.317</v>
      </c>
      <c r="P21" s="47">
        <v>0.193</v>
      </c>
      <c r="Q21" s="47">
        <v>0.22</v>
      </c>
      <c r="R21" s="47">
        <v>0.14599999999999999</v>
      </c>
      <c r="S21" s="47">
        <v>0.33200000000000002</v>
      </c>
      <c r="T21" s="47">
        <v>0.17199999999999999</v>
      </c>
      <c r="U21" s="47">
        <v>0.17100000000000001</v>
      </c>
      <c r="V21" s="47">
        <v>0.245</v>
      </c>
      <c r="W21" s="173"/>
    </row>
    <row r="22" spans="1:23">
      <c r="A22" s="232"/>
      <c r="B22" s="603">
        <v>1.42</v>
      </c>
      <c r="C22" s="47">
        <v>0.26200000000000001</v>
      </c>
      <c r="D22" s="47">
        <v>0.186</v>
      </c>
      <c r="E22" s="47">
        <v>0.23300000000000001</v>
      </c>
      <c r="F22" s="47">
        <v>0.17399999999999999</v>
      </c>
      <c r="G22" s="47">
        <v>0.29299999999999998</v>
      </c>
      <c r="H22" s="47">
        <v>0.25900000000000001</v>
      </c>
      <c r="I22" s="47">
        <v>0.214</v>
      </c>
      <c r="J22" s="47">
        <v>0.216</v>
      </c>
      <c r="K22" s="47">
        <v>0.254</v>
      </c>
      <c r="L22" s="47">
        <v>0.28799999999999998</v>
      </c>
      <c r="M22" s="47">
        <v>0.22700000000000001</v>
      </c>
      <c r="N22" s="47">
        <v>0.33600000000000002</v>
      </c>
      <c r="O22" s="47">
        <v>0.29799999999999999</v>
      </c>
      <c r="P22" s="47">
        <v>0.20200000000000001</v>
      </c>
      <c r="Q22" s="47">
        <v>0.20799999999999999</v>
      </c>
      <c r="R22" s="47">
        <v>0.14399999999999999</v>
      </c>
      <c r="S22" s="47">
        <v>0.32200000000000001</v>
      </c>
      <c r="T22" s="47">
        <v>0.192</v>
      </c>
      <c r="U22" s="47">
        <v>0.188</v>
      </c>
      <c r="V22" s="47">
        <v>0.22900000000000001</v>
      </c>
      <c r="W22" s="173"/>
    </row>
    <row r="23" spans="1:23">
      <c r="A23" s="232"/>
      <c r="B23" s="603">
        <v>1.5</v>
      </c>
      <c r="C23" s="47">
        <v>0.27300000000000002</v>
      </c>
      <c r="D23" s="47">
        <v>0.21199999999999999</v>
      </c>
      <c r="E23" s="47">
        <v>0.22</v>
      </c>
      <c r="F23" s="47">
        <v>0.22900000000000001</v>
      </c>
      <c r="G23" s="47">
        <v>0.27400000000000002</v>
      </c>
      <c r="H23" s="47">
        <v>0.20200000000000001</v>
      </c>
      <c r="I23" s="47">
        <v>0.217</v>
      </c>
      <c r="J23" s="47">
        <v>0.192</v>
      </c>
      <c r="K23" s="47">
        <v>0.29299999999999998</v>
      </c>
      <c r="L23" s="47">
        <v>0.25</v>
      </c>
      <c r="M23" s="47">
        <v>0.27200000000000002</v>
      </c>
      <c r="N23" s="47">
        <v>0.30099999999999999</v>
      </c>
      <c r="O23" s="47">
        <v>0.29099999999999998</v>
      </c>
      <c r="P23" s="47">
        <v>0.28299999999999997</v>
      </c>
      <c r="Q23" s="47">
        <v>0.24199999999999999</v>
      </c>
      <c r="R23" s="47">
        <v>0.14799999999999999</v>
      </c>
      <c r="S23" s="47">
        <v>0.308</v>
      </c>
      <c r="T23" s="47">
        <v>0.17399999999999999</v>
      </c>
      <c r="U23" s="47">
        <v>0.23799999999999999</v>
      </c>
      <c r="V23" s="47">
        <v>0.246</v>
      </c>
      <c r="W23" s="173"/>
    </row>
    <row r="24" spans="1:23">
      <c r="A24" s="232"/>
      <c r="B24" s="603">
        <v>1.58</v>
      </c>
      <c r="C24" s="47">
        <v>0.30599999999999999</v>
      </c>
      <c r="D24" s="47">
        <v>0.35099999999999998</v>
      </c>
      <c r="E24" s="47">
        <v>0.21199999999999999</v>
      </c>
      <c r="F24" s="47">
        <v>0.27400000000000002</v>
      </c>
      <c r="G24" s="47">
        <v>0.24199999999999999</v>
      </c>
      <c r="H24" s="47">
        <v>0.183</v>
      </c>
      <c r="I24" s="47">
        <v>0.23400000000000001</v>
      </c>
      <c r="J24" s="47">
        <v>0.2</v>
      </c>
      <c r="K24" s="47">
        <v>0.28100000000000003</v>
      </c>
      <c r="L24" s="47">
        <v>0.221</v>
      </c>
      <c r="M24" s="47">
        <v>0.309</v>
      </c>
      <c r="N24" s="47">
        <v>0.29699999999999999</v>
      </c>
      <c r="O24" s="47">
        <v>0.27500000000000002</v>
      </c>
      <c r="P24" s="47">
        <v>0.29499999999999998</v>
      </c>
      <c r="Q24" s="47">
        <v>0.28000000000000003</v>
      </c>
      <c r="R24" s="47">
        <v>0.157</v>
      </c>
      <c r="S24" s="47">
        <v>0.29699999999999999</v>
      </c>
      <c r="T24" s="47">
        <v>0.18</v>
      </c>
      <c r="U24" s="47">
        <v>0.248</v>
      </c>
      <c r="V24" s="47">
        <v>0.254</v>
      </c>
      <c r="W24" s="173"/>
    </row>
    <row r="25" spans="1:23">
      <c r="A25" s="232"/>
      <c r="B25" s="603">
        <v>1.67</v>
      </c>
      <c r="C25" s="47">
        <v>0.27800000000000002</v>
      </c>
      <c r="D25" s="47">
        <v>0.372</v>
      </c>
      <c r="E25" s="47">
        <v>0.307</v>
      </c>
      <c r="F25" s="47">
        <v>0.29799999999999999</v>
      </c>
      <c r="G25" s="47">
        <v>0.25700000000000001</v>
      </c>
      <c r="H25" s="47">
        <v>0.186</v>
      </c>
      <c r="I25" s="47">
        <v>0.32800000000000001</v>
      </c>
      <c r="J25" s="47">
        <v>0.14399999999999999</v>
      </c>
      <c r="K25" s="47">
        <v>0.28000000000000003</v>
      </c>
      <c r="L25" s="47">
        <v>0.215</v>
      </c>
      <c r="M25" s="47">
        <v>0.222</v>
      </c>
      <c r="N25" s="47">
        <v>0.40400000000000003</v>
      </c>
      <c r="O25" s="47">
        <v>0.252</v>
      </c>
      <c r="P25" s="47">
        <v>0.34</v>
      </c>
      <c r="Q25" s="47">
        <v>0.26100000000000001</v>
      </c>
      <c r="R25" s="47">
        <v>0.156</v>
      </c>
      <c r="S25" s="47">
        <v>0.249</v>
      </c>
      <c r="T25" s="47">
        <v>0.16800000000000001</v>
      </c>
      <c r="U25" s="47">
        <v>0.33</v>
      </c>
      <c r="V25" s="47">
        <v>0.22800000000000001</v>
      </c>
      <c r="W25" s="173"/>
    </row>
    <row r="26" spans="1:23">
      <c r="A26" s="232"/>
      <c r="B26" s="603">
        <v>1.75</v>
      </c>
      <c r="C26" s="47">
        <v>0.27900000000000003</v>
      </c>
      <c r="D26" s="47">
        <v>0.35199999999999998</v>
      </c>
      <c r="E26" s="47">
        <v>0.29599999999999999</v>
      </c>
      <c r="F26" s="47">
        <v>0.312</v>
      </c>
      <c r="G26" s="47">
        <v>0.23699999999999999</v>
      </c>
      <c r="H26" s="47">
        <v>0.158</v>
      </c>
      <c r="I26" s="47">
        <v>0.308</v>
      </c>
      <c r="J26" s="47">
        <v>0.19</v>
      </c>
      <c r="K26" s="47">
        <v>0.28299999999999997</v>
      </c>
      <c r="L26" s="47">
        <v>0.20399999999999999</v>
      </c>
      <c r="M26" s="47">
        <v>0.216</v>
      </c>
      <c r="N26" s="47">
        <v>0.36199999999999999</v>
      </c>
      <c r="O26" s="47">
        <v>0.26200000000000001</v>
      </c>
      <c r="P26" s="47">
        <v>0.35399999999999998</v>
      </c>
      <c r="Q26" s="47">
        <v>0.251</v>
      </c>
      <c r="R26" s="47">
        <v>0.151</v>
      </c>
      <c r="S26" s="47">
        <v>0.35899999999999999</v>
      </c>
      <c r="T26" s="47">
        <v>0.17100000000000001</v>
      </c>
      <c r="U26" s="47">
        <v>0.29199999999999998</v>
      </c>
      <c r="V26" s="47">
        <v>0.23200000000000001</v>
      </c>
      <c r="W26" s="173"/>
    </row>
    <row r="27" spans="1:23">
      <c r="A27" s="232"/>
      <c r="B27" s="603">
        <v>1.83</v>
      </c>
      <c r="C27" s="47">
        <v>0.25700000000000001</v>
      </c>
      <c r="D27" s="47">
        <v>0.313</v>
      </c>
      <c r="E27" s="47">
        <v>0.26400000000000001</v>
      </c>
      <c r="F27" s="47">
        <v>0.315</v>
      </c>
      <c r="G27" s="47">
        <v>0.253</v>
      </c>
      <c r="H27" s="47">
        <v>0.155</v>
      </c>
      <c r="I27" s="47">
        <v>0.30299999999999999</v>
      </c>
      <c r="J27" s="47">
        <v>0.157</v>
      </c>
      <c r="K27" s="47">
        <v>0.315</v>
      </c>
      <c r="L27" s="47">
        <v>0.185</v>
      </c>
      <c r="M27" s="47">
        <v>0.20799999999999999</v>
      </c>
      <c r="N27" s="47">
        <v>0.34599999999999997</v>
      </c>
      <c r="O27" s="47">
        <v>0.28100000000000003</v>
      </c>
      <c r="P27" s="47">
        <v>0.25800000000000001</v>
      </c>
      <c r="Q27" s="47">
        <v>0.21</v>
      </c>
      <c r="R27" s="47">
        <v>0.157</v>
      </c>
      <c r="S27" s="47">
        <v>0.29199999999999998</v>
      </c>
      <c r="T27" s="47">
        <v>0.24</v>
      </c>
      <c r="U27" s="47">
        <v>0.31</v>
      </c>
      <c r="V27" s="47">
        <v>0.20699999999999999</v>
      </c>
      <c r="W27" s="173"/>
    </row>
    <row r="28" spans="1:23">
      <c r="A28" s="232"/>
      <c r="B28" s="603">
        <v>1.92</v>
      </c>
      <c r="C28" s="47">
        <v>0.23300000000000001</v>
      </c>
      <c r="D28" s="47">
        <v>0.311</v>
      </c>
      <c r="E28" s="47">
        <v>0.29899999999999999</v>
      </c>
      <c r="F28" s="47">
        <v>0.30199999999999999</v>
      </c>
      <c r="G28" s="47">
        <v>0.21099999999999999</v>
      </c>
      <c r="H28" s="47">
        <v>0.14699999999999999</v>
      </c>
      <c r="I28" s="47">
        <v>0.251</v>
      </c>
      <c r="J28" s="47">
        <v>0.22800000000000001</v>
      </c>
      <c r="K28" s="47">
        <v>0.22500000000000001</v>
      </c>
      <c r="L28" s="47">
        <v>0.182</v>
      </c>
      <c r="M28" s="47">
        <v>0.19600000000000001</v>
      </c>
      <c r="N28" s="47">
        <v>0.29299999999999998</v>
      </c>
      <c r="O28" s="47">
        <v>0.28499999999999998</v>
      </c>
      <c r="P28" s="47">
        <v>0.24399999999999999</v>
      </c>
      <c r="Q28" s="47">
        <v>0.157</v>
      </c>
      <c r="R28" s="47">
        <v>0.14499999999999999</v>
      </c>
      <c r="S28" s="47">
        <v>0.29399999999999998</v>
      </c>
      <c r="T28" s="47">
        <v>0.247</v>
      </c>
      <c r="U28" s="47">
        <v>0.314</v>
      </c>
      <c r="V28" s="47">
        <v>0.22</v>
      </c>
      <c r="W28" s="173"/>
    </row>
    <row r="29" spans="1:23">
      <c r="A29" s="232"/>
      <c r="B29" s="603">
        <v>2</v>
      </c>
      <c r="C29" s="47">
        <v>0.22600000000000001</v>
      </c>
      <c r="D29" s="47">
        <v>0.32900000000000001</v>
      </c>
      <c r="E29" s="47">
        <v>0.33100000000000002</v>
      </c>
      <c r="F29" s="47">
        <v>0.314</v>
      </c>
      <c r="G29" s="47">
        <v>0.22800000000000001</v>
      </c>
      <c r="H29" s="47">
        <v>0.153</v>
      </c>
      <c r="I29" s="47">
        <v>0.23599999999999999</v>
      </c>
      <c r="J29" s="47">
        <v>0.19</v>
      </c>
      <c r="K29" s="47">
        <v>0.186</v>
      </c>
      <c r="L29" s="47">
        <v>0.18099999999999999</v>
      </c>
      <c r="M29" s="47">
        <v>0.2</v>
      </c>
      <c r="N29" s="47">
        <v>0.28999999999999998</v>
      </c>
      <c r="O29" s="47">
        <v>0.27600000000000002</v>
      </c>
      <c r="P29" s="47">
        <v>0.222</v>
      </c>
      <c r="Q29" s="47">
        <v>0.16</v>
      </c>
      <c r="R29" s="47">
        <v>0.151</v>
      </c>
      <c r="S29" s="47">
        <v>0.27300000000000002</v>
      </c>
      <c r="T29" s="47">
        <v>0.23899999999999999</v>
      </c>
      <c r="U29" s="47">
        <v>0.374</v>
      </c>
      <c r="V29" s="47">
        <v>0.218</v>
      </c>
      <c r="W29" s="173"/>
    </row>
    <row r="30" spans="1:23">
      <c r="A30" s="232"/>
      <c r="B30" s="603">
        <v>2.08</v>
      </c>
      <c r="C30" s="47">
        <v>0.22600000000000001</v>
      </c>
      <c r="D30" s="47">
        <v>0.39100000000000001</v>
      </c>
      <c r="E30" s="47">
        <v>0.29599999999999999</v>
      </c>
      <c r="F30" s="47">
        <v>0.29299999999999998</v>
      </c>
      <c r="G30" s="47">
        <v>0.254</v>
      </c>
      <c r="H30" s="47">
        <v>0.13600000000000001</v>
      </c>
      <c r="I30" s="47">
        <v>0.223</v>
      </c>
      <c r="J30" s="47">
        <v>0.26</v>
      </c>
      <c r="K30" s="47">
        <v>0.18</v>
      </c>
      <c r="L30" s="47">
        <v>0.17199999999999999</v>
      </c>
      <c r="M30" s="47">
        <v>0.191</v>
      </c>
      <c r="N30" s="47">
        <v>0.25800000000000001</v>
      </c>
      <c r="O30" s="47">
        <v>0.28199999999999997</v>
      </c>
      <c r="P30" s="47">
        <v>0.22500000000000001</v>
      </c>
      <c r="Q30" s="47">
        <v>0.17100000000000001</v>
      </c>
      <c r="R30" s="47">
        <v>0.16900000000000001</v>
      </c>
      <c r="S30" s="47">
        <v>0.27300000000000002</v>
      </c>
      <c r="T30" s="47">
        <v>0.24</v>
      </c>
      <c r="U30" s="47">
        <v>0.33200000000000002</v>
      </c>
      <c r="V30" s="47">
        <v>0.22900000000000001</v>
      </c>
      <c r="W30" s="173"/>
    </row>
    <row r="31" spans="1:23">
      <c r="A31" s="232"/>
      <c r="B31" s="603">
        <v>2.17</v>
      </c>
      <c r="C31" s="47">
        <v>0.25</v>
      </c>
      <c r="D31" s="47">
        <v>0.311</v>
      </c>
      <c r="E31" s="47">
        <v>0.29499999999999998</v>
      </c>
      <c r="F31" s="47">
        <v>0.28100000000000003</v>
      </c>
      <c r="G31" s="47">
        <v>0.23</v>
      </c>
      <c r="H31" s="47">
        <v>0.14599999999999999</v>
      </c>
      <c r="I31" s="47">
        <v>0.217</v>
      </c>
      <c r="J31" s="47">
        <v>0.26400000000000001</v>
      </c>
      <c r="K31" s="47">
        <v>0.16</v>
      </c>
      <c r="L31" s="47">
        <v>0.182</v>
      </c>
      <c r="M31" s="47">
        <v>0.192</v>
      </c>
      <c r="N31" s="47">
        <v>0.23200000000000001</v>
      </c>
      <c r="O31" s="47">
        <v>0.26</v>
      </c>
      <c r="P31" s="47">
        <v>0.20799999999999999</v>
      </c>
      <c r="Q31" s="47">
        <v>0.16800000000000001</v>
      </c>
      <c r="R31" s="47">
        <v>0.223</v>
      </c>
      <c r="S31" s="47">
        <v>0.28499999999999998</v>
      </c>
      <c r="T31" s="47">
        <v>0.215</v>
      </c>
      <c r="U31" s="47">
        <v>0.314</v>
      </c>
      <c r="V31" s="47">
        <v>0.20300000000000001</v>
      </c>
      <c r="W31" s="173"/>
    </row>
    <row r="32" spans="1:23">
      <c r="A32" s="232"/>
      <c r="B32" s="603">
        <v>2.25</v>
      </c>
      <c r="C32" s="47">
        <v>0.246</v>
      </c>
      <c r="D32" s="47">
        <v>0.26400000000000001</v>
      </c>
      <c r="E32" s="47">
        <v>0.248</v>
      </c>
      <c r="F32" s="47">
        <v>0.26100000000000001</v>
      </c>
      <c r="G32" s="47">
        <v>0.20399999999999999</v>
      </c>
      <c r="H32" s="47">
        <v>0.14799999999999999</v>
      </c>
      <c r="I32" s="47">
        <v>0.188</v>
      </c>
      <c r="J32" s="47">
        <v>0.20799999999999999</v>
      </c>
      <c r="K32" s="47">
        <v>0.18</v>
      </c>
      <c r="L32" s="47">
        <v>0.20100000000000001</v>
      </c>
      <c r="M32" s="47">
        <v>0.17299999999999999</v>
      </c>
      <c r="N32" s="47">
        <v>0.25900000000000001</v>
      </c>
      <c r="O32" s="47">
        <v>0.251</v>
      </c>
      <c r="P32" s="47">
        <v>0.20499999999999999</v>
      </c>
      <c r="Q32" s="47">
        <v>0.254</v>
      </c>
      <c r="R32" s="47">
        <v>0.314</v>
      </c>
      <c r="S32" s="47">
        <v>0.27100000000000002</v>
      </c>
      <c r="T32" s="47">
        <v>0.21199999999999999</v>
      </c>
      <c r="U32" s="47">
        <v>0.30399999999999999</v>
      </c>
      <c r="V32" s="47">
        <v>0.214</v>
      </c>
      <c r="W32" s="173"/>
    </row>
    <row r="33" spans="1:23">
      <c r="A33" s="232"/>
      <c r="B33" s="603">
        <v>2.33</v>
      </c>
      <c r="C33" s="47">
        <v>0.218</v>
      </c>
      <c r="D33" s="47">
        <v>0.255</v>
      </c>
      <c r="E33" s="47">
        <v>0.23599999999999999</v>
      </c>
      <c r="F33" s="47">
        <v>0.26900000000000002</v>
      </c>
      <c r="G33" s="47">
        <v>0.23100000000000001</v>
      </c>
      <c r="H33" s="47">
        <v>0.14099999999999999</v>
      </c>
      <c r="I33" s="47">
        <v>0.19400000000000001</v>
      </c>
      <c r="J33" s="47">
        <v>0.187</v>
      </c>
      <c r="K33" s="47">
        <v>0.16200000000000001</v>
      </c>
      <c r="L33" s="47">
        <v>0.22500000000000001</v>
      </c>
      <c r="M33" s="47">
        <v>0.17799999999999999</v>
      </c>
      <c r="N33" s="47">
        <v>0.24299999999999999</v>
      </c>
      <c r="O33" s="47">
        <v>0.223</v>
      </c>
      <c r="P33" s="47">
        <v>0.20100000000000001</v>
      </c>
      <c r="Q33" s="47">
        <v>0.28699999999999998</v>
      </c>
      <c r="R33" s="47">
        <v>0.23499999999999999</v>
      </c>
      <c r="S33" s="47">
        <v>0.24399999999999999</v>
      </c>
      <c r="T33" s="47">
        <v>0.23</v>
      </c>
      <c r="U33" s="47">
        <v>0.247</v>
      </c>
      <c r="V33" s="47">
        <v>0.20300000000000001</v>
      </c>
      <c r="W33" s="173"/>
    </row>
    <row r="34" spans="1:23">
      <c r="A34" s="232"/>
      <c r="B34" s="603">
        <v>2.42</v>
      </c>
      <c r="C34" s="47">
        <v>0.22500000000000001</v>
      </c>
      <c r="D34" s="47">
        <v>0.224</v>
      </c>
      <c r="E34" s="47">
        <v>0.23400000000000001</v>
      </c>
      <c r="F34" s="47">
        <v>0.29599999999999999</v>
      </c>
      <c r="G34" s="47">
        <v>0.20899999999999999</v>
      </c>
      <c r="H34" s="47">
        <v>0.12</v>
      </c>
      <c r="I34" s="47">
        <v>0.183</v>
      </c>
      <c r="J34" s="47">
        <v>0.187</v>
      </c>
      <c r="K34" s="47">
        <v>0.14699999999999999</v>
      </c>
      <c r="L34" s="47">
        <v>0.3</v>
      </c>
      <c r="M34" s="47">
        <v>0.16300000000000001</v>
      </c>
      <c r="N34" s="47">
        <v>0.24099999999999999</v>
      </c>
      <c r="O34" s="47">
        <v>0.22600000000000001</v>
      </c>
      <c r="P34" s="47">
        <v>0.20599999999999999</v>
      </c>
      <c r="Q34" s="47">
        <v>0.26300000000000001</v>
      </c>
      <c r="R34" s="47">
        <v>0.246</v>
      </c>
      <c r="S34" s="47">
        <v>0.25</v>
      </c>
      <c r="T34" s="47">
        <v>0.22800000000000001</v>
      </c>
      <c r="U34" s="47">
        <v>0.247</v>
      </c>
      <c r="V34" s="47">
        <v>0.2</v>
      </c>
      <c r="W34" s="173"/>
    </row>
    <row r="35" spans="1:23">
      <c r="A35" s="232"/>
      <c r="B35" s="603">
        <v>2.5</v>
      </c>
      <c r="C35" s="47">
        <v>0.23</v>
      </c>
      <c r="D35" s="47">
        <v>0.19600000000000001</v>
      </c>
      <c r="E35" s="47">
        <v>0.23599999999999999</v>
      </c>
      <c r="F35" s="47">
        <v>0.26900000000000002</v>
      </c>
      <c r="G35" s="47">
        <v>0.219</v>
      </c>
      <c r="H35" s="47">
        <v>0.14099999999999999</v>
      </c>
      <c r="I35" s="47">
        <v>0.183</v>
      </c>
      <c r="J35" s="47">
        <v>0.17799999999999999</v>
      </c>
      <c r="K35" s="47">
        <v>0.13900000000000001</v>
      </c>
      <c r="L35" s="47">
        <v>0.29599999999999999</v>
      </c>
      <c r="M35" s="47">
        <v>0.19400000000000001</v>
      </c>
      <c r="N35" s="47">
        <v>0.245</v>
      </c>
      <c r="O35" s="47">
        <v>0.217</v>
      </c>
      <c r="P35" s="47">
        <v>0.193</v>
      </c>
      <c r="Q35" s="47">
        <v>0.27800000000000002</v>
      </c>
      <c r="R35" s="47">
        <v>0.249</v>
      </c>
      <c r="S35" s="47">
        <v>0.253</v>
      </c>
      <c r="T35" s="47">
        <v>0.26400000000000001</v>
      </c>
      <c r="U35" s="47">
        <v>0.254</v>
      </c>
      <c r="V35" s="47">
        <v>0.19600000000000001</v>
      </c>
      <c r="W35" s="173"/>
    </row>
    <row r="36" spans="1:23">
      <c r="A36" s="232"/>
      <c r="B36" s="603">
        <v>2.58</v>
      </c>
      <c r="C36" s="47">
        <v>0.224</v>
      </c>
      <c r="D36" s="47">
        <v>0.188</v>
      </c>
      <c r="E36" s="47">
        <v>0.22700000000000001</v>
      </c>
      <c r="F36" s="47">
        <v>0.23200000000000001</v>
      </c>
      <c r="G36" s="47">
        <v>0.183</v>
      </c>
      <c r="H36" s="47">
        <v>0.13400000000000001</v>
      </c>
      <c r="I36" s="47">
        <v>0.16700000000000001</v>
      </c>
      <c r="J36" s="47">
        <v>0.17299999999999999</v>
      </c>
      <c r="K36" s="47">
        <v>0.13600000000000001</v>
      </c>
      <c r="L36" s="47">
        <v>0.318</v>
      </c>
      <c r="M36" s="47">
        <v>0.19800000000000001</v>
      </c>
      <c r="N36" s="47">
        <v>0.23599999999999999</v>
      </c>
      <c r="O36" s="47">
        <v>0.218</v>
      </c>
      <c r="P36" s="47">
        <v>0.20599999999999999</v>
      </c>
      <c r="Q36" s="47">
        <v>0.27800000000000002</v>
      </c>
      <c r="R36" s="47">
        <v>0.22500000000000001</v>
      </c>
      <c r="S36" s="47">
        <v>0.25800000000000001</v>
      </c>
      <c r="T36" s="47">
        <v>0.307</v>
      </c>
      <c r="U36" s="47">
        <v>0.23599999999999999</v>
      </c>
      <c r="V36" s="47">
        <v>0.28199999999999997</v>
      </c>
      <c r="W36" s="173"/>
    </row>
    <row r="37" spans="1:23">
      <c r="A37" s="232"/>
      <c r="B37" s="603">
        <v>2.67</v>
      </c>
      <c r="C37" s="47">
        <v>0.22500000000000001</v>
      </c>
      <c r="D37" s="47">
        <v>0.185</v>
      </c>
      <c r="E37" s="47">
        <v>0.22900000000000001</v>
      </c>
      <c r="F37" s="47">
        <v>0.23499999999999999</v>
      </c>
      <c r="G37" s="47">
        <v>0.214</v>
      </c>
      <c r="H37" s="47">
        <v>0.13800000000000001</v>
      </c>
      <c r="I37" s="47">
        <v>0.19700000000000001</v>
      </c>
      <c r="J37" s="47">
        <v>0.14000000000000001</v>
      </c>
      <c r="K37" s="47">
        <v>0.14099999999999999</v>
      </c>
      <c r="L37" s="47">
        <v>0.32800000000000001</v>
      </c>
      <c r="M37" s="47">
        <v>0.32200000000000001</v>
      </c>
      <c r="N37" s="47">
        <v>0.224</v>
      </c>
      <c r="O37" s="47">
        <v>0.20699999999999999</v>
      </c>
      <c r="P37" s="47">
        <v>0.189</v>
      </c>
      <c r="Q37" s="47">
        <v>0.23</v>
      </c>
      <c r="R37" s="47">
        <v>0.22600000000000001</v>
      </c>
      <c r="S37" s="47">
        <v>0.245</v>
      </c>
      <c r="T37" s="47">
        <v>0.33100000000000002</v>
      </c>
      <c r="U37" s="47">
        <v>0.222</v>
      </c>
      <c r="V37" s="47">
        <v>0.378</v>
      </c>
      <c r="W37" s="173"/>
    </row>
    <row r="38" spans="1:23">
      <c r="A38" s="232"/>
      <c r="B38" s="603">
        <v>2.75</v>
      </c>
      <c r="C38" s="47">
        <v>0.24399999999999999</v>
      </c>
      <c r="D38" s="47">
        <v>0.17699999999999999</v>
      </c>
      <c r="E38" s="47">
        <v>0.23400000000000001</v>
      </c>
      <c r="F38" s="47">
        <v>0.27800000000000002</v>
      </c>
      <c r="G38" s="47">
        <v>0.27400000000000002</v>
      </c>
      <c r="H38" s="47">
        <v>0.11799999999999999</v>
      </c>
      <c r="I38" s="47">
        <v>0.186</v>
      </c>
      <c r="J38" s="47">
        <v>0.17499999999999999</v>
      </c>
      <c r="K38" s="47">
        <v>0.14799999999999999</v>
      </c>
      <c r="L38" s="47">
        <v>0.27300000000000002</v>
      </c>
      <c r="M38" s="47">
        <v>0.29399999999999998</v>
      </c>
      <c r="N38" s="47">
        <v>0.23499999999999999</v>
      </c>
      <c r="O38" s="47">
        <v>0.245</v>
      </c>
      <c r="P38" s="47">
        <v>0.20100000000000001</v>
      </c>
      <c r="Q38" s="47">
        <v>0.23400000000000001</v>
      </c>
      <c r="R38" s="47">
        <v>0.22500000000000001</v>
      </c>
      <c r="S38" s="47">
        <v>0.247</v>
      </c>
      <c r="T38" s="47">
        <v>0.32500000000000001</v>
      </c>
      <c r="U38" s="47">
        <v>0.23899999999999999</v>
      </c>
      <c r="V38" s="47">
        <v>0.42299999999999999</v>
      </c>
      <c r="W38" s="173"/>
    </row>
    <row r="39" spans="1:23">
      <c r="A39" s="232"/>
      <c r="B39" s="603">
        <v>2.83</v>
      </c>
      <c r="C39" s="47">
        <v>0.35699999999999998</v>
      </c>
      <c r="D39" s="47">
        <v>0.193</v>
      </c>
      <c r="E39" s="47">
        <v>0.22800000000000001</v>
      </c>
      <c r="F39" s="47">
        <v>0.29199999999999998</v>
      </c>
      <c r="G39" s="47">
        <v>0.307</v>
      </c>
      <c r="H39" s="47">
        <v>0.13700000000000001</v>
      </c>
      <c r="I39" s="47">
        <v>0.184</v>
      </c>
      <c r="J39" s="47">
        <v>0.17199999999999999</v>
      </c>
      <c r="K39" s="47">
        <v>0.14000000000000001</v>
      </c>
      <c r="L39" s="47">
        <v>0.26600000000000001</v>
      </c>
      <c r="M39" s="47">
        <v>0.32100000000000001</v>
      </c>
      <c r="N39" s="47">
        <v>0.28899999999999998</v>
      </c>
      <c r="O39" s="47">
        <v>0.24099999999999999</v>
      </c>
      <c r="P39" s="47">
        <v>0.17899999999999999</v>
      </c>
      <c r="Q39" s="47">
        <v>0.26600000000000001</v>
      </c>
      <c r="R39" s="47">
        <v>0.19600000000000001</v>
      </c>
      <c r="S39" s="47">
        <v>0.24199999999999999</v>
      </c>
      <c r="T39" s="47">
        <v>0.27200000000000002</v>
      </c>
      <c r="U39" s="47">
        <v>0.224</v>
      </c>
      <c r="V39" s="47">
        <v>0.375</v>
      </c>
      <c r="W39" s="173"/>
    </row>
    <row r="40" spans="1:23">
      <c r="A40" s="232"/>
      <c r="B40" s="603">
        <v>2.92</v>
      </c>
      <c r="C40" s="47">
        <v>0.28899999999999998</v>
      </c>
      <c r="D40" s="47">
        <v>0.17699999999999999</v>
      </c>
      <c r="E40" s="47">
        <v>0.214</v>
      </c>
      <c r="F40" s="47">
        <v>0.27900000000000003</v>
      </c>
      <c r="G40" s="47">
        <v>0.251</v>
      </c>
      <c r="H40" s="47">
        <v>0.189</v>
      </c>
      <c r="I40" s="47">
        <v>0.16500000000000001</v>
      </c>
      <c r="J40" s="47">
        <v>0.13900000000000001</v>
      </c>
      <c r="K40" s="47">
        <v>0.128</v>
      </c>
      <c r="L40" s="47">
        <v>0.24099999999999999</v>
      </c>
      <c r="M40" s="47">
        <v>0.316</v>
      </c>
      <c r="N40" s="47">
        <v>0.30499999999999999</v>
      </c>
      <c r="O40" s="47">
        <v>0.247</v>
      </c>
      <c r="P40" s="47">
        <v>0.26800000000000002</v>
      </c>
      <c r="Q40" s="47">
        <v>0.26900000000000002</v>
      </c>
      <c r="R40" s="47">
        <v>0.20200000000000001</v>
      </c>
      <c r="S40" s="47">
        <v>0.25</v>
      </c>
      <c r="T40" s="47">
        <v>0.26800000000000002</v>
      </c>
      <c r="U40" s="47">
        <v>0.22800000000000001</v>
      </c>
      <c r="V40" s="47">
        <v>0.5</v>
      </c>
      <c r="W40" s="173"/>
    </row>
    <row r="41" spans="1:23">
      <c r="A41" s="232"/>
      <c r="B41" s="603">
        <v>3</v>
      </c>
      <c r="C41" s="47">
        <v>0.27400000000000002</v>
      </c>
      <c r="D41" s="47">
        <v>0.18099999999999999</v>
      </c>
      <c r="E41" s="47">
        <v>0.215</v>
      </c>
      <c r="F41" s="47">
        <v>0.27900000000000003</v>
      </c>
      <c r="G41" s="47">
        <v>0.23899999999999999</v>
      </c>
      <c r="H41" s="47">
        <v>0.21299999999999999</v>
      </c>
      <c r="I41" s="47">
        <v>0.16300000000000001</v>
      </c>
      <c r="J41" s="47">
        <v>0.18</v>
      </c>
      <c r="K41" s="47">
        <v>0.13800000000000001</v>
      </c>
      <c r="L41" s="47">
        <v>0.24099999999999999</v>
      </c>
      <c r="M41" s="47">
        <v>0.42499999999999999</v>
      </c>
      <c r="N41" s="47">
        <v>0.35399999999999998</v>
      </c>
      <c r="O41" s="47">
        <v>0.23200000000000001</v>
      </c>
      <c r="P41" s="47">
        <v>0.32100000000000001</v>
      </c>
      <c r="Q41" s="47">
        <v>0.24199999999999999</v>
      </c>
      <c r="R41" s="47">
        <v>0.18</v>
      </c>
      <c r="S41" s="47">
        <v>0.215</v>
      </c>
      <c r="T41" s="47">
        <v>0.22500000000000001</v>
      </c>
      <c r="U41" s="47">
        <v>0.21299999999999999</v>
      </c>
      <c r="V41" s="47">
        <v>0.29799999999999999</v>
      </c>
      <c r="W41" s="173"/>
    </row>
    <row r="42" spans="1:23">
      <c r="A42" s="232"/>
      <c r="B42" s="603">
        <v>3.08</v>
      </c>
      <c r="C42" s="47">
        <v>0.27200000000000002</v>
      </c>
      <c r="D42" s="47">
        <v>0.3</v>
      </c>
      <c r="E42" s="47">
        <v>0.27100000000000002</v>
      </c>
      <c r="F42" s="47">
        <v>0.24399999999999999</v>
      </c>
      <c r="G42" s="47">
        <v>0.23699999999999999</v>
      </c>
      <c r="H42" s="47">
        <v>0.159</v>
      </c>
      <c r="I42" s="47">
        <v>0.16600000000000001</v>
      </c>
      <c r="J42" s="47">
        <v>0.26100000000000001</v>
      </c>
      <c r="K42" s="47">
        <v>0.121</v>
      </c>
      <c r="L42" s="47">
        <v>0.24099999999999999</v>
      </c>
      <c r="M42" s="47">
        <v>0.23</v>
      </c>
      <c r="N42" s="47">
        <v>0.33700000000000002</v>
      </c>
      <c r="O42" s="47">
        <v>0.23200000000000001</v>
      </c>
      <c r="P42" s="47">
        <v>0.35199999999999998</v>
      </c>
      <c r="Q42" s="47">
        <v>0.24199999999999999</v>
      </c>
      <c r="R42" s="47">
        <v>0.18</v>
      </c>
      <c r="S42" s="47">
        <v>0.30599999999999999</v>
      </c>
      <c r="T42" s="47">
        <v>0.221</v>
      </c>
      <c r="U42" s="47">
        <v>0.22500000000000001</v>
      </c>
      <c r="V42" s="47">
        <v>0.29399999999999998</v>
      </c>
      <c r="W42" s="173"/>
    </row>
    <row r="43" spans="1:23">
      <c r="A43" s="232"/>
      <c r="B43" s="603">
        <v>3.17</v>
      </c>
      <c r="C43" s="47">
        <v>0.32400000000000001</v>
      </c>
      <c r="D43" s="47">
        <v>0.3</v>
      </c>
      <c r="E43" s="47">
        <v>0.29299999999999998</v>
      </c>
      <c r="F43" s="47">
        <v>0.247</v>
      </c>
      <c r="G43" s="47">
        <v>0.215</v>
      </c>
      <c r="H43" s="47">
        <v>0.123</v>
      </c>
      <c r="I43" s="47">
        <v>0.153</v>
      </c>
      <c r="J43" s="47">
        <v>0.32600000000000001</v>
      </c>
      <c r="K43" s="47">
        <v>0.17699999999999999</v>
      </c>
      <c r="L43" s="47">
        <v>0.23100000000000001</v>
      </c>
      <c r="M43" s="47">
        <v>0.216</v>
      </c>
      <c r="N43" s="47">
        <v>0.32700000000000001</v>
      </c>
      <c r="O43" s="47">
        <v>0.31900000000000001</v>
      </c>
      <c r="P43" s="47">
        <v>0.317</v>
      </c>
      <c r="Q43" s="47">
        <v>0.30199999999999999</v>
      </c>
      <c r="R43" s="47">
        <v>0.19</v>
      </c>
      <c r="S43" s="47">
        <v>0.34100000000000003</v>
      </c>
      <c r="T43" s="47">
        <v>0.20100000000000001</v>
      </c>
      <c r="U43" s="47">
        <v>0.20399999999999999</v>
      </c>
      <c r="V43" s="47">
        <v>0.252</v>
      </c>
      <c r="W43" s="173"/>
    </row>
    <row r="44" spans="1:23">
      <c r="A44" s="232"/>
      <c r="B44" s="603">
        <v>3.25</v>
      </c>
      <c r="C44" s="47">
        <v>0.29499999999999998</v>
      </c>
      <c r="D44" s="47">
        <v>0.27700000000000002</v>
      </c>
      <c r="E44" s="47">
        <v>0.30599999999999999</v>
      </c>
      <c r="F44" s="47">
        <v>0.34799999999999998</v>
      </c>
      <c r="G44" s="47">
        <v>0.18099999999999999</v>
      </c>
      <c r="H44" s="47">
        <v>0.122</v>
      </c>
      <c r="I44" s="47">
        <v>0.14699999999999999</v>
      </c>
      <c r="J44" s="47">
        <v>0.38800000000000001</v>
      </c>
      <c r="K44" s="47">
        <v>0.245</v>
      </c>
      <c r="L44" s="47">
        <v>0.22500000000000001</v>
      </c>
      <c r="M44" s="47">
        <v>0.22500000000000001</v>
      </c>
      <c r="N44" s="47">
        <v>0.317</v>
      </c>
      <c r="O44" s="47">
        <v>0.32900000000000001</v>
      </c>
      <c r="P44" s="47">
        <v>0.34399999999999997</v>
      </c>
      <c r="Q44" s="47">
        <v>0.245</v>
      </c>
      <c r="R44" s="47">
        <v>0.17799999999999999</v>
      </c>
      <c r="S44" s="47">
        <v>0.39900000000000002</v>
      </c>
      <c r="T44" s="47">
        <v>0.20399999999999999</v>
      </c>
      <c r="U44" s="47">
        <v>0.20100000000000001</v>
      </c>
      <c r="V44" s="47">
        <v>0.28100000000000003</v>
      </c>
      <c r="W44" s="173"/>
    </row>
    <row r="45" spans="1:23">
      <c r="A45" s="232"/>
      <c r="B45" s="603">
        <v>3.33</v>
      </c>
      <c r="C45" s="47">
        <v>0.27300000000000002</v>
      </c>
      <c r="D45" s="47">
        <v>0.33200000000000002</v>
      </c>
      <c r="E45" s="47">
        <v>0.27500000000000002</v>
      </c>
      <c r="F45" s="47">
        <v>0.34699999999999998</v>
      </c>
      <c r="G45" s="47">
        <v>0.19400000000000001</v>
      </c>
      <c r="H45" s="47">
        <v>0.13</v>
      </c>
      <c r="I45" s="47">
        <v>0.28299999999999997</v>
      </c>
      <c r="J45" s="47">
        <v>0.32700000000000001</v>
      </c>
      <c r="K45" s="47">
        <v>0.33400000000000002</v>
      </c>
      <c r="L45" s="47">
        <v>0.222</v>
      </c>
      <c r="M45" s="47">
        <v>0.23400000000000001</v>
      </c>
      <c r="N45" s="47">
        <v>0.32500000000000001</v>
      </c>
      <c r="O45" s="47">
        <v>0.36699999999999999</v>
      </c>
      <c r="P45" s="47">
        <v>0.307</v>
      </c>
      <c r="Q45" s="47">
        <v>0.27</v>
      </c>
      <c r="R45" s="47">
        <v>0.189</v>
      </c>
      <c r="S45" s="47">
        <v>0.307</v>
      </c>
      <c r="T45" s="47">
        <v>0.186</v>
      </c>
      <c r="U45" s="47">
        <v>0.18099999999999999</v>
      </c>
      <c r="V45" s="47">
        <v>0.25</v>
      </c>
      <c r="W45" s="173"/>
    </row>
    <row r="46" spans="1:23">
      <c r="A46" s="232"/>
      <c r="B46" s="603">
        <v>3.42</v>
      </c>
      <c r="C46" s="47">
        <v>0.26100000000000001</v>
      </c>
      <c r="D46" s="47">
        <v>0.376</v>
      </c>
      <c r="E46" s="47">
        <v>0.251</v>
      </c>
      <c r="F46" s="47">
        <v>0.27700000000000002</v>
      </c>
      <c r="G46" s="47">
        <v>0.20200000000000001</v>
      </c>
      <c r="H46" s="47">
        <v>0.122</v>
      </c>
      <c r="I46" s="47">
        <v>0.34899999999999998</v>
      </c>
      <c r="J46" s="47">
        <v>0.27900000000000003</v>
      </c>
      <c r="K46" s="47">
        <v>0.38200000000000001</v>
      </c>
      <c r="L46" s="47">
        <v>0.251</v>
      </c>
      <c r="M46" s="47">
        <v>0.222</v>
      </c>
      <c r="N46" s="47">
        <v>0.307</v>
      </c>
      <c r="O46" s="47">
        <v>0.38300000000000001</v>
      </c>
      <c r="P46" s="47">
        <v>0.30399999999999999</v>
      </c>
      <c r="Q46" s="47">
        <v>0.27100000000000002</v>
      </c>
      <c r="R46" s="47">
        <v>0.18099999999999999</v>
      </c>
      <c r="S46" s="47">
        <v>0.371</v>
      </c>
      <c r="T46" s="47">
        <v>0.185</v>
      </c>
      <c r="U46" s="47">
        <v>0.19700000000000001</v>
      </c>
      <c r="V46" s="47">
        <v>0.26</v>
      </c>
      <c r="W46" s="173"/>
    </row>
    <row r="47" spans="1:23">
      <c r="A47" s="232"/>
      <c r="B47" s="603">
        <v>3.5</v>
      </c>
      <c r="C47" s="47">
        <v>0.253</v>
      </c>
      <c r="D47" s="47">
        <v>0.42399999999999999</v>
      </c>
      <c r="E47" s="47">
        <v>0.251</v>
      </c>
      <c r="F47" s="47">
        <v>0.34100000000000003</v>
      </c>
      <c r="G47" s="47">
        <v>0.183</v>
      </c>
      <c r="H47" s="47">
        <v>0.121</v>
      </c>
      <c r="I47" s="47">
        <v>0.33500000000000002</v>
      </c>
      <c r="J47" s="47">
        <v>0.26</v>
      </c>
      <c r="K47" s="47">
        <v>0.33200000000000002</v>
      </c>
      <c r="L47" s="47">
        <v>0.28299999999999997</v>
      </c>
      <c r="M47" s="47">
        <v>0.23599999999999999</v>
      </c>
      <c r="N47" s="47">
        <v>0.42499999999999999</v>
      </c>
      <c r="O47" s="47">
        <v>0.379</v>
      </c>
      <c r="P47" s="47">
        <v>0.25600000000000001</v>
      </c>
      <c r="Q47" s="47">
        <v>0.255</v>
      </c>
      <c r="R47" s="47">
        <v>0.156</v>
      </c>
      <c r="S47" s="47">
        <v>0.32600000000000001</v>
      </c>
      <c r="T47" s="47">
        <v>0.17299999999999999</v>
      </c>
      <c r="U47" s="47">
        <v>0.19700000000000001</v>
      </c>
      <c r="V47" s="47">
        <v>0.255</v>
      </c>
      <c r="W47" s="173"/>
    </row>
    <row r="48" spans="1:23">
      <c r="A48" s="232"/>
      <c r="B48" s="603">
        <v>3.58</v>
      </c>
      <c r="C48" s="47">
        <v>0.316</v>
      </c>
      <c r="D48" s="47">
        <v>0.371</v>
      </c>
      <c r="E48" s="47">
        <v>0.21199999999999999</v>
      </c>
      <c r="F48" s="47">
        <v>0.29399999999999998</v>
      </c>
      <c r="G48" s="47">
        <v>0.184</v>
      </c>
      <c r="H48" s="47">
        <v>0.13100000000000001</v>
      </c>
      <c r="I48" s="47">
        <v>0.23200000000000001</v>
      </c>
      <c r="J48" s="47">
        <v>0.23100000000000001</v>
      </c>
      <c r="K48" s="47">
        <v>0.21</v>
      </c>
      <c r="L48" s="47">
        <v>0.28100000000000003</v>
      </c>
      <c r="M48" s="47">
        <v>0.22700000000000001</v>
      </c>
      <c r="N48" s="47">
        <v>0.38500000000000001</v>
      </c>
      <c r="O48" s="47">
        <v>0.372</v>
      </c>
      <c r="P48" s="47">
        <v>0.22600000000000001</v>
      </c>
      <c r="Q48" s="47">
        <v>0.23899999999999999</v>
      </c>
      <c r="R48" s="47">
        <v>0.17399999999999999</v>
      </c>
      <c r="S48" s="47">
        <v>0.312</v>
      </c>
      <c r="T48" s="47">
        <v>0.19</v>
      </c>
      <c r="U48" s="47">
        <v>0.193</v>
      </c>
      <c r="V48" s="47">
        <v>0.23300000000000001</v>
      </c>
      <c r="W48" s="173"/>
    </row>
    <row r="49" spans="1:23">
      <c r="A49" s="232"/>
      <c r="B49" s="603">
        <v>3.67</v>
      </c>
      <c r="C49" s="47">
        <v>0.315</v>
      </c>
      <c r="D49" s="47">
        <v>0.38100000000000001</v>
      </c>
      <c r="E49" s="47">
        <v>0.221</v>
      </c>
      <c r="F49" s="47">
        <v>0.28899999999999998</v>
      </c>
      <c r="G49" s="47">
        <v>0.186</v>
      </c>
      <c r="H49" s="47">
        <v>0.13100000000000001</v>
      </c>
      <c r="I49" s="47">
        <v>0.223</v>
      </c>
      <c r="J49" s="47">
        <v>0.214</v>
      </c>
      <c r="K49" s="47">
        <v>0.221</v>
      </c>
      <c r="L49" s="47">
        <v>0.26800000000000002</v>
      </c>
      <c r="M49" s="47">
        <v>0.309</v>
      </c>
      <c r="N49" s="47">
        <v>0.31900000000000001</v>
      </c>
      <c r="O49" s="47">
        <v>0.32700000000000001</v>
      </c>
      <c r="P49" s="47">
        <v>0.27700000000000002</v>
      </c>
      <c r="Q49" s="47">
        <v>0.22800000000000001</v>
      </c>
      <c r="R49" s="47">
        <v>0.21199999999999999</v>
      </c>
      <c r="S49" s="47">
        <v>0.26</v>
      </c>
      <c r="T49" s="47">
        <v>0.193</v>
      </c>
      <c r="U49" s="47">
        <v>0.20699999999999999</v>
      </c>
      <c r="V49" s="47">
        <v>0.20799999999999999</v>
      </c>
      <c r="W49" s="173"/>
    </row>
    <row r="50" spans="1:23">
      <c r="A50" s="232"/>
      <c r="B50" s="603">
        <v>3.75</v>
      </c>
      <c r="C50" s="47">
        <v>0.34399999999999997</v>
      </c>
      <c r="D50" s="47">
        <v>0.32500000000000001</v>
      </c>
      <c r="E50" s="47">
        <v>0.30399999999999999</v>
      </c>
      <c r="F50" s="47">
        <v>0.28299999999999997</v>
      </c>
      <c r="G50" s="47">
        <v>0.193</v>
      </c>
      <c r="H50" s="47">
        <v>0.121</v>
      </c>
      <c r="I50" s="47">
        <v>0.221</v>
      </c>
      <c r="J50" s="47">
        <v>0.20499999999999999</v>
      </c>
      <c r="K50" s="47">
        <v>0.23799999999999999</v>
      </c>
      <c r="L50" s="47">
        <v>0.31</v>
      </c>
      <c r="M50" s="47">
        <v>0.28199999999999997</v>
      </c>
      <c r="N50" s="47">
        <v>0.28599999999999998</v>
      </c>
      <c r="O50" s="47">
        <v>0.46200000000000002</v>
      </c>
      <c r="P50" s="47">
        <v>0.26700000000000002</v>
      </c>
      <c r="Q50" s="47">
        <v>0.248</v>
      </c>
      <c r="R50" s="47">
        <v>0.22900000000000001</v>
      </c>
      <c r="S50" s="47">
        <v>0.28899999999999998</v>
      </c>
      <c r="T50" s="47">
        <v>0.187</v>
      </c>
      <c r="U50" s="47">
        <v>0.28100000000000003</v>
      </c>
      <c r="V50" s="47">
        <v>0.216</v>
      </c>
      <c r="W50" s="173"/>
    </row>
    <row r="51" spans="1:23">
      <c r="A51" s="232"/>
      <c r="B51" s="603">
        <v>3.83</v>
      </c>
      <c r="C51" s="47">
        <v>0.28899999999999998</v>
      </c>
      <c r="D51" s="47">
        <v>0.28499999999999998</v>
      </c>
      <c r="E51" s="47">
        <v>0.28299999999999997</v>
      </c>
      <c r="F51" s="47">
        <v>0.28100000000000003</v>
      </c>
      <c r="G51" s="47">
        <v>0.193</v>
      </c>
      <c r="H51" s="47">
        <v>0.121</v>
      </c>
      <c r="I51" s="47">
        <v>0.21299999999999999</v>
      </c>
      <c r="J51" s="47">
        <v>0.218</v>
      </c>
      <c r="K51" s="47">
        <v>0.20499999999999999</v>
      </c>
      <c r="L51" s="47">
        <v>0.27900000000000003</v>
      </c>
      <c r="M51" s="47">
        <v>0.316</v>
      </c>
      <c r="N51" s="47">
        <v>0.26300000000000001</v>
      </c>
      <c r="O51" s="47">
        <v>0.40699999999999997</v>
      </c>
      <c r="P51" s="47">
        <v>0.22500000000000001</v>
      </c>
      <c r="Q51" s="47">
        <v>0.20899999999999999</v>
      </c>
      <c r="R51" s="47">
        <v>0.22</v>
      </c>
      <c r="S51" s="47">
        <v>0.28599999999999998</v>
      </c>
      <c r="T51" s="47">
        <v>0.185</v>
      </c>
      <c r="U51" s="47">
        <v>0.252</v>
      </c>
      <c r="V51" s="47">
        <v>0.20699999999999999</v>
      </c>
      <c r="W51" s="173"/>
    </row>
    <row r="52" spans="1:23">
      <c r="A52" s="232"/>
      <c r="B52" s="603">
        <v>3.92</v>
      </c>
      <c r="C52" s="47">
        <v>0.26500000000000001</v>
      </c>
      <c r="D52" s="47">
        <v>0.23400000000000001</v>
      </c>
      <c r="E52" s="47">
        <v>0.25600000000000001</v>
      </c>
      <c r="F52" s="47">
        <v>0.28100000000000003</v>
      </c>
      <c r="G52" s="47">
        <v>0.17899999999999999</v>
      </c>
      <c r="H52" s="47">
        <v>0.122</v>
      </c>
      <c r="I52" s="47">
        <v>0.19900000000000001</v>
      </c>
      <c r="J52" s="47">
        <v>0.245</v>
      </c>
      <c r="K52" s="47">
        <v>0.17499999999999999</v>
      </c>
      <c r="L52" s="47">
        <v>0.27200000000000002</v>
      </c>
      <c r="M52" s="47">
        <v>0.30599999999999999</v>
      </c>
      <c r="N52" s="47">
        <v>0.19</v>
      </c>
      <c r="O52" s="47">
        <v>0.378</v>
      </c>
      <c r="P52" s="47">
        <v>0.23699999999999999</v>
      </c>
      <c r="Q52" s="47">
        <v>0.27900000000000003</v>
      </c>
      <c r="R52" s="47">
        <v>0.22500000000000001</v>
      </c>
      <c r="S52" s="47">
        <v>0.26200000000000001</v>
      </c>
      <c r="T52" s="47">
        <v>0.19700000000000001</v>
      </c>
      <c r="U52" s="47">
        <v>0.24399999999999999</v>
      </c>
      <c r="V52" s="47">
        <v>0.27700000000000002</v>
      </c>
      <c r="W52" s="173"/>
    </row>
    <row r="53" spans="1:23">
      <c r="A53" s="232"/>
      <c r="B53" s="603">
        <v>4</v>
      </c>
      <c r="C53" s="47">
        <v>0.247</v>
      </c>
      <c r="D53" s="47">
        <v>0.23599999999999999</v>
      </c>
      <c r="E53" s="47">
        <v>0.33200000000000002</v>
      </c>
      <c r="F53" s="47">
        <v>0.27700000000000002</v>
      </c>
      <c r="G53" s="47">
        <v>0.19600000000000001</v>
      </c>
      <c r="H53" s="47">
        <v>0.121</v>
      </c>
      <c r="I53" s="47">
        <v>0.20499999999999999</v>
      </c>
      <c r="J53" s="47">
        <v>0.219</v>
      </c>
      <c r="K53" s="47">
        <v>0.19600000000000001</v>
      </c>
      <c r="L53" s="47">
        <v>0.25600000000000001</v>
      </c>
      <c r="M53" s="47">
        <v>0.28999999999999998</v>
      </c>
      <c r="N53" s="47">
        <v>0.32400000000000001</v>
      </c>
      <c r="O53" s="47">
        <v>0.372</v>
      </c>
      <c r="P53" s="47">
        <v>0.23699999999999999</v>
      </c>
      <c r="Q53" s="47">
        <v>0.26600000000000001</v>
      </c>
      <c r="R53" s="47">
        <v>0.21</v>
      </c>
      <c r="S53" s="47">
        <v>0.21199999999999999</v>
      </c>
      <c r="T53" s="47">
        <v>0.17299999999999999</v>
      </c>
      <c r="U53" s="47">
        <v>0.27800000000000002</v>
      </c>
      <c r="V53" s="47">
        <v>0.26900000000000002</v>
      </c>
      <c r="W53" s="173"/>
    </row>
    <row r="54" spans="1:23">
      <c r="A54" s="232"/>
      <c r="B54" s="603">
        <v>4.08</v>
      </c>
      <c r="C54" s="47">
        <v>0.248</v>
      </c>
      <c r="D54" s="47">
        <v>0.21099999999999999</v>
      </c>
      <c r="E54" s="47">
        <v>0.33400000000000002</v>
      </c>
      <c r="F54" s="47">
        <v>0.24099999999999999</v>
      </c>
      <c r="G54" s="47">
        <v>0.22700000000000001</v>
      </c>
      <c r="H54" s="47">
        <v>0.11700000000000001</v>
      </c>
      <c r="I54" s="47">
        <v>0.20799999999999999</v>
      </c>
      <c r="J54" s="47">
        <v>0.21</v>
      </c>
      <c r="K54" s="47">
        <v>0.189</v>
      </c>
      <c r="L54" s="47">
        <v>0.23400000000000001</v>
      </c>
      <c r="M54" s="47">
        <v>0.29899999999999999</v>
      </c>
      <c r="N54" s="47">
        <v>0.28399999999999997</v>
      </c>
      <c r="O54" s="47">
        <v>0.308</v>
      </c>
      <c r="P54" s="47">
        <v>0.222</v>
      </c>
      <c r="Q54" s="47">
        <v>0.29099999999999998</v>
      </c>
      <c r="R54" s="47">
        <v>0.20699999999999999</v>
      </c>
      <c r="S54" s="47">
        <v>0.21099999999999999</v>
      </c>
      <c r="T54" s="47">
        <v>0.16500000000000001</v>
      </c>
      <c r="U54" s="47">
        <v>0.29199999999999998</v>
      </c>
      <c r="V54" s="47">
        <v>0.29899999999999999</v>
      </c>
      <c r="W54" s="173"/>
    </row>
    <row r="55" spans="1:23">
      <c r="A55" s="232"/>
      <c r="B55" s="603">
        <v>4.17</v>
      </c>
      <c r="C55" s="47">
        <v>0.245</v>
      </c>
      <c r="D55" s="47">
        <v>0.21099999999999999</v>
      </c>
      <c r="E55" s="47">
        <v>0.32200000000000001</v>
      </c>
      <c r="F55" s="47">
        <v>0.25800000000000001</v>
      </c>
      <c r="G55" s="47">
        <v>0.24399999999999999</v>
      </c>
      <c r="H55" s="47">
        <v>0.13200000000000001</v>
      </c>
      <c r="I55" s="47">
        <v>0.20200000000000001</v>
      </c>
      <c r="J55" s="47">
        <v>0.193</v>
      </c>
      <c r="K55" s="47">
        <v>0.16900000000000001</v>
      </c>
      <c r="L55" s="47">
        <v>0.23100000000000001</v>
      </c>
      <c r="M55" s="47">
        <v>0.23499999999999999</v>
      </c>
      <c r="N55" s="47">
        <v>0.32600000000000001</v>
      </c>
      <c r="O55" s="47">
        <v>0.29699999999999999</v>
      </c>
      <c r="P55" s="47">
        <v>0.223</v>
      </c>
      <c r="Q55" s="47">
        <v>0.311</v>
      </c>
      <c r="R55" s="47">
        <v>0.16800000000000001</v>
      </c>
      <c r="S55" s="47">
        <v>0.22500000000000001</v>
      </c>
      <c r="T55" s="47">
        <v>0.16600000000000001</v>
      </c>
      <c r="U55" s="47">
        <v>0.33900000000000002</v>
      </c>
      <c r="V55" s="47">
        <v>0.252</v>
      </c>
      <c r="W55" s="173"/>
    </row>
    <row r="56" spans="1:23">
      <c r="A56" s="232"/>
      <c r="B56" s="603">
        <v>4.25</v>
      </c>
      <c r="C56" s="47">
        <v>0.26600000000000001</v>
      </c>
      <c r="D56" s="47">
        <v>0.19900000000000001</v>
      </c>
      <c r="E56" s="47">
        <v>0.26900000000000002</v>
      </c>
      <c r="F56" s="47">
        <v>0.22900000000000001</v>
      </c>
      <c r="G56" s="47">
        <v>0.32200000000000001</v>
      </c>
      <c r="H56" s="47">
        <v>0.13600000000000001</v>
      </c>
      <c r="I56" s="47">
        <v>0.20100000000000001</v>
      </c>
      <c r="J56" s="47">
        <v>0.19500000000000001</v>
      </c>
      <c r="K56" s="47">
        <v>0.17399999999999999</v>
      </c>
      <c r="L56" s="47">
        <v>0.21199999999999999</v>
      </c>
      <c r="M56" s="47">
        <v>0.20399999999999999</v>
      </c>
      <c r="N56" s="47">
        <v>0.4</v>
      </c>
      <c r="O56" s="47">
        <v>0.316</v>
      </c>
      <c r="P56" s="47">
        <v>0.22</v>
      </c>
      <c r="Q56" s="47">
        <v>0.30099999999999999</v>
      </c>
      <c r="R56" s="47">
        <v>0.16500000000000001</v>
      </c>
      <c r="S56" s="47">
        <v>0.214</v>
      </c>
      <c r="T56" s="47">
        <v>0.16700000000000001</v>
      </c>
      <c r="U56" s="47">
        <v>0.315</v>
      </c>
      <c r="V56" s="47">
        <v>0.23200000000000001</v>
      </c>
      <c r="W56" s="173"/>
    </row>
    <row r="57" spans="1:23">
      <c r="A57" s="232"/>
      <c r="B57" s="603">
        <v>4.33</v>
      </c>
      <c r="C57" s="47">
        <v>0.29099999999999998</v>
      </c>
      <c r="D57" s="47">
        <v>0.21</v>
      </c>
      <c r="E57" s="47">
        <v>0.26300000000000001</v>
      </c>
      <c r="F57" s="47">
        <v>0.217</v>
      </c>
      <c r="G57" s="47">
        <v>0.35599999999999998</v>
      </c>
      <c r="H57" s="47">
        <v>0.14000000000000001</v>
      </c>
      <c r="I57" s="47">
        <v>0.214</v>
      </c>
      <c r="J57" s="47">
        <v>0.17499999999999999</v>
      </c>
      <c r="K57" s="47">
        <v>0.16300000000000001</v>
      </c>
      <c r="L57" s="47">
        <v>0.219</v>
      </c>
      <c r="M57" s="47">
        <v>0.21</v>
      </c>
      <c r="N57" s="47">
        <v>0.39700000000000002</v>
      </c>
      <c r="O57" s="47">
        <v>0.28599999999999998</v>
      </c>
      <c r="P57" s="47">
        <v>0.28699999999999998</v>
      </c>
      <c r="Q57" s="47">
        <v>0.27400000000000002</v>
      </c>
      <c r="R57" s="47">
        <v>0.16600000000000001</v>
      </c>
      <c r="S57" s="47">
        <v>0.19700000000000001</v>
      </c>
      <c r="T57" s="47">
        <v>0.25</v>
      </c>
      <c r="U57" s="47">
        <v>0.26700000000000002</v>
      </c>
      <c r="V57" s="47">
        <v>0.27400000000000002</v>
      </c>
      <c r="W57" s="173"/>
    </row>
    <row r="58" spans="1:23">
      <c r="A58" s="232"/>
      <c r="B58" s="603">
        <v>4.42</v>
      </c>
      <c r="C58" s="47">
        <v>0.311</v>
      </c>
      <c r="D58" s="47">
        <v>0.19</v>
      </c>
      <c r="E58" s="47">
        <v>0.25600000000000001</v>
      </c>
      <c r="F58" s="47">
        <v>0.20399999999999999</v>
      </c>
      <c r="G58" s="47">
        <v>0.32800000000000001</v>
      </c>
      <c r="H58" s="47">
        <v>0.129</v>
      </c>
      <c r="I58" s="47">
        <v>0.222</v>
      </c>
      <c r="J58" s="47">
        <v>0.17399999999999999</v>
      </c>
      <c r="K58" s="47">
        <v>0.158</v>
      </c>
      <c r="L58" s="47">
        <v>0.20499999999999999</v>
      </c>
      <c r="M58" s="47">
        <v>0.23899999999999999</v>
      </c>
      <c r="N58" s="47">
        <v>0.34</v>
      </c>
      <c r="O58" s="47">
        <v>0.26300000000000001</v>
      </c>
      <c r="P58" s="47">
        <v>0.314</v>
      </c>
      <c r="Q58" s="47">
        <v>0.25</v>
      </c>
      <c r="R58" s="47">
        <v>0.17299999999999999</v>
      </c>
      <c r="S58" s="47">
        <v>0.23</v>
      </c>
      <c r="T58" s="47">
        <v>0.314</v>
      </c>
      <c r="U58" s="47">
        <v>0.219</v>
      </c>
      <c r="V58" s="47">
        <v>0.28000000000000003</v>
      </c>
      <c r="W58" s="173"/>
    </row>
    <row r="59" spans="1:23">
      <c r="A59" s="232"/>
      <c r="B59" s="603">
        <v>4.5</v>
      </c>
      <c r="C59" s="47">
        <v>0.315</v>
      </c>
      <c r="D59" s="47">
        <v>0.22500000000000001</v>
      </c>
      <c r="E59" s="47">
        <v>0.25900000000000001</v>
      </c>
      <c r="F59" s="47">
        <v>0.22</v>
      </c>
      <c r="G59" s="47">
        <v>0.36199999999999999</v>
      </c>
      <c r="H59" s="47">
        <v>0.246</v>
      </c>
      <c r="I59" s="47">
        <v>0.218</v>
      </c>
      <c r="J59" s="47">
        <v>0.18099999999999999</v>
      </c>
      <c r="K59" s="47">
        <v>0.13700000000000001</v>
      </c>
      <c r="L59" s="47">
        <v>0.20599999999999999</v>
      </c>
      <c r="M59" s="47">
        <v>0.24099999999999999</v>
      </c>
      <c r="N59" s="47">
        <v>0.379</v>
      </c>
      <c r="O59" s="47">
        <v>0.26800000000000002</v>
      </c>
      <c r="P59" s="47">
        <v>0.34799999999999998</v>
      </c>
      <c r="Q59" s="47">
        <v>0.22500000000000001</v>
      </c>
      <c r="R59" s="47">
        <v>0.14599999999999999</v>
      </c>
      <c r="S59" s="47">
        <v>0.35199999999999998</v>
      </c>
      <c r="T59" s="47">
        <v>0.34799999999999998</v>
      </c>
      <c r="U59" s="47">
        <v>0.21199999999999999</v>
      </c>
      <c r="V59" s="47">
        <v>0.26</v>
      </c>
      <c r="W59" s="173"/>
    </row>
    <row r="60" spans="1:23">
      <c r="A60" s="232"/>
      <c r="B60" s="603">
        <v>4.58</v>
      </c>
      <c r="C60" s="47">
        <v>0.28100000000000003</v>
      </c>
      <c r="D60" s="47">
        <v>0.22</v>
      </c>
      <c r="E60" s="47">
        <v>0.23699999999999999</v>
      </c>
      <c r="F60" s="47">
        <v>0.221</v>
      </c>
      <c r="G60" s="47">
        <v>0.375</v>
      </c>
      <c r="H60" s="47">
        <v>0.17699999999999999</v>
      </c>
      <c r="I60" s="47">
        <v>0.25800000000000001</v>
      </c>
      <c r="J60" s="47">
        <v>0.17100000000000001</v>
      </c>
      <c r="K60" s="47">
        <v>0.14099999999999999</v>
      </c>
      <c r="L60" s="47">
        <v>0.20899999999999999</v>
      </c>
      <c r="M60" s="47">
        <v>0.22700000000000001</v>
      </c>
      <c r="N60" s="47">
        <v>0.34599999999999997</v>
      </c>
      <c r="O60" s="47">
        <v>0.27300000000000002</v>
      </c>
      <c r="P60" s="47">
        <v>0.47799999999999998</v>
      </c>
      <c r="Q60" s="47">
        <v>0.217</v>
      </c>
      <c r="R60" s="47">
        <v>0.17</v>
      </c>
      <c r="S60" s="47">
        <v>0.32500000000000001</v>
      </c>
      <c r="T60" s="47">
        <v>0.36899999999999999</v>
      </c>
      <c r="U60" s="47">
        <v>0.22</v>
      </c>
      <c r="V60" s="47">
        <v>0.26500000000000001</v>
      </c>
      <c r="W60" s="173"/>
    </row>
    <row r="61" spans="1:23">
      <c r="A61" s="232"/>
      <c r="B61" s="603">
        <v>4.67</v>
      </c>
      <c r="C61" s="47">
        <v>0.245</v>
      </c>
      <c r="D61" s="47">
        <v>0.192</v>
      </c>
      <c r="E61" s="47">
        <v>0.24099999999999999</v>
      </c>
      <c r="F61" s="47">
        <v>0.22500000000000001</v>
      </c>
      <c r="G61" s="47">
        <v>0.45400000000000001</v>
      </c>
      <c r="H61" s="47">
        <v>0.185</v>
      </c>
      <c r="I61" s="47">
        <v>0.35599999999999998</v>
      </c>
      <c r="J61" s="47">
        <v>0.156</v>
      </c>
      <c r="K61" s="47">
        <v>0.16</v>
      </c>
      <c r="L61" s="47">
        <v>0.221</v>
      </c>
      <c r="M61" s="47">
        <v>0.248</v>
      </c>
      <c r="N61" s="47">
        <v>0.32900000000000001</v>
      </c>
      <c r="O61" s="47">
        <v>0.245</v>
      </c>
      <c r="P61" s="47">
        <v>0.27300000000000002</v>
      </c>
      <c r="Q61" s="47">
        <v>0.222</v>
      </c>
      <c r="R61" s="47">
        <v>0.17299999999999999</v>
      </c>
      <c r="S61" s="47">
        <v>0.25700000000000001</v>
      </c>
      <c r="T61" s="47">
        <v>0.31</v>
      </c>
      <c r="U61" s="47">
        <v>0.218</v>
      </c>
      <c r="V61" s="47">
        <v>0.28000000000000003</v>
      </c>
      <c r="W61" s="173"/>
    </row>
    <row r="62" spans="1:23">
      <c r="A62" s="232"/>
      <c r="B62" s="603">
        <v>4.75</v>
      </c>
      <c r="C62" s="47">
        <v>0.25700000000000001</v>
      </c>
      <c r="D62" s="47">
        <v>0.27</v>
      </c>
      <c r="E62" s="47">
        <v>0.23899999999999999</v>
      </c>
      <c r="F62" s="47">
        <v>0.25700000000000001</v>
      </c>
      <c r="G62" s="47">
        <v>0.38800000000000001</v>
      </c>
      <c r="H62" s="47">
        <v>0.16500000000000001</v>
      </c>
      <c r="I62" s="47">
        <v>0.32700000000000001</v>
      </c>
      <c r="J62" s="47">
        <v>0.16600000000000001</v>
      </c>
      <c r="K62" s="47">
        <v>0.16200000000000001</v>
      </c>
      <c r="L62" s="47">
        <v>0.33400000000000002</v>
      </c>
      <c r="M62" s="47">
        <v>0.22500000000000001</v>
      </c>
      <c r="N62" s="47">
        <v>0.30499999999999999</v>
      </c>
      <c r="O62" s="47">
        <v>0.25</v>
      </c>
      <c r="P62" s="47">
        <v>0.28599999999999998</v>
      </c>
      <c r="Q62" s="47">
        <v>0.215</v>
      </c>
      <c r="R62" s="47">
        <v>0.16600000000000001</v>
      </c>
      <c r="S62" s="47">
        <v>0.23599999999999999</v>
      </c>
      <c r="T62" s="47">
        <v>0.307</v>
      </c>
      <c r="U62" s="47">
        <v>0.21299999999999999</v>
      </c>
      <c r="V62" s="47">
        <v>0.28399999999999997</v>
      </c>
      <c r="W62" s="173"/>
    </row>
    <row r="63" spans="1:23">
      <c r="A63" s="232"/>
      <c r="B63" s="603">
        <v>4.83</v>
      </c>
      <c r="C63" s="47">
        <v>0.38100000000000001</v>
      </c>
      <c r="D63" s="47">
        <v>0.22600000000000001</v>
      </c>
      <c r="E63" s="47">
        <v>0.23200000000000001</v>
      </c>
      <c r="F63" s="47">
        <v>0.3</v>
      </c>
      <c r="G63" s="47">
        <v>0.39800000000000002</v>
      </c>
      <c r="H63" s="47">
        <v>0.151</v>
      </c>
      <c r="I63" s="47">
        <v>0.29799999999999999</v>
      </c>
      <c r="J63" s="47">
        <v>0.224</v>
      </c>
      <c r="K63" s="47">
        <v>0.13700000000000001</v>
      </c>
      <c r="L63" s="47">
        <v>0.33100000000000002</v>
      </c>
      <c r="M63" s="47">
        <v>0.23100000000000001</v>
      </c>
      <c r="N63" s="47">
        <v>0.316</v>
      </c>
      <c r="O63" s="47">
        <v>0.251</v>
      </c>
      <c r="P63" s="47">
        <v>0.30199999999999999</v>
      </c>
      <c r="Q63" s="47">
        <v>0.19700000000000001</v>
      </c>
      <c r="R63" s="47">
        <v>0.151</v>
      </c>
      <c r="S63" s="47">
        <v>0.221</v>
      </c>
      <c r="T63" s="47">
        <v>0.254</v>
      </c>
      <c r="U63" s="47">
        <v>0.19700000000000001</v>
      </c>
      <c r="V63" s="47">
        <v>0.32300000000000001</v>
      </c>
      <c r="W63" s="173"/>
    </row>
    <row r="64" spans="1:23">
      <c r="A64" s="232"/>
      <c r="B64" s="603">
        <v>4.92</v>
      </c>
      <c r="C64" s="47">
        <v>0.25600000000000001</v>
      </c>
      <c r="D64" s="47">
        <v>0.219</v>
      </c>
      <c r="E64" s="47">
        <v>0.28999999999999998</v>
      </c>
      <c r="F64" s="47">
        <v>0.28699999999999998</v>
      </c>
      <c r="G64" s="47">
        <v>0.32</v>
      </c>
      <c r="H64" s="47">
        <v>0.152</v>
      </c>
      <c r="I64" s="47">
        <v>0.246</v>
      </c>
      <c r="J64" s="47">
        <v>0.32100000000000001</v>
      </c>
      <c r="K64" s="47">
        <v>0.14099999999999999</v>
      </c>
      <c r="L64" s="47">
        <v>0.32800000000000001</v>
      </c>
      <c r="M64" s="47">
        <v>0.22700000000000001</v>
      </c>
      <c r="N64" s="47">
        <v>0.375</v>
      </c>
      <c r="O64" s="47">
        <v>0.23400000000000001</v>
      </c>
      <c r="P64" s="47">
        <v>0.29899999999999999</v>
      </c>
      <c r="Q64" s="47">
        <v>0.30599999999999999</v>
      </c>
      <c r="R64" s="47">
        <v>0.311</v>
      </c>
      <c r="S64" s="47">
        <v>0.23</v>
      </c>
      <c r="T64" s="47">
        <v>0.26400000000000001</v>
      </c>
      <c r="U64" s="47">
        <v>0.19700000000000001</v>
      </c>
      <c r="V64" s="47">
        <v>0.376</v>
      </c>
      <c r="W64" s="173"/>
    </row>
    <row r="65" spans="1:23">
      <c r="A65" s="232"/>
      <c r="B65" s="603">
        <v>5</v>
      </c>
      <c r="C65" s="47">
        <v>0.221</v>
      </c>
      <c r="D65" s="47">
        <v>0.20799999999999999</v>
      </c>
      <c r="E65" s="47">
        <v>0.31</v>
      </c>
      <c r="F65" s="47">
        <v>0.27600000000000002</v>
      </c>
      <c r="G65" s="47">
        <v>0.28799999999999998</v>
      </c>
      <c r="H65" s="47">
        <v>0.14599999999999999</v>
      </c>
      <c r="I65" s="47">
        <v>0.23599999999999999</v>
      </c>
      <c r="J65" s="47">
        <v>0.28699999999999998</v>
      </c>
      <c r="K65" s="47">
        <v>0.153</v>
      </c>
      <c r="L65" s="47">
        <v>0.30399999999999999</v>
      </c>
      <c r="M65" s="47">
        <v>0.27600000000000002</v>
      </c>
      <c r="N65" s="47">
        <v>0.35199999999999998</v>
      </c>
      <c r="O65" s="47">
        <v>0.27400000000000002</v>
      </c>
      <c r="P65" s="47">
        <v>0.27400000000000002</v>
      </c>
      <c r="Q65" s="47">
        <v>0.36299999999999999</v>
      </c>
      <c r="R65" s="47">
        <v>0.30599999999999999</v>
      </c>
      <c r="S65" s="47">
        <v>0.193</v>
      </c>
      <c r="T65" s="47">
        <v>0.22800000000000001</v>
      </c>
      <c r="U65" s="47">
        <v>0.19</v>
      </c>
      <c r="V65" s="47">
        <v>0.36199999999999999</v>
      </c>
      <c r="W65" s="173"/>
    </row>
    <row r="66" spans="1:23">
      <c r="A66" s="232"/>
      <c r="B66" s="603">
        <v>5.08</v>
      </c>
      <c r="C66" s="47">
        <v>0.22600000000000001</v>
      </c>
      <c r="D66" s="47">
        <v>0.21199999999999999</v>
      </c>
      <c r="E66" s="47">
        <v>0.28199999999999997</v>
      </c>
      <c r="F66" s="47">
        <v>0.318</v>
      </c>
      <c r="G66" s="47">
        <v>0.25700000000000001</v>
      </c>
      <c r="H66" s="47">
        <v>0.128</v>
      </c>
      <c r="I66" s="47">
        <v>0.218</v>
      </c>
      <c r="J66" s="47">
        <v>0.39400000000000002</v>
      </c>
      <c r="K66" s="47">
        <v>0.14299999999999999</v>
      </c>
      <c r="L66" s="47">
        <v>0.27200000000000002</v>
      </c>
      <c r="M66" s="47">
        <v>0.313</v>
      </c>
      <c r="N66" s="47">
        <v>0.29399999999999998</v>
      </c>
      <c r="O66" s="47">
        <v>0.29899999999999999</v>
      </c>
      <c r="P66" s="47">
        <v>0.28899999999999998</v>
      </c>
      <c r="Q66" s="47">
        <v>0.32700000000000001</v>
      </c>
      <c r="R66" s="47">
        <v>0.32300000000000001</v>
      </c>
      <c r="S66" s="47">
        <v>0.30199999999999999</v>
      </c>
      <c r="T66" s="47">
        <v>0.21</v>
      </c>
      <c r="U66" s="47">
        <v>0.21</v>
      </c>
      <c r="V66" s="47">
        <v>0.35599999999999998</v>
      </c>
      <c r="W66" s="173"/>
    </row>
    <row r="67" spans="1:23">
      <c r="A67" s="232"/>
      <c r="B67" s="603">
        <v>5.17</v>
      </c>
      <c r="C67" s="47">
        <v>0.25800000000000001</v>
      </c>
      <c r="D67" s="47">
        <v>0.20399999999999999</v>
      </c>
      <c r="E67" s="47">
        <v>0.30299999999999999</v>
      </c>
      <c r="F67" s="47">
        <v>0.30599999999999999</v>
      </c>
      <c r="G67" s="47">
        <v>0.25900000000000001</v>
      </c>
      <c r="H67" s="47">
        <v>0.14299999999999999</v>
      </c>
      <c r="I67" s="47">
        <v>0.217</v>
      </c>
      <c r="J67" s="47">
        <v>0.26800000000000002</v>
      </c>
      <c r="K67" s="47">
        <v>0.13</v>
      </c>
      <c r="L67" s="47">
        <v>0.3</v>
      </c>
      <c r="M67" s="47">
        <v>0.30299999999999999</v>
      </c>
      <c r="N67" s="47">
        <v>0.45400000000000001</v>
      </c>
      <c r="O67" s="47">
        <v>0.26300000000000001</v>
      </c>
      <c r="P67" s="47">
        <v>0.26</v>
      </c>
      <c r="Q67" s="47">
        <v>0.29399999999999998</v>
      </c>
      <c r="R67" s="47">
        <v>0.254</v>
      </c>
      <c r="S67" s="47">
        <v>0.379</v>
      </c>
      <c r="T67" s="47">
        <v>0.21299999999999999</v>
      </c>
      <c r="U67" s="47">
        <v>0.219</v>
      </c>
      <c r="V67" s="47">
        <v>0.308</v>
      </c>
      <c r="W67" s="173"/>
    </row>
    <row r="68" spans="1:23">
      <c r="A68" s="232"/>
      <c r="B68" s="603">
        <v>5.25</v>
      </c>
      <c r="C68" s="47">
        <v>0.26800000000000002</v>
      </c>
      <c r="D68" s="47">
        <v>0.20899999999999999</v>
      </c>
      <c r="E68" s="47">
        <v>0.34100000000000003</v>
      </c>
      <c r="F68" s="47">
        <v>0.255</v>
      </c>
      <c r="G68" s="47">
        <v>0.217</v>
      </c>
      <c r="H68" s="47">
        <v>0.15</v>
      </c>
      <c r="I68" s="47">
        <v>0.19900000000000001</v>
      </c>
      <c r="J68" s="47">
        <v>0.26800000000000002</v>
      </c>
      <c r="K68" s="47">
        <v>0.22900000000000001</v>
      </c>
      <c r="L68" s="47">
        <v>0.28299999999999997</v>
      </c>
      <c r="M68" s="47">
        <v>0.307</v>
      </c>
      <c r="N68" s="47">
        <v>0.36</v>
      </c>
      <c r="O68" s="47">
        <v>0.25</v>
      </c>
      <c r="P68" s="47">
        <v>0.252</v>
      </c>
      <c r="Q68" s="47">
        <v>0.17199999999999999</v>
      </c>
      <c r="R68" s="47">
        <v>0.28899999999999998</v>
      </c>
      <c r="S68" s="47">
        <v>0.37</v>
      </c>
      <c r="T68" s="47">
        <v>0.215</v>
      </c>
      <c r="U68" s="47">
        <v>0.20899999999999999</v>
      </c>
      <c r="V68" s="47">
        <v>0.27200000000000002</v>
      </c>
      <c r="W68" s="173"/>
    </row>
    <row r="69" spans="1:23">
      <c r="A69" s="232"/>
      <c r="B69" s="603">
        <v>5.33</v>
      </c>
      <c r="C69" s="47">
        <v>0.23699999999999999</v>
      </c>
      <c r="D69" s="47">
        <v>0.187</v>
      </c>
      <c r="E69" s="47">
        <v>0.33900000000000002</v>
      </c>
      <c r="F69" s="47">
        <v>0.30099999999999999</v>
      </c>
      <c r="G69" s="47">
        <v>0.254</v>
      </c>
      <c r="H69" s="47">
        <v>0.156</v>
      </c>
      <c r="I69" s="47">
        <v>0.20699999999999999</v>
      </c>
      <c r="J69" s="47">
        <v>0.21099999999999999</v>
      </c>
      <c r="K69" s="47">
        <v>0.34</v>
      </c>
      <c r="L69" s="47">
        <v>0.27700000000000002</v>
      </c>
      <c r="M69" s="47">
        <v>0.25900000000000001</v>
      </c>
      <c r="N69" s="47">
        <v>0.32300000000000001</v>
      </c>
      <c r="O69" s="47">
        <v>0.24199999999999999</v>
      </c>
      <c r="P69" s="47">
        <v>0.23400000000000001</v>
      </c>
      <c r="Q69" s="47">
        <v>0.18</v>
      </c>
      <c r="R69" s="47">
        <v>0.25</v>
      </c>
      <c r="S69" s="47">
        <v>0.41299999999999998</v>
      </c>
      <c r="T69" s="47">
        <v>0.19500000000000001</v>
      </c>
      <c r="U69" s="47">
        <v>0.19400000000000001</v>
      </c>
      <c r="V69" s="47">
        <v>0.23699999999999999</v>
      </c>
      <c r="W69" s="173"/>
    </row>
    <row r="70" spans="1:23">
      <c r="A70" s="232"/>
      <c r="B70" s="603">
        <v>5.42</v>
      </c>
      <c r="C70" s="47">
        <v>0.247</v>
      </c>
      <c r="D70" s="47">
        <v>0.184</v>
      </c>
      <c r="E70" s="47">
        <v>0.29699999999999999</v>
      </c>
      <c r="F70" s="47">
        <v>0.27</v>
      </c>
      <c r="G70" s="47">
        <v>0.23799999999999999</v>
      </c>
      <c r="H70" s="47">
        <v>0.192</v>
      </c>
      <c r="I70" s="47">
        <v>0.193</v>
      </c>
      <c r="J70" s="47">
        <v>0.19500000000000001</v>
      </c>
      <c r="K70" s="47">
        <v>0.33800000000000002</v>
      </c>
      <c r="L70" s="47">
        <v>0.25600000000000001</v>
      </c>
      <c r="M70" s="47">
        <v>0.34799999999999998</v>
      </c>
      <c r="N70" s="47">
        <v>0.30099999999999999</v>
      </c>
      <c r="O70" s="47">
        <v>0.28599999999999998</v>
      </c>
      <c r="P70" s="47">
        <v>0.23899999999999999</v>
      </c>
      <c r="Q70" s="47">
        <v>0.192</v>
      </c>
      <c r="R70" s="47">
        <v>0.23799999999999999</v>
      </c>
      <c r="S70" s="47">
        <v>0.27</v>
      </c>
      <c r="T70" s="47">
        <v>0.217</v>
      </c>
      <c r="U70" s="47">
        <v>0.28699999999999998</v>
      </c>
      <c r="V70" s="47">
        <v>0.24099999999999999</v>
      </c>
      <c r="W70" s="173"/>
    </row>
    <row r="71" spans="1:23">
      <c r="A71" s="232"/>
      <c r="B71" s="603">
        <v>5.5</v>
      </c>
      <c r="C71" s="47">
        <v>0.252</v>
      </c>
      <c r="D71" s="47">
        <v>0.192</v>
      </c>
      <c r="E71" s="47">
        <v>0.311</v>
      </c>
      <c r="F71" s="47">
        <v>0.28599999999999998</v>
      </c>
      <c r="G71" s="47">
        <v>0.224</v>
      </c>
      <c r="H71" s="47">
        <v>0.18</v>
      </c>
      <c r="I71" s="47">
        <v>0.19700000000000001</v>
      </c>
      <c r="J71" s="47">
        <v>0.218</v>
      </c>
      <c r="K71" s="47">
        <v>0.21</v>
      </c>
      <c r="L71" s="47">
        <v>0.249</v>
      </c>
      <c r="M71" s="47">
        <v>0.28100000000000003</v>
      </c>
      <c r="N71" s="47">
        <v>0.318</v>
      </c>
      <c r="O71" s="47">
        <v>0.27</v>
      </c>
      <c r="P71" s="47">
        <v>0.28699999999999998</v>
      </c>
      <c r="Q71" s="47">
        <v>0.17599999999999999</v>
      </c>
      <c r="R71" s="47">
        <v>0.22</v>
      </c>
      <c r="S71" s="47">
        <v>0.27600000000000002</v>
      </c>
      <c r="T71" s="47">
        <v>0.33700000000000002</v>
      </c>
      <c r="U71" s="47">
        <v>0.33900000000000002</v>
      </c>
      <c r="V71" s="47">
        <v>0.23200000000000001</v>
      </c>
      <c r="W71" s="173"/>
    </row>
    <row r="72" spans="1:23">
      <c r="A72" s="232"/>
      <c r="B72" s="603">
        <v>5.58</v>
      </c>
      <c r="C72" s="47">
        <v>0.24</v>
      </c>
      <c r="D72" s="47">
        <v>0.187</v>
      </c>
      <c r="E72" s="47">
        <v>0.30399999999999999</v>
      </c>
      <c r="F72" s="47">
        <v>0.29599999999999999</v>
      </c>
      <c r="G72" s="47">
        <v>0.20399999999999999</v>
      </c>
      <c r="H72" s="47">
        <v>0.155</v>
      </c>
      <c r="I72" s="47">
        <v>0.192</v>
      </c>
      <c r="J72" s="47">
        <v>0.19800000000000001</v>
      </c>
      <c r="K72" s="47">
        <v>0.21199999999999999</v>
      </c>
      <c r="L72" s="47">
        <v>0.251</v>
      </c>
      <c r="M72" s="47">
        <v>0.26600000000000001</v>
      </c>
      <c r="N72" s="47">
        <v>0.32300000000000001</v>
      </c>
      <c r="O72" s="47">
        <v>0.28499999999999998</v>
      </c>
      <c r="P72" s="47">
        <v>0.27100000000000002</v>
      </c>
      <c r="Q72" s="47">
        <v>0.20499999999999999</v>
      </c>
      <c r="R72" s="47">
        <v>0.22</v>
      </c>
      <c r="S72" s="47">
        <v>0.26900000000000002</v>
      </c>
      <c r="T72" s="47">
        <v>0.33400000000000002</v>
      </c>
      <c r="U72" s="47">
        <v>0.32300000000000001</v>
      </c>
      <c r="V72" s="47">
        <v>0.23200000000000001</v>
      </c>
      <c r="W72" s="173"/>
    </row>
    <row r="73" spans="1:23">
      <c r="A73" s="232"/>
      <c r="B73" s="603">
        <v>5.67</v>
      </c>
      <c r="C73" s="47">
        <v>0.216</v>
      </c>
      <c r="D73" s="47">
        <v>0.189</v>
      </c>
      <c r="E73" s="47">
        <v>0.30599999999999999</v>
      </c>
      <c r="F73" s="47">
        <v>0.28299999999999997</v>
      </c>
      <c r="G73" s="47">
        <v>0.19700000000000001</v>
      </c>
      <c r="H73" s="47">
        <v>0.16</v>
      </c>
      <c r="I73" s="47">
        <v>0.21</v>
      </c>
      <c r="J73" s="47">
        <v>0.19400000000000001</v>
      </c>
      <c r="K73" s="47">
        <v>0.20100000000000001</v>
      </c>
      <c r="L73" s="47">
        <v>0.253</v>
      </c>
      <c r="M73" s="47">
        <v>0.25900000000000001</v>
      </c>
      <c r="N73" s="47">
        <v>0.29699999999999999</v>
      </c>
      <c r="O73" s="47">
        <v>0.26</v>
      </c>
      <c r="P73" s="47">
        <v>0.34399999999999997</v>
      </c>
      <c r="Q73" s="47">
        <v>0.21199999999999999</v>
      </c>
      <c r="R73" s="47">
        <v>0.23100000000000001</v>
      </c>
      <c r="S73" s="47">
        <v>0.247</v>
      </c>
      <c r="T73" s="47">
        <v>0.25900000000000001</v>
      </c>
      <c r="U73" s="47">
        <v>0.31900000000000001</v>
      </c>
      <c r="V73" s="47">
        <v>0.23499999999999999</v>
      </c>
      <c r="W73" s="173"/>
    </row>
    <row r="74" spans="1:23">
      <c r="A74" s="232"/>
      <c r="B74" s="603">
        <v>5.75</v>
      </c>
      <c r="C74" s="47">
        <v>0.23400000000000001</v>
      </c>
      <c r="D74" s="47">
        <v>0.28899999999999998</v>
      </c>
      <c r="E74" s="47">
        <v>0.32900000000000001</v>
      </c>
      <c r="F74" s="47">
        <v>0.253</v>
      </c>
      <c r="G74" s="47">
        <v>0.21299999999999999</v>
      </c>
      <c r="H74" s="47">
        <v>0.13400000000000001</v>
      </c>
      <c r="I74" s="47">
        <v>0.33400000000000002</v>
      </c>
      <c r="J74" s="47">
        <v>0.184</v>
      </c>
      <c r="K74" s="47">
        <v>0.187</v>
      </c>
      <c r="L74" s="47">
        <v>0.27800000000000002</v>
      </c>
      <c r="M74" s="47">
        <v>0.23300000000000001</v>
      </c>
      <c r="N74" s="47">
        <v>0.27900000000000003</v>
      </c>
      <c r="O74" s="47">
        <v>0.32100000000000001</v>
      </c>
      <c r="P74" s="47">
        <v>0.34799999999999998</v>
      </c>
      <c r="Q74" s="47">
        <v>0.23200000000000001</v>
      </c>
      <c r="R74" s="47">
        <v>0.22600000000000001</v>
      </c>
      <c r="S74" s="47">
        <v>0.25800000000000001</v>
      </c>
      <c r="T74" s="47">
        <v>0.253</v>
      </c>
      <c r="U74" s="47">
        <v>0.32300000000000001</v>
      </c>
      <c r="V74" s="47">
        <v>0.26400000000000001</v>
      </c>
      <c r="W74" s="173"/>
    </row>
    <row r="75" spans="1:23">
      <c r="A75" s="232"/>
      <c r="B75" s="603">
        <v>5.83</v>
      </c>
      <c r="C75" s="47">
        <v>0.251</v>
      </c>
      <c r="D75" s="47">
        <v>0.255</v>
      </c>
      <c r="E75" s="47">
        <v>0.34499999999999997</v>
      </c>
      <c r="F75" s="47">
        <v>0.28499999999999998</v>
      </c>
      <c r="G75" s="47">
        <v>0.20799999999999999</v>
      </c>
      <c r="H75" s="47">
        <v>0.14399999999999999</v>
      </c>
      <c r="I75" s="47">
        <v>0.32400000000000001</v>
      </c>
      <c r="J75" s="47">
        <v>0.20300000000000001</v>
      </c>
      <c r="K75" s="47">
        <v>0.17299999999999999</v>
      </c>
      <c r="L75" s="47">
        <v>0.26200000000000001</v>
      </c>
      <c r="M75" s="47">
        <v>0.22600000000000001</v>
      </c>
      <c r="N75" s="47">
        <v>0.36699999999999999</v>
      </c>
      <c r="O75" s="47">
        <v>0.32800000000000001</v>
      </c>
      <c r="P75" s="47">
        <v>0.312</v>
      </c>
      <c r="Q75" s="47">
        <v>0.20200000000000001</v>
      </c>
      <c r="R75" s="47">
        <v>0.2</v>
      </c>
      <c r="S75" s="47">
        <v>0.255</v>
      </c>
      <c r="T75" s="47">
        <v>0.22600000000000001</v>
      </c>
      <c r="U75" s="47">
        <v>0.29899999999999999</v>
      </c>
      <c r="V75" s="47">
        <v>0.38800000000000001</v>
      </c>
      <c r="W75" s="173"/>
    </row>
    <row r="76" spans="1:23">
      <c r="A76" s="232"/>
      <c r="B76" s="603">
        <v>5.92</v>
      </c>
      <c r="C76" s="47">
        <v>0.33200000000000002</v>
      </c>
      <c r="D76" s="47">
        <v>0.26</v>
      </c>
      <c r="E76" s="47">
        <v>0.32900000000000001</v>
      </c>
      <c r="F76" s="47">
        <v>0.28199999999999997</v>
      </c>
      <c r="G76" s="47">
        <v>0.193</v>
      </c>
      <c r="H76" s="47">
        <v>0.14099999999999999</v>
      </c>
      <c r="I76" s="47">
        <v>0.23300000000000001</v>
      </c>
      <c r="J76" s="47">
        <v>0.19800000000000001</v>
      </c>
      <c r="K76" s="47">
        <v>0.188</v>
      </c>
      <c r="L76" s="47">
        <v>0.25600000000000001</v>
      </c>
      <c r="M76" s="47">
        <v>0.20799999999999999</v>
      </c>
      <c r="N76" s="47">
        <v>0.35099999999999998</v>
      </c>
      <c r="O76" s="47">
        <v>0.30499999999999999</v>
      </c>
      <c r="P76" s="47">
        <v>0.316</v>
      </c>
      <c r="Q76" s="47">
        <v>0.23400000000000001</v>
      </c>
      <c r="R76" s="47">
        <v>0.19400000000000001</v>
      </c>
      <c r="S76" s="47">
        <v>0.25800000000000001</v>
      </c>
      <c r="T76" s="47">
        <v>0.23400000000000001</v>
      </c>
      <c r="U76" s="47">
        <v>0.29399999999999998</v>
      </c>
      <c r="V76" s="47">
        <v>0.35399999999999998</v>
      </c>
      <c r="W76" s="173"/>
    </row>
    <row r="77" spans="1:23">
      <c r="A77" s="232"/>
      <c r="B77" s="603">
        <v>6</v>
      </c>
      <c r="C77" s="47">
        <v>0.313</v>
      </c>
      <c r="D77" s="47">
        <v>0.25800000000000001</v>
      </c>
      <c r="E77" s="47">
        <v>0.34</v>
      </c>
      <c r="F77" s="47">
        <v>0.26500000000000001</v>
      </c>
      <c r="G77" s="47">
        <v>0.27700000000000002</v>
      </c>
      <c r="H77" s="47">
        <v>0.14399999999999999</v>
      </c>
      <c r="I77" s="47">
        <v>0.26400000000000001</v>
      </c>
      <c r="J77" s="47">
        <v>0.19700000000000001</v>
      </c>
      <c r="K77" s="47">
        <v>0.183</v>
      </c>
      <c r="L77" s="47">
        <v>0.252</v>
      </c>
      <c r="M77" s="47">
        <v>0.217</v>
      </c>
      <c r="N77" s="47">
        <v>0.309</v>
      </c>
      <c r="O77" s="47">
        <v>0.28599999999999998</v>
      </c>
      <c r="P77" s="47">
        <v>0.42299999999999999</v>
      </c>
      <c r="Q77" s="47">
        <v>0.35499999999999998</v>
      </c>
      <c r="R77" s="47">
        <v>0.33300000000000002</v>
      </c>
      <c r="S77" s="47">
        <v>0.27</v>
      </c>
      <c r="T77" s="47">
        <v>0.223</v>
      </c>
      <c r="U77" s="47">
        <v>0.247</v>
      </c>
      <c r="V77" s="47">
        <v>0.34100000000000003</v>
      </c>
      <c r="W77" s="173"/>
    </row>
    <row r="78" spans="1:23">
      <c r="A78" s="232"/>
      <c r="B78" s="603">
        <v>6.08</v>
      </c>
      <c r="C78" s="47">
        <v>0.44700000000000001</v>
      </c>
      <c r="D78" s="47">
        <v>0.20599999999999999</v>
      </c>
      <c r="E78" s="47">
        <v>0.32300000000000001</v>
      </c>
      <c r="F78" s="47">
        <v>0.33300000000000002</v>
      </c>
      <c r="G78" s="47">
        <v>0.33800000000000002</v>
      </c>
      <c r="H78" s="47">
        <v>0.13300000000000001</v>
      </c>
      <c r="I78" s="47">
        <v>0.23400000000000001</v>
      </c>
      <c r="J78" s="47">
        <v>0.19400000000000001</v>
      </c>
      <c r="K78" s="47">
        <v>0.17</v>
      </c>
      <c r="L78" s="47">
        <v>0.24099999999999999</v>
      </c>
      <c r="M78" s="47">
        <v>0.29599999999999999</v>
      </c>
      <c r="N78" s="47">
        <v>0.28399999999999997</v>
      </c>
      <c r="O78" s="47">
        <v>0.25800000000000001</v>
      </c>
      <c r="P78" s="47">
        <v>0.38300000000000001</v>
      </c>
      <c r="Q78" s="47">
        <v>0.32400000000000001</v>
      </c>
      <c r="R78" s="47">
        <v>0.30199999999999999</v>
      </c>
      <c r="S78" s="47">
        <v>0.40200000000000002</v>
      </c>
      <c r="T78" s="47">
        <v>0.23300000000000001</v>
      </c>
      <c r="U78" s="47">
        <v>0.247</v>
      </c>
      <c r="V78" s="47">
        <v>0.34699999999999998</v>
      </c>
      <c r="W78" s="173"/>
    </row>
    <row r="79" spans="1:23">
      <c r="A79" s="232"/>
      <c r="B79" s="603">
        <v>6.17</v>
      </c>
      <c r="C79" s="47">
        <v>0.38200000000000001</v>
      </c>
      <c r="D79" s="47">
        <v>0.25900000000000001</v>
      </c>
      <c r="E79" s="47">
        <v>0.318</v>
      </c>
      <c r="F79" s="47">
        <v>0.318</v>
      </c>
      <c r="G79" s="47">
        <v>0.30499999999999999</v>
      </c>
      <c r="H79" s="47">
        <v>0.16900000000000001</v>
      </c>
      <c r="I79" s="47">
        <v>0.23599999999999999</v>
      </c>
      <c r="J79" s="47">
        <v>0.20200000000000001</v>
      </c>
      <c r="K79" s="47">
        <v>0.16900000000000001</v>
      </c>
      <c r="L79" s="47">
        <v>0.27100000000000002</v>
      </c>
      <c r="M79" s="47">
        <v>0.27700000000000002</v>
      </c>
      <c r="N79" s="47">
        <v>0.32800000000000001</v>
      </c>
      <c r="O79" s="47">
        <v>0.25800000000000001</v>
      </c>
      <c r="P79" s="47">
        <v>0.33100000000000002</v>
      </c>
      <c r="Q79" s="47">
        <v>0.24199999999999999</v>
      </c>
      <c r="R79" s="47">
        <v>0.33800000000000002</v>
      </c>
      <c r="S79" s="47">
        <v>0.30399999999999999</v>
      </c>
      <c r="T79" s="47">
        <v>0.22500000000000001</v>
      </c>
      <c r="U79" s="47">
        <v>0.25800000000000001</v>
      </c>
      <c r="V79" s="47">
        <v>0.32100000000000001</v>
      </c>
      <c r="W79" s="173"/>
    </row>
    <row r="80" spans="1:23">
      <c r="A80" s="232"/>
      <c r="B80" s="603">
        <v>6.25</v>
      </c>
      <c r="C80" s="47">
        <v>0.38300000000000001</v>
      </c>
      <c r="D80" s="47">
        <v>0.32400000000000001</v>
      </c>
      <c r="E80" s="47">
        <v>0.30099999999999999</v>
      </c>
      <c r="F80" s="47">
        <v>0.38</v>
      </c>
      <c r="G80" s="47">
        <v>0.33700000000000002</v>
      </c>
      <c r="H80" s="47">
        <v>0.161</v>
      </c>
      <c r="I80" s="47">
        <v>0.21099999999999999</v>
      </c>
      <c r="J80" s="47">
        <v>0.25700000000000001</v>
      </c>
      <c r="K80" s="47">
        <v>0.24299999999999999</v>
      </c>
      <c r="L80" s="47">
        <v>0.26200000000000001</v>
      </c>
      <c r="M80" s="47">
        <v>0.27100000000000002</v>
      </c>
      <c r="N80" s="47">
        <v>0.46500000000000002</v>
      </c>
      <c r="O80" s="47">
        <v>0.28999999999999998</v>
      </c>
      <c r="P80" s="47">
        <v>0.309</v>
      </c>
      <c r="Q80" s="47">
        <v>0.39300000000000002</v>
      </c>
      <c r="R80" s="47">
        <v>0.255</v>
      </c>
      <c r="S80" s="47">
        <v>0.28799999999999998</v>
      </c>
      <c r="T80" s="47">
        <v>0.224</v>
      </c>
      <c r="U80" s="47">
        <v>0.26800000000000002</v>
      </c>
      <c r="V80" s="47">
        <v>0.29699999999999999</v>
      </c>
      <c r="W80" s="173"/>
    </row>
    <row r="81" spans="1:23">
      <c r="A81" s="232"/>
      <c r="B81" s="603">
        <v>6.33</v>
      </c>
      <c r="C81" s="47">
        <v>0.41299999999999998</v>
      </c>
      <c r="D81" s="47">
        <v>0.35899999999999999</v>
      </c>
      <c r="E81" s="47">
        <v>0.30299999999999999</v>
      </c>
      <c r="F81" s="47">
        <v>0.371</v>
      </c>
      <c r="G81" s="47">
        <v>0.29899999999999999</v>
      </c>
      <c r="H81" s="47">
        <v>0.17799999999999999</v>
      </c>
      <c r="I81" s="47">
        <v>0.221</v>
      </c>
      <c r="J81" s="47">
        <v>0.26300000000000001</v>
      </c>
      <c r="K81" s="47">
        <v>0.32300000000000001</v>
      </c>
      <c r="L81" s="47">
        <v>0.247</v>
      </c>
      <c r="M81" s="47">
        <v>0.30399999999999999</v>
      </c>
      <c r="N81" s="47">
        <v>0.42799999999999999</v>
      </c>
      <c r="O81" s="47">
        <v>0.35899999999999999</v>
      </c>
      <c r="P81" s="47">
        <v>0.35799999999999998</v>
      </c>
      <c r="Q81" s="47">
        <v>0.24299999999999999</v>
      </c>
      <c r="R81" s="47">
        <v>0.374</v>
      </c>
      <c r="S81" s="47">
        <v>0.35299999999999998</v>
      </c>
      <c r="T81" s="47">
        <v>0.31</v>
      </c>
      <c r="U81" s="47">
        <v>0.27800000000000002</v>
      </c>
      <c r="V81" s="47">
        <v>0.28899999999999998</v>
      </c>
      <c r="W81" s="173"/>
    </row>
    <row r="82" spans="1:23">
      <c r="A82" s="232"/>
      <c r="B82" s="603">
        <v>6.42</v>
      </c>
      <c r="C82" s="47">
        <v>0.35299999999999998</v>
      </c>
      <c r="D82" s="47">
        <v>0.34100000000000003</v>
      </c>
      <c r="E82" s="47">
        <v>0.31</v>
      </c>
      <c r="F82" s="47">
        <v>0.33700000000000002</v>
      </c>
      <c r="G82" s="47">
        <v>0.26600000000000001</v>
      </c>
      <c r="H82" s="47">
        <v>0.22600000000000001</v>
      </c>
      <c r="I82" s="47">
        <v>0.31</v>
      </c>
      <c r="J82" s="47">
        <v>0.36699999999999999</v>
      </c>
      <c r="K82" s="47">
        <v>0.43</v>
      </c>
      <c r="L82" s="47">
        <v>0.35299999999999998</v>
      </c>
      <c r="M82" s="47">
        <v>0.35199999999999998</v>
      </c>
      <c r="N82" s="47">
        <v>0.36599999999999999</v>
      </c>
      <c r="O82" s="47">
        <v>0.42499999999999999</v>
      </c>
      <c r="P82" s="47">
        <v>0.29299999999999998</v>
      </c>
      <c r="Q82" s="47">
        <v>0.23300000000000001</v>
      </c>
      <c r="R82" s="47">
        <v>0.33</v>
      </c>
      <c r="S82" s="47">
        <v>0.38600000000000001</v>
      </c>
      <c r="T82" s="47">
        <v>0.38900000000000001</v>
      </c>
      <c r="U82" s="47">
        <v>0.39700000000000002</v>
      </c>
      <c r="V82" s="47">
        <v>0.316</v>
      </c>
      <c r="W82" s="173"/>
    </row>
    <row r="83" spans="1:23">
      <c r="A83" s="232"/>
      <c r="B83" s="603">
        <v>6.5</v>
      </c>
      <c r="C83" s="47">
        <v>0.46300000000000002</v>
      </c>
      <c r="D83" s="47">
        <v>0.38900000000000001</v>
      </c>
      <c r="E83" s="47">
        <v>0.36</v>
      </c>
      <c r="F83" s="47">
        <v>0.34100000000000003</v>
      </c>
      <c r="G83" s="47">
        <v>0.25900000000000001</v>
      </c>
      <c r="H83" s="47">
        <v>0.28100000000000003</v>
      </c>
      <c r="I83" s="47">
        <v>0.30299999999999999</v>
      </c>
      <c r="J83" s="47">
        <v>0.438</v>
      </c>
      <c r="K83" s="47">
        <v>0.28199999999999997</v>
      </c>
      <c r="L83" s="47">
        <v>0.39200000000000002</v>
      </c>
      <c r="M83" s="47">
        <v>0.44700000000000001</v>
      </c>
      <c r="N83" s="47">
        <v>0.47499999999999998</v>
      </c>
      <c r="O83" s="47">
        <v>0.42699999999999999</v>
      </c>
      <c r="P83" s="47">
        <v>0.24</v>
      </c>
      <c r="Q83" s="47">
        <v>0.23799999999999999</v>
      </c>
      <c r="R83" s="47">
        <v>0.25</v>
      </c>
      <c r="S83" s="47">
        <v>0.432</v>
      </c>
      <c r="T83" s="47">
        <v>0.36199999999999999</v>
      </c>
      <c r="U83" s="47">
        <v>0.40500000000000003</v>
      </c>
      <c r="V83" s="47">
        <v>0.27500000000000002</v>
      </c>
      <c r="W83" s="173"/>
    </row>
    <row r="84" spans="1:23">
      <c r="A84" s="232"/>
      <c r="B84" s="603">
        <v>6.58</v>
      </c>
      <c r="C84" s="47">
        <v>0.35899999999999999</v>
      </c>
      <c r="D84" s="47">
        <v>0.443</v>
      </c>
      <c r="E84" s="47">
        <v>0.33500000000000002</v>
      </c>
      <c r="F84" s="47">
        <v>0.30399999999999999</v>
      </c>
      <c r="G84" s="47">
        <v>0.26700000000000002</v>
      </c>
      <c r="H84" s="47">
        <v>0.188</v>
      </c>
      <c r="I84" s="47">
        <v>0.33300000000000002</v>
      </c>
      <c r="J84" s="47">
        <v>0.28799999999999998</v>
      </c>
      <c r="K84" s="47">
        <v>0.26400000000000001</v>
      </c>
      <c r="L84" s="47">
        <v>0.4</v>
      </c>
      <c r="M84" s="47">
        <v>0.34200000000000003</v>
      </c>
      <c r="N84" s="47">
        <v>0.433</v>
      </c>
      <c r="O84" s="47">
        <v>0.45900000000000002</v>
      </c>
      <c r="P84" s="47">
        <v>0.39</v>
      </c>
      <c r="Q84" s="47">
        <v>0.32600000000000001</v>
      </c>
      <c r="R84" s="47">
        <v>0.27200000000000002</v>
      </c>
      <c r="S84" s="47">
        <v>0.433</v>
      </c>
      <c r="T84" s="47">
        <v>0.36799999999999999</v>
      </c>
      <c r="U84" s="47">
        <v>0.39200000000000002</v>
      </c>
      <c r="V84" s="47">
        <v>0.40400000000000003</v>
      </c>
      <c r="W84" s="173"/>
    </row>
    <row r="85" spans="1:23">
      <c r="A85" s="232"/>
      <c r="B85" s="603">
        <v>6.67</v>
      </c>
      <c r="C85" s="47">
        <v>0.34599999999999997</v>
      </c>
      <c r="D85" s="47">
        <v>0.36599999999999999</v>
      </c>
      <c r="E85" s="47">
        <v>0.36599999999999999</v>
      </c>
      <c r="F85" s="47">
        <v>0.34399999999999997</v>
      </c>
      <c r="G85" s="47">
        <v>0.42899999999999999</v>
      </c>
      <c r="H85" s="47">
        <v>0.20300000000000001</v>
      </c>
      <c r="I85" s="47">
        <v>0.39</v>
      </c>
      <c r="J85" s="47">
        <v>0.22800000000000001</v>
      </c>
      <c r="K85" s="47">
        <v>0.36599999999999999</v>
      </c>
      <c r="L85" s="47">
        <v>0.39</v>
      </c>
      <c r="M85" s="47">
        <v>0.38400000000000001</v>
      </c>
      <c r="N85" s="47">
        <v>0.47899999999999998</v>
      </c>
      <c r="O85" s="47">
        <v>0.53600000000000003</v>
      </c>
      <c r="P85" s="47">
        <v>0.36799999999999999</v>
      </c>
      <c r="Q85" s="47">
        <v>0.44600000000000001</v>
      </c>
      <c r="R85" s="47">
        <v>0.26100000000000001</v>
      </c>
      <c r="S85" s="47">
        <v>0.42</v>
      </c>
      <c r="T85" s="47">
        <v>0.27300000000000002</v>
      </c>
      <c r="U85" s="47">
        <v>0.45700000000000002</v>
      </c>
      <c r="V85" s="47">
        <v>0.39</v>
      </c>
      <c r="W85" s="173"/>
    </row>
    <row r="86" spans="1:23">
      <c r="A86" s="232"/>
      <c r="B86" s="603">
        <v>6.75</v>
      </c>
      <c r="C86" s="47">
        <v>0.34699999999999998</v>
      </c>
      <c r="D86" s="47">
        <v>0.27700000000000002</v>
      </c>
      <c r="E86" s="47">
        <v>0.33</v>
      </c>
      <c r="F86" s="47">
        <v>0.38800000000000001</v>
      </c>
      <c r="G86" s="47">
        <v>0.32700000000000001</v>
      </c>
      <c r="H86" s="47">
        <v>0.187</v>
      </c>
      <c r="I86" s="47">
        <v>0.40400000000000003</v>
      </c>
      <c r="J86" s="47">
        <v>0.33</v>
      </c>
      <c r="K86" s="47">
        <v>0.42199999999999999</v>
      </c>
      <c r="L86" s="47">
        <v>0.39700000000000002</v>
      </c>
      <c r="M86" s="47">
        <v>0.252</v>
      </c>
      <c r="N86" s="47">
        <v>0.41499999999999998</v>
      </c>
      <c r="O86" s="47">
        <v>0.47599999999999998</v>
      </c>
      <c r="P86" s="47">
        <v>0.35099999999999998</v>
      </c>
      <c r="Q86" s="47">
        <v>0.38900000000000001</v>
      </c>
      <c r="R86" s="47">
        <v>0.28499999999999998</v>
      </c>
      <c r="S86" s="47">
        <v>0.443</v>
      </c>
      <c r="T86" s="47">
        <v>0.32500000000000001</v>
      </c>
      <c r="U86" s="47">
        <v>0.4</v>
      </c>
      <c r="V86" s="47">
        <v>0.36</v>
      </c>
      <c r="W86" s="173"/>
    </row>
    <row r="87" spans="1:23">
      <c r="A87" s="232"/>
      <c r="B87" s="603">
        <v>6.83</v>
      </c>
      <c r="C87" s="47">
        <v>0.35699999999999998</v>
      </c>
      <c r="D87" s="47">
        <v>0.379</v>
      </c>
      <c r="E87" s="47">
        <v>0.34300000000000003</v>
      </c>
      <c r="F87" s="47">
        <v>0.42</v>
      </c>
      <c r="G87" s="47">
        <v>0.34</v>
      </c>
      <c r="H87" s="47">
        <v>0.192</v>
      </c>
      <c r="I87" s="47">
        <v>0.42099999999999999</v>
      </c>
      <c r="J87" s="47">
        <v>0.29299999999999998</v>
      </c>
      <c r="K87" s="47">
        <v>0.318</v>
      </c>
      <c r="L87" s="47">
        <v>0.46400000000000002</v>
      </c>
      <c r="M87" s="47">
        <v>0.38900000000000001</v>
      </c>
      <c r="N87" s="47">
        <v>0.39800000000000002</v>
      </c>
      <c r="O87" s="47">
        <v>0.40899999999999997</v>
      </c>
      <c r="P87" s="47">
        <v>0.41299999999999998</v>
      </c>
      <c r="Q87" s="47">
        <v>0.42</v>
      </c>
      <c r="R87" s="47">
        <v>0.32300000000000001</v>
      </c>
      <c r="S87" s="47">
        <v>0.499</v>
      </c>
      <c r="T87" s="47">
        <v>0.39400000000000002</v>
      </c>
      <c r="U87" s="47">
        <v>0.46700000000000003</v>
      </c>
      <c r="V87" s="47">
        <v>0.435</v>
      </c>
      <c r="W87" s="173"/>
    </row>
    <row r="88" spans="1:23">
      <c r="A88" s="232"/>
      <c r="B88" s="603">
        <v>6.92</v>
      </c>
      <c r="C88" s="47">
        <v>0.32700000000000001</v>
      </c>
      <c r="D88" s="47">
        <v>0.40300000000000002</v>
      </c>
      <c r="E88" s="47">
        <v>0.378</v>
      </c>
      <c r="F88" s="47">
        <v>0.38300000000000001</v>
      </c>
      <c r="G88" s="47">
        <v>0.40899999999999997</v>
      </c>
      <c r="H88" s="47">
        <v>0.254</v>
      </c>
      <c r="I88" s="47">
        <v>0.30099999999999999</v>
      </c>
      <c r="J88" s="47">
        <v>0.29499999999999998</v>
      </c>
      <c r="K88" s="47">
        <v>0.22600000000000001</v>
      </c>
      <c r="L88" s="47">
        <v>0.48799999999999999</v>
      </c>
      <c r="M88" s="47">
        <v>0.33400000000000002</v>
      </c>
      <c r="N88" s="47">
        <v>0.42699999999999999</v>
      </c>
      <c r="O88" s="47">
        <v>0.39900000000000002</v>
      </c>
      <c r="P88" s="47">
        <v>0.4</v>
      </c>
      <c r="Q88" s="47">
        <v>0.44500000000000001</v>
      </c>
      <c r="R88" s="47">
        <v>0.32500000000000001</v>
      </c>
      <c r="S88" s="47">
        <v>0.502</v>
      </c>
      <c r="T88" s="47">
        <v>0.375</v>
      </c>
      <c r="U88" s="47">
        <v>0.46300000000000002</v>
      </c>
      <c r="V88" s="47">
        <v>0.56000000000000005</v>
      </c>
      <c r="W88" s="173"/>
    </row>
    <row r="89" spans="1:23">
      <c r="A89" s="232"/>
      <c r="B89" s="603">
        <v>7</v>
      </c>
      <c r="C89" s="47">
        <v>0.30299999999999999</v>
      </c>
      <c r="D89" s="47">
        <v>0.36699999999999999</v>
      </c>
      <c r="E89" s="47">
        <v>0.33700000000000002</v>
      </c>
      <c r="F89" s="47">
        <v>0.32700000000000001</v>
      </c>
      <c r="G89" s="47">
        <v>0.57399999999999995</v>
      </c>
      <c r="H89" s="47">
        <v>0.26100000000000001</v>
      </c>
      <c r="I89" s="47">
        <v>0.35599999999999998</v>
      </c>
      <c r="J89" s="47">
        <v>0.245</v>
      </c>
      <c r="K89" s="47">
        <v>0.34200000000000003</v>
      </c>
      <c r="L89" s="47">
        <v>0.48599999999999999</v>
      </c>
      <c r="M89" s="47">
        <v>0.41099999999999998</v>
      </c>
      <c r="N89" s="47">
        <v>0.46500000000000002</v>
      </c>
      <c r="O89" s="47">
        <v>0.435</v>
      </c>
      <c r="P89" s="47">
        <v>0.47399999999999998</v>
      </c>
      <c r="Q89" s="47">
        <v>0.44800000000000001</v>
      </c>
      <c r="R89" s="47">
        <v>0.433</v>
      </c>
      <c r="S89" s="47">
        <v>0.46600000000000003</v>
      </c>
      <c r="T89" s="47">
        <v>0.30099999999999999</v>
      </c>
      <c r="U89" s="47">
        <v>0.48099999999999998</v>
      </c>
      <c r="V89" s="47">
        <v>0.52600000000000002</v>
      </c>
      <c r="W89" s="173"/>
    </row>
    <row r="90" spans="1:23">
      <c r="A90" s="232"/>
      <c r="B90" s="603">
        <v>7.08</v>
      </c>
      <c r="C90" s="47">
        <v>0.44400000000000001</v>
      </c>
      <c r="D90" s="47">
        <v>0.39100000000000001</v>
      </c>
      <c r="E90" s="47">
        <v>0.35799999999999998</v>
      </c>
      <c r="F90" s="47">
        <v>0.34300000000000003</v>
      </c>
      <c r="G90" s="47">
        <v>0.48899999999999999</v>
      </c>
      <c r="H90" s="47">
        <v>0.23799999999999999</v>
      </c>
      <c r="I90" s="47">
        <v>0.33700000000000002</v>
      </c>
      <c r="J90" s="47">
        <v>0.26800000000000002</v>
      </c>
      <c r="K90" s="47">
        <v>0.40400000000000003</v>
      </c>
      <c r="L90" s="47">
        <v>0.47399999999999998</v>
      </c>
      <c r="M90" s="47">
        <v>0.49</v>
      </c>
      <c r="N90" s="47">
        <v>0.44500000000000001</v>
      </c>
      <c r="O90" s="47">
        <v>0.436</v>
      </c>
      <c r="P90" s="47">
        <v>0.46700000000000003</v>
      </c>
      <c r="Q90" s="47">
        <v>0.38500000000000001</v>
      </c>
      <c r="R90" s="47">
        <v>0.432</v>
      </c>
      <c r="S90" s="47">
        <v>0.42299999999999999</v>
      </c>
      <c r="T90" s="47">
        <v>0.35099999999999998</v>
      </c>
      <c r="U90" s="47">
        <v>0.39700000000000002</v>
      </c>
      <c r="V90" s="47">
        <v>0.57199999999999995</v>
      </c>
      <c r="W90" s="173"/>
    </row>
    <row r="91" spans="1:23">
      <c r="A91" s="232"/>
      <c r="B91" s="603">
        <v>7.17</v>
      </c>
      <c r="C91" s="47">
        <v>0.46899999999999997</v>
      </c>
      <c r="D91" s="47">
        <v>0.45300000000000001</v>
      </c>
      <c r="E91" s="47">
        <v>0.39100000000000001</v>
      </c>
      <c r="F91" s="47">
        <v>0.33600000000000002</v>
      </c>
      <c r="G91" s="47">
        <v>0.51700000000000002</v>
      </c>
      <c r="H91" s="47">
        <v>0.21099999999999999</v>
      </c>
      <c r="I91" s="47">
        <v>0.377</v>
      </c>
      <c r="J91" s="47">
        <v>0.308</v>
      </c>
      <c r="K91" s="47">
        <v>0.39500000000000002</v>
      </c>
      <c r="L91" s="47">
        <v>0.497</v>
      </c>
      <c r="M91" s="47">
        <v>0.44500000000000001</v>
      </c>
      <c r="N91" s="47">
        <v>0.40100000000000002</v>
      </c>
      <c r="O91" s="47">
        <v>0.434</v>
      </c>
      <c r="P91" s="47">
        <v>0.433</v>
      </c>
      <c r="Q91" s="47">
        <v>0.29799999999999999</v>
      </c>
      <c r="R91" s="47">
        <v>0.49099999999999999</v>
      </c>
      <c r="S91" s="47">
        <v>0.40100000000000002</v>
      </c>
      <c r="T91" s="47">
        <v>0.38400000000000001</v>
      </c>
      <c r="U91" s="47">
        <v>0.435</v>
      </c>
      <c r="V91" s="47">
        <v>0.57099999999999995</v>
      </c>
      <c r="W91" s="173"/>
    </row>
    <row r="92" spans="1:23">
      <c r="A92" s="232"/>
      <c r="B92" s="603">
        <v>7.25</v>
      </c>
      <c r="C92" s="47">
        <v>0.50600000000000001</v>
      </c>
      <c r="D92" s="47">
        <v>0.47799999999999998</v>
      </c>
      <c r="E92" s="47">
        <v>0.47099999999999997</v>
      </c>
      <c r="F92" s="47">
        <v>0.432</v>
      </c>
      <c r="G92" s="47">
        <v>0.40699999999999997</v>
      </c>
      <c r="H92" s="47">
        <v>0.20300000000000001</v>
      </c>
      <c r="I92" s="47">
        <v>0.33</v>
      </c>
      <c r="J92" s="47">
        <v>0.26600000000000001</v>
      </c>
      <c r="K92" s="47">
        <v>0.30499999999999999</v>
      </c>
      <c r="L92" s="47">
        <v>0.45300000000000001</v>
      </c>
      <c r="M92" s="47">
        <v>0.371</v>
      </c>
      <c r="N92" s="47">
        <v>0.55300000000000005</v>
      </c>
      <c r="O92" s="47">
        <v>0.438</v>
      </c>
      <c r="P92" s="47">
        <v>0.39200000000000002</v>
      </c>
      <c r="Q92" s="47">
        <v>0.52200000000000002</v>
      </c>
      <c r="R92" s="47">
        <v>0.36699999999999999</v>
      </c>
      <c r="S92" s="47">
        <v>0.39800000000000002</v>
      </c>
      <c r="T92" s="47">
        <v>0.40500000000000003</v>
      </c>
      <c r="U92" s="47">
        <v>0.442</v>
      </c>
      <c r="V92" s="47">
        <v>0.52</v>
      </c>
      <c r="W92" s="173"/>
    </row>
    <row r="93" spans="1:23">
      <c r="A93" s="232"/>
      <c r="B93" s="603">
        <v>7.33</v>
      </c>
      <c r="C93" s="47">
        <v>0.48499999999999999</v>
      </c>
      <c r="D93" s="47">
        <v>0.51600000000000001</v>
      </c>
      <c r="E93" s="47">
        <v>0.40200000000000002</v>
      </c>
      <c r="F93" s="47">
        <v>0.45100000000000001</v>
      </c>
      <c r="G93" s="47">
        <v>0.54400000000000004</v>
      </c>
      <c r="H93" s="47">
        <v>0.214</v>
      </c>
      <c r="I93" s="47">
        <v>0.377</v>
      </c>
      <c r="J93" s="47">
        <v>0.23200000000000001</v>
      </c>
      <c r="K93" s="47">
        <v>0.33</v>
      </c>
      <c r="L93" s="47">
        <v>0.48299999999999998</v>
      </c>
      <c r="M93" s="47">
        <v>0.54400000000000004</v>
      </c>
      <c r="N93" s="47">
        <v>0.51500000000000001</v>
      </c>
      <c r="O93" s="47">
        <v>0.42199999999999999</v>
      </c>
      <c r="P93" s="47">
        <v>0.42699999999999999</v>
      </c>
      <c r="Q93" s="47">
        <v>0.34399999999999997</v>
      </c>
      <c r="R93" s="47">
        <v>0.34799999999999998</v>
      </c>
      <c r="S93" s="47">
        <v>0.35</v>
      </c>
      <c r="T93" s="47">
        <v>0.39600000000000002</v>
      </c>
      <c r="U93" s="47">
        <v>0.34499999999999997</v>
      </c>
      <c r="V93" s="47">
        <v>0.68799999999999994</v>
      </c>
      <c r="W93" s="173"/>
    </row>
    <row r="94" spans="1:23">
      <c r="A94" s="232"/>
      <c r="B94" s="603">
        <v>7.42</v>
      </c>
      <c r="C94" s="47">
        <v>0.44400000000000001</v>
      </c>
      <c r="D94" s="47">
        <v>0.379</v>
      </c>
      <c r="E94" s="47">
        <v>0.46600000000000003</v>
      </c>
      <c r="F94" s="47">
        <v>0.34699999999999998</v>
      </c>
      <c r="G94" s="47">
        <v>0.54200000000000004</v>
      </c>
      <c r="H94" s="47">
        <v>0.17499999999999999</v>
      </c>
      <c r="I94" s="47">
        <v>0.44600000000000001</v>
      </c>
      <c r="J94" s="47">
        <v>0.219</v>
      </c>
      <c r="K94" s="47">
        <v>0.316</v>
      </c>
      <c r="L94" s="47">
        <v>0.39800000000000002</v>
      </c>
      <c r="M94" s="47">
        <v>0.36</v>
      </c>
      <c r="N94" s="47">
        <v>0.48899999999999999</v>
      </c>
      <c r="O94" s="47">
        <v>0.48799999999999999</v>
      </c>
      <c r="P94" s="47">
        <v>0.50700000000000001</v>
      </c>
      <c r="Q94" s="47">
        <v>0.33700000000000002</v>
      </c>
      <c r="R94" s="47">
        <v>0.34899999999999998</v>
      </c>
      <c r="S94" s="47">
        <v>0.42799999999999999</v>
      </c>
      <c r="T94" s="47">
        <v>0.52600000000000002</v>
      </c>
      <c r="U94" s="47">
        <v>0.442</v>
      </c>
      <c r="V94" s="47">
        <v>0.65300000000000002</v>
      </c>
      <c r="W94" s="173"/>
    </row>
    <row r="95" spans="1:23">
      <c r="A95" s="232"/>
      <c r="B95" s="603">
        <v>7.5</v>
      </c>
      <c r="C95" s="47">
        <v>0.35899999999999999</v>
      </c>
      <c r="D95" s="47">
        <v>0.38800000000000001</v>
      </c>
      <c r="E95" s="47">
        <v>0.47599999999999998</v>
      </c>
      <c r="F95" s="47">
        <v>0.39400000000000002</v>
      </c>
      <c r="G95" s="47">
        <v>0.51900000000000002</v>
      </c>
      <c r="H95" s="47">
        <v>0.27400000000000002</v>
      </c>
      <c r="I95" s="47">
        <v>0.42299999999999999</v>
      </c>
      <c r="J95" s="47">
        <v>0.34799999999999998</v>
      </c>
      <c r="K95" s="47">
        <v>0.252</v>
      </c>
      <c r="L95" s="47">
        <v>0.438</v>
      </c>
      <c r="M95" s="47">
        <v>0.51300000000000001</v>
      </c>
      <c r="N95" s="47">
        <v>0.41699999999999998</v>
      </c>
      <c r="O95" s="47">
        <v>0.45900000000000002</v>
      </c>
      <c r="P95" s="47">
        <v>0.315</v>
      </c>
      <c r="Q95" s="47">
        <v>0.371</v>
      </c>
      <c r="R95" s="47">
        <v>0.45400000000000001</v>
      </c>
      <c r="S95" s="47">
        <v>0.44500000000000001</v>
      </c>
      <c r="T95" s="47">
        <v>0.52400000000000002</v>
      </c>
      <c r="U95" s="47">
        <v>0.49</v>
      </c>
      <c r="V95" s="47">
        <v>0.503</v>
      </c>
      <c r="W95" s="173"/>
    </row>
    <row r="96" spans="1:23">
      <c r="A96" s="232"/>
      <c r="B96" s="603">
        <v>7.58</v>
      </c>
      <c r="C96" s="47">
        <v>0.41499999999999998</v>
      </c>
      <c r="D96" s="47">
        <v>0.42699999999999999</v>
      </c>
      <c r="E96" s="47">
        <v>0.47299999999999998</v>
      </c>
      <c r="F96" s="47">
        <v>0.47399999999999998</v>
      </c>
      <c r="G96" s="47">
        <v>0.373</v>
      </c>
      <c r="H96" s="47">
        <v>0.23100000000000001</v>
      </c>
      <c r="I96" s="47">
        <v>0.34599999999999997</v>
      </c>
      <c r="J96" s="47">
        <v>0.44600000000000001</v>
      </c>
      <c r="K96" s="47">
        <v>0.375</v>
      </c>
      <c r="L96" s="47">
        <v>0.36</v>
      </c>
      <c r="M96" s="47">
        <v>0.437</v>
      </c>
      <c r="N96" s="47">
        <v>0.46899999999999997</v>
      </c>
      <c r="O96" s="47">
        <v>0.47199999999999998</v>
      </c>
      <c r="P96" s="47">
        <v>0.32500000000000001</v>
      </c>
      <c r="Q96" s="47">
        <v>0.38500000000000001</v>
      </c>
      <c r="R96" s="47">
        <v>0.29099999999999998</v>
      </c>
      <c r="S96" s="47">
        <v>0.44700000000000001</v>
      </c>
      <c r="T96" s="47">
        <v>0.54100000000000004</v>
      </c>
      <c r="U96" s="47">
        <v>0.5</v>
      </c>
      <c r="V96" s="47">
        <v>0.432</v>
      </c>
      <c r="W96" s="173"/>
    </row>
    <row r="97" spans="1:23">
      <c r="A97" s="232"/>
      <c r="B97" s="603">
        <v>7.67</v>
      </c>
      <c r="C97" s="47">
        <v>0.45</v>
      </c>
      <c r="D97" s="47">
        <v>0.42099999999999999</v>
      </c>
      <c r="E97" s="47">
        <v>0.58199999999999996</v>
      </c>
      <c r="F97" s="47">
        <v>0.44400000000000001</v>
      </c>
      <c r="G97" s="47">
        <v>0.42299999999999999</v>
      </c>
      <c r="H97" s="47">
        <v>0.32700000000000001</v>
      </c>
      <c r="I97" s="47">
        <v>0.374</v>
      </c>
      <c r="J97" s="47">
        <v>0.40100000000000002</v>
      </c>
      <c r="K97" s="47">
        <v>0.372</v>
      </c>
      <c r="L97" s="47">
        <v>0.34</v>
      </c>
      <c r="M97" s="47">
        <v>0.38900000000000001</v>
      </c>
      <c r="N97" s="47">
        <v>0.57199999999999995</v>
      </c>
      <c r="O97" s="47">
        <v>0.40400000000000003</v>
      </c>
      <c r="P97" s="47">
        <v>0.41399999999999998</v>
      </c>
      <c r="Q97" s="47">
        <v>0.38800000000000001</v>
      </c>
      <c r="R97" s="47">
        <v>0.28899999999999998</v>
      </c>
      <c r="S97" s="47">
        <v>0.38700000000000001</v>
      </c>
      <c r="T97" s="47">
        <v>0.41199999999999998</v>
      </c>
      <c r="U97" s="47">
        <v>0.441</v>
      </c>
      <c r="V97" s="47">
        <v>0.62</v>
      </c>
      <c r="W97" s="173"/>
    </row>
    <row r="98" spans="1:23">
      <c r="A98" s="232"/>
      <c r="B98" s="603">
        <v>7.75</v>
      </c>
      <c r="C98" s="47">
        <v>0.376</v>
      </c>
      <c r="D98" s="47">
        <v>0.42799999999999999</v>
      </c>
      <c r="E98" s="47">
        <v>0.42099999999999999</v>
      </c>
      <c r="F98" s="47">
        <v>0.48499999999999999</v>
      </c>
      <c r="G98" s="47">
        <v>0.441</v>
      </c>
      <c r="H98" s="47">
        <v>0.22900000000000001</v>
      </c>
      <c r="I98" s="47">
        <v>0.44600000000000001</v>
      </c>
      <c r="J98" s="47">
        <v>0.441</v>
      </c>
      <c r="K98" s="47">
        <v>0.28799999999999998</v>
      </c>
      <c r="L98" s="47">
        <v>0.4</v>
      </c>
      <c r="M98" s="47">
        <v>0.43</v>
      </c>
      <c r="N98" s="47">
        <v>0.45100000000000001</v>
      </c>
      <c r="O98" s="47">
        <v>0.55500000000000005</v>
      </c>
      <c r="P98" s="47">
        <v>0.44</v>
      </c>
      <c r="Q98" s="47">
        <v>0.39</v>
      </c>
      <c r="R98" s="47">
        <v>0.27900000000000003</v>
      </c>
      <c r="S98" s="47">
        <v>0.501</v>
      </c>
      <c r="T98" s="47">
        <v>0.45300000000000001</v>
      </c>
      <c r="U98" s="47">
        <v>0.42599999999999999</v>
      </c>
      <c r="V98" s="47">
        <v>0.65500000000000003</v>
      </c>
      <c r="W98" s="173"/>
    </row>
    <row r="99" spans="1:23">
      <c r="A99" s="232"/>
      <c r="B99" s="603">
        <v>7.83</v>
      </c>
      <c r="C99" s="47">
        <v>0.39</v>
      </c>
      <c r="D99" s="47">
        <v>0.58299999999999996</v>
      </c>
      <c r="E99" s="47">
        <v>0.39300000000000002</v>
      </c>
      <c r="F99" s="47">
        <v>0.47099999999999997</v>
      </c>
      <c r="G99" s="47">
        <v>0.47499999999999998</v>
      </c>
      <c r="H99" s="47">
        <v>0.19800000000000001</v>
      </c>
      <c r="I99" s="47">
        <v>0.39700000000000002</v>
      </c>
      <c r="J99" s="47">
        <v>0.39100000000000001</v>
      </c>
      <c r="K99" s="47">
        <v>0.27800000000000002</v>
      </c>
      <c r="L99" s="47">
        <v>0.39800000000000002</v>
      </c>
      <c r="M99" s="47">
        <v>0.42599999999999999</v>
      </c>
      <c r="N99" s="47">
        <v>0.41399999999999998</v>
      </c>
      <c r="O99" s="47">
        <v>0.40100000000000002</v>
      </c>
      <c r="P99" s="47">
        <v>0.442</v>
      </c>
      <c r="Q99" s="47">
        <v>0.48599999999999999</v>
      </c>
      <c r="R99" s="47">
        <v>0.24</v>
      </c>
      <c r="S99" s="47">
        <v>0.42299999999999999</v>
      </c>
      <c r="T99" s="47">
        <v>0.51</v>
      </c>
      <c r="U99" s="47">
        <v>0.50800000000000001</v>
      </c>
      <c r="V99" s="47">
        <v>0.52100000000000002</v>
      </c>
      <c r="W99" s="173"/>
    </row>
    <row r="100" spans="1:23">
      <c r="A100" s="232"/>
      <c r="B100" s="603">
        <v>7.92</v>
      </c>
      <c r="C100" s="47">
        <v>0.442</v>
      </c>
      <c r="D100" s="47">
        <v>0.62</v>
      </c>
      <c r="E100" s="47">
        <v>0.42099999999999999</v>
      </c>
      <c r="F100" s="47">
        <v>0.39600000000000002</v>
      </c>
      <c r="G100" s="47">
        <v>0.38400000000000001</v>
      </c>
      <c r="H100" s="47">
        <v>0.21299999999999999</v>
      </c>
      <c r="I100" s="47">
        <v>0.35399999999999998</v>
      </c>
      <c r="J100" s="47">
        <v>0.38800000000000001</v>
      </c>
      <c r="K100" s="47">
        <v>0.3</v>
      </c>
      <c r="L100" s="47">
        <v>0.34899999999999998</v>
      </c>
      <c r="M100" s="47">
        <v>0.40400000000000003</v>
      </c>
      <c r="N100" s="47">
        <v>0.39400000000000002</v>
      </c>
      <c r="O100" s="47">
        <v>0.39800000000000002</v>
      </c>
      <c r="P100" s="47">
        <v>0.53</v>
      </c>
      <c r="Q100" s="47">
        <v>0.45200000000000001</v>
      </c>
      <c r="R100" s="47">
        <v>0.36399999999999999</v>
      </c>
      <c r="S100" s="47">
        <v>0.45500000000000002</v>
      </c>
      <c r="T100" s="47">
        <v>0.52100000000000002</v>
      </c>
      <c r="U100" s="47">
        <v>0.55000000000000004</v>
      </c>
      <c r="V100" s="47">
        <v>0.61799999999999999</v>
      </c>
      <c r="W100" s="173"/>
    </row>
    <row r="101" spans="1:23">
      <c r="A101" s="232"/>
      <c r="B101" s="603">
        <v>8</v>
      </c>
      <c r="C101" s="47">
        <v>0.375</v>
      </c>
      <c r="D101" s="47">
        <v>0.63900000000000001</v>
      </c>
      <c r="E101" s="47">
        <v>0.43099999999999999</v>
      </c>
      <c r="F101" s="47">
        <v>0.44500000000000001</v>
      </c>
      <c r="G101" s="47">
        <v>0.46500000000000002</v>
      </c>
      <c r="H101" s="47">
        <v>0.252</v>
      </c>
      <c r="I101" s="47">
        <v>0.41299999999999998</v>
      </c>
      <c r="J101" s="47">
        <v>0.32100000000000001</v>
      </c>
      <c r="K101" s="47">
        <v>0.38</v>
      </c>
      <c r="L101" s="47">
        <v>0.33</v>
      </c>
      <c r="M101" s="47">
        <v>0.34399999999999997</v>
      </c>
      <c r="N101" s="47">
        <v>0.443</v>
      </c>
      <c r="O101" s="47">
        <v>0.42799999999999999</v>
      </c>
      <c r="P101" s="47">
        <v>0.53500000000000003</v>
      </c>
      <c r="Q101" s="47">
        <v>0.44500000000000001</v>
      </c>
      <c r="R101" s="47">
        <v>0.44</v>
      </c>
      <c r="S101" s="47">
        <v>0.41799999999999998</v>
      </c>
      <c r="T101" s="47">
        <v>0.42499999999999999</v>
      </c>
      <c r="U101" s="47">
        <v>0.54</v>
      </c>
      <c r="V101" s="47">
        <v>0.67500000000000004</v>
      </c>
      <c r="W101" s="173"/>
    </row>
    <row r="102" spans="1:23">
      <c r="A102" s="232"/>
      <c r="B102" s="603">
        <v>8.08</v>
      </c>
      <c r="C102" s="47">
        <v>0.35899999999999999</v>
      </c>
      <c r="D102" s="47">
        <v>0.54200000000000004</v>
      </c>
      <c r="E102" s="47">
        <v>0.38500000000000001</v>
      </c>
      <c r="F102" s="47">
        <v>0.42499999999999999</v>
      </c>
      <c r="G102" s="47">
        <v>0.51500000000000001</v>
      </c>
      <c r="H102" s="47">
        <v>0.161</v>
      </c>
      <c r="I102" s="47">
        <v>0.442</v>
      </c>
      <c r="J102" s="47">
        <v>0.32100000000000001</v>
      </c>
      <c r="K102" s="47">
        <v>0.39400000000000002</v>
      </c>
      <c r="L102" s="47">
        <v>0.33500000000000002</v>
      </c>
      <c r="M102" s="47">
        <v>0.45100000000000001</v>
      </c>
      <c r="N102" s="47">
        <v>0.432</v>
      </c>
      <c r="O102" s="47">
        <v>0.40500000000000003</v>
      </c>
      <c r="P102" s="47">
        <v>0.53700000000000003</v>
      </c>
      <c r="Q102" s="47">
        <v>0.40400000000000003</v>
      </c>
      <c r="R102" s="47">
        <v>0.46200000000000002</v>
      </c>
      <c r="S102" s="47">
        <v>0.51900000000000002</v>
      </c>
      <c r="T102" s="47">
        <v>0.35</v>
      </c>
      <c r="U102" s="47">
        <v>0.56999999999999995</v>
      </c>
      <c r="V102" s="47">
        <v>0.65600000000000003</v>
      </c>
      <c r="W102" s="173"/>
    </row>
    <row r="103" spans="1:23">
      <c r="A103" s="232"/>
      <c r="B103" s="603">
        <v>8.17</v>
      </c>
      <c r="C103" s="47">
        <v>0.48499999999999999</v>
      </c>
      <c r="D103" s="47">
        <v>0.46500000000000002</v>
      </c>
      <c r="E103" s="47">
        <v>0.41099999999999998</v>
      </c>
      <c r="F103" s="47">
        <v>0.436</v>
      </c>
      <c r="G103" s="47">
        <v>0.48399999999999999</v>
      </c>
      <c r="H103" s="47">
        <v>0.183</v>
      </c>
      <c r="I103" s="47">
        <v>0.46500000000000002</v>
      </c>
      <c r="J103" s="47">
        <v>0.307</v>
      </c>
      <c r="K103" s="47">
        <v>0.29799999999999999</v>
      </c>
      <c r="L103" s="47">
        <v>0.35799999999999998</v>
      </c>
      <c r="M103" s="47">
        <v>0.50900000000000001</v>
      </c>
      <c r="N103" s="47">
        <v>0.42299999999999999</v>
      </c>
      <c r="O103" s="47">
        <v>0.43099999999999999</v>
      </c>
      <c r="P103" s="47">
        <v>0.46300000000000002</v>
      </c>
      <c r="Q103" s="47">
        <v>0.41</v>
      </c>
      <c r="R103" s="47">
        <v>0.40400000000000003</v>
      </c>
      <c r="S103" s="47">
        <v>0.52600000000000002</v>
      </c>
      <c r="T103" s="47">
        <v>0.32200000000000001</v>
      </c>
      <c r="U103" s="47">
        <v>0.498</v>
      </c>
      <c r="V103" s="47">
        <v>0.52700000000000002</v>
      </c>
      <c r="W103" s="173"/>
    </row>
    <row r="104" spans="1:23">
      <c r="A104" s="232"/>
      <c r="B104" s="603">
        <v>8.25</v>
      </c>
      <c r="C104" s="47">
        <v>0.46800000000000003</v>
      </c>
      <c r="D104" s="47">
        <v>0.53700000000000003</v>
      </c>
      <c r="E104" s="47">
        <v>0.47699999999999998</v>
      </c>
      <c r="F104" s="47">
        <v>0.41899999999999998</v>
      </c>
      <c r="G104" s="47">
        <v>0.433</v>
      </c>
      <c r="H104" s="47">
        <v>0.26800000000000002</v>
      </c>
      <c r="I104" s="47">
        <v>0.40899999999999997</v>
      </c>
      <c r="J104" s="47">
        <v>0.27700000000000002</v>
      </c>
      <c r="K104" s="47">
        <v>0.28499999999999998</v>
      </c>
      <c r="L104" s="47">
        <v>0.39400000000000002</v>
      </c>
      <c r="M104" s="47">
        <v>0.51900000000000002</v>
      </c>
      <c r="N104" s="47">
        <v>0.503</v>
      </c>
      <c r="O104" s="47">
        <v>0.438</v>
      </c>
      <c r="P104" s="47">
        <v>0.46100000000000002</v>
      </c>
      <c r="Q104" s="47">
        <v>0.36799999999999999</v>
      </c>
      <c r="R104" s="47">
        <v>0.46700000000000003</v>
      </c>
      <c r="S104" s="47">
        <v>0.56100000000000005</v>
      </c>
      <c r="T104" s="47">
        <v>0.33300000000000002</v>
      </c>
      <c r="U104" s="47">
        <v>0.50700000000000001</v>
      </c>
      <c r="V104" s="47">
        <v>0.59099999999999997</v>
      </c>
      <c r="W104" s="173"/>
    </row>
    <row r="105" spans="1:23">
      <c r="A105" s="232"/>
      <c r="B105" s="603">
        <v>8.33</v>
      </c>
      <c r="C105" s="47">
        <v>0.433</v>
      </c>
      <c r="D105" s="47">
        <v>0.499</v>
      </c>
      <c r="E105" s="47">
        <v>0.38500000000000001</v>
      </c>
      <c r="F105" s="47">
        <v>0.40200000000000002</v>
      </c>
      <c r="G105" s="47">
        <v>0.45400000000000001</v>
      </c>
      <c r="H105" s="47">
        <v>0.28599999999999998</v>
      </c>
      <c r="I105" s="47">
        <v>0.41</v>
      </c>
      <c r="J105" s="47">
        <v>0.25600000000000001</v>
      </c>
      <c r="K105" s="47">
        <v>0.253</v>
      </c>
      <c r="L105" s="47">
        <v>0.378</v>
      </c>
      <c r="M105" s="47">
        <v>0.41399999999999998</v>
      </c>
      <c r="N105" s="47">
        <v>0.48</v>
      </c>
      <c r="O105" s="47">
        <v>0.58299999999999996</v>
      </c>
      <c r="P105" s="47">
        <v>0.41099999999999998</v>
      </c>
      <c r="Q105" s="47">
        <v>0.54900000000000004</v>
      </c>
      <c r="R105" s="47">
        <v>0.36499999999999999</v>
      </c>
      <c r="S105" s="47">
        <v>0.438</v>
      </c>
      <c r="T105" s="47">
        <v>0.308</v>
      </c>
      <c r="U105" s="47">
        <v>0.45</v>
      </c>
      <c r="V105" s="47">
        <v>0.64400000000000002</v>
      </c>
      <c r="W105" s="173"/>
    </row>
    <row r="106" spans="1:23">
      <c r="A106" s="232"/>
      <c r="B106" s="603">
        <v>8.42</v>
      </c>
      <c r="C106" s="47">
        <v>0.47899999999999998</v>
      </c>
      <c r="D106" s="47">
        <v>0.57899999999999996</v>
      </c>
      <c r="E106" s="47">
        <v>0.502</v>
      </c>
      <c r="F106" s="47">
        <v>0.42799999999999999</v>
      </c>
      <c r="G106" s="47">
        <v>0.376</v>
      </c>
      <c r="H106" s="47">
        <v>0.247</v>
      </c>
      <c r="I106" s="47">
        <v>0.46700000000000003</v>
      </c>
      <c r="J106" s="47">
        <v>0.39400000000000002</v>
      </c>
      <c r="K106" s="47">
        <v>0.224</v>
      </c>
      <c r="L106" s="47">
        <v>0.45700000000000002</v>
      </c>
      <c r="M106" s="47">
        <v>0.39800000000000002</v>
      </c>
      <c r="N106" s="47">
        <v>0.439</v>
      </c>
      <c r="O106" s="47">
        <v>0.45300000000000001</v>
      </c>
      <c r="P106" s="47">
        <v>0.44700000000000001</v>
      </c>
      <c r="Q106" s="47">
        <v>0.54800000000000004</v>
      </c>
      <c r="R106" s="47">
        <v>0.34200000000000003</v>
      </c>
      <c r="S106" s="47">
        <v>0.48299999999999998</v>
      </c>
      <c r="T106" s="47">
        <v>0.36099999999999999</v>
      </c>
      <c r="U106" s="47">
        <v>0.36899999999999999</v>
      </c>
      <c r="V106" s="47">
        <v>0.628</v>
      </c>
      <c r="W106" s="173"/>
    </row>
    <row r="107" spans="1:23">
      <c r="A107" s="232"/>
      <c r="B107" s="603">
        <v>8.5</v>
      </c>
      <c r="C107" s="47">
        <v>0.38300000000000001</v>
      </c>
      <c r="D107" s="47">
        <v>0.50800000000000001</v>
      </c>
      <c r="E107" s="47">
        <v>0.504</v>
      </c>
      <c r="F107" s="47">
        <v>0.41499999999999998</v>
      </c>
      <c r="G107" s="47">
        <v>0.36499999999999999</v>
      </c>
      <c r="H107" s="47">
        <v>0.246</v>
      </c>
      <c r="I107" s="47">
        <v>0.46200000000000002</v>
      </c>
      <c r="J107" s="47">
        <v>0.42799999999999999</v>
      </c>
      <c r="K107" s="47">
        <v>0.20100000000000001</v>
      </c>
      <c r="L107" s="47">
        <v>0.496</v>
      </c>
      <c r="M107" s="47">
        <v>0.438</v>
      </c>
      <c r="N107" s="47">
        <v>0.54600000000000004</v>
      </c>
      <c r="O107" s="47">
        <v>0.47</v>
      </c>
      <c r="P107" s="47">
        <v>0.47899999999999998</v>
      </c>
      <c r="Q107" s="47">
        <v>0.29799999999999999</v>
      </c>
      <c r="R107" s="47">
        <v>0.28100000000000003</v>
      </c>
      <c r="S107" s="47">
        <v>0.43</v>
      </c>
      <c r="T107" s="47">
        <v>0.315</v>
      </c>
      <c r="U107" s="47">
        <v>0.39100000000000001</v>
      </c>
      <c r="V107" s="47">
        <v>0.67200000000000004</v>
      </c>
      <c r="W107" s="173"/>
    </row>
    <row r="108" spans="1:23">
      <c r="A108" s="232"/>
      <c r="B108" s="603">
        <v>8.58</v>
      </c>
      <c r="C108" s="47">
        <v>0.35799999999999998</v>
      </c>
      <c r="D108" s="47">
        <v>0.51800000000000002</v>
      </c>
      <c r="E108" s="47">
        <v>0.24099999999999999</v>
      </c>
      <c r="F108" s="47">
        <v>0.29199999999999998</v>
      </c>
      <c r="G108" s="47">
        <v>0.312</v>
      </c>
      <c r="H108" s="47">
        <v>0.255</v>
      </c>
      <c r="I108" s="47">
        <v>0.33</v>
      </c>
      <c r="J108" s="47">
        <v>0.27800000000000002</v>
      </c>
      <c r="K108" s="47">
        <v>0.24099999999999999</v>
      </c>
      <c r="L108" s="47">
        <v>0.55500000000000005</v>
      </c>
      <c r="M108" s="47">
        <v>0.39600000000000002</v>
      </c>
      <c r="N108" s="47">
        <v>0.56000000000000005</v>
      </c>
      <c r="O108" s="47">
        <v>0.443</v>
      </c>
      <c r="P108" s="47">
        <v>0.32</v>
      </c>
      <c r="Q108" s="47">
        <v>0.32700000000000001</v>
      </c>
      <c r="R108" s="47">
        <v>0.41899999999999998</v>
      </c>
      <c r="S108" s="47">
        <v>0.45900000000000002</v>
      </c>
      <c r="T108" s="47">
        <v>0.32100000000000001</v>
      </c>
      <c r="U108" s="47">
        <v>0.40899999999999997</v>
      </c>
      <c r="V108" s="47">
        <v>0.62</v>
      </c>
      <c r="W108" s="173"/>
    </row>
    <row r="109" spans="1:23">
      <c r="A109" s="232"/>
      <c r="B109" s="603">
        <v>8.67</v>
      </c>
      <c r="C109" s="47">
        <v>0.443</v>
      </c>
      <c r="D109" s="47">
        <v>0.52</v>
      </c>
      <c r="E109" s="47">
        <v>0.42199999999999999</v>
      </c>
      <c r="F109" s="47">
        <v>0.37</v>
      </c>
      <c r="G109" s="47">
        <v>0.316</v>
      </c>
      <c r="H109" s="47">
        <v>0.24</v>
      </c>
      <c r="I109" s="47">
        <v>0.32700000000000001</v>
      </c>
      <c r="J109" s="47">
        <v>0.33</v>
      </c>
      <c r="K109" s="47">
        <v>0.27</v>
      </c>
      <c r="L109" s="47">
        <v>0.52500000000000002</v>
      </c>
      <c r="M109" s="47">
        <v>0.54800000000000004</v>
      </c>
      <c r="N109" s="47">
        <v>0.63900000000000001</v>
      </c>
      <c r="O109" s="47">
        <v>0.49</v>
      </c>
      <c r="P109" s="47">
        <v>0.34100000000000003</v>
      </c>
      <c r="Q109" s="47">
        <v>0.42099999999999999</v>
      </c>
      <c r="R109" s="47">
        <v>0.41399999999999998</v>
      </c>
      <c r="S109" s="47">
        <v>0.374</v>
      </c>
      <c r="T109" s="47">
        <v>0.35399999999999998</v>
      </c>
      <c r="U109" s="47">
        <v>0.47299999999999998</v>
      </c>
      <c r="V109" s="47">
        <v>0.68400000000000005</v>
      </c>
      <c r="W109" s="173"/>
    </row>
    <row r="110" spans="1:23">
      <c r="A110" s="232"/>
      <c r="B110" s="603">
        <v>8.75</v>
      </c>
      <c r="C110" s="47">
        <v>0.39600000000000002</v>
      </c>
      <c r="D110" s="47">
        <v>0.41699999999999998</v>
      </c>
      <c r="E110" s="47">
        <v>0.46600000000000003</v>
      </c>
      <c r="F110" s="47">
        <v>0.36099999999999999</v>
      </c>
      <c r="G110" s="47">
        <v>0.31900000000000001</v>
      </c>
      <c r="H110" s="47">
        <v>0.222</v>
      </c>
      <c r="I110" s="47">
        <v>0.41299999999999998</v>
      </c>
      <c r="J110" s="47">
        <v>0.39300000000000002</v>
      </c>
      <c r="K110" s="47">
        <v>0.25700000000000001</v>
      </c>
      <c r="L110" s="47">
        <v>0.51400000000000001</v>
      </c>
      <c r="M110" s="47">
        <v>0.39800000000000002</v>
      </c>
      <c r="N110" s="47">
        <v>0.52700000000000002</v>
      </c>
      <c r="O110" s="47">
        <v>0.371</v>
      </c>
      <c r="P110" s="47">
        <v>0.38900000000000001</v>
      </c>
      <c r="Q110" s="47">
        <v>0.40500000000000003</v>
      </c>
      <c r="R110" s="47">
        <v>0.44700000000000001</v>
      </c>
      <c r="S110" s="47">
        <v>0.43</v>
      </c>
      <c r="T110" s="47">
        <v>0.33500000000000002</v>
      </c>
      <c r="U110" s="47">
        <v>0.51700000000000002</v>
      </c>
      <c r="V110" s="47">
        <v>0.65100000000000002</v>
      </c>
      <c r="W110" s="173"/>
    </row>
    <row r="111" spans="1:23">
      <c r="A111" s="232"/>
      <c r="B111" s="603">
        <v>8.83</v>
      </c>
      <c r="C111" s="47">
        <v>0.504</v>
      </c>
      <c r="D111" s="47">
        <v>0.54800000000000004</v>
      </c>
      <c r="E111" s="47">
        <v>0.45800000000000002</v>
      </c>
      <c r="F111" s="47">
        <v>0.39200000000000002</v>
      </c>
      <c r="G111" s="47">
        <v>0.31900000000000001</v>
      </c>
      <c r="H111" s="47">
        <v>0.20799999999999999</v>
      </c>
      <c r="I111" s="47">
        <v>0.44500000000000001</v>
      </c>
      <c r="J111" s="47">
        <v>0.45100000000000001</v>
      </c>
      <c r="K111" s="47">
        <v>0.27</v>
      </c>
      <c r="L111" s="47">
        <v>0.629</v>
      </c>
      <c r="M111" s="47">
        <v>0.51500000000000001</v>
      </c>
      <c r="N111" s="47">
        <v>0.60599999999999998</v>
      </c>
      <c r="O111" s="47">
        <v>0.41699999999999998</v>
      </c>
      <c r="P111" s="47">
        <v>0.34300000000000003</v>
      </c>
      <c r="Q111" s="47">
        <v>0.35199999999999998</v>
      </c>
      <c r="R111" s="47">
        <v>0.36099999999999999</v>
      </c>
      <c r="S111" s="47">
        <v>0.59199999999999997</v>
      </c>
      <c r="T111" s="47">
        <v>0.40600000000000003</v>
      </c>
      <c r="U111" s="47">
        <v>0.41199999999999998</v>
      </c>
      <c r="V111" s="47">
        <v>0.53400000000000003</v>
      </c>
      <c r="W111" s="173"/>
    </row>
    <row r="112" spans="1:23">
      <c r="A112" s="232"/>
      <c r="B112" s="603">
        <v>8.92</v>
      </c>
      <c r="C112" s="47">
        <v>0.375</v>
      </c>
      <c r="D112" s="47">
        <v>0.57599999999999996</v>
      </c>
      <c r="E112" s="47">
        <v>0.40699999999999997</v>
      </c>
      <c r="F112" s="47">
        <v>0.47699999999999998</v>
      </c>
      <c r="G112" s="47">
        <v>0.376</v>
      </c>
      <c r="H112" s="47">
        <v>0.34300000000000003</v>
      </c>
      <c r="I112" s="47">
        <v>0.34100000000000003</v>
      </c>
      <c r="J112" s="47">
        <v>0.35099999999999998</v>
      </c>
      <c r="K112" s="47">
        <v>0.316</v>
      </c>
      <c r="L112" s="47">
        <v>0.52900000000000003</v>
      </c>
      <c r="M112" s="47">
        <v>0.54800000000000004</v>
      </c>
      <c r="N112" s="47">
        <v>0.54400000000000004</v>
      </c>
      <c r="O112" s="47">
        <v>0.44600000000000001</v>
      </c>
      <c r="P112" s="47">
        <v>0.30099999999999999</v>
      </c>
      <c r="Q112" s="47">
        <v>0.55400000000000005</v>
      </c>
      <c r="R112" s="47">
        <v>0.42799999999999999</v>
      </c>
      <c r="S112" s="47">
        <v>0.53400000000000003</v>
      </c>
      <c r="T112" s="47">
        <v>0.39900000000000002</v>
      </c>
      <c r="U112" s="47">
        <v>0.41899999999999998</v>
      </c>
      <c r="V112" s="47">
        <v>0.47199999999999998</v>
      </c>
      <c r="W112" s="173"/>
    </row>
    <row r="113" spans="1:23">
      <c r="A113" s="232"/>
      <c r="B113" s="603">
        <v>9</v>
      </c>
      <c r="C113" s="47">
        <v>0.46500000000000002</v>
      </c>
      <c r="D113" s="47">
        <v>0.54500000000000004</v>
      </c>
      <c r="E113" s="47">
        <v>0.40600000000000003</v>
      </c>
      <c r="F113" s="47">
        <v>0.47699999999999998</v>
      </c>
      <c r="G113" s="47">
        <v>0.39900000000000002</v>
      </c>
      <c r="H113" s="47">
        <v>0.34</v>
      </c>
      <c r="I113" s="47">
        <v>0.4</v>
      </c>
      <c r="J113" s="47">
        <v>0.35499999999999998</v>
      </c>
      <c r="K113" s="47">
        <v>0.40300000000000002</v>
      </c>
      <c r="L113" s="47">
        <v>0.51800000000000002</v>
      </c>
      <c r="M113" s="47">
        <v>0.439</v>
      </c>
      <c r="N113" s="47">
        <v>0.51</v>
      </c>
      <c r="O113" s="47">
        <v>0.47699999999999998</v>
      </c>
      <c r="P113" s="47">
        <v>0.39600000000000002</v>
      </c>
      <c r="Q113" s="47">
        <v>0.33200000000000002</v>
      </c>
      <c r="R113" s="47">
        <v>0.38300000000000001</v>
      </c>
      <c r="S113" s="47">
        <v>0.48599999999999999</v>
      </c>
      <c r="T113" s="47">
        <v>0.42599999999999999</v>
      </c>
      <c r="U113" s="47">
        <v>0.63600000000000001</v>
      </c>
      <c r="V113" s="47">
        <v>0.59399999999999997</v>
      </c>
      <c r="W113" s="173"/>
    </row>
    <row r="114" spans="1:23">
      <c r="A114" s="232"/>
      <c r="B114" s="603">
        <v>9.08</v>
      </c>
      <c r="C114" s="47">
        <v>0.372</v>
      </c>
      <c r="D114" s="47">
        <v>0.5</v>
      </c>
      <c r="E114" s="47">
        <v>0.49399999999999999</v>
      </c>
      <c r="F114" s="47">
        <v>0.35399999999999998</v>
      </c>
      <c r="G114" s="47">
        <v>0.35499999999999998</v>
      </c>
      <c r="H114" s="47">
        <v>0.252</v>
      </c>
      <c r="I114" s="47">
        <v>0.43099999999999999</v>
      </c>
      <c r="J114" s="47">
        <v>0.39800000000000002</v>
      </c>
      <c r="K114" s="47">
        <v>0.36399999999999999</v>
      </c>
      <c r="L114" s="47">
        <v>0.52400000000000002</v>
      </c>
      <c r="M114" s="47">
        <v>0.45300000000000001</v>
      </c>
      <c r="N114" s="47">
        <v>0.46899999999999997</v>
      </c>
      <c r="O114" s="47">
        <v>0.44500000000000001</v>
      </c>
      <c r="P114" s="47">
        <v>0.43099999999999999</v>
      </c>
      <c r="Q114" s="47">
        <v>0.33700000000000002</v>
      </c>
      <c r="R114" s="47">
        <v>0.36699999999999999</v>
      </c>
      <c r="S114" s="47">
        <v>0.61</v>
      </c>
      <c r="T114" s="47">
        <v>0.51600000000000001</v>
      </c>
      <c r="U114" s="47">
        <v>0.47</v>
      </c>
      <c r="V114" s="47">
        <v>0.59199999999999997</v>
      </c>
      <c r="W114" s="173"/>
    </row>
    <row r="115" spans="1:23">
      <c r="A115" s="232"/>
      <c r="B115" s="603">
        <v>9.17</v>
      </c>
      <c r="C115" s="47">
        <v>0.33900000000000002</v>
      </c>
      <c r="D115" s="47">
        <v>0.496</v>
      </c>
      <c r="E115" s="47">
        <v>0.52100000000000002</v>
      </c>
      <c r="F115" s="47">
        <v>0.47599999999999998</v>
      </c>
      <c r="G115" s="47">
        <v>0.36099999999999999</v>
      </c>
      <c r="H115" s="47">
        <v>0.30099999999999999</v>
      </c>
      <c r="I115" s="47">
        <v>0.38600000000000001</v>
      </c>
      <c r="J115" s="47">
        <v>0.28499999999999998</v>
      </c>
      <c r="K115" s="47">
        <v>0.31900000000000001</v>
      </c>
      <c r="L115" s="47">
        <v>0.53900000000000003</v>
      </c>
      <c r="M115" s="47">
        <v>0.41199999999999998</v>
      </c>
      <c r="N115" s="47">
        <v>0.54200000000000004</v>
      </c>
      <c r="O115" s="47">
        <v>0.38200000000000001</v>
      </c>
      <c r="P115" s="47">
        <v>0.43</v>
      </c>
      <c r="Q115" s="47">
        <v>0.379</v>
      </c>
      <c r="R115" s="47">
        <v>0.44</v>
      </c>
      <c r="S115" s="47">
        <v>0.54500000000000004</v>
      </c>
      <c r="T115" s="47">
        <v>0.45600000000000002</v>
      </c>
      <c r="U115" s="47">
        <v>0.51800000000000002</v>
      </c>
      <c r="V115" s="47">
        <v>0.59799999999999998</v>
      </c>
      <c r="W115" s="173"/>
    </row>
    <row r="116" spans="1:23">
      <c r="A116" s="232"/>
      <c r="B116" s="603">
        <v>9.25</v>
      </c>
      <c r="C116" s="47">
        <v>0.40899999999999997</v>
      </c>
      <c r="D116" s="47">
        <v>0.443</v>
      </c>
      <c r="E116" s="47">
        <v>0.49399999999999999</v>
      </c>
      <c r="F116" s="47">
        <v>0.42</v>
      </c>
      <c r="G116" s="47">
        <v>0.32500000000000001</v>
      </c>
      <c r="H116" s="47">
        <v>0.33700000000000002</v>
      </c>
      <c r="I116" s="47">
        <v>0.45700000000000002</v>
      </c>
      <c r="J116" s="47">
        <v>0.26300000000000001</v>
      </c>
      <c r="K116" s="47">
        <v>0.29099999999999998</v>
      </c>
      <c r="L116" s="47">
        <v>0.498</v>
      </c>
      <c r="M116" s="47">
        <v>0.376</v>
      </c>
      <c r="N116" s="47">
        <v>0.58499999999999996</v>
      </c>
      <c r="O116" s="47">
        <v>0.38</v>
      </c>
      <c r="P116" s="47">
        <v>0.44700000000000001</v>
      </c>
      <c r="Q116" s="47">
        <v>0.52100000000000002</v>
      </c>
      <c r="R116" s="47">
        <v>0.38900000000000001</v>
      </c>
      <c r="S116" s="47">
        <v>0.52600000000000002</v>
      </c>
      <c r="T116" s="47">
        <v>0.48099999999999998</v>
      </c>
      <c r="U116" s="47">
        <v>0.55200000000000005</v>
      </c>
      <c r="V116" s="47">
        <v>0.68200000000000005</v>
      </c>
      <c r="W116" s="173"/>
    </row>
    <row r="117" spans="1:23">
      <c r="A117" s="232"/>
      <c r="B117" s="603">
        <v>9.33</v>
      </c>
      <c r="C117" s="47">
        <v>0.40699999999999997</v>
      </c>
      <c r="D117" s="47">
        <v>0.48299999999999998</v>
      </c>
      <c r="E117" s="47">
        <v>0.53</v>
      </c>
      <c r="F117" s="47">
        <v>0.41</v>
      </c>
      <c r="G117" s="47">
        <v>0.41199999999999998</v>
      </c>
      <c r="H117" s="47">
        <v>0.33700000000000002</v>
      </c>
      <c r="I117" s="47">
        <v>0.48699999999999999</v>
      </c>
      <c r="J117" s="47">
        <v>0.24199999999999999</v>
      </c>
      <c r="K117" s="47">
        <v>0.26900000000000002</v>
      </c>
      <c r="L117" s="47">
        <v>0.45100000000000001</v>
      </c>
      <c r="M117" s="47">
        <v>0.38200000000000001</v>
      </c>
      <c r="N117" s="47">
        <v>0.57899999999999996</v>
      </c>
      <c r="O117" s="47">
        <v>0.442</v>
      </c>
      <c r="P117" s="47">
        <v>0.48</v>
      </c>
      <c r="Q117" s="47">
        <v>0.59799999999999998</v>
      </c>
      <c r="R117" s="47">
        <v>0.373</v>
      </c>
      <c r="S117" s="47">
        <v>0.40899999999999997</v>
      </c>
      <c r="T117" s="47">
        <v>0.38600000000000001</v>
      </c>
      <c r="U117" s="47">
        <v>0.51</v>
      </c>
      <c r="V117" s="47">
        <v>0.60499999999999998</v>
      </c>
      <c r="W117" s="173"/>
    </row>
    <row r="118" spans="1:23">
      <c r="A118" s="232"/>
      <c r="B118" s="603">
        <v>9.42</v>
      </c>
      <c r="C118" s="47">
        <v>0.35699999999999998</v>
      </c>
      <c r="D118" s="47">
        <v>0.57499999999999996</v>
      </c>
      <c r="E118" s="47">
        <v>0.498</v>
      </c>
      <c r="F118" s="47">
        <v>0.377</v>
      </c>
      <c r="G118" s="47">
        <v>0.29499999999999998</v>
      </c>
      <c r="H118" s="47">
        <v>0.27600000000000002</v>
      </c>
      <c r="I118" s="47">
        <v>0.45800000000000002</v>
      </c>
      <c r="J118" s="47">
        <v>0.23400000000000001</v>
      </c>
      <c r="K118" s="47">
        <v>0.29499999999999998</v>
      </c>
      <c r="L118" s="47">
        <v>0.57299999999999995</v>
      </c>
      <c r="M118" s="47">
        <v>0.51100000000000001</v>
      </c>
      <c r="N118" s="47">
        <v>0.52</v>
      </c>
      <c r="O118" s="47">
        <v>0.45700000000000002</v>
      </c>
      <c r="P118" s="47">
        <v>0.55400000000000005</v>
      </c>
      <c r="Q118" s="47">
        <v>0.56799999999999995</v>
      </c>
      <c r="R118" s="47">
        <v>0.374</v>
      </c>
      <c r="S118" s="47">
        <v>0.54500000000000004</v>
      </c>
      <c r="T118" s="47">
        <v>0.378</v>
      </c>
      <c r="U118" s="47">
        <v>0.52600000000000002</v>
      </c>
      <c r="V118" s="47">
        <v>0.63200000000000001</v>
      </c>
      <c r="W118" s="173"/>
    </row>
    <row r="119" spans="1:23">
      <c r="A119" s="232"/>
      <c r="B119" s="603">
        <v>9.5</v>
      </c>
      <c r="C119" s="47">
        <v>0.40400000000000003</v>
      </c>
      <c r="D119" s="47">
        <v>0.69599999999999995</v>
      </c>
      <c r="E119" s="47">
        <v>0.47</v>
      </c>
      <c r="F119" s="47">
        <v>0.39900000000000002</v>
      </c>
      <c r="G119" s="47">
        <v>0.29799999999999999</v>
      </c>
      <c r="H119" s="47">
        <v>0.27800000000000002</v>
      </c>
      <c r="I119" s="47">
        <v>0.48199999999999998</v>
      </c>
      <c r="J119" s="47">
        <v>0.41199999999999998</v>
      </c>
      <c r="K119" s="47">
        <v>0.29099999999999998</v>
      </c>
      <c r="L119" s="47">
        <v>0.40899999999999997</v>
      </c>
      <c r="M119" s="47">
        <v>0.46200000000000002</v>
      </c>
      <c r="N119" s="47">
        <v>0.59399999999999997</v>
      </c>
      <c r="O119" s="47">
        <v>0.41899999999999998</v>
      </c>
      <c r="P119" s="47">
        <v>0.48</v>
      </c>
      <c r="Q119" s="47">
        <v>0.439</v>
      </c>
      <c r="R119" s="47">
        <v>0.51300000000000001</v>
      </c>
      <c r="S119" s="47">
        <v>0.48799999999999999</v>
      </c>
      <c r="T119" s="47">
        <v>0.34599999999999997</v>
      </c>
      <c r="U119" s="47">
        <v>0.44600000000000001</v>
      </c>
      <c r="V119" s="47">
        <v>0.59</v>
      </c>
      <c r="W119" s="173"/>
    </row>
    <row r="120" spans="1:23">
      <c r="A120" s="232"/>
      <c r="B120" s="603">
        <v>9.58</v>
      </c>
      <c r="C120" s="47">
        <v>0.41199999999999998</v>
      </c>
      <c r="D120" s="47">
        <v>0.63600000000000001</v>
      </c>
      <c r="E120" s="47">
        <v>0.374</v>
      </c>
      <c r="F120" s="47">
        <v>0.39400000000000002</v>
      </c>
      <c r="G120" s="47">
        <v>0.29499999999999998</v>
      </c>
      <c r="H120" s="47">
        <v>0.24199999999999999</v>
      </c>
      <c r="I120" s="47">
        <v>0.45200000000000001</v>
      </c>
      <c r="J120" s="47">
        <v>0.28299999999999997</v>
      </c>
      <c r="K120" s="47">
        <v>0.309</v>
      </c>
      <c r="L120" s="47">
        <v>0.498</v>
      </c>
      <c r="M120" s="47">
        <v>0.59599999999999997</v>
      </c>
      <c r="N120" s="47">
        <v>0.55300000000000005</v>
      </c>
      <c r="O120" s="47">
        <v>0.40400000000000003</v>
      </c>
      <c r="P120" s="47">
        <v>0.56899999999999995</v>
      </c>
      <c r="Q120" s="47">
        <v>0.48299999999999998</v>
      </c>
      <c r="R120" s="47">
        <v>0.56899999999999995</v>
      </c>
      <c r="S120" s="47">
        <v>0.47199999999999998</v>
      </c>
      <c r="T120" s="47">
        <v>0.374</v>
      </c>
      <c r="U120" s="47">
        <v>0.50900000000000001</v>
      </c>
      <c r="V120" s="47">
        <v>0.67700000000000005</v>
      </c>
      <c r="W120" s="173"/>
    </row>
    <row r="121" spans="1:23">
      <c r="A121" s="232"/>
      <c r="B121" s="603">
        <v>9.67</v>
      </c>
      <c r="C121" s="47">
        <v>0.40799999999999997</v>
      </c>
      <c r="D121" s="47">
        <v>0.58899999999999997</v>
      </c>
      <c r="E121" s="47">
        <v>0.42</v>
      </c>
      <c r="F121" s="47">
        <v>0.39800000000000002</v>
      </c>
      <c r="G121" s="47">
        <v>0.41699999999999998</v>
      </c>
      <c r="H121" s="47">
        <v>0.223</v>
      </c>
      <c r="I121" s="47">
        <v>0.45300000000000001</v>
      </c>
      <c r="J121" s="47">
        <v>0.28399999999999997</v>
      </c>
      <c r="K121" s="47">
        <v>0.29799999999999999</v>
      </c>
      <c r="L121" s="47">
        <v>0.51</v>
      </c>
      <c r="M121" s="47">
        <v>0.56699999999999995</v>
      </c>
      <c r="N121" s="47">
        <v>0.73399999999999999</v>
      </c>
      <c r="O121" s="47">
        <v>0.38900000000000001</v>
      </c>
      <c r="P121" s="47">
        <v>0.497</v>
      </c>
      <c r="Q121" s="47">
        <v>0.443</v>
      </c>
      <c r="R121" s="47">
        <v>0.52200000000000002</v>
      </c>
      <c r="S121" s="47">
        <v>0.442</v>
      </c>
      <c r="T121" s="47">
        <v>0.35199999999999998</v>
      </c>
      <c r="U121" s="47">
        <v>0.46400000000000002</v>
      </c>
      <c r="V121" s="47">
        <v>0.63100000000000001</v>
      </c>
      <c r="W121" s="173"/>
    </row>
    <row r="122" spans="1:23">
      <c r="A122" s="232"/>
      <c r="B122" s="603">
        <v>9.75</v>
      </c>
      <c r="C122" s="47">
        <v>0.39600000000000002</v>
      </c>
      <c r="D122" s="47">
        <v>0.54600000000000004</v>
      </c>
      <c r="E122" s="47">
        <v>0.42</v>
      </c>
      <c r="F122" s="47">
        <v>0.41599999999999998</v>
      </c>
      <c r="G122" s="47">
        <v>0.40500000000000003</v>
      </c>
      <c r="H122" s="47">
        <v>0.246</v>
      </c>
      <c r="I122" s="47">
        <v>0.47699999999999998</v>
      </c>
      <c r="J122" s="47">
        <v>0.35699999999999998</v>
      </c>
      <c r="K122" s="47">
        <v>0.43099999999999999</v>
      </c>
      <c r="L122" s="47">
        <v>0.58499999999999996</v>
      </c>
      <c r="M122" s="47">
        <v>0.58599999999999997</v>
      </c>
      <c r="N122" s="47">
        <v>0.63600000000000001</v>
      </c>
      <c r="O122" s="47">
        <v>0.375</v>
      </c>
      <c r="P122" s="47">
        <v>0.46300000000000002</v>
      </c>
      <c r="Q122" s="47">
        <v>0.46700000000000003</v>
      </c>
      <c r="R122" s="47">
        <v>0.48899999999999999</v>
      </c>
      <c r="S122" s="47">
        <v>0.49299999999999999</v>
      </c>
      <c r="T122" s="47">
        <v>0.432</v>
      </c>
      <c r="U122" s="47">
        <v>0.41499999999999998</v>
      </c>
      <c r="V122" s="47">
        <v>0.63300000000000001</v>
      </c>
      <c r="W122" s="173"/>
    </row>
    <row r="123" spans="1:23">
      <c r="A123" s="232"/>
      <c r="B123" s="603">
        <v>9.83</v>
      </c>
      <c r="C123" s="47">
        <v>0.34100000000000003</v>
      </c>
      <c r="D123" s="47">
        <v>0.49</v>
      </c>
      <c r="E123" s="47">
        <v>0.41099999999999998</v>
      </c>
      <c r="F123" s="47">
        <v>0.52100000000000002</v>
      </c>
      <c r="G123" s="47">
        <v>0.41099999999999998</v>
      </c>
      <c r="H123" s="47">
        <v>0.29099999999999998</v>
      </c>
      <c r="I123" s="47">
        <v>0.47499999999999998</v>
      </c>
      <c r="J123" s="47">
        <v>0.36699999999999999</v>
      </c>
      <c r="K123" s="47">
        <v>0.3</v>
      </c>
      <c r="L123" s="47">
        <v>0.61599999999999999</v>
      </c>
      <c r="M123" s="47">
        <v>0.60799999999999998</v>
      </c>
      <c r="N123" s="47">
        <v>0.60599999999999998</v>
      </c>
      <c r="O123" s="47">
        <v>0.39600000000000002</v>
      </c>
      <c r="P123" s="47">
        <v>0.439</v>
      </c>
      <c r="Q123" s="47">
        <v>0.50700000000000001</v>
      </c>
      <c r="R123" s="47">
        <v>0.46300000000000002</v>
      </c>
      <c r="S123" s="47">
        <v>0.437</v>
      </c>
      <c r="T123" s="47">
        <v>0.496</v>
      </c>
      <c r="U123" s="47">
        <v>0.436</v>
      </c>
      <c r="V123" s="47">
        <v>0.55900000000000005</v>
      </c>
      <c r="W123" s="173"/>
    </row>
    <row r="124" spans="1:23">
      <c r="A124" s="232"/>
      <c r="B124" s="603">
        <v>9.92</v>
      </c>
      <c r="C124" s="47">
        <v>0.52100000000000002</v>
      </c>
      <c r="D124" s="47">
        <v>0.442</v>
      </c>
      <c r="E124" s="47">
        <v>0.34899999999999998</v>
      </c>
      <c r="F124" s="47">
        <v>0.51100000000000001</v>
      </c>
      <c r="G124" s="47">
        <v>0.38600000000000001</v>
      </c>
      <c r="H124" s="47">
        <v>0.36499999999999999</v>
      </c>
      <c r="I124" s="47">
        <v>0.41199999999999998</v>
      </c>
      <c r="J124" s="47">
        <v>0.44800000000000001</v>
      </c>
      <c r="K124" s="47">
        <v>0.28100000000000003</v>
      </c>
      <c r="L124" s="47">
        <v>0.67900000000000005</v>
      </c>
      <c r="M124" s="47">
        <v>0.60499999999999998</v>
      </c>
      <c r="N124" s="47">
        <v>0.59199999999999997</v>
      </c>
      <c r="O124" s="47">
        <v>0.373</v>
      </c>
      <c r="P124" s="47">
        <v>0.46700000000000003</v>
      </c>
      <c r="Q124" s="47">
        <v>0.35899999999999999</v>
      </c>
      <c r="R124" s="47">
        <v>0.38700000000000001</v>
      </c>
      <c r="S124" s="47">
        <v>0.41599999999999998</v>
      </c>
      <c r="T124" s="47">
        <v>0.51900000000000002</v>
      </c>
      <c r="U124" s="47">
        <v>0.44800000000000001</v>
      </c>
      <c r="V124" s="47">
        <v>0.503</v>
      </c>
      <c r="W124" s="173"/>
    </row>
    <row r="125" spans="1:23">
      <c r="A125" s="232"/>
      <c r="B125" s="603">
        <v>10</v>
      </c>
      <c r="C125" s="47">
        <v>0.39900000000000002</v>
      </c>
      <c r="D125" s="47">
        <v>0.45200000000000001</v>
      </c>
      <c r="E125" s="47">
        <v>0.376</v>
      </c>
      <c r="F125" s="47">
        <v>0.53500000000000003</v>
      </c>
      <c r="G125" s="47">
        <v>0.33500000000000002</v>
      </c>
      <c r="H125" s="47">
        <v>0.28999999999999998</v>
      </c>
      <c r="I125" s="47">
        <v>0.36</v>
      </c>
      <c r="J125" s="47">
        <v>0.40899999999999997</v>
      </c>
      <c r="K125" s="47">
        <v>0.157</v>
      </c>
      <c r="L125" s="47">
        <v>0.66600000000000004</v>
      </c>
      <c r="M125" s="47">
        <v>0.63800000000000001</v>
      </c>
      <c r="N125" s="47">
        <v>0.48499999999999999</v>
      </c>
      <c r="O125" s="47">
        <v>0.502</v>
      </c>
      <c r="P125" s="47">
        <v>0.42</v>
      </c>
      <c r="Q125" s="47">
        <v>0.40699999999999997</v>
      </c>
      <c r="R125" s="47">
        <v>0.45500000000000002</v>
      </c>
      <c r="S125" s="47">
        <v>0.505</v>
      </c>
      <c r="T125" s="47">
        <v>0.49</v>
      </c>
      <c r="U125" s="47">
        <v>0.46100000000000002</v>
      </c>
      <c r="V125" s="47">
        <v>0.61699999999999999</v>
      </c>
      <c r="W125" s="173"/>
    </row>
    <row r="126" spans="1:23">
      <c r="A126" s="232"/>
      <c r="B126" s="603">
        <v>10.08</v>
      </c>
      <c r="C126" s="47">
        <v>0.38</v>
      </c>
      <c r="D126" s="47">
        <v>0.39500000000000002</v>
      </c>
      <c r="E126" s="47">
        <v>0.38700000000000001</v>
      </c>
      <c r="F126" s="47">
        <v>0.54600000000000004</v>
      </c>
      <c r="G126" s="47">
        <v>0.371</v>
      </c>
      <c r="H126" s="47">
        <v>0.26500000000000001</v>
      </c>
      <c r="I126" s="47">
        <v>0.34699999999999998</v>
      </c>
      <c r="J126" s="47">
        <v>0.371</v>
      </c>
      <c r="K126" s="47">
        <v>0.17299999999999999</v>
      </c>
      <c r="L126" s="47">
        <v>0.58699999999999997</v>
      </c>
      <c r="M126" s="47">
        <v>0.623</v>
      </c>
      <c r="N126" s="47">
        <v>0.436</v>
      </c>
      <c r="O126" s="47">
        <v>0.44900000000000001</v>
      </c>
      <c r="P126" s="47">
        <v>0.45400000000000001</v>
      </c>
      <c r="Q126" s="47">
        <v>0.39600000000000002</v>
      </c>
      <c r="R126" s="47">
        <v>0.42699999999999999</v>
      </c>
      <c r="S126" s="47">
        <v>0.501</v>
      </c>
      <c r="T126" s="47">
        <v>0.51700000000000002</v>
      </c>
      <c r="U126" s="47">
        <v>0.50700000000000001</v>
      </c>
      <c r="V126" s="47">
        <v>0.66200000000000003</v>
      </c>
      <c r="W126" s="173"/>
    </row>
    <row r="127" spans="1:23">
      <c r="A127" s="232"/>
      <c r="B127" s="603">
        <v>10.17</v>
      </c>
      <c r="C127" s="47">
        <v>0.40699999999999997</v>
      </c>
      <c r="D127" s="47">
        <v>0.58899999999999997</v>
      </c>
      <c r="E127" s="47">
        <v>0.45500000000000002</v>
      </c>
      <c r="F127" s="47">
        <v>0.56599999999999995</v>
      </c>
      <c r="G127" s="47">
        <v>0.44400000000000001</v>
      </c>
      <c r="H127" s="47">
        <v>0.19700000000000001</v>
      </c>
      <c r="I127" s="47">
        <v>0.437</v>
      </c>
      <c r="J127" s="47">
        <v>0.35799999999999998</v>
      </c>
      <c r="K127" s="47">
        <v>0.16700000000000001</v>
      </c>
      <c r="L127" s="47">
        <v>0.56399999999999995</v>
      </c>
      <c r="M127" s="47">
        <v>0.63</v>
      </c>
      <c r="N127" s="47">
        <v>0.51700000000000002</v>
      </c>
      <c r="O127" s="47">
        <v>0.435</v>
      </c>
      <c r="P127" s="47">
        <v>0.38800000000000001</v>
      </c>
      <c r="Q127" s="47">
        <v>0.61099999999999999</v>
      </c>
      <c r="R127" s="47">
        <v>0.308</v>
      </c>
      <c r="S127" s="47">
        <v>0.48699999999999999</v>
      </c>
      <c r="T127" s="47">
        <v>0.51500000000000001</v>
      </c>
      <c r="U127" s="47">
        <v>0.495</v>
      </c>
      <c r="V127" s="47">
        <v>0.51300000000000001</v>
      </c>
      <c r="W127" s="173"/>
    </row>
    <row r="128" spans="1:23">
      <c r="A128" s="232"/>
      <c r="B128" s="603">
        <v>10.25</v>
      </c>
      <c r="C128" s="47">
        <v>0.34499999999999997</v>
      </c>
      <c r="D128" s="47">
        <v>0.56899999999999995</v>
      </c>
      <c r="E128" s="47">
        <v>0.36599999999999999</v>
      </c>
      <c r="F128" s="47">
        <v>0.40899999999999997</v>
      </c>
      <c r="G128" s="47">
        <v>0.502</v>
      </c>
      <c r="H128" s="47">
        <v>0.28599999999999998</v>
      </c>
      <c r="I128" s="47">
        <v>0.47299999999999998</v>
      </c>
      <c r="J128" s="47">
        <v>0.40200000000000002</v>
      </c>
      <c r="K128" s="47">
        <v>0.192</v>
      </c>
      <c r="L128" s="47">
        <v>0.63500000000000001</v>
      </c>
      <c r="M128" s="47">
        <v>0.55700000000000005</v>
      </c>
      <c r="N128" s="47">
        <v>0.45300000000000001</v>
      </c>
      <c r="O128" s="47">
        <v>0.50900000000000001</v>
      </c>
      <c r="P128" s="47">
        <v>0.36399999999999999</v>
      </c>
      <c r="Q128" s="47">
        <v>0.624</v>
      </c>
      <c r="R128" s="47">
        <v>0.35299999999999998</v>
      </c>
      <c r="S128" s="47">
        <v>0.57099999999999995</v>
      </c>
      <c r="T128" s="47">
        <v>0.56599999999999995</v>
      </c>
      <c r="U128" s="47">
        <v>0.55200000000000005</v>
      </c>
      <c r="V128" s="47">
        <v>0.47599999999999998</v>
      </c>
      <c r="W128" s="173"/>
    </row>
    <row r="129" spans="1:23">
      <c r="A129" s="232"/>
      <c r="B129" s="603">
        <v>10.33</v>
      </c>
      <c r="C129" s="47">
        <v>0.33800000000000002</v>
      </c>
      <c r="D129" s="47">
        <v>0.53600000000000003</v>
      </c>
      <c r="E129" s="47">
        <v>0.45900000000000002</v>
      </c>
      <c r="F129" s="47">
        <v>0.436</v>
      </c>
      <c r="G129" s="47">
        <v>0.52200000000000002</v>
      </c>
      <c r="H129" s="47">
        <v>0.33600000000000002</v>
      </c>
      <c r="I129" s="47">
        <v>0.38900000000000001</v>
      </c>
      <c r="J129" s="47">
        <v>0.39400000000000002</v>
      </c>
      <c r="K129" s="47">
        <v>0.22500000000000001</v>
      </c>
      <c r="L129" s="47">
        <v>0.65600000000000003</v>
      </c>
      <c r="M129" s="47">
        <v>0.60199999999999998</v>
      </c>
      <c r="N129" s="47">
        <v>0.40500000000000003</v>
      </c>
      <c r="O129" s="47">
        <v>0.5</v>
      </c>
      <c r="P129" s="47">
        <v>0.46400000000000002</v>
      </c>
      <c r="Q129" s="47">
        <v>0.47299999999999998</v>
      </c>
      <c r="R129" s="47">
        <v>0.41699999999999998</v>
      </c>
      <c r="S129" s="47">
        <v>0.51400000000000001</v>
      </c>
      <c r="T129" s="47">
        <v>0.501</v>
      </c>
      <c r="U129" s="47">
        <v>0.44500000000000001</v>
      </c>
      <c r="V129" s="47">
        <v>0.44500000000000001</v>
      </c>
      <c r="W129" s="173"/>
    </row>
    <row r="130" spans="1:23">
      <c r="A130" s="232"/>
      <c r="B130" s="603">
        <v>10.42</v>
      </c>
      <c r="C130" s="47">
        <v>0.372</v>
      </c>
      <c r="D130" s="47">
        <v>0.39300000000000002</v>
      </c>
      <c r="E130" s="47">
        <v>0.36399999999999999</v>
      </c>
      <c r="F130" s="47">
        <v>0.35699999999999998</v>
      </c>
      <c r="G130" s="47">
        <v>0.61</v>
      </c>
      <c r="H130" s="47">
        <v>0.21099999999999999</v>
      </c>
      <c r="I130" s="47">
        <v>0.42199999999999999</v>
      </c>
      <c r="J130" s="47">
        <v>0.38800000000000001</v>
      </c>
      <c r="K130" s="47">
        <v>0.29399999999999998</v>
      </c>
      <c r="L130" s="47">
        <v>0.45400000000000001</v>
      </c>
      <c r="M130" s="47">
        <v>0.60599999999999998</v>
      </c>
      <c r="N130" s="47">
        <v>0.40799999999999997</v>
      </c>
      <c r="O130" s="47">
        <v>0.58499999999999996</v>
      </c>
      <c r="P130" s="47">
        <v>0.45800000000000002</v>
      </c>
      <c r="Q130" s="47">
        <v>0.499</v>
      </c>
      <c r="R130" s="47">
        <v>0.40500000000000003</v>
      </c>
      <c r="S130" s="47">
        <v>0.56100000000000005</v>
      </c>
      <c r="T130" s="47">
        <v>0.438</v>
      </c>
      <c r="U130" s="47">
        <v>0.51300000000000001</v>
      </c>
      <c r="V130" s="47">
        <v>0.438</v>
      </c>
      <c r="W130" s="173"/>
    </row>
    <row r="131" spans="1:23">
      <c r="A131" s="232"/>
      <c r="B131" s="603">
        <v>10.5</v>
      </c>
      <c r="C131" s="47">
        <v>0.51900000000000002</v>
      </c>
      <c r="D131" s="47">
        <v>0.49099999999999999</v>
      </c>
      <c r="E131" s="47">
        <v>0.35199999999999998</v>
      </c>
      <c r="F131" s="47">
        <v>0.47699999999999998</v>
      </c>
      <c r="G131" s="47">
        <v>0.59699999999999998</v>
      </c>
      <c r="H131" s="47">
        <v>0.316</v>
      </c>
      <c r="I131" s="47">
        <v>0.39900000000000002</v>
      </c>
      <c r="J131" s="47">
        <v>0.35899999999999999</v>
      </c>
      <c r="K131" s="47">
        <v>0.26700000000000002</v>
      </c>
      <c r="L131" s="47">
        <v>0.56200000000000006</v>
      </c>
      <c r="M131" s="47">
        <v>0.47599999999999998</v>
      </c>
      <c r="N131" s="47">
        <v>0.52600000000000002</v>
      </c>
      <c r="O131" s="47">
        <v>0.61899999999999999</v>
      </c>
      <c r="P131" s="47">
        <v>0.33700000000000002</v>
      </c>
      <c r="Q131" s="47">
        <v>0.51500000000000001</v>
      </c>
      <c r="R131" s="47">
        <v>0.28000000000000003</v>
      </c>
      <c r="S131" s="47">
        <v>0.55100000000000005</v>
      </c>
      <c r="T131" s="47">
        <v>0.505</v>
      </c>
      <c r="U131" s="47">
        <v>0.55500000000000005</v>
      </c>
      <c r="V131" s="47">
        <v>0.36699999999999999</v>
      </c>
      <c r="W131" s="173"/>
    </row>
    <row r="132" spans="1:23">
      <c r="A132" s="232"/>
      <c r="B132" s="603">
        <v>10.58</v>
      </c>
      <c r="C132" s="47">
        <v>0.34499999999999997</v>
      </c>
      <c r="D132" s="47">
        <v>0.624</v>
      </c>
      <c r="E132" s="47">
        <v>0.33100000000000002</v>
      </c>
      <c r="F132" s="47">
        <v>0.42399999999999999</v>
      </c>
      <c r="G132" s="47">
        <v>0.47799999999999998</v>
      </c>
      <c r="H132" s="47">
        <v>0.34</v>
      </c>
      <c r="I132" s="47">
        <v>0.42699999999999999</v>
      </c>
      <c r="J132" s="47">
        <v>0.35199999999999998</v>
      </c>
      <c r="K132" s="47">
        <v>0.38100000000000001</v>
      </c>
      <c r="L132" s="47">
        <v>0.59199999999999997</v>
      </c>
      <c r="M132" s="47">
        <v>0.48899999999999999</v>
      </c>
      <c r="N132" s="47">
        <v>0.46899999999999997</v>
      </c>
      <c r="O132" s="47">
        <v>0.622</v>
      </c>
      <c r="P132" s="47">
        <v>0.432</v>
      </c>
      <c r="Q132" s="47">
        <v>0.59399999999999997</v>
      </c>
      <c r="R132" s="47">
        <v>0.40400000000000003</v>
      </c>
      <c r="S132" s="47">
        <v>0.60699999999999998</v>
      </c>
      <c r="T132" s="47">
        <v>0.52100000000000002</v>
      </c>
      <c r="U132" s="47">
        <v>0.48899999999999999</v>
      </c>
      <c r="V132" s="47">
        <v>0.39500000000000002</v>
      </c>
      <c r="W132" s="173"/>
    </row>
    <row r="133" spans="1:23">
      <c r="A133" s="232"/>
      <c r="B133" s="603">
        <v>10.67</v>
      </c>
      <c r="C133" s="47">
        <v>0.4</v>
      </c>
      <c r="D133" s="47">
        <v>0.59699999999999998</v>
      </c>
      <c r="E133" s="47">
        <v>0.32600000000000001</v>
      </c>
      <c r="F133" s="47">
        <v>0.42299999999999999</v>
      </c>
      <c r="G133" s="47">
        <v>0.54</v>
      </c>
      <c r="H133" s="47">
        <v>0.38200000000000001</v>
      </c>
      <c r="I133" s="47">
        <v>0.40400000000000003</v>
      </c>
      <c r="J133" s="47">
        <v>0.32800000000000001</v>
      </c>
      <c r="K133" s="47">
        <v>0.28000000000000003</v>
      </c>
      <c r="L133" s="47">
        <v>0.59499999999999997</v>
      </c>
      <c r="M133" s="47">
        <v>0.50700000000000001</v>
      </c>
      <c r="N133" s="47">
        <v>0.52900000000000003</v>
      </c>
      <c r="O133" s="47">
        <v>0.45300000000000001</v>
      </c>
      <c r="P133" s="47">
        <v>0.39800000000000002</v>
      </c>
      <c r="Q133" s="47">
        <v>0.63700000000000001</v>
      </c>
      <c r="R133" s="47">
        <v>0.42799999999999999</v>
      </c>
      <c r="S133" s="47">
        <v>0.496</v>
      </c>
      <c r="T133" s="47">
        <v>0.40699999999999997</v>
      </c>
      <c r="U133" s="47">
        <v>0.46</v>
      </c>
      <c r="V133" s="47">
        <v>0.48699999999999999</v>
      </c>
      <c r="W133" s="173"/>
    </row>
    <row r="134" spans="1:23">
      <c r="A134" s="232"/>
      <c r="B134" s="603">
        <v>10.75</v>
      </c>
      <c r="C134" s="47">
        <v>0.47499999999999998</v>
      </c>
      <c r="D134" s="47">
        <v>0.66600000000000004</v>
      </c>
      <c r="E134" s="47">
        <v>0.36499999999999999</v>
      </c>
      <c r="F134" s="47">
        <v>0.52500000000000002</v>
      </c>
      <c r="G134" s="47">
        <v>0.58099999999999996</v>
      </c>
      <c r="H134" s="47">
        <v>0.23499999999999999</v>
      </c>
      <c r="I134" s="47">
        <v>0.37</v>
      </c>
      <c r="J134" s="47">
        <v>0.3</v>
      </c>
      <c r="K134" s="47">
        <v>0.245</v>
      </c>
      <c r="L134" s="47">
        <v>0.623</v>
      </c>
      <c r="M134" s="47">
        <v>0.53800000000000003</v>
      </c>
      <c r="N134" s="47">
        <v>0.51</v>
      </c>
      <c r="O134" s="47">
        <v>0.47499999999999998</v>
      </c>
      <c r="P134" s="47">
        <v>0.34799999999999998</v>
      </c>
      <c r="Q134" s="47">
        <v>0.60899999999999999</v>
      </c>
      <c r="R134" s="47">
        <v>0.45600000000000002</v>
      </c>
      <c r="S134" s="47">
        <v>0.498</v>
      </c>
      <c r="T134" s="47">
        <v>0.41899999999999998</v>
      </c>
      <c r="U134" s="47">
        <v>0.51100000000000001</v>
      </c>
      <c r="V134" s="47">
        <v>0.46400000000000002</v>
      </c>
      <c r="W134" s="173"/>
    </row>
    <row r="135" spans="1:23">
      <c r="A135" s="232"/>
      <c r="B135" s="603">
        <v>10.83</v>
      </c>
      <c r="C135" s="47">
        <v>0.64700000000000002</v>
      </c>
      <c r="D135" s="47">
        <v>0.57499999999999996</v>
      </c>
      <c r="E135" s="47">
        <v>0.35099999999999998</v>
      </c>
      <c r="F135" s="47">
        <v>0.51500000000000001</v>
      </c>
      <c r="G135" s="47">
        <v>0.47299999999999998</v>
      </c>
      <c r="H135" s="47">
        <v>0.249</v>
      </c>
      <c r="I135" s="47">
        <v>0.39</v>
      </c>
      <c r="J135" s="47">
        <v>0.23799999999999999</v>
      </c>
      <c r="K135" s="47">
        <v>0.215</v>
      </c>
      <c r="L135" s="47">
        <v>0.55000000000000004</v>
      </c>
      <c r="M135" s="47">
        <v>0.65600000000000003</v>
      </c>
      <c r="N135" s="47">
        <v>0.57699999999999996</v>
      </c>
      <c r="O135" s="47">
        <v>0.58199999999999996</v>
      </c>
      <c r="P135" s="47">
        <v>0.39400000000000002</v>
      </c>
      <c r="Q135" s="47">
        <v>0.47099999999999997</v>
      </c>
      <c r="R135" s="47">
        <v>0.47599999999999998</v>
      </c>
      <c r="S135" s="47">
        <v>0.53700000000000003</v>
      </c>
      <c r="T135" s="47">
        <v>0.374</v>
      </c>
      <c r="U135" s="47">
        <v>0.55100000000000005</v>
      </c>
      <c r="V135" s="47">
        <v>0.54</v>
      </c>
      <c r="W135" s="173"/>
    </row>
    <row r="136" spans="1:23">
      <c r="A136" s="232"/>
      <c r="B136" s="603">
        <v>10.92</v>
      </c>
      <c r="C136" s="47">
        <v>0.34899999999999998</v>
      </c>
      <c r="D136" s="47">
        <v>0.44900000000000001</v>
      </c>
      <c r="E136" s="47">
        <v>0.35399999999999998</v>
      </c>
      <c r="F136" s="47">
        <v>0.45900000000000002</v>
      </c>
      <c r="G136" s="47">
        <v>0.501</v>
      </c>
      <c r="H136" s="47">
        <v>0.314</v>
      </c>
      <c r="I136" s="47">
        <v>0.45500000000000002</v>
      </c>
      <c r="J136" s="47">
        <v>0.23400000000000001</v>
      </c>
      <c r="K136" s="47">
        <v>0.33600000000000002</v>
      </c>
      <c r="L136" s="47">
        <v>0.59899999999999998</v>
      </c>
      <c r="M136" s="47">
        <v>0.624</v>
      </c>
      <c r="N136" s="47">
        <v>0.58399999999999996</v>
      </c>
      <c r="O136" s="47">
        <v>0.57099999999999995</v>
      </c>
      <c r="P136" s="47">
        <v>0.49</v>
      </c>
      <c r="Q136" s="47">
        <v>0.47799999999999998</v>
      </c>
      <c r="R136" s="47">
        <v>0.51300000000000001</v>
      </c>
      <c r="S136" s="47">
        <v>0.52400000000000002</v>
      </c>
      <c r="T136" s="47">
        <v>0.37</v>
      </c>
      <c r="U136" s="47">
        <v>0.54900000000000004</v>
      </c>
      <c r="V136" s="47">
        <v>0.57899999999999996</v>
      </c>
      <c r="W136" s="173"/>
    </row>
    <row r="137" spans="1:23">
      <c r="A137" s="232"/>
      <c r="B137" s="603">
        <v>11</v>
      </c>
      <c r="C137" s="47">
        <v>0.35099999999999998</v>
      </c>
      <c r="D137" s="47">
        <v>0.41599999999999998</v>
      </c>
      <c r="E137" s="47">
        <v>0.40899999999999997</v>
      </c>
      <c r="F137" s="47">
        <v>0.499</v>
      </c>
      <c r="G137" s="47">
        <v>0.371</v>
      </c>
      <c r="H137" s="47">
        <v>0.32</v>
      </c>
      <c r="I137" s="47">
        <v>0.38600000000000001</v>
      </c>
      <c r="J137" s="47">
        <v>0.20499999999999999</v>
      </c>
      <c r="K137" s="47">
        <v>0.31</v>
      </c>
      <c r="L137" s="47">
        <v>0.58699999999999997</v>
      </c>
      <c r="M137" s="47">
        <v>0.50800000000000001</v>
      </c>
      <c r="N137" s="47">
        <v>0.52200000000000002</v>
      </c>
      <c r="O137" s="47">
        <v>0.38900000000000001</v>
      </c>
      <c r="P137" s="47">
        <v>0.42299999999999999</v>
      </c>
      <c r="Q137" s="47">
        <v>0.433</v>
      </c>
      <c r="R137" s="47">
        <v>0.34599999999999997</v>
      </c>
      <c r="S137" s="47">
        <v>0.47799999999999998</v>
      </c>
      <c r="T137" s="47">
        <v>0.32100000000000001</v>
      </c>
      <c r="U137" s="47">
        <v>0.52500000000000002</v>
      </c>
      <c r="V137" s="47">
        <v>0.59899999999999998</v>
      </c>
      <c r="W137" s="173"/>
    </row>
    <row r="138" spans="1:23">
      <c r="A138" s="232"/>
      <c r="B138" s="603">
        <v>11.08</v>
      </c>
      <c r="C138" s="47">
        <v>0.39400000000000002</v>
      </c>
      <c r="D138" s="47">
        <v>0.36199999999999999</v>
      </c>
      <c r="E138" s="47">
        <v>0.42699999999999999</v>
      </c>
      <c r="F138" s="47">
        <v>0.45500000000000002</v>
      </c>
      <c r="G138" s="47">
        <v>0.503</v>
      </c>
      <c r="H138" s="47">
        <v>0.29599999999999999</v>
      </c>
      <c r="I138" s="47">
        <v>0.436</v>
      </c>
      <c r="J138" s="47">
        <v>0.26100000000000001</v>
      </c>
      <c r="K138" s="47">
        <v>0.28199999999999997</v>
      </c>
      <c r="L138" s="47">
        <v>0.57599999999999996</v>
      </c>
      <c r="M138" s="47">
        <v>0.497</v>
      </c>
      <c r="N138" s="47">
        <v>0.46</v>
      </c>
      <c r="O138" s="47">
        <v>0.39400000000000002</v>
      </c>
      <c r="P138" s="47">
        <v>0.49399999999999999</v>
      </c>
      <c r="Q138" s="47">
        <v>0.47899999999999998</v>
      </c>
      <c r="R138" s="47">
        <v>0.32600000000000001</v>
      </c>
      <c r="S138" s="47">
        <v>0.52400000000000002</v>
      </c>
      <c r="T138" s="47">
        <v>0.29599999999999999</v>
      </c>
      <c r="U138" s="47">
        <v>0.39300000000000002</v>
      </c>
      <c r="V138" s="47">
        <v>0.61299999999999999</v>
      </c>
      <c r="W138" s="173"/>
    </row>
    <row r="139" spans="1:23">
      <c r="A139" s="232"/>
      <c r="B139" s="603">
        <v>11.17</v>
      </c>
      <c r="C139" s="47">
        <v>0.38600000000000001</v>
      </c>
      <c r="D139" s="47">
        <v>0.39300000000000002</v>
      </c>
      <c r="E139" s="47">
        <v>0.46300000000000002</v>
      </c>
      <c r="F139" s="47">
        <v>0.41899999999999998</v>
      </c>
      <c r="G139" s="47">
        <v>0.48199999999999998</v>
      </c>
      <c r="H139" s="47">
        <v>0.26</v>
      </c>
      <c r="I139" s="47">
        <v>0.40200000000000002</v>
      </c>
      <c r="J139" s="47">
        <v>0.25</v>
      </c>
      <c r="K139" s="47">
        <v>0.36099999999999999</v>
      </c>
      <c r="L139" s="47">
        <v>0.52300000000000002</v>
      </c>
      <c r="M139" s="47">
        <v>0.442</v>
      </c>
      <c r="N139" s="47">
        <v>0.53</v>
      </c>
      <c r="O139" s="47">
        <v>0.42</v>
      </c>
      <c r="P139" s="47">
        <v>0.53700000000000003</v>
      </c>
      <c r="Q139" s="47">
        <v>0.38100000000000001</v>
      </c>
      <c r="R139" s="47">
        <v>0.47899999999999998</v>
      </c>
      <c r="S139" s="47">
        <v>0.5</v>
      </c>
      <c r="T139" s="47">
        <v>0.39400000000000002</v>
      </c>
      <c r="U139" s="47">
        <v>0.439</v>
      </c>
      <c r="V139" s="47">
        <v>0.443</v>
      </c>
      <c r="W139" s="173"/>
    </row>
    <row r="140" spans="1:23">
      <c r="A140" s="232"/>
      <c r="B140" s="603">
        <v>11.25</v>
      </c>
      <c r="C140" s="47">
        <v>0.38800000000000001</v>
      </c>
      <c r="D140" s="47">
        <v>0.377</v>
      </c>
      <c r="E140" s="47">
        <v>0.436</v>
      </c>
      <c r="F140" s="47">
        <v>0.5</v>
      </c>
      <c r="G140" s="47">
        <v>0.41699999999999998</v>
      </c>
      <c r="H140" s="47">
        <v>0.254</v>
      </c>
      <c r="I140" s="47">
        <v>0.33900000000000002</v>
      </c>
      <c r="J140" s="47">
        <v>0.22900000000000001</v>
      </c>
      <c r="K140" s="47">
        <v>0.38300000000000001</v>
      </c>
      <c r="L140" s="47">
        <v>0.47099999999999997</v>
      </c>
      <c r="M140" s="47">
        <v>0.41099999999999998</v>
      </c>
      <c r="N140" s="47">
        <v>0.49299999999999999</v>
      </c>
      <c r="O140" s="47">
        <v>0.40200000000000002</v>
      </c>
      <c r="P140" s="47">
        <v>0.67800000000000005</v>
      </c>
      <c r="Q140" s="47">
        <v>0.57499999999999996</v>
      </c>
      <c r="R140" s="47">
        <v>0.50900000000000001</v>
      </c>
      <c r="S140" s="47">
        <v>0.47299999999999998</v>
      </c>
      <c r="T140" s="47">
        <v>0.39600000000000002</v>
      </c>
      <c r="U140" s="47">
        <v>0.41799999999999998</v>
      </c>
      <c r="V140" s="47">
        <v>0.65400000000000003</v>
      </c>
      <c r="W140" s="173"/>
    </row>
    <row r="141" spans="1:23">
      <c r="A141" s="232"/>
      <c r="B141" s="603">
        <v>11.33</v>
      </c>
      <c r="C141" s="47">
        <v>0.439</v>
      </c>
      <c r="D141" s="47">
        <v>0.39200000000000002</v>
      </c>
      <c r="E141" s="47">
        <v>0.52200000000000002</v>
      </c>
      <c r="F141" s="47">
        <v>0.52300000000000002</v>
      </c>
      <c r="G141" s="47">
        <v>0.35699999999999998</v>
      </c>
      <c r="H141" s="47">
        <v>0.24299999999999999</v>
      </c>
      <c r="I141" s="47">
        <v>0.33500000000000002</v>
      </c>
      <c r="J141" s="47">
        <v>0.193</v>
      </c>
      <c r="K141" s="47">
        <v>0.42199999999999999</v>
      </c>
      <c r="L141" s="47">
        <v>0.42599999999999999</v>
      </c>
      <c r="M141" s="47">
        <v>0.39300000000000002</v>
      </c>
      <c r="N141" s="47">
        <v>0.46100000000000002</v>
      </c>
      <c r="O141" s="47">
        <v>0.51900000000000002</v>
      </c>
      <c r="P141" s="47">
        <v>0.59</v>
      </c>
      <c r="Q141" s="47">
        <v>0.438</v>
      </c>
      <c r="R141" s="47">
        <v>0.48699999999999999</v>
      </c>
      <c r="S141" s="47">
        <v>0.51700000000000002</v>
      </c>
      <c r="T141" s="47">
        <v>0.39</v>
      </c>
      <c r="U141" s="47">
        <v>0.312</v>
      </c>
      <c r="V141" s="47">
        <v>0.56000000000000005</v>
      </c>
      <c r="W141" s="173"/>
    </row>
    <row r="142" spans="1:23">
      <c r="A142" s="232"/>
      <c r="B142" s="603">
        <v>11.42</v>
      </c>
      <c r="C142" s="47">
        <v>0.47599999999999998</v>
      </c>
      <c r="D142" s="47">
        <v>0.31900000000000001</v>
      </c>
      <c r="E142" s="47">
        <v>0.56299999999999994</v>
      </c>
      <c r="F142" s="47">
        <v>0.38600000000000001</v>
      </c>
      <c r="G142" s="47">
        <v>0.42599999999999999</v>
      </c>
      <c r="H142" s="47">
        <v>0.19900000000000001</v>
      </c>
      <c r="I142" s="47">
        <v>0.30299999999999999</v>
      </c>
      <c r="J142" s="47">
        <v>0.26</v>
      </c>
      <c r="K142" s="47">
        <v>0.28799999999999998</v>
      </c>
      <c r="L142" s="47">
        <v>0.41799999999999998</v>
      </c>
      <c r="M142" s="47">
        <v>0.47699999999999998</v>
      </c>
      <c r="N142" s="47">
        <v>0.53900000000000003</v>
      </c>
      <c r="O142" s="47">
        <v>0.48899999999999999</v>
      </c>
      <c r="P142" s="47">
        <v>0.629</v>
      </c>
      <c r="Q142" s="47">
        <v>0.44800000000000001</v>
      </c>
      <c r="R142" s="47">
        <v>0.47899999999999998</v>
      </c>
      <c r="S142" s="47">
        <v>0.48</v>
      </c>
      <c r="T142" s="47">
        <v>0.36499999999999999</v>
      </c>
      <c r="U142" s="47">
        <v>0.32100000000000001</v>
      </c>
      <c r="V142" s="47">
        <v>0.65</v>
      </c>
      <c r="W142" s="173"/>
    </row>
    <row r="143" spans="1:23">
      <c r="A143" s="232"/>
      <c r="B143" s="603">
        <v>11.5</v>
      </c>
      <c r="C143" s="47">
        <v>0.495</v>
      </c>
      <c r="D143" s="47">
        <v>0.34899999999999998</v>
      </c>
      <c r="E143" s="47">
        <v>0.55900000000000005</v>
      </c>
      <c r="F143" s="47">
        <v>0.47799999999999998</v>
      </c>
      <c r="G143" s="47">
        <v>0.36599999999999999</v>
      </c>
      <c r="H143" s="47">
        <v>0.2</v>
      </c>
      <c r="I143" s="47">
        <v>0.313</v>
      </c>
      <c r="J143" s="47">
        <v>0.311</v>
      </c>
      <c r="K143" s="47">
        <v>0.379</v>
      </c>
      <c r="L143" s="47">
        <v>0.372</v>
      </c>
      <c r="M143" s="47">
        <v>0.42899999999999999</v>
      </c>
      <c r="N143" s="47">
        <v>0.46600000000000003</v>
      </c>
      <c r="O143" s="47">
        <v>0.48699999999999999</v>
      </c>
      <c r="P143" s="47">
        <v>0.55500000000000005</v>
      </c>
      <c r="Q143" s="47">
        <v>0.48299999999999998</v>
      </c>
      <c r="R143" s="47">
        <v>0.36499999999999999</v>
      </c>
      <c r="S143" s="47">
        <v>0.45700000000000002</v>
      </c>
      <c r="T143" s="47">
        <v>0.24</v>
      </c>
      <c r="U143" s="47">
        <v>0.34899999999999998</v>
      </c>
      <c r="V143" s="47">
        <v>0.58399999999999996</v>
      </c>
      <c r="W143" s="173"/>
    </row>
    <row r="144" spans="1:23">
      <c r="A144" s="232"/>
      <c r="B144" s="603">
        <v>11.58</v>
      </c>
      <c r="C144" s="47">
        <v>0.48099999999999998</v>
      </c>
      <c r="D144" s="47">
        <v>0.32600000000000001</v>
      </c>
      <c r="E144" s="47">
        <v>0.53900000000000003</v>
      </c>
      <c r="F144" s="47">
        <v>0.439</v>
      </c>
      <c r="G144" s="47">
        <v>0.45400000000000001</v>
      </c>
      <c r="H144" s="47">
        <v>0.33300000000000002</v>
      </c>
      <c r="I144" s="47">
        <v>0.36499999999999999</v>
      </c>
      <c r="J144" s="47">
        <v>0.36399999999999999</v>
      </c>
      <c r="K144" s="47">
        <v>0.36699999999999999</v>
      </c>
      <c r="L144" s="47">
        <v>0.33300000000000002</v>
      </c>
      <c r="M144" s="47">
        <v>0.46300000000000002</v>
      </c>
      <c r="N144" s="47">
        <v>0.42099999999999999</v>
      </c>
      <c r="O144" s="47">
        <v>0.50900000000000001</v>
      </c>
      <c r="P144" s="47">
        <v>0.51200000000000001</v>
      </c>
      <c r="Q144" s="47">
        <v>0.42199999999999999</v>
      </c>
      <c r="R144" s="47">
        <v>0.47699999999999998</v>
      </c>
      <c r="S144" s="47">
        <v>0.40100000000000002</v>
      </c>
      <c r="T144" s="47">
        <v>0.26800000000000002</v>
      </c>
      <c r="U144" s="47">
        <v>0.38200000000000001</v>
      </c>
      <c r="V144" s="47">
        <v>0.53900000000000003</v>
      </c>
      <c r="W144" s="173"/>
    </row>
    <row r="145" spans="1:23">
      <c r="A145" s="232"/>
      <c r="B145" s="603">
        <v>11.67</v>
      </c>
      <c r="C145" s="47">
        <v>0.52100000000000002</v>
      </c>
      <c r="D145" s="47">
        <v>0.34899999999999998</v>
      </c>
      <c r="E145" s="47">
        <v>0.51500000000000001</v>
      </c>
      <c r="F145" s="47">
        <v>0.42799999999999999</v>
      </c>
      <c r="G145" s="47">
        <v>0.52900000000000003</v>
      </c>
      <c r="H145" s="47">
        <v>0.28999999999999998</v>
      </c>
      <c r="I145" s="47">
        <v>0.38400000000000001</v>
      </c>
      <c r="J145" s="47">
        <v>0.34399999999999997</v>
      </c>
      <c r="K145" s="47">
        <v>0.373</v>
      </c>
      <c r="L145" s="47">
        <v>0.33500000000000002</v>
      </c>
      <c r="M145" s="47">
        <v>0.38900000000000001</v>
      </c>
      <c r="N145" s="47">
        <v>0.497</v>
      </c>
      <c r="O145" s="47">
        <v>0.58399999999999996</v>
      </c>
      <c r="P145" s="47">
        <v>0.4</v>
      </c>
      <c r="Q145" s="47">
        <v>0.38100000000000001</v>
      </c>
      <c r="R145" s="47">
        <v>0.55200000000000005</v>
      </c>
      <c r="S145" s="47">
        <v>0.35099999999999998</v>
      </c>
      <c r="T145" s="47">
        <v>0.34899999999999998</v>
      </c>
      <c r="U145" s="47">
        <v>0.36199999999999999</v>
      </c>
      <c r="V145" s="47">
        <v>0.53800000000000003</v>
      </c>
      <c r="W145" s="173"/>
    </row>
    <row r="146" spans="1:23">
      <c r="A146" s="232"/>
      <c r="B146" s="603">
        <v>11.75</v>
      </c>
      <c r="C146" s="47">
        <v>0.52800000000000002</v>
      </c>
      <c r="D146" s="47">
        <v>0.439</v>
      </c>
      <c r="E146" s="47">
        <v>0.53700000000000003</v>
      </c>
      <c r="F146" s="47">
        <v>0.46</v>
      </c>
      <c r="G146" s="47">
        <v>0.54800000000000004</v>
      </c>
      <c r="H146" s="47">
        <v>0.28100000000000003</v>
      </c>
      <c r="I146" s="47">
        <v>0.38700000000000001</v>
      </c>
      <c r="J146" s="47">
        <v>0.38400000000000001</v>
      </c>
      <c r="K146" s="47">
        <v>0.35399999999999998</v>
      </c>
      <c r="L146" s="47">
        <v>0.27100000000000002</v>
      </c>
      <c r="M146" s="47">
        <v>0.39800000000000002</v>
      </c>
      <c r="N146" s="47">
        <v>0.47099999999999997</v>
      </c>
      <c r="O146" s="47">
        <v>0.66800000000000004</v>
      </c>
      <c r="P146" s="47">
        <v>0.35799999999999998</v>
      </c>
      <c r="Q146" s="47">
        <v>0.34799999999999998</v>
      </c>
      <c r="R146" s="47">
        <v>0.52600000000000002</v>
      </c>
      <c r="S146" s="47">
        <v>0.371</v>
      </c>
      <c r="T146" s="47">
        <v>0.505</v>
      </c>
      <c r="U146" s="47">
        <v>0.40699999999999997</v>
      </c>
      <c r="V146" s="47">
        <v>0.55700000000000005</v>
      </c>
      <c r="W146" s="173"/>
    </row>
    <row r="147" spans="1:23">
      <c r="A147" s="232"/>
      <c r="B147" s="603">
        <v>11.83</v>
      </c>
      <c r="C147" s="47">
        <v>0.56499999999999995</v>
      </c>
      <c r="D147" s="47">
        <v>0.53800000000000003</v>
      </c>
      <c r="E147" s="47">
        <v>0.54300000000000004</v>
      </c>
      <c r="F147" s="47">
        <v>0.55500000000000005</v>
      </c>
      <c r="G147" s="47">
        <v>0.56799999999999995</v>
      </c>
      <c r="H147" s="47">
        <v>0.33500000000000002</v>
      </c>
      <c r="I147" s="47">
        <v>0.376</v>
      </c>
      <c r="J147" s="47">
        <v>0.34100000000000003</v>
      </c>
      <c r="K147" s="47">
        <v>0.24</v>
      </c>
      <c r="L147" s="47">
        <v>0.28299999999999997</v>
      </c>
      <c r="M147" s="47">
        <v>0.57299999999999995</v>
      </c>
      <c r="N147" s="47">
        <v>0.45700000000000002</v>
      </c>
      <c r="O147" s="47">
        <v>0.56599999999999995</v>
      </c>
      <c r="P147" s="47">
        <v>0.441</v>
      </c>
      <c r="Q147" s="47">
        <v>0.45700000000000002</v>
      </c>
      <c r="R147" s="47">
        <v>0.53</v>
      </c>
      <c r="S147" s="47">
        <v>0.35199999999999998</v>
      </c>
      <c r="T147" s="47">
        <v>0.49399999999999999</v>
      </c>
      <c r="U147" s="47">
        <v>0.35299999999999998</v>
      </c>
      <c r="V147" s="47">
        <v>0.48499999999999999</v>
      </c>
      <c r="W147" s="173"/>
    </row>
    <row r="148" spans="1:23">
      <c r="A148" s="232"/>
      <c r="B148" s="603">
        <v>11.92</v>
      </c>
      <c r="C148" s="47">
        <v>0.53800000000000003</v>
      </c>
      <c r="D148" s="47">
        <v>0.35</v>
      </c>
      <c r="E148" s="47">
        <v>0.46</v>
      </c>
      <c r="F148" s="47">
        <v>0.57199999999999995</v>
      </c>
      <c r="G148" s="47">
        <v>0.48899999999999999</v>
      </c>
      <c r="H148" s="47">
        <v>0.26100000000000001</v>
      </c>
      <c r="I148" s="47">
        <v>0.33500000000000002</v>
      </c>
      <c r="J148" s="47">
        <v>0.35899999999999999</v>
      </c>
      <c r="K148" s="47">
        <v>0.29599999999999999</v>
      </c>
      <c r="L148" s="47">
        <v>0.28100000000000003</v>
      </c>
      <c r="M148" s="47">
        <v>0.57399999999999995</v>
      </c>
      <c r="N148" s="47">
        <v>0.41099999999999998</v>
      </c>
      <c r="O148" s="47">
        <v>0.61899999999999999</v>
      </c>
      <c r="P148" s="47">
        <v>0.47699999999999998</v>
      </c>
      <c r="Q148" s="47">
        <v>0.378</v>
      </c>
      <c r="R148" s="47">
        <v>0.41699999999999998</v>
      </c>
      <c r="S148" s="47">
        <v>0.373</v>
      </c>
      <c r="T148" s="47">
        <v>0.47399999999999998</v>
      </c>
      <c r="U148" s="47">
        <v>0.35799999999999998</v>
      </c>
      <c r="V148" s="47">
        <v>0.35799999999999998</v>
      </c>
      <c r="W148" s="173"/>
    </row>
    <row r="149" spans="1:23">
      <c r="A149" s="232"/>
      <c r="B149" s="603">
        <v>12</v>
      </c>
      <c r="C149" s="47">
        <v>0.52500000000000002</v>
      </c>
      <c r="D149" s="47">
        <v>0.35299999999999998</v>
      </c>
      <c r="E149" s="47">
        <v>0.499</v>
      </c>
      <c r="F149" s="47">
        <v>0.54300000000000004</v>
      </c>
      <c r="G149" s="47">
        <v>0.55100000000000005</v>
      </c>
      <c r="H149" s="47">
        <v>0.23599999999999999</v>
      </c>
      <c r="I149" s="47">
        <v>0.31900000000000001</v>
      </c>
      <c r="J149" s="47">
        <v>0.314</v>
      </c>
      <c r="K149" s="47">
        <v>0.28000000000000003</v>
      </c>
      <c r="L149" s="47">
        <v>0.26900000000000002</v>
      </c>
      <c r="M149" s="47">
        <v>0.51100000000000001</v>
      </c>
      <c r="N149" s="47">
        <v>0.35799999999999998</v>
      </c>
      <c r="O149" s="47">
        <v>0.60399999999999998</v>
      </c>
      <c r="P149" s="47">
        <v>0.39600000000000002</v>
      </c>
      <c r="Q149" s="47">
        <v>0.50600000000000001</v>
      </c>
      <c r="R149" s="47">
        <v>0.442</v>
      </c>
      <c r="S149" s="47">
        <v>0.29899999999999999</v>
      </c>
      <c r="T149" s="47">
        <v>0.498</v>
      </c>
      <c r="U149" s="47">
        <v>0.31</v>
      </c>
      <c r="V149" s="47">
        <v>0.30499999999999999</v>
      </c>
      <c r="W149" s="173"/>
    </row>
    <row r="150" spans="1:23">
      <c r="A150" s="232"/>
      <c r="B150" s="603">
        <v>12.08</v>
      </c>
      <c r="C150" s="47">
        <v>0.52200000000000002</v>
      </c>
      <c r="D150" s="47">
        <v>0.33700000000000002</v>
      </c>
      <c r="E150" s="47">
        <v>0.45400000000000001</v>
      </c>
      <c r="F150" s="47">
        <v>0.40200000000000002</v>
      </c>
      <c r="G150" s="47">
        <v>0.54500000000000004</v>
      </c>
      <c r="H150" s="47">
        <v>0.308</v>
      </c>
      <c r="I150" s="47">
        <v>0.504</v>
      </c>
      <c r="J150" s="47">
        <v>0.29599999999999999</v>
      </c>
      <c r="K150" s="47">
        <v>0.28399999999999997</v>
      </c>
      <c r="L150" s="47">
        <v>0.24399999999999999</v>
      </c>
      <c r="M150" s="47">
        <v>0.54500000000000004</v>
      </c>
      <c r="N150" s="47">
        <v>0.38500000000000001</v>
      </c>
      <c r="O150" s="47">
        <v>0.52600000000000002</v>
      </c>
      <c r="P150" s="47">
        <v>0.36799999999999999</v>
      </c>
      <c r="Q150" s="47">
        <v>0.52600000000000002</v>
      </c>
      <c r="R150" s="47">
        <v>0.42299999999999999</v>
      </c>
      <c r="S150" s="47">
        <v>0.34599999999999997</v>
      </c>
      <c r="T150" s="47">
        <v>0.53200000000000003</v>
      </c>
      <c r="U150" s="47">
        <v>0.30399999999999999</v>
      </c>
      <c r="V150" s="47">
        <v>0.30299999999999999</v>
      </c>
      <c r="W150" s="173"/>
    </row>
    <row r="151" spans="1:23">
      <c r="A151" s="232"/>
      <c r="B151" s="603">
        <v>12.17</v>
      </c>
      <c r="C151" s="47">
        <v>0.50600000000000001</v>
      </c>
      <c r="D151" s="47">
        <v>0.33400000000000002</v>
      </c>
      <c r="E151" s="47">
        <v>0.438</v>
      </c>
      <c r="F151" s="47">
        <v>0.45800000000000002</v>
      </c>
      <c r="G151" s="47">
        <v>0.59599999999999997</v>
      </c>
      <c r="H151" s="47">
        <v>0.23599999999999999</v>
      </c>
      <c r="I151" s="47">
        <v>0.47</v>
      </c>
      <c r="J151" s="47">
        <v>0.254</v>
      </c>
      <c r="K151" s="47">
        <v>0.30599999999999999</v>
      </c>
      <c r="L151" s="47">
        <v>0.27900000000000003</v>
      </c>
      <c r="M151" s="47">
        <v>0.51700000000000002</v>
      </c>
      <c r="N151" s="47">
        <v>0.375</v>
      </c>
      <c r="O151" s="47">
        <v>0.62</v>
      </c>
      <c r="P151" s="47">
        <v>0.45400000000000001</v>
      </c>
      <c r="Q151" s="47">
        <v>0.379</v>
      </c>
      <c r="R151" s="47">
        <v>0.437</v>
      </c>
      <c r="S151" s="47">
        <v>0.42099999999999999</v>
      </c>
      <c r="T151" s="47">
        <v>0.48099999999999998</v>
      </c>
      <c r="U151" s="47">
        <v>0.36699999999999999</v>
      </c>
      <c r="V151" s="47">
        <v>0.28699999999999998</v>
      </c>
      <c r="W151" s="173"/>
    </row>
    <row r="152" spans="1:23">
      <c r="A152" s="232"/>
      <c r="B152" s="603">
        <v>12.25</v>
      </c>
      <c r="C152" s="47">
        <v>0.64500000000000002</v>
      </c>
      <c r="D152" s="47">
        <v>0.33600000000000002</v>
      </c>
      <c r="E152" s="47">
        <v>0.42</v>
      </c>
      <c r="F152" s="47">
        <v>0.40899999999999997</v>
      </c>
      <c r="G152" s="47">
        <v>0.48699999999999999</v>
      </c>
      <c r="H152" s="47">
        <v>0.19500000000000001</v>
      </c>
      <c r="I152" s="47">
        <v>0.45</v>
      </c>
      <c r="J152" s="47">
        <v>0.26400000000000001</v>
      </c>
      <c r="K152" s="47">
        <v>0.39800000000000002</v>
      </c>
      <c r="L152" s="47">
        <v>0.27900000000000003</v>
      </c>
      <c r="M152" s="47">
        <v>0.58499999999999996</v>
      </c>
      <c r="N152" s="47">
        <v>0.34899999999999998</v>
      </c>
      <c r="O152" s="47">
        <v>0.56899999999999995</v>
      </c>
      <c r="P152" s="47">
        <v>0.51</v>
      </c>
      <c r="Q152" s="47">
        <v>0.38400000000000001</v>
      </c>
      <c r="R152" s="47">
        <v>0.57699999999999996</v>
      </c>
      <c r="S152" s="47">
        <v>0.40899999999999997</v>
      </c>
      <c r="T152" s="47">
        <v>0.45300000000000001</v>
      </c>
      <c r="U152" s="47">
        <v>0.379</v>
      </c>
      <c r="V152" s="47">
        <v>0.26500000000000001</v>
      </c>
      <c r="W152" s="173"/>
    </row>
    <row r="153" spans="1:23">
      <c r="A153" s="232"/>
      <c r="B153" s="603">
        <v>12.33</v>
      </c>
      <c r="C153" s="47">
        <v>0.54</v>
      </c>
      <c r="D153" s="47">
        <v>0.35799999999999998</v>
      </c>
      <c r="E153" s="47">
        <v>0.37</v>
      </c>
      <c r="F153" s="47">
        <v>0.436</v>
      </c>
      <c r="G153" s="47">
        <v>0.40200000000000002</v>
      </c>
      <c r="H153" s="47">
        <v>0.17899999999999999</v>
      </c>
      <c r="I153" s="47">
        <v>0.38500000000000001</v>
      </c>
      <c r="J153" s="47">
        <v>0.22500000000000001</v>
      </c>
      <c r="K153" s="47">
        <v>0.36599999999999999</v>
      </c>
      <c r="L153" s="47">
        <v>0.29599999999999999</v>
      </c>
      <c r="M153" s="47">
        <v>0.49299999999999999</v>
      </c>
      <c r="N153" s="47">
        <v>0.33500000000000002</v>
      </c>
      <c r="O153" s="47">
        <v>0.46700000000000003</v>
      </c>
      <c r="P153" s="47">
        <v>0.61499999999999999</v>
      </c>
      <c r="Q153" s="47">
        <v>0.36899999999999999</v>
      </c>
      <c r="R153" s="47">
        <v>0.54</v>
      </c>
      <c r="S153" s="47">
        <v>0.41199999999999998</v>
      </c>
      <c r="T153" s="47">
        <v>0.45800000000000002</v>
      </c>
      <c r="U153" s="47">
        <v>0.41399999999999998</v>
      </c>
      <c r="V153" s="47">
        <v>0.27300000000000002</v>
      </c>
      <c r="W153" s="173"/>
    </row>
    <row r="154" spans="1:23">
      <c r="A154" s="232"/>
      <c r="B154" s="603">
        <v>12.42</v>
      </c>
      <c r="C154" s="47">
        <v>0.502</v>
      </c>
      <c r="D154" s="47">
        <v>0.33100000000000002</v>
      </c>
      <c r="E154" s="47">
        <v>0.307</v>
      </c>
      <c r="F154" s="47">
        <v>0.41399999999999998</v>
      </c>
      <c r="G154" s="47">
        <v>0.54300000000000004</v>
      </c>
      <c r="H154" s="47">
        <v>0.156</v>
      </c>
      <c r="I154" s="47">
        <v>0.42099999999999999</v>
      </c>
      <c r="J154" s="47">
        <v>0.249</v>
      </c>
      <c r="K154" s="47">
        <v>0.28299999999999997</v>
      </c>
      <c r="L154" s="47">
        <v>0.41499999999999998</v>
      </c>
      <c r="M154" s="47">
        <v>0.49</v>
      </c>
      <c r="N154" s="47">
        <v>0.373</v>
      </c>
      <c r="O154" s="47">
        <v>0.57599999999999996</v>
      </c>
      <c r="P154" s="47">
        <v>0.60599999999999998</v>
      </c>
      <c r="Q154" s="47">
        <v>0.36399999999999999</v>
      </c>
      <c r="R154" s="47">
        <v>0.46200000000000002</v>
      </c>
      <c r="S154" s="47">
        <v>0.40100000000000002</v>
      </c>
      <c r="T154" s="47">
        <v>0.435</v>
      </c>
      <c r="U154" s="47">
        <v>0.35899999999999999</v>
      </c>
      <c r="V154" s="47">
        <v>0.26500000000000001</v>
      </c>
      <c r="W154" s="173"/>
    </row>
    <row r="155" spans="1:23">
      <c r="A155" s="232"/>
      <c r="B155" s="603">
        <v>12.5</v>
      </c>
      <c r="C155" s="47">
        <v>0.50800000000000001</v>
      </c>
      <c r="D155" s="47">
        <v>0.40400000000000003</v>
      </c>
      <c r="E155" s="47">
        <v>0.33600000000000002</v>
      </c>
      <c r="F155" s="47">
        <v>0.41499999999999998</v>
      </c>
      <c r="G155" s="47">
        <v>0.505</v>
      </c>
      <c r="H155" s="47">
        <v>0.17299999999999999</v>
      </c>
      <c r="I155" s="47">
        <v>0.44</v>
      </c>
      <c r="J155" s="47">
        <v>0.23</v>
      </c>
      <c r="K155" s="47">
        <v>0.24299999999999999</v>
      </c>
      <c r="L155" s="47">
        <v>0.32900000000000001</v>
      </c>
      <c r="M155" s="47">
        <v>0.51800000000000002</v>
      </c>
      <c r="N155" s="47">
        <v>0.37</v>
      </c>
      <c r="O155" s="47">
        <v>0.57299999999999995</v>
      </c>
      <c r="P155" s="47">
        <v>0.56100000000000005</v>
      </c>
      <c r="Q155" s="47">
        <v>0.3</v>
      </c>
      <c r="R155" s="47">
        <v>0.372</v>
      </c>
      <c r="S155" s="47">
        <v>0.46</v>
      </c>
      <c r="T155" s="47">
        <v>0.39400000000000002</v>
      </c>
      <c r="U155" s="47">
        <v>0.27</v>
      </c>
      <c r="V155" s="47">
        <v>0.26</v>
      </c>
      <c r="W155" s="173"/>
    </row>
    <row r="156" spans="1:23">
      <c r="A156" s="232"/>
      <c r="B156" s="603">
        <v>12.58</v>
      </c>
      <c r="C156" s="47">
        <v>0.54300000000000004</v>
      </c>
      <c r="D156" s="47">
        <v>0.42</v>
      </c>
      <c r="E156" s="47">
        <v>0.35699999999999998</v>
      </c>
      <c r="F156" s="47">
        <v>0.40699999999999997</v>
      </c>
      <c r="G156" s="47">
        <v>0.311</v>
      </c>
      <c r="H156" s="47">
        <v>0.186</v>
      </c>
      <c r="I156" s="47">
        <v>0.38900000000000001</v>
      </c>
      <c r="J156" s="47">
        <v>0.316</v>
      </c>
      <c r="K156" s="47">
        <v>0.23599999999999999</v>
      </c>
      <c r="L156" s="47">
        <v>0.44800000000000001</v>
      </c>
      <c r="M156" s="47">
        <v>0.48499999999999999</v>
      </c>
      <c r="N156" s="47">
        <v>0.317</v>
      </c>
      <c r="O156" s="47">
        <v>0.58799999999999997</v>
      </c>
      <c r="P156" s="47">
        <v>0.48899999999999999</v>
      </c>
      <c r="Q156" s="47">
        <v>0.45900000000000002</v>
      </c>
      <c r="R156" s="47">
        <v>0.34599999999999997</v>
      </c>
      <c r="S156" s="47">
        <v>0.435</v>
      </c>
      <c r="T156" s="47">
        <v>0.42399999999999999</v>
      </c>
      <c r="U156" s="47">
        <v>0.26900000000000002</v>
      </c>
      <c r="V156" s="47">
        <v>0.246</v>
      </c>
      <c r="W156" s="173"/>
    </row>
    <row r="157" spans="1:23">
      <c r="A157" s="232"/>
      <c r="B157" s="603">
        <v>12.67</v>
      </c>
      <c r="C157" s="47">
        <v>0.51300000000000001</v>
      </c>
      <c r="D157" s="47">
        <v>0.4</v>
      </c>
      <c r="E157" s="47">
        <v>0.32700000000000001</v>
      </c>
      <c r="F157" s="47">
        <v>0.38200000000000001</v>
      </c>
      <c r="G157" s="47">
        <v>0.32700000000000001</v>
      </c>
      <c r="H157" s="47">
        <v>0.188</v>
      </c>
      <c r="I157" s="47">
        <v>0.41199999999999998</v>
      </c>
      <c r="J157" s="47">
        <v>0.20799999999999999</v>
      </c>
      <c r="K157" s="47">
        <v>0.25700000000000001</v>
      </c>
      <c r="L157" s="47">
        <v>0.46899999999999997</v>
      </c>
      <c r="M157" s="47">
        <v>0.374</v>
      </c>
      <c r="N157" s="47">
        <v>0.40799999999999997</v>
      </c>
      <c r="O157" s="47">
        <v>0.58799999999999997</v>
      </c>
      <c r="P157" s="47">
        <v>0.502</v>
      </c>
      <c r="Q157" s="47">
        <v>0.32200000000000001</v>
      </c>
      <c r="R157" s="47">
        <v>0.30399999999999999</v>
      </c>
      <c r="S157" s="47">
        <v>0.33100000000000002</v>
      </c>
      <c r="T157" s="47">
        <v>0.36099999999999999</v>
      </c>
      <c r="U157" s="47">
        <v>0.32100000000000001</v>
      </c>
      <c r="V157" s="47">
        <v>0.23</v>
      </c>
      <c r="W157" s="173"/>
    </row>
    <row r="158" spans="1:23">
      <c r="A158" s="232"/>
      <c r="B158" s="603">
        <v>12.75</v>
      </c>
      <c r="C158" s="47">
        <v>0.503</v>
      </c>
      <c r="D158" s="47">
        <v>0.42199999999999999</v>
      </c>
      <c r="E158" s="47">
        <v>0.29399999999999998</v>
      </c>
      <c r="F158" s="47">
        <v>0.32600000000000001</v>
      </c>
      <c r="G158" s="47">
        <v>0.33800000000000002</v>
      </c>
      <c r="H158" s="47">
        <v>0.17599999999999999</v>
      </c>
      <c r="I158" s="47">
        <v>0.36699999999999999</v>
      </c>
      <c r="J158" s="47">
        <v>0.182</v>
      </c>
      <c r="K158" s="47">
        <v>0.25800000000000001</v>
      </c>
      <c r="L158" s="47">
        <v>0.49099999999999999</v>
      </c>
      <c r="M158" s="47">
        <v>0.378</v>
      </c>
      <c r="N158" s="47">
        <v>0.441</v>
      </c>
      <c r="O158" s="47">
        <v>0.60899999999999999</v>
      </c>
      <c r="P158" s="47">
        <v>0.497</v>
      </c>
      <c r="Q158" s="47">
        <v>0.32</v>
      </c>
      <c r="R158" s="47">
        <v>0.29599999999999999</v>
      </c>
      <c r="S158" s="47">
        <v>0.33</v>
      </c>
      <c r="T158" s="47">
        <v>0.315</v>
      </c>
      <c r="U158" s="47">
        <v>0.41699999999999998</v>
      </c>
      <c r="V158" s="47">
        <v>0.251</v>
      </c>
      <c r="W158" s="173"/>
    </row>
    <row r="159" spans="1:23">
      <c r="A159" s="232"/>
      <c r="B159" s="603">
        <v>12.83</v>
      </c>
      <c r="C159" s="47">
        <v>0.51900000000000002</v>
      </c>
      <c r="D159" s="47">
        <v>0.36</v>
      </c>
      <c r="E159" s="47">
        <v>0.29699999999999999</v>
      </c>
      <c r="F159" s="47">
        <v>0.41699999999999998</v>
      </c>
      <c r="G159" s="47">
        <v>0.33600000000000002</v>
      </c>
      <c r="H159" s="47">
        <v>0.17699999999999999</v>
      </c>
      <c r="I159" s="47">
        <v>0.38200000000000001</v>
      </c>
      <c r="J159" s="47">
        <v>0.22</v>
      </c>
      <c r="K159" s="47">
        <v>0.253</v>
      </c>
      <c r="L159" s="47">
        <v>0.57999999999999996</v>
      </c>
      <c r="M159" s="47">
        <v>0.44400000000000001</v>
      </c>
      <c r="N159" s="47">
        <v>0.39</v>
      </c>
      <c r="O159" s="47">
        <v>0.55600000000000005</v>
      </c>
      <c r="P159" s="47">
        <v>0.60199999999999998</v>
      </c>
      <c r="Q159" s="47">
        <v>0.32700000000000001</v>
      </c>
      <c r="R159" s="47">
        <v>0.252</v>
      </c>
      <c r="S159" s="47">
        <v>0.35899999999999999</v>
      </c>
      <c r="T159" s="47">
        <v>0.28199999999999997</v>
      </c>
      <c r="U159" s="47">
        <v>0.39800000000000002</v>
      </c>
      <c r="V159" s="47">
        <v>0.221</v>
      </c>
      <c r="W159" s="173"/>
    </row>
    <row r="160" spans="1:23">
      <c r="A160" s="232"/>
      <c r="B160" s="603">
        <v>12.92</v>
      </c>
      <c r="C160" s="47">
        <v>0.53500000000000003</v>
      </c>
      <c r="D160" s="47">
        <v>0.27800000000000002</v>
      </c>
      <c r="E160" s="47">
        <v>0.39500000000000002</v>
      </c>
      <c r="F160" s="47">
        <v>0.42799999999999999</v>
      </c>
      <c r="G160" s="47">
        <v>0.33800000000000002</v>
      </c>
      <c r="H160" s="47">
        <v>0.24099999999999999</v>
      </c>
      <c r="I160" s="47">
        <v>0.31900000000000001</v>
      </c>
      <c r="J160" s="47">
        <v>0.216</v>
      </c>
      <c r="K160" s="47">
        <v>0.307</v>
      </c>
      <c r="L160" s="47">
        <v>0.499</v>
      </c>
      <c r="M160" s="47">
        <v>0.42099999999999999</v>
      </c>
      <c r="N160" s="47">
        <v>0.434</v>
      </c>
      <c r="O160" s="47">
        <v>0.6</v>
      </c>
      <c r="P160" s="47">
        <v>0.61399999999999999</v>
      </c>
      <c r="Q160" s="47">
        <v>0.41199999999999998</v>
      </c>
      <c r="R160" s="47">
        <v>0.34399999999999997</v>
      </c>
      <c r="S160" s="47">
        <v>0.33900000000000002</v>
      </c>
      <c r="T160" s="47">
        <v>0.28999999999999998</v>
      </c>
      <c r="U160" s="47">
        <v>0.43099999999999999</v>
      </c>
      <c r="V160" s="47">
        <v>0.28699999999999998</v>
      </c>
      <c r="W160" s="173"/>
    </row>
    <row r="161" spans="1:23">
      <c r="A161" s="232"/>
      <c r="B161" s="603">
        <v>13</v>
      </c>
      <c r="C161" s="47">
        <v>0.54200000000000004</v>
      </c>
      <c r="D161" s="47">
        <v>0.307</v>
      </c>
      <c r="E161" s="47">
        <v>0.29899999999999999</v>
      </c>
      <c r="F161" s="47">
        <v>0.44500000000000001</v>
      </c>
      <c r="G161" s="47">
        <v>0.33400000000000002</v>
      </c>
      <c r="H161" s="47">
        <v>0.19</v>
      </c>
      <c r="I161" s="47">
        <v>0.32100000000000001</v>
      </c>
      <c r="J161" s="47">
        <v>0.20599999999999999</v>
      </c>
      <c r="K161" s="47">
        <v>0.41899999999999998</v>
      </c>
      <c r="L161" s="47">
        <v>0.495</v>
      </c>
      <c r="M161" s="47">
        <v>0.374</v>
      </c>
      <c r="N161" s="47">
        <v>0.46100000000000002</v>
      </c>
      <c r="O161" s="47">
        <v>0.504</v>
      </c>
      <c r="P161" s="47">
        <v>0.64900000000000002</v>
      </c>
      <c r="Q161" s="47">
        <v>0.34300000000000003</v>
      </c>
      <c r="R161" s="47">
        <v>0.35499999999999998</v>
      </c>
      <c r="S161" s="47">
        <v>0.36399999999999999</v>
      </c>
      <c r="T161" s="47">
        <v>0.28499999999999998</v>
      </c>
      <c r="U161" s="47">
        <v>0.38400000000000001</v>
      </c>
      <c r="V161" s="47">
        <v>0.48599999999999999</v>
      </c>
      <c r="W161" s="173"/>
    </row>
    <row r="162" spans="1:23">
      <c r="A162" s="232"/>
      <c r="B162" s="603">
        <v>13.08</v>
      </c>
      <c r="C162" s="47">
        <v>0.64300000000000002</v>
      </c>
      <c r="D162" s="47">
        <v>0.27900000000000003</v>
      </c>
      <c r="E162" s="47">
        <v>0.46100000000000002</v>
      </c>
      <c r="F162" s="47">
        <v>0.378</v>
      </c>
      <c r="G162" s="47">
        <v>0.307</v>
      </c>
      <c r="H162" s="47">
        <v>0.20100000000000001</v>
      </c>
      <c r="I162" s="47">
        <v>0.311</v>
      </c>
      <c r="J162" s="47">
        <v>0.22700000000000001</v>
      </c>
      <c r="K162" s="47">
        <v>0.40300000000000002</v>
      </c>
      <c r="L162" s="47">
        <v>0.47</v>
      </c>
      <c r="M162" s="47">
        <v>0.37</v>
      </c>
      <c r="N162" s="47">
        <v>0.43</v>
      </c>
      <c r="O162" s="47">
        <v>0.503</v>
      </c>
      <c r="P162" s="47">
        <v>0.64200000000000002</v>
      </c>
      <c r="Q162" s="47">
        <v>0.34300000000000003</v>
      </c>
      <c r="R162" s="47">
        <v>0.36199999999999999</v>
      </c>
      <c r="S162" s="47">
        <v>0.42</v>
      </c>
      <c r="T162" s="47">
        <v>0.32200000000000001</v>
      </c>
      <c r="U162" s="47">
        <v>0.41599999999999998</v>
      </c>
      <c r="V162" s="47">
        <v>0.48799999999999999</v>
      </c>
      <c r="W162" s="173"/>
    </row>
    <row r="163" spans="1:23">
      <c r="A163" s="232"/>
      <c r="B163" s="603">
        <v>13.17</v>
      </c>
      <c r="C163" s="47">
        <v>0.49299999999999999</v>
      </c>
      <c r="D163" s="47">
        <v>0.29699999999999999</v>
      </c>
      <c r="E163" s="47">
        <v>0.505</v>
      </c>
      <c r="F163" s="47">
        <v>0.36199999999999999</v>
      </c>
      <c r="G163" s="47">
        <v>0.30199999999999999</v>
      </c>
      <c r="H163" s="47">
        <v>0.32600000000000001</v>
      </c>
      <c r="I163" s="47">
        <v>0.32600000000000001</v>
      </c>
      <c r="J163" s="47">
        <v>0.26200000000000001</v>
      </c>
      <c r="K163" s="47">
        <v>0.35899999999999999</v>
      </c>
      <c r="L163" s="47">
        <v>0.45</v>
      </c>
      <c r="M163" s="47">
        <v>0.439</v>
      </c>
      <c r="N163" s="47">
        <v>0.38600000000000001</v>
      </c>
      <c r="O163" s="47">
        <v>0.54</v>
      </c>
      <c r="P163" s="47">
        <v>0.59599999999999997</v>
      </c>
      <c r="Q163" s="47">
        <v>0.25600000000000001</v>
      </c>
      <c r="R163" s="47">
        <v>0.36599999999999999</v>
      </c>
      <c r="S163" s="47">
        <v>0.50800000000000001</v>
      </c>
      <c r="T163" s="47">
        <v>0.41399999999999998</v>
      </c>
      <c r="U163" s="47">
        <v>0.436</v>
      </c>
      <c r="V163" s="47">
        <v>0.44600000000000001</v>
      </c>
      <c r="W163" s="173"/>
    </row>
    <row r="164" spans="1:23">
      <c r="A164" s="232"/>
      <c r="B164" s="603">
        <v>13.25</v>
      </c>
      <c r="C164" s="47">
        <v>0.50600000000000001</v>
      </c>
      <c r="D164" s="47">
        <v>0.27800000000000002</v>
      </c>
      <c r="E164" s="47">
        <v>0.307</v>
      </c>
      <c r="F164" s="47">
        <v>0.39500000000000002</v>
      </c>
      <c r="G164" s="47">
        <v>0.28799999999999998</v>
      </c>
      <c r="H164" s="47">
        <v>0.245</v>
      </c>
      <c r="I164" s="47">
        <v>0.28000000000000003</v>
      </c>
      <c r="J164" s="47">
        <v>0.42699999999999999</v>
      </c>
      <c r="K164" s="47">
        <v>0.308</v>
      </c>
      <c r="L164" s="47">
        <v>0.44500000000000001</v>
      </c>
      <c r="M164" s="47">
        <v>0.40300000000000002</v>
      </c>
      <c r="N164" s="47">
        <v>0.36599999999999999</v>
      </c>
      <c r="O164" s="47">
        <v>0.56999999999999995</v>
      </c>
      <c r="P164" s="47">
        <v>0.52</v>
      </c>
      <c r="Q164" s="47">
        <v>0.34699999999999998</v>
      </c>
      <c r="R164" s="47">
        <v>0.439</v>
      </c>
      <c r="S164" s="47">
        <v>0.48099999999999998</v>
      </c>
      <c r="T164" s="47">
        <v>0.40300000000000002</v>
      </c>
      <c r="U164" s="47">
        <v>0.41899999999999998</v>
      </c>
      <c r="V164" s="47">
        <v>0.47499999999999998</v>
      </c>
      <c r="W164" s="173"/>
    </row>
    <row r="165" spans="1:23">
      <c r="A165" s="232"/>
      <c r="B165" s="603">
        <v>13.33</v>
      </c>
      <c r="C165" s="47">
        <v>0.47</v>
      </c>
      <c r="D165" s="47">
        <v>0.32400000000000001</v>
      </c>
      <c r="E165" s="47">
        <v>0.34</v>
      </c>
      <c r="F165" s="47">
        <v>0.42899999999999999</v>
      </c>
      <c r="G165" s="47">
        <v>0.315</v>
      </c>
      <c r="H165" s="47">
        <v>0.216</v>
      </c>
      <c r="I165" s="47">
        <v>0.30599999999999999</v>
      </c>
      <c r="J165" s="47">
        <v>0.36399999999999999</v>
      </c>
      <c r="K165" s="47">
        <v>0.317</v>
      </c>
      <c r="L165" s="47">
        <v>0.442</v>
      </c>
      <c r="M165" s="47">
        <v>0.379</v>
      </c>
      <c r="N165" s="47">
        <v>0.432</v>
      </c>
      <c r="O165" s="47">
        <v>0.54400000000000004</v>
      </c>
      <c r="P165" s="47">
        <v>0.59</v>
      </c>
      <c r="Q165" s="47">
        <v>0.42699999999999999</v>
      </c>
      <c r="R165" s="47">
        <v>0.47899999999999998</v>
      </c>
      <c r="S165" s="47">
        <v>0.216</v>
      </c>
      <c r="T165" s="47">
        <v>0.32200000000000001</v>
      </c>
      <c r="U165" s="47">
        <v>0.35399999999999998</v>
      </c>
      <c r="V165" s="47">
        <v>0.40200000000000002</v>
      </c>
      <c r="W165" s="173"/>
    </row>
    <row r="166" spans="1:23">
      <c r="A166" s="232"/>
      <c r="B166" s="603">
        <v>13.42</v>
      </c>
      <c r="C166" s="47">
        <v>0.46899999999999997</v>
      </c>
      <c r="D166" s="47">
        <v>0.33100000000000002</v>
      </c>
      <c r="E166" s="47">
        <v>0.315</v>
      </c>
      <c r="F166" s="47">
        <v>0.36299999999999999</v>
      </c>
      <c r="G166" s="47">
        <v>0.47499999999999998</v>
      </c>
      <c r="H166" s="47">
        <v>0.16200000000000001</v>
      </c>
      <c r="I166" s="47">
        <v>0.32</v>
      </c>
      <c r="J166" s="47">
        <v>0.34499999999999997</v>
      </c>
      <c r="K166" s="47">
        <v>0.45100000000000001</v>
      </c>
      <c r="L166" s="47">
        <v>0.38800000000000001</v>
      </c>
      <c r="M166" s="47">
        <v>0.28299999999999997</v>
      </c>
      <c r="N166" s="47">
        <v>0.40500000000000003</v>
      </c>
      <c r="O166" s="47">
        <v>0.56299999999999994</v>
      </c>
      <c r="P166" s="47">
        <v>0.57699999999999996</v>
      </c>
      <c r="Q166" s="47">
        <v>0.47699999999999998</v>
      </c>
      <c r="R166" s="47">
        <v>0.44800000000000001</v>
      </c>
      <c r="S166" s="47">
        <v>0.313</v>
      </c>
      <c r="T166" s="47">
        <v>0.44600000000000001</v>
      </c>
      <c r="U166" s="47">
        <v>0.32900000000000001</v>
      </c>
      <c r="V166" s="47">
        <v>0.5</v>
      </c>
      <c r="W166" s="173"/>
    </row>
    <row r="167" spans="1:23">
      <c r="A167" s="232"/>
      <c r="B167" s="603">
        <v>13.5</v>
      </c>
      <c r="C167" s="47">
        <v>0.49399999999999999</v>
      </c>
      <c r="D167" s="47">
        <v>0.376</v>
      </c>
      <c r="E167" s="47">
        <v>0.32400000000000001</v>
      </c>
      <c r="F167" s="47">
        <v>0.373</v>
      </c>
      <c r="G167" s="47">
        <v>0.48299999999999998</v>
      </c>
      <c r="H167" s="47">
        <v>0.184</v>
      </c>
      <c r="I167" s="47">
        <v>0.33</v>
      </c>
      <c r="J167" s="47">
        <v>0.42299999999999999</v>
      </c>
      <c r="K167" s="47">
        <v>0.39800000000000002</v>
      </c>
      <c r="L167" s="47">
        <v>0.36099999999999999</v>
      </c>
      <c r="M167" s="47">
        <v>0.29599999999999999</v>
      </c>
      <c r="N167" s="47">
        <v>0.42099999999999999</v>
      </c>
      <c r="O167" s="47">
        <v>0.47699999999999998</v>
      </c>
      <c r="P167" s="47">
        <v>0.44800000000000001</v>
      </c>
      <c r="Q167" s="47">
        <v>0.38600000000000001</v>
      </c>
      <c r="R167" s="47">
        <v>0.47199999999999998</v>
      </c>
      <c r="S167" s="47">
        <v>0.29099999999999998</v>
      </c>
      <c r="T167" s="47">
        <v>0.48399999999999999</v>
      </c>
      <c r="U167" s="47">
        <v>0.379</v>
      </c>
      <c r="V167" s="47">
        <v>0.45200000000000001</v>
      </c>
      <c r="W167" s="173"/>
    </row>
    <row r="168" spans="1:23">
      <c r="A168" s="232"/>
      <c r="B168" s="603">
        <v>13.58</v>
      </c>
      <c r="C168" s="47">
        <v>0.56599999999999995</v>
      </c>
      <c r="D168" s="47">
        <v>0.36399999999999999</v>
      </c>
      <c r="E168" s="47">
        <v>0.28199999999999997</v>
      </c>
      <c r="F168" s="47">
        <v>0.42</v>
      </c>
      <c r="G168" s="47">
        <v>0.32200000000000001</v>
      </c>
      <c r="H168" s="47">
        <v>0.16600000000000001</v>
      </c>
      <c r="I168" s="47">
        <v>0.27300000000000002</v>
      </c>
      <c r="J168" s="47">
        <v>0.29699999999999999</v>
      </c>
      <c r="K168" s="47">
        <v>0.438</v>
      </c>
      <c r="L168" s="47">
        <v>0.34</v>
      </c>
      <c r="M168" s="47">
        <v>0.308</v>
      </c>
      <c r="N168" s="47">
        <v>0.315</v>
      </c>
      <c r="O168" s="47">
        <v>0.439</v>
      </c>
      <c r="P168" s="47">
        <v>0.41799999999999998</v>
      </c>
      <c r="Q168" s="47">
        <v>0.34799999999999998</v>
      </c>
      <c r="R168" s="47">
        <v>0.35</v>
      </c>
      <c r="S168" s="47">
        <v>0.28499999999999998</v>
      </c>
      <c r="T168" s="47">
        <v>0.46700000000000003</v>
      </c>
      <c r="U168" s="47">
        <v>0.33700000000000002</v>
      </c>
      <c r="V168" s="47">
        <v>0.56200000000000006</v>
      </c>
      <c r="W168" s="173"/>
    </row>
    <row r="169" spans="1:23">
      <c r="A169" s="232"/>
      <c r="B169" s="603">
        <v>13.67</v>
      </c>
      <c r="C169" s="47">
        <v>0.49399999999999999</v>
      </c>
      <c r="D169" s="47">
        <v>0.438</v>
      </c>
      <c r="E169" s="47">
        <v>0.28599999999999998</v>
      </c>
      <c r="F169" s="47">
        <v>0.39100000000000001</v>
      </c>
      <c r="G169" s="47">
        <v>0.317</v>
      </c>
      <c r="H169" s="47">
        <v>0.16500000000000001</v>
      </c>
      <c r="I169" s="47">
        <v>0.32100000000000001</v>
      </c>
      <c r="J169" s="47">
        <v>0.28399999999999997</v>
      </c>
      <c r="K169" s="47">
        <v>0.27900000000000003</v>
      </c>
      <c r="L169" s="47">
        <v>0.312</v>
      </c>
      <c r="M169" s="47">
        <v>0.35099999999999998</v>
      </c>
      <c r="N169" s="47">
        <v>0.29599999999999999</v>
      </c>
      <c r="O169" s="47">
        <v>0.499</v>
      </c>
      <c r="P169" s="47">
        <v>0.377</v>
      </c>
      <c r="Q169" s="47">
        <v>0.26500000000000001</v>
      </c>
      <c r="R169" s="47">
        <v>0.33300000000000002</v>
      </c>
      <c r="S169" s="47">
        <v>0.438</v>
      </c>
      <c r="T169" s="47">
        <v>0.53200000000000003</v>
      </c>
      <c r="U169" s="47">
        <v>0.28499999999999998</v>
      </c>
      <c r="V169" s="47">
        <v>0.48499999999999999</v>
      </c>
      <c r="W169" s="173"/>
    </row>
    <row r="170" spans="1:23">
      <c r="A170" s="232"/>
      <c r="B170" s="603">
        <v>13.75</v>
      </c>
      <c r="C170" s="47">
        <v>0.46</v>
      </c>
      <c r="D170" s="47">
        <v>0.39600000000000002</v>
      </c>
      <c r="E170" s="47">
        <v>0.28899999999999998</v>
      </c>
      <c r="F170" s="47">
        <v>0.39700000000000002</v>
      </c>
      <c r="G170" s="47">
        <v>0.33600000000000002</v>
      </c>
      <c r="H170" s="47">
        <v>0.17699999999999999</v>
      </c>
      <c r="I170" s="47">
        <v>0.29699999999999999</v>
      </c>
      <c r="J170" s="47">
        <v>0.26600000000000001</v>
      </c>
      <c r="K170" s="47">
        <v>0.374</v>
      </c>
      <c r="L170" s="47">
        <v>0.28399999999999997</v>
      </c>
      <c r="M170" s="47">
        <v>0.28599999999999998</v>
      </c>
      <c r="N170" s="47">
        <v>0.27100000000000002</v>
      </c>
      <c r="O170" s="47">
        <v>0.438</v>
      </c>
      <c r="P170" s="47">
        <v>0.371</v>
      </c>
      <c r="Q170" s="47">
        <v>0.252</v>
      </c>
      <c r="R170" s="47">
        <v>0.32800000000000001</v>
      </c>
      <c r="S170" s="47">
        <v>0.41</v>
      </c>
      <c r="T170" s="47">
        <v>0.53800000000000003</v>
      </c>
      <c r="U170" s="47">
        <v>0.26</v>
      </c>
      <c r="V170" s="47">
        <v>0.46100000000000002</v>
      </c>
      <c r="W170" s="173"/>
    </row>
    <row r="171" spans="1:23">
      <c r="A171" s="232"/>
      <c r="B171" s="603">
        <v>13.83</v>
      </c>
      <c r="C171" s="47">
        <v>0.45700000000000002</v>
      </c>
      <c r="D171" s="47">
        <v>0.36299999999999999</v>
      </c>
      <c r="E171" s="47">
        <v>0.29299999999999998</v>
      </c>
      <c r="F171" s="47">
        <v>0.40400000000000003</v>
      </c>
      <c r="G171" s="47">
        <v>0.28899999999999998</v>
      </c>
      <c r="H171" s="47">
        <v>0.2</v>
      </c>
      <c r="I171" s="47">
        <v>0.26600000000000001</v>
      </c>
      <c r="J171" s="47">
        <v>0.28299999999999997</v>
      </c>
      <c r="K171" s="47">
        <v>0.4</v>
      </c>
      <c r="L171" s="47">
        <v>0.26500000000000001</v>
      </c>
      <c r="M171" s="47">
        <v>0.35499999999999998</v>
      </c>
      <c r="N171" s="47">
        <v>0.27700000000000002</v>
      </c>
      <c r="O171" s="47">
        <v>0.5</v>
      </c>
      <c r="P171" s="47">
        <v>0.34200000000000003</v>
      </c>
      <c r="Q171" s="47">
        <v>0.376</v>
      </c>
      <c r="R171" s="47">
        <v>0.28699999999999998</v>
      </c>
      <c r="S171" s="47">
        <v>0.249</v>
      </c>
      <c r="T171" s="47">
        <v>0.57499999999999996</v>
      </c>
      <c r="U171" s="47">
        <v>0.313</v>
      </c>
      <c r="V171" s="47">
        <v>0.28599999999999998</v>
      </c>
      <c r="W171" s="173"/>
    </row>
    <row r="172" spans="1:23">
      <c r="A172" s="232"/>
      <c r="B172" s="603">
        <v>13.92</v>
      </c>
      <c r="C172" s="47">
        <v>0.378</v>
      </c>
      <c r="D172" s="47">
        <v>0.51900000000000002</v>
      </c>
      <c r="E172" s="47">
        <v>0.34799999999999998</v>
      </c>
      <c r="F172" s="47">
        <v>0.38400000000000001</v>
      </c>
      <c r="G172" s="47">
        <v>0.25800000000000001</v>
      </c>
      <c r="H172" s="47">
        <v>0.17299999999999999</v>
      </c>
      <c r="I172" s="47">
        <v>0.22700000000000001</v>
      </c>
      <c r="J172" s="47">
        <v>0.30299999999999999</v>
      </c>
      <c r="K172" s="47">
        <v>0.495</v>
      </c>
      <c r="L172" s="47">
        <v>0.26600000000000001</v>
      </c>
      <c r="M172" s="47">
        <v>0.316</v>
      </c>
      <c r="N172" s="47">
        <v>0.29799999999999999</v>
      </c>
      <c r="O172" s="47">
        <v>0.48</v>
      </c>
      <c r="P172" s="47">
        <v>0.30299999999999999</v>
      </c>
      <c r="Q172" s="47">
        <v>0.40100000000000002</v>
      </c>
      <c r="R172" s="47">
        <v>0.308</v>
      </c>
      <c r="S172" s="47">
        <v>0.255</v>
      </c>
      <c r="T172" s="47">
        <v>0.54400000000000004</v>
      </c>
      <c r="U172" s="47">
        <v>0.32100000000000001</v>
      </c>
      <c r="V172" s="47">
        <v>0.373</v>
      </c>
      <c r="W172" s="173"/>
    </row>
    <row r="173" spans="1:23">
      <c r="A173" s="232"/>
      <c r="B173" s="603">
        <v>14</v>
      </c>
      <c r="C173" s="47">
        <v>0.35299999999999998</v>
      </c>
      <c r="D173" s="47">
        <v>0.54300000000000004</v>
      </c>
      <c r="E173" s="47">
        <v>0.35099999999999998</v>
      </c>
      <c r="F173" s="47">
        <v>0.39600000000000002</v>
      </c>
      <c r="G173" s="47">
        <v>0.28000000000000003</v>
      </c>
      <c r="H173" s="47">
        <v>0.17799999999999999</v>
      </c>
      <c r="I173" s="47">
        <v>0.45900000000000002</v>
      </c>
      <c r="J173" s="47">
        <v>0.26200000000000001</v>
      </c>
      <c r="K173" s="47">
        <v>0.46100000000000002</v>
      </c>
      <c r="L173" s="47">
        <v>0.26200000000000001</v>
      </c>
      <c r="M173" s="47">
        <v>0.34899999999999998</v>
      </c>
      <c r="N173" s="47">
        <v>0.371</v>
      </c>
      <c r="O173" s="47">
        <v>0.61199999999999999</v>
      </c>
      <c r="P173" s="47">
        <v>0.29399999999999998</v>
      </c>
      <c r="Q173" s="47">
        <v>0.34799999999999998</v>
      </c>
      <c r="R173" s="47">
        <v>0.38200000000000001</v>
      </c>
      <c r="S173" s="47">
        <v>0.40400000000000003</v>
      </c>
      <c r="T173" s="47">
        <v>0.38500000000000001</v>
      </c>
      <c r="U173" s="47">
        <v>0.42499999999999999</v>
      </c>
      <c r="V173" s="47">
        <v>0.32600000000000001</v>
      </c>
      <c r="W173" s="173"/>
    </row>
    <row r="174" spans="1:23">
      <c r="A174" s="232"/>
      <c r="B174" s="603">
        <v>14.08</v>
      </c>
      <c r="C174" s="47">
        <v>0.312</v>
      </c>
      <c r="D174" s="47">
        <v>0.48499999999999999</v>
      </c>
      <c r="E174" s="47">
        <v>0.35499999999999998</v>
      </c>
      <c r="F174" s="47">
        <v>0.35499999999999998</v>
      </c>
      <c r="G174" s="47">
        <v>0.28100000000000003</v>
      </c>
      <c r="H174" s="47">
        <v>0.189</v>
      </c>
      <c r="I174" s="47">
        <v>0.4</v>
      </c>
      <c r="J174" s="47">
        <v>0.251</v>
      </c>
      <c r="K174" s="47">
        <v>0.27500000000000002</v>
      </c>
      <c r="L174" s="47">
        <v>0.29599999999999999</v>
      </c>
      <c r="M174" s="47">
        <v>0.41299999999999998</v>
      </c>
      <c r="N174" s="47">
        <v>0.34300000000000003</v>
      </c>
      <c r="O174" s="47">
        <v>0.48499999999999999</v>
      </c>
      <c r="P174" s="47">
        <v>0.30399999999999999</v>
      </c>
      <c r="Q174" s="47">
        <v>0.41599999999999998</v>
      </c>
      <c r="R174" s="47">
        <v>0.34399999999999997</v>
      </c>
      <c r="S174" s="47">
        <v>0.29799999999999999</v>
      </c>
      <c r="T174" s="47">
        <v>0.316</v>
      </c>
      <c r="U174" s="47">
        <v>0.28299999999999997</v>
      </c>
      <c r="V174" s="47">
        <v>0.33900000000000002</v>
      </c>
      <c r="W174" s="173"/>
    </row>
    <row r="175" spans="1:23">
      <c r="A175" s="232"/>
      <c r="B175" s="603">
        <v>14.17</v>
      </c>
      <c r="C175" s="47">
        <v>0.312</v>
      </c>
      <c r="D175" s="47">
        <v>0.48499999999999999</v>
      </c>
      <c r="E175" s="47">
        <v>0.35499999999999998</v>
      </c>
      <c r="F175" s="47">
        <v>0.35499999999999998</v>
      </c>
      <c r="G175" s="47">
        <v>0.28100000000000003</v>
      </c>
      <c r="H175" s="47">
        <v>0.189</v>
      </c>
      <c r="I175" s="47">
        <v>0.4</v>
      </c>
      <c r="J175" s="47">
        <v>0.251</v>
      </c>
      <c r="K175" s="47">
        <v>0.27500000000000002</v>
      </c>
      <c r="L175" s="47">
        <v>0.29599999999999999</v>
      </c>
      <c r="M175" s="47">
        <v>0.41299999999999998</v>
      </c>
      <c r="N175" s="47">
        <v>0.34300000000000003</v>
      </c>
      <c r="O175" s="47">
        <v>0.48499999999999999</v>
      </c>
      <c r="P175" s="47">
        <v>0.30399999999999999</v>
      </c>
      <c r="Q175" s="47">
        <v>0.41599999999999998</v>
      </c>
      <c r="R175" s="47">
        <v>0.34399999999999997</v>
      </c>
      <c r="S175" s="47">
        <v>0.29799999999999999</v>
      </c>
      <c r="T175" s="47">
        <v>0.316</v>
      </c>
      <c r="U175" s="47">
        <v>0.28299999999999997</v>
      </c>
      <c r="V175" s="47">
        <v>0.33900000000000002</v>
      </c>
      <c r="W175" s="173"/>
    </row>
    <row r="176" spans="1:23">
      <c r="A176" s="232"/>
      <c r="B176" s="603">
        <v>14.25</v>
      </c>
      <c r="C176" s="47">
        <v>0.36699999999999999</v>
      </c>
      <c r="D176" s="47">
        <v>0.502</v>
      </c>
      <c r="E176" s="47">
        <v>0.44600000000000001</v>
      </c>
      <c r="F176" s="47">
        <v>0.379</v>
      </c>
      <c r="G176" s="47">
        <v>0.224</v>
      </c>
      <c r="H176" s="47">
        <v>0.16600000000000001</v>
      </c>
      <c r="I176" s="47">
        <v>0.34200000000000003</v>
      </c>
      <c r="J176" s="47">
        <v>0.23</v>
      </c>
      <c r="K176" s="47">
        <v>0.28799999999999998</v>
      </c>
      <c r="L176" s="47">
        <v>0.39</v>
      </c>
      <c r="M176" s="47">
        <v>0.46200000000000002</v>
      </c>
      <c r="N176" s="47">
        <v>0.38600000000000001</v>
      </c>
      <c r="O176" s="47">
        <v>0.438</v>
      </c>
      <c r="P176" s="47">
        <v>0.307</v>
      </c>
      <c r="Q176" s="47">
        <v>0.35</v>
      </c>
      <c r="R176" s="47">
        <v>0.502</v>
      </c>
      <c r="S176" s="47">
        <v>0.33800000000000002</v>
      </c>
      <c r="T176" s="47">
        <v>0.29599999999999999</v>
      </c>
      <c r="U176" s="47">
        <v>0.29199999999999998</v>
      </c>
      <c r="V176" s="47">
        <v>0.36</v>
      </c>
      <c r="W176" s="173"/>
    </row>
    <row r="177" spans="1:23">
      <c r="A177" s="232"/>
      <c r="B177" s="603">
        <v>14.33</v>
      </c>
      <c r="C177" s="47">
        <v>0.33900000000000002</v>
      </c>
      <c r="D177" s="47">
        <v>0.45</v>
      </c>
      <c r="E177" s="47">
        <v>0.38100000000000001</v>
      </c>
      <c r="F177" s="47">
        <v>0.41</v>
      </c>
      <c r="G177" s="47">
        <v>0.27500000000000002</v>
      </c>
      <c r="H177" s="47">
        <v>0.16200000000000001</v>
      </c>
      <c r="I177" s="47">
        <v>0.33600000000000002</v>
      </c>
      <c r="J177" s="47">
        <v>0.191</v>
      </c>
      <c r="K177" s="47">
        <v>0.26400000000000001</v>
      </c>
      <c r="L177" s="47">
        <v>0.38300000000000001</v>
      </c>
      <c r="M177" s="47">
        <v>0.34399999999999997</v>
      </c>
      <c r="N177" s="47">
        <v>0.41699999999999998</v>
      </c>
      <c r="O177" s="47">
        <v>0.39300000000000002</v>
      </c>
      <c r="P177" s="47">
        <v>0.311</v>
      </c>
      <c r="Q177" s="47">
        <v>0.33700000000000002</v>
      </c>
      <c r="R177" s="47">
        <v>0.44</v>
      </c>
      <c r="S177" s="47">
        <v>0.46899999999999997</v>
      </c>
      <c r="T177" s="47">
        <v>0.33300000000000002</v>
      </c>
      <c r="U177" s="47">
        <v>0.30599999999999999</v>
      </c>
      <c r="V177" s="47">
        <v>0.33900000000000002</v>
      </c>
      <c r="W177" s="173"/>
    </row>
    <row r="178" spans="1:23">
      <c r="A178" s="232"/>
      <c r="B178" s="603">
        <v>14.42</v>
      </c>
      <c r="C178" s="47">
        <v>0.3</v>
      </c>
      <c r="D178" s="47">
        <v>0.53100000000000003</v>
      </c>
      <c r="E178" s="47">
        <v>0.38600000000000001</v>
      </c>
      <c r="F178" s="47">
        <v>0.37</v>
      </c>
      <c r="G178" s="47">
        <v>0.247</v>
      </c>
      <c r="H178" s="47">
        <v>0.246</v>
      </c>
      <c r="I178" s="47">
        <v>0.32300000000000001</v>
      </c>
      <c r="J178" s="47">
        <v>0.20499999999999999</v>
      </c>
      <c r="K178" s="47">
        <v>0.27700000000000002</v>
      </c>
      <c r="L178" s="47">
        <v>0.33100000000000002</v>
      </c>
      <c r="M178" s="47">
        <v>0.39</v>
      </c>
      <c r="N178" s="47">
        <v>0.35799999999999998</v>
      </c>
      <c r="O178" s="47">
        <v>0.37</v>
      </c>
      <c r="P178" s="47">
        <v>0.31</v>
      </c>
      <c r="Q178" s="47">
        <v>0.32800000000000001</v>
      </c>
      <c r="R178" s="47">
        <v>0.443</v>
      </c>
      <c r="S178" s="47">
        <v>0.308</v>
      </c>
      <c r="T178" s="47">
        <v>0.34100000000000003</v>
      </c>
      <c r="U178" s="47">
        <v>0.25600000000000001</v>
      </c>
      <c r="V178" s="47">
        <v>0.33200000000000002</v>
      </c>
      <c r="W178" s="173"/>
    </row>
    <row r="179" spans="1:23">
      <c r="A179" s="232"/>
      <c r="B179" s="603">
        <v>14.5</v>
      </c>
      <c r="C179" s="47">
        <v>0.28199999999999997</v>
      </c>
      <c r="D179" s="47">
        <v>0.47499999999999998</v>
      </c>
      <c r="E179" s="47">
        <v>0.39200000000000002</v>
      </c>
      <c r="F179" s="47">
        <v>0.34899999999999998</v>
      </c>
      <c r="G179" s="47">
        <v>0.245</v>
      </c>
      <c r="H179" s="47">
        <v>0.20799999999999999</v>
      </c>
      <c r="I179" s="47">
        <v>0.32300000000000001</v>
      </c>
      <c r="J179" s="47">
        <v>0.245</v>
      </c>
      <c r="K179" s="47">
        <v>0.252</v>
      </c>
      <c r="L179" s="47">
        <v>0.29299999999999998</v>
      </c>
      <c r="M179" s="47">
        <v>0.46700000000000003</v>
      </c>
      <c r="N179" s="47">
        <v>0.441</v>
      </c>
      <c r="O179" s="47">
        <v>0.33400000000000002</v>
      </c>
      <c r="P179" s="47">
        <v>0.27400000000000002</v>
      </c>
      <c r="Q179" s="47">
        <v>0.33800000000000002</v>
      </c>
      <c r="R179" s="47">
        <v>0.434</v>
      </c>
      <c r="S179" s="47">
        <v>0.40799999999999997</v>
      </c>
      <c r="T179" s="47">
        <v>0.3</v>
      </c>
      <c r="U179" s="47">
        <v>0.28399999999999997</v>
      </c>
      <c r="V179" s="47">
        <v>0.26700000000000002</v>
      </c>
      <c r="W179" s="173"/>
    </row>
    <row r="180" spans="1:23">
      <c r="A180" s="232"/>
      <c r="B180" s="603">
        <v>14.58</v>
      </c>
      <c r="C180" s="47">
        <v>0.27100000000000002</v>
      </c>
      <c r="D180" s="47">
        <v>0.39500000000000002</v>
      </c>
      <c r="E180" s="47">
        <v>0.33</v>
      </c>
      <c r="F180" s="47">
        <v>0.32700000000000001</v>
      </c>
      <c r="G180" s="47">
        <v>0.22700000000000001</v>
      </c>
      <c r="H180" s="47">
        <v>0.27700000000000002</v>
      </c>
      <c r="I180" s="47">
        <v>0.29299999999999998</v>
      </c>
      <c r="J180" s="47">
        <v>0.23300000000000001</v>
      </c>
      <c r="K180" s="47">
        <v>0.224</v>
      </c>
      <c r="L180" s="47">
        <v>0.28999999999999998</v>
      </c>
      <c r="M180" s="47">
        <v>0.35799999999999998</v>
      </c>
      <c r="N180" s="47">
        <v>0.48799999999999999</v>
      </c>
      <c r="O180" s="47">
        <v>0.33700000000000002</v>
      </c>
      <c r="P180" s="47">
        <v>0.26300000000000001</v>
      </c>
      <c r="Q180" s="47">
        <v>0.35499999999999998</v>
      </c>
      <c r="R180" s="47">
        <v>0.36599999999999999</v>
      </c>
      <c r="S180" s="47">
        <v>0.432</v>
      </c>
      <c r="T180" s="47">
        <v>0.31</v>
      </c>
      <c r="U180" s="47">
        <v>0.27300000000000002</v>
      </c>
      <c r="V180" s="47">
        <v>0.28499999999999998</v>
      </c>
      <c r="W180" s="173"/>
    </row>
    <row r="181" spans="1:23">
      <c r="A181" s="232"/>
      <c r="B181" s="603">
        <v>14.67</v>
      </c>
      <c r="C181" s="47">
        <v>0.252</v>
      </c>
      <c r="D181" s="47">
        <v>0.42199999999999999</v>
      </c>
      <c r="E181" s="47">
        <v>0.47799999999999998</v>
      </c>
      <c r="F181" s="47">
        <v>0.33300000000000002</v>
      </c>
      <c r="G181" s="47">
        <v>0.24</v>
      </c>
      <c r="H181" s="47">
        <v>0.26700000000000002</v>
      </c>
      <c r="I181" s="47">
        <v>0.439</v>
      </c>
      <c r="J181" s="47">
        <v>0.22500000000000001</v>
      </c>
      <c r="K181" s="47">
        <v>0.21299999999999999</v>
      </c>
      <c r="L181" s="47">
        <v>0.28499999999999998</v>
      </c>
      <c r="M181" s="47">
        <v>0.36399999999999999</v>
      </c>
      <c r="N181" s="47">
        <v>0.46800000000000003</v>
      </c>
      <c r="O181" s="47">
        <v>0.307</v>
      </c>
      <c r="P181" s="47">
        <v>0.26500000000000001</v>
      </c>
      <c r="Q181" s="47">
        <v>0.317</v>
      </c>
      <c r="R181" s="47">
        <v>0.35</v>
      </c>
      <c r="S181" s="47">
        <v>0.35599999999999998</v>
      </c>
      <c r="T181" s="47">
        <v>0.253</v>
      </c>
      <c r="U181" s="47">
        <v>0.28499999999999998</v>
      </c>
      <c r="V181" s="47">
        <v>0.26300000000000001</v>
      </c>
      <c r="W181" s="173"/>
    </row>
    <row r="182" spans="1:23">
      <c r="A182" s="232"/>
      <c r="B182" s="603">
        <v>14.75</v>
      </c>
      <c r="C182" s="47">
        <v>0.245</v>
      </c>
      <c r="D182" s="47">
        <v>0.54900000000000004</v>
      </c>
      <c r="E182" s="47">
        <v>0.377</v>
      </c>
      <c r="F182" s="47">
        <v>0.311</v>
      </c>
      <c r="G182" s="47">
        <v>0.22800000000000001</v>
      </c>
      <c r="H182" s="47">
        <v>0.19900000000000001</v>
      </c>
      <c r="I182" s="47">
        <v>0.32500000000000001</v>
      </c>
      <c r="J182" s="47">
        <v>0.253</v>
      </c>
      <c r="K182" s="47">
        <v>0.191</v>
      </c>
      <c r="L182" s="47">
        <v>0.254</v>
      </c>
      <c r="M182" s="47">
        <v>0.43099999999999999</v>
      </c>
      <c r="N182" s="47">
        <v>0.40799999999999997</v>
      </c>
      <c r="O182" s="47">
        <v>0.34899999999999998</v>
      </c>
      <c r="P182" s="47">
        <v>0.28000000000000003</v>
      </c>
      <c r="Q182" s="47">
        <v>0.33800000000000002</v>
      </c>
      <c r="R182" s="47">
        <v>0.32800000000000001</v>
      </c>
      <c r="S182" s="47">
        <v>0.35199999999999998</v>
      </c>
      <c r="T182" s="47">
        <v>0.223</v>
      </c>
      <c r="U182" s="47">
        <v>0.27100000000000002</v>
      </c>
      <c r="V182" s="47">
        <v>0.25</v>
      </c>
      <c r="W182" s="173"/>
    </row>
    <row r="183" spans="1:23">
      <c r="A183" s="232"/>
      <c r="B183" s="603">
        <v>14.83</v>
      </c>
      <c r="C183" s="47">
        <v>0.39100000000000001</v>
      </c>
      <c r="D183" s="47">
        <v>0.55700000000000005</v>
      </c>
      <c r="E183" s="47">
        <v>0.36699999999999999</v>
      </c>
      <c r="F183" s="47">
        <v>0.39500000000000002</v>
      </c>
      <c r="G183" s="47">
        <v>0.245</v>
      </c>
      <c r="H183" s="47">
        <v>0.20699999999999999</v>
      </c>
      <c r="I183" s="47">
        <v>0.372</v>
      </c>
      <c r="J183" s="47">
        <v>0.40400000000000003</v>
      </c>
      <c r="K183" s="47">
        <v>0.188</v>
      </c>
      <c r="L183" s="47">
        <v>0.252</v>
      </c>
      <c r="M183" s="47">
        <v>0.47099999999999997</v>
      </c>
      <c r="N183" s="47">
        <v>0.49099999999999999</v>
      </c>
      <c r="O183" s="47">
        <v>0.438</v>
      </c>
      <c r="P183" s="47">
        <v>0.318</v>
      </c>
      <c r="Q183" s="47">
        <v>0.35799999999999998</v>
      </c>
      <c r="R183" s="47">
        <v>0.27300000000000002</v>
      </c>
      <c r="S183" s="47">
        <v>0.42099999999999999</v>
      </c>
      <c r="T183" s="47">
        <v>0.23599999999999999</v>
      </c>
      <c r="U183" s="47">
        <v>0.42099999999999999</v>
      </c>
      <c r="V183" s="47">
        <v>0.24399999999999999</v>
      </c>
      <c r="W183" s="173"/>
    </row>
    <row r="184" spans="1:23">
      <c r="A184" s="232"/>
      <c r="B184" s="603">
        <v>14.92</v>
      </c>
      <c r="C184" s="47">
        <v>0.30199999999999999</v>
      </c>
      <c r="D184" s="47">
        <v>0.59499999999999997</v>
      </c>
      <c r="E184" s="47">
        <v>0.40100000000000002</v>
      </c>
      <c r="F184" s="47">
        <v>0.42699999999999999</v>
      </c>
      <c r="G184" s="47">
        <v>0.22900000000000001</v>
      </c>
      <c r="H184" s="47">
        <v>0.14000000000000001</v>
      </c>
      <c r="I184" s="47">
        <v>0.33500000000000002</v>
      </c>
      <c r="J184" s="47">
        <v>0.32100000000000001</v>
      </c>
      <c r="K184" s="47">
        <v>0.23</v>
      </c>
      <c r="L184" s="47">
        <v>0.253</v>
      </c>
      <c r="M184" s="47">
        <v>0.46200000000000002</v>
      </c>
      <c r="N184" s="47">
        <v>0.442</v>
      </c>
      <c r="O184" s="47">
        <v>0.44600000000000001</v>
      </c>
      <c r="P184" s="47">
        <v>0.32300000000000001</v>
      </c>
      <c r="Q184" s="47">
        <v>0.371</v>
      </c>
      <c r="R184" s="47">
        <v>0.27400000000000002</v>
      </c>
      <c r="S184" s="47">
        <v>0.45100000000000001</v>
      </c>
      <c r="T184" s="47">
        <v>0.27</v>
      </c>
      <c r="U184" s="47">
        <v>0.377</v>
      </c>
      <c r="V184" s="47">
        <v>0.311</v>
      </c>
      <c r="W184" s="173"/>
    </row>
    <row r="185" spans="1:23">
      <c r="A185" s="232"/>
      <c r="B185" s="603">
        <v>15</v>
      </c>
      <c r="C185" s="47">
        <v>0.371</v>
      </c>
      <c r="D185" s="47">
        <v>0.56699999999999995</v>
      </c>
      <c r="E185" s="47">
        <v>0.39500000000000002</v>
      </c>
      <c r="F185" s="47">
        <v>0.44</v>
      </c>
      <c r="G185" s="47">
        <v>0.24</v>
      </c>
      <c r="H185" s="47">
        <v>0.14199999999999999</v>
      </c>
      <c r="I185" s="47">
        <v>0.30599999999999999</v>
      </c>
      <c r="J185" s="47">
        <v>0.308</v>
      </c>
      <c r="K185" s="47">
        <v>0.19600000000000001</v>
      </c>
      <c r="L185" s="47">
        <v>0.248</v>
      </c>
      <c r="M185" s="47">
        <v>0.373</v>
      </c>
      <c r="N185" s="47">
        <v>0.34799999999999998</v>
      </c>
      <c r="O185" s="47">
        <v>0.40400000000000003</v>
      </c>
      <c r="P185" s="47">
        <v>0.36199999999999999</v>
      </c>
      <c r="Q185" s="47">
        <v>0.33500000000000002</v>
      </c>
      <c r="R185" s="47">
        <v>0.25</v>
      </c>
      <c r="S185" s="47">
        <v>0.38900000000000001</v>
      </c>
      <c r="T185" s="47">
        <v>0.377</v>
      </c>
      <c r="U185" s="47">
        <v>0.42799999999999999</v>
      </c>
      <c r="V185" s="47">
        <v>0.34799999999999998</v>
      </c>
      <c r="W185" s="173"/>
    </row>
    <row r="186" spans="1:23">
      <c r="A186" s="232"/>
      <c r="B186" s="603">
        <v>15.08</v>
      </c>
      <c r="C186" s="47">
        <v>0.36</v>
      </c>
      <c r="D186" s="47">
        <v>0.57999999999999996</v>
      </c>
      <c r="E186" s="47">
        <v>0.28100000000000003</v>
      </c>
      <c r="F186" s="47">
        <v>0.38200000000000001</v>
      </c>
      <c r="G186" s="47">
        <v>0.30099999999999999</v>
      </c>
      <c r="H186" s="47">
        <v>0.13200000000000001</v>
      </c>
      <c r="I186" s="47">
        <v>0.29799999999999999</v>
      </c>
      <c r="J186" s="47">
        <v>0.23300000000000001</v>
      </c>
      <c r="K186" s="47">
        <v>0.192</v>
      </c>
      <c r="L186" s="47">
        <v>0.29699999999999999</v>
      </c>
      <c r="M186" s="47">
        <v>0.45300000000000001</v>
      </c>
      <c r="N186" s="47">
        <v>0.30199999999999999</v>
      </c>
      <c r="O186" s="47">
        <v>0.245</v>
      </c>
      <c r="P186" s="47">
        <v>0.38300000000000001</v>
      </c>
      <c r="Q186" s="47">
        <v>0.36899999999999999</v>
      </c>
      <c r="R186" s="47">
        <v>0.248</v>
      </c>
      <c r="S186" s="47">
        <v>0.41699999999999998</v>
      </c>
      <c r="T186" s="47">
        <v>0.33200000000000002</v>
      </c>
      <c r="U186" s="47">
        <v>0.40400000000000003</v>
      </c>
      <c r="V186" s="47">
        <v>0.35099999999999998</v>
      </c>
      <c r="W186" s="173"/>
    </row>
    <row r="187" spans="1:23">
      <c r="A187" s="232"/>
      <c r="B187" s="603">
        <v>15.17</v>
      </c>
      <c r="C187" s="47">
        <v>0.33500000000000002</v>
      </c>
      <c r="D187" s="47">
        <v>0.55500000000000005</v>
      </c>
      <c r="E187" s="47">
        <v>0.27800000000000002</v>
      </c>
      <c r="F187" s="47">
        <v>0.42699999999999999</v>
      </c>
      <c r="G187" s="47">
        <v>0.34100000000000003</v>
      </c>
      <c r="H187" s="47">
        <v>0.19500000000000001</v>
      </c>
      <c r="I187" s="47">
        <v>0.27500000000000002</v>
      </c>
      <c r="J187" s="47">
        <v>0.34899999999999998</v>
      </c>
      <c r="K187" s="47">
        <v>0.153</v>
      </c>
      <c r="L187" s="47">
        <v>0.313</v>
      </c>
      <c r="M187" s="47">
        <v>0.40300000000000002</v>
      </c>
      <c r="N187" s="47">
        <v>0.316</v>
      </c>
      <c r="O187" s="47">
        <v>0.24</v>
      </c>
      <c r="P187" s="47">
        <v>0.52800000000000002</v>
      </c>
      <c r="Q187" s="47">
        <v>0.35</v>
      </c>
      <c r="R187" s="47">
        <v>0.253</v>
      </c>
      <c r="S187" s="47">
        <v>0.46400000000000002</v>
      </c>
      <c r="T187" s="47">
        <v>0.28199999999999997</v>
      </c>
      <c r="U187" s="47">
        <v>0.378</v>
      </c>
      <c r="V187" s="47">
        <v>0.36899999999999999</v>
      </c>
      <c r="W187" s="173"/>
    </row>
    <row r="188" spans="1:23">
      <c r="A188" s="232"/>
      <c r="B188" s="603">
        <v>15.25</v>
      </c>
      <c r="C188" s="47">
        <v>0.29499999999999998</v>
      </c>
      <c r="D188" s="47">
        <v>0.45800000000000002</v>
      </c>
      <c r="E188" s="47">
        <v>0.26800000000000002</v>
      </c>
      <c r="F188" s="47">
        <v>0.45600000000000002</v>
      </c>
      <c r="G188" s="47">
        <v>0.24</v>
      </c>
      <c r="H188" s="47">
        <v>0.24099999999999999</v>
      </c>
      <c r="I188" s="47">
        <v>0.35199999999999998</v>
      </c>
      <c r="J188" s="47">
        <v>0.36</v>
      </c>
      <c r="K188" s="47">
        <v>0.19800000000000001</v>
      </c>
      <c r="L188" s="47">
        <v>0.33100000000000002</v>
      </c>
      <c r="M188" s="47">
        <v>0.441</v>
      </c>
      <c r="N188" s="47">
        <v>0.312</v>
      </c>
      <c r="O188" s="47">
        <v>0.248</v>
      </c>
      <c r="P188" s="47">
        <v>0.61899999999999999</v>
      </c>
      <c r="Q188" s="47">
        <v>0.34499999999999997</v>
      </c>
      <c r="R188" s="47">
        <v>0.26400000000000001</v>
      </c>
      <c r="S188" s="47">
        <v>0.37</v>
      </c>
      <c r="T188" s="47">
        <v>0.3</v>
      </c>
      <c r="U188" s="47">
        <v>0.38800000000000001</v>
      </c>
      <c r="V188" s="47">
        <v>0.34599999999999997</v>
      </c>
      <c r="W188" s="173"/>
    </row>
    <row r="189" spans="1:23">
      <c r="A189" s="232"/>
      <c r="B189" s="603">
        <v>15.33</v>
      </c>
      <c r="C189" s="47">
        <v>0.28299999999999997</v>
      </c>
      <c r="D189" s="47">
        <v>0.45200000000000001</v>
      </c>
      <c r="E189" s="47">
        <v>0.27400000000000002</v>
      </c>
      <c r="F189" s="47">
        <v>0.44900000000000001</v>
      </c>
      <c r="G189" s="47">
        <v>0.246</v>
      </c>
      <c r="H189" s="47">
        <v>0.255</v>
      </c>
      <c r="I189" s="47">
        <v>0.33700000000000002</v>
      </c>
      <c r="J189" s="47">
        <v>0.38100000000000001</v>
      </c>
      <c r="K189" s="47">
        <v>0.185</v>
      </c>
      <c r="L189" s="47">
        <v>0.313</v>
      </c>
      <c r="M189" s="47">
        <v>0.48499999999999999</v>
      </c>
      <c r="N189" s="47">
        <v>0.33700000000000002</v>
      </c>
      <c r="O189" s="47">
        <v>0.25600000000000001</v>
      </c>
      <c r="P189" s="47">
        <v>0.60499999999999998</v>
      </c>
      <c r="Q189" s="47">
        <v>0.27900000000000003</v>
      </c>
      <c r="R189" s="47">
        <v>0.26600000000000001</v>
      </c>
      <c r="S189" s="47">
        <v>0.35599999999999998</v>
      </c>
      <c r="T189" s="47">
        <v>0.28299999999999997</v>
      </c>
      <c r="U189" s="47">
        <v>0.46800000000000003</v>
      </c>
      <c r="V189" s="47">
        <v>0.29899999999999999</v>
      </c>
      <c r="W189" s="173"/>
    </row>
    <row r="190" spans="1:23">
      <c r="A190" s="232"/>
      <c r="B190" s="603">
        <v>15.42</v>
      </c>
      <c r="C190" s="47">
        <v>0.28799999999999998</v>
      </c>
      <c r="D190" s="47">
        <v>0.58899999999999997</v>
      </c>
      <c r="E190" s="47">
        <v>0.33800000000000002</v>
      </c>
      <c r="F190" s="47">
        <v>0.433</v>
      </c>
      <c r="G190" s="47">
        <v>0.23599999999999999</v>
      </c>
      <c r="H190" s="47">
        <v>0.217</v>
      </c>
      <c r="I190" s="47">
        <v>0.46</v>
      </c>
      <c r="J190" s="47">
        <v>0.35699999999999998</v>
      </c>
      <c r="K190" s="47">
        <v>0.185</v>
      </c>
      <c r="L190" s="47">
        <v>0.25900000000000001</v>
      </c>
      <c r="M190" s="47">
        <v>0.40899999999999997</v>
      </c>
      <c r="N190" s="47">
        <v>0.32500000000000001</v>
      </c>
      <c r="O190" s="47">
        <v>0.33400000000000002</v>
      </c>
      <c r="P190" s="47">
        <v>0.59699999999999998</v>
      </c>
      <c r="Q190" s="47">
        <v>0.28999999999999998</v>
      </c>
      <c r="R190" s="47">
        <v>0.26400000000000001</v>
      </c>
      <c r="S190" s="47">
        <v>0.378</v>
      </c>
      <c r="T190" s="47">
        <v>0.26900000000000002</v>
      </c>
      <c r="U190" s="47">
        <v>0.43099999999999999</v>
      </c>
      <c r="V190" s="47">
        <v>0.33900000000000002</v>
      </c>
      <c r="W190" s="173"/>
    </row>
    <row r="191" spans="1:23">
      <c r="A191" s="232"/>
      <c r="B191" s="603">
        <v>15.5</v>
      </c>
      <c r="C191" s="47">
        <v>0.27500000000000002</v>
      </c>
      <c r="D191" s="47">
        <v>0.496</v>
      </c>
      <c r="E191" s="47">
        <v>0.33700000000000002</v>
      </c>
      <c r="F191" s="47">
        <v>0.373</v>
      </c>
      <c r="G191" s="47">
        <v>0.23400000000000001</v>
      </c>
      <c r="H191" s="47">
        <v>0.27800000000000002</v>
      </c>
      <c r="I191" s="47">
        <v>0.46400000000000002</v>
      </c>
      <c r="J191" s="47">
        <v>0.30299999999999999</v>
      </c>
      <c r="K191" s="47">
        <v>0.152</v>
      </c>
      <c r="L191" s="47">
        <v>0.25</v>
      </c>
      <c r="M191" s="47">
        <v>0.46200000000000002</v>
      </c>
      <c r="N191" s="47">
        <v>0.33700000000000002</v>
      </c>
      <c r="O191" s="47">
        <v>0.32500000000000001</v>
      </c>
      <c r="P191" s="47">
        <v>0.66200000000000003</v>
      </c>
      <c r="Q191" s="47">
        <v>0.36899999999999999</v>
      </c>
      <c r="R191" s="47">
        <v>0.20599999999999999</v>
      </c>
      <c r="S191" s="47">
        <v>0.38800000000000001</v>
      </c>
      <c r="T191" s="47">
        <v>0.32100000000000001</v>
      </c>
      <c r="U191" s="47">
        <v>0.45800000000000002</v>
      </c>
      <c r="V191" s="47">
        <v>0.32400000000000001</v>
      </c>
      <c r="W191" s="173"/>
    </row>
    <row r="192" spans="1:23">
      <c r="A192" s="232"/>
      <c r="B192" s="603">
        <v>15.58</v>
      </c>
      <c r="C192" s="47">
        <v>0.26400000000000001</v>
      </c>
      <c r="D192" s="47">
        <v>0.376</v>
      </c>
      <c r="E192" s="47">
        <v>0.30499999999999999</v>
      </c>
      <c r="F192" s="47">
        <v>0.314</v>
      </c>
      <c r="G192" s="47">
        <v>0.22700000000000001</v>
      </c>
      <c r="H192" s="47">
        <v>0.20499999999999999</v>
      </c>
      <c r="I192" s="47">
        <v>0.307</v>
      </c>
      <c r="J192" s="47">
        <v>0.28100000000000003</v>
      </c>
      <c r="K192" s="47">
        <v>0.22500000000000001</v>
      </c>
      <c r="L192" s="47">
        <v>0.34899999999999998</v>
      </c>
      <c r="M192" s="47">
        <v>0.34599999999999997</v>
      </c>
      <c r="N192" s="47">
        <v>0.30499999999999999</v>
      </c>
      <c r="O192" s="47">
        <v>0.29799999999999999</v>
      </c>
      <c r="P192" s="47">
        <v>0.59</v>
      </c>
      <c r="Q192" s="47">
        <v>0.30599999999999999</v>
      </c>
      <c r="R192" s="47">
        <v>0.24099999999999999</v>
      </c>
      <c r="S192" s="47">
        <v>0.48399999999999999</v>
      </c>
      <c r="T192" s="47">
        <v>0.33800000000000002</v>
      </c>
      <c r="U192" s="47">
        <v>0.44500000000000001</v>
      </c>
      <c r="V192" s="47">
        <v>0.39400000000000002</v>
      </c>
      <c r="W192" s="173"/>
    </row>
    <row r="193" spans="1:23">
      <c r="A193" s="232"/>
      <c r="B193" s="603">
        <v>15.67</v>
      </c>
      <c r="C193" s="47">
        <v>0.249</v>
      </c>
      <c r="D193" s="47">
        <v>0.38600000000000001</v>
      </c>
      <c r="E193" s="47">
        <v>0.28999999999999998</v>
      </c>
      <c r="F193" s="47">
        <v>0.31900000000000001</v>
      </c>
      <c r="G193" s="47">
        <v>0.254</v>
      </c>
      <c r="H193" s="47">
        <v>0.20499999999999999</v>
      </c>
      <c r="I193" s="47">
        <v>0.33700000000000002</v>
      </c>
      <c r="J193" s="47">
        <v>0.251</v>
      </c>
      <c r="K193" s="47">
        <v>0.24099999999999999</v>
      </c>
      <c r="L193" s="47">
        <v>0.35899999999999999</v>
      </c>
      <c r="M193" s="47">
        <v>0.39100000000000001</v>
      </c>
      <c r="N193" s="47">
        <v>0.28599999999999998</v>
      </c>
      <c r="O193" s="47">
        <v>0.27</v>
      </c>
      <c r="P193" s="47">
        <v>0.58399999999999996</v>
      </c>
      <c r="Q193" s="47">
        <v>0.29499999999999998</v>
      </c>
      <c r="R193" s="47">
        <v>0.219</v>
      </c>
      <c r="S193" s="47">
        <v>0.495</v>
      </c>
      <c r="T193" s="47">
        <v>0.30499999999999999</v>
      </c>
      <c r="U193" s="47">
        <v>0.34399999999999997</v>
      </c>
      <c r="V193" s="47">
        <v>0.42499999999999999</v>
      </c>
      <c r="W193" s="173"/>
    </row>
    <row r="194" spans="1:23">
      <c r="A194" s="232"/>
      <c r="B194" s="603">
        <v>15.75</v>
      </c>
      <c r="C194" s="47">
        <v>0.29499999999999998</v>
      </c>
      <c r="D194" s="47">
        <v>0.315</v>
      </c>
      <c r="E194" s="47">
        <v>0.30099999999999999</v>
      </c>
      <c r="F194" s="47">
        <v>0.254</v>
      </c>
      <c r="G194" s="47">
        <v>0.248</v>
      </c>
      <c r="H194" s="47">
        <v>0.186</v>
      </c>
      <c r="I194" s="47">
        <v>0.33200000000000002</v>
      </c>
      <c r="J194" s="47">
        <v>0.245</v>
      </c>
      <c r="K194" s="47">
        <v>0.187</v>
      </c>
      <c r="L194" s="47">
        <v>0.26500000000000001</v>
      </c>
      <c r="M194" s="47">
        <v>0.38400000000000001</v>
      </c>
      <c r="N194" s="47">
        <v>0.29599999999999999</v>
      </c>
      <c r="O194" s="47">
        <v>0.36399999999999999</v>
      </c>
      <c r="P194" s="47">
        <v>0.59399999999999997</v>
      </c>
      <c r="Q194" s="47">
        <v>0.30399999999999999</v>
      </c>
      <c r="R194" s="47">
        <v>0.214</v>
      </c>
      <c r="S194" s="47">
        <v>0.31</v>
      </c>
      <c r="T194" s="47">
        <v>0.39800000000000002</v>
      </c>
      <c r="U194" s="47">
        <v>0.316</v>
      </c>
      <c r="V194" s="47">
        <v>0.39800000000000002</v>
      </c>
      <c r="W194" s="173"/>
    </row>
    <row r="195" spans="1:23">
      <c r="A195" s="232"/>
      <c r="B195" s="603">
        <v>15.83</v>
      </c>
      <c r="C195" s="47">
        <v>0.40100000000000002</v>
      </c>
      <c r="D195" s="47">
        <v>0.317</v>
      </c>
      <c r="E195" s="47">
        <v>0.30599999999999999</v>
      </c>
      <c r="F195" s="47">
        <v>0.33800000000000002</v>
      </c>
      <c r="G195" s="47">
        <v>0.23200000000000001</v>
      </c>
      <c r="H195" s="47">
        <v>0.17599999999999999</v>
      </c>
      <c r="I195" s="47">
        <v>0.33300000000000002</v>
      </c>
      <c r="J195" s="47">
        <v>0.28999999999999998</v>
      </c>
      <c r="K195" s="47">
        <v>0.19400000000000001</v>
      </c>
      <c r="L195" s="47">
        <v>0.27100000000000002</v>
      </c>
      <c r="M195" s="47">
        <v>0.33800000000000002</v>
      </c>
      <c r="N195" s="47">
        <v>0.379</v>
      </c>
      <c r="O195" s="47">
        <v>0.39900000000000002</v>
      </c>
      <c r="P195" s="47">
        <v>0.6</v>
      </c>
      <c r="Q195" s="47">
        <v>0.41299999999999998</v>
      </c>
      <c r="R195" s="47">
        <v>0.19600000000000001</v>
      </c>
      <c r="S195" s="47">
        <v>0.318</v>
      </c>
      <c r="T195" s="47">
        <v>0.43</v>
      </c>
      <c r="U195" s="47">
        <v>0.27700000000000002</v>
      </c>
      <c r="V195" s="47">
        <v>0.40699999999999997</v>
      </c>
      <c r="W195" s="173"/>
    </row>
    <row r="196" spans="1:23">
      <c r="A196" s="232"/>
      <c r="B196" s="603">
        <v>15.92</v>
      </c>
      <c r="C196" s="47">
        <v>0.29599999999999999</v>
      </c>
      <c r="D196" s="47">
        <v>0.315</v>
      </c>
      <c r="E196" s="47">
        <v>0.34799999999999998</v>
      </c>
      <c r="F196" s="47">
        <v>0.44</v>
      </c>
      <c r="G196" s="47">
        <v>0.29299999999999998</v>
      </c>
      <c r="H196" s="47">
        <v>0.23699999999999999</v>
      </c>
      <c r="I196" s="47">
        <v>0.29299999999999998</v>
      </c>
      <c r="J196" s="47">
        <v>0.30099999999999999</v>
      </c>
      <c r="K196" s="47">
        <v>0.17199999999999999</v>
      </c>
      <c r="L196" s="47">
        <v>0.29299999999999998</v>
      </c>
      <c r="M196" s="47">
        <v>0.32300000000000001</v>
      </c>
      <c r="N196" s="47">
        <v>0.44700000000000001</v>
      </c>
      <c r="O196" s="47">
        <v>0.38</v>
      </c>
      <c r="P196" s="47">
        <v>0.374</v>
      </c>
      <c r="Q196" s="47">
        <v>0.35499999999999998</v>
      </c>
      <c r="R196" s="47">
        <v>0.25800000000000001</v>
      </c>
      <c r="S196" s="47">
        <v>0.32800000000000001</v>
      </c>
      <c r="T196" s="47">
        <v>0.43099999999999999</v>
      </c>
      <c r="U196" s="47">
        <v>0.24399999999999999</v>
      </c>
      <c r="V196" s="47">
        <v>0.40500000000000003</v>
      </c>
      <c r="W196" s="173"/>
    </row>
    <row r="197" spans="1:23">
      <c r="A197" s="232"/>
      <c r="B197" s="603">
        <v>16</v>
      </c>
      <c r="C197" s="47">
        <v>0.28399999999999997</v>
      </c>
      <c r="D197" s="47">
        <v>0.29799999999999999</v>
      </c>
      <c r="E197" s="47">
        <v>0.34399999999999997</v>
      </c>
      <c r="F197" s="47">
        <v>0.435</v>
      </c>
      <c r="G197" s="47">
        <v>0.34599999999999997</v>
      </c>
      <c r="H197" s="47">
        <v>0.24199999999999999</v>
      </c>
      <c r="I197" s="47">
        <v>0.32</v>
      </c>
      <c r="J197" s="47">
        <v>0.25700000000000001</v>
      </c>
      <c r="K197" s="47">
        <v>0.185</v>
      </c>
      <c r="L197" s="47">
        <v>0.28999999999999998</v>
      </c>
      <c r="M197" s="47">
        <v>0.36699999999999999</v>
      </c>
      <c r="N197" s="47">
        <v>0.374</v>
      </c>
      <c r="O197" s="47">
        <v>0.44600000000000001</v>
      </c>
      <c r="P197" s="47">
        <v>0.33600000000000002</v>
      </c>
      <c r="Q197" s="47">
        <v>0.32600000000000001</v>
      </c>
      <c r="R197" s="47">
        <v>0.33300000000000002</v>
      </c>
      <c r="S197" s="47">
        <v>0.40300000000000002</v>
      </c>
      <c r="T197" s="47">
        <v>0.30199999999999999</v>
      </c>
      <c r="U197" s="47">
        <v>0.224</v>
      </c>
      <c r="V197" s="47">
        <v>0.41</v>
      </c>
      <c r="W197" s="173"/>
    </row>
    <row r="198" spans="1:23">
      <c r="A198" s="232"/>
      <c r="B198" s="603">
        <v>16.079999999999998</v>
      </c>
      <c r="C198" s="47">
        <v>0.26900000000000002</v>
      </c>
      <c r="D198" s="47">
        <v>0.33800000000000002</v>
      </c>
      <c r="E198" s="47">
        <v>0.45200000000000001</v>
      </c>
      <c r="F198" s="47">
        <v>0.35499999999999998</v>
      </c>
      <c r="G198" s="47">
        <v>0.34300000000000003</v>
      </c>
      <c r="H198" s="47">
        <v>0.14899999999999999</v>
      </c>
      <c r="I198" s="47">
        <v>0.432</v>
      </c>
      <c r="J198" s="47">
        <v>0.26300000000000001</v>
      </c>
      <c r="K198" s="47">
        <v>0.26400000000000001</v>
      </c>
      <c r="L198" s="47">
        <v>0.26100000000000001</v>
      </c>
      <c r="M198" s="47">
        <v>0.45700000000000002</v>
      </c>
      <c r="N198" s="47">
        <v>0.41599999999999998</v>
      </c>
      <c r="O198" s="47">
        <v>0.441</v>
      </c>
      <c r="P198" s="47">
        <v>0.316</v>
      </c>
      <c r="Q198" s="47">
        <v>0.42899999999999999</v>
      </c>
      <c r="R198" s="47">
        <v>0.33100000000000002</v>
      </c>
      <c r="S198" s="47">
        <v>0.32100000000000001</v>
      </c>
      <c r="T198" s="47">
        <v>0.36099999999999999</v>
      </c>
      <c r="U198" s="47">
        <v>0.23699999999999999</v>
      </c>
      <c r="V198" s="47">
        <v>0.39700000000000002</v>
      </c>
      <c r="W198" s="173"/>
    </row>
    <row r="199" spans="1:23">
      <c r="A199" s="232"/>
      <c r="B199" s="603">
        <v>16.170000000000002</v>
      </c>
      <c r="C199" s="47">
        <v>0.28699999999999998</v>
      </c>
      <c r="D199" s="47">
        <v>0.38300000000000001</v>
      </c>
      <c r="E199" s="47">
        <v>0.46800000000000003</v>
      </c>
      <c r="F199" s="47">
        <v>0.438</v>
      </c>
      <c r="G199" s="47">
        <v>0.34399999999999997</v>
      </c>
      <c r="H199" s="47">
        <v>0.152</v>
      </c>
      <c r="I199" s="47">
        <v>0.436</v>
      </c>
      <c r="J199" s="47">
        <v>0.26900000000000002</v>
      </c>
      <c r="K199" s="47">
        <v>0.245</v>
      </c>
      <c r="L199" s="47">
        <v>0.26600000000000001</v>
      </c>
      <c r="M199" s="47">
        <v>0.437</v>
      </c>
      <c r="N199" s="47">
        <v>0.44400000000000001</v>
      </c>
      <c r="O199" s="47">
        <v>0.40500000000000003</v>
      </c>
      <c r="P199" s="47">
        <v>0.32300000000000001</v>
      </c>
      <c r="Q199" s="47">
        <v>0.34499999999999997</v>
      </c>
      <c r="R199" s="47">
        <v>0.25900000000000001</v>
      </c>
      <c r="S199" s="47">
        <v>0.41699999999999998</v>
      </c>
      <c r="T199" s="47">
        <v>0.308</v>
      </c>
      <c r="U199" s="47">
        <v>0.38100000000000001</v>
      </c>
      <c r="V199" s="47">
        <v>0.35399999999999998</v>
      </c>
      <c r="W199" s="173"/>
    </row>
    <row r="200" spans="1:23">
      <c r="A200" s="232"/>
      <c r="B200" s="603">
        <v>16.25</v>
      </c>
      <c r="C200" s="47">
        <v>0.38500000000000001</v>
      </c>
      <c r="D200" s="47">
        <v>0.38900000000000001</v>
      </c>
      <c r="E200" s="47">
        <v>0.29199999999999998</v>
      </c>
      <c r="F200" s="47">
        <v>0.49299999999999999</v>
      </c>
      <c r="G200" s="47">
        <v>0.20799999999999999</v>
      </c>
      <c r="H200" s="47">
        <v>0.153</v>
      </c>
      <c r="I200" s="47">
        <v>0.30299999999999999</v>
      </c>
      <c r="J200" s="47">
        <v>0.312</v>
      </c>
      <c r="K200" s="47">
        <v>0.29899999999999999</v>
      </c>
      <c r="L200" s="47">
        <v>0.251</v>
      </c>
      <c r="M200" s="47">
        <v>0.38900000000000001</v>
      </c>
      <c r="N200" s="47">
        <v>0.379</v>
      </c>
      <c r="O200" s="47">
        <v>0.40400000000000003</v>
      </c>
      <c r="P200" s="47">
        <v>0.33</v>
      </c>
      <c r="Q200" s="47">
        <v>0.33300000000000002</v>
      </c>
      <c r="R200" s="47">
        <v>0.27300000000000002</v>
      </c>
      <c r="S200" s="47">
        <v>0.39700000000000002</v>
      </c>
      <c r="T200" s="47">
        <v>0.315</v>
      </c>
      <c r="U200" s="47">
        <v>0.38600000000000001</v>
      </c>
      <c r="V200" s="47">
        <v>0.40200000000000002</v>
      </c>
      <c r="W200" s="173"/>
    </row>
    <row r="201" spans="1:23">
      <c r="A201" s="232"/>
      <c r="B201" s="603">
        <v>16.329999999999998</v>
      </c>
      <c r="C201" s="47">
        <v>0.372</v>
      </c>
      <c r="D201" s="47">
        <v>0.44600000000000001</v>
      </c>
      <c r="E201" s="47">
        <v>0.39800000000000002</v>
      </c>
      <c r="F201" s="47">
        <v>0.55600000000000005</v>
      </c>
      <c r="G201" s="47">
        <v>0.25900000000000001</v>
      </c>
      <c r="H201" s="47">
        <v>0.161</v>
      </c>
      <c r="I201" s="47">
        <v>0.34200000000000003</v>
      </c>
      <c r="J201" s="47">
        <v>0.32</v>
      </c>
      <c r="K201" s="47">
        <v>0.371</v>
      </c>
      <c r="L201" s="47">
        <v>0.246</v>
      </c>
      <c r="M201" s="47">
        <v>0.29899999999999999</v>
      </c>
      <c r="N201" s="47">
        <v>0.36099999999999999</v>
      </c>
      <c r="O201" s="47">
        <v>0.375</v>
      </c>
      <c r="P201" s="47">
        <v>0.29199999999999998</v>
      </c>
      <c r="Q201" s="47">
        <v>0.30299999999999999</v>
      </c>
      <c r="R201" s="47">
        <v>0.26900000000000002</v>
      </c>
      <c r="S201" s="47">
        <v>0.39900000000000002</v>
      </c>
      <c r="T201" s="47">
        <v>0.33300000000000002</v>
      </c>
      <c r="U201" s="47">
        <v>0.26600000000000001</v>
      </c>
      <c r="V201" s="47">
        <v>0.33500000000000002</v>
      </c>
      <c r="W201" s="173"/>
    </row>
    <row r="202" spans="1:23">
      <c r="A202" s="232"/>
      <c r="B202" s="603">
        <v>16.420000000000002</v>
      </c>
      <c r="C202" s="47">
        <v>0.39400000000000002</v>
      </c>
      <c r="D202" s="47">
        <v>0.35699999999999998</v>
      </c>
      <c r="E202" s="47">
        <v>0.45400000000000001</v>
      </c>
      <c r="F202" s="47">
        <v>0.48799999999999999</v>
      </c>
      <c r="G202" s="47">
        <v>0.23799999999999999</v>
      </c>
      <c r="H202" s="47">
        <v>0.20200000000000001</v>
      </c>
      <c r="I202" s="47">
        <v>0.32100000000000001</v>
      </c>
      <c r="J202" s="47">
        <v>0.39</v>
      </c>
      <c r="K202" s="47">
        <v>0.253</v>
      </c>
      <c r="L202" s="47">
        <v>0.248</v>
      </c>
      <c r="M202" s="47">
        <v>0.24299999999999999</v>
      </c>
      <c r="N202" s="47">
        <v>0.35499999999999998</v>
      </c>
      <c r="O202" s="47">
        <v>0.33900000000000002</v>
      </c>
      <c r="P202" s="47">
        <v>0.32100000000000001</v>
      </c>
      <c r="Q202" s="47">
        <v>0.35599999999999998</v>
      </c>
      <c r="R202" s="47">
        <v>0.24099999999999999</v>
      </c>
      <c r="S202" s="47">
        <v>0.42899999999999999</v>
      </c>
      <c r="T202" s="47">
        <v>0.34100000000000003</v>
      </c>
      <c r="U202" s="47">
        <v>0.29899999999999999</v>
      </c>
      <c r="V202" s="47">
        <v>0.314</v>
      </c>
      <c r="W202" s="173"/>
    </row>
    <row r="203" spans="1:23">
      <c r="A203" s="232"/>
      <c r="B203" s="603">
        <v>16.5</v>
      </c>
      <c r="C203" s="47">
        <v>0.34</v>
      </c>
      <c r="D203" s="47">
        <v>0.33</v>
      </c>
      <c r="E203" s="47">
        <v>0.46600000000000003</v>
      </c>
      <c r="F203" s="47">
        <v>0.47899999999999998</v>
      </c>
      <c r="G203" s="47">
        <v>0.23400000000000001</v>
      </c>
      <c r="H203" s="47">
        <v>0.215</v>
      </c>
      <c r="I203" s="47">
        <v>0.30299999999999999</v>
      </c>
      <c r="J203" s="47">
        <v>0.3</v>
      </c>
      <c r="K203" s="47">
        <v>0.23400000000000001</v>
      </c>
      <c r="L203" s="47">
        <v>0.224</v>
      </c>
      <c r="M203" s="47">
        <v>0.35099999999999998</v>
      </c>
      <c r="N203" s="47">
        <v>0.34899999999999998</v>
      </c>
      <c r="O203" s="47">
        <v>0.28899999999999998</v>
      </c>
      <c r="P203" s="47">
        <v>0.36399999999999999</v>
      </c>
      <c r="Q203" s="47">
        <v>0.32800000000000001</v>
      </c>
      <c r="R203" s="47">
        <v>0.311</v>
      </c>
      <c r="S203" s="47">
        <v>0.45100000000000001</v>
      </c>
      <c r="T203" s="47">
        <v>0.30299999999999999</v>
      </c>
      <c r="U203" s="47">
        <v>0.23599999999999999</v>
      </c>
      <c r="V203" s="47">
        <v>0.28499999999999998</v>
      </c>
      <c r="W203" s="173"/>
    </row>
    <row r="204" spans="1:23">
      <c r="A204" s="232"/>
      <c r="B204" s="603">
        <v>16.579999999999998</v>
      </c>
      <c r="C204" s="47">
        <v>0.29499999999999998</v>
      </c>
      <c r="D204" s="47">
        <v>0.28699999999999998</v>
      </c>
      <c r="E204" s="47">
        <v>0.39100000000000001</v>
      </c>
      <c r="F204" s="47">
        <v>0.40200000000000002</v>
      </c>
      <c r="G204" s="47">
        <v>0.34399999999999997</v>
      </c>
      <c r="H204" s="47">
        <v>0.21</v>
      </c>
      <c r="I204" s="47">
        <v>0.374</v>
      </c>
      <c r="J204" s="47">
        <v>0.35499999999999998</v>
      </c>
      <c r="K204" s="47">
        <v>0.22700000000000001</v>
      </c>
      <c r="L204" s="47">
        <v>0.23</v>
      </c>
      <c r="M204" s="47">
        <v>0.31900000000000001</v>
      </c>
      <c r="N204" s="47">
        <v>0.36099999999999999</v>
      </c>
      <c r="O204" s="47">
        <v>0.29199999999999998</v>
      </c>
      <c r="P204" s="47">
        <v>0.34300000000000003</v>
      </c>
      <c r="Q204" s="47">
        <v>0.26</v>
      </c>
      <c r="R204" s="47">
        <v>0.40200000000000002</v>
      </c>
      <c r="S204" s="47">
        <v>0.45600000000000002</v>
      </c>
      <c r="T204" s="47">
        <v>0.311</v>
      </c>
      <c r="U204" s="47">
        <v>0.218</v>
      </c>
      <c r="V204" s="47">
        <v>0.308</v>
      </c>
      <c r="W204" s="173"/>
    </row>
    <row r="205" spans="1:23">
      <c r="A205" s="232"/>
      <c r="B205" s="603">
        <v>16.670000000000002</v>
      </c>
      <c r="C205" s="47">
        <v>0.28899999999999998</v>
      </c>
      <c r="D205" s="47">
        <v>0.28799999999999998</v>
      </c>
      <c r="E205" s="47">
        <v>0.36599999999999999</v>
      </c>
      <c r="F205" s="47">
        <v>0.38300000000000001</v>
      </c>
      <c r="G205" s="47">
        <v>0.31900000000000001</v>
      </c>
      <c r="H205" s="47">
        <v>0.23799999999999999</v>
      </c>
      <c r="I205" s="47">
        <v>0.43</v>
      </c>
      <c r="J205" s="47">
        <v>0.28999999999999998</v>
      </c>
      <c r="K205" s="47">
        <v>0.26800000000000002</v>
      </c>
      <c r="L205" s="47">
        <v>0.22700000000000001</v>
      </c>
      <c r="M205" s="47">
        <v>0.32900000000000001</v>
      </c>
      <c r="N205" s="47">
        <v>0.41099999999999998</v>
      </c>
      <c r="O205" s="47">
        <v>0.28499999999999998</v>
      </c>
      <c r="P205" s="47">
        <v>0.376</v>
      </c>
      <c r="Q205" s="47">
        <v>0.33200000000000002</v>
      </c>
      <c r="R205" s="47">
        <v>0.52</v>
      </c>
      <c r="S205" s="47">
        <v>0.372</v>
      </c>
      <c r="T205" s="47">
        <v>0.32600000000000001</v>
      </c>
      <c r="U205" s="47">
        <v>0.379</v>
      </c>
      <c r="V205" s="47">
        <v>0.44400000000000001</v>
      </c>
      <c r="W205" s="173"/>
    </row>
    <row r="206" spans="1:23">
      <c r="A206" s="232"/>
      <c r="B206" s="603">
        <v>16.75</v>
      </c>
      <c r="C206" s="47">
        <v>0.26700000000000002</v>
      </c>
      <c r="D206" s="47">
        <v>0.25800000000000001</v>
      </c>
      <c r="E206" s="47">
        <v>0.373</v>
      </c>
      <c r="F206" s="47">
        <v>0.31</v>
      </c>
      <c r="G206" s="47">
        <v>0.30399999999999999</v>
      </c>
      <c r="H206" s="47">
        <v>0.224</v>
      </c>
      <c r="I206" s="47">
        <v>0.32800000000000001</v>
      </c>
      <c r="J206" s="47">
        <v>0.30599999999999999</v>
      </c>
      <c r="K206" s="47">
        <v>0.27900000000000003</v>
      </c>
      <c r="L206" s="47">
        <v>0.19800000000000001</v>
      </c>
      <c r="M206" s="47">
        <v>0.38600000000000001</v>
      </c>
      <c r="N206" s="47">
        <v>0.36699999999999999</v>
      </c>
      <c r="O206" s="47">
        <v>0.32</v>
      </c>
      <c r="P206" s="47">
        <v>0.39600000000000002</v>
      </c>
      <c r="Q206" s="47">
        <v>0.35699999999999998</v>
      </c>
      <c r="R206" s="47">
        <v>0.47699999999999998</v>
      </c>
      <c r="S206" s="47">
        <v>0.35599999999999998</v>
      </c>
      <c r="T206" s="47">
        <v>0.27600000000000002</v>
      </c>
      <c r="U206" s="47">
        <v>0.39400000000000002</v>
      </c>
      <c r="V206" s="47">
        <v>0.46</v>
      </c>
      <c r="W206" s="173"/>
    </row>
    <row r="207" spans="1:23">
      <c r="A207" s="232"/>
      <c r="B207" s="603">
        <v>16.829999999999998</v>
      </c>
      <c r="C207" s="47">
        <v>0.253</v>
      </c>
      <c r="D207" s="47">
        <v>0.28499999999999998</v>
      </c>
      <c r="E207" s="47">
        <v>0.38700000000000001</v>
      </c>
      <c r="F207" s="47">
        <v>0.318</v>
      </c>
      <c r="G207" s="47">
        <v>0.28599999999999998</v>
      </c>
      <c r="H207" s="47">
        <v>0.20799999999999999</v>
      </c>
      <c r="I207" s="47">
        <v>0.35199999999999998</v>
      </c>
      <c r="J207" s="47">
        <v>0.23799999999999999</v>
      </c>
      <c r="K207" s="47">
        <v>0.23100000000000001</v>
      </c>
      <c r="L207" s="47">
        <v>0.30299999999999999</v>
      </c>
      <c r="M207" s="47">
        <v>0.48399999999999999</v>
      </c>
      <c r="N207" s="47">
        <v>0.378</v>
      </c>
      <c r="O207" s="47">
        <v>0.36099999999999999</v>
      </c>
      <c r="P207" s="47">
        <v>0.53400000000000003</v>
      </c>
      <c r="Q207" s="47">
        <v>0.38800000000000001</v>
      </c>
      <c r="R207" s="47">
        <v>0.33400000000000002</v>
      </c>
      <c r="S207" s="47">
        <v>0.36399999999999999</v>
      </c>
      <c r="T207" s="47">
        <v>0.27</v>
      </c>
      <c r="U207" s="47">
        <v>0.38900000000000001</v>
      </c>
      <c r="V207" s="47">
        <v>0.46500000000000002</v>
      </c>
      <c r="W207" s="173"/>
    </row>
    <row r="208" spans="1:23">
      <c r="A208" s="232"/>
      <c r="B208" s="603">
        <v>16.920000000000002</v>
      </c>
      <c r="C208" s="47">
        <v>0.32500000000000001</v>
      </c>
      <c r="D208" s="47">
        <v>0.34499999999999997</v>
      </c>
      <c r="E208" s="47">
        <v>0.372</v>
      </c>
      <c r="F208" s="47">
        <v>0.433</v>
      </c>
      <c r="G208" s="47">
        <v>0.46899999999999997</v>
      </c>
      <c r="H208" s="47">
        <v>0.187</v>
      </c>
      <c r="I208" s="47">
        <v>0.33400000000000002</v>
      </c>
      <c r="J208" s="47">
        <v>0.26400000000000001</v>
      </c>
      <c r="K208" s="47">
        <v>0.221</v>
      </c>
      <c r="L208" s="47">
        <v>0.41</v>
      </c>
      <c r="M208" s="47">
        <v>0.48499999999999999</v>
      </c>
      <c r="N208" s="47">
        <v>0.39100000000000001</v>
      </c>
      <c r="O208" s="47">
        <v>0.36099999999999999</v>
      </c>
      <c r="P208" s="47">
        <v>0.56200000000000006</v>
      </c>
      <c r="Q208" s="47">
        <v>0.40100000000000002</v>
      </c>
      <c r="R208" s="47">
        <v>0.29099999999999998</v>
      </c>
      <c r="S208" s="47">
        <v>0.36599999999999999</v>
      </c>
      <c r="T208" s="47">
        <v>0.28699999999999998</v>
      </c>
      <c r="U208" s="47">
        <v>0.38</v>
      </c>
      <c r="V208" s="47">
        <v>0.45900000000000002</v>
      </c>
      <c r="W208" s="173"/>
    </row>
    <row r="209" spans="1:23">
      <c r="A209" s="232"/>
      <c r="B209" s="603">
        <v>17</v>
      </c>
      <c r="C209" s="47">
        <v>0.33600000000000002</v>
      </c>
      <c r="D209" s="47">
        <v>0.32100000000000001</v>
      </c>
      <c r="E209" s="47">
        <v>0.38900000000000001</v>
      </c>
      <c r="F209" s="47">
        <v>0.42299999999999999</v>
      </c>
      <c r="G209" s="47">
        <v>0.47799999999999998</v>
      </c>
      <c r="H209" s="47">
        <v>0.188</v>
      </c>
      <c r="I209" s="47">
        <v>0.40300000000000002</v>
      </c>
      <c r="J209" s="47">
        <v>0.26500000000000001</v>
      </c>
      <c r="K209" s="47">
        <v>0.30099999999999999</v>
      </c>
      <c r="L209" s="47">
        <v>0.36899999999999999</v>
      </c>
      <c r="M209" s="47">
        <v>0.33200000000000002</v>
      </c>
      <c r="N209" s="47">
        <v>0.54500000000000004</v>
      </c>
      <c r="O209" s="47">
        <v>0.43</v>
      </c>
      <c r="P209" s="47">
        <v>0.65800000000000003</v>
      </c>
      <c r="Q209" s="47">
        <v>0.371</v>
      </c>
      <c r="R209" s="47">
        <v>0.28299999999999997</v>
      </c>
      <c r="S209" s="47">
        <v>0.32</v>
      </c>
      <c r="T209" s="47">
        <v>0.28299999999999997</v>
      </c>
      <c r="U209" s="47">
        <v>0.438</v>
      </c>
      <c r="V209" s="47">
        <v>0.42899999999999999</v>
      </c>
      <c r="W209" s="173"/>
    </row>
    <row r="210" spans="1:23">
      <c r="A210" s="232"/>
      <c r="B210" s="603">
        <v>17.079999999999998</v>
      </c>
      <c r="C210" s="47">
        <v>0.33700000000000002</v>
      </c>
      <c r="D210" s="47">
        <v>0.27100000000000002</v>
      </c>
      <c r="E210" s="47">
        <v>0.47799999999999998</v>
      </c>
      <c r="F210" s="47">
        <v>0.40600000000000003</v>
      </c>
      <c r="G210" s="47">
        <v>0.375</v>
      </c>
      <c r="H210" s="47">
        <v>0.189</v>
      </c>
      <c r="I210" s="47">
        <v>0.318</v>
      </c>
      <c r="J210" s="47">
        <v>0.29199999999999998</v>
      </c>
      <c r="K210" s="47">
        <v>0.36</v>
      </c>
      <c r="L210" s="47">
        <v>0.40200000000000002</v>
      </c>
      <c r="M210" s="47">
        <v>0.30299999999999999</v>
      </c>
      <c r="N210" s="47">
        <v>0.41</v>
      </c>
      <c r="O210" s="47">
        <v>0.36</v>
      </c>
      <c r="P210" s="47">
        <v>0.66</v>
      </c>
      <c r="Q210" s="47">
        <v>0.33600000000000002</v>
      </c>
      <c r="R210" s="47">
        <v>0.27100000000000002</v>
      </c>
      <c r="S210" s="47">
        <v>0.42299999999999999</v>
      </c>
      <c r="T210" s="47">
        <v>0.34300000000000003</v>
      </c>
      <c r="U210" s="47">
        <v>0.39700000000000002</v>
      </c>
      <c r="V210" s="47">
        <v>0.443</v>
      </c>
      <c r="W210" s="173"/>
    </row>
    <row r="211" spans="1:23">
      <c r="A211" s="232"/>
      <c r="B211" s="603">
        <v>17.170000000000002</v>
      </c>
      <c r="C211" s="47">
        <v>0.36699999999999999</v>
      </c>
      <c r="D211" s="47">
        <v>0.255</v>
      </c>
      <c r="E211" s="47">
        <v>0.439</v>
      </c>
      <c r="F211" s="47">
        <v>0.4</v>
      </c>
      <c r="G211" s="47">
        <v>0.40300000000000002</v>
      </c>
      <c r="H211" s="47">
        <v>0.22</v>
      </c>
      <c r="I211" s="47">
        <v>0.307</v>
      </c>
      <c r="J211" s="47">
        <v>0.249</v>
      </c>
      <c r="K211" s="47">
        <v>0.27800000000000002</v>
      </c>
      <c r="L211" s="47">
        <v>0.47199999999999998</v>
      </c>
      <c r="M211" s="47">
        <v>0.439</v>
      </c>
      <c r="N211" s="47">
        <v>0.35299999999999998</v>
      </c>
      <c r="O211" s="47">
        <v>0.34699999999999998</v>
      </c>
      <c r="P211" s="47">
        <v>0.49099999999999999</v>
      </c>
      <c r="Q211" s="47">
        <v>0.28399999999999997</v>
      </c>
      <c r="R211" s="47">
        <v>0.251</v>
      </c>
      <c r="S211" s="47">
        <v>0.45</v>
      </c>
      <c r="T211" s="47">
        <v>0.39500000000000002</v>
      </c>
      <c r="U211" s="47">
        <v>0.39600000000000002</v>
      </c>
      <c r="V211" s="47">
        <v>0.65800000000000003</v>
      </c>
      <c r="W211" s="173"/>
    </row>
    <row r="212" spans="1:23">
      <c r="A212" s="232"/>
      <c r="B212" s="603">
        <v>17.25</v>
      </c>
      <c r="C212" s="47">
        <v>0.28699999999999998</v>
      </c>
      <c r="D212" s="47">
        <v>0.26100000000000001</v>
      </c>
      <c r="E212" s="47">
        <v>0.373</v>
      </c>
      <c r="F212" s="47">
        <v>0.42499999999999999</v>
      </c>
      <c r="G212" s="47">
        <v>0.31900000000000001</v>
      </c>
      <c r="H212" s="47">
        <v>0.157</v>
      </c>
      <c r="I212" s="47">
        <v>0.41699999999999998</v>
      </c>
      <c r="J212" s="47">
        <v>0.316</v>
      </c>
      <c r="K212" s="47">
        <v>0.215</v>
      </c>
      <c r="L212" s="47">
        <v>0.501</v>
      </c>
      <c r="M212" s="47">
        <v>0.38100000000000001</v>
      </c>
      <c r="N212" s="47">
        <v>0.312</v>
      </c>
      <c r="O212" s="47">
        <v>0.33600000000000002</v>
      </c>
      <c r="P212" s="47">
        <v>0.42099999999999999</v>
      </c>
      <c r="Q212" s="47">
        <v>0.38500000000000001</v>
      </c>
      <c r="R212" s="47">
        <v>0.27</v>
      </c>
      <c r="S212" s="47">
        <v>0.5</v>
      </c>
      <c r="T212" s="47">
        <v>0.39500000000000002</v>
      </c>
      <c r="U212" s="47">
        <v>0.432</v>
      </c>
      <c r="V212" s="47">
        <v>0.56299999999999994</v>
      </c>
      <c r="W212" s="173"/>
    </row>
    <row r="213" spans="1:23">
      <c r="A213" s="232"/>
      <c r="B213" s="603">
        <v>17.329999999999998</v>
      </c>
      <c r="C213" s="47">
        <v>0.28999999999999998</v>
      </c>
      <c r="D213" s="47">
        <v>0.25700000000000001</v>
      </c>
      <c r="E213" s="47">
        <v>0.42299999999999999</v>
      </c>
      <c r="F213" s="47">
        <v>0.41699999999999998</v>
      </c>
      <c r="G213" s="47">
        <v>0.32900000000000001</v>
      </c>
      <c r="H213" s="47">
        <v>0.159</v>
      </c>
      <c r="I213" s="47">
        <v>0.33300000000000002</v>
      </c>
      <c r="J213" s="47">
        <v>0.32100000000000001</v>
      </c>
      <c r="K213" s="47">
        <v>0.31900000000000001</v>
      </c>
      <c r="L213" s="47">
        <v>0.53</v>
      </c>
      <c r="M213" s="47">
        <v>0.40600000000000003</v>
      </c>
      <c r="N213" s="47">
        <v>0.309</v>
      </c>
      <c r="O213" s="47">
        <v>0.26</v>
      </c>
      <c r="P213" s="47">
        <v>0.46600000000000003</v>
      </c>
      <c r="Q213" s="47">
        <v>0.36199999999999999</v>
      </c>
      <c r="R213" s="47">
        <v>0.27700000000000002</v>
      </c>
      <c r="S213" s="47">
        <v>0.377</v>
      </c>
      <c r="T213" s="47">
        <v>0.41399999999999998</v>
      </c>
      <c r="U213" s="47">
        <v>0.374</v>
      </c>
      <c r="V213" s="47">
        <v>0.628</v>
      </c>
      <c r="W213" s="173"/>
    </row>
    <row r="214" spans="1:23">
      <c r="A214" s="232"/>
      <c r="B214" s="603">
        <v>17.420000000000002</v>
      </c>
      <c r="C214" s="47">
        <v>0.26800000000000002</v>
      </c>
      <c r="D214" s="47">
        <v>0.219</v>
      </c>
      <c r="E214" s="47">
        <v>0.43</v>
      </c>
      <c r="F214" s="47">
        <v>0.34300000000000003</v>
      </c>
      <c r="G214" s="47">
        <v>0.32500000000000001</v>
      </c>
      <c r="H214" s="47">
        <v>0.16600000000000001</v>
      </c>
      <c r="I214" s="47">
        <v>0.33300000000000002</v>
      </c>
      <c r="J214" s="47">
        <v>0.38100000000000001</v>
      </c>
      <c r="K214" s="47">
        <v>0.21299999999999999</v>
      </c>
      <c r="L214" s="47">
        <v>0.39500000000000002</v>
      </c>
      <c r="M214" s="47">
        <v>0.44400000000000001</v>
      </c>
      <c r="N214" s="47">
        <v>0.29199999999999998</v>
      </c>
      <c r="O214" s="47">
        <v>0.255</v>
      </c>
      <c r="P214" s="47">
        <v>0.437</v>
      </c>
      <c r="Q214" s="47">
        <v>0.33400000000000002</v>
      </c>
      <c r="R214" s="47">
        <v>0.25700000000000001</v>
      </c>
      <c r="S214" s="47">
        <v>0.46500000000000002</v>
      </c>
      <c r="T214" s="47">
        <v>0.33100000000000002</v>
      </c>
      <c r="U214" s="47">
        <v>0.31</v>
      </c>
      <c r="V214" s="47">
        <v>0.56200000000000006</v>
      </c>
      <c r="W214" s="173"/>
    </row>
    <row r="215" spans="1:23">
      <c r="A215" s="232"/>
      <c r="B215" s="603">
        <v>17.5</v>
      </c>
      <c r="C215" s="47">
        <v>0.29199999999999998</v>
      </c>
      <c r="D215" s="47">
        <v>0.25</v>
      </c>
      <c r="E215" s="47">
        <v>0.41699999999999998</v>
      </c>
      <c r="F215" s="47">
        <v>0.41599999999999998</v>
      </c>
      <c r="G215" s="47">
        <v>0.313</v>
      </c>
      <c r="H215" s="47">
        <v>0.17799999999999999</v>
      </c>
      <c r="I215" s="47">
        <v>0.31900000000000001</v>
      </c>
      <c r="J215" s="47">
        <v>0.32200000000000001</v>
      </c>
      <c r="K215" s="47">
        <v>0.24099999999999999</v>
      </c>
      <c r="L215" s="47">
        <v>0.36</v>
      </c>
      <c r="M215" s="47">
        <v>0.33900000000000002</v>
      </c>
      <c r="N215" s="47">
        <v>0.29799999999999999</v>
      </c>
      <c r="O215" s="47">
        <v>0.246</v>
      </c>
      <c r="P215" s="47">
        <v>0.442</v>
      </c>
      <c r="Q215" s="47">
        <v>0.29599999999999999</v>
      </c>
      <c r="R215" s="47">
        <v>0.23599999999999999</v>
      </c>
      <c r="S215" s="47">
        <v>0.52200000000000002</v>
      </c>
      <c r="T215" s="47">
        <v>0.32400000000000001</v>
      </c>
      <c r="U215" s="47">
        <v>0.34499999999999997</v>
      </c>
      <c r="V215" s="47">
        <v>0.49299999999999999</v>
      </c>
      <c r="W215" s="173"/>
    </row>
    <row r="216" spans="1:23">
      <c r="A216" s="232"/>
      <c r="B216" s="603">
        <v>17.579999999999998</v>
      </c>
      <c r="C216" s="47">
        <v>0.27400000000000002</v>
      </c>
      <c r="D216" s="47">
        <v>0.216</v>
      </c>
      <c r="E216" s="47">
        <v>0.32600000000000001</v>
      </c>
      <c r="F216" s="47">
        <v>0.44400000000000001</v>
      </c>
      <c r="G216" s="47">
        <v>0.28000000000000003</v>
      </c>
      <c r="H216" s="47">
        <v>0.17</v>
      </c>
      <c r="I216" s="47">
        <v>0.27800000000000002</v>
      </c>
      <c r="J216" s="47">
        <v>0.35</v>
      </c>
      <c r="K216" s="47">
        <v>0.40799999999999997</v>
      </c>
      <c r="L216" s="47">
        <v>0.35399999999999998</v>
      </c>
      <c r="M216" s="47">
        <v>0.28699999999999998</v>
      </c>
      <c r="N216" s="47">
        <v>0.30599999999999999</v>
      </c>
      <c r="O216" s="47">
        <v>0.24099999999999999</v>
      </c>
      <c r="P216" s="47">
        <v>0.32</v>
      </c>
      <c r="Q216" s="47">
        <v>0.33200000000000002</v>
      </c>
      <c r="R216" s="47">
        <v>0.32700000000000001</v>
      </c>
      <c r="S216" s="47">
        <v>0.49299999999999999</v>
      </c>
      <c r="T216" s="47">
        <v>0.32400000000000001</v>
      </c>
      <c r="U216" s="47">
        <v>0.38500000000000001</v>
      </c>
      <c r="V216" s="47">
        <v>0.38600000000000001</v>
      </c>
      <c r="W216" s="173"/>
    </row>
    <row r="217" spans="1:23">
      <c r="A217" s="232"/>
      <c r="B217" s="603">
        <v>17.670000000000002</v>
      </c>
      <c r="C217" s="47">
        <v>0.26300000000000001</v>
      </c>
      <c r="D217" s="47">
        <v>0.224</v>
      </c>
      <c r="E217" s="47">
        <v>0.29399999999999998</v>
      </c>
      <c r="F217" s="47">
        <v>0.41799999999999998</v>
      </c>
      <c r="G217" s="47">
        <v>0.318</v>
      </c>
      <c r="H217" s="47">
        <v>0.188</v>
      </c>
      <c r="I217" s="47">
        <v>0.28100000000000003</v>
      </c>
      <c r="J217" s="47">
        <v>0.34499999999999997</v>
      </c>
      <c r="K217" s="47">
        <v>0.32600000000000001</v>
      </c>
      <c r="L217" s="47">
        <v>0.33400000000000002</v>
      </c>
      <c r="M217" s="47">
        <v>0.28000000000000003</v>
      </c>
      <c r="N217" s="47">
        <v>0.35299999999999998</v>
      </c>
      <c r="O217" s="47">
        <v>0.26700000000000002</v>
      </c>
      <c r="P217" s="47">
        <v>0.32400000000000001</v>
      </c>
      <c r="Q217" s="47">
        <v>0.33600000000000002</v>
      </c>
      <c r="R217" s="47">
        <v>0.23100000000000001</v>
      </c>
      <c r="S217" s="47">
        <v>0.45100000000000001</v>
      </c>
      <c r="T217" s="47">
        <v>0.27100000000000002</v>
      </c>
      <c r="U217" s="47">
        <v>0.27500000000000002</v>
      </c>
      <c r="V217" s="47">
        <v>0.318</v>
      </c>
      <c r="W217" s="173"/>
    </row>
    <row r="218" spans="1:23">
      <c r="A218" s="232"/>
      <c r="B218" s="603">
        <v>17.75</v>
      </c>
      <c r="C218" s="47">
        <v>0.29699999999999999</v>
      </c>
      <c r="D218" s="47">
        <v>0.215</v>
      </c>
      <c r="E218" s="47">
        <v>0.27600000000000002</v>
      </c>
      <c r="F218" s="47">
        <v>0.39100000000000001</v>
      </c>
      <c r="G218" s="47">
        <v>0.28999999999999998</v>
      </c>
      <c r="H218" s="47">
        <v>0.152</v>
      </c>
      <c r="I218" s="47">
        <v>0.27100000000000002</v>
      </c>
      <c r="J218" s="47">
        <v>0.34799999999999998</v>
      </c>
      <c r="K218" s="47">
        <v>0.34899999999999998</v>
      </c>
      <c r="L218" s="47">
        <v>0.28100000000000003</v>
      </c>
      <c r="M218" s="47">
        <v>0.27300000000000002</v>
      </c>
      <c r="N218" s="47">
        <v>0.34699999999999998</v>
      </c>
      <c r="O218" s="47">
        <v>0.25700000000000001</v>
      </c>
      <c r="P218" s="47">
        <v>0.33</v>
      </c>
      <c r="Q218" s="47">
        <v>0.33900000000000002</v>
      </c>
      <c r="R218" s="47">
        <v>0.223</v>
      </c>
      <c r="S218" s="47">
        <v>0.45100000000000001</v>
      </c>
      <c r="T218" s="47">
        <v>0.30199999999999999</v>
      </c>
      <c r="U218" s="47">
        <v>0.26700000000000002</v>
      </c>
      <c r="V218" s="47">
        <v>0.30199999999999999</v>
      </c>
      <c r="W218" s="173"/>
    </row>
    <row r="219" spans="1:23">
      <c r="A219" s="232"/>
      <c r="B219" s="603">
        <v>17.829999999999998</v>
      </c>
      <c r="C219" s="47">
        <v>0.26800000000000002</v>
      </c>
      <c r="D219" s="47">
        <v>0.217</v>
      </c>
      <c r="E219" s="47">
        <v>0.26900000000000002</v>
      </c>
      <c r="F219" s="47">
        <v>0.373</v>
      </c>
      <c r="G219" s="47">
        <v>0.28100000000000003</v>
      </c>
      <c r="H219" s="47">
        <v>0.17599999999999999</v>
      </c>
      <c r="I219" s="47">
        <v>0.25900000000000001</v>
      </c>
      <c r="J219" s="47">
        <v>0.33400000000000002</v>
      </c>
      <c r="K219" s="47">
        <v>0.374</v>
      </c>
      <c r="L219" s="47">
        <v>0.28999999999999998</v>
      </c>
      <c r="M219" s="47">
        <v>0.248</v>
      </c>
      <c r="N219" s="47">
        <v>0.35</v>
      </c>
      <c r="O219" s="47">
        <v>0.222</v>
      </c>
      <c r="P219" s="47">
        <v>0.255</v>
      </c>
      <c r="Q219" s="47">
        <v>0.313</v>
      </c>
      <c r="R219" s="47">
        <v>0.21199999999999999</v>
      </c>
      <c r="S219" s="47">
        <v>0.38800000000000001</v>
      </c>
      <c r="T219" s="47">
        <v>0.35599999999999998</v>
      </c>
      <c r="U219" s="47">
        <v>0.28199999999999997</v>
      </c>
      <c r="V219" s="47">
        <v>0.29599999999999999</v>
      </c>
      <c r="W219" s="173"/>
    </row>
    <row r="220" spans="1:23">
      <c r="A220" s="232"/>
      <c r="B220" s="603">
        <v>17.920000000000002</v>
      </c>
      <c r="C220" s="47">
        <v>0.251</v>
      </c>
      <c r="D220" s="47">
        <v>0.26900000000000002</v>
      </c>
      <c r="E220" s="47">
        <v>0.25600000000000001</v>
      </c>
      <c r="F220" s="47">
        <v>0.371</v>
      </c>
      <c r="G220" s="47">
        <v>0.26200000000000001</v>
      </c>
      <c r="H220" s="47">
        <v>0.17100000000000001</v>
      </c>
      <c r="I220" s="47">
        <v>0.3</v>
      </c>
      <c r="J220" s="47">
        <v>0.33300000000000002</v>
      </c>
      <c r="K220" s="47">
        <v>0.33200000000000002</v>
      </c>
      <c r="L220" s="47">
        <v>0.254</v>
      </c>
      <c r="M220" s="47">
        <v>0.245</v>
      </c>
      <c r="N220" s="47">
        <v>0.30299999999999999</v>
      </c>
      <c r="O220" s="47">
        <v>0.22700000000000001</v>
      </c>
      <c r="P220" s="47">
        <v>0.252</v>
      </c>
      <c r="Q220" s="47">
        <v>0.38200000000000001</v>
      </c>
      <c r="R220" s="47">
        <v>0.223</v>
      </c>
      <c r="S220" s="47">
        <v>0.39200000000000002</v>
      </c>
      <c r="T220" s="47">
        <v>0.34599999999999997</v>
      </c>
      <c r="U220" s="47">
        <v>0.27100000000000002</v>
      </c>
      <c r="V220" s="47">
        <v>0.317</v>
      </c>
      <c r="W220" s="173"/>
    </row>
    <row r="221" spans="1:23">
      <c r="A221" s="232"/>
      <c r="B221" s="603">
        <v>18</v>
      </c>
      <c r="C221" s="47">
        <v>0.23899999999999999</v>
      </c>
      <c r="D221" s="47">
        <v>0.248</v>
      </c>
      <c r="E221" s="47">
        <v>0.247</v>
      </c>
      <c r="F221" s="47">
        <v>0.377</v>
      </c>
      <c r="G221" s="47">
        <v>0.33</v>
      </c>
      <c r="H221" s="47">
        <v>0.16900000000000001</v>
      </c>
      <c r="I221" s="47">
        <v>0.39600000000000002</v>
      </c>
      <c r="J221" s="47">
        <v>0.30599999999999999</v>
      </c>
      <c r="K221" s="47">
        <v>0.23200000000000001</v>
      </c>
      <c r="L221" s="47">
        <v>0.25</v>
      </c>
      <c r="M221" s="47">
        <v>0.28000000000000003</v>
      </c>
      <c r="N221" s="47">
        <v>0.24099999999999999</v>
      </c>
      <c r="O221" s="47">
        <v>0.21</v>
      </c>
      <c r="P221" s="47">
        <v>0.29299999999999998</v>
      </c>
      <c r="Q221" s="47">
        <v>0.434</v>
      </c>
      <c r="R221" s="47">
        <v>0.23400000000000001</v>
      </c>
      <c r="S221" s="47">
        <v>0.42699999999999999</v>
      </c>
      <c r="T221" s="47">
        <v>0.26200000000000001</v>
      </c>
      <c r="U221" s="47">
        <v>0.28599999999999998</v>
      </c>
      <c r="V221" s="47">
        <v>0.29599999999999999</v>
      </c>
      <c r="W221" s="173"/>
    </row>
    <row r="222" spans="1:23">
      <c r="A222" s="232"/>
      <c r="B222" s="603">
        <v>18.079999999999998</v>
      </c>
      <c r="C222" s="47">
        <v>0.26200000000000001</v>
      </c>
      <c r="D222" s="47">
        <v>0.248</v>
      </c>
      <c r="E222" s="47">
        <v>0.34499999999999997</v>
      </c>
      <c r="F222" s="47">
        <v>0.309</v>
      </c>
      <c r="G222" s="47">
        <v>0.35199999999999998</v>
      </c>
      <c r="H222" s="47">
        <v>0.11600000000000001</v>
      </c>
      <c r="I222" s="47">
        <v>0.47299999999999998</v>
      </c>
      <c r="J222" s="47">
        <v>0.27200000000000002</v>
      </c>
      <c r="K222" s="47">
        <v>0.36299999999999999</v>
      </c>
      <c r="L222" s="47">
        <v>0.252</v>
      </c>
      <c r="M222" s="47">
        <v>0.27700000000000002</v>
      </c>
      <c r="N222" s="47">
        <v>0.22800000000000001</v>
      </c>
      <c r="O222" s="47">
        <v>0.34699999999999998</v>
      </c>
      <c r="P222" s="47">
        <v>0.316</v>
      </c>
      <c r="Q222" s="47">
        <v>0.42099999999999999</v>
      </c>
      <c r="R222" s="47">
        <v>0.22600000000000001</v>
      </c>
      <c r="S222" s="47">
        <v>0.42899999999999999</v>
      </c>
      <c r="T222" s="47">
        <v>0.30599999999999999</v>
      </c>
      <c r="U222" s="47">
        <v>0.29199999999999998</v>
      </c>
      <c r="V222" s="47">
        <v>0.29699999999999999</v>
      </c>
      <c r="W222" s="173"/>
    </row>
    <row r="223" spans="1:23">
      <c r="A223" s="232"/>
      <c r="B223" s="603">
        <v>18.170000000000002</v>
      </c>
      <c r="C223" s="47">
        <v>0.33400000000000002</v>
      </c>
      <c r="D223" s="47">
        <v>0.29699999999999999</v>
      </c>
      <c r="E223" s="47">
        <v>0.35399999999999998</v>
      </c>
      <c r="F223" s="47">
        <v>0.35199999999999998</v>
      </c>
      <c r="G223" s="47">
        <v>0.35299999999999998</v>
      </c>
      <c r="H223" s="47">
        <v>0.13400000000000001</v>
      </c>
      <c r="I223" s="47">
        <v>0.42399999999999999</v>
      </c>
      <c r="J223" s="47">
        <v>0.249</v>
      </c>
      <c r="K223" s="47">
        <v>0.35099999999999998</v>
      </c>
      <c r="L223" s="47">
        <v>0.27</v>
      </c>
      <c r="M223" s="47">
        <v>0.25800000000000001</v>
      </c>
      <c r="N223" s="47">
        <v>0.24099999999999999</v>
      </c>
      <c r="O223" s="47">
        <v>0.42799999999999999</v>
      </c>
      <c r="P223" s="47">
        <v>0.372</v>
      </c>
      <c r="Q223" s="47">
        <v>0.42</v>
      </c>
      <c r="R223" s="47">
        <v>0.3</v>
      </c>
      <c r="S223" s="47">
        <v>0.35499999999999998</v>
      </c>
      <c r="T223" s="47">
        <v>0.29299999999999998</v>
      </c>
      <c r="U223" s="47">
        <v>0.32700000000000001</v>
      </c>
      <c r="V223" s="47">
        <v>0.40400000000000003</v>
      </c>
      <c r="W223" s="173"/>
    </row>
    <row r="224" spans="1:23">
      <c r="A224" s="232"/>
      <c r="B224" s="603">
        <v>18.25</v>
      </c>
      <c r="C224" s="47">
        <v>0.40699999999999997</v>
      </c>
      <c r="D224" s="47">
        <v>0.434</v>
      </c>
      <c r="E224" s="47">
        <v>0.33600000000000002</v>
      </c>
      <c r="F224" s="47">
        <v>0.33400000000000002</v>
      </c>
      <c r="G224" s="47">
        <v>0.42299999999999999</v>
      </c>
      <c r="H224" s="47">
        <v>0.16300000000000001</v>
      </c>
      <c r="I224" s="47">
        <v>0.36099999999999999</v>
      </c>
      <c r="J224" s="47">
        <v>0.26</v>
      </c>
      <c r="K224" s="47">
        <v>0.36699999999999999</v>
      </c>
      <c r="L224" s="47">
        <v>0.26800000000000002</v>
      </c>
      <c r="M224" s="47">
        <v>0.251</v>
      </c>
      <c r="N224" s="47">
        <v>0.245</v>
      </c>
      <c r="O224" s="47">
        <v>0.41899999999999998</v>
      </c>
      <c r="P224" s="47">
        <v>0.52700000000000002</v>
      </c>
      <c r="Q224" s="47">
        <v>0.50900000000000001</v>
      </c>
      <c r="R224" s="47">
        <v>0.38400000000000001</v>
      </c>
      <c r="S224" s="47">
        <v>0.32200000000000001</v>
      </c>
      <c r="T224" s="47">
        <v>0.29599999999999999</v>
      </c>
      <c r="U224" s="47">
        <v>0.30599999999999999</v>
      </c>
      <c r="V224" s="47">
        <v>0.28799999999999998</v>
      </c>
      <c r="W224" s="173"/>
    </row>
    <row r="225" spans="1:23">
      <c r="A225" s="232"/>
      <c r="B225" s="603">
        <v>18.329999999999998</v>
      </c>
      <c r="C225" s="47">
        <v>0.48699999999999999</v>
      </c>
      <c r="D225" s="47">
        <v>0.47099999999999997</v>
      </c>
      <c r="E225" s="47">
        <v>0.36899999999999999</v>
      </c>
      <c r="F225" s="47">
        <v>0.34499999999999997</v>
      </c>
      <c r="G225" s="47">
        <v>0.36799999999999999</v>
      </c>
      <c r="H225" s="47">
        <v>0.16500000000000001</v>
      </c>
      <c r="I225" s="47">
        <v>0.39600000000000002</v>
      </c>
      <c r="J225" s="47">
        <v>0.223</v>
      </c>
      <c r="K225" s="47">
        <v>0.35499999999999998</v>
      </c>
      <c r="L225" s="47">
        <v>0.28100000000000003</v>
      </c>
      <c r="M225" s="47">
        <v>0.26300000000000001</v>
      </c>
      <c r="N225" s="47">
        <v>0.317</v>
      </c>
      <c r="O225" s="47">
        <v>0.33200000000000002</v>
      </c>
      <c r="P225" s="47">
        <v>0.55700000000000005</v>
      </c>
      <c r="Q225" s="47">
        <v>0.38600000000000001</v>
      </c>
      <c r="R225" s="47">
        <v>0.32900000000000001</v>
      </c>
      <c r="S225" s="47">
        <v>0.27500000000000002</v>
      </c>
      <c r="T225" s="47">
        <v>0.34499999999999997</v>
      </c>
      <c r="U225" s="47">
        <v>0.36899999999999999</v>
      </c>
      <c r="V225" s="47">
        <v>0.34399999999999997</v>
      </c>
      <c r="W225" s="173"/>
    </row>
    <row r="226" spans="1:23">
      <c r="A226" s="232"/>
      <c r="B226" s="603">
        <v>18.420000000000002</v>
      </c>
      <c r="C226" s="47">
        <v>0.49</v>
      </c>
      <c r="D226" s="47">
        <v>0.439</v>
      </c>
      <c r="E226" s="47">
        <v>0.35499999999999998</v>
      </c>
      <c r="F226" s="47">
        <v>0.30599999999999999</v>
      </c>
      <c r="G226" s="47">
        <v>0.39100000000000001</v>
      </c>
      <c r="H226" s="47">
        <v>0.19400000000000001</v>
      </c>
      <c r="I226" s="47">
        <v>0.375</v>
      </c>
      <c r="J226" s="47">
        <v>0.222</v>
      </c>
      <c r="K226" s="47">
        <v>0.28899999999999998</v>
      </c>
      <c r="L226" s="47">
        <v>0.32900000000000001</v>
      </c>
      <c r="M226" s="47">
        <v>0.23799999999999999</v>
      </c>
      <c r="N226" s="47">
        <v>0.31</v>
      </c>
      <c r="O226" s="47">
        <v>0.501</v>
      </c>
      <c r="P226" s="47">
        <v>0.50700000000000001</v>
      </c>
      <c r="Q226" s="47">
        <v>0.36499999999999999</v>
      </c>
      <c r="R226" s="47">
        <v>0.32700000000000001</v>
      </c>
      <c r="S226" s="47">
        <v>0.314</v>
      </c>
      <c r="T226" s="47">
        <v>0.33</v>
      </c>
      <c r="U226" s="47">
        <v>0.45400000000000001</v>
      </c>
      <c r="V226" s="47">
        <v>0.38400000000000001</v>
      </c>
      <c r="W226" s="173"/>
    </row>
    <row r="227" spans="1:23">
      <c r="A227" s="232"/>
      <c r="B227" s="603">
        <v>18.5</v>
      </c>
      <c r="C227" s="47">
        <v>0.36199999999999999</v>
      </c>
      <c r="D227" s="47">
        <v>0.317</v>
      </c>
      <c r="E227" s="47">
        <v>0.377</v>
      </c>
      <c r="F227" s="47">
        <v>0.316</v>
      </c>
      <c r="G227" s="47">
        <v>0.40799999999999997</v>
      </c>
      <c r="H227" s="47">
        <v>0.33300000000000002</v>
      </c>
      <c r="I227" s="47">
        <v>0.38700000000000001</v>
      </c>
      <c r="J227" s="47">
        <v>0.26200000000000001</v>
      </c>
      <c r="K227" s="47">
        <v>0.22700000000000001</v>
      </c>
      <c r="L227" s="47">
        <v>0.439</v>
      </c>
      <c r="M227" s="47">
        <v>0.23599999999999999</v>
      </c>
      <c r="N227" s="47">
        <v>0.29099999999999998</v>
      </c>
      <c r="O227" s="47">
        <v>0.47399999999999998</v>
      </c>
      <c r="P227" s="47">
        <v>0.51500000000000001</v>
      </c>
      <c r="Q227" s="47">
        <v>0.29099999999999998</v>
      </c>
      <c r="R227" s="47">
        <v>0.379</v>
      </c>
      <c r="S227" s="47">
        <v>0.28199999999999997</v>
      </c>
      <c r="T227" s="47">
        <v>0.307</v>
      </c>
      <c r="U227" s="47">
        <v>0.52300000000000002</v>
      </c>
      <c r="V227" s="47">
        <v>0.46899999999999997</v>
      </c>
      <c r="W227" s="173"/>
    </row>
    <row r="228" spans="1:23">
      <c r="A228" s="232"/>
      <c r="B228" s="603">
        <v>18.579999999999998</v>
      </c>
      <c r="C228" s="47">
        <v>0.36599999999999999</v>
      </c>
      <c r="D228" s="47">
        <v>0.46800000000000003</v>
      </c>
      <c r="E228" s="47">
        <v>0.39500000000000002</v>
      </c>
      <c r="F228" s="47">
        <v>0.32200000000000001</v>
      </c>
      <c r="G228" s="47">
        <v>0.45600000000000002</v>
      </c>
      <c r="H228" s="47">
        <v>0.309</v>
      </c>
      <c r="I228" s="47">
        <v>0.378</v>
      </c>
      <c r="J228" s="47">
        <v>0.24099999999999999</v>
      </c>
      <c r="K228" s="47">
        <v>0.13600000000000001</v>
      </c>
      <c r="L228" s="47">
        <v>0.50900000000000001</v>
      </c>
      <c r="M228" s="47">
        <v>0.247</v>
      </c>
      <c r="N228" s="47">
        <v>0.26</v>
      </c>
      <c r="O228" s="47">
        <v>0.46899999999999997</v>
      </c>
      <c r="P228" s="47">
        <v>0.505</v>
      </c>
      <c r="Q228" s="47">
        <v>0.28899999999999998</v>
      </c>
      <c r="R228" s="47">
        <v>0.318</v>
      </c>
      <c r="S228" s="47">
        <v>0.28899999999999998</v>
      </c>
      <c r="T228" s="47">
        <v>0.29399999999999998</v>
      </c>
      <c r="U228" s="47">
        <v>0.57799999999999996</v>
      </c>
      <c r="V228" s="47">
        <v>0.48399999999999999</v>
      </c>
      <c r="W228" s="173"/>
    </row>
    <row r="229" spans="1:23">
      <c r="A229" s="232"/>
      <c r="B229" s="603">
        <v>18.670000000000002</v>
      </c>
      <c r="C229" s="47">
        <v>0.36499999999999999</v>
      </c>
      <c r="D229" s="47">
        <v>0.38200000000000001</v>
      </c>
      <c r="E229" s="47">
        <v>0.38400000000000001</v>
      </c>
      <c r="F229" s="47">
        <v>0.307</v>
      </c>
      <c r="G229" s="47">
        <v>0.499</v>
      </c>
      <c r="H229" s="47">
        <v>0.253</v>
      </c>
      <c r="I229" s="47">
        <v>0.373</v>
      </c>
      <c r="J229" s="47">
        <v>0.216</v>
      </c>
      <c r="K229" s="47">
        <v>0.223</v>
      </c>
      <c r="L229" s="47">
        <v>0.51900000000000002</v>
      </c>
      <c r="M229" s="47">
        <v>0.25900000000000001</v>
      </c>
      <c r="N229" s="47">
        <v>0.34799999999999998</v>
      </c>
      <c r="O229" s="47">
        <v>0.38100000000000001</v>
      </c>
      <c r="P229" s="47">
        <v>0.48299999999999998</v>
      </c>
      <c r="Q229" s="47">
        <v>0.29099999999999998</v>
      </c>
      <c r="R229" s="47">
        <v>0.27300000000000002</v>
      </c>
      <c r="S229" s="47">
        <v>0.252</v>
      </c>
      <c r="T229" s="47">
        <v>0.251</v>
      </c>
      <c r="U229" s="47">
        <v>0.52</v>
      </c>
      <c r="V229" s="47">
        <v>0.48599999999999999</v>
      </c>
      <c r="W229" s="173"/>
    </row>
    <row r="230" spans="1:23">
      <c r="A230" s="232"/>
      <c r="B230" s="603">
        <v>18.75</v>
      </c>
      <c r="C230" s="47">
        <v>0.34599999999999997</v>
      </c>
      <c r="D230" s="47">
        <v>0.36799999999999999</v>
      </c>
      <c r="E230" s="47">
        <v>0.36499999999999999</v>
      </c>
      <c r="F230" s="47">
        <v>0.27600000000000002</v>
      </c>
      <c r="G230" s="47">
        <v>0.47699999999999998</v>
      </c>
      <c r="H230" s="47">
        <v>0.28799999999999998</v>
      </c>
      <c r="I230" s="47">
        <v>0.36099999999999999</v>
      </c>
      <c r="J230" s="47">
        <v>0.23899999999999999</v>
      </c>
      <c r="K230" s="47">
        <v>0.24299999999999999</v>
      </c>
      <c r="L230" s="47">
        <v>0.443</v>
      </c>
      <c r="M230" s="47">
        <v>0.23400000000000001</v>
      </c>
      <c r="N230" s="47">
        <v>0.41099999999999998</v>
      </c>
      <c r="O230" s="47">
        <v>0.318</v>
      </c>
      <c r="P230" s="47">
        <v>0.47899999999999998</v>
      </c>
      <c r="Q230" s="47">
        <v>0.26800000000000002</v>
      </c>
      <c r="R230" s="47">
        <v>0.28999999999999998</v>
      </c>
      <c r="S230" s="47">
        <v>0.29699999999999999</v>
      </c>
      <c r="T230" s="47">
        <v>0.27100000000000002</v>
      </c>
      <c r="U230" s="47">
        <v>0.442</v>
      </c>
      <c r="V230" s="47">
        <v>0.49299999999999999</v>
      </c>
      <c r="W230" s="173"/>
    </row>
    <row r="231" spans="1:23">
      <c r="A231" s="232"/>
      <c r="B231" s="603">
        <v>18.829999999999998</v>
      </c>
      <c r="C231" s="47">
        <v>0.35199999999999998</v>
      </c>
      <c r="D231" s="47">
        <v>0.36</v>
      </c>
      <c r="E231" s="47">
        <v>0.377</v>
      </c>
      <c r="F231" s="47">
        <v>0.29199999999999998</v>
      </c>
      <c r="G231" s="47">
        <v>0.47</v>
      </c>
      <c r="H231" s="47">
        <v>0.224</v>
      </c>
      <c r="I231" s="47">
        <v>0.372</v>
      </c>
      <c r="J231" s="47">
        <v>0.192</v>
      </c>
      <c r="K231" s="47">
        <v>0.19500000000000001</v>
      </c>
      <c r="L231" s="47">
        <v>0.45600000000000002</v>
      </c>
      <c r="M231" s="47">
        <v>0.23200000000000001</v>
      </c>
      <c r="N231" s="47">
        <v>0.35599999999999998</v>
      </c>
      <c r="O231" s="47">
        <v>0.30599999999999999</v>
      </c>
      <c r="P231" s="47">
        <v>0.48099999999999998</v>
      </c>
      <c r="Q231" s="47">
        <v>0.26300000000000001</v>
      </c>
      <c r="R231" s="47">
        <v>0.245</v>
      </c>
      <c r="S231" s="47">
        <v>0.312</v>
      </c>
      <c r="T231" s="47">
        <v>0.253</v>
      </c>
      <c r="U231" s="47">
        <v>0.42599999999999999</v>
      </c>
      <c r="V231" s="47">
        <v>0.47</v>
      </c>
      <c r="W231" s="173"/>
    </row>
    <row r="232" spans="1:23">
      <c r="A232" s="232"/>
      <c r="B232" s="603">
        <v>18.920000000000002</v>
      </c>
      <c r="C232" s="47">
        <v>0.32700000000000001</v>
      </c>
      <c r="D232" s="47">
        <v>0.433</v>
      </c>
      <c r="E232" s="47">
        <v>0.316</v>
      </c>
      <c r="F232" s="47">
        <v>0.314</v>
      </c>
      <c r="G232" s="47">
        <v>0.34</v>
      </c>
      <c r="H232" s="47">
        <v>0.21</v>
      </c>
      <c r="I232" s="47">
        <v>0.35199999999999998</v>
      </c>
      <c r="J232" s="47">
        <v>0.21299999999999999</v>
      </c>
      <c r="K232" s="47">
        <v>0.185</v>
      </c>
      <c r="L232" s="47">
        <v>0.438</v>
      </c>
      <c r="M232" s="47">
        <v>0.224</v>
      </c>
      <c r="N232" s="47">
        <v>0.45700000000000002</v>
      </c>
      <c r="O232" s="47">
        <v>0.309</v>
      </c>
      <c r="P232" s="47">
        <v>0.44500000000000001</v>
      </c>
      <c r="Q232" s="47">
        <v>0.27100000000000002</v>
      </c>
      <c r="R232" s="47">
        <v>0.23799999999999999</v>
      </c>
      <c r="S232" s="47">
        <v>0.35699999999999998</v>
      </c>
      <c r="T232" s="47">
        <v>0.25800000000000001</v>
      </c>
      <c r="U232" s="47">
        <v>0.434</v>
      </c>
      <c r="V232" s="47">
        <v>0.378</v>
      </c>
      <c r="W232" s="173"/>
    </row>
    <row r="233" spans="1:23">
      <c r="A233" s="232"/>
      <c r="B233" s="603">
        <v>19</v>
      </c>
      <c r="C233" s="47">
        <v>0.318</v>
      </c>
      <c r="D233" s="47">
        <v>0.41199999999999998</v>
      </c>
      <c r="E233" s="47">
        <v>0.29099999999999998</v>
      </c>
      <c r="F233" s="47">
        <v>0.31900000000000001</v>
      </c>
      <c r="G233" s="47">
        <v>0.34100000000000003</v>
      </c>
      <c r="H233" s="47">
        <v>0.217</v>
      </c>
      <c r="I233" s="47">
        <v>0.32400000000000001</v>
      </c>
      <c r="J233" s="47">
        <v>0.19700000000000001</v>
      </c>
      <c r="K233" s="47">
        <v>0.17699999999999999</v>
      </c>
      <c r="L233" s="47">
        <v>0.43099999999999999</v>
      </c>
      <c r="M233" s="47">
        <v>0.214</v>
      </c>
      <c r="N233" s="47">
        <v>0.40799999999999997</v>
      </c>
      <c r="O233" s="47">
        <v>0.25</v>
      </c>
      <c r="P233" s="47">
        <v>0.36199999999999999</v>
      </c>
      <c r="Q233" s="47">
        <v>0.308</v>
      </c>
      <c r="R233" s="47">
        <v>0.246</v>
      </c>
      <c r="S233" s="47">
        <v>0.34100000000000003</v>
      </c>
      <c r="T233" s="47">
        <v>0.255</v>
      </c>
      <c r="U233" s="47">
        <v>0.5</v>
      </c>
      <c r="V233" s="47">
        <v>0.39600000000000002</v>
      </c>
      <c r="W233" s="173"/>
    </row>
    <row r="234" spans="1:23">
      <c r="A234" s="232"/>
      <c r="B234" s="603">
        <v>19.079999999999998</v>
      </c>
      <c r="C234" s="47">
        <v>0.28399999999999997</v>
      </c>
      <c r="D234" s="47">
        <v>0.308</v>
      </c>
      <c r="E234" s="47">
        <v>0.26900000000000002</v>
      </c>
      <c r="F234" s="47">
        <v>0.251</v>
      </c>
      <c r="G234" s="47">
        <v>0.28999999999999998</v>
      </c>
      <c r="H234" s="47">
        <v>0.17299999999999999</v>
      </c>
      <c r="I234" s="47">
        <v>0.26600000000000001</v>
      </c>
      <c r="J234" s="47">
        <v>0.19700000000000001</v>
      </c>
      <c r="K234" s="47">
        <v>0.19500000000000001</v>
      </c>
      <c r="L234" s="47">
        <v>0.315</v>
      </c>
      <c r="M234" s="47">
        <v>0.22</v>
      </c>
      <c r="N234" s="47">
        <v>0.375</v>
      </c>
      <c r="O234" s="47">
        <v>0.26800000000000002</v>
      </c>
      <c r="P234" s="47">
        <v>0.33700000000000002</v>
      </c>
      <c r="Q234" s="47">
        <v>0.28399999999999997</v>
      </c>
      <c r="R234" s="47">
        <v>0.22800000000000001</v>
      </c>
      <c r="S234" s="47">
        <v>0.223</v>
      </c>
      <c r="T234" s="47">
        <v>0.252</v>
      </c>
      <c r="U234" s="47">
        <v>0.32200000000000001</v>
      </c>
      <c r="V234" s="47">
        <v>0.372</v>
      </c>
      <c r="W234" s="173"/>
    </row>
    <row r="235" spans="1:23">
      <c r="A235" s="232"/>
      <c r="B235" s="603">
        <v>19.170000000000002</v>
      </c>
      <c r="C235" s="47">
        <v>0.26</v>
      </c>
      <c r="D235" s="47">
        <v>0.28499999999999998</v>
      </c>
      <c r="E235" s="47">
        <v>0.25800000000000001</v>
      </c>
      <c r="F235" s="47">
        <v>0.26200000000000001</v>
      </c>
      <c r="G235" s="47">
        <v>0.30599999999999999</v>
      </c>
      <c r="H235" s="47">
        <v>0.18099999999999999</v>
      </c>
      <c r="I235" s="47">
        <v>0.26300000000000001</v>
      </c>
      <c r="J235" s="47">
        <v>0.23799999999999999</v>
      </c>
      <c r="K235" s="47">
        <v>0.19700000000000001</v>
      </c>
      <c r="L235" s="47">
        <v>0.29099999999999998</v>
      </c>
      <c r="M235" s="47">
        <v>0.21199999999999999</v>
      </c>
      <c r="N235" s="47">
        <v>0.35399999999999998</v>
      </c>
      <c r="O235" s="47">
        <v>0.25900000000000001</v>
      </c>
      <c r="P235" s="47">
        <v>0.29699999999999999</v>
      </c>
      <c r="Q235" s="47">
        <v>0.20200000000000001</v>
      </c>
      <c r="R235" s="47">
        <v>0.223</v>
      </c>
      <c r="S235" s="47">
        <v>0.28899999999999998</v>
      </c>
      <c r="T235" s="47">
        <v>0.24</v>
      </c>
      <c r="U235" s="47">
        <v>0.26600000000000001</v>
      </c>
      <c r="V235" s="47">
        <v>0.29099999999999998</v>
      </c>
      <c r="W235" s="173"/>
    </row>
    <row r="236" spans="1:23">
      <c r="A236" s="232"/>
      <c r="B236" s="603">
        <v>19.25</v>
      </c>
      <c r="C236" s="47">
        <v>0.25</v>
      </c>
      <c r="D236" s="47">
        <v>0.27</v>
      </c>
      <c r="E236" s="47">
        <v>0.23899999999999999</v>
      </c>
      <c r="F236" s="47">
        <v>0.30099999999999999</v>
      </c>
      <c r="G236" s="47">
        <v>0.193</v>
      </c>
      <c r="H236" s="47">
        <v>0.17100000000000001</v>
      </c>
      <c r="I236" s="47">
        <v>0.23</v>
      </c>
      <c r="J236" s="47">
        <v>0.23799999999999999</v>
      </c>
      <c r="K236" s="47">
        <v>0.19500000000000001</v>
      </c>
      <c r="L236" s="47">
        <v>0.26400000000000001</v>
      </c>
      <c r="M236" s="47">
        <v>0.20399999999999999</v>
      </c>
      <c r="N236" s="47">
        <v>0.33900000000000002</v>
      </c>
      <c r="O236" s="47">
        <v>0.24299999999999999</v>
      </c>
      <c r="P236" s="47">
        <v>0.26900000000000002</v>
      </c>
      <c r="Q236" s="47">
        <v>0.215</v>
      </c>
      <c r="R236" s="47">
        <v>0.29499999999999998</v>
      </c>
      <c r="S236" s="47">
        <v>0.26500000000000001</v>
      </c>
      <c r="T236" s="47">
        <v>0.246</v>
      </c>
      <c r="U236" s="47">
        <v>0.26700000000000002</v>
      </c>
      <c r="V236" s="47">
        <v>0.28100000000000003</v>
      </c>
      <c r="W236" s="173"/>
    </row>
    <row r="237" spans="1:23">
      <c r="A237" s="232"/>
      <c r="B237" s="603">
        <v>19.329999999999998</v>
      </c>
      <c r="C237" s="47">
        <v>0.223</v>
      </c>
      <c r="D237" s="47">
        <v>0.26200000000000001</v>
      </c>
      <c r="E237" s="47">
        <v>0.252</v>
      </c>
      <c r="F237" s="47">
        <v>0.28599999999999998</v>
      </c>
      <c r="G237" s="47">
        <v>0.27100000000000002</v>
      </c>
      <c r="H237" s="47">
        <v>0.16300000000000001</v>
      </c>
      <c r="I237" s="47">
        <v>0.22700000000000001</v>
      </c>
      <c r="J237" s="47">
        <v>0.214</v>
      </c>
      <c r="K237" s="47">
        <v>0.19700000000000001</v>
      </c>
      <c r="L237" s="47">
        <v>0.26700000000000002</v>
      </c>
      <c r="M237" s="47">
        <v>0.216</v>
      </c>
      <c r="N237" s="47">
        <v>0.317</v>
      </c>
      <c r="O237" s="47">
        <v>0.27400000000000002</v>
      </c>
      <c r="P237" s="47">
        <v>0.27200000000000002</v>
      </c>
      <c r="Q237" s="47">
        <v>0.28000000000000003</v>
      </c>
      <c r="R237" s="47">
        <v>0.29099999999999998</v>
      </c>
      <c r="S237" s="47">
        <v>0.25600000000000001</v>
      </c>
      <c r="T237" s="47">
        <v>0.23</v>
      </c>
      <c r="U237" s="47">
        <v>0.26600000000000001</v>
      </c>
      <c r="V237" s="47">
        <v>0.27500000000000002</v>
      </c>
      <c r="W237" s="173"/>
    </row>
    <row r="238" spans="1:23">
      <c r="A238" s="232"/>
      <c r="B238" s="603">
        <v>19.420000000000002</v>
      </c>
      <c r="C238" s="47">
        <v>0.23899999999999999</v>
      </c>
      <c r="D238" s="47">
        <v>0.22800000000000001</v>
      </c>
      <c r="E238" s="47">
        <v>0.23799999999999999</v>
      </c>
      <c r="F238" s="47">
        <v>0.26600000000000001</v>
      </c>
      <c r="G238" s="47">
        <v>0.311</v>
      </c>
      <c r="H238" s="47">
        <v>0.124</v>
      </c>
      <c r="I238" s="47">
        <v>0.21299999999999999</v>
      </c>
      <c r="J238" s="47">
        <v>0.312</v>
      </c>
      <c r="K238" s="47">
        <v>0.19900000000000001</v>
      </c>
      <c r="L238" s="47">
        <v>0.23599999999999999</v>
      </c>
      <c r="M238" s="47">
        <v>0.20599999999999999</v>
      </c>
      <c r="N238" s="47">
        <v>0.312</v>
      </c>
      <c r="O238" s="47">
        <v>0.27800000000000002</v>
      </c>
      <c r="P238" s="47">
        <v>0.308</v>
      </c>
      <c r="Q238" s="47">
        <v>0.312</v>
      </c>
      <c r="R238" s="47">
        <v>0.27600000000000002</v>
      </c>
      <c r="S238" s="47">
        <v>0.25700000000000001</v>
      </c>
      <c r="T238" s="47">
        <v>0.217</v>
      </c>
      <c r="U238" s="47">
        <v>0.27300000000000002</v>
      </c>
      <c r="V238" s="47">
        <v>0.27800000000000002</v>
      </c>
      <c r="W238" s="173"/>
    </row>
    <row r="239" spans="1:23">
      <c r="A239" s="232"/>
      <c r="B239" s="603">
        <v>19.5</v>
      </c>
      <c r="C239" s="47">
        <v>0.23</v>
      </c>
      <c r="D239" s="47">
        <v>0.22</v>
      </c>
      <c r="E239" s="47">
        <v>0.23400000000000001</v>
      </c>
      <c r="F239" s="47">
        <v>0.26600000000000001</v>
      </c>
      <c r="G239" s="47">
        <v>0.29899999999999999</v>
      </c>
      <c r="H239" s="47">
        <v>0.15</v>
      </c>
      <c r="I239" s="47">
        <v>0.221</v>
      </c>
      <c r="J239" s="47">
        <v>0.23300000000000001</v>
      </c>
      <c r="K239" s="47">
        <v>0.16400000000000001</v>
      </c>
      <c r="L239" s="47">
        <v>0.24299999999999999</v>
      </c>
      <c r="M239" s="47">
        <v>0.25600000000000001</v>
      </c>
      <c r="N239" s="47">
        <v>0.312</v>
      </c>
      <c r="O239" s="47">
        <v>0.25700000000000001</v>
      </c>
      <c r="P239" s="47">
        <v>0.26700000000000002</v>
      </c>
      <c r="Q239" s="47">
        <v>0.26400000000000001</v>
      </c>
      <c r="R239" s="47">
        <v>0.29799999999999999</v>
      </c>
      <c r="S239" s="47">
        <v>0.245</v>
      </c>
      <c r="T239" s="47">
        <v>0.23799999999999999</v>
      </c>
      <c r="U239" s="47">
        <v>0.245</v>
      </c>
      <c r="V239" s="47">
        <v>0.254</v>
      </c>
      <c r="W239" s="173"/>
    </row>
    <row r="240" spans="1:23">
      <c r="A240" s="232"/>
      <c r="B240" s="603">
        <v>19.579999999999998</v>
      </c>
      <c r="C240" s="47">
        <v>0.23400000000000001</v>
      </c>
      <c r="D240" s="47">
        <v>0.21199999999999999</v>
      </c>
      <c r="E240" s="47">
        <v>0.26900000000000002</v>
      </c>
      <c r="F240" s="47">
        <v>0.28399999999999997</v>
      </c>
      <c r="G240" s="47">
        <v>0.28399999999999997</v>
      </c>
      <c r="H240" s="47">
        <v>0.157</v>
      </c>
      <c r="I240" s="47">
        <v>0.25600000000000001</v>
      </c>
      <c r="J240" s="47">
        <v>0.38800000000000001</v>
      </c>
      <c r="K240" s="47">
        <v>0.17299999999999999</v>
      </c>
      <c r="L240" s="47">
        <v>0.23200000000000001</v>
      </c>
      <c r="M240" s="47">
        <v>0.26700000000000002</v>
      </c>
      <c r="N240" s="47">
        <v>0.28499999999999998</v>
      </c>
      <c r="O240" s="47">
        <v>0.23300000000000001</v>
      </c>
      <c r="P240" s="47">
        <v>0.35599999999999998</v>
      </c>
      <c r="Q240" s="47">
        <v>0.26600000000000001</v>
      </c>
      <c r="R240" s="47">
        <v>0.434</v>
      </c>
      <c r="S240" s="47">
        <v>0.25800000000000001</v>
      </c>
      <c r="T240" s="47">
        <v>0.23899999999999999</v>
      </c>
      <c r="U240" s="47">
        <v>0.26</v>
      </c>
      <c r="V240" s="47">
        <v>0.24199999999999999</v>
      </c>
      <c r="W240" s="173"/>
    </row>
    <row r="241" spans="1:23">
      <c r="A241" s="232"/>
      <c r="B241" s="603">
        <v>19.670000000000002</v>
      </c>
      <c r="C241" s="47">
        <v>0.23300000000000001</v>
      </c>
      <c r="D241" s="47">
        <v>0.214</v>
      </c>
      <c r="E241" s="47">
        <v>0.33900000000000002</v>
      </c>
      <c r="F241" s="47">
        <v>0.28799999999999998</v>
      </c>
      <c r="G241" s="47">
        <v>0.32100000000000001</v>
      </c>
      <c r="H241" s="47">
        <v>0.154</v>
      </c>
      <c r="I241" s="47">
        <v>0.25600000000000001</v>
      </c>
      <c r="J241" s="47">
        <v>0.23799999999999999</v>
      </c>
      <c r="K241" s="47">
        <v>0.16400000000000001</v>
      </c>
      <c r="L241" s="47">
        <v>0.23599999999999999</v>
      </c>
      <c r="M241" s="47">
        <v>0.313</v>
      </c>
      <c r="N241" s="47">
        <v>0.24</v>
      </c>
      <c r="O241" s="47">
        <v>0.248</v>
      </c>
      <c r="P241" s="47">
        <v>0.39200000000000002</v>
      </c>
      <c r="Q241" s="47">
        <v>0.23100000000000001</v>
      </c>
      <c r="R241" s="47">
        <v>0.45200000000000001</v>
      </c>
      <c r="S241" s="47">
        <v>0.25700000000000001</v>
      </c>
      <c r="T241" s="47">
        <v>0.22</v>
      </c>
      <c r="U241" s="47">
        <v>0.223</v>
      </c>
      <c r="V241" s="47">
        <v>0.24199999999999999</v>
      </c>
      <c r="W241" s="173"/>
    </row>
    <row r="242" spans="1:23">
      <c r="A242" s="232"/>
      <c r="B242" s="603">
        <v>19.75</v>
      </c>
      <c r="C242" s="47">
        <v>0.27400000000000002</v>
      </c>
      <c r="D242" s="47">
        <v>0.18</v>
      </c>
      <c r="E242" s="47">
        <v>0.29799999999999999</v>
      </c>
      <c r="F242" s="47">
        <v>0.29699999999999999</v>
      </c>
      <c r="G242" s="47">
        <v>0.28199999999999997</v>
      </c>
      <c r="H242" s="47">
        <v>0.155</v>
      </c>
      <c r="I242" s="47">
        <v>0.29299999999999998</v>
      </c>
      <c r="J242" s="47">
        <v>0.26600000000000001</v>
      </c>
      <c r="K242" s="47">
        <v>0.19600000000000001</v>
      </c>
      <c r="L242" s="47">
        <v>0.222</v>
      </c>
      <c r="M242" s="47">
        <v>0.255</v>
      </c>
      <c r="N242" s="47">
        <v>0.23400000000000001</v>
      </c>
      <c r="O242" s="47">
        <v>0.23</v>
      </c>
      <c r="P242" s="47">
        <v>0.33500000000000002</v>
      </c>
      <c r="Q242" s="47">
        <v>0.21199999999999999</v>
      </c>
      <c r="R242" s="47">
        <v>0.43</v>
      </c>
      <c r="S242" s="47">
        <v>0.36599999999999999</v>
      </c>
      <c r="T242" s="47">
        <v>0.23100000000000001</v>
      </c>
      <c r="U242" s="47">
        <v>0.23899999999999999</v>
      </c>
      <c r="V242" s="47">
        <v>0.23</v>
      </c>
      <c r="W242" s="173"/>
    </row>
    <row r="243" spans="1:23">
      <c r="A243" s="232"/>
      <c r="B243" s="603">
        <v>19.829999999999998</v>
      </c>
      <c r="C243" s="47">
        <v>0.27300000000000002</v>
      </c>
      <c r="D243" s="47">
        <v>0.20300000000000001</v>
      </c>
      <c r="E243" s="47">
        <v>0.29099999999999998</v>
      </c>
      <c r="F243" s="47">
        <v>0.33300000000000002</v>
      </c>
      <c r="G243" s="47">
        <v>0.27900000000000003</v>
      </c>
      <c r="H243" s="47">
        <v>0.16800000000000001</v>
      </c>
      <c r="I243" s="47">
        <v>0.32600000000000001</v>
      </c>
      <c r="J243" s="47">
        <v>0.23499999999999999</v>
      </c>
      <c r="K243" s="47">
        <v>0.14799999999999999</v>
      </c>
      <c r="L243" s="47">
        <v>0.21199999999999999</v>
      </c>
      <c r="M243" s="47">
        <v>0.23400000000000001</v>
      </c>
      <c r="N243" s="47">
        <v>0.34399999999999997</v>
      </c>
      <c r="O243" s="47">
        <v>0.253</v>
      </c>
      <c r="P243" s="47">
        <v>0.436</v>
      </c>
      <c r="Q243" s="47">
        <v>0.314</v>
      </c>
      <c r="R243" s="47">
        <v>0.437</v>
      </c>
      <c r="S243" s="47">
        <v>0.36099999999999999</v>
      </c>
      <c r="T243" s="47">
        <v>0.28899999999999998</v>
      </c>
      <c r="U243" s="47">
        <v>0.222</v>
      </c>
      <c r="V243" s="47">
        <v>0.214</v>
      </c>
      <c r="W243" s="173"/>
    </row>
    <row r="244" spans="1:23">
      <c r="A244" s="232"/>
      <c r="B244" s="603">
        <v>19.920000000000002</v>
      </c>
      <c r="C244" s="47">
        <v>0.315</v>
      </c>
      <c r="D244" s="47">
        <v>0.20399999999999999</v>
      </c>
      <c r="E244" s="47">
        <v>0.308</v>
      </c>
      <c r="F244" s="47">
        <v>0.32</v>
      </c>
      <c r="G244" s="47">
        <v>0.224</v>
      </c>
      <c r="H244" s="47">
        <v>0.158</v>
      </c>
      <c r="I244" s="47">
        <v>0.214</v>
      </c>
      <c r="J244" s="47">
        <v>0.25</v>
      </c>
      <c r="K244" s="47">
        <v>0.16700000000000001</v>
      </c>
      <c r="L244" s="47">
        <v>0.25800000000000001</v>
      </c>
      <c r="M244" s="47">
        <v>0.223</v>
      </c>
      <c r="N244" s="47">
        <v>0.32800000000000001</v>
      </c>
      <c r="O244" s="47">
        <v>0.22900000000000001</v>
      </c>
      <c r="P244" s="47">
        <v>0.27600000000000002</v>
      </c>
      <c r="Q244" s="47">
        <v>0.23200000000000001</v>
      </c>
      <c r="R244" s="47">
        <v>0.35099999999999998</v>
      </c>
      <c r="S244" s="47">
        <v>0.314</v>
      </c>
      <c r="T244" s="47">
        <v>0.29399999999999998</v>
      </c>
      <c r="U244" s="47">
        <v>0.22500000000000001</v>
      </c>
      <c r="V244" s="47">
        <v>0.253</v>
      </c>
      <c r="W244" s="173"/>
    </row>
    <row r="245" spans="1:23">
      <c r="A245" s="232"/>
      <c r="B245" s="603">
        <v>20</v>
      </c>
      <c r="C245" s="47">
        <v>0.32800000000000001</v>
      </c>
      <c r="D245" s="47">
        <v>0.193</v>
      </c>
      <c r="E245" s="47">
        <v>0.28100000000000003</v>
      </c>
      <c r="F245" s="47">
        <v>0.33700000000000002</v>
      </c>
      <c r="G245" s="47">
        <v>0.23200000000000001</v>
      </c>
      <c r="H245" s="47">
        <v>0.157</v>
      </c>
      <c r="I245" s="47">
        <v>0.19600000000000001</v>
      </c>
      <c r="J245" s="47">
        <v>0.23899999999999999</v>
      </c>
      <c r="K245" s="47">
        <v>0.16</v>
      </c>
      <c r="L245" s="47">
        <v>0.29499999999999998</v>
      </c>
      <c r="M245" s="47">
        <v>0.23200000000000001</v>
      </c>
      <c r="N245" s="47">
        <v>0.28799999999999998</v>
      </c>
      <c r="O245" s="47">
        <v>0.252</v>
      </c>
      <c r="P245" s="47">
        <v>0.27100000000000002</v>
      </c>
      <c r="Q245" s="47">
        <v>0.22700000000000001</v>
      </c>
      <c r="R245" s="47">
        <v>0.28299999999999997</v>
      </c>
      <c r="S245" s="47">
        <v>0.24099999999999999</v>
      </c>
      <c r="T245" s="47">
        <v>0.312</v>
      </c>
      <c r="U245" s="47">
        <v>0.222</v>
      </c>
      <c r="V245" s="47">
        <v>0.255</v>
      </c>
      <c r="W245" s="173"/>
    </row>
    <row r="246" spans="1:23">
      <c r="A246" s="232"/>
      <c r="B246" s="603">
        <v>20.079999999999998</v>
      </c>
      <c r="C246" s="47">
        <v>0.28999999999999998</v>
      </c>
      <c r="D246" s="47">
        <v>0.188</v>
      </c>
      <c r="E246" s="47">
        <v>0.248</v>
      </c>
      <c r="F246" s="47">
        <v>0.312</v>
      </c>
      <c r="G246" s="47">
        <v>0.24299999999999999</v>
      </c>
      <c r="H246" s="47">
        <v>0.13900000000000001</v>
      </c>
      <c r="I246" s="47">
        <v>0.188</v>
      </c>
      <c r="J246" s="47">
        <v>0.214</v>
      </c>
      <c r="K246" s="47">
        <v>0.16800000000000001</v>
      </c>
      <c r="L246" s="47">
        <v>0.317</v>
      </c>
      <c r="M246" s="47">
        <v>0.223</v>
      </c>
      <c r="N246" s="47">
        <v>0.27</v>
      </c>
      <c r="O246" s="47">
        <v>0.27600000000000002</v>
      </c>
      <c r="P246" s="47">
        <v>0.26900000000000002</v>
      </c>
      <c r="Q246" s="47">
        <v>0.23200000000000001</v>
      </c>
      <c r="R246" s="47">
        <v>0.26900000000000002</v>
      </c>
      <c r="S246" s="47">
        <v>0.27300000000000002</v>
      </c>
      <c r="T246" s="47">
        <v>0.29099999999999998</v>
      </c>
      <c r="U246" s="47">
        <v>0.21</v>
      </c>
      <c r="V246" s="47">
        <v>0.246</v>
      </c>
      <c r="W246" s="173"/>
    </row>
    <row r="247" spans="1:23">
      <c r="A247" s="232"/>
      <c r="B247" s="603">
        <v>20.170000000000002</v>
      </c>
      <c r="C247" s="47">
        <v>0.27700000000000002</v>
      </c>
      <c r="D247" s="47">
        <v>0.22500000000000001</v>
      </c>
      <c r="E247" s="47">
        <v>0.23499999999999999</v>
      </c>
      <c r="F247" s="47">
        <v>0.35199999999999998</v>
      </c>
      <c r="G247" s="47">
        <v>0.23499999999999999</v>
      </c>
      <c r="H247" s="47">
        <v>0.13500000000000001</v>
      </c>
      <c r="I247" s="47">
        <v>0.187</v>
      </c>
      <c r="J247" s="47">
        <v>0.22</v>
      </c>
      <c r="K247" s="47">
        <v>0.155</v>
      </c>
      <c r="L247" s="47">
        <v>0.377</v>
      </c>
      <c r="M247" s="47">
        <v>0.22800000000000001</v>
      </c>
      <c r="N247" s="47">
        <v>0.253</v>
      </c>
      <c r="O247" s="47">
        <v>0.28399999999999997</v>
      </c>
      <c r="P247" s="47">
        <v>0.374</v>
      </c>
      <c r="Q247" s="47">
        <v>0.27800000000000002</v>
      </c>
      <c r="R247" s="47">
        <v>0.219</v>
      </c>
      <c r="S247" s="47">
        <v>0.252</v>
      </c>
      <c r="T247" s="47">
        <v>0.26300000000000001</v>
      </c>
      <c r="U247" s="47">
        <v>0.21299999999999999</v>
      </c>
      <c r="V247" s="47">
        <v>0.23100000000000001</v>
      </c>
      <c r="W247" s="173"/>
    </row>
    <row r="248" spans="1:23">
      <c r="A248" s="232"/>
      <c r="B248" s="603">
        <v>20.25</v>
      </c>
      <c r="C248" s="47">
        <v>0.27500000000000002</v>
      </c>
      <c r="D248" s="47">
        <v>0.21099999999999999</v>
      </c>
      <c r="E248" s="47">
        <v>0.22500000000000001</v>
      </c>
      <c r="F248" s="47">
        <v>0.308</v>
      </c>
      <c r="G248" s="47">
        <v>0.215</v>
      </c>
      <c r="H248" s="47">
        <v>0.13200000000000001</v>
      </c>
      <c r="I248" s="47">
        <v>0.188</v>
      </c>
      <c r="J248" s="47">
        <v>0.20100000000000001</v>
      </c>
      <c r="K248" s="47">
        <v>0.18</v>
      </c>
      <c r="L248" s="47">
        <v>0.42699999999999999</v>
      </c>
      <c r="M248" s="47">
        <v>0.218</v>
      </c>
      <c r="N248" s="47">
        <v>0.23699999999999999</v>
      </c>
      <c r="O248" s="47">
        <v>0.26600000000000001</v>
      </c>
      <c r="P248" s="47">
        <v>0.32300000000000001</v>
      </c>
      <c r="Q248" s="47">
        <v>0.27700000000000002</v>
      </c>
      <c r="R248" s="47">
        <v>0.21199999999999999</v>
      </c>
      <c r="S248" s="47">
        <v>0.24299999999999999</v>
      </c>
      <c r="T248" s="47">
        <v>0.26</v>
      </c>
      <c r="U248" s="47">
        <v>0.216</v>
      </c>
      <c r="V248" s="47">
        <v>0.23499999999999999</v>
      </c>
      <c r="W248" s="173"/>
    </row>
    <row r="249" spans="1:23">
      <c r="A249" s="232"/>
      <c r="B249" s="603">
        <v>20.329999999999998</v>
      </c>
      <c r="C249" s="47">
        <v>0.27</v>
      </c>
      <c r="D249" s="47">
        <v>0.192</v>
      </c>
      <c r="E249" s="47">
        <v>0.189</v>
      </c>
      <c r="F249" s="47">
        <v>0.29499999999999998</v>
      </c>
      <c r="G249" s="47">
        <v>0.22500000000000001</v>
      </c>
      <c r="H249" s="47">
        <v>0.13400000000000001</v>
      </c>
      <c r="I249" s="47">
        <v>0.215</v>
      </c>
      <c r="J249" s="47">
        <v>0.18</v>
      </c>
      <c r="K249" s="47">
        <v>0.183</v>
      </c>
      <c r="L249" s="47">
        <v>0.441</v>
      </c>
      <c r="M249" s="47">
        <v>0.214</v>
      </c>
      <c r="N249" s="47">
        <v>0.23699999999999999</v>
      </c>
      <c r="O249" s="47">
        <v>0.24199999999999999</v>
      </c>
      <c r="P249" s="47">
        <v>0.28599999999999998</v>
      </c>
      <c r="Q249" s="47">
        <v>0.27500000000000002</v>
      </c>
      <c r="R249" s="47">
        <v>0.20899999999999999</v>
      </c>
      <c r="S249" s="47">
        <v>0.24099999999999999</v>
      </c>
      <c r="T249" s="47">
        <v>0.254</v>
      </c>
      <c r="U249" s="47">
        <v>0.20200000000000001</v>
      </c>
      <c r="V249" s="47">
        <v>0.20499999999999999</v>
      </c>
      <c r="W249" s="173"/>
    </row>
    <row r="250" spans="1:23">
      <c r="A250" s="232"/>
      <c r="B250" s="603">
        <v>20.420000000000002</v>
      </c>
      <c r="C250" s="47">
        <v>0.248</v>
      </c>
      <c r="D250" s="47">
        <v>0.192</v>
      </c>
      <c r="E250" s="47">
        <v>0.29199999999999998</v>
      </c>
      <c r="F250" s="47">
        <v>0.25700000000000001</v>
      </c>
      <c r="G250" s="47">
        <v>0.27600000000000002</v>
      </c>
      <c r="H250" s="47">
        <v>0.19600000000000001</v>
      </c>
      <c r="I250" s="47">
        <v>0.215</v>
      </c>
      <c r="J250" s="47">
        <v>0.17299999999999999</v>
      </c>
      <c r="K250" s="47">
        <v>0.20200000000000001</v>
      </c>
      <c r="L250" s="47">
        <v>0.379</v>
      </c>
      <c r="M250" s="47">
        <v>0.21199999999999999</v>
      </c>
      <c r="N250" s="47">
        <v>0.221</v>
      </c>
      <c r="O250" s="47">
        <v>0.24</v>
      </c>
      <c r="P250" s="47">
        <v>0.27900000000000003</v>
      </c>
      <c r="Q250" s="47">
        <v>0.26100000000000001</v>
      </c>
      <c r="R250" s="47">
        <v>0.20599999999999999</v>
      </c>
      <c r="S250" s="47">
        <v>0.308</v>
      </c>
      <c r="T250" s="47">
        <v>0.20200000000000001</v>
      </c>
      <c r="U250" s="47">
        <v>0.20699999999999999</v>
      </c>
      <c r="V250" s="47">
        <v>0.20799999999999999</v>
      </c>
      <c r="W250" s="173"/>
    </row>
    <row r="251" spans="1:23">
      <c r="A251" s="232"/>
      <c r="B251" s="603">
        <v>20.5</v>
      </c>
      <c r="C251" s="47">
        <v>0.26900000000000002</v>
      </c>
      <c r="D251" s="47">
        <v>0.186</v>
      </c>
      <c r="E251" s="47">
        <v>0.28100000000000003</v>
      </c>
      <c r="F251" s="47">
        <v>0.26500000000000001</v>
      </c>
      <c r="G251" s="47">
        <v>0.27600000000000002</v>
      </c>
      <c r="H251" s="47">
        <v>0.14799999999999999</v>
      </c>
      <c r="I251" s="47">
        <v>0.21099999999999999</v>
      </c>
      <c r="J251" s="47">
        <v>0.18099999999999999</v>
      </c>
      <c r="K251" s="47">
        <v>0.214</v>
      </c>
      <c r="L251" s="47">
        <v>0.307</v>
      </c>
      <c r="M251" s="47">
        <v>0.214</v>
      </c>
      <c r="N251" s="47">
        <v>0.23400000000000001</v>
      </c>
      <c r="O251" s="47">
        <v>0.219</v>
      </c>
      <c r="P251" s="47">
        <v>0.28199999999999997</v>
      </c>
      <c r="Q251" s="47">
        <v>0.23799999999999999</v>
      </c>
      <c r="R251" s="47">
        <v>0.2</v>
      </c>
      <c r="S251" s="47">
        <v>0.29799999999999999</v>
      </c>
      <c r="T251" s="47">
        <v>0.223</v>
      </c>
      <c r="U251" s="47">
        <v>0.23699999999999999</v>
      </c>
      <c r="V251" s="47">
        <v>0.222</v>
      </c>
      <c r="W251" s="173"/>
    </row>
    <row r="252" spans="1:23">
      <c r="A252" s="232"/>
      <c r="B252" s="603">
        <v>20.58</v>
      </c>
      <c r="C252" s="47">
        <v>0.22900000000000001</v>
      </c>
      <c r="D252" s="47">
        <v>0.193</v>
      </c>
      <c r="E252" s="47">
        <v>0.26400000000000001</v>
      </c>
      <c r="F252" s="47">
        <v>0.255</v>
      </c>
      <c r="G252" s="47">
        <v>0.26700000000000002</v>
      </c>
      <c r="H252" s="47">
        <v>0.13100000000000001</v>
      </c>
      <c r="I252" s="47">
        <v>0.19500000000000001</v>
      </c>
      <c r="J252" s="47">
        <v>0.20200000000000001</v>
      </c>
      <c r="K252" s="47">
        <v>0.27700000000000002</v>
      </c>
      <c r="L252" s="47">
        <v>0.312</v>
      </c>
      <c r="M252" s="47">
        <v>0.20200000000000001</v>
      </c>
      <c r="N252" s="47">
        <v>0.24099999999999999</v>
      </c>
      <c r="O252" s="47">
        <v>0.224</v>
      </c>
      <c r="P252" s="47">
        <v>0.251</v>
      </c>
      <c r="Q252" s="47">
        <v>0.34200000000000003</v>
      </c>
      <c r="R252" s="47">
        <v>0.192</v>
      </c>
      <c r="S252" s="47">
        <v>0.308</v>
      </c>
      <c r="T252" s="47">
        <v>0.23599999999999999</v>
      </c>
      <c r="U252" s="47">
        <v>0.25</v>
      </c>
      <c r="V252" s="47">
        <v>0.28799999999999998</v>
      </c>
      <c r="W252" s="173"/>
    </row>
    <row r="253" spans="1:23">
      <c r="A253" s="232"/>
      <c r="B253" s="603">
        <v>20.67</v>
      </c>
      <c r="C253" s="47">
        <v>0.24399999999999999</v>
      </c>
      <c r="D253" s="47">
        <v>0.20100000000000001</v>
      </c>
      <c r="E253" s="47">
        <v>0.317</v>
      </c>
      <c r="F253" s="47">
        <v>0.26100000000000001</v>
      </c>
      <c r="G253" s="47">
        <v>0.38</v>
      </c>
      <c r="H253" s="47">
        <v>0.13200000000000001</v>
      </c>
      <c r="I253" s="47">
        <v>0.216</v>
      </c>
      <c r="J253" s="47">
        <v>0.152</v>
      </c>
      <c r="K253" s="47">
        <v>0.26300000000000001</v>
      </c>
      <c r="L253" s="47">
        <v>0.30599999999999999</v>
      </c>
      <c r="M253" s="47">
        <v>0.20599999999999999</v>
      </c>
      <c r="N253" s="47">
        <v>0.28899999999999998</v>
      </c>
      <c r="O253" s="47">
        <v>0.21199999999999999</v>
      </c>
      <c r="P253" s="47">
        <v>0.251</v>
      </c>
      <c r="Q253" s="47">
        <v>0.35299999999999998</v>
      </c>
      <c r="R253" s="47">
        <v>0.189</v>
      </c>
      <c r="S253" s="47">
        <v>0.32600000000000001</v>
      </c>
      <c r="T253" s="47">
        <v>0.20200000000000001</v>
      </c>
      <c r="U253" s="47">
        <v>0.39200000000000002</v>
      </c>
      <c r="V253" s="47">
        <v>0.46</v>
      </c>
      <c r="W253" s="173"/>
    </row>
    <row r="254" spans="1:23">
      <c r="A254" s="232"/>
      <c r="B254" s="603">
        <v>20.75</v>
      </c>
      <c r="C254" s="47">
        <v>0.24099999999999999</v>
      </c>
      <c r="D254" s="47">
        <v>0.23899999999999999</v>
      </c>
      <c r="E254" s="47">
        <v>0.34</v>
      </c>
      <c r="F254" s="47">
        <v>0.25600000000000001</v>
      </c>
      <c r="G254" s="47">
        <v>0.31900000000000001</v>
      </c>
      <c r="H254" s="47">
        <v>0.157</v>
      </c>
      <c r="I254" s="47">
        <v>0.245</v>
      </c>
      <c r="J254" s="47">
        <v>0.16300000000000001</v>
      </c>
      <c r="K254" s="47">
        <v>0.377</v>
      </c>
      <c r="L254" s="47">
        <v>0.28599999999999998</v>
      </c>
      <c r="M254" s="47">
        <v>0.23200000000000001</v>
      </c>
      <c r="N254" s="47">
        <v>0.28299999999999997</v>
      </c>
      <c r="O254" s="47">
        <v>0.215</v>
      </c>
      <c r="P254" s="47">
        <v>0.20799999999999999</v>
      </c>
      <c r="Q254" s="47">
        <v>0.33</v>
      </c>
      <c r="R254" s="47">
        <v>0.188</v>
      </c>
      <c r="S254" s="47">
        <v>0.32900000000000001</v>
      </c>
      <c r="T254" s="47">
        <v>0.22900000000000001</v>
      </c>
      <c r="U254" s="47">
        <v>0.35799999999999998</v>
      </c>
      <c r="V254" s="47">
        <v>0.374</v>
      </c>
      <c r="W254" s="173"/>
    </row>
    <row r="255" spans="1:23">
      <c r="A255" s="232"/>
      <c r="B255" s="603">
        <v>20.83</v>
      </c>
      <c r="C255" s="47">
        <v>0.308</v>
      </c>
      <c r="D255" s="47">
        <v>0.20899999999999999</v>
      </c>
      <c r="E255" s="47">
        <v>0.33200000000000002</v>
      </c>
      <c r="F255" s="47">
        <v>0.26900000000000002</v>
      </c>
      <c r="G255" s="47">
        <v>0.33800000000000002</v>
      </c>
      <c r="H255" s="47">
        <v>0.16200000000000001</v>
      </c>
      <c r="I255" s="47">
        <v>0.27700000000000002</v>
      </c>
      <c r="J255" s="47">
        <v>0.16400000000000001</v>
      </c>
      <c r="K255" s="47">
        <v>0.28000000000000003</v>
      </c>
      <c r="L255" s="47">
        <v>0.22600000000000001</v>
      </c>
      <c r="M255" s="47">
        <v>0.29599999999999999</v>
      </c>
      <c r="N255" s="47">
        <v>0.185</v>
      </c>
      <c r="O255" s="47">
        <v>0.20100000000000001</v>
      </c>
      <c r="P255" s="47">
        <v>0.14699999999999999</v>
      </c>
      <c r="Q255" s="47">
        <v>0.33300000000000002</v>
      </c>
      <c r="R255" s="47">
        <v>0.17</v>
      </c>
      <c r="S255" s="47">
        <v>0.308</v>
      </c>
      <c r="T255" s="47">
        <v>0.24099999999999999</v>
      </c>
      <c r="U255" s="47">
        <v>0.27800000000000002</v>
      </c>
      <c r="V255" s="47">
        <v>0.29399999999999998</v>
      </c>
      <c r="W255" s="173"/>
    </row>
    <row r="256" spans="1:23">
      <c r="A256" s="232"/>
      <c r="B256" s="603">
        <v>20.92</v>
      </c>
      <c r="C256" s="47">
        <v>0.27</v>
      </c>
      <c r="D256" s="47">
        <v>0.216</v>
      </c>
      <c r="E256" s="47">
        <v>0.29099999999999998</v>
      </c>
      <c r="F256" s="47">
        <v>0.26400000000000001</v>
      </c>
      <c r="G256" s="47">
        <v>0.376</v>
      </c>
      <c r="H256" s="47">
        <v>0.153</v>
      </c>
      <c r="I256" s="47">
        <v>0.29499999999999998</v>
      </c>
      <c r="J256" s="47">
        <v>0.17799999999999999</v>
      </c>
      <c r="K256" s="47">
        <v>0.34300000000000003</v>
      </c>
      <c r="L256" s="47">
        <v>0.22</v>
      </c>
      <c r="M256" s="47">
        <v>0.27900000000000003</v>
      </c>
      <c r="N256" s="47">
        <v>0.192</v>
      </c>
      <c r="O256" s="47">
        <v>0.20499999999999999</v>
      </c>
      <c r="P256" s="47">
        <v>0.193</v>
      </c>
      <c r="Q256" s="47">
        <v>0.34200000000000003</v>
      </c>
      <c r="R256" s="47">
        <v>0.187</v>
      </c>
      <c r="S256" s="47">
        <v>0.29699999999999999</v>
      </c>
      <c r="T256" s="47">
        <v>0.26500000000000001</v>
      </c>
      <c r="U256" s="47">
        <v>0.27200000000000002</v>
      </c>
      <c r="V256" s="47">
        <v>0.28399999999999997</v>
      </c>
      <c r="W256" s="173"/>
    </row>
    <row r="257" spans="1:23">
      <c r="A257" s="232"/>
      <c r="B257" s="603">
        <v>21</v>
      </c>
      <c r="C257" s="47">
        <v>0.26400000000000001</v>
      </c>
      <c r="D257" s="47">
        <v>0.217</v>
      </c>
      <c r="E257" s="47">
        <v>0.30199999999999999</v>
      </c>
      <c r="F257" s="47">
        <v>0.27500000000000002</v>
      </c>
      <c r="G257" s="47">
        <v>0.32500000000000001</v>
      </c>
      <c r="H257" s="47">
        <v>0.14899999999999999</v>
      </c>
      <c r="I257" s="47">
        <v>0.37</v>
      </c>
      <c r="J257" s="47">
        <v>0.16900000000000001</v>
      </c>
      <c r="K257" s="47">
        <v>0.27200000000000002</v>
      </c>
      <c r="L257" s="47">
        <v>0.23200000000000001</v>
      </c>
      <c r="M257" s="47">
        <v>0.307</v>
      </c>
      <c r="N257" s="47">
        <v>0.23499999999999999</v>
      </c>
      <c r="O257" s="47">
        <v>0.214</v>
      </c>
      <c r="P257" s="47">
        <v>0.23200000000000001</v>
      </c>
      <c r="Q257" s="47">
        <v>0.29599999999999999</v>
      </c>
      <c r="R257" s="47">
        <v>0.20699999999999999</v>
      </c>
      <c r="S257" s="47">
        <v>0.26900000000000002</v>
      </c>
      <c r="T257" s="47">
        <v>0.35699999999999998</v>
      </c>
      <c r="U257" s="47">
        <v>0.26500000000000001</v>
      </c>
      <c r="V257" s="47">
        <v>0.28299999999999997</v>
      </c>
      <c r="W257" s="173"/>
    </row>
    <row r="258" spans="1:23">
      <c r="A258" s="232"/>
      <c r="B258" s="603">
        <v>21.08</v>
      </c>
      <c r="C258" s="47">
        <v>0.252</v>
      </c>
      <c r="D258" s="47">
        <v>0.189</v>
      </c>
      <c r="E258" s="47">
        <v>0.28499999999999998</v>
      </c>
      <c r="F258" s="47">
        <v>0.246</v>
      </c>
      <c r="G258" s="47">
        <v>0.27900000000000003</v>
      </c>
      <c r="H258" s="47">
        <v>0.126</v>
      </c>
      <c r="I258" s="47">
        <v>0.35499999999999998</v>
      </c>
      <c r="J258" s="47">
        <v>0.16500000000000001</v>
      </c>
      <c r="K258" s="47">
        <v>0.376</v>
      </c>
      <c r="L258" s="47">
        <v>0.218</v>
      </c>
      <c r="M258" s="47">
        <v>0.318</v>
      </c>
      <c r="N258" s="47">
        <v>0.247</v>
      </c>
      <c r="O258" s="47">
        <v>0.21199999999999999</v>
      </c>
      <c r="P258" s="47">
        <v>0.22600000000000001</v>
      </c>
      <c r="Q258" s="47">
        <v>0.29399999999999998</v>
      </c>
      <c r="R258" s="47">
        <v>0.24399999999999999</v>
      </c>
      <c r="S258" s="47">
        <v>0.248</v>
      </c>
      <c r="T258" s="47">
        <v>0.26900000000000002</v>
      </c>
      <c r="U258" s="47">
        <v>0.25900000000000001</v>
      </c>
      <c r="V258" s="47">
        <v>0.27300000000000002</v>
      </c>
      <c r="W258" s="173"/>
    </row>
    <row r="259" spans="1:23">
      <c r="A259" s="232"/>
      <c r="B259" s="603">
        <v>21.17</v>
      </c>
      <c r="C259" s="47">
        <v>0.24</v>
      </c>
      <c r="D259" s="47">
        <v>0.19900000000000001</v>
      </c>
      <c r="E259" s="47">
        <v>0.28199999999999997</v>
      </c>
      <c r="F259" s="47">
        <v>0.29499999999999998</v>
      </c>
      <c r="G259" s="47">
        <v>0.28799999999999998</v>
      </c>
      <c r="H259" s="47">
        <v>0.14399999999999999</v>
      </c>
      <c r="I259" s="47">
        <v>0.35699999999999998</v>
      </c>
      <c r="J259" s="47">
        <v>0.161</v>
      </c>
      <c r="K259" s="47">
        <v>0.30099999999999999</v>
      </c>
      <c r="L259" s="47">
        <v>0.221</v>
      </c>
      <c r="M259" s="47">
        <v>0.307</v>
      </c>
      <c r="N259" s="47">
        <v>0.23899999999999999</v>
      </c>
      <c r="O259" s="47">
        <v>0.26700000000000002</v>
      </c>
      <c r="P259" s="47">
        <v>0.20499999999999999</v>
      </c>
      <c r="Q259" s="47">
        <v>0.23799999999999999</v>
      </c>
      <c r="R259" s="47">
        <v>0.249</v>
      </c>
      <c r="S259" s="47">
        <v>0.25600000000000001</v>
      </c>
      <c r="T259" s="47">
        <v>0.23</v>
      </c>
      <c r="U259" s="47">
        <v>0.25</v>
      </c>
      <c r="V259" s="47">
        <v>0.29099999999999998</v>
      </c>
      <c r="W259" s="173"/>
    </row>
    <row r="260" spans="1:23">
      <c r="A260" s="232"/>
      <c r="B260" s="603">
        <v>21.25</v>
      </c>
      <c r="C260" s="47">
        <v>0.22800000000000001</v>
      </c>
      <c r="D260" s="47">
        <v>0.186</v>
      </c>
      <c r="E260" s="47">
        <v>0.245</v>
      </c>
      <c r="F260" s="47">
        <v>0.27900000000000003</v>
      </c>
      <c r="G260" s="47">
        <v>0.248</v>
      </c>
      <c r="H260" s="47">
        <v>0.14000000000000001</v>
      </c>
      <c r="I260" s="47">
        <v>0.23</v>
      </c>
      <c r="J260" s="47">
        <v>0.20599999999999999</v>
      </c>
      <c r="K260" s="47">
        <v>0.22700000000000001</v>
      </c>
      <c r="L260" s="47">
        <v>0.20300000000000001</v>
      </c>
      <c r="M260" s="47">
        <v>0.317</v>
      </c>
      <c r="N260" s="47">
        <v>0.24</v>
      </c>
      <c r="O260" s="47">
        <v>0.26200000000000001</v>
      </c>
      <c r="P260" s="47">
        <v>0.218</v>
      </c>
      <c r="Q260" s="47">
        <v>0.23200000000000001</v>
      </c>
      <c r="R260" s="47">
        <v>0.17799999999999999</v>
      </c>
      <c r="S260" s="47">
        <v>0.23799999999999999</v>
      </c>
      <c r="T260" s="47">
        <v>0.23400000000000001</v>
      </c>
      <c r="U260" s="47">
        <v>0.25</v>
      </c>
      <c r="V260" s="47">
        <v>0.26700000000000002</v>
      </c>
      <c r="W260" s="173"/>
    </row>
    <row r="261" spans="1:23">
      <c r="A261" s="232"/>
      <c r="B261" s="603">
        <v>21.33</v>
      </c>
      <c r="C261" s="47">
        <v>0.245</v>
      </c>
      <c r="D261" s="47">
        <v>0.192</v>
      </c>
      <c r="E261" s="47">
        <v>0.249</v>
      </c>
      <c r="F261" s="47">
        <v>0.27100000000000002</v>
      </c>
      <c r="G261" s="47">
        <v>0.23899999999999999</v>
      </c>
      <c r="H261" s="47">
        <v>0.14099999999999999</v>
      </c>
      <c r="I261" s="47">
        <v>0.22900000000000001</v>
      </c>
      <c r="J261" s="47">
        <v>0.219</v>
      </c>
      <c r="K261" s="47">
        <v>0.27200000000000002</v>
      </c>
      <c r="L261" s="47">
        <v>0.20499999999999999</v>
      </c>
      <c r="M261" s="47">
        <v>0.307</v>
      </c>
      <c r="N261" s="47">
        <v>0.27100000000000002</v>
      </c>
      <c r="O261" s="47">
        <v>0.33200000000000002</v>
      </c>
      <c r="P261" s="47">
        <v>0.26700000000000002</v>
      </c>
      <c r="Q261" s="47">
        <v>0.23799999999999999</v>
      </c>
      <c r="R261" s="47">
        <v>0.17699999999999999</v>
      </c>
      <c r="S261" s="47">
        <v>0.22800000000000001</v>
      </c>
      <c r="T261" s="47">
        <v>0.23899999999999999</v>
      </c>
      <c r="U261" s="47">
        <v>0.23599999999999999</v>
      </c>
      <c r="V261" s="47">
        <v>0.26300000000000001</v>
      </c>
      <c r="W261" s="173"/>
    </row>
    <row r="262" spans="1:23">
      <c r="A262" s="232"/>
      <c r="B262" s="603">
        <v>21.42</v>
      </c>
      <c r="C262" s="47">
        <v>0.23100000000000001</v>
      </c>
      <c r="D262" s="47">
        <v>0.17799999999999999</v>
      </c>
      <c r="E262" s="47">
        <v>0.24099999999999999</v>
      </c>
      <c r="F262" s="47">
        <v>0.28000000000000003</v>
      </c>
      <c r="G262" s="47">
        <v>0.22800000000000001</v>
      </c>
      <c r="H262" s="47">
        <v>0.13800000000000001</v>
      </c>
      <c r="I262" s="47">
        <v>0.22600000000000001</v>
      </c>
      <c r="J262" s="47">
        <v>0.26400000000000001</v>
      </c>
      <c r="K262" s="47">
        <v>0.254</v>
      </c>
      <c r="L262" s="47">
        <v>0.20200000000000001</v>
      </c>
      <c r="M262" s="47">
        <v>0.27500000000000002</v>
      </c>
      <c r="N262" s="47">
        <v>0.28100000000000003</v>
      </c>
      <c r="O262" s="47">
        <v>0.32800000000000001</v>
      </c>
      <c r="P262" s="47">
        <v>0.247</v>
      </c>
      <c r="Q262" s="47">
        <v>0.22800000000000001</v>
      </c>
      <c r="R262" s="47">
        <v>0.17</v>
      </c>
      <c r="S262" s="47">
        <v>0.23300000000000001</v>
      </c>
      <c r="T262" s="47">
        <v>0.23699999999999999</v>
      </c>
      <c r="U262" s="47">
        <v>0.224</v>
      </c>
      <c r="V262" s="47">
        <v>0.27300000000000002</v>
      </c>
      <c r="W262" s="173"/>
    </row>
    <row r="263" spans="1:23">
      <c r="A263" s="232"/>
      <c r="B263" s="603">
        <v>21.5</v>
      </c>
      <c r="C263" s="47">
        <v>0.252</v>
      </c>
      <c r="D263" s="47">
        <v>0.17599999999999999</v>
      </c>
      <c r="E263" s="47">
        <v>0.24099999999999999</v>
      </c>
      <c r="F263" s="47">
        <v>0.32800000000000001</v>
      </c>
      <c r="G263" s="47">
        <v>0.247</v>
      </c>
      <c r="H263" s="47">
        <v>0.23799999999999999</v>
      </c>
      <c r="I263" s="47">
        <v>0.224</v>
      </c>
      <c r="J263" s="47">
        <v>0.224</v>
      </c>
      <c r="K263" s="47">
        <v>0.26200000000000001</v>
      </c>
      <c r="L263" s="47">
        <v>0.216</v>
      </c>
      <c r="M263" s="47">
        <v>0.255</v>
      </c>
      <c r="N263" s="47">
        <v>0.252</v>
      </c>
      <c r="O263" s="47">
        <v>0.34100000000000003</v>
      </c>
      <c r="P263" s="47">
        <v>0.23200000000000001</v>
      </c>
      <c r="Q263" s="47">
        <v>0.22900000000000001</v>
      </c>
      <c r="R263" s="47">
        <v>0.16700000000000001</v>
      </c>
      <c r="S263" s="47">
        <v>0.22800000000000001</v>
      </c>
      <c r="T263" s="47">
        <v>0.23</v>
      </c>
      <c r="U263" s="47">
        <v>0.20799999999999999</v>
      </c>
      <c r="V263" s="47">
        <v>0.39500000000000002</v>
      </c>
      <c r="W263" s="173"/>
    </row>
    <row r="264" spans="1:23">
      <c r="A264" s="232"/>
      <c r="B264" s="603">
        <v>21.58</v>
      </c>
      <c r="C264" s="47">
        <v>0.23499999999999999</v>
      </c>
      <c r="D264" s="47">
        <v>0.182</v>
      </c>
      <c r="E264" s="47">
        <v>0.214</v>
      </c>
      <c r="F264" s="47">
        <v>0.29599999999999999</v>
      </c>
      <c r="G264" s="47">
        <v>0.215</v>
      </c>
      <c r="H264" s="47">
        <v>0.27700000000000002</v>
      </c>
      <c r="I264" s="47">
        <v>0.22800000000000001</v>
      </c>
      <c r="J264" s="47">
        <v>0.16800000000000001</v>
      </c>
      <c r="K264" s="47">
        <v>0.22</v>
      </c>
      <c r="L264" s="47">
        <v>0.29099999999999998</v>
      </c>
      <c r="M264" s="47">
        <v>0.221</v>
      </c>
      <c r="N264" s="47">
        <v>0.21299999999999999</v>
      </c>
      <c r="O264" s="47">
        <v>0.32600000000000001</v>
      </c>
      <c r="P264" s="47">
        <v>0.23300000000000001</v>
      </c>
      <c r="Q264" s="47">
        <v>0.224</v>
      </c>
      <c r="R264" s="47">
        <v>0.18099999999999999</v>
      </c>
      <c r="S264" s="47">
        <v>0.22600000000000001</v>
      </c>
      <c r="T264" s="47">
        <v>0.22800000000000001</v>
      </c>
      <c r="U264" s="47">
        <v>0.20799999999999999</v>
      </c>
      <c r="V264" s="47">
        <v>0.36399999999999999</v>
      </c>
      <c r="W264" s="173"/>
    </row>
    <row r="265" spans="1:23">
      <c r="A265" s="232"/>
      <c r="B265" s="603">
        <v>21.67</v>
      </c>
      <c r="C265" s="47">
        <v>0.215</v>
      </c>
      <c r="D265" s="47">
        <v>0.18</v>
      </c>
      <c r="E265" s="47">
        <v>0.23499999999999999</v>
      </c>
      <c r="F265" s="47">
        <v>0.32200000000000001</v>
      </c>
      <c r="G265" s="47">
        <v>0.20499999999999999</v>
      </c>
      <c r="H265" s="47">
        <v>0.26100000000000001</v>
      </c>
      <c r="I265" s="47">
        <v>0.22600000000000001</v>
      </c>
      <c r="J265" s="47">
        <v>0.159</v>
      </c>
      <c r="K265" s="47">
        <v>0.185</v>
      </c>
      <c r="L265" s="47">
        <v>0.29399999999999998</v>
      </c>
      <c r="M265" s="47">
        <v>0.22800000000000001</v>
      </c>
      <c r="N265" s="47">
        <v>0.20899999999999999</v>
      </c>
      <c r="O265" s="47">
        <v>0.246</v>
      </c>
      <c r="P265" s="47">
        <v>0.27</v>
      </c>
      <c r="Q265" s="47">
        <v>0.21299999999999999</v>
      </c>
      <c r="R265" s="47">
        <v>0.22500000000000001</v>
      </c>
      <c r="S265" s="47">
        <v>0.20599999999999999</v>
      </c>
      <c r="T265" s="47">
        <v>0.22700000000000001</v>
      </c>
      <c r="U265" s="47">
        <v>0.20300000000000001</v>
      </c>
      <c r="V265" s="47">
        <v>0.30299999999999999</v>
      </c>
      <c r="W265" s="173"/>
    </row>
    <row r="266" spans="1:23">
      <c r="A266" s="232"/>
      <c r="B266" s="603">
        <v>21.75</v>
      </c>
      <c r="C266" s="47">
        <v>0.21299999999999999</v>
      </c>
      <c r="D266" s="47">
        <v>0.17299999999999999</v>
      </c>
      <c r="E266" s="47">
        <v>0.23200000000000001</v>
      </c>
      <c r="F266" s="47">
        <v>0.32100000000000001</v>
      </c>
      <c r="G266" s="47">
        <v>0.218</v>
      </c>
      <c r="H266" s="47">
        <v>0.311</v>
      </c>
      <c r="I266" s="47">
        <v>0.21299999999999999</v>
      </c>
      <c r="J266" s="47">
        <v>0.19900000000000001</v>
      </c>
      <c r="K266" s="47">
        <v>0.21099999999999999</v>
      </c>
      <c r="L266" s="47">
        <v>0.32200000000000001</v>
      </c>
      <c r="M266" s="47">
        <v>0.22500000000000001</v>
      </c>
      <c r="N266" s="47">
        <v>0.21199999999999999</v>
      </c>
      <c r="O266" s="47">
        <v>0.23799999999999999</v>
      </c>
      <c r="P266" s="47">
        <v>0.26600000000000001</v>
      </c>
      <c r="Q266" s="47">
        <v>0.23400000000000001</v>
      </c>
      <c r="R266" s="47">
        <v>0.22800000000000001</v>
      </c>
      <c r="S266" s="47">
        <v>0.221</v>
      </c>
      <c r="T266" s="47">
        <v>0.219</v>
      </c>
      <c r="U266" s="47">
        <v>0.189</v>
      </c>
      <c r="V266" s="47">
        <v>0.30299999999999999</v>
      </c>
      <c r="W266" s="173"/>
    </row>
    <row r="267" spans="1:23">
      <c r="A267" s="232"/>
      <c r="B267" s="603">
        <v>21.83</v>
      </c>
      <c r="C267" s="47">
        <v>0.20100000000000001</v>
      </c>
      <c r="D267" s="47">
        <v>0.182</v>
      </c>
      <c r="E267" s="47">
        <v>0.22</v>
      </c>
      <c r="F267" s="47">
        <v>0.32700000000000001</v>
      </c>
      <c r="G267" s="47">
        <v>0.20200000000000001</v>
      </c>
      <c r="H267" s="47">
        <v>0.32300000000000001</v>
      </c>
      <c r="I267" s="47">
        <v>0.21099999999999999</v>
      </c>
      <c r="J267" s="47">
        <v>0.21299999999999999</v>
      </c>
      <c r="K267" s="47">
        <v>0.20699999999999999</v>
      </c>
      <c r="L267" s="47">
        <v>0.34300000000000003</v>
      </c>
      <c r="M267" s="47">
        <v>0.19400000000000001</v>
      </c>
      <c r="N267" s="47">
        <v>0.22600000000000001</v>
      </c>
      <c r="O267" s="47">
        <v>0.219</v>
      </c>
      <c r="P267" s="47">
        <v>0.318</v>
      </c>
      <c r="Q267" s="47">
        <v>0.21099999999999999</v>
      </c>
      <c r="R267" s="47">
        <v>0.185</v>
      </c>
      <c r="S267" s="47">
        <v>0.29599999999999999</v>
      </c>
      <c r="T267" s="47">
        <v>0.21</v>
      </c>
      <c r="U267" s="47">
        <v>0.186</v>
      </c>
      <c r="V267" s="47">
        <v>0.28599999999999998</v>
      </c>
      <c r="W267" s="173"/>
    </row>
    <row r="268" spans="1:23">
      <c r="A268" s="232"/>
      <c r="B268" s="603">
        <v>21.92</v>
      </c>
      <c r="C268" s="47">
        <v>0.222</v>
      </c>
      <c r="D268" s="47">
        <v>0.156</v>
      </c>
      <c r="E268" s="47">
        <v>0.27</v>
      </c>
      <c r="F268" s="47">
        <v>0.307</v>
      </c>
      <c r="G268" s="47">
        <v>0.214</v>
      </c>
      <c r="H268" s="47">
        <v>0.32300000000000001</v>
      </c>
      <c r="I268" s="47">
        <v>0.187</v>
      </c>
      <c r="J268" s="47">
        <v>0.2</v>
      </c>
      <c r="K268" s="47">
        <v>0.193</v>
      </c>
      <c r="L268" s="47">
        <v>0.33700000000000002</v>
      </c>
      <c r="M268" s="47">
        <v>0.20599999999999999</v>
      </c>
      <c r="N268" s="47">
        <v>0.26100000000000001</v>
      </c>
      <c r="O268" s="47">
        <v>0.22600000000000001</v>
      </c>
      <c r="P268" s="47">
        <v>0.38600000000000001</v>
      </c>
      <c r="Q268" s="47">
        <v>0.23300000000000001</v>
      </c>
      <c r="R268" s="47">
        <v>0.23699999999999999</v>
      </c>
      <c r="S268" s="47">
        <v>0.28799999999999998</v>
      </c>
      <c r="T268" s="47">
        <v>0.20899999999999999</v>
      </c>
      <c r="U268" s="47">
        <v>0.19900000000000001</v>
      </c>
      <c r="V268" s="47">
        <v>0.317</v>
      </c>
      <c r="W268" s="173"/>
    </row>
    <row r="269" spans="1:23">
      <c r="A269" s="232"/>
      <c r="B269" s="603">
        <v>22</v>
      </c>
      <c r="C269" s="47">
        <v>0.24399999999999999</v>
      </c>
      <c r="D269" s="47">
        <v>0.14899999999999999</v>
      </c>
      <c r="E269" s="47">
        <v>0.36699999999999999</v>
      </c>
      <c r="F269" s="47">
        <v>0.29899999999999999</v>
      </c>
      <c r="G269" s="47">
        <v>0.251</v>
      </c>
      <c r="H269" s="47">
        <v>0.32200000000000001</v>
      </c>
      <c r="I269" s="47">
        <v>0.247</v>
      </c>
      <c r="J269" s="47">
        <v>0.16600000000000001</v>
      </c>
      <c r="K269" s="47">
        <v>0.17599999999999999</v>
      </c>
      <c r="L269" s="47">
        <v>0.317</v>
      </c>
      <c r="M269" s="47">
        <v>0.20200000000000001</v>
      </c>
      <c r="N269" s="47">
        <v>0.26800000000000002</v>
      </c>
      <c r="O269" s="47">
        <v>0.214</v>
      </c>
      <c r="P269" s="47">
        <v>0.32300000000000001</v>
      </c>
      <c r="Q269" s="47">
        <v>0.27900000000000003</v>
      </c>
      <c r="R269" s="47">
        <v>0.35099999999999998</v>
      </c>
      <c r="S269" s="47">
        <v>0.29399999999999998</v>
      </c>
      <c r="T269" s="47">
        <v>0.24299999999999999</v>
      </c>
      <c r="U269" s="47">
        <v>0.184</v>
      </c>
      <c r="V269" s="47">
        <v>0.24399999999999999</v>
      </c>
      <c r="W269" s="173"/>
    </row>
    <row r="270" spans="1:23">
      <c r="A270" s="232"/>
      <c r="B270" s="603">
        <v>22.08</v>
      </c>
      <c r="C270" s="47">
        <v>0.248</v>
      </c>
      <c r="D270" s="47">
        <v>0.16700000000000001</v>
      </c>
      <c r="E270" s="47">
        <v>0.318</v>
      </c>
      <c r="F270" s="47">
        <v>0.25800000000000001</v>
      </c>
      <c r="G270" s="47">
        <v>0.30099999999999999</v>
      </c>
      <c r="H270" s="47">
        <v>0.29199999999999998</v>
      </c>
      <c r="I270" s="47">
        <v>0.33300000000000002</v>
      </c>
      <c r="J270" s="47">
        <v>0.17299999999999999</v>
      </c>
      <c r="K270" s="47">
        <v>0.18</v>
      </c>
      <c r="L270" s="47">
        <v>0.26600000000000001</v>
      </c>
      <c r="M270" s="47">
        <v>0.215</v>
      </c>
      <c r="N270" s="47">
        <v>0.28399999999999997</v>
      </c>
      <c r="O270" s="47">
        <v>0.20499999999999999</v>
      </c>
      <c r="P270" s="47">
        <v>0.29199999999999998</v>
      </c>
      <c r="Q270" s="47">
        <v>0.311</v>
      </c>
      <c r="R270" s="47">
        <v>0.33600000000000002</v>
      </c>
      <c r="S270" s="47">
        <v>0.35099999999999998</v>
      </c>
      <c r="T270" s="47">
        <v>0.25700000000000001</v>
      </c>
      <c r="U270" s="47">
        <v>0.20499999999999999</v>
      </c>
      <c r="V270" s="47">
        <v>0.23699999999999999</v>
      </c>
      <c r="W270" s="173"/>
    </row>
    <row r="271" spans="1:23">
      <c r="A271" s="232"/>
      <c r="B271" s="603">
        <v>22.17</v>
      </c>
      <c r="C271" s="47">
        <v>0.23400000000000001</v>
      </c>
      <c r="D271" s="47">
        <v>0.16300000000000001</v>
      </c>
      <c r="E271" s="47">
        <v>0.31</v>
      </c>
      <c r="F271" s="47">
        <v>0.24399999999999999</v>
      </c>
      <c r="G271" s="47">
        <v>0.28599999999999998</v>
      </c>
      <c r="H271" s="47">
        <v>0.33500000000000002</v>
      </c>
      <c r="I271" s="47">
        <v>0.374</v>
      </c>
      <c r="J271" s="47">
        <v>0.151</v>
      </c>
      <c r="K271" s="47">
        <v>0.157</v>
      </c>
      <c r="L271" s="47">
        <v>0.23699999999999999</v>
      </c>
      <c r="M271" s="47">
        <v>0.20399999999999999</v>
      </c>
      <c r="N271" s="47">
        <v>0.48399999999999999</v>
      </c>
      <c r="O271" s="47">
        <v>0.21099999999999999</v>
      </c>
      <c r="P271" s="47">
        <v>0.376</v>
      </c>
      <c r="Q271" s="47">
        <v>0.25800000000000001</v>
      </c>
      <c r="R271" s="47">
        <v>0.23100000000000001</v>
      </c>
      <c r="S271" s="47">
        <v>0.29799999999999999</v>
      </c>
      <c r="T271" s="47">
        <v>0.24399999999999999</v>
      </c>
      <c r="U271" s="47">
        <v>0.19900000000000001</v>
      </c>
      <c r="V271" s="47">
        <v>0.219</v>
      </c>
      <c r="W271" s="173"/>
    </row>
    <row r="272" spans="1:23">
      <c r="A272" s="232"/>
      <c r="B272" s="603">
        <v>22.25</v>
      </c>
      <c r="C272" s="47">
        <v>0.20200000000000001</v>
      </c>
      <c r="D272" s="47">
        <v>0.17699999999999999</v>
      </c>
      <c r="E272" s="47">
        <v>0.27700000000000002</v>
      </c>
      <c r="F272" s="47">
        <v>0.23200000000000001</v>
      </c>
      <c r="G272" s="47">
        <v>0.222</v>
      </c>
      <c r="H272" s="47">
        <v>0.30099999999999999</v>
      </c>
      <c r="I272" s="47">
        <v>0.253</v>
      </c>
      <c r="J272" s="47">
        <v>0.159</v>
      </c>
      <c r="K272" s="47">
        <v>0.18</v>
      </c>
      <c r="L272" s="47">
        <v>0.22600000000000001</v>
      </c>
      <c r="M272" s="47">
        <v>0.20599999999999999</v>
      </c>
      <c r="N272" s="47">
        <v>0.46500000000000002</v>
      </c>
      <c r="O272" s="47">
        <v>0.214</v>
      </c>
      <c r="P272" s="47">
        <v>0.31900000000000001</v>
      </c>
      <c r="Q272" s="47">
        <v>0.375</v>
      </c>
      <c r="R272" s="47">
        <v>0.21099999999999999</v>
      </c>
      <c r="S272" s="47">
        <v>0.308</v>
      </c>
      <c r="T272" s="47">
        <v>0.23599999999999999</v>
      </c>
      <c r="U272" s="47">
        <v>0.19900000000000001</v>
      </c>
      <c r="V272" s="47">
        <v>0.23300000000000001</v>
      </c>
      <c r="W272" s="173"/>
    </row>
    <row r="273" spans="1:23">
      <c r="A273" s="232"/>
      <c r="B273" s="603">
        <v>22.33</v>
      </c>
      <c r="C273" s="47">
        <v>0.19700000000000001</v>
      </c>
      <c r="D273" s="47">
        <v>0.16500000000000001</v>
      </c>
      <c r="E273" s="47">
        <v>0.30599999999999999</v>
      </c>
      <c r="F273" s="47">
        <v>0.23100000000000001</v>
      </c>
      <c r="G273" s="47">
        <v>0.245</v>
      </c>
      <c r="H273" s="47">
        <v>0.27100000000000002</v>
      </c>
      <c r="I273" s="47">
        <v>0.23200000000000001</v>
      </c>
      <c r="J273" s="47">
        <v>0.14899999999999999</v>
      </c>
      <c r="K273" s="47">
        <v>0.17899999999999999</v>
      </c>
      <c r="L273" s="47">
        <v>0.214</v>
      </c>
      <c r="M273" s="47">
        <v>0.193</v>
      </c>
      <c r="N273" s="47">
        <v>0.3</v>
      </c>
      <c r="O273" s="47">
        <v>0.20300000000000001</v>
      </c>
      <c r="P273" s="47">
        <v>0.27</v>
      </c>
      <c r="Q273" s="47">
        <v>0.34</v>
      </c>
      <c r="R273" s="47">
        <v>0.20200000000000001</v>
      </c>
      <c r="S273" s="47">
        <v>0.246</v>
      </c>
      <c r="T273" s="47">
        <v>0.22500000000000001</v>
      </c>
      <c r="U273" s="47">
        <v>0.17299999999999999</v>
      </c>
      <c r="V273" s="47">
        <v>0.24399999999999999</v>
      </c>
      <c r="W273" s="173"/>
    </row>
    <row r="274" spans="1:23">
      <c r="A274" s="232"/>
      <c r="B274" s="603">
        <v>22.42</v>
      </c>
      <c r="C274" s="47">
        <v>0.19500000000000001</v>
      </c>
      <c r="D274" s="47">
        <v>0.16800000000000001</v>
      </c>
      <c r="E274" s="47">
        <v>0.32100000000000001</v>
      </c>
      <c r="F274" s="47">
        <v>0.21</v>
      </c>
      <c r="G274" s="47">
        <v>0.22</v>
      </c>
      <c r="H274" s="47">
        <v>0.38300000000000001</v>
      </c>
      <c r="I274" s="47">
        <v>0.24299999999999999</v>
      </c>
      <c r="J274" s="47">
        <v>0.14299999999999999</v>
      </c>
      <c r="K274" s="47">
        <v>0.17499999999999999</v>
      </c>
      <c r="L274" s="47">
        <v>0.20399999999999999</v>
      </c>
      <c r="M274" s="47">
        <v>0.20799999999999999</v>
      </c>
      <c r="N274" s="47">
        <v>0.28299999999999997</v>
      </c>
      <c r="O274" s="47">
        <v>0.20599999999999999</v>
      </c>
      <c r="P274" s="47">
        <v>0.28799999999999998</v>
      </c>
      <c r="Q274" s="47">
        <v>0.308</v>
      </c>
      <c r="R274" s="47">
        <v>0.20200000000000001</v>
      </c>
      <c r="S274" s="47">
        <v>0.28199999999999997</v>
      </c>
      <c r="T274" s="47">
        <v>0.25</v>
      </c>
      <c r="U274" s="47">
        <v>0.20200000000000001</v>
      </c>
      <c r="V274" s="47">
        <v>0.24199999999999999</v>
      </c>
      <c r="W274" s="173"/>
    </row>
    <row r="275" spans="1:23">
      <c r="A275" s="232"/>
      <c r="B275" s="603">
        <v>22.5</v>
      </c>
      <c r="C275" s="47">
        <v>0.20499999999999999</v>
      </c>
      <c r="D275" s="47">
        <v>0.20200000000000001</v>
      </c>
      <c r="E275" s="47">
        <v>0.32</v>
      </c>
      <c r="F275" s="47">
        <v>0.252</v>
      </c>
      <c r="G275" s="47">
        <v>0.219</v>
      </c>
      <c r="H275" s="47">
        <v>0.371</v>
      </c>
      <c r="I275" s="47">
        <v>0.25</v>
      </c>
      <c r="J275" s="47">
        <v>0.15</v>
      </c>
      <c r="K275" s="47">
        <v>0.13900000000000001</v>
      </c>
      <c r="L275" s="47">
        <v>0.21299999999999999</v>
      </c>
      <c r="M275" s="47">
        <v>0.27400000000000002</v>
      </c>
      <c r="N275" s="47">
        <v>0.30099999999999999</v>
      </c>
      <c r="O275" s="47">
        <v>0.20200000000000001</v>
      </c>
      <c r="P275" s="47">
        <v>0.23699999999999999</v>
      </c>
      <c r="Q275" s="47">
        <v>0.255</v>
      </c>
      <c r="R275" s="47">
        <v>0.17100000000000001</v>
      </c>
      <c r="S275" s="47">
        <v>0.23</v>
      </c>
      <c r="T275" s="47">
        <v>0.23899999999999999</v>
      </c>
      <c r="U275" s="47">
        <v>0.26700000000000002</v>
      </c>
      <c r="V275" s="47">
        <v>0.24199999999999999</v>
      </c>
      <c r="W275" s="173"/>
    </row>
    <row r="276" spans="1:23">
      <c r="A276" s="232"/>
      <c r="B276" s="603">
        <v>22.58</v>
      </c>
      <c r="C276" s="47">
        <v>0.19700000000000001</v>
      </c>
      <c r="D276" s="47">
        <v>0.26900000000000002</v>
      </c>
      <c r="E276" s="47">
        <v>0.26600000000000001</v>
      </c>
      <c r="F276" s="47">
        <v>0.24199999999999999</v>
      </c>
      <c r="G276" s="47">
        <v>0.20799999999999999</v>
      </c>
      <c r="H276" s="47">
        <v>0.41</v>
      </c>
      <c r="I276" s="47">
        <v>0.219</v>
      </c>
      <c r="J276" s="47">
        <v>0.14799999999999999</v>
      </c>
      <c r="K276" s="47">
        <v>0.14299999999999999</v>
      </c>
      <c r="L276" s="47">
        <v>0.19400000000000001</v>
      </c>
      <c r="M276" s="47">
        <v>0.26600000000000001</v>
      </c>
      <c r="N276" s="47">
        <v>0.26500000000000001</v>
      </c>
      <c r="O276" s="47">
        <v>0.19900000000000001</v>
      </c>
      <c r="P276" s="47">
        <v>0.13800000000000001</v>
      </c>
      <c r="Q276" s="47">
        <v>0.29299999999999998</v>
      </c>
      <c r="R276" s="47">
        <v>0.21</v>
      </c>
      <c r="S276" s="47">
        <v>0.247</v>
      </c>
      <c r="T276" s="47">
        <v>0.23499999999999999</v>
      </c>
      <c r="U276" s="47">
        <v>0.29599999999999999</v>
      </c>
      <c r="V276" s="47">
        <v>0.248</v>
      </c>
      <c r="W276" s="173"/>
    </row>
    <row r="277" spans="1:23">
      <c r="A277" s="232"/>
      <c r="B277" s="603">
        <v>22.67</v>
      </c>
      <c r="C277" s="47">
        <v>0.19</v>
      </c>
      <c r="D277" s="47">
        <v>0.30199999999999999</v>
      </c>
      <c r="E277" s="47">
        <v>0.27200000000000002</v>
      </c>
      <c r="F277" s="47">
        <v>0.24299999999999999</v>
      </c>
      <c r="G277" s="47">
        <v>0.20599999999999999</v>
      </c>
      <c r="H277" s="47">
        <v>0.36199999999999999</v>
      </c>
      <c r="I277" s="47">
        <v>0.23200000000000001</v>
      </c>
      <c r="J277" s="47">
        <v>0.127</v>
      </c>
      <c r="K277" s="47">
        <v>0.14799999999999999</v>
      </c>
      <c r="L277" s="47">
        <v>0.20499999999999999</v>
      </c>
      <c r="M277" s="47">
        <v>0.26500000000000001</v>
      </c>
      <c r="N277" s="47">
        <v>0.245</v>
      </c>
      <c r="O277" s="47">
        <v>0.28799999999999998</v>
      </c>
      <c r="P277" s="47">
        <v>0.153</v>
      </c>
      <c r="Q277" s="47">
        <v>0.25900000000000001</v>
      </c>
      <c r="R277" s="47">
        <v>0.185</v>
      </c>
      <c r="S277" s="47">
        <v>0.23200000000000001</v>
      </c>
      <c r="T277" s="47">
        <v>0.215</v>
      </c>
      <c r="U277" s="47">
        <v>0.32900000000000001</v>
      </c>
      <c r="V277" s="47">
        <v>0.35199999999999998</v>
      </c>
      <c r="W277" s="173"/>
    </row>
    <row r="278" spans="1:23">
      <c r="A278" s="232"/>
      <c r="B278" s="603">
        <v>22.75</v>
      </c>
      <c r="C278" s="47">
        <v>0.21099999999999999</v>
      </c>
      <c r="D278" s="47">
        <v>0.32600000000000001</v>
      </c>
      <c r="E278" s="47">
        <v>0.25800000000000001</v>
      </c>
      <c r="F278" s="47">
        <v>0.215</v>
      </c>
      <c r="G278" s="47">
        <v>0.20799999999999999</v>
      </c>
      <c r="H278" s="47">
        <v>0.307</v>
      </c>
      <c r="I278" s="47">
        <v>0.23599999999999999</v>
      </c>
      <c r="J278" s="47">
        <v>0.14799999999999999</v>
      </c>
      <c r="K278" s="47">
        <v>0.19600000000000001</v>
      </c>
      <c r="L278" s="47">
        <v>0.19400000000000001</v>
      </c>
      <c r="M278" s="47">
        <v>0.25900000000000001</v>
      </c>
      <c r="N278" s="47">
        <v>0.26300000000000001</v>
      </c>
      <c r="O278" s="47">
        <v>0.26700000000000002</v>
      </c>
      <c r="P278" s="47">
        <v>0.152</v>
      </c>
      <c r="Q278" s="47">
        <v>0.28299999999999997</v>
      </c>
      <c r="R278" s="47">
        <v>0.17799999999999999</v>
      </c>
      <c r="S278" s="47">
        <v>0.251</v>
      </c>
      <c r="T278" s="47">
        <v>0.23699999999999999</v>
      </c>
      <c r="U278" s="47">
        <v>0.33400000000000002</v>
      </c>
      <c r="V278" s="47">
        <v>0.32600000000000001</v>
      </c>
      <c r="W278" s="173"/>
    </row>
    <row r="279" spans="1:23">
      <c r="A279" s="232"/>
      <c r="B279" s="603">
        <v>22.83</v>
      </c>
      <c r="C279" s="47">
        <v>0.25</v>
      </c>
      <c r="D279" s="47">
        <v>0.27300000000000002</v>
      </c>
      <c r="E279" s="47">
        <v>0.26</v>
      </c>
      <c r="F279" s="47">
        <v>0.253</v>
      </c>
      <c r="G279" s="47">
        <v>0.21</v>
      </c>
      <c r="H279" s="47">
        <v>0.30299999999999999</v>
      </c>
      <c r="I279" s="47">
        <v>0.23499999999999999</v>
      </c>
      <c r="J279" s="47">
        <v>0.14699999999999999</v>
      </c>
      <c r="K279" s="47">
        <v>0.18099999999999999</v>
      </c>
      <c r="L279" s="47">
        <v>0.21199999999999999</v>
      </c>
      <c r="M279" s="47">
        <v>0.30599999999999999</v>
      </c>
      <c r="N279" s="47">
        <v>0.26300000000000001</v>
      </c>
      <c r="O279" s="47">
        <v>0.374</v>
      </c>
      <c r="P279" s="47">
        <v>0.22600000000000001</v>
      </c>
      <c r="Q279" s="47">
        <v>0.23699999999999999</v>
      </c>
      <c r="R279" s="47">
        <v>0.191</v>
      </c>
      <c r="S279" s="47">
        <v>0.19900000000000001</v>
      </c>
      <c r="T279" s="47">
        <v>0.247</v>
      </c>
      <c r="U279" s="47">
        <v>0.312</v>
      </c>
      <c r="V279" s="47">
        <v>0.28999999999999998</v>
      </c>
      <c r="W279" s="173"/>
    </row>
    <row r="280" spans="1:23">
      <c r="A280" s="232"/>
      <c r="B280" s="603">
        <v>22.92</v>
      </c>
      <c r="C280" s="47">
        <v>0.315</v>
      </c>
      <c r="D280" s="47">
        <v>0.308</v>
      </c>
      <c r="E280" s="47">
        <v>0.249</v>
      </c>
      <c r="F280" s="47">
        <v>0.29599999999999999</v>
      </c>
      <c r="G280" s="47">
        <v>0.23400000000000001</v>
      </c>
      <c r="H280" s="47">
        <v>0.36899999999999999</v>
      </c>
      <c r="I280" s="47">
        <v>0.23</v>
      </c>
      <c r="J280" s="47">
        <v>0.20200000000000001</v>
      </c>
      <c r="K280" s="47">
        <v>0.221</v>
      </c>
      <c r="L280" s="47">
        <v>0.27400000000000002</v>
      </c>
      <c r="M280" s="47">
        <v>0.28199999999999997</v>
      </c>
      <c r="N280" s="47">
        <v>0.251</v>
      </c>
      <c r="O280" s="47">
        <v>0.40400000000000003</v>
      </c>
      <c r="P280" s="47">
        <v>0.28000000000000003</v>
      </c>
      <c r="Q280" s="47">
        <v>0.27800000000000002</v>
      </c>
      <c r="R280" s="47">
        <v>0.17199999999999999</v>
      </c>
      <c r="S280" s="47">
        <v>0.22800000000000001</v>
      </c>
      <c r="T280" s="47">
        <v>0.24</v>
      </c>
      <c r="U280" s="47">
        <v>0.30499999999999999</v>
      </c>
      <c r="V280" s="47">
        <v>0.33200000000000002</v>
      </c>
      <c r="W280" s="173"/>
    </row>
    <row r="281" spans="1:23">
      <c r="A281" s="232"/>
      <c r="B281" s="603">
        <v>23</v>
      </c>
      <c r="C281" s="47">
        <v>0.30099999999999999</v>
      </c>
      <c r="D281" s="47">
        <v>0.32200000000000001</v>
      </c>
      <c r="E281" s="47">
        <v>0.3</v>
      </c>
      <c r="F281" s="47">
        <v>0.29399999999999998</v>
      </c>
      <c r="G281" s="47">
        <v>0.29399999999999998</v>
      </c>
      <c r="H281" s="47">
        <v>0.39</v>
      </c>
      <c r="I281" s="47">
        <v>0.23400000000000001</v>
      </c>
      <c r="J281" s="47">
        <v>0.2</v>
      </c>
      <c r="K281" s="47">
        <v>0.34300000000000003</v>
      </c>
      <c r="L281" s="47">
        <v>0.28399999999999997</v>
      </c>
      <c r="M281" s="47">
        <v>0.254</v>
      </c>
      <c r="N281" s="47">
        <v>0.214</v>
      </c>
      <c r="O281" s="47">
        <v>0.38500000000000001</v>
      </c>
      <c r="P281" s="47">
        <v>0.30599999999999999</v>
      </c>
      <c r="Q281" s="47">
        <v>0.255</v>
      </c>
      <c r="R281" s="47">
        <v>0.20300000000000001</v>
      </c>
      <c r="S281" s="47">
        <v>0.27100000000000002</v>
      </c>
      <c r="T281" s="47">
        <v>0.28399999999999997</v>
      </c>
      <c r="U281" s="47">
        <v>0.27100000000000002</v>
      </c>
      <c r="V281" s="47">
        <v>0.316</v>
      </c>
      <c r="W281" s="173"/>
    </row>
    <row r="282" spans="1:23">
      <c r="A282" s="232"/>
      <c r="B282" s="603">
        <v>23.08</v>
      </c>
      <c r="C282" s="47">
        <v>0.29199999999999998</v>
      </c>
      <c r="D282" s="47">
        <v>0.372</v>
      </c>
      <c r="E282" s="47">
        <v>0.32100000000000001</v>
      </c>
      <c r="F282" s="47">
        <v>0.316</v>
      </c>
      <c r="G282" s="47">
        <v>0.377</v>
      </c>
      <c r="H282" s="47">
        <v>0.34899999999999998</v>
      </c>
      <c r="I282" s="47">
        <v>0.22500000000000001</v>
      </c>
      <c r="J282" s="47">
        <v>0.22</v>
      </c>
      <c r="K282" s="47">
        <v>0.17799999999999999</v>
      </c>
      <c r="L282" s="47">
        <v>0.318</v>
      </c>
      <c r="M282" s="47">
        <v>0.24</v>
      </c>
      <c r="N282" s="47">
        <v>0.218</v>
      </c>
      <c r="O282" s="47">
        <v>0.35</v>
      </c>
      <c r="P282" s="47">
        <v>0.32</v>
      </c>
      <c r="Q282" s="47">
        <v>0.245</v>
      </c>
      <c r="R282" s="47">
        <v>0.221</v>
      </c>
      <c r="S282" s="47">
        <v>0.214</v>
      </c>
      <c r="T282" s="47">
        <v>0.3</v>
      </c>
      <c r="U282" s="47">
        <v>0.255</v>
      </c>
      <c r="V282" s="47">
        <v>0.28299999999999997</v>
      </c>
      <c r="W282" s="173"/>
    </row>
    <row r="283" spans="1:23">
      <c r="A283" s="232"/>
      <c r="B283" s="603">
        <v>23.17</v>
      </c>
      <c r="C283" s="47">
        <v>0.33</v>
      </c>
      <c r="D283" s="47">
        <v>0.28799999999999998</v>
      </c>
      <c r="E283" s="47">
        <v>0.29499999999999998</v>
      </c>
      <c r="F283" s="47">
        <v>0.27300000000000002</v>
      </c>
      <c r="G283" s="47">
        <v>0.32700000000000001</v>
      </c>
      <c r="H283" s="47">
        <v>0.251</v>
      </c>
      <c r="I283" s="47">
        <v>0.20699999999999999</v>
      </c>
      <c r="J283" s="47">
        <v>0.182</v>
      </c>
      <c r="K283" s="47">
        <v>0.17199999999999999</v>
      </c>
      <c r="L283" s="47">
        <v>0.27300000000000002</v>
      </c>
      <c r="M283" s="47">
        <v>0.20899999999999999</v>
      </c>
      <c r="N283" s="47">
        <v>0.223</v>
      </c>
      <c r="O283" s="47">
        <v>0.25</v>
      </c>
      <c r="P283" s="47">
        <v>0.22700000000000001</v>
      </c>
      <c r="Q283" s="47">
        <v>0.21299999999999999</v>
      </c>
      <c r="R283" s="47">
        <v>0.23</v>
      </c>
      <c r="S283" s="47">
        <v>0.214</v>
      </c>
      <c r="T283" s="47">
        <v>0.25600000000000001</v>
      </c>
      <c r="U283" s="47">
        <v>0.25600000000000001</v>
      </c>
      <c r="V283" s="47">
        <v>0.26900000000000002</v>
      </c>
      <c r="W283" s="173"/>
    </row>
    <row r="284" spans="1:23">
      <c r="A284" s="232"/>
      <c r="B284" s="603">
        <v>23.25</v>
      </c>
      <c r="C284" s="47">
        <v>0.254</v>
      </c>
      <c r="D284" s="47">
        <v>0.246</v>
      </c>
      <c r="E284" s="47">
        <v>0.26100000000000001</v>
      </c>
      <c r="F284" s="47">
        <v>0.26800000000000002</v>
      </c>
      <c r="G284" s="47">
        <v>0.33400000000000002</v>
      </c>
      <c r="H284" s="47">
        <v>0.26200000000000001</v>
      </c>
      <c r="I284" s="47">
        <v>0.185</v>
      </c>
      <c r="J284" s="47">
        <v>0.314</v>
      </c>
      <c r="K284" s="47">
        <v>0.17</v>
      </c>
      <c r="L284" s="47">
        <v>0.23899999999999999</v>
      </c>
      <c r="M284" s="47">
        <v>0.13500000000000001</v>
      </c>
      <c r="N284" s="47">
        <v>0.23300000000000001</v>
      </c>
      <c r="O284" s="47">
        <v>0.23599999999999999</v>
      </c>
      <c r="P284" s="47">
        <v>0.24199999999999999</v>
      </c>
      <c r="Q284" s="47">
        <v>0.30199999999999999</v>
      </c>
      <c r="R284" s="47">
        <v>0.21199999999999999</v>
      </c>
      <c r="S284" s="47">
        <v>0.22700000000000001</v>
      </c>
      <c r="T284" s="47">
        <v>0.247</v>
      </c>
      <c r="U284" s="47">
        <v>0.25</v>
      </c>
      <c r="V284" s="47">
        <v>0.252</v>
      </c>
      <c r="W284" s="173"/>
    </row>
    <row r="285" spans="1:23">
      <c r="A285" s="232"/>
      <c r="B285" s="603">
        <v>23.33</v>
      </c>
      <c r="C285" s="47">
        <v>0.23799999999999999</v>
      </c>
      <c r="D285" s="47">
        <v>0.23300000000000001</v>
      </c>
      <c r="E285" s="47">
        <v>0.26200000000000001</v>
      </c>
      <c r="F285" s="47">
        <v>0.245</v>
      </c>
      <c r="G285" s="47">
        <v>0.36399999999999999</v>
      </c>
      <c r="H285" s="47">
        <v>0.253</v>
      </c>
      <c r="I285" s="47">
        <v>0.17899999999999999</v>
      </c>
      <c r="J285" s="47">
        <v>0.29799999999999999</v>
      </c>
      <c r="K285" s="47">
        <v>0.183</v>
      </c>
      <c r="L285" s="47">
        <v>0.23200000000000001</v>
      </c>
      <c r="M285" s="47">
        <v>0.13800000000000001</v>
      </c>
      <c r="N285" s="47">
        <v>0.221</v>
      </c>
      <c r="O285" s="47">
        <v>0.215</v>
      </c>
      <c r="P285" s="47">
        <v>0.218</v>
      </c>
      <c r="Q285" s="47">
        <v>0.24399999999999999</v>
      </c>
      <c r="R285" s="47">
        <v>0.191</v>
      </c>
      <c r="S285" s="47">
        <v>0.29299999999999998</v>
      </c>
      <c r="T285" s="47">
        <v>0.19600000000000001</v>
      </c>
      <c r="U285" s="47">
        <v>0.217</v>
      </c>
      <c r="V285" s="47">
        <v>0.23300000000000001</v>
      </c>
      <c r="W285" s="173"/>
    </row>
    <row r="286" spans="1:23">
      <c r="A286" s="232"/>
      <c r="B286" s="603">
        <v>23.42</v>
      </c>
      <c r="C286" s="47">
        <v>0.23699999999999999</v>
      </c>
      <c r="D286" s="47">
        <v>0.19600000000000001</v>
      </c>
      <c r="E286" s="47">
        <v>0.24299999999999999</v>
      </c>
      <c r="F286" s="47">
        <v>0.20699999999999999</v>
      </c>
      <c r="G286" s="47">
        <v>0.36799999999999999</v>
      </c>
      <c r="H286" s="47">
        <v>0.216</v>
      </c>
      <c r="I286" s="47">
        <v>0.30599999999999999</v>
      </c>
      <c r="J286" s="47">
        <v>0.28100000000000003</v>
      </c>
      <c r="K286" s="47">
        <v>0.16200000000000001</v>
      </c>
      <c r="L286" s="47">
        <v>0.20100000000000001</v>
      </c>
      <c r="M286" s="47">
        <v>0.16300000000000001</v>
      </c>
      <c r="N286" s="47">
        <v>0.20100000000000001</v>
      </c>
      <c r="O286" s="47">
        <v>0.246</v>
      </c>
      <c r="P286" s="47">
        <v>0.221</v>
      </c>
      <c r="Q286" s="47">
        <v>0.22800000000000001</v>
      </c>
      <c r="R286" s="47">
        <v>0.19</v>
      </c>
      <c r="S286" s="47">
        <v>0.28899999999999998</v>
      </c>
      <c r="T286" s="47">
        <v>0.193</v>
      </c>
      <c r="U286" s="47">
        <v>0.22</v>
      </c>
      <c r="V286" s="47">
        <v>0.22700000000000001</v>
      </c>
      <c r="W286" s="173"/>
    </row>
    <row r="287" spans="1:23">
      <c r="A287" s="232"/>
      <c r="B287" s="603">
        <v>23.5</v>
      </c>
      <c r="C287" s="47">
        <v>0.221</v>
      </c>
      <c r="D287" s="47">
        <v>0.20799999999999999</v>
      </c>
      <c r="E287" s="47">
        <v>0.23699999999999999</v>
      </c>
      <c r="F287" s="47">
        <v>0.20499999999999999</v>
      </c>
      <c r="G287" s="47">
        <v>0.4</v>
      </c>
      <c r="H287" s="47">
        <v>0.2</v>
      </c>
      <c r="I287" s="47">
        <v>0.309</v>
      </c>
      <c r="J287" s="47">
        <v>0.247</v>
      </c>
      <c r="K287" s="47">
        <v>0.16600000000000001</v>
      </c>
      <c r="L287" s="47">
        <v>0.19900000000000001</v>
      </c>
      <c r="M287" s="47">
        <v>0.16800000000000001</v>
      </c>
      <c r="N287" s="47">
        <v>0.20899999999999999</v>
      </c>
      <c r="O287" s="47">
        <v>0.22700000000000001</v>
      </c>
      <c r="P287" s="47">
        <v>0.187</v>
      </c>
      <c r="Q287" s="47">
        <v>0.247</v>
      </c>
      <c r="R287" s="47">
        <v>0.161</v>
      </c>
      <c r="S287" s="47">
        <v>0.309</v>
      </c>
      <c r="T287" s="47">
        <v>0.18099999999999999</v>
      </c>
      <c r="U287" s="47">
        <v>0.20799999999999999</v>
      </c>
      <c r="V287" s="47">
        <v>0.223</v>
      </c>
      <c r="W287" s="173"/>
    </row>
    <row r="288" spans="1:23">
      <c r="A288" s="232"/>
      <c r="B288" s="603">
        <v>23.58</v>
      </c>
      <c r="C288" s="47">
        <v>0.21099999999999999</v>
      </c>
      <c r="D288" s="47">
        <v>0.17599999999999999</v>
      </c>
      <c r="E288" s="47">
        <v>0.215</v>
      </c>
      <c r="F288" s="47">
        <v>0.20899999999999999</v>
      </c>
      <c r="G288" s="47">
        <v>0.317</v>
      </c>
      <c r="H288" s="47">
        <v>0.221</v>
      </c>
      <c r="I288" s="47">
        <v>0.219</v>
      </c>
      <c r="J288" s="47">
        <v>0.26700000000000002</v>
      </c>
      <c r="K288" s="47">
        <v>0.16500000000000001</v>
      </c>
      <c r="L288" s="47">
        <v>0.191</v>
      </c>
      <c r="M288" s="47">
        <v>0.153</v>
      </c>
      <c r="N288" s="47">
        <v>0.21199999999999999</v>
      </c>
      <c r="O288" s="47">
        <v>0.23400000000000001</v>
      </c>
      <c r="P288" s="47">
        <v>0.20100000000000001</v>
      </c>
      <c r="Q288" s="47">
        <v>0.27300000000000002</v>
      </c>
      <c r="R288" s="47">
        <v>0.17799999999999999</v>
      </c>
      <c r="S288" s="47">
        <v>0.28699999999999998</v>
      </c>
      <c r="T288" s="47">
        <v>0.19400000000000001</v>
      </c>
      <c r="U288" s="47">
        <v>0.20499999999999999</v>
      </c>
      <c r="V288" s="47">
        <v>0.216</v>
      </c>
      <c r="W288" s="173"/>
    </row>
    <row r="289" spans="1:23">
      <c r="A289" s="232"/>
      <c r="B289" s="603">
        <v>23.67</v>
      </c>
      <c r="C289" s="47">
        <v>0.191</v>
      </c>
      <c r="D289" s="47">
        <v>0.17</v>
      </c>
      <c r="E289" s="47">
        <v>0.26</v>
      </c>
      <c r="F289" s="47">
        <v>0.20599999999999999</v>
      </c>
      <c r="G289" s="47">
        <v>0.28899999999999998</v>
      </c>
      <c r="H289" s="47">
        <v>0.22600000000000001</v>
      </c>
      <c r="I289" s="47">
        <v>0.251</v>
      </c>
      <c r="J289" s="47">
        <v>0.214</v>
      </c>
      <c r="K289" s="47">
        <v>0.156</v>
      </c>
      <c r="L289" s="47">
        <v>0.19700000000000001</v>
      </c>
      <c r="M289" s="47">
        <v>0.16900000000000001</v>
      </c>
      <c r="N289" s="47">
        <v>0.23599999999999999</v>
      </c>
      <c r="O289" s="47">
        <v>0.193</v>
      </c>
      <c r="P289" s="47">
        <v>0.27500000000000002</v>
      </c>
      <c r="Q289" s="47">
        <v>0.247</v>
      </c>
      <c r="R289" s="47">
        <v>0.16700000000000001</v>
      </c>
      <c r="S289" s="47">
        <v>0.26500000000000001</v>
      </c>
      <c r="T289" s="47">
        <v>0.183</v>
      </c>
      <c r="U289" s="47">
        <v>0.20100000000000001</v>
      </c>
      <c r="V289" s="47">
        <v>0.23699999999999999</v>
      </c>
      <c r="W289" s="173"/>
    </row>
    <row r="290" spans="1:23">
      <c r="A290" s="232"/>
      <c r="B290" s="603">
        <v>23.75</v>
      </c>
      <c r="C290" s="47">
        <v>0.20300000000000001</v>
      </c>
      <c r="D290" s="47">
        <v>0.16800000000000001</v>
      </c>
      <c r="E290" s="47">
        <v>0.29799999999999999</v>
      </c>
      <c r="F290" s="47">
        <v>0.17799999999999999</v>
      </c>
      <c r="G290" s="47">
        <v>0.26300000000000001</v>
      </c>
      <c r="H290" s="47">
        <v>0.192</v>
      </c>
      <c r="I290" s="47">
        <v>0.24099999999999999</v>
      </c>
      <c r="J290" s="47">
        <v>0.18099999999999999</v>
      </c>
      <c r="K290" s="47">
        <v>0.185</v>
      </c>
      <c r="L290" s="47">
        <v>0.192</v>
      </c>
      <c r="M290" s="47">
        <v>0.17299999999999999</v>
      </c>
      <c r="N290" s="47">
        <v>0.26100000000000001</v>
      </c>
      <c r="O290" s="47">
        <v>0.20100000000000001</v>
      </c>
      <c r="P290" s="47">
        <v>0.26600000000000001</v>
      </c>
      <c r="Q290" s="47">
        <v>0.25</v>
      </c>
      <c r="R290" s="47">
        <v>0.16400000000000001</v>
      </c>
      <c r="S290" s="47">
        <v>0.252</v>
      </c>
      <c r="T290" s="47">
        <v>0.185</v>
      </c>
      <c r="U290" s="47">
        <v>0.19800000000000001</v>
      </c>
      <c r="V290" s="47">
        <v>0.22600000000000001</v>
      </c>
      <c r="W290" s="173"/>
    </row>
    <row r="291" spans="1:23">
      <c r="A291" s="232"/>
      <c r="B291" s="603">
        <v>23.83</v>
      </c>
      <c r="C291" s="47">
        <v>0.20100000000000001</v>
      </c>
      <c r="D291" s="47">
        <v>0.16700000000000001</v>
      </c>
      <c r="E291" s="47">
        <v>0.29299999999999998</v>
      </c>
      <c r="F291" s="47">
        <v>0.215</v>
      </c>
      <c r="G291" s="47">
        <v>0.26100000000000001</v>
      </c>
      <c r="H291" s="47">
        <v>0.186</v>
      </c>
      <c r="I291" s="47">
        <v>0.24299999999999999</v>
      </c>
      <c r="J291" s="47">
        <v>0.17599999999999999</v>
      </c>
      <c r="K291" s="47">
        <v>0.16200000000000001</v>
      </c>
      <c r="L291" s="47">
        <v>0.186</v>
      </c>
      <c r="M291" s="47">
        <v>0.21099999999999999</v>
      </c>
      <c r="N291" s="47">
        <v>0.30399999999999999</v>
      </c>
      <c r="O291" s="47">
        <v>0.20300000000000001</v>
      </c>
      <c r="P291" s="47">
        <v>0.26400000000000001</v>
      </c>
      <c r="Q291" s="47">
        <v>0.216</v>
      </c>
      <c r="R291" s="47">
        <v>0.155</v>
      </c>
      <c r="S291" s="47">
        <v>0.252</v>
      </c>
      <c r="T291" s="47">
        <v>0.19600000000000001</v>
      </c>
      <c r="U291" s="47">
        <v>0.184</v>
      </c>
      <c r="V291" s="47">
        <v>0.19</v>
      </c>
      <c r="W291" s="173"/>
    </row>
    <row r="292" spans="1:23">
      <c r="A292" s="232"/>
      <c r="B292" s="603">
        <v>23.92</v>
      </c>
      <c r="C292" s="47">
        <v>0.193</v>
      </c>
      <c r="D292" s="47">
        <v>0.17699999999999999</v>
      </c>
      <c r="E292" s="47">
        <v>0.30199999999999999</v>
      </c>
      <c r="F292" s="47">
        <v>0.21299999999999999</v>
      </c>
      <c r="G292" s="47">
        <v>0.22700000000000001</v>
      </c>
      <c r="H292" s="47">
        <v>0.18</v>
      </c>
      <c r="I292" s="47">
        <v>0.219</v>
      </c>
      <c r="J292" s="47">
        <v>0.151</v>
      </c>
      <c r="K292" s="47">
        <v>0.161</v>
      </c>
      <c r="L292" s="47">
        <v>0.23599999999999999</v>
      </c>
      <c r="M292" s="47">
        <v>0.185</v>
      </c>
      <c r="N292" s="47">
        <v>0.33700000000000002</v>
      </c>
      <c r="O292" s="47">
        <v>0.218</v>
      </c>
      <c r="P292" s="47">
        <v>0.377</v>
      </c>
      <c r="Q292" s="47">
        <v>0.22900000000000001</v>
      </c>
      <c r="R292" s="47">
        <v>0.16800000000000001</v>
      </c>
      <c r="S292" s="47">
        <v>0.24399999999999999</v>
      </c>
      <c r="T292" s="47">
        <v>0.192</v>
      </c>
      <c r="U292" s="47">
        <v>0.19600000000000001</v>
      </c>
      <c r="V292" s="47">
        <v>0.20599999999999999</v>
      </c>
      <c r="W292" s="173"/>
    </row>
    <row r="293" spans="1:23">
      <c r="A293" s="232"/>
      <c r="B293" s="603">
        <v>24</v>
      </c>
      <c r="C293" s="47">
        <v>0.18099999999999999</v>
      </c>
      <c r="D293" s="47">
        <v>0.16400000000000001</v>
      </c>
      <c r="E293" s="47">
        <v>0.27500000000000002</v>
      </c>
      <c r="F293" s="47">
        <v>0.20599999999999999</v>
      </c>
      <c r="G293" s="47">
        <v>0.23699999999999999</v>
      </c>
      <c r="H293" s="47">
        <v>0.183</v>
      </c>
      <c r="I293" s="47">
        <v>0.23100000000000001</v>
      </c>
      <c r="J293" s="47">
        <v>0.14199999999999999</v>
      </c>
      <c r="K293" s="47">
        <v>0.20799999999999999</v>
      </c>
      <c r="L293" s="47">
        <v>0.223</v>
      </c>
      <c r="M293" s="47">
        <v>0.23799999999999999</v>
      </c>
      <c r="N293" s="47">
        <v>0.311</v>
      </c>
      <c r="O293" s="47">
        <v>0.20499999999999999</v>
      </c>
      <c r="P293" s="47">
        <v>0.247</v>
      </c>
      <c r="Q293" s="47">
        <v>0.245</v>
      </c>
      <c r="R293" s="47">
        <v>0.17599999999999999</v>
      </c>
      <c r="S293" s="47">
        <v>0.23799999999999999</v>
      </c>
      <c r="T293" s="47">
        <v>0.16300000000000001</v>
      </c>
      <c r="U293" s="47">
        <v>0.19700000000000001</v>
      </c>
      <c r="V293" s="47">
        <v>0.191</v>
      </c>
      <c r="W293" s="173"/>
    </row>
    <row r="294" spans="1:23">
      <c r="A294" s="232"/>
      <c r="B294" s="603">
        <v>24.08</v>
      </c>
      <c r="C294" s="47">
        <v>0.27</v>
      </c>
      <c r="D294" s="47">
        <v>0.13800000000000001</v>
      </c>
      <c r="E294" s="47">
        <v>0.252</v>
      </c>
      <c r="F294" s="47">
        <v>0.187</v>
      </c>
      <c r="G294" s="47">
        <v>0.20699999999999999</v>
      </c>
      <c r="H294" s="47">
        <v>0.16400000000000001</v>
      </c>
      <c r="I294" s="47">
        <v>0.214</v>
      </c>
      <c r="J294" s="47">
        <v>0.159</v>
      </c>
      <c r="K294" s="47">
        <v>0.28299999999999997</v>
      </c>
      <c r="L294" s="47">
        <v>0.19700000000000001</v>
      </c>
      <c r="M294" s="47">
        <v>0.216</v>
      </c>
      <c r="N294" s="47">
        <v>0.26200000000000001</v>
      </c>
      <c r="O294" s="47">
        <v>0.183</v>
      </c>
      <c r="P294" s="47">
        <v>0.245</v>
      </c>
      <c r="Q294" s="47">
        <v>0.25600000000000001</v>
      </c>
      <c r="R294" s="47">
        <v>0.17399999999999999</v>
      </c>
      <c r="S294" s="47">
        <v>0.249</v>
      </c>
      <c r="T294" s="47">
        <v>0.18099999999999999</v>
      </c>
      <c r="U294" s="47">
        <v>0.20599999999999999</v>
      </c>
      <c r="V294" s="47">
        <v>0.192</v>
      </c>
      <c r="W294" s="173"/>
    </row>
    <row r="295" spans="1:23">
      <c r="A295" s="232"/>
      <c r="B295" s="603">
        <v>24.17</v>
      </c>
      <c r="C295" s="47">
        <v>0.314</v>
      </c>
      <c r="D295" s="47">
        <v>0.16800000000000001</v>
      </c>
      <c r="E295" s="47">
        <v>0.255</v>
      </c>
      <c r="F295" s="47">
        <v>0.193</v>
      </c>
      <c r="G295" s="47">
        <v>0.22600000000000001</v>
      </c>
      <c r="H295" s="47">
        <v>0.16800000000000001</v>
      </c>
      <c r="I295" s="47">
        <v>0.21299999999999999</v>
      </c>
      <c r="J295" s="47">
        <v>0.16200000000000001</v>
      </c>
      <c r="K295" s="47">
        <v>0.26800000000000002</v>
      </c>
      <c r="L295" s="47">
        <v>0.19800000000000001</v>
      </c>
      <c r="M295" s="47">
        <v>0.188</v>
      </c>
      <c r="N295" s="47">
        <v>0.252</v>
      </c>
      <c r="O295" s="47">
        <v>0.16800000000000001</v>
      </c>
      <c r="P295" s="47">
        <v>0.21299999999999999</v>
      </c>
      <c r="Q295" s="47">
        <v>0.23100000000000001</v>
      </c>
      <c r="R295" s="47">
        <v>0.158</v>
      </c>
      <c r="S295" s="47">
        <v>0.24099999999999999</v>
      </c>
      <c r="T295" s="47">
        <v>0.16900000000000001</v>
      </c>
      <c r="U295" s="47">
        <v>0.19900000000000001</v>
      </c>
      <c r="V295" s="47">
        <v>0.186</v>
      </c>
      <c r="W295" s="173"/>
    </row>
    <row r="296" spans="1:23">
      <c r="A296" s="232"/>
      <c r="B296" s="603">
        <v>24.25</v>
      </c>
      <c r="C296" s="47">
        <v>0.3</v>
      </c>
      <c r="D296" s="47">
        <v>0.223</v>
      </c>
      <c r="E296" s="47">
        <v>0.23499999999999999</v>
      </c>
      <c r="F296" s="47">
        <v>0.20899999999999999</v>
      </c>
      <c r="G296" s="47">
        <v>0.19800000000000001</v>
      </c>
      <c r="H296" s="47">
        <v>0.26</v>
      </c>
      <c r="I296" s="47">
        <v>0.19900000000000001</v>
      </c>
      <c r="J296" s="47">
        <v>0.14899999999999999</v>
      </c>
      <c r="K296" s="47">
        <v>0.185</v>
      </c>
      <c r="L296" s="47">
        <v>0.186</v>
      </c>
      <c r="M296" s="47">
        <v>0.16900000000000001</v>
      </c>
      <c r="N296" s="47">
        <v>0.23599999999999999</v>
      </c>
      <c r="O296" s="47">
        <v>0.16500000000000001</v>
      </c>
      <c r="P296" s="47">
        <v>0.23300000000000001</v>
      </c>
      <c r="Q296" s="47">
        <v>0.32200000000000001</v>
      </c>
      <c r="R296" s="47">
        <v>0.17499999999999999</v>
      </c>
      <c r="S296" s="47">
        <v>0.22700000000000001</v>
      </c>
      <c r="T296" s="47">
        <v>0.16500000000000001</v>
      </c>
      <c r="U296" s="47">
        <v>0.20300000000000001</v>
      </c>
      <c r="V296" s="47">
        <v>0.20899999999999999</v>
      </c>
      <c r="W296" s="173"/>
    </row>
    <row r="297" spans="1:23">
      <c r="A297" s="232"/>
      <c r="B297" s="603">
        <v>24.33</v>
      </c>
      <c r="C297" s="47">
        <v>0.27400000000000002</v>
      </c>
      <c r="D297" s="47">
        <v>0.219</v>
      </c>
      <c r="E297" s="47">
        <v>0.23</v>
      </c>
      <c r="F297" s="47">
        <v>0.2</v>
      </c>
      <c r="G297" s="47">
        <v>0.20399999999999999</v>
      </c>
      <c r="H297" s="47">
        <v>0.27700000000000002</v>
      </c>
      <c r="I297" s="47">
        <v>0.19600000000000001</v>
      </c>
      <c r="J297" s="47">
        <v>0.13500000000000001</v>
      </c>
      <c r="K297" s="47">
        <v>0.25700000000000001</v>
      </c>
      <c r="L297" s="47">
        <v>0.186</v>
      </c>
      <c r="M297" s="47">
        <v>0.20599999999999999</v>
      </c>
      <c r="N297" s="47">
        <v>0.22900000000000001</v>
      </c>
      <c r="O297" s="47">
        <v>0.22500000000000001</v>
      </c>
      <c r="P297" s="47">
        <v>0.22500000000000001</v>
      </c>
      <c r="Q297" s="47">
        <v>0.26800000000000002</v>
      </c>
      <c r="R297" s="47">
        <v>0.159</v>
      </c>
      <c r="S297" s="47">
        <v>0.252</v>
      </c>
      <c r="T297" s="47">
        <v>0.158</v>
      </c>
      <c r="U297" s="47">
        <v>0.215</v>
      </c>
      <c r="V297" s="47">
        <v>0.24399999999999999</v>
      </c>
      <c r="W297" s="173"/>
    </row>
    <row r="298" spans="1:23">
      <c r="A298" s="232"/>
      <c r="B298" s="603">
        <v>24.42</v>
      </c>
      <c r="C298" s="47">
        <v>0.23599999999999999</v>
      </c>
      <c r="D298" s="47">
        <v>0.222</v>
      </c>
      <c r="E298" s="47">
        <v>0.314</v>
      </c>
      <c r="F298" s="47">
        <v>0.189</v>
      </c>
      <c r="G298" s="47">
        <v>0.192</v>
      </c>
      <c r="H298" s="47">
        <v>0.23899999999999999</v>
      </c>
      <c r="I298" s="47">
        <v>0.20499999999999999</v>
      </c>
      <c r="J298" s="47">
        <v>0.14699999999999999</v>
      </c>
      <c r="K298" s="47">
        <v>0.27600000000000002</v>
      </c>
      <c r="L298" s="47">
        <v>0.27100000000000002</v>
      </c>
      <c r="M298" s="47">
        <v>0.28199999999999997</v>
      </c>
      <c r="N298" s="47">
        <v>0.216</v>
      </c>
      <c r="O298" s="47">
        <v>0.28199999999999997</v>
      </c>
      <c r="P298" s="47">
        <v>0.24299999999999999</v>
      </c>
      <c r="Q298" s="47">
        <v>0.26600000000000001</v>
      </c>
      <c r="R298" s="47">
        <v>0.17</v>
      </c>
      <c r="S298" s="47">
        <v>0.23599999999999999</v>
      </c>
      <c r="T298" s="47">
        <v>0.27300000000000002</v>
      </c>
      <c r="U298" s="47">
        <v>0.26700000000000002</v>
      </c>
      <c r="V298" s="47">
        <v>0.23499999999999999</v>
      </c>
      <c r="W298" s="173"/>
    </row>
    <row r="299" spans="1:23">
      <c r="A299" s="232"/>
      <c r="B299" s="603">
        <v>24.5</v>
      </c>
      <c r="C299" s="47">
        <v>0.218</v>
      </c>
      <c r="D299" s="47">
        <v>0.22700000000000001</v>
      </c>
      <c r="E299" s="47">
        <v>0.32</v>
      </c>
      <c r="F299" s="47">
        <v>0.192</v>
      </c>
      <c r="G299" s="47">
        <v>0.20300000000000001</v>
      </c>
      <c r="H299" s="47">
        <v>0.216</v>
      </c>
      <c r="I299" s="47">
        <v>0.20399999999999999</v>
      </c>
      <c r="J299" s="47">
        <v>0.22900000000000001</v>
      </c>
      <c r="K299" s="47">
        <v>0.22800000000000001</v>
      </c>
      <c r="L299" s="47">
        <v>0.28599999999999998</v>
      </c>
      <c r="M299" s="47">
        <v>0.245</v>
      </c>
      <c r="N299" s="47">
        <v>0.21099999999999999</v>
      </c>
      <c r="O299" s="47">
        <v>0.28499999999999998</v>
      </c>
      <c r="P299" s="47">
        <v>0.26500000000000001</v>
      </c>
      <c r="Q299" s="47">
        <v>0.23799999999999999</v>
      </c>
      <c r="R299" s="47">
        <v>0.245</v>
      </c>
      <c r="S299" s="47">
        <v>0.247</v>
      </c>
      <c r="T299" s="47">
        <v>0.23799999999999999</v>
      </c>
      <c r="U299" s="47">
        <v>0.24299999999999999</v>
      </c>
      <c r="V299" s="47">
        <v>0.318</v>
      </c>
      <c r="W299" s="173"/>
    </row>
    <row r="300" spans="1:23">
      <c r="A300" s="232"/>
      <c r="B300" s="603">
        <v>24.58</v>
      </c>
      <c r="C300" s="47">
        <v>0.20499999999999999</v>
      </c>
      <c r="D300" s="47">
        <v>0.19800000000000001</v>
      </c>
      <c r="E300" s="47">
        <v>0.26</v>
      </c>
      <c r="F300" s="47">
        <v>0.26400000000000001</v>
      </c>
      <c r="G300" s="47">
        <v>0.17599999999999999</v>
      </c>
      <c r="H300" s="47">
        <v>0.26700000000000002</v>
      </c>
      <c r="I300" s="47">
        <v>0.23300000000000001</v>
      </c>
      <c r="J300" s="47">
        <v>0.24099999999999999</v>
      </c>
      <c r="K300" s="47">
        <v>0.16500000000000001</v>
      </c>
      <c r="L300" s="47">
        <v>0.309</v>
      </c>
      <c r="M300" s="47">
        <v>0.22900000000000001</v>
      </c>
      <c r="N300" s="47">
        <v>0.222</v>
      </c>
      <c r="O300" s="47">
        <v>0.30599999999999999</v>
      </c>
      <c r="P300" s="47">
        <v>0.27400000000000002</v>
      </c>
      <c r="Q300" s="47">
        <v>0.23899999999999999</v>
      </c>
      <c r="R300" s="47">
        <v>0.316</v>
      </c>
      <c r="S300" s="47">
        <v>0.23599999999999999</v>
      </c>
      <c r="T300" s="47">
        <v>0.23</v>
      </c>
      <c r="U300" s="47">
        <v>0.246</v>
      </c>
      <c r="V300" s="47">
        <v>0.32700000000000001</v>
      </c>
      <c r="W300" s="173"/>
    </row>
    <row r="301" spans="1:23">
      <c r="A301" s="232"/>
      <c r="B301" s="603">
        <v>24.67</v>
      </c>
      <c r="C301" s="47">
        <v>0.21199999999999999</v>
      </c>
      <c r="D301" s="47">
        <v>0.20100000000000001</v>
      </c>
      <c r="E301" s="47">
        <v>0.26400000000000001</v>
      </c>
      <c r="F301" s="47">
        <v>0.255</v>
      </c>
      <c r="G301" s="47">
        <v>0.20399999999999999</v>
      </c>
      <c r="H301" s="47">
        <v>0.26600000000000001</v>
      </c>
      <c r="I301" s="47">
        <v>0.248</v>
      </c>
      <c r="J301" s="47">
        <v>0.20699999999999999</v>
      </c>
      <c r="K301" s="47">
        <v>0.16700000000000001</v>
      </c>
      <c r="L301" s="47">
        <v>0.309</v>
      </c>
      <c r="M301" s="47">
        <v>0.36599999999999999</v>
      </c>
      <c r="N301" s="47">
        <v>0.222</v>
      </c>
      <c r="O301" s="47">
        <v>0.30499999999999999</v>
      </c>
      <c r="P301" s="47">
        <v>0.24</v>
      </c>
      <c r="Q301" s="47">
        <v>0.23300000000000001</v>
      </c>
      <c r="R301" s="47">
        <v>0.26400000000000001</v>
      </c>
      <c r="S301" s="47">
        <v>0.23899999999999999</v>
      </c>
      <c r="T301" s="47">
        <v>0.29199999999999998</v>
      </c>
      <c r="U301" s="47">
        <v>0.21199999999999999</v>
      </c>
      <c r="V301" s="47">
        <v>0.33700000000000002</v>
      </c>
      <c r="W301" s="173"/>
    </row>
    <row r="302" spans="1:23">
      <c r="A302" s="232"/>
      <c r="B302" s="603">
        <v>24.75</v>
      </c>
      <c r="C302" s="47">
        <v>0.21</v>
      </c>
      <c r="D302" s="47">
        <v>0.13</v>
      </c>
      <c r="E302" s="47">
        <v>0.22600000000000001</v>
      </c>
      <c r="F302" s="47">
        <v>0.313</v>
      </c>
      <c r="G302" s="47">
        <v>0.24299999999999999</v>
      </c>
      <c r="H302" s="47">
        <v>0.223</v>
      </c>
      <c r="I302" s="47">
        <v>0.245</v>
      </c>
      <c r="J302" s="47">
        <v>0.23400000000000001</v>
      </c>
      <c r="K302" s="47">
        <v>0.16300000000000001</v>
      </c>
      <c r="L302" s="47">
        <v>0.28899999999999998</v>
      </c>
      <c r="M302" s="47">
        <v>0.20899999999999999</v>
      </c>
      <c r="N302" s="47">
        <v>0.20499999999999999</v>
      </c>
      <c r="O302" s="47">
        <v>0.28699999999999998</v>
      </c>
      <c r="P302" s="47">
        <v>0.214</v>
      </c>
      <c r="Q302" s="47">
        <v>0.23499999999999999</v>
      </c>
      <c r="R302" s="47">
        <v>0.29099999999999998</v>
      </c>
      <c r="S302" s="47">
        <v>0.248</v>
      </c>
      <c r="T302" s="47">
        <v>0.32200000000000001</v>
      </c>
      <c r="U302" s="47">
        <v>0.20799999999999999</v>
      </c>
      <c r="V302" s="47">
        <v>0.33300000000000002</v>
      </c>
      <c r="W302" s="173"/>
    </row>
    <row r="303" spans="1:23">
      <c r="A303" s="232"/>
      <c r="B303" s="603">
        <v>24.83</v>
      </c>
      <c r="C303" s="47">
        <v>0.20100000000000001</v>
      </c>
      <c r="D303" s="47">
        <v>0.14099999999999999</v>
      </c>
      <c r="E303" s="47">
        <v>0.23200000000000001</v>
      </c>
      <c r="F303" s="47">
        <v>0.34399999999999997</v>
      </c>
      <c r="G303" s="47">
        <v>0.25900000000000001</v>
      </c>
      <c r="H303" s="47">
        <v>0.23300000000000001</v>
      </c>
      <c r="I303" s="47">
        <v>0.23300000000000001</v>
      </c>
      <c r="J303" s="47">
        <v>0.26600000000000001</v>
      </c>
      <c r="K303" s="47">
        <v>0.14799999999999999</v>
      </c>
      <c r="L303" s="47">
        <v>0.27</v>
      </c>
      <c r="M303" s="47">
        <v>0.17199999999999999</v>
      </c>
      <c r="N303" s="47">
        <v>0.20200000000000001</v>
      </c>
      <c r="O303" s="47">
        <v>0.35099999999999998</v>
      </c>
      <c r="P303" s="47">
        <v>0.16400000000000001</v>
      </c>
      <c r="Q303" s="47">
        <v>0.20499999999999999</v>
      </c>
      <c r="R303" s="47">
        <v>0.22</v>
      </c>
      <c r="S303" s="47">
        <v>0.24</v>
      </c>
      <c r="T303" s="47">
        <v>0.307</v>
      </c>
      <c r="U303" s="47">
        <v>0.23699999999999999</v>
      </c>
      <c r="V303" s="47">
        <v>0.249</v>
      </c>
      <c r="W303" s="173"/>
    </row>
    <row r="304" spans="1:23">
      <c r="A304" s="232"/>
      <c r="B304" s="603">
        <v>24.92</v>
      </c>
      <c r="C304" s="47">
        <v>0.2</v>
      </c>
      <c r="D304" s="47">
        <v>0.13100000000000001</v>
      </c>
      <c r="E304" s="47">
        <v>0.17</v>
      </c>
      <c r="F304" s="47">
        <v>0.312</v>
      </c>
      <c r="G304" s="47">
        <v>0.23</v>
      </c>
      <c r="H304" s="47">
        <v>0.20699999999999999</v>
      </c>
      <c r="I304" s="47">
        <v>0.20100000000000001</v>
      </c>
      <c r="J304" s="47">
        <v>0.24399999999999999</v>
      </c>
      <c r="K304" s="47">
        <v>0.154</v>
      </c>
      <c r="L304" s="47">
        <v>0.24</v>
      </c>
      <c r="M304" s="47">
        <v>0.17599999999999999</v>
      </c>
      <c r="N304" s="47">
        <v>0.215</v>
      </c>
      <c r="O304" s="47">
        <v>0.33100000000000002</v>
      </c>
      <c r="P304" s="47">
        <v>0.17799999999999999</v>
      </c>
      <c r="Q304" s="47">
        <v>0.23300000000000001</v>
      </c>
      <c r="R304" s="47">
        <v>0.20699999999999999</v>
      </c>
      <c r="S304" s="47">
        <v>0.222</v>
      </c>
      <c r="T304" s="47">
        <v>0.317</v>
      </c>
      <c r="U304" s="47">
        <v>0.246</v>
      </c>
      <c r="V304" s="47">
        <v>0.24399999999999999</v>
      </c>
      <c r="W304" s="173"/>
    </row>
    <row r="305" spans="1:23">
      <c r="A305" s="232"/>
      <c r="B305" s="603">
        <v>25</v>
      </c>
      <c r="C305" s="47">
        <v>0.20599999999999999</v>
      </c>
      <c r="D305" s="47">
        <v>0.13500000000000001</v>
      </c>
      <c r="E305" s="47">
        <v>0.25600000000000001</v>
      </c>
      <c r="F305" s="47">
        <v>0.30199999999999999</v>
      </c>
      <c r="G305" s="47">
        <v>0.19600000000000001</v>
      </c>
      <c r="H305" s="47">
        <v>0.21</v>
      </c>
      <c r="I305" s="47">
        <v>0.217</v>
      </c>
      <c r="J305" s="47">
        <v>0.20699999999999999</v>
      </c>
      <c r="K305" s="47">
        <v>0.16800000000000001</v>
      </c>
      <c r="L305" s="47">
        <v>0.249</v>
      </c>
      <c r="M305" s="47">
        <v>0.24199999999999999</v>
      </c>
      <c r="N305" s="47">
        <v>0.19700000000000001</v>
      </c>
      <c r="O305" s="47">
        <v>0.35299999999999998</v>
      </c>
      <c r="P305" s="47">
        <v>0.24099999999999999</v>
      </c>
      <c r="Q305" s="47">
        <v>0.20799999999999999</v>
      </c>
      <c r="R305" s="47">
        <v>0.20799999999999999</v>
      </c>
      <c r="S305" s="47">
        <v>0.191</v>
      </c>
      <c r="T305" s="47">
        <v>0.30499999999999999</v>
      </c>
      <c r="U305" s="47">
        <v>0.22500000000000001</v>
      </c>
      <c r="V305" s="47">
        <v>0.22600000000000001</v>
      </c>
      <c r="W305" s="173"/>
    </row>
    <row r="306" spans="1:23">
      <c r="A306" s="232"/>
      <c r="B306" s="603">
        <v>25.08</v>
      </c>
      <c r="C306" s="47">
        <v>0.19700000000000001</v>
      </c>
      <c r="D306" s="47">
        <v>0.151</v>
      </c>
      <c r="E306" s="47">
        <v>0.219</v>
      </c>
      <c r="F306" s="47">
        <v>0.252</v>
      </c>
      <c r="G306" s="47">
        <v>0.19900000000000001</v>
      </c>
      <c r="H306" s="47">
        <v>0.18099999999999999</v>
      </c>
      <c r="I306" s="47">
        <v>0.308</v>
      </c>
      <c r="J306" s="47">
        <v>0.17199999999999999</v>
      </c>
      <c r="K306" s="47">
        <v>0.23100000000000001</v>
      </c>
      <c r="L306" s="47">
        <v>0.21199999999999999</v>
      </c>
      <c r="M306" s="47">
        <v>0.23300000000000001</v>
      </c>
      <c r="N306" s="47">
        <v>0.19500000000000001</v>
      </c>
      <c r="O306" s="47">
        <v>0.315</v>
      </c>
      <c r="P306" s="47">
        <v>0.25600000000000001</v>
      </c>
      <c r="Q306" s="47">
        <v>0.224</v>
      </c>
      <c r="R306" s="47">
        <v>0.19800000000000001</v>
      </c>
      <c r="S306" s="47">
        <v>0.22800000000000001</v>
      </c>
      <c r="T306" s="47">
        <v>0.27200000000000002</v>
      </c>
      <c r="U306" s="47">
        <v>0.186</v>
      </c>
      <c r="V306" s="47">
        <v>0.23200000000000001</v>
      </c>
      <c r="W306" s="173"/>
    </row>
    <row r="307" spans="1:23">
      <c r="A307" s="232"/>
      <c r="B307" s="603">
        <v>25.17</v>
      </c>
      <c r="C307" s="47">
        <v>0.2</v>
      </c>
      <c r="D307" s="47">
        <v>0.245</v>
      </c>
      <c r="E307" s="47">
        <v>0.222</v>
      </c>
      <c r="F307" s="47">
        <v>0.255</v>
      </c>
      <c r="G307" s="47">
        <v>0.19500000000000001</v>
      </c>
      <c r="H307" s="47">
        <v>0.16800000000000001</v>
      </c>
      <c r="I307" s="47">
        <v>0.307</v>
      </c>
      <c r="J307" s="47">
        <v>0.16400000000000001</v>
      </c>
      <c r="K307" s="47">
        <v>0.19700000000000001</v>
      </c>
      <c r="L307" s="47">
        <v>0.19900000000000001</v>
      </c>
      <c r="M307" s="47">
        <v>0.20200000000000001</v>
      </c>
      <c r="N307" s="47">
        <v>0.215</v>
      </c>
      <c r="O307" s="47">
        <v>0.26500000000000001</v>
      </c>
      <c r="P307" s="47">
        <v>0.27900000000000003</v>
      </c>
      <c r="Q307" s="47">
        <v>0.19500000000000001</v>
      </c>
      <c r="R307" s="47">
        <v>0.17799999999999999</v>
      </c>
      <c r="S307" s="47">
        <v>0.29399999999999998</v>
      </c>
      <c r="T307" s="47">
        <v>0.22</v>
      </c>
      <c r="U307" s="47">
        <v>0.17699999999999999</v>
      </c>
      <c r="V307" s="47">
        <v>0.2</v>
      </c>
      <c r="W307" s="173"/>
    </row>
    <row r="308" spans="1:23">
      <c r="A308" s="232"/>
      <c r="B308" s="603">
        <v>25.25</v>
      </c>
      <c r="C308" s="47">
        <v>0.187</v>
      </c>
      <c r="D308" s="47">
        <v>0.20899999999999999</v>
      </c>
      <c r="E308" s="47">
        <v>0.28999999999999998</v>
      </c>
      <c r="F308" s="47">
        <v>0.22900000000000001</v>
      </c>
      <c r="G308" s="47">
        <v>0.17599999999999999</v>
      </c>
      <c r="H308" s="47">
        <v>0.183</v>
      </c>
      <c r="I308" s="47">
        <v>0.22800000000000001</v>
      </c>
      <c r="J308" s="47">
        <v>0.16300000000000001</v>
      </c>
      <c r="K308" s="47">
        <v>0.16200000000000001</v>
      </c>
      <c r="L308" s="47">
        <v>0.20699999999999999</v>
      </c>
      <c r="M308" s="47">
        <v>0.17599999999999999</v>
      </c>
      <c r="N308" s="47">
        <v>0.218</v>
      </c>
      <c r="O308" s="47">
        <v>0.26800000000000002</v>
      </c>
      <c r="P308" s="47">
        <v>0.38100000000000001</v>
      </c>
      <c r="Q308" s="47">
        <v>0.27200000000000002</v>
      </c>
      <c r="R308" s="47">
        <v>0.20200000000000001</v>
      </c>
      <c r="S308" s="47">
        <v>0.28999999999999998</v>
      </c>
      <c r="T308" s="47">
        <v>0.23200000000000001</v>
      </c>
      <c r="U308" s="47">
        <v>0.17399999999999999</v>
      </c>
      <c r="V308" s="47">
        <v>0.21299999999999999</v>
      </c>
      <c r="W308" s="173"/>
    </row>
    <row r="309" spans="1:23">
      <c r="A309" s="232"/>
      <c r="B309" s="603">
        <v>25.33</v>
      </c>
      <c r="C309" s="47">
        <v>0.17</v>
      </c>
      <c r="D309" s="47">
        <v>0.2</v>
      </c>
      <c r="E309" s="47">
        <v>0.33100000000000002</v>
      </c>
      <c r="F309" s="47">
        <v>0.22900000000000001</v>
      </c>
      <c r="G309" s="47">
        <v>0.184</v>
      </c>
      <c r="H309" s="47">
        <v>0.182</v>
      </c>
      <c r="I309" s="47">
        <v>0.23899999999999999</v>
      </c>
      <c r="J309" s="47">
        <v>0.14099999999999999</v>
      </c>
      <c r="K309" s="47">
        <v>0.17899999999999999</v>
      </c>
      <c r="L309" s="47">
        <v>0.19500000000000001</v>
      </c>
      <c r="M309" s="47">
        <v>0.184</v>
      </c>
      <c r="N309" s="47">
        <v>0.21299999999999999</v>
      </c>
      <c r="O309" s="47">
        <v>0.218</v>
      </c>
      <c r="P309" s="47">
        <v>0.32600000000000001</v>
      </c>
      <c r="Q309" s="47">
        <v>0.26900000000000002</v>
      </c>
      <c r="R309" s="47">
        <v>0.193</v>
      </c>
      <c r="S309" s="47">
        <v>0.219</v>
      </c>
      <c r="T309" s="47">
        <v>0.21299999999999999</v>
      </c>
      <c r="U309" s="47">
        <v>0.21299999999999999</v>
      </c>
      <c r="V309" s="47">
        <v>0.217</v>
      </c>
      <c r="W309" s="173"/>
    </row>
    <row r="310" spans="1:23">
      <c r="A310" s="232"/>
      <c r="B310" s="603">
        <v>25.42</v>
      </c>
      <c r="C310" s="47">
        <v>0.16300000000000001</v>
      </c>
      <c r="D310" s="47">
        <v>0.188</v>
      </c>
      <c r="E310" s="47">
        <v>0.29699999999999999</v>
      </c>
      <c r="F310" s="47">
        <v>0.193</v>
      </c>
      <c r="G310" s="47">
        <v>0.17599999999999999</v>
      </c>
      <c r="H310" s="47">
        <v>0.23699999999999999</v>
      </c>
      <c r="I310" s="47">
        <v>0.27500000000000002</v>
      </c>
      <c r="J310" s="47">
        <v>0.156</v>
      </c>
      <c r="K310" s="47">
        <v>0.16500000000000001</v>
      </c>
      <c r="L310" s="47">
        <v>0.19800000000000001</v>
      </c>
      <c r="M310" s="47">
        <v>0.18099999999999999</v>
      </c>
      <c r="N310" s="47">
        <v>0.17899999999999999</v>
      </c>
      <c r="O310" s="47">
        <v>0.20599999999999999</v>
      </c>
      <c r="P310" s="47">
        <v>0.317</v>
      </c>
      <c r="Q310" s="47">
        <v>0.311</v>
      </c>
      <c r="R310" s="47">
        <v>0.19</v>
      </c>
      <c r="S310" s="47">
        <v>0.21099999999999999</v>
      </c>
      <c r="T310" s="47">
        <v>0.20699999999999999</v>
      </c>
      <c r="U310" s="47">
        <v>0.27500000000000002</v>
      </c>
      <c r="V310" s="47">
        <v>0.22600000000000001</v>
      </c>
      <c r="W310" s="173"/>
    </row>
    <row r="311" spans="1:23">
      <c r="A311" s="232"/>
      <c r="B311" s="603">
        <v>25.5</v>
      </c>
      <c r="C311" s="47">
        <v>0.17100000000000001</v>
      </c>
      <c r="D311" s="47">
        <v>0.18</v>
      </c>
      <c r="E311" s="47">
        <v>0.29699999999999999</v>
      </c>
      <c r="F311" s="47">
        <v>0.21199999999999999</v>
      </c>
      <c r="G311" s="47">
        <v>0.192</v>
      </c>
      <c r="H311" s="47">
        <v>0.249</v>
      </c>
      <c r="I311" s="47">
        <v>0.27600000000000002</v>
      </c>
      <c r="J311" s="47">
        <v>0.152</v>
      </c>
      <c r="K311" s="47">
        <v>0.13800000000000001</v>
      </c>
      <c r="L311" s="47">
        <v>0.2</v>
      </c>
      <c r="M311" s="47">
        <v>0.17</v>
      </c>
      <c r="N311" s="47">
        <v>0.19900000000000001</v>
      </c>
      <c r="O311" s="47">
        <v>0.191</v>
      </c>
      <c r="P311" s="47">
        <v>0.26800000000000002</v>
      </c>
      <c r="Q311" s="47">
        <v>0.30599999999999999</v>
      </c>
      <c r="R311" s="47">
        <v>0.182</v>
      </c>
      <c r="S311" s="47">
        <v>0.23200000000000001</v>
      </c>
      <c r="T311" s="47">
        <v>0.22800000000000001</v>
      </c>
      <c r="U311" s="47">
        <v>0.30199999999999999</v>
      </c>
      <c r="V311" s="47">
        <v>0.23899999999999999</v>
      </c>
      <c r="W311" s="173"/>
    </row>
    <row r="312" spans="1:23">
      <c r="A312" s="232"/>
      <c r="B312" s="603">
        <v>25.58</v>
      </c>
      <c r="C312" s="47">
        <v>0.19500000000000001</v>
      </c>
      <c r="D312" s="47">
        <v>0.16600000000000001</v>
      </c>
      <c r="E312" s="47">
        <v>0.255</v>
      </c>
      <c r="F312" s="47">
        <v>0.20899999999999999</v>
      </c>
      <c r="G312" s="47">
        <v>0.17399999999999999</v>
      </c>
      <c r="H312" s="47">
        <v>0.192</v>
      </c>
      <c r="I312" s="47">
        <v>0.24399999999999999</v>
      </c>
      <c r="J312" s="47">
        <v>0.184</v>
      </c>
      <c r="K312" s="47">
        <v>0.14799999999999999</v>
      </c>
      <c r="L312" s="47">
        <v>0.27300000000000002</v>
      </c>
      <c r="M312" s="47">
        <v>0.189</v>
      </c>
      <c r="N312" s="47">
        <v>0.21099999999999999</v>
      </c>
      <c r="O312" s="47">
        <v>0.192</v>
      </c>
      <c r="P312" s="47">
        <v>0.25600000000000001</v>
      </c>
      <c r="Q312" s="47">
        <v>0.311</v>
      </c>
      <c r="R312" s="47">
        <v>0.19900000000000001</v>
      </c>
      <c r="S312" s="47">
        <v>0.247</v>
      </c>
      <c r="T312" s="47">
        <v>0.22700000000000001</v>
      </c>
      <c r="U312" s="47">
        <v>0.30199999999999999</v>
      </c>
      <c r="V312" s="47">
        <v>0.223</v>
      </c>
      <c r="W312" s="173"/>
    </row>
    <row r="313" spans="1:23">
      <c r="A313" s="232"/>
      <c r="B313" s="603">
        <v>25.67</v>
      </c>
      <c r="C313" s="47">
        <v>0.184</v>
      </c>
      <c r="D313" s="47">
        <v>0.156</v>
      </c>
      <c r="E313" s="47">
        <v>0.245</v>
      </c>
      <c r="F313" s="47">
        <v>0.186</v>
      </c>
      <c r="G313" s="47">
        <v>0.23300000000000001</v>
      </c>
      <c r="H313" s="47">
        <v>0.19900000000000001</v>
      </c>
      <c r="I313" s="47">
        <v>0.23599999999999999</v>
      </c>
      <c r="J313" s="47">
        <v>0.154</v>
      </c>
      <c r="K313" s="47">
        <v>0.14699999999999999</v>
      </c>
      <c r="L313" s="47">
        <v>0.316</v>
      </c>
      <c r="M313" s="47">
        <v>0.186</v>
      </c>
      <c r="N313" s="47">
        <v>0.193</v>
      </c>
      <c r="O313" s="47">
        <v>0.16900000000000001</v>
      </c>
      <c r="P313" s="47">
        <v>0.24</v>
      </c>
      <c r="Q313" s="47">
        <v>0.27200000000000002</v>
      </c>
      <c r="R313" s="47">
        <v>0.187</v>
      </c>
      <c r="S313" s="47">
        <v>0.22700000000000001</v>
      </c>
      <c r="T313" s="47">
        <v>0.24099999999999999</v>
      </c>
      <c r="U313" s="47">
        <v>0.315</v>
      </c>
      <c r="V313" s="47">
        <v>0.214</v>
      </c>
      <c r="W313" s="173"/>
    </row>
    <row r="314" spans="1:23">
      <c r="A314" s="232"/>
      <c r="B314" s="603">
        <v>25.75</v>
      </c>
      <c r="C314" s="47">
        <v>0.17599999999999999</v>
      </c>
      <c r="D314" s="47">
        <v>0.13700000000000001</v>
      </c>
      <c r="E314" s="47">
        <v>0.23</v>
      </c>
      <c r="F314" s="47">
        <v>0.222</v>
      </c>
      <c r="G314" s="47">
        <v>0.27200000000000002</v>
      </c>
      <c r="H314" s="47">
        <v>0.20599999999999999</v>
      </c>
      <c r="I314" s="47">
        <v>0.23</v>
      </c>
      <c r="J314" s="47">
        <v>0.16700000000000001</v>
      </c>
      <c r="K314" s="47">
        <v>0.161</v>
      </c>
      <c r="L314" s="47">
        <v>0.311</v>
      </c>
      <c r="M314" s="47">
        <v>0.17</v>
      </c>
      <c r="N314" s="47">
        <v>0.185</v>
      </c>
      <c r="O314" s="47">
        <v>0.16600000000000001</v>
      </c>
      <c r="P314" s="47">
        <v>0.24199999999999999</v>
      </c>
      <c r="Q314" s="47">
        <v>0.28599999999999998</v>
      </c>
      <c r="R314" s="47">
        <v>0.185</v>
      </c>
      <c r="S314" s="47">
        <v>0.317</v>
      </c>
      <c r="T314" s="47">
        <v>0.24299999999999999</v>
      </c>
      <c r="U314" s="47">
        <v>0.26900000000000002</v>
      </c>
      <c r="V314" s="47">
        <v>0.20599999999999999</v>
      </c>
      <c r="W314" s="173"/>
    </row>
    <row r="315" spans="1:23">
      <c r="A315" s="232"/>
      <c r="B315" s="603">
        <v>25.83</v>
      </c>
      <c r="C315" s="47">
        <v>0.17100000000000001</v>
      </c>
      <c r="D315" s="47">
        <v>0.19400000000000001</v>
      </c>
      <c r="E315" s="47">
        <v>0.224</v>
      </c>
      <c r="F315" s="47">
        <v>0.22800000000000001</v>
      </c>
      <c r="G315" s="47">
        <v>0.29299999999999998</v>
      </c>
      <c r="H315" s="47">
        <v>0.19</v>
      </c>
      <c r="I315" s="47">
        <v>0.22800000000000001</v>
      </c>
      <c r="J315" s="47">
        <v>0.15</v>
      </c>
      <c r="K315" s="47">
        <v>0.14000000000000001</v>
      </c>
      <c r="L315" s="47">
        <v>0.317</v>
      </c>
      <c r="M315" s="47">
        <v>0.16900000000000001</v>
      </c>
      <c r="N315" s="47">
        <v>0.19700000000000001</v>
      </c>
      <c r="O315" s="47">
        <v>0.17399999999999999</v>
      </c>
      <c r="P315" s="47">
        <v>0.22</v>
      </c>
      <c r="Q315" s="47">
        <v>0.247</v>
      </c>
      <c r="R315" s="47">
        <v>0.16400000000000001</v>
      </c>
      <c r="S315" s="47">
        <v>0.30299999999999999</v>
      </c>
      <c r="T315" s="47">
        <v>0.222</v>
      </c>
      <c r="U315" s="47">
        <v>0.21299999999999999</v>
      </c>
      <c r="V315" s="47">
        <v>0.183</v>
      </c>
      <c r="W315" s="173"/>
    </row>
    <row r="316" spans="1:23">
      <c r="A316" s="232"/>
      <c r="B316" s="603">
        <v>25.92</v>
      </c>
      <c r="C316" s="47">
        <v>0.14799999999999999</v>
      </c>
      <c r="D316" s="47">
        <v>0.17399999999999999</v>
      </c>
      <c r="E316" s="47">
        <v>0.22600000000000001</v>
      </c>
      <c r="F316" s="47">
        <v>0.25</v>
      </c>
      <c r="G316" s="47">
        <v>0.28000000000000003</v>
      </c>
      <c r="H316" s="47">
        <v>0.17899999999999999</v>
      </c>
      <c r="I316" s="47">
        <v>0.25800000000000001</v>
      </c>
      <c r="J316" s="47">
        <v>0.158</v>
      </c>
      <c r="K316" s="47">
        <v>0.128</v>
      </c>
      <c r="L316" s="47">
        <v>0.30499999999999999</v>
      </c>
      <c r="M316" s="47">
        <v>0.154</v>
      </c>
      <c r="N316" s="47">
        <v>0.23799999999999999</v>
      </c>
      <c r="O316" s="47">
        <v>0.17899999999999999</v>
      </c>
      <c r="P316" s="47">
        <v>0.20499999999999999</v>
      </c>
      <c r="Q316" s="47">
        <v>0.26100000000000001</v>
      </c>
      <c r="R316" s="47">
        <v>0.17599999999999999</v>
      </c>
      <c r="S316" s="47">
        <v>0.29199999999999998</v>
      </c>
      <c r="T316" s="47">
        <v>0.21199999999999999</v>
      </c>
      <c r="U316" s="47">
        <v>0.216</v>
      </c>
      <c r="V316" s="47">
        <v>0.185</v>
      </c>
      <c r="W316" s="173"/>
    </row>
    <row r="317" spans="1:23">
      <c r="A317" s="232"/>
      <c r="B317" s="603">
        <v>26</v>
      </c>
      <c r="C317" s="47">
        <v>0.14899999999999999</v>
      </c>
      <c r="D317" s="47">
        <v>0.185</v>
      </c>
      <c r="E317" s="47">
        <v>0.23699999999999999</v>
      </c>
      <c r="F317" s="47">
        <v>0.26200000000000001</v>
      </c>
      <c r="G317" s="47">
        <v>0.308</v>
      </c>
      <c r="H317" s="47">
        <v>0.17599999999999999</v>
      </c>
      <c r="I317" s="47">
        <v>0.23799999999999999</v>
      </c>
      <c r="J317" s="47">
        <v>0.13200000000000001</v>
      </c>
      <c r="K317" s="47">
        <v>0.155</v>
      </c>
      <c r="L317" s="47">
        <v>0.311</v>
      </c>
      <c r="M317" s="47">
        <v>0.17499999999999999</v>
      </c>
      <c r="N317" s="47">
        <v>0.28699999999999998</v>
      </c>
      <c r="O317" s="47">
        <v>0.16700000000000001</v>
      </c>
      <c r="P317" s="47">
        <v>0.215</v>
      </c>
      <c r="Q317" s="47">
        <v>0.248</v>
      </c>
      <c r="R317" s="47">
        <v>0.17499999999999999</v>
      </c>
      <c r="S317" s="47">
        <v>0.252</v>
      </c>
      <c r="T317" s="47">
        <v>0.185</v>
      </c>
      <c r="U317" s="47">
        <v>0.187</v>
      </c>
      <c r="V317" s="47">
        <v>0.186</v>
      </c>
      <c r="W317" s="173"/>
    </row>
    <row r="318" spans="1:23">
      <c r="A318" s="232"/>
      <c r="B318" s="603">
        <v>26.08</v>
      </c>
      <c r="C318" s="47">
        <v>0.156</v>
      </c>
      <c r="D318" s="47">
        <v>0.16400000000000001</v>
      </c>
      <c r="E318" s="47">
        <v>0.253</v>
      </c>
      <c r="F318" s="47">
        <v>0.20599999999999999</v>
      </c>
      <c r="G318" s="47">
        <v>0.35799999999999998</v>
      </c>
      <c r="H318" s="47">
        <v>0.17799999999999999</v>
      </c>
      <c r="I318" s="47">
        <v>0.22800000000000001</v>
      </c>
      <c r="J318" s="47">
        <v>0.17799999999999999</v>
      </c>
      <c r="K318" s="47">
        <v>0.13900000000000001</v>
      </c>
      <c r="L318" s="47">
        <v>0.28399999999999997</v>
      </c>
      <c r="M318" s="47">
        <v>0.24299999999999999</v>
      </c>
      <c r="N318" s="47">
        <v>0.309</v>
      </c>
      <c r="O318" s="47">
        <v>0.25</v>
      </c>
      <c r="P318" s="47">
        <v>0.223</v>
      </c>
      <c r="Q318" s="47">
        <v>0.23100000000000001</v>
      </c>
      <c r="R318" s="47">
        <v>0.18</v>
      </c>
      <c r="S318" s="47">
        <v>0.24199999999999999</v>
      </c>
      <c r="T318" s="47">
        <v>0.20300000000000001</v>
      </c>
      <c r="U318" s="47">
        <v>0.191</v>
      </c>
      <c r="V318" s="47">
        <v>0.2</v>
      </c>
      <c r="W318" s="173"/>
    </row>
    <row r="319" spans="1:23">
      <c r="A319" s="232"/>
      <c r="B319" s="603">
        <v>26.17</v>
      </c>
      <c r="C319" s="47">
        <v>0.17199999999999999</v>
      </c>
      <c r="D319" s="47">
        <v>0.161</v>
      </c>
      <c r="E319" s="47">
        <v>0.253</v>
      </c>
      <c r="F319" s="47">
        <v>0.217</v>
      </c>
      <c r="G319" s="47">
        <v>0.36199999999999999</v>
      </c>
      <c r="H319" s="47">
        <v>0.17399999999999999</v>
      </c>
      <c r="I319" s="47">
        <v>0.221</v>
      </c>
      <c r="J319" s="47">
        <v>0.20100000000000001</v>
      </c>
      <c r="K319" s="47">
        <v>0.129</v>
      </c>
      <c r="L319" s="47">
        <v>0.26</v>
      </c>
      <c r="M319" s="47">
        <v>0.26700000000000002</v>
      </c>
      <c r="N319" s="47">
        <v>0.4</v>
      </c>
      <c r="O319" s="47">
        <v>0.32300000000000001</v>
      </c>
      <c r="P319" s="47">
        <v>0.23100000000000001</v>
      </c>
      <c r="Q319" s="47">
        <v>0.27200000000000002</v>
      </c>
      <c r="R319" s="47">
        <v>0.214</v>
      </c>
      <c r="S319" s="47">
        <v>0.215</v>
      </c>
      <c r="T319" s="47">
        <v>0.17899999999999999</v>
      </c>
      <c r="U319" s="47">
        <v>0.189</v>
      </c>
      <c r="V319" s="47">
        <v>0.192</v>
      </c>
      <c r="W319" s="173"/>
    </row>
    <row r="320" spans="1:23">
      <c r="A320" s="232"/>
      <c r="B320" s="603">
        <v>26.25</v>
      </c>
      <c r="C320" s="47">
        <v>0.16200000000000001</v>
      </c>
      <c r="D320" s="47">
        <v>0.157</v>
      </c>
      <c r="E320" s="47">
        <v>0.3</v>
      </c>
      <c r="F320" s="47">
        <v>0.20300000000000001</v>
      </c>
      <c r="G320" s="47">
        <v>0.27300000000000002</v>
      </c>
      <c r="H320" s="47">
        <v>0.17199999999999999</v>
      </c>
      <c r="I320" s="47">
        <v>0.20599999999999999</v>
      </c>
      <c r="J320" s="47">
        <v>0.17499999999999999</v>
      </c>
      <c r="K320" s="47">
        <v>0.14199999999999999</v>
      </c>
      <c r="L320" s="47">
        <v>0.24299999999999999</v>
      </c>
      <c r="M320" s="47">
        <v>0.24399999999999999</v>
      </c>
      <c r="N320" s="47">
        <v>0.33</v>
      </c>
      <c r="O320" s="47">
        <v>0.34100000000000003</v>
      </c>
      <c r="P320" s="47">
        <v>0.317</v>
      </c>
      <c r="Q320" s="47">
        <v>0.32500000000000001</v>
      </c>
      <c r="R320" s="47">
        <v>0.214</v>
      </c>
      <c r="S320" s="47">
        <v>0.23899999999999999</v>
      </c>
      <c r="T320" s="47">
        <v>0.18</v>
      </c>
      <c r="U320" s="47">
        <v>0.186</v>
      </c>
      <c r="V320" s="47">
        <v>0.20799999999999999</v>
      </c>
      <c r="W320" s="173"/>
    </row>
    <row r="321" spans="1:23">
      <c r="A321" s="232"/>
      <c r="B321" s="603">
        <v>26.33</v>
      </c>
      <c r="C321" s="47">
        <v>0.161</v>
      </c>
      <c r="D321" s="47">
        <v>0.157</v>
      </c>
      <c r="E321" s="47">
        <v>0.32900000000000001</v>
      </c>
      <c r="F321" s="47">
        <v>0.19500000000000001</v>
      </c>
      <c r="G321" s="47">
        <v>0.245</v>
      </c>
      <c r="H321" s="47">
        <v>0.17</v>
      </c>
      <c r="I321" s="47">
        <v>0.224</v>
      </c>
      <c r="J321" s="47">
        <v>0.13400000000000001</v>
      </c>
      <c r="K321" s="47">
        <v>0.16</v>
      </c>
      <c r="L321" s="47">
        <v>0.23599999999999999</v>
      </c>
      <c r="M321" s="47">
        <v>0.26900000000000002</v>
      </c>
      <c r="N321" s="47">
        <v>0.40699999999999997</v>
      </c>
      <c r="O321" s="47">
        <v>0.308</v>
      </c>
      <c r="P321" s="47">
        <v>0.26</v>
      </c>
      <c r="Q321" s="47">
        <v>0.30199999999999999</v>
      </c>
      <c r="R321" s="47">
        <v>0.19900000000000001</v>
      </c>
      <c r="S321" s="47">
        <v>0.218</v>
      </c>
      <c r="T321" s="47">
        <v>0.153</v>
      </c>
      <c r="U321" s="47">
        <v>0.17100000000000001</v>
      </c>
      <c r="V321" s="47">
        <v>0.18</v>
      </c>
      <c r="W321" s="173"/>
    </row>
    <row r="322" spans="1:23">
      <c r="A322" s="232"/>
      <c r="B322" s="603">
        <v>26.42</v>
      </c>
      <c r="C322" s="47">
        <v>0.183</v>
      </c>
      <c r="D322" s="47">
        <v>0.14499999999999999</v>
      </c>
      <c r="E322" s="47">
        <v>0.27300000000000002</v>
      </c>
      <c r="F322" s="47">
        <v>0.191</v>
      </c>
      <c r="G322" s="47">
        <v>0.224</v>
      </c>
      <c r="H322" s="47">
        <v>0.193</v>
      </c>
      <c r="I322" s="47">
        <v>0.317</v>
      </c>
      <c r="J322" s="47">
        <v>0.24</v>
      </c>
      <c r="K322" s="47">
        <v>0.16300000000000001</v>
      </c>
      <c r="L322" s="47">
        <v>0.22700000000000001</v>
      </c>
      <c r="M322" s="47">
        <v>0.36099999999999999</v>
      </c>
      <c r="N322" s="47">
        <v>0.32100000000000001</v>
      </c>
      <c r="O322" s="47">
        <v>0.26</v>
      </c>
      <c r="P322" s="47">
        <v>0.24299999999999999</v>
      </c>
      <c r="Q322" s="47">
        <v>0.28999999999999998</v>
      </c>
      <c r="R322" s="47">
        <v>0.192</v>
      </c>
      <c r="S322" s="47">
        <v>0.22500000000000001</v>
      </c>
      <c r="T322" s="47">
        <v>0.18099999999999999</v>
      </c>
      <c r="U322" s="47">
        <v>0.17299999999999999</v>
      </c>
      <c r="V322" s="47">
        <v>0.19500000000000001</v>
      </c>
      <c r="W322" s="173"/>
    </row>
    <row r="323" spans="1:23">
      <c r="A323" s="232"/>
      <c r="B323" s="603">
        <v>26.5</v>
      </c>
      <c r="C323" s="47">
        <v>0.25600000000000001</v>
      </c>
      <c r="D323" s="47">
        <v>0.152</v>
      </c>
      <c r="E323" s="47">
        <v>0.26900000000000002</v>
      </c>
      <c r="F323" s="47">
        <v>0.19500000000000001</v>
      </c>
      <c r="G323" s="47">
        <v>0.22</v>
      </c>
      <c r="H323" s="47">
        <v>0.19</v>
      </c>
      <c r="I323" s="47">
        <v>0.32900000000000001</v>
      </c>
      <c r="J323" s="47">
        <v>0.27700000000000002</v>
      </c>
      <c r="K323" s="47">
        <v>0.14599999999999999</v>
      </c>
      <c r="L323" s="47">
        <v>0.22600000000000001</v>
      </c>
      <c r="M323" s="47">
        <v>0.317</v>
      </c>
      <c r="N323" s="47">
        <v>0.53300000000000003</v>
      </c>
      <c r="O323" s="47">
        <v>0.23899999999999999</v>
      </c>
      <c r="P323" s="47">
        <v>0.23200000000000001</v>
      </c>
      <c r="Q323" s="47">
        <v>0.23300000000000001</v>
      </c>
      <c r="R323" s="47">
        <v>0.16400000000000001</v>
      </c>
      <c r="S323" s="47">
        <v>0.22700000000000001</v>
      </c>
      <c r="T323" s="47">
        <v>0.19700000000000001</v>
      </c>
      <c r="U323" s="47">
        <v>0.16600000000000001</v>
      </c>
      <c r="V323" s="47">
        <v>0.26300000000000001</v>
      </c>
      <c r="W323" s="173"/>
    </row>
    <row r="324" spans="1:23">
      <c r="A324" s="232"/>
      <c r="B324" s="603">
        <v>26.58</v>
      </c>
      <c r="C324" s="47">
        <v>0.29099999999999998</v>
      </c>
      <c r="D324" s="47">
        <v>0.17699999999999999</v>
      </c>
      <c r="E324" s="47">
        <v>0.25900000000000001</v>
      </c>
      <c r="F324" s="47">
        <v>0.183</v>
      </c>
      <c r="G324" s="47">
        <v>0.192</v>
      </c>
      <c r="H324" s="47">
        <v>0.193</v>
      </c>
      <c r="I324" s="47">
        <v>0.24199999999999999</v>
      </c>
      <c r="J324" s="47">
        <v>0.19900000000000001</v>
      </c>
      <c r="K324" s="47">
        <v>0.20300000000000001</v>
      </c>
      <c r="L324" s="47">
        <v>0.23599999999999999</v>
      </c>
      <c r="M324" s="47">
        <v>0.28499999999999998</v>
      </c>
      <c r="N324" s="47">
        <v>0.30499999999999999</v>
      </c>
      <c r="O324" s="47">
        <v>0.246</v>
      </c>
      <c r="P324" s="47">
        <v>0.26200000000000001</v>
      </c>
      <c r="Q324" s="47">
        <v>0.22700000000000001</v>
      </c>
      <c r="R324" s="47">
        <v>0.17399999999999999</v>
      </c>
      <c r="S324" s="47">
        <v>0.24099999999999999</v>
      </c>
      <c r="T324" s="47">
        <v>0.23699999999999999</v>
      </c>
      <c r="U324" s="47">
        <v>0.16700000000000001</v>
      </c>
      <c r="V324" s="47">
        <v>0.42</v>
      </c>
      <c r="W324" s="173"/>
    </row>
    <row r="325" spans="1:23">
      <c r="A325" s="232"/>
      <c r="B325" s="603">
        <v>26.67</v>
      </c>
      <c r="C325" s="47">
        <v>0.26800000000000002</v>
      </c>
      <c r="D325" s="47">
        <v>0.16600000000000001</v>
      </c>
      <c r="E325" s="47">
        <v>0.26100000000000001</v>
      </c>
      <c r="F325" s="47">
        <v>0.189</v>
      </c>
      <c r="G325" s="47">
        <v>0.217</v>
      </c>
      <c r="H325" s="47">
        <v>0.19600000000000001</v>
      </c>
      <c r="I325" s="47">
        <v>0.33200000000000002</v>
      </c>
      <c r="J325" s="47">
        <v>0.20499999999999999</v>
      </c>
      <c r="K325" s="47">
        <v>0.24199999999999999</v>
      </c>
      <c r="L325" s="47">
        <v>0.23200000000000001</v>
      </c>
      <c r="M325" s="47">
        <v>0.251</v>
      </c>
      <c r="N325" s="47">
        <v>0.27700000000000002</v>
      </c>
      <c r="O325" s="47">
        <v>0.224</v>
      </c>
      <c r="P325" s="47">
        <v>0.23599999999999999</v>
      </c>
      <c r="Q325" s="47">
        <v>0.20899999999999999</v>
      </c>
      <c r="R325" s="47">
        <v>0.17799999999999999</v>
      </c>
      <c r="S325" s="47">
        <v>0.22600000000000001</v>
      </c>
      <c r="T325" s="47">
        <v>0.26200000000000001</v>
      </c>
      <c r="U325" s="47">
        <v>0.16900000000000001</v>
      </c>
      <c r="V325" s="47">
        <v>0.35299999999999998</v>
      </c>
      <c r="W325" s="173"/>
    </row>
    <row r="326" spans="1:23">
      <c r="A326" s="232"/>
      <c r="B326" s="603">
        <v>26.75</v>
      </c>
      <c r="C326" s="47">
        <v>0.34200000000000003</v>
      </c>
      <c r="D326" s="47">
        <v>0.14899999999999999</v>
      </c>
      <c r="E326" s="47">
        <v>0.23499999999999999</v>
      </c>
      <c r="F326" s="47">
        <v>0.16800000000000001</v>
      </c>
      <c r="G326" s="47">
        <v>0.28299999999999997</v>
      </c>
      <c r="H326" s="47">
        <v>0.16900000000000001</v>
      </c>
      <c r="I326" s="47">
        <v>0.34499999999999997</v>
      </c>
      <c r="J326" s="47">
        <v>0.27200000000000002</v>
      </c>
      <c r="K326" s="47">
        <v>0.24399999999999999</v>
      </c>
      <c r="L326" s="47">
        <v>0.216</v>
      </c>
      <c r="M326" s="47">
        <v>0.23100000000000001</v>
      </c>
      <c r="N326" s="47">
        <v>0.25900000000000001</v>
      </c>
      <c r="O326" s="47">
        <v>0.23</v>
      </c>
      <c r="P326" s="47">
        <v>0.24299999999999999</v>
      </c>
      <c r="Q326" s="47">
        <v>0.23400000000000001</v>
      </c>
      <c r="R326" s="47">
        <v>0.17100000000000001</v>
      </c>
      <c r="S326" s="47">
        <v>0.253</v>
      </c>
      <c r="T326" s="47">
        <v>0.26800000000000002</v>
      </c>
      <c r="U326" s="47">
        <v>0.16600000000000001</v>
      </c>
      <c r="V326" s="47">
        <v>0.33</v>
      </c>
      <c r="W326" s="173"/>
    </row>
    <row r="327" spans="1:23">
      <c r="A327" s="232"/>
      <c r="B327" s="603">
        <v>26.83</v>
      </c>
      <c r="C327" s="47">
        <v>0.31</v>
      </c>
      <c r="D327" s="47">
        <v>0.14299999999999999</v>
      </c>
      <c r="E327" s="47">
        <v>0.23300000000000001</v>
      </c>
      <c r="F327" s="47">
        <v>0.18099999999999999</v>
      </c>
      <c r="G327" s="47">
        <v>0.28599999999999998</v>
      </c>
      <c r="H327" s="47">
        <v>0.16900000000000001</v>
      </c>
      <c r="I327" s="47">
        <v>0.34799999999999998</v>
      </c>
      <c r="J327" s="47">
        <v>0.28199999999999997</v>
      </c>
      <c r="K327" s="47">
        <v>0.251</v>
      </c>
      <c r="L327" s="47">
        <v>0.26500000000000001</v>
      </c>
      <c r="M327" s="47">
        <v>0.21299999999999999</v>
      </c>
      <c r="N327" s="47">
        <v>0.253</v>
      </c>
      <c r="O327" s="47">
        <v>0.22500000000000001</v>
      </c>
      <c r="P327" s="47">
        <v>0.13800000000000001</v>
      </c>
      <c r="Q327" s="47">
        <v>0.28000000000000003</v>
      </c>
      <c r="R327" s="47">
        <v>0.152</v>
      </c>
      <c r="S327" s="47">
        <v>0.28100000000000003</v>
      </c>
      <c r="T327" s="47">
        <v>0.33800000000000002</v>
      </c>
      <c r="U327" s="47">
        <v>0.20499999999999999</v>
      </c>
      <c r="V327" s="47">
        <v>0.371</v>
      </c>
      <c r="W327" s="173"/>
    </row>
    <row r="328" spans="1:23">
      <c r="A328" s="232"/>
      <c r="B328" s="603">
        <v>26.92</v>
      </c>
      <c r="C328" s="47">
        <v>0.25900000000000001</v>
      </c>
      <c r="D328" s="47">
        <v>0.17199999999999999</v>
      </c>
      <c r="E328" s="47">
        <v>0.218</v>
      </c>
      <c r="F328" s="47">
        <v>0.18099999999999999</v>
      </c>
      <c r="G328" s="47">
        <v>0.247</v>
      </c>
      <c r="H328" s="47">
        <v>0.16500000000000001</v>
      </c>
      <c r="I328" s="47">
        <v>0.27200000000000002</v>
      </c>
      <c r="J328" s="47">
        <v>0.308</v>
      </c>
      <c r="K328" s="47">
        <v>0.25600000000000001</v>
      </c>
      <c r="L328" s="47">
        <v>0.255</v>
      </c>
      <c r="M328" s="47">
        <v>0.19700000000000001</v>
      </c>
      <c r="N328" s="47">
        <v>0.23699999999999999</v>
      </c>
      <c r="O328" s="47">
        <v>0.22700000000000001</v>
      </c>
      <c r="P328" s="47">
        <v>0.23400000000000001</v>
      </c>
      <c r="Q328" s="47">
        <v>0.28399999999999997</v>
      </c>
      <c r="R328" s="47">
        <v>0.16500000000000001</v>
      </c>
      <c r="S328" s="47">
        <v>0.28399999999999997</v>
      </c>
      <c r="T328" s="47">
        <v>0.36099999999999999</v>
      </c>
      <c r="U328" s="47">
        <v>0.19500000000000001</v>
      </c>
      <c r="V328" s="47">
        <v>0.35399999999999998</v>
      </c>
      <c r="W328" s="173"/>
    </row>
    <row r="329" spans="1:23">
      <c r="A329" s="232"/>
      <c r="B329" s="603">
        <v>27</v>
      </c>
      <c r="C329" s="47">
        <v>0.22500000000000001</v>
      </c>
      <c r="D329" s="47">
        <v>0.159</v>
      </c>
      <c r="E329" s="47">
        <v>0.214</v>
      </c>
      <c r="F329" s="47">
        <v>0.17699999999999999</v>
      </c>
      <c r="G329" s="47">
        <v>0.312</v>
      </c>
      <c r="H329" s="47">
        <v>0.184</v>
      </c>
      <c r="I329" s="47">
        <v>0.26900000000000002</v>
      </c>
      <c r="J329" s="47">
        <v>0.32300000000000001</v>
      </c>
      <c r="K329" s="47">
        <v>0.18</v>
      </c>
      <c r="L329" s="47">
        <v>0.25600000000000001</v>
      </c>
      <c r="M329" s="47">
        <v>0.182</v>
      </c>
      <c r="N329" s="47">
        <v>0.22800000000000001</v>
      </c>
      <c r="O329" s="47">
        <v>0.218</v>
      </c>
      <c r="P329" s="47">
        <v>0.29799999999999999</v>
      </c>
      <c r="Q329" s="47">
        <v>0.27800000000000002</v>
      </c>
      <c r="R329" s="47">
        <v>0.16500000000000001</v>
      </c>
      <c r="S329" s="47">
        <v>0.35199999999999998</v>
      </c>
      <c r="T329" s="47">
        <v>0.40799999999999997</v>
      </c>
      <c r="U329" s="47">
        <v>0.19500000000000001</v>
      </c>
      <c r="V329" s="47">
        <v>0.35299999999999998</v>
      </c>
      <c r="W329" s="173"/>
    </row>
    <row r="330" spans="1:23">
      <c r="A330" s="232"/>
      <c r="B330" s="603">
        <v>27.08</v>
      </c>
      <c r="C330" s="47">
        <v>0.32200000000000001</v>
      </c>
      <c r="D330" s="47">
        <v>0.13800000000000001</v>
      </c>
      <c r="E330" s="47">
        <v>0.21</v>
      </c>
      <c r="F330" s="47">
        <v>0.26300000000000001</v>
      </c>
      <c r="G330" s="47">
        <v>0.27700000000000002</v>
      </c>
      <c r="H330" s="47">
        <v>0.20799999999999999</v>
      </c>
      <c r="I330" s="47">
        <v>0.26400000000000001</v>
      </c>
      <c r="J330" s="47">
        <v>0.25800000000000001</v>
      </c>
      <c r="K330" s="47">
        <v>0.16800000000000001</v>
      </c>
      <c r="L330" s="47">
        <v>0.30399999999999999</v>
      </c>
      <c r="M330" s="47">
        <v>0.18099999999999999</v>
      </c>
      <c r="N330" s="47">
        <v>0.23</v>
      </c>
      <c r="O330" s="47">
        <v>0.22800000000000001</v>
      </c>
      <c r="P330" s="47">
        <v>0.29199999999999998</v>
      </c>
      <c r="Q330" s="47">
        <v>0.26600000000000001</v>
      </c>
      <c r="R330" s="47">
        <v>0.158</v>
      </c>
      <c r="S330" s="47">
        <v>0.23599999999999999</v>
      </c>
      <c r="T330" s="47">
        <v>0.41499999999999998</v>
      </c>
      <c r="U330" s="47">
        <v>0.17799999999999999</v>
      </c>
      <c r="V330" s="47">
        <v>0.34699999999999998</v>
      </c>
      <c r="W330" s="173"/>
    </row>
    <row r="331" spans="1:23">
      <c r="A331" s="232"/>
      <c r="B331" s="603">
        <v>27.17</v>
      </c>
      <c r="C331" s="47">
        <v>0.251</v>
      </c>
      <c r="D331" s="47">
        <v>0.152</v>
      </c>
      <c r="E331" s="47">
        <v>0.20499999999999999</v>
      </c>
      <c r="F331" s="47">
        <v>0.27500000000000002</v>
      </c>
      <c r="G331" s="47">
        <v>0.27800000000000002</v>
      </c>
      <c r="H331" s="47">
        <v>0.185</v>
      </c>
      <c r="I331" s="47">
        <v>0.25700000000000001</v>
      </c>
      <c r="J331" s="47">
        <v>0.219</v>
      </c>
      <c r="K331" s="47">
        <v>0.157</v>
      </c>
      <c r="L331" s="47">
        <v>0.35299999999999998</v>
      </c>
      <c r="M331" s="47">
        <v>0.17499999999999999</v>
      </c>
      <c r="N331" s="47">
        <v>0.215</v>
      </c>
      <c r="O331" s="47">
        <v>0.221</v>
      </c>
      <c r="P331" s="47">
        <v>0.375</v>
      </c>
      <c r="Q331" s="47">
        <v>0.188</v>
      </c>
      <c r="R331" s="47">
        <v>0.182</v>
      </c>
      <c r="S331" s="47">
        <v>0.222</v>
      </c>
      <c r="T331" s="47">
        <v>0.38600000000000001</v>
      </c>
      <c r="U331" s="47">
        <v>0.189</v>
      </c>
      <c r="V331" s="47">
        <v>0.27200000000000002</v>
      </c>
      <c r="W331" s="173"/>
    </row>
    <row r="332" spans="1:23">
      <c r="A332" s="232"/>
      <c r="B332" s="603">
        <v>27.25</v>
      </c>
      <c r="C332" s="47">
        <v>0.23599999999999999</v>
      </c>
      <c r="D332" s="47">
        <v>0.30299999999999999</v>
      </c>
      <c r="E332" s="47">
        <v>0.26200000000000001</v>
      </c>
      <c r="F332" s="47">
        <v>0.31</v>
      </c>
      <c r="G332" s="47">
        <v>0.254</v>
      </c>
      <c r="H332" s="47">
        <v>0.186</v>
      </c>
      <c r="I332" s="47">
        <v>0.20100000000000001</v>
      </c>
      <c r="J332" s="47">
        <v>0.189</v>
      </c>
      <c r="K332" s="47">
        <v>0.154</v>
      </c>
      <c r="L332" s="47">
        <v>0.377</v>
      </c>
      <c r="M332" s="47">
        <v>0.16300000000000001</v>
      </c>
      <c r="N332" s="47">
        <v>0.245</v>
      </c>
      <c r="O332" s="47">
        <v>0.23499999999999999</v>
      </c>
      <c r="P332" s="47">
        <v>0.51900000000000002</v>
      </c>
      <c r="Q332" s="47">
        <v>0.20699999999999999</v>
      </c>
      <c r="R332" s="47">
        <v>0.16900000000000001</v>
      </c>
      <c r="S332" s="47">
        <v>0.224</v>
      </c>
      <c r="T332" s="47">
        <v>0.443</v>
      </c>
      <c r="U332" s="47">
        <v>0.182</v>
      </c>
      <c r="V332" s="47">
        <v>0.25700000000000001</v>
      </c>
      <c r="W332" s="173"/>
    </row>
    <row r="333" spans="1:23">
      <c r="A333" s="232"/>
      <c r="B333" s="603">
        <v>27.33</v>
      </c>
      <c r="C333" s="47">
        <v>0.20100000000000001</v>
      </c>
      <c r="D333" s="47">
        <v>0.26600000000000001</v>
      </c>
      <c r="E333" s="47">
        <v>0.26700000000000002</v>
      </c>
      <c r="F333" s="47">
        <v>0.32700000000000001</v>
      </c>
      <c r="G333" s="47">
        <v>0.26</v>
      </c>
      <c r="H333" s="47">
        <v>0.23300000000000001</v>
      </c>
      <c r="I333" s="47">
        <v>0.20499999999999999</v>
      </c>
      <c r="J333" s="47">
        <v>0.185</v>
      </c>
      <c r="K333" s="47">
        <v>0.14499999999999999</v>
      </c>
      <c r="L333" s="47">
        <v>0.38500000000000001</v>
      </c>
      <c r="M333" s="47">
        <v>0.18</v>
      </c>
      <c r="N333" s="47">
        <v>0.20699999999999999</v>
      </c>
      <c r="O333" s="47">
        <v>0.19500000000000001</v>
      </c>
      <c r="P333" s="47">
        <v>0.35399999999999998</v>
      </c>
      <c r="Q333" s="47">
        <v>0.20200000000000001</v>
      </c>
      <c r="R333" s="47">
        <v>0.17100000000000001</v>
      </c>
      <c r="S333" s="47">
        <v>0.22600000000000001</v>
      </c>
      <c r="T333" s="47">
        <v>0.32200000000000001</v>
      </c>
      <c r="U333" s="47">
        <v>0.16300000000000001</v>
      </c>
      <c r="V333" s="47">
        <v>0.28199999999999997</v>
      </c>
      <c r="W333" s="173"/>
    </row>
    <row r="334" spans="1:23">
      <c r="A334" s="232"/>
      <c r="B334" s="603">
        <v>27.42</v>
      </c>
      <c r="C334" s="47">
        <v>0.19900000000000001</v>
      </c>
      <c r="D334" s="47">
        <v>0.28299999999999997</v>
      </c>
      <c r="E334" s="47">
        <v>0.254</v>
      </c>
      <c r="F334" s="47">
        <v>0.27200000000000002</v>
      </c>
      <c r="G334" s="47">
        <v>0.23699999999999999</v>
      </c>
      <c r="H334" s="47">
        <v>0.26100000000000001</v>
      </c>
      <c r="I334" s="47">
        <v>0.216</v>
      </c>
      <c r="J334" s="47">
        <v>0.19700000000000001</v>
      </c>
      <c r="K334" s="47">
        <v>0.13800000000000001</v>
      </c>
      <c r="L334" s="47">
        <v>0.33700000000000002</v>
      </c>
      <c r="M334" s="47">
        <v>0.17399999999999999</v>
      </c>
      <c r="N334" s="47">
        <v>0.20899999999999999</v>
      </c>
      <c r="O334" s="47">
        <v>0.20399999999999999</v>
      </c>
      <c r="P334" s="47">
        <v>0.33100000000000002</v>
      </c>
      <c r="Q334" s="47">
        <v>0.22900000000000001</v>
      </c>
      <c r="R334" s="47">
        <v>0.17199999999999999</v>
      </c>
      <c r="S334" s="47">
        <v>0.22900000000000001</v>
      </c>
      <c r="T334" s="47">
        <v>0.28699999999999998</v>
      </c>
      <c r="U334" s="47">
        <v>0.16800000000000001</v>
      </c>
      <c r="V334" s="47">
        <v>0.26800000000000002</v>
      </c>
      <c r="W334" s="173"/>
    </row>
    <row r="335" spans="1:23">
      <c r="A335" s="232"/>
      <c r="B335" s="603">
        <v>27.5</v>
      </c>
      <c r="C335" s="47">
        <v>0.187</v>
      </c>
      <c r="D335" s="47">
        <v>0.26900000000000002</v>
      </c>
      <c r="E335" s="47">
        <v>0.247</v>
      </c>
      <c r="F335" s="47">
        <v>0.249</v>
      </c>
      <c r="G335" s="47">
        <v>0.22700000000000001</v>
      </c>
      <c r="H335" s="47">
        <v>0.249</v>
      </c>
      <c r="I335" s="47">
        <v>0.20899999999999999</v>
      </c>
      <c r="J335" s="47">
        <v>0.19500000000000001</v>
      </c>
      <c r="K335" s="47">
        <v>0.129</v>
      </c>
      <c r="L335" s="47">
        <v>0.29099999999999998</v>
      </c>
      <c r="M335" s="47">
        <v>0.17199999999999999</v>
      </c>
      <c r="N335" s="47">
        <v>0.22</v>
      </c>
      <c r="O335" s="47">
        <v>0.29199999999999998</v>
      </c>
      <c r="P335" s="47">
        <v>0.41099999999999998</v>
      </c>
      <c r="Q335" s="47">
        <v>0.20200000000000001</v>
      </c>
      <c r="R335" s="47">
        <v>0.14599999999999999</v>
      </c>
      <c r="S335" s="47">
        <v>0.23100000000000001</v>
      </c>
      <c r="T335" s="47">
        <v>0.23899999999999999</v>
      </c>
      <c r="U335" s="47">
        <v>0.16800000000000001</v>
      </c>
      <c r="V335" s="47">
        <v>0.252</v>
      </c>
      <c r="W335" s="173"/>
    </row>
    <row r="336" spans="1:23">
      <c r="A336" s="232"/>
      <c r="B336" s="603">
        <v>27.58</v>
      </c>
      <c r="C336" s="47">
        <v>0.191</v>
      </c>
      <c r="D336" s="47">
        <v>0.32700000000000001</v>
      </c>
      <c r="E336" s="47">
        <v>0.25</v>
      </c>
      <c r="F336" s="47">
        <v>0.29799999999999999</v>
      </c>
      <c r="G336" s="47">
        <v>0.20699999999999999</v>
      </c>
      <c r="H336" s="47">
        <v>0.23300000000000001</v>
      </c>
      <c r="I336" s="47">
        <v>0.23899999999999999</v>
      </c>
      <c r="J336" s="47">
        <v>0.185</v>
      </c>
      <c r="K336" s="47">
        <v>0.13600000000000001</v>
      </c>
      <c r="L336" s="47">
        <v>0.27100000000000002</v>
      </c>
      <c r="M336" s="47">
        <v>0.20399999999999999</v>
      </c>
      <c r="N336" s="47">
        <v>0.21199999999999999</v>
      </c>
      <c r="O336" s="47">
        <v>0.32800000000000001</v>
      </c>
      <c r="P336" s="47">
        <v>0.371</v>
      </c>
      <c r="Q336" s="47">
        <v>0.20200000000000001</v>
      </c>
      <c r="R336" s="47">
        <v>0.159</v>
      </c>
      <c r="S336" s="47">
        <v>0.20499999999999999</v>
      </c>
      <c r="T336" s="47">
        <v>0.22500000000000001</v>
      </c>
      <c r="U336" s="47">
        <v>0.157</v>
      </c>
      <c r="V336" s="47">
        <v>0.25</v>
      </c>
      <c r="W336" s="173"/>
    </row>
    <row r="337" spans="1:23">
      <c r="A337" s="232"/>
      <c r="B337" s="603">
        <v>27.67</v>
      </c>
      <c r="C337" s="47">
        <v>0.192</v>
      </c>
      <c r="D337" s="47">
        <v>0.29799999999999999</v>
      </c>
      <c r="E337" s="47">
        <v>0.33300000000000002</v>
      </c>
      <c r="F337" s="47">
        <v>0.27100000000000002</v>
      </c>
      <c r="G337" s="47">
        <v>0.21299999999999999</v>
      </c>
      <c r="H337" s="47">
        <v>0.22700000000000001</v>
      </c>
      <c r="I337" s="47">
        <v>0.23200000000000001</v>
      </c>
      <c r="J337" s="47">
        <v>0.17699999999999999</v>
      </c>
      <c r="K337" s="47">
        <v>0.154</v>
      </c>
      <c r="L337" s="47">
        <v>0.26300000000000001</v>
      </c>
      <c r="M337" s="47">
        <v>0.20200000000000001</v>
      </c>
      <c r="N337" s="47">
        <v>0.222</v>
      </c>
      <c r="O337" s="47">
        <v>0.28899999999999998</v>
      </c>
      <c r="P337" s="47">
        <v>0.245</v>
      </c>
      <c r="Q337" s="47">
        <v>0.22600000000000001</v>
      </c>
      <c r="R337" s="47">
        <v>0.17399999999999999</v>
      </c>
      <c r="S337" s="47">
        <v>0.20899999999999999</v>
      </c>
      <c r="T337" s="47">
        <v>0.161</v>
      </c>
      <c r="U337" s="47">
        <v>0.15</v>
      </c>
      <c r="V337" s="47">
        <v>0.224</v>
      </c>
      <c r="W337" s="173"/>
    </row>
    <row r="338" spans="1:23">
      <c r="A338" s="232"/>
      <c r="B338" s="603">
        <v>27.75</v>
      </c>
      <c r="C338" s="47">
        <v>0.17499999999999999</v>
      </c>
      <c r="D338" s="47">
        <v>0.34699999999999998</v>
      </c>
      <c r="E338" s="47">
        <v>0.29199999999999998</v>
      </c>
      <c r="F338" s="47">
        <v>0.23699999999999999</v>
      </c>
      <c r="G338" s="47">
        <v>0.21</v>
      </c>
      <c r="H338" s="47">
        <v>0.26500000000000001</v>
      </c>
      <c r="I338" s="47">
        <v>0.23200000000000001</v>
      </c>
      <c r="J338" s="47">
        <v>0.28599999999999998</v>
      </c>
      <c r="K338" s="47">
        <v>0.16500000000000001</v>
      </c>
      <c r="L338" s="47">
        <v>0.23</v>
      </c>
      <c r="M338" s="47">
        <v>0.20799999999999999</v>
      </c>
      <c r="N338" s="47">
        <v>0.21</v>
      </c>
      <c r="O338" s="47">
        <v>0.34799999999999998</v>
      </c>
      <c r="P338" s="47">
        <v>0.23100000000000001</v>
      </c>
      <c r="Q338" s="47">
        <v>0.23799999999999999</v>
      </c>
      <c r="R338" s="47">
        <v>0.17199999999999999</v>
      </c>
      <c r="S338" s="47">
        <v>0.19400000000000001</v>
      </c>
      <c r="T338" s="47">
        <v>0.183</v>
      </c>
      <c r="U338" s="47">
        <v>0.25600000000000001</v>
      </c>
      <c r="V338" s="47">
        <v>0.218</v>
      </c>
      <c r="W338" s="173"/>
    </row>
    <row r="339" spans="1:23">
      <c r="A339" s="232"/>
      <c r="B339" s="603">
        <v>27.83</v>
      </c>
      <c r="C339" s="47">
        <v>0.33800000000000002</v>
      </c>
      <c r="D339" s="47">
        <v>0.32400000000000001</v>
      </c>
      <c r="E339" s="47">
        <v>0.28899999999999998</v>
      </c>
      <c r="F339" s="47">
        <v>0.23799999999999999</v>
      </c>
      <c r="G339" s="47">
        <v>0.20499999999999999</v>
      </c>
      <c r="H339" s="47">
        <v>0.254</v>
      </c>
      <c r="I339" s="47">
        <v>0.223</v>
      </c>
      <c r="J339" s="47">
        <v>0.33500000000000002</v>
      </c>
      <c r="K339" s="47">
        <v>0.154</v>
      </c>
      <c r="L339" s="47">
        <v>0.22700000000000001</v>
      </c>
      <c r="M339" s="47">
        <v>0.19700000000000001</v>
      </c>
      <c r="N339" s="47">
        <v>0.33</v>
      </c>
      <c r="O339" s="47">
        <v>0.46200000000000002</v>
      </c>
      <c r="P339" s="47">
        <v>0.216</v>
      </c>
      <c r="Q339" s="47">
        <v>0.223</v>
      </c>
      <c r="R339" s="47">
        <v>0.223</v>
      </c>
      <c r="S339" s="47">
        <v>0.19600000000000001</v>
      </c>
      <c r="T339" s="47">
        <v>0.21199999999999999</v>
      </c>
      <c r="U339" s="47">
        <v>0.26200000000000001</v>
      </c>
      <c r="V339" s="47">
        <v>0.19700000000000001</v>
      </c>
      <c r="W339" s="173"/>
    </row>
    <row r="340" spans="1:23">
      <c r="A340" s="232"/>
      <c r="B340" s="603">
        <v>27.92</v>
      </c>
      <c r="C340" s="47">
        <v>0.35599999999999998</v>
      </c>
      <c r="D340" s="47">
        <v>0.28899999999999998</v>
      </c>
      <c r="E340" s="47">
        <v>0.24199999999999999</v>
      </c>
      <c r="F340" s="47">
        <v>0.255</v>
      </c>
      <c r="G340" s="47">
        <v>0.19</v>
      </c>
      <c r="H340" s="47">
        <v>0.25600000000000001</v>
      </c>
      <c r="I340" s="47">
        <v>0.224</v>
      </c>
      <c r="J340" s="47">
        <v>0.25</v>
      </c>
      <c r="K340" s="47">
        <v>0.13600000000000001</v>
      </c>
      <c r="L340" s="47">
        <v>0.216</v>
      </c>
      <c r="M340" s="47">
        <v>0.17699999999999999</v>
      </c>
      <c r="N340" s="47">
        <v>0.39700000000000002</v>
      </c>
      <c r="O340" s="47">
        <v>0.44700000000000001</v>
      </c>
      <c r="P340" s="47">
        <v>0.189</v>
      </c>
      <c r="Q340" s="47">
        <v>0.23</v>
      </c>
      <c r="R340" s="47">
        <v>0.313</v>
      </c>
      <c r="S340" s="47">
        <v>0.219</v>
      </c>
      <c r="T340" s="47">
        <v>0.19700000000000001</v>
      </c>
      <c r="U340" s="47">
        <v>0.26900000000000002</v>
      </c>
      <c r="V340" s="47">
        <v>0.191</v>
      </c>
      <c r="W340" s="173"/>
    </row>
    <row r="341" spans="1:23">
      <c r="A341" s="232"/>
      <c r="B341" s="603">
        <v>28</v>
      </c>
      <c r="C341" s="47">
        <v>0.34699999999999998</v>
      </c>
      <c r="D341" s="47">
        <v>0.316</v>
      </c>
      <c r="E341" s="47">
        <v>0.26200000000000001</v>
      </c>
      <c r="F341" s="47">
        <v>0.25600000000000001</v>
      </c>
      <c r="G341" s="47">
        <v>0.20200000000000001</v>
      </c>
      <c r="H341" s="47">
        <v>0.255</v>
      </c>
      <c r="I341" s="47">
        <v>0.27600000000000002</v>
      </c>
      <c r="J341" s="47">
        <v>0.189</v>
      </c>
      <c r="K341" s="47">
        <v>0.14000000000000001</v>
      </c>
      <c r="L341" s="47">
        <v>0.219</v>
      </c>
      <c r="M341" s="47">
        <v>0.188</v>
      </c>
      <c r="N341" s="47">
        <v>0.31</v>
      </c>
      <c r="O341" s="47">
        <v>0.36599999999999999</v>
      </c>
      <c r="P341" s="47">
        <v>0.26700000000000002</v>
      </c>
      <c r="Q341" s="47">
        <v>0.20799999999999999</v>
      </c>
      <c r="R341" s="47">
        <v>0.29599999999999999</v>
      </c>
      <c r="S341" s="47">
        <v>0.253</v>
      </c>
      <c r="T341" s="47">
        <v>0.17499999999999999</v>
      </c>
      <c r="U341" s="47">
        <v>0.39</v>
      </c>
      <c r="V341" s="47">
        <v>0.20599999999999999</v>
      </c>
      <c r="W341" s="173"/>
    </row>
    <row r="342" spans="1:23">
      <c r="A342" s="232"/>
      <c r="B342" s="603">
        <v>28.08</v>
      </c>
      <c r="C342" s="47">
        <v>0.28100000000000003</v>
      </c>
      <c r="D342" s="47">
        <v>0.42899999999999999</v>
      </c>
      <c r="E342" s="47">
        <v>0.24299999999999999</v>
      </c>
      <c r="F342" s="47">
        <v>0.215</v>
      </c>
      <c r="G342" s="47">
        <v>0.19600000000000001</v>
      </c>
      <c r="H342" s="47">
        <v>0.216</v>
      </c>
      <c r="I342" s="47">
        <v>0.29799999999999999</v>
      </c>
      <c r="J342" s="47">
        <v>0.30399999999999999</v>
      </c>
      <c r="K342" s="47">
        <v>0.21199999999999999</v>
      </c>
      <c r="L342" s="47">
        <v>0.20899999999999999</v>
      </c>
      <c r="M342" s="47">
        <v>0.24199999999999999</v>
      </c>
      <c r="N342" s="47">
        <v>0.34</v>
      </c>
      <c r="O342" s="47">
        <v>0.32</v>
      </c>
      <c r="P342" s="47">
        <v>0.317</v>
      </c>
      <c r="Q342" s="47">
        <v>0.253</v>
      </c>
      <c r="R342" s="47">
        <v>0.31</v>
      </c>
      <c r="S342" s="47">
        <v>0.26600000000000001</v>
      </c>
      <c r="T342" s="47">
        <v>0.17100000000000001</v>
      </c>
      <c r="U342" s="47">
        <v>0.372</v>
      </c>
      <c r="V342" s="47">
        <v>0.20300000000000001</v>
      </c>
      <c r="W342" s="173"/>
    </row>
    <row r="343" spans="1:23">
      <c r="A343" s="232"/>
      <c r="B343" s="603">
        <v>28.17</v>
      </c>
      <c r="C343" s="47">
        <v>0.32</v>
      </c>
      <c r="D343" s="47">
        <v>0.35399999999999998</v>
      </c>
      <c r="E343" s="47">
        <v>0.23499999999999999</v>
      </c>
      <c r="F343" s="47">
        <v>0.245</v>
      </c>
      <c r="G343" s="47">
        <v>0.22700000000000001</v>
      </c>
      <c r="H343" s="47">
        <v>0.20799999999999999</v>
      </c>
      <c r="I343" s="47">
        <v>0.34</v>
      </c>
      <c r="J343" s="47">
        <v>0.29099999999999998</v>
      </c>
      <c r="K343" s="47">
        <v>0.21099999999999999</v>
      </c>
      <c r="L343" s="47">
        <v>0.19700000000000001</v>
      </c>
      <c r="M343" s="47">
        <v>0.30299999999999999</v>
      </c>
      <c r="N343" s="47">
        <v>0.378</v>
      </c>
      <c r="O343" s="47">
        <v>0.29599999999999999</v>
      </c>
      <c r="P343" s="47">
        <v>0.28999999999999998</v>
      </c>
      <c r="Q343" s="47">
        <v>0.22900000000000001</v>
      </c>
      <c r="R343" s="47">
        <v>0.246</v>
      </c>
      <c r="S343" s="47">
        <v>0.29599999999999999</v>
      </c>
      <c r="T343" s="47">
        <v>0.24199999999999999</v>
      </c>
      <c r="U343" s="47">
        <v>0.26600000000000001</v>
      </c>
      <c r="V343" s="47">
        <v>0.186</v>
      </c>
      <c r="W343" s="173"/>
    </row>
    <row r="344" spans="1:23">
      <c r="A344" s="232"/>
      <c r="B344" s="603">
        <v>28.25</v>
      </c>
      <c r="C344" s="47">
        <v>0.30199999999999999</v>
      </c>
      <c r="D344" s="47">
        <v>0.31</v>
      </c>
      <c r="E344" s="47">
        <v>0.221</v>
      </c>
      <c r="F344" s="47">
        <v>0.247</v>
      </c>
      <c r="G344" s="47">
        <v>0.26300000000000001</v>
      </c>
      <c r="H344" s="47">
        <v>0.25800000000000001</v>
      </c>
      <c r="I344" s="47">
        <v>0.26700000000000002</v>
      </c>
      <c r="J344" s="47">
        <v>0.23599999999999999</v>
      </c>
      <c r="K344" s="47">
        <v>0.309</v>
      </c>
      <c r="L344" s="47">
        <v>0.19900000000000001</v>
      </c>
      <c r="M344" s="47">
        <v>0.28000000000000003</v>
      </c>
      <c r="N344" s="47">
        <v>0.41499999999999998</v>
      </c>
      <c r="O344" s="47">
        <v>0.30199999999999999</v>
      </c>
      <c r="P344" s="47">
        <v>0.29099999999999998</v>
      </c>
      <c r="Q344" s="47">
        <v>0.25900000000000001</v>
      </c>
      <c r="R344" s="47">
        <v>0.25</v>
      </c>
      <c r="S344" s="47">
        <v>0.27900000000000003</v>
      </c>
      <c r="T344" s="47">
        <v>0.251</v>
      </c>
      <c r="U344" s="47">
        <v>0.27900000000000003</v>
      </c>
      <c r="V344" s="47">
        <v>0.20699999999999999</v>
      </c>
      <c r="W344" s="173"/>
    </row>
    <row r="345" spans="1:23">
      <c r="A345" s="232"/>
      <c r="B345" s="603">
        <v>28.33</v>
      </c>
      <c r="C345" s="47">
        <v>0.28599999999999998</v>
      </c>
      <c r="D345" s="47">
        <v>0.28999999999999998</v>
      </c>
      <c r="E345" s="47">
        <v>0.22900000000000001</v>
      </c>
      <c r="F345" s="47">
        <v>0.23200000000000001</v>
      </c>
      <c r="G345" s="47">
        <v>0.35499999999999998</v>
      </c>
      <c r="H345" s="47">
        <v>0.25900000000000001</v>
      </c>
      <c r="I345" s="47">
        <v>0.27300000000000002</v>
      </c>
      <c r="J345" s="47">
        <v>0.182</v>
      </c>
      <c r="K345" s="47">
        <v>0.39400000000000002</v>
      </c>
      <c r="L345" s="47">
        <v>0.20300000000000001</v>
      </c>
      <c r="M345" s="47">
        <v>0.249</v>
      </c>
      <c r="N345" s="47">
        <v>0.36199999999999999</v>
      </c>
      <c r="O345" s="47">
        <v>0.26600000000000001</v>
      </c>
      <c r="P345" s="47">
        <v>0.27300000000000002</v>
      </c>
      <c r="Q345" s="47">
        <v>0.33700000000000002</v>
      </c>
      <c r="R345" s="47">
        <v>0.216</v>
      </c>
      <c r="S345" s="47">
        <v>0.35299999999999998</v>
      </c>
      <c r="T345" s="47">
        <v>0.27500000000000002</v>
      </c>
      <c r="U345" s="47">
        <v>0.372</v>
      </c>
      <c r="V345" s="47">
        <v>0.38500000000000001</v>
      </c>
      <c r="W345" s="173"/>
    </row>
    <row r="346" spans="1:23">
      <c r="A346" s="232"/>
      <c r="B346" s="603">
        <v>28.42</v>
      </c>
      <c r="C346" s="47">
        <v>0.26</v>
      </c>
      <c r="D346" s="47">
        <v>0.23699999999999999</v>
      </c>
      <c r="E346" s="47">
        <v>0.21</v>
      </c>
      <c r="F346" s="47">
        <v>0.3</v>
      </c>
      <c r="G346" s="47">
        <v>0.26700000000000002</v>
      </c>
      <c r="H346" s="47">
        <v>0.23</v>
      </c>
      <c r="I346" s="47">
        <v>0.24</v>
      </c>
      <c r="J346" s="47">
        <v>0.28599999999999998</v>
      </c>
      <c r="K346" s="47">
        <v>0.38600000000000001</v>
      </c>
      <c r="L346" s="47">
        <v>0.2</v>
      </c>
      <c r="M346" s="47">
        <v>0.255</v>
      </c>
      <c r="N346" s="47">
        <v>0.35499999999999998</v>
      </c>
      <c r="O346" s="47">
        <v>0.252</v>
      </c>
      <c r="P346" s="47">
        <v>0.26600000000000001</v>
      </c>
      <c r="Q346" s="47">
        <v>0.33</v>
      </c>
      <c r="R346" s="47">
        <v>0.222</v>
      </c>
      <c r="S346" s="47">
        <v>0.32</v>
      </c>
      <c r="T346" s="47">
        <v>0.29799999999999999</v>
      </c>
      <c r="U346" s="47">
        <v>0.33400000000000002</v>
      </c>
      <c r="V346" s="47">
        <v>0.316</v>
      </c>
      <c r="W346" s="173"/>
    </row>
    <row r="347" spans="1:23">
      <c r="A347" s="232"/>
      <c r="B347" s="603">
        <v>28.5</v>
      </c>
      <c r="C347" s="47">
        <v>0.247</v>
      </c>
      <c r="D347" s="47">
        <v>0.22900000000000001</v>
      </c>
      <c r="E347" s="47">
        <v>0.21299999999999999</v>
      </c>
      <c r="F347" s="47">
        <v>0.27100000000000002</v>
      </c>
      <c r="G347" s="47">
        <v>0.254</v>
      </c>
      <c r="H347" s="47">
        <v>0.20399999999999999</v>
      </c>
      <c r="I347" s="47">
        <v>0.24099999999999999</v>
      </c>
      <c r="J347" s="47">
        <v>0.253</v>
      </c>
      <c r="K347" s="47">
        <v>0.34</v>
      </c>
      <c r="L347" s="47">
        <v>0.20100000000000001</v>
      </c>
      <c r="M347" s="47">
        <v>0.251</v>
      </c>
      <c r="N347" s="47">
        <v>0.31900000000000001</v>
      </c>
      <c r="O347" s="47">
        <v>0.224</v>
      </c>
      <c r="P347" s="47">
        <v>0.25800000000000001</v>
      </c>
      <c r="Q347" s="47">
        <v>0.35099999999999998</v>
      </c>
      <c r="R347" s="47">
        <v>0.187</v>
      </c>
      <c r="S347" s="47">
        <v>0.27600000000000002</v>
      </c>
      <c r="T347" s="47">
        <v>0.246</v>
      </c>
      <c r="U347" s="47">
        <v>0.311</v>
      </c>
      <c r="V347" s="47">
        <v>0.29599999999999999</v>
      </c>
      <c r="W347" s="173"/>
    </row>
    <row r="348" spans="1:23">
      <c r="A348" s="232"/>
      <c r="B348" s="603">
        <v>28.58</v>
      </c>
      <c r="C348" s="47">
        <v>0.23300000000000001</v>
      </c>
      <c r="D348" s="47">
        <v>0.189</v>
      </c>
      <c r="E348" s="47">
        <v>0.32300000000000001</v>
      </c>
      <c r="F348" s="47">
        <v>0.33100000000000002</v>
      </c>
      <c r="G348" s="47">
        <v>0.22500000000000001</v>
      </c>
      <c r="H348" s="47">
        <v>0.19700000000000001</v>
      </c>
      <c r="I348" s="47">
        <v>0.21099999999999999</v>
      </c>
      <c r="J348" s="47">
        <v>0.20399999999999999</v>
      </c>
      <c r="K348" s="47">
        <v>0.26600000000000001</v>
      </c>
      <c r="L348" s="47">
        <v>0.23400000000000001</v>
      </c>
      <c r="M348" s="47">
        <v>0.23799999999999999</v>
      </c>
      <c r="N348" s="47">
        <v>0.37</v>
      </c>
      <c r="O348" s="47">
        <v>0.252</v>
      </c>
      <c r="P348" s="47">
        <v>0.249</v>
      </c>
      <c r="Q348" s="47">
        <v>0.317</v>
      </c>
      <c r="R348" s="47">
        <v>0.189</v>
      </c>
      <c r="S348" s="47">
        <v>0.29499999999999998</v>
      </c>
      <c r="T348" s="47">
        <v>0.218</v>
      </c>
      <c r="U348" s="47">
        <v>0.311</v>
      </c>
      <c r="V348" s="47">
        <v>0.30099999999999999</v>
      </c>
      <c r="W348" s="173"/>
    </row>
    <row r="349" spans="1:23">
      <c r="A349" s="232"/>
      <c r="B349" s="603">
        <v>28.67</v>
      </c>
      <c r="C349" s="47">
        <v>0.22900000000000001</v>
      </c>
      <c r="D349" s="47">
        <v>0.19700000000000001</v>
      </c>
      <c r="E349" s="47">
        <v>0.28100000000000003</v>
      </c>
      <c r="F349" s="47">
        <v>0.33200000000000002</v>
      </c>
      <c r="G349" s="47">
        <v>0.21299999999999999</v>
      </c>
      <c r="H349" s="47">
        <v>0.20300000000000001</v>
      </c>
      <c r="I349" s="47">
        <v>0.24199999999999999</v>
      </c>
      <c r="J349" s="47">
        <v>0.183</v>
      </c>
      <c r="K349" s="47">
        <v>0.24099999999999999</v>
      </c>
      <c r="L349" s="47">
        <v>0.25</v>
      </c>
      <c r="M349" s="47">
        <v>0.23899999999999999</v>
      </c>
      <c r="N349" s="47">
        <v>0.35299999999999998</v>
      </c>
      <c r="O349" s="47">
        <v>0.27300000000000002</v>
      </c>
      <c r="P349" s="47">
        <v>0.22600000000000001</v>
      </c>
      <c r="Q349" s="47">
        <v>0.27500000000000002</v>
      </c>
      <c r="R349" s="47">
        <v>0.185</v>
      </c>
      <c r="S349" s="47">
        <v>0.23699999999999999</v>
      </c>
      <c r="T349" s="47">
        <v>0.23699999999999999</v>
      </c>
      <c r="U349" s="47">
        <v>0.184</v>
      </c>
      <c r="V349" s="47">
        <v>0.26900000000000002</v>
      </c>
      <c r="W349" s="173"/>
    </row>
    <row r="350" spans="1:23">
      <c r="A350" s="232"/>
      <c r="B350" s="603">
        <v>28.75</v>
      </c>
      <c r="C350" s="47">
        <v>0.34799999999999998</v>
      </c>
      <c r="D350" s="47">
        <v>0.17899999999999999</v>
      </c>
      <c r="E350" s="47">
        <v>0.24399999999999999</v>
      </c>
      <c r="F350" s="47">
        <v>0.28399999999999997</v>
      </c>
      <c r="G350" s="47">
        <v>0.192</v>
      </c>
      <c r="H350" s="47">
        <v>0.18</v>
      </c>
      <c r="I350" s="47">
        <v>0.246</v>
      </c>
      <c r="J350" s="47">
        <v>0.20899999999999999</v>
      </c>
      <c r="K350" s="47">
        <v>0.28599999999999998</v>
      </c>
      <c r="L350" s="47">
        <v>0.30299999999999999</v>
      </c>
      <c r="M350" s="47">
        <v>0.23899999999999999</v>
      </c>
      <c r="N350" s="47">
        <v>0.314</v>
      </c>
      <c r="O350" s="47">
        <v>0.255</v>
      </c>
      <c r="P350" s="47">
        <v>0.24099999999999999</v>
      </c>
      <c r="Q350" s="47">
        <v>0.27700000000000002</v>
      </c>
      <c r="R350" s="47">
        <v>0.19</v>
      </c>
      <c r="S350" s="47">
        <v>0.252</v>
      </c>
      <c r="T350" s="47">
        <v>0.24</v>
      </c>
      <c r="U350" s="47">
        <v>0.21</v>
      </c>
      <c r="V350" s="47">
        <v>0.28199999999999997</v>
      </c>
      <c r="W350" s="173"/>
    </row>
    <row r="351" spans="1:23">
      <c r="A351" s="232"/>
      <c r="B351" s="603">
        <v>28.83</v>
      </c>
      <c r="C351" s="47">
        <v>0.28499999999999998</v>
      </c>
      <c r="D351" s="47">
        <v>0.18099999999999999</v>
      </c>
      <c r="E351" s="47">
        <v>0.23400000000000001</v>
      </c>
      <c r="F351" s="47">
        <v>0.29199999999999998</v>
      </c>
      <c r="G351" s="47">
        <v>0.188</v>
      </c>
      <c r="H351" s="47">
        <v>0.14899999999999999</v>
      </c>
      <c r="I351" s="47">
        <v>0.247</v>
      </c>
      <c r="J351" s="47">
        <v>0.153</v>
      </c>
      <c r="K351" s="47">
        <v>0.22600000000000001</v>
      </c>
      <c r="L351" s="47">
        <v>0.28999999999999998</v>
      </c>
      <c r="M351" s="47">
        <v>0.246</v>
      </c>
      <c r="N351" s="47">
        <v>0.27700000000000002</v>
      </c>
      <c r="O351" s="47">
        <v>0.22800000000000001</v>
      </c>
      <c r="P351" s="47">
        <v>0.24</v>
      </c>
      <c r="Q351" s="47">
        <v>0.23599999999999999</v>
      </c>
      <c r="R351" s="47">
        <v>0.20200000000000001</v>
      </c>
      <c r="S351" s="47">
        <v>0.20899999999999999</v>
      </c>
      <c r="T351" s="47">
        <v>0.23799999999999999</v>
      </c>
      <c r="U351" s="47">
        <v>0.20100000000000001</v>
      </c>
      <c r="V351" s="47">
        <v>0.27500000000000002</v>
      </c>
      <c r="W351" s="173"/>
    </row>
    <row r="352" spans="1:23">
      <c r="A352" s="232"/>
      <c r="B352" s="603">
        <v>28.92</v>
      </c>
      <c r="C352" s="47">
        <v>0.26400000000000001</v>
      </c>
      <c r="D352" s="47">
        <v>0.182</v>
      </c>
      <c r="E352" s="47">
        <v>0.31900000000000001</v>
      </c>
      <c r="F352" s="47">
        <v>0.29099999999999998</v>
      </c>
      <c r="G352" s="47">
        <v>0.17299999999999999</v>
      </c>
      <c r="H352" s="47">
        <v>0.20399999999999999</v>
      </c>
      <c r="I352" s="47">
        <v>0.317</v>
      </c>
      <c r="J352" s="47">
        <v>0.17599999999999999</v>
      </c>
      <c r="K352" s="47">
        <v>0.21299999999999999</v>
      </c>
      <c r="L352" s="47">
        <v>0.23400000000000001</v>
      </c>
      <c r="M352" s="47">
        <v>0.21299999999999999</v>
      </c>
      <c r="N352" s="47">
        <v>0.28299999999999997</v>
      </c>
      <c r="O352" s="47">
        <v>0.23899999999999999</v>
      </c>
      <c r="P352" s="47">
        <v>0.24</v>
      </c>
      <c r="Q352" s="47">
        <v>0.23899999999999999</v>
      </c>
      <c r="R352" s="47">
        <v>0.21199999999999999</v>
      </c>
      <c r="S352" s="47">
        <v>0.192</v>
      </c>
      <c r="T352" s="47">
        <v>0.24</v>
      </c>
      <c r="U352" s="47">
        <v>0.21199999999999999</v>
      </c>
      <c r="V352" s="47">
        <v>0.26200000000000001</v>
      </c>
      <c r="W352" s="173"/>
    </row>
    <row r="353" spans="1:23">
      <c r="A353" s="232"/>
      <c r="B353" s="603">
        <v>29</v>
      </c>
      <c r="C353" s="47">
        <v>0.26</v>
      </c>
      <c r="D353" s="47">
        <v>0.22900000000000001</v>
      </c>
      <c r="E353" s="47">
        <v>0.29499999999999998</v>
      </c>
      <c r="F353" s="47">
        <v>0.28599999999999998</v>
      </c>
      <c r="G353" s="47">
        <v>0.193</v>
      </c>
      <c r="H353" s="47">
        <v>0.20799999999999999</v>
      </c>
      <c r="I353" s="47">
        <v>0.28199999999999997</v>
      </c>
      <c r="J353" s="47">
        <v>0.17100000000000001</v>
      </c>
      <c r="K353" s="47">
        <v>0.19600000000000001</v>
      </c>
      <c r="L353" s="47">
        <v>0.218</v>
      </c>
      <c r="M353" s="47">
        <v>0.22800000000000001</v>
      </c>
      <c r="N353" s="47">
        <v>0.38100000000000001</v>
      </c>
      <c r="O353" s="47">
        <v>0.23400000000000001</v>
      </c>
      <c r="P353" s="47">
        <v>0.20899999999999999</v>
      </c>
      <c r="Q353" s="47">
        <v>0.317</v>
      </c>
      <c r="R353" s="47">
        <v>0.19400000000000001</v>
      </c>
      <c r="S353" s="47">
        <v>0.21299999999999999</v>
      </c>
      <c r="T353" s="47">
        <v>0.22600000000000001</v>
      </c>
      <c r="U353" s="47">
        <v>0.20899999999999999</v>
      </c>
      <c r="V353" s="47">
        <v>0.252</v>
      </c>
      <c r="W353" s="173"/>
    </row>
    <row r="354" spans="1:23">
      <c r="A354" s="232"/>
      <c r="B354" s="603">
        <v>29.08</v>
      </c>
      <c r="C354" s="47">
        <v>0.26600000000000001</v>
      </c>
      <c r="D354" s="47">
        <v>0.28100000000000003</v>
      </c>
      <c r="E354" s="47">
        <v>0.316</v>
      </c>
      <c r="F354" s="47">
        <v>0.26300000000000001</v>
      </c>
      <c r="G354" s="47">
        <v>0.20100000000000001</v>
      </c>
      <c r="H354" s="47">
        <v>0.193</v>
      </c>
      <c r="I354" s="47">
        <v>0.27100000000000002</v>
      </c>
      <c r="J354" s="47">
        <v>0.21099999999999999</v>
      </c>
      <c r="K354" s="47">
        <v>0.188</v>
      </c>
      <c r="L354" s="47">
        <v>0.21299999999999999</v>
      </c>
      <c r="M354" s="47">
        <v>0.216</v>
      </c>
      <c r="N354" s="47">
        <v>0.39800000000000002</v>
      </c>
      <c r="O354" s="47">
        <v>0.23599999999999999</v>
      </c>
      <c r="P354" s="47">
        <v>0.19400000000000001</v>
      </c>
      <c r="Q354" s="47">
        <v>0.34100000000000003</v>
      </c>
      <c r="R354" s="47">
        <v>0.192</v>
      </c>
      <c r="S354" s="47">
        <v>0.28699999999999998</v>
      </c>
      <c r="T354" s="47">
        <v>0.22800000000000001</v>
      </c>
      <c r="U354" s="47">
        <v>0.20799999999999999</v>
      </c>
      <c r="V354" s="47">
        <v>0.252</v>
      </c>
      <c r="W354" s="173"/>
    </row>
    <row r="355" spans="1:23">
      <c r="A355" s="232"/>
      <c r="B355" s="603">
        <v>29.17</v>
      </c>
      <c r="C355" s="47">
        <v>0.25700000000000001</v>
      </c>
      <c r="D355" s="47">
        <v>0.318</v>
      </c>
      <c r="E355" s="47">
        <v>0.29899999999999999</v>
      </c>
      <c r="F355" s="47">
        <v>0.33500000000000002</v>
      </c>
      <c r="G355" s="47">
        <v>0.192</v>
      </c>
      <c r="H355" s="47">
        <v>0.25</v>
      </c>
      <c r="I355" s="47">
        <v>0.25900000000000001</v>
      </c>
      <c r="J355" s="47">
        <v>0.21299999999999999</v>
      </c>
      <c r="K355" s="47">
        <v>0.16900000000000001</v>
      </c>
      <c r="L355" s="47">
        <v>0.19700000000000001</v>
      </c>
      <c r="M355" s="47">
        <v>0.28599999999999998</v>
      </c>
      <c r="N355" s="47">
        <v>0.35899999999999999</v>
      </c>
      <c r="O355" s="47">
        <v>0.23</v>
      </c>
      <c r="P355" s="47">
        <v>0.17499999999999999</v>
      </c>
      <c r="Q355" s="47">
        <v>0.27900000000000003</v>
      </c>
      <c r="R355" s="47">
        <v>0.16900000000000001</v>
      </c>
      <c r="S355" s="47">
        <v>0.40899999999999997</v>
      </c>
      <c r="T355" s="47">
        <v>0.26300000000000001</v>
      </c>
      <c r="U355" s="47">
        <v>0.223</v>
      </c>
      <c r="V355" s="47">
        <v>0.23</v>
      </c>
      <c r="W355" s="173"/>
    </row>
    <row r="356" spans="1:23">
      <c r="A356" s="232"/>
      <c r="B356" s="603">
        <v>29.25</v>
      </c>
      <c r="C356" s="47">
        <v>0.23799999999999999</v>
      </c>
      <c r="D356" s="47">
        <v>0.248</v>
      </c>
      <c r="E356" s="47">
        <v>0.26200000000000001</v>
      </c>
      <c r="F356" s="47">
        <v>0.33600000000000002</v>
      </c>
      <c r="G356" s="47">
        <v>0.27800000000000002</v>
      </c>
      <c r="H356" s="47">
        <v>0.22500000000000001</v>
      </c>
      <c r="I356" s="47">
        <v>0.22700000000000001</v>
      </c>
      <c r="J356" s="47">
        <v>0.20799999999999999</v>
      </c>
      <c r="K356" s="47">
        <v>0.16500000000000001</v>
      </c>
      <c r="L356" s="47">
        <v>0.23</v>
      </c>
      <c r="M356" s="47">
        <v>0.33800000000000002</v>
      </c>
      <c r="N356" s="47">
        <v>0.41399999999999998</v>
      </c>
      <c r="O356" s="47">
        <v>0.215</v>
      </c>
      <c r="P356" s="47">
        <v>0.187</v>
      </c>
      <c r="Q356" s="47">
        <v>0.33200000000000002</v>
      </c>
      <c r="R356" s="47">
        <v>0.183</v>
      </c>
      <c r="S356" s="47">
        <v>0.42799999999999999</v>
      </c>
      <c r="T356" s="47">
        <v>0.26400000000000001</v>
      </c>
      <c r="U356" s="47">
        <v>0.216</v>
      </c>
      <c r="V356" s="47">
        <v>0.23499999999999999</v>
      </c>
      <c r="W356" s="173"/>
    </row>
    <row r="357" spans="1:23">
      <c r="A357" s="232"/>
      <c r="B357" s="603">
        <v>29.33</v>
      </c>
      <c r="C357" s="47">
        <v>0.22800000000000001</v>
      </c>
      <c r="D357" s="47">
        <v>0.24199999999999999</v>
      </c>
      <c r="E357" s="47">
        <v>0.26400000000000001</v>
      </c>
      <c r="F357" s="47">
        <v>0.35699999999999998</v>
      </c>
      <c r="G357" s="47">
        <v>0.371</v>
      </c>
      <c r="H357" s="47">
        <v>0.23699999999999999</v>
      </c>
      <c r="I357" s="47">
        <v>0.218</v>
      </c>
      <c r="J357" s="47">
        <v>0.17699999999999999</v>
      </c>
      <c r="K357" s="47">
        <v>0.16400000000000001</v>
      </c>
      <c r="L357" s="47">
        <v>0.218</v>
      </c>
      <c r="M357" s="47">
        <v>0.27</v>
      </c>
      <c r="N357" s="47">
        <v>0.4</v>
      </c>
      <c r="O357" s="47">
        <v>0.21099999999999999</v>
      </c>
      <c r="P357" s="47">
        <v>0.20399999999999999</v>
      </c>
      <c r="Q357" s="47">
        <v>0.30299999999999999</v>
      </c>
      <c r="R357" s="47">
        <v>0.191</v>
      </c>
      <c r="S357" s="47">
        <v>0.35</v>
      </c>
      <c r="T357" s="47">
        <v>0.23499999999999999</v>
      </c>
      <c r="U357" s="47">
        <v>0.22500000000000001</v>
      </c>
      <c r="V357" s="47">
        <v>0.23100000000000001</v>
      </c>
      <c r="W357" s="173"/>
    </row>
    <row r="358" spans="1:23">
      <c r="A358" s="232"/>
      <c r="B358" s="603">
        <v>29.42</v>
      </c>
      <c r="C358" s="47">
        <v>0.26400000000000001</v>
      </c>
      <c r="D358" s="47">
        <v>0.40400000000000003</v>
      </c>
      <c r="E358" s="47">
        <v>0.29099999999999998</v>
      </c>
      <c r="F358" s="47">
        <v>0.26900000000000002</v>
      </c>
      <c r="G358" s="47">
        <v>0.308</v>
      </c>
      <c r="H358" s="47">
        <v>0.28100000000000003</v>
      </c>
      <c r="I358" s="47">
        <v>0.247</v>
      </c>
      <c r="J358" s="47">
        <v>0.23</v>
      </c>
      <c r="K358" s="47">
        <v>0.16700000000000001</v>
      </c>
      <c r="L358" s="47">
        <v>0.20100000000000001</v>
      </c>
      <c r="M358" s="47">
        <v>0.26400000000000001</v>
      </c>
      <c r="N358" s="47">
        <v>0.33800000000000002</v>
      </c>
      <c r="O358" s="47">
        <v>0.17899999999999999</v>
      </c>
      <c r="P358" s="47">
        <v>0.215</v>
      </c>
      <c r="Q358" s="47">
        <v>0.27700000000000002</v>
      </c>
      <c r="R358" s="47">
        <v>0.192</v>
      </c>
      <c r="S358" s="47">
        <v>0.31900000000000001</v>
      </c>
      <c r="T358" s="47">
        <v>0.23899999999999999</v>
      </c>
      <c r="U358" s="47">
        <v>0.28100000000000003</v>
      </c>
      <c r="V358" s="47">
        <v>0.23899999999999999</v>
      </c>
      <c r="W358" s="173"/>
    </row>
    <row r="359" spans="1:23">
      <c r="A359" s="232"/>
      <c r="B359" s="603">
        <v>29.5</v>
      </c>
      <c r="C359" s="47">
        <v>0.38700000000000001</v>
      </c>
      <c r="D359" s="47">
        <v>0.34499999999999997</v>
      </c>
      <c r="E359" s="47">
        <v>0.29399999999999998</v>
      </c>
      <c r="F359" s="47">
        <v>0.27600000000000002</v>
      </c>
      <c r="G359" s="47">
        <v>0.32600000000000001</v>
      </c>
      <c r="H359" s="47">
        <v>0.25800000000000001</v>
      </c>
      <c r="I359" s="47">
        <v>0.255</v>
      </c>
      <c r="J359" s="47">
        <v>0.29099999999999998</v>
      </c>
      <c r="K359" s="47">
        <v>0.14699999999999999</v>
      </c>
      <c r="L359" s="47">
        <v>0.29799999999999999</v>
      </c>
      <c r="M359" s="47">
        <v>0.312</v>
      </c>
      <c r="N359" s="47">
        <v>0.32500000000000001</v>
      </c>
      <c r="O359" s="47">
        <v>0.25900000000000001</v>
      </c>
      <c r="P359" s="47">
        <v>0.23400000000000001</v>
      </c>
      <c r="Q359" s="47">
        <v>0.23699999999999999</v>
      </c>
      <c r="R359" s="47">
        <v>0.192</v>
      </c>
      <c r="S359" s="47">
        <v>0.28699999999999998</v>
      </c>
      <c r="T359" s="47">
        <v>0.23400000000000001</v>
      </c>
      <c r="U359" s="47">
        <v>0.28599999999999998</v>
      </c>
      <c r="V359" s="47">
        <v>0.218</v>
      </c>
      <c r="W359" s="173"/>
    </row>
    <row r="360" spans="1:23">
      <c r="A360" s="232"/>
      <c r="B360" s="603">
        <v>29.58</v>
      </c>
      <c r="C360" s="47">
        <v>0.30299999999999999</v>
      </c>
      <c r="D360" s="47">
        <v>0.28699999999999998</v>
      </c>
      <c r="E360" s="47">
        <v>0.29499999999999998</v>
      </c>
      <c r="F360" s="47">
        <v>0.255</v>
      </c>
      <c r="G360" s="47">
        <v>0.34499999999999997</v>
      </c>
      <c r="H360" s="47">
        <v>0.24</v>
      </c>
      <c r="I360" s="47">
        <v>0.23899999999999999</v>
      </c>
      <c r="J360" s="47">
        <v>0.254</v>
      </c>
      <c r="K360" s="47">
        <v>0.14799999999999999</v>
      </c>
      <c r="L360" s="47">
        <v>0.35699999999999998</v>
      </c>
      <c r="M360" s="47">
        <v>0.27400000000000002</v>
      </c>
      <c r="N360" s="47">
        <v>0.29299999999999998</v>
      </c>
      <c r="O360" s="47">
        <v>0.29699999999999999</v>
      </c>
      <c r="P360" s="47">
        <v>0.318</v>
      </c>
      <c r="Q360" s="47">
        <v>0.27200000000000002</v>
      </c>
      <c r="R360" s="47">
        <v>0.252</v>
      </c>
      <c r="S360" s="47">
        <v>0.3</v>
      </c>
      <c r="T360" s="47">
        <v>0.23100000000000001</v>
      </c>
      <c r="U360" s="47">
        <v>0.28399999999999997</v>
      </c>
      <c r="V360" s="47">
        <v>0.22800000000000001</v>
      </c>
      <c r="W360" s="173"/>
    </row>
    <row r="361" spans="1:23">
      <c r="A361" s="232"/>
      <c r="B361" s="603">
        <v>29.67</v>
      </c>
      <c r="C361" s="47">
        <v>0.30299999999999999</v>
      </c>
      <c r="D361" s="47">
        <v>0.33900000000000002</v>
      </c>
      <c r="E361" s="47">
        <v>0.371</v>
      </c>
      <c r="F361" s="47">
        <v>0.27500000000000002</v>
      </c>
      <c r="G361" s="47">
        <v>0.42799999999999999</v>
      </c>
      <c r="H361" s="47">
        <v>0.23899999999999999</v>
      </c>
      <c r="I361" s="47">
        <v>0.24199999999999999</v>
      </c>
      <c r="J361" s="47">
        <v>0.32700000000000001</v>
      </c>
      <c r="K361" s="47">
        <v>0.17599999999999999</v>
      </c>
      <c r="L361" s="47">
        <v>0.40100000000000002</v>
      </c>
      <c r="M361" s="47">
        <v>0.24399999999999999</v>
      </c>
      <c r="N361" s="47">
        <v>0.30399999999999999</v>
      </c>
      <c r="O361" s="47">
        <v>0.34399999999999997</v>
      </c>
      <c r="P361" s="47">
        <v>0.32400000000000001</v>
      </c>
      <c r="Q361" s="47">
        <v>0.27500000000000002</v>
      </c>
      <c r="R361" s="47">
        <v>0.27500000000000002</v>
      </c>
      <c r="S361" s="47">
        <v>0.27900000000000003</v>
      </c>
      <c r="T361" s="47">
        <v>0.20899999999999999</v>
      </c>
      <c r="U361" s="47">
        <v>0.23599999999999999</v>
      </c>
      <c r="V361" s="47">
        <v>0.30299999999999999</v>
      </c>
      <c r="W361" s="173"/>
    </row>
    <row r="362" spans="1:23">
      <c r="A362" s="232"/>
      <c r="B362" s="603">
        <v>29.75</v>
      </c>
      <c r="C362" s="47">
        <v>0.29399999999999998</v>
      </c>
      <c r="D362" s="47">
        <v>0.26300000000000001</v>
      </c>
      <c r="E362" s="47">
        <v>0.38400000000000001</v>
      </c>
      <c r="F362" s="47">
        <v>0.252</v>
      </c>
      <c r="G362" s="47">
        <v>0.372</v>
      </c>
      <c r="H362" s="47">
        <v>0.20499999999999999</v>
      </c>
      <c r="I362" s="47">
        <v>0.218</v>
      </c>
      <c r="J362" s="47">
        <v>0.32900000000000001</v>
      </c>
      <c r="K362" s="47">
        <v>0.17799999999999999</v>
      </c>
      <c r="L362" s="47">
        <v>0.32900000000000001</v>
      </c>
      <c r="M362" s="47">
        <v>0.27</v>
      </c>
      <c r="N362" s="47">
        <v>0.28199999999999997</v>
      </c>
      <c r="O362" s="47">
        <v>0.23400000000000001</v>
      </c>
      <c r="P362" s="47">
        <v>0.36899999999999999</v>
      </c>
      <c r="Q362" s="47">
        <v>0.29499999999999998</v>
      </c>
      <c r="R362" s="47">
        <v>0.28299999999999997</v>
      </c>
      <c r="S362" s="47">
        <v>0.155</v>
      </c>
      <c r="T362" s="47">
        <v>0.218</v>
      </c>
      <c r="U362" s="47">
        <v>0.253</v>
      </c>
      <c r="V362" s="47">
        <v>0.317</v>
      </c>
      <c r="W362" s="173"/>
    </row>
    <row r="363" spans="1:23">
      <c r="A363" s="232"/>
      <c r="B363" s="603">
        <v>29.83</v>
      </c>
      <c r="C363" s="47">
        <v>0.30399999999999999</v>
      </c>
      <c r="D363" s="47">
        <v>0.251</v>
      </c>
      <c r="E363" s="47">
        <v>0.39600000000000002</v>
      </c>
      <c r="F363" s="47">
        <v>0.28399999999999997</v>
      </c>
      <c r="G363" s="47">
        <v>0.35</v>
      </c>
      <c r="H363" s="47">
        <v>0.316</v>
      </c>
      <c r="I363" s="47">
        <v>0.219</v>
      </c>
      <c r="J363" s="47">
        <v>0.27300000000000002</v>
      </c>
      <c r="K363" s="47">
        <v>0.14399999999999999</v>
      </c>
      <c r="L363" s="47">
        <v>0.29599999999999999</v>
      </c>
      <c r="M363" s="47">
        <v>0.3</v>
      </c>
      <c r="N363" s="47">
        <v>0.3</v>
      </c>
      <c r="O363" s="47">
        <v>0.25600000000000001</v>
      </c>
      <c r="P363" s="47">
        <v>0.34100000000000003</v>
      </c>
      <c r="Q363" s="47">
        <v>0.311</v>
      </c>
      <c r="R363" s="47">
        <v>0.214</v>
      </c>
      <c r="S363" s="47">
        <v>0.20599999999999999</v>
      </c>
      <c r="T363" s="47">
        <v>0.22700000000000001</v>
      </c>
      <c r="U363" s="47">
        <v>0.247</v>
      </c>
      <c r="V363" s="47">
        <v>0.48099999999999998</v>
      </c>
      <c r="W363" s="173"/>
    </row>
    <row r="364" spans="1:23">
      <c r="A364" s="232"/>
      <c r="B364" s="603">
        <v>29.92</v>
      </c>
      <c r="C364" s="47">
        <v>0.27900000000000003</v>
      </c>
      <c r="D364" s="47">
        <v>0.23899999999999999</v>
      </c>
      <c r="E364" s="47">
        <v>0.34799999999999998</v>
      </c>
      <c r="F364" s="47">
        <v>0.248</v>
      </c>
      <c r="G364" s="47">
        <v>0.29199999999999998</v>
      </c>
      <c r="H364" s="47">
        <v>0.30399999999999999</v>
      </c>
      <c r="I364" s="47">
        <v>0.19700000000000001</v>
      </c>
      <c r="J364" s="47">
        <v>0.24199999999999999</v>
      </c>
      <c r="K364" s="47">
        <v>0.18</v>
      </c>
      <c r="L364" s="47">
        <v>0.33400000000000002</v>
      </c>
      <c r="M364" s="47">
        <v>0.27200000000000002</v>
      </c>
      <c r="N364" s="47">
        <v>0.308</v>
      </c>
      <c r="O364" s="47">
        <v>0.25600000000000001</v>
      </c>
      <c r="P364" s="47">
        <v>0.29299999999999998</v>
      </c>
      <c r="Q364" s="47">
        <v>0.32800000000000001</v>
      </c>
      <c r="R364" s="47">
        <v>0.20200000000000001</v>
      </c>
      <c r="S364" s="47">
        <v>0.21299999999999999</v>
      </c>
      <c r="T364" s="47">
        <v>0.20899999999999999</v>
      </c>
      <c r="U364" s="47">
        <v>0.246</v>
      </c>
      <c r="V364" s="47">
        <v>0.35099999999999998</v>
      </c>
      <c r="W364" s="173"/>
    </row>
    <row r="365" spans="1:23">
      <c r="A365" s="232"/>
      <c r="B365" s="603">
        <v>30</v>
      </c>
      <c r="C365" s="47">
        <v>0.26500000000000001</v>
      </c>
      <c r="D365" s="47">
        <v>0.247</v>
      </c>
      <c r="E365" s="47">
        <v>0.3</v>
      </c>
      <c r="F365" s="47">
        <v>0.248</v>
      </c>
      <c r="G365" s="47">
        <v>0.28399999999999997</v>
      </c>
      <c r="H365" s="47">
        <v>0.32100000000000001</v>
      </c>
      <c r="I365" s="47">
        <v>0.20200000000000001</v>
      </c>
      <c r="J365" s="47">
        <v>0.22800000000000001</v>
      </c>
      <c r="K365" s="47">
        <v>0.20899999999999999</v>
      </c>
      <c r="L365" s="47">
        <v>0.33400000000000002</v>
      </c>
      <c r="M365" s="47">
        <v>0.30199999999999999</v>
      </c>
      <c r="N365" s="47">
        <v>0.44700000000000001</v>
      </c>
      <c r="O365" s="47">
        <v>0.29399999999999998</v>
      </c>
      <c r="P365" s="47">
        <v>0.249</v>
      </c>
      <c r="Q365" s="47">
        <v>0.28199999999999997</v>
      </c>
      <c r="R365" s="47">
        <v>0.191</v>
      </c>
      <c r="S365" s="47">
        <v>0.307</v>
      </c>
      <c r="T365" s="47">
        <v>0.22500000000000001</v>
      </c>
      <c r="U365" s="47">
        <v>0.29699999999999999</v>
      </c>
      <c r="V365" s="47">
        <v>0.36199999999999999</v>
      </c>
      <c r="W365" s="173"/>
    </row>
    <row r="366" spans="1:23">
      <c r="A366" s="232"/>
      <c r="B366" s="603">
        <v>30.08</v>
      </c>
      <c r="C366" s="47">
        <v>0.35299999999999998</v>
      </c>
      <c r="D366" s="47">
        <v>0.28000000000000003</v>
      </c>
      <c r="E366" s="47">
        <v>0.32900000000000001</v>
      </c>
      <c r="F366" s="47">
        <v>0.32500000000000001</v>
      </c>
      <c r="G366" s="47">
        <v>0.26900000000000002</v>
      </c>
      <c r="H366" s="47">
        <v>0.247</v>
      </c>
      <c r="I366" s="47">
        <v>0.33300000000000002</v>
      </c>
      <c r="J366" s="47">
        <v>0.222</v>
      </c>
      <c r="K366" s="47">
        <v>0.23799999999999999</v>
      </c>
      <c r="L366" s="47">
        <v>0.29199999999999998</v>
      </c>
      <c r="M366" s="47">
        <v>0.29199999999999998</v>
      </c>
      <c r="N366" s="47">
        <v>0.46600000000000003</v>
      </c>
      <c r="O366" s="47">
        <v>0.30499999999999999</v>
      </c>
      <c r="P366" s="47">
        <v>0.25600000000000001</v>
      </c>
      <c r="Q366" s="47">
        <v>0.28699999999999998</v>
      </c>
      <c r="R366" s="47">
        <v>0.20100000000000001</v>
      </c>
      <c r="S366" s="47">
        <v>0.34200000000000003</v>
      </c>
      <c r="T366" s="47">
        <v>0.307</v>
      </c>
      <c r="U366" s="47">
        <v>0.35699999999999998</v>
      </c>
      <c r="V366" s="47">
        <v>0.36499999999999999</v>
      </c>
      <c r="W366" s="173"/>
    </row>
    <row r="367" spans="1:23">
      <c r="A367" s="232"/>
      <c r="B367" s="603">
        <v>30.17</v>
      </c>
      <c r="C367" s="47">
        <v>0.316</v>
      </c>
      <c r="D367" s="47">
        <v>0.35099999999999998</v>
      </c>
      <c r="E367" s="47">
        <v>0.32800000000000001</v>
      </c>
      <c r="F367" s="47">
        <v>0.33</v>
      </c>
      <c r="G367" s="47">
        <v>0.26500000000000001</v>
      </c>
      <c r="H367" s="47">
        <v>0.219</v>
      </c>
      <c r="I367" s="47">
        <v>0.27</v>
      </c>
      <c r="J367" s="47">
        <v>0.219</v>
      </c>
      <c r="K367" s="47">
        <v>0.19</v>
      </c>
      <c r="L367" s="47">
        <v>0.26500000000000001</v>
      </c>
      <c r="M367" s="47">
        <v>0.254</v>
      </c>
      <c r="N367" s="47">
        <v>0.33500000000000002</v>
      </c>
      <c r="O367" s="47">
        <v>0.314</v>
      </c>
      <c r="P367" s="47">
        <v>0.27900000000000003</v>
      </c>
      <c r="Q367" s="47">
        <v>0.25800000000000001</v>
      </c>
      <c r="R367" s="47">
        <v>0.17199999999999999</v>
      </c>
      <c r="S367" s="47">
        <v>0.40699999999999997</v>
      </c>
      <c r="T367" s="47">
        <v>0.36099999999999999</v>
      </c>
      <c r="U367" s="47">
        <v>0.31900000000000001</v>
      </c>
      <c r="V367" s="47">
        <v>0.377</v>
      </c>
      <c r="W367" s="173"/>
    </row>
    <row r="368" spans="1:23">
      <c r="A368" s="232"/>
      <c r="B368" s="603">
        <v>30.25</v>
      </c>
      <c r="C368" s="47">
        <v>0.313</v>
      </c>
      <c r="D368" s="47">
        <v>0.27100000000000002</v>
      </c>
      <c r="E368" s="47">
        <v>0.33500000000000002</v>
      </c>
      <c r="F368" s="47">
        <v>0.37</v>
      </c>
      <c r="G368" s="47">
        <v>0.23</v>
      </c>
      <c r="H368" s="47">
        <v>0.217</v>
      </c>
      <c r="I368" s="47">
        <v>0.23200000000000001</v>
      </c>
      <c r="J368" s="47">
        <v>0.216</v>
      </c>
      <c r="K368" s="47">
        <v>0.22500000000000001</v>
      </c>
      <c r="L368" s="47">
        <v>0.249</v>
      </c>
      <c r="M368" s="47">
        <v>0.29099999999999998</v>
      </c>
      <c r="N368" s="47">
        <v>0.28399999999999997</v>
      </c>
      <c r="O368" s="47">
        <v>0.35899999999999999</v>
      </c>
      <c r="P368" s="47">
        <v>0.22700000000000001</v>
      </c>
      <c r="Q368" s="47">
        <v>0.28499999999999998</v>
      </c>
      <c r="R368" s="47">
        <v>0.22900000000000001</v>
      </c>
      <c r="S368" s="47">
        <v>0.45800000000000002</v>
      </c>
      <c r="T368" s="47">
        <v>0.36899999999999999</v>
      </c>
      <c r="U368" s="47">
        <v>0.317</v>
      </c>
      <c r="V368" s="47">
        <v>0.31900000000000001</v>
      </c>
      <c r="W368" s="173"/>
    </row>
    <row r="369" spans="1:23">
      <c r="A369" s="232"/>
      <c r="B369" s="603">
        <v>30.33</v>
      </c>
      <c r="C369" s="47">
        <v>0.28699999999999998</v>
      </c>
      <c r="D369" s="47">
        <v>0.32900000000000001</v>
      </c>
      <c r="E369" s="47">
        <v>0.32</v>
      </c>
      <c r="F369" s="47">
        <v>0.41799999999999998</v>
      </c>
      <c r="G369" s="47">
        <v>0.249</v>
      </c>
      <c r="H369" s="47">
        <v>0.217</v>
      </c>
      <c r="I369" s="47">
        <v>0.253</v>
      </c>
      <c r="J369" s="47">
        <v>0.21099999999999999</v>
      </c>
      <c r="K369" s="47">
        <v>0.28999999999999998</v>
      </c>
      <c r="L369" s="47">
        <v>0.26300000000000001</v>
      </c>
      <c r="M369" s="47">
        <v>0.28199999999999997</v>
      </c>
      <c r="N369" s="47">
        <v>0.28100000000000003</v>
      </c>
      <c r="O369" s="47">
        <v>0.437</v>
      </c>
      <c r="P369" s="47">
        <v>0.30499999999999999</v>
      </c>
      <c r="Q369" s="47">
        <v>0.32400000000000001</v>
      </c>
      <c r="R369" s="47">
        <v>0.35699999999999998</v>
      </c>
      <c r="S369" s="47">
        <v>0.37</v>
      </c>
      <c r="T369" s="47">
        <v>0.379</v>
      </c>
      <c r="U369" s="47">
        <v>0.32800000000000001</v>
      </c>
      <c r="V369" s="47">
        <v>0.45200000000000001</v>
      </c>
      <c r="W369" s="173"/>
    </row>
    <row r="370" spans="1:23">
      <c r="A370" s="232"/>
      <c r="B370" s="603">
        <v>30.42</v>
      </c>
      <c r="C370" s="47">
        <v>0.34100000000000003</v>
      </c>
      <c r="D370" s="47">
        <v>0.29499999999999998</v>
      </c>
      <c r="E370" s="47">
        <v>0.32900000000000001</v>
      </c>
      <c r="F370" s="47">
        <v>0.36699999999999999</v>
      </c>
      <c r="G370" s="47">
        <v>0.27300000000000002</v>
      </c>
      <c r="H370" s="47">
        <v>0.24299999999999999</v>
      </c>
      <c r="I370" s="47">
        <v>0.253</v>
      </c>
      <c r="J370" s="47">
        <v>0.246</v>
      </c>
      <c r="K370" s="47">
        <v>0.28399999999999997</v>
      </c>
      <c r="L370" s="47">
        <v>0.28899999999999998</v>
      </c>
      <c r="M370" s="47">
        <v>0.32800000000000001</v>
      </c>
      <c r="N370" s="47">
        <v>0.48799999999999999</v>
      </c>
      <c r="O370" s="47">
        <v>0.505</v>
      </c>
      <c r="P370" s="47">
        <v>0.28999999999999998</v>
      </c>
      <c r="Q370" s="47">
        <v>0.39800000000000002</v>
      </c>
      <c r="R370" s="47">
        <v>0.35299999999999998</v>
      </c>
      <c r="S370" s="47">
        <v>0.52400000000000002</v>
      </c>
      <c r="T370" s="47">
        <v>0.36799999999999999</v>
      </c>
      <c r="U370" s="47">
        <v>0.41099999999999998</v>
      </c>
      <c r="V370" s="47">
        <v>0.42699999999999999</v>
      </c>
      <c r="W370" s="173"/>
    </row>
    <row r="371" spans="1:23">
      <c r="A371" s="232"/>
      <c r="B371" s="603">
        <v>30.5</v>
      </c>
      <c r="C371" s="47">
        <v>0.40200000000000002</v>
      </c>
      <c r="D371" s="47">
        <v>0.35299999999999998</v>
      </c>
      <c r="E371" s="47">
        <v>0.32100000000000001</v>
      </c>
      <c r="F371" s="47">
        <v>0.373</v>
      </c>
      <c r="G371" s="47">
        <v>0.27600000000000002</v>
      </c>
      <c r="H371" s="47">
        <v>0.23799999999999999</v>
      </c>
      <c r="I371" s="47">
        <v>0.248</v>
      </c>
      <c r="J371" s="47">
        <v>0.35499999999999998</v>
      </c>
      <c r="K371" s="47">
        <v>0.23300000000000001</v>
      </c>
      <c r="L371" s="47">
        <v>0.36499999999999999</v>
      </c>
      <c r="M371" s="47">
        <v>0.498</v>
      </c>
      <c r="N371" s="47">
        <v>0.38800000000000001</v>
      </c>
      <c r="O371" s="47">
        <v>0.38600000000000001</v>
      </c>
      <c r="P371" s="47">
        <v>0.36299999999999999</v>
      </c>
      <c r="Q371" s="47">
        <v>0.28799999999999998</v>
      </c>
      <c r="R371" s="47">
        <v>0.26900000000000002</v>
      </c>
      <c r="S371" s="47">
        <v>0.48099999999999998</v>
      </c>
      <c r="T371" s="47">
        <v>0.35599999999999998</v>
      </c>
      <c r="U371" s="47">
        <v>0.32800000000000001</v>
      </c>
      <c r="V371" s="47">
        <v>0.309</v>
      </c>
      <c r="W371" s="173"/>
    </row>
    <row r="372" spans="1:23">
      <c r="A372" s="232"/>
      <c r="B372" s="603">
        <v>30.58</v>
      </c>
      <c r="C372" s="47">
        <v>0.373</v>
      </c>
      <c r="D372" s="47">
        <v>0.38300000000000001</v>
      </c>
      <c r="E372" s="47">
        <v>0.29599999999999999</v>
      </c>
      <c r="F372" s="47">
        <v>0.39400000000000002</v>
      </c>
      <c r="G372" s="47">
        <v>0.32700000000000001</v>
      </c>
      <c r="H372" s="47">
        <v>0.24</v>
      </c>
      <c r="I372" s="47">
        <v>0.33100000000000002</v>
      </c>
      <c r="J372" s="47">
        <v>0.33500000000000002</v>
      </c>
      <c r="K372" s="47">
        <v>0.26</v>
      </c>
      <c r="L372" s="47">
        <v>0.36699999999999999</v>
      </c>
      <c r="M372" s="47">
        <v>0.46</v>
      </c>
      <c r="N372" s="47">
        <v>0.34799999999999998</v>
      </c>
      <c r="O372" s="47">
        <v>0.373</v>
      </c>
      <c r="P372" s="47">
        <v>0.40799999999999997</v>
      </c>
      <c r="Q372" s="47">
        <v>0.40300000000000002</v>
      </c>
      <c r="R372" s="47">
        <v>0.312</v>
      </c>
      <c r="S372" s="47">
        <v>0.48899999999999999</v>
      </c>
      <c r="T372" s="47">
        <v>0.35599999999999998</v>
      </c>
      <c r="U372" s="47">
        <v>0.34</v>
      </c>
      <c r="V372" s="47">
        <v>0.44500000000000001</v>
      </c>
      <c r="W372" s="173"/>
    </row>
    <row r="373" spans="1:23">
      <c r="A373" s="232"/>
      <c r="B373" s="603">
        <v>30.67</v>
      </c>
      <c r="C373" s="47">
        <v>0.35899999999999999</v>
      </c>
      <c r="D373" s="47">
        <v>0.36599999999999999</v>
      </c>
      <c r="E373" s="47">
        <v>0.35799999999999998</v>
      </c>
      <c r="F373" s="47">
        <v>0.38700000000000001</v>
      </c>
      <c r="G373" s="47">
        <v>0.438</v>
      </c>
      <c r="H373" s="47">
        <v>0.22</v>
      </c>
      <c r="I373" s="47">
        <v>0.42299999999999999</v>
      </c>
      <c r="J373" s="47">
        <v>0.29599999999999999</v>
      </c>
      <c r="K373" s="47">
        <v>0.38300000000000001</v>
      </c>
      <c r="L373" s="47">
        <v>0.34300000000000003</v>
      </c>
      <c r="M373" s="47">
        <v>0.435</v>
      </c>
      <c r="N373" s="47">
        <v>0.495</v>
      </c>
      <c r="O373" s="47">
        <v>0.40200000000000002</v>
      </c>
      <c r="P373" s="47">
        <v>0.33200000000000002</v>
      </c>
      <c r="Q373" s="47">
        <v>0.38200000000000001</v>
      </c>
      <c r="R373" s="47">
        <v>0.47</v>
      </c>
      <c r="S373" s="47">
        <v>0.32500000000000001</v>
      </c>
      <c r="T373" s="47">
        <v>0.41199999999999998</v>
      </c>
      <c r="U373" s="47">
        <v>0.36899999999999999</v>
      </c>
      <c r="V373" s="47">
        <v>0.5</v>
      </c>
      <c r="W373" s="173"/>
    </row>
    <row r="374" spans="1:23">
      <c r="A374" s="232"/>
      <c r="B374" s="603">
        <v>30.75</v>
      </c>
      <c r="C374" s="47">
        <v>0.42</v>
      </c>
      <c r="D374" s="47">
        <v>0.42099999999999999</v>
      </c>
      <c r="E374" s="47">
        <v>0.35799999999999998</v>
      </c>
      <c r="F374" s="47">
        <v>0.36</v>
      </c>
      <c r="G374" s="47">
        <v>0.45500000000000002</v>
      </c>
      <c r="H374" s="47">
        <v>0.32800000000000001</v>
      </c>
      <c r="I374" s="47">
        <v>0.39700000000000002</v>
      </c>
      <c r="J374" s="47">
        <v>0.26900000000000002</v>
      </c>
      <c r="K374" s="47">
        <v>0.373</v>
      </c>
      <c r="L374" s="47">
        <v>0.53400000000000003</v>
      </c>
      <c r="M374" s="47">
        <v>0.434</v>
      </c>
      <c r="N374" s="47">
        <v>0.495</v>
      </c>
      <c r="O374" s="47">
        <v>0.40500000000000003</v>
      </c>
      <c r="P374" s="47">
        <v>0.33</v>
      </c>
      <c r="Q374" s="47">
        <v>0.36599999999999999</v>
      </c>
      <c r="R374" s="47">
        <v>0.41699999999999998</v>
      </c>
      <c r="S374" s="47">
        <v>0.35199999999999998</v>
      </c>
      <c r="T374" s="47">
        <v>0.498</v>
      </c>
      <c r="U374" s="47">
        <v>0.45200000000000001</v>
      </c>
      <c r="V374" s="47">
        <v>0.54700000000000004</v>
      </c>
      <c r="W374" s="173"/>
    </row>
    <row r="375" spans="1:23">
      <c r="A375" s="232"/>
      <c r="B375" s="603">
        <v>30.83</v>
      </c>
      <c r="C375" s="47">
        <v>0.36499999999999999</v>
      </c>
      <c r="D375" s="47">
        <v>0.34300000000000003</v>
      </c>
      <c r="E375" s="47">
        <v>0.33700000000000002</v>
      </c>
      <c r="F375" s="47">
        <v>0.40699999999999997</v>
      </c>
      <c r="G375" s="47">
        <v>0.39600000000000002</v>
      </c>
      <c r="H375" s="47">
        <v>0.35</v>
      </c>
      <c r="I375" s="47">
        <v>0.38</v>
      </c>
      <c r="J375" s="47">
        <v>0.252</v>
      </c>
      <c r="K375" s="47">
        <v>0.35</v>
      </c>
      <c r="L375" s="47">
        <v>0.58299999999999996</v>
      </c>
      <c r="M375" s="47">
        <v>0.45500000000000002</v>
      </c>
      <c r="N375" s="47">
        <v>0.54400000000000004</v>
      </c>
      <c r="O375" s="47">
        <v>0.56399999999999995</v>
      </c>
      <c r="P375" s="47">
        <v>0.30299999999999999</v>
      </c>
      <c r="Q375" s="47">
        <v>0.38900000000000001</v>
      </c>
      <c r="R375" s="47">
        <v>0.33200000000000002</v>
      </c>
      <c r="S375" s="47">
        <v>0.57999999999999996</v>
      </c>
      <c r="T375" s="47">
        <v>0.44500000000000001</v>
      </c>
      <c r="U375" s="47">
        <v>0.40899999999999997</v>
      </c>
      <c r="V375" s="47">
        <v>0.57899999999999996</v>
      </c>
      <c r="W375" s="173"/>
    </row>
    <row r="376" spans="1:23">
      <c r="A376" s="232"/>
      <c r="B376" s="603">
        <v>30.92</v>
      </c>
      <c r="C376" s="47">
        <v>0.38600000000000001</v>
      </c>
      <c r="D376" s="47">
        <v>0.38800000000000001</v>
      </c>
      <c r="E376" s="47">
        <v>0.438</v>
      </c>
      <c r="F376" s="47">
        <v>0.45700000000000002</v>
      </c>
      <c r="G376" s="47">
        <v>0.41799999999999998</v>
      </c>
      <c r="H376" s="47">
        <v>0.27500000000000002</v>
      </c>
      <c r="I376" s="47">
        <v>0.46100000000000002</v>
      </c>
      <c r="J376" s="47">
        <v>0.29099999999999998</v>
      </c>
      <c r="K376" s="47">
        <v>0.24399999999999999</v>
      </c>
      <c r="L376" s="47">
        <v>0.44800000000000001</v>
      </c>
      <c r="M376" s="47">
        <v>0.441</v>
      </c>
      <c r="N376" s="47">
        <v>0.46600000000000003</v>
      </c>
      <c r="O376" s="47">
        <v>0.58299999999999996</v>
      </c>
      <c r="P376" s="47">
        <v>0.40400000000000003</v>
      </c>
      <c r="Q376" s="47">
        <v>0.34799999999999998</v>
      </c>
      <c r="R376" s="47">
        <v>0.308</v>
      </c>
      <c r="S376" s="47">
        <v>0.56200000000000006</v>
      </c>
      <c r="T376" s="47">
        <v>0.41799999999999998</v>
      </c>
      <c r="U376" s="47">
        <v>0.35499999999999998</v>
      </c>
      <c r="V376" s="47">
        <v>0.57699999999999996</v>
      </c>
      <c r="W376" s="173"/>
    </row>
    <row r="377" spans="1:23">
      <c r="A377" s="232"/>
      <c r="B377" s="603">
        <v>31</v>
      </c>
      <c r="C377" s="47">
        <v>0.38300000000000001</v>
      </c>
      <c r="D377" s="47">
        <v>0.35899999999999999</v>
      </c>
      <c r="E377" s="47">
        <v>0.43099999999999999</v>
      </c>
      <c r="F377" s="47">
        <v>0.48299999999999998</v>
      </c>
      <c r="G377" s="47">
        <v>0.47199999999999998</v>
      </c>
      <c r="H377" s="47">
        <v>0.27600000000000002</v>
      </c>
      <c r="I377" s="47">
        <v>0.32900000000000001</v>
      </c>
      <c r="J377" s="47">
        <v>0.28699999999999998</v>
      </c>
      <c r="K377" s="47">
        <v>0.35899999999999999</v>
      </c>
      <c r="L377" s="47">
        <v>0.46800000000000003</v>
      </c>
      <c r="M377" s="47">
        <v>0.49199999999999999</v>
      </c>
      <c r="N377" s="47">
        <v>0.44400000000000001</v>
      </c>
      <c r="O377" s="47">
        <v>0.33</v>
      </c>
      <c r="P377" s="47">
        <v>0.43</v>
      </c>
      <c r="Q377" s="47">
        <v>0.374</v>
      </c>
      <c r="R377" s="47">
        <v>0.376</v>
      </c>
      <c r="S377" s="47">
        <v>0.53400000000000003</v>
      </c>
      <c r="T377" s="47">
        <v>0.39200000000000002</v>
      </c>
      <c r="U377" s="47">
        <v>0.43099999999999999</v>
      </c>
      <c r="V377" s="47">
        <v>0.42599999999999999</v>
      </c>
      <c r="W377" s="173"/>
    </row>
    <row r="378" spans="1:23">
      <c r="A378" s="232"/>
      <c r="B378" s="603">
        <v>31.08</v>
      </c>
      <c r="C378" s="47">
        <v>0.44400000000000001</v>
      </c>
      <c r="D378" s="47">
        <v>0.38200000000000001</v>
      </c>
      <c r="E378" s="47">
        <v>0.45900000000000002</v>
      </c>
      <c r="F378" s="47">
        <v>0.45800000000000002</v>
      </c>
      <c r="G378" s="47">
        <v>0.57799999999999996</v>
      </c>
      <c r="H378" s="47">
        <v>0.32700000000000001</v>
      </c>
      <c r="I378" s="47">
        <v>0.49</v>
      </c>
      <c r="J378" s="47">
        <v>0.32900000000000001</v>
      </c>
      <c r="K378" s="47">
        <v>0.39100000000000001</v>
      </c>
      <c r="L378" s="47">
        <v>0.58199999999999996</v>
      </c>
      <c r="M378" s="47">
        <v>0.56699999999999995</v>
      </c>
      <c r="N378" s="47">
        <v>0.48099999999999998</v>
      </c>
      <c r="O378" s="47">
        <v>0.34399999999999997</v>
      </c>
      <c r="P378" s="47">
        <v>0.38500000000000001</v>
      </c>
      <c r="Q378" s="47">
        <v>0.36299999999999999</v>
      </c>
      <c r="R378" s="47">
        <v>0.36599999999999999</v>
      </c>
      <c r="S378" s="47">
        <v>0.52900000000000003</v>
      </c>
      <c r="T378" s="47">
        <v>0.377</v>
      </c>
      <c r="U378" s="47">
        <v>0.47</v>
      </c>
      <c r="V378" s="47">
        <v>0.46800000000000003</v>
      </c>
      <c r="W378" s="173"/>
    </row>
    <row r="379" spans="1:23">
      <c r="A379" s="232"/>
      <c r="B379" s="603">
        <v>31.17</v>
      </c>
      <c r="C379" s="47">
        <v>0.47799999999999998</v>
      </c>
      <c r="D379" s="47">
        <v>0.34799999999999998</v>
      </c>
      <c r="E379" s="47">
        <v>0.46300000000000002</v>
      </c>
      <c r="F379" s="47">
        <v>0.36099999999999999</v>
      </c>
      <c r="G379" s="47">
        <v>0.54600000000000004</v>
      </c>
      <c r="H379" s="47">
        <v>0.30599999999999999</v>
      </c>
      <c r="I379" s="47">
        <v>0.47799999999999998</v>
      </c>
      <c r="J379" s="47">
        <v>0.33800000000000002</v>
      </c>
      <c r="K379" s="47">
        <v>0.29599999999999999</v>
      </c>
      <c r="L379" s="47">
        <v>0.66300000000000003</v>
      </c>
      <c r="M379" s="47">
        <v>0.49199999999999999</v>
      </c>
      <c r="N379" s="47">
        <v>0.46100000000000002</v>
      </c>
      <c r="O379" s="47">
        <v>0.49299999999999999</v>
      </c>
      <c r="P379" s="47">
        <v>0.36899999999999999</v>
      </c>
      <c r="Q379" s="47">
        <v>0.312</v>
      </c>
      <c r="R379" s="47">
        <v>0.313</v>
      </c>
      <c r="S379" s="47">
        <v>0.46100000000000002</v>
      </c>
      <c r="T379" s="47">
        <v>0.39600000000000002</v>
      </c>
      <c r="U379" s="47">
        <v>0.53400000000000003</v>
      </c>
      <c r="V379" s="47">
        <v>0.54500000000000004</v>
      </c>
      <c r="W379" s="173"/>
    </row>
    <row r="380" spans="1:23">
      <c r="A380" s="232"/>
      <c r="B380" s="603">
        <v>31.25</v>
      </c>
      <c r="C380" s="47">
        <v>0.40799999999999997</v>
      </c>
      <c r="D380" s="47">
        <v>0.42199999999999999</v>
      </c>
      <c r="E380" s="47">
        <v>0.50900000000000001</v>
      </c>
      <c r="F380" s="47">
        <v>0.39700000000000002</v>
      </c>
      <c r="G380" s="47">
        <v>0.45700000000000002</v>
      </c>
      <c r="H380" s="47">
        <v>0.36099999999999999</v>
      </c>
      <c r="I380" s="47">
        <v>0.45400000000000001</v>
      </c>
      <c r="J380" s="47">
        <v>0.38900000000000001</v>
      </c>
      <c r="K380" s="47">
        <v>0.39400000000000002</v>
      </c>
      <c r="L380" s="47">
        <v>0.47699999999999998</v>
      </c>
      <c r="M380" s="47">
        <v>0.46</v>
      </c>
      <c r="N380" s="47">
        <v>0.52800000000000002</v>
      </c>
      <c r="O380" s="47">
        <v>0.51700000000000002</v>
      </c>
      <c r="P380" s="47">
        <v>0.33400000000000002</v>
      </c>
      <c r="Q380" s="47">
        <v>0.47499999999999998</v>
      </c>
      <c r="R380" s="47">
        <v>0.42599999999999999</v>
      </c>
      <c r="S380" s="47">
        <v>0.504</v>
      </c>
      <c r="T380" s="47">
        <v>0.41899999999999998</v>
      </c>
      <c r="U380" s="47">
        <v>0.55000000000000004</v>
      </c>
      <c r="V380" s="47">
        <v>0.66</v>
      </c>
      <c r="W380" s="173"/>
    </row>
    <row r="381" spans="1:23">
      <c r="A381" s="232"/>
      <c r="B381" s="603">
        <v>31.33</v>
      </c>
      <c r="C381" s="47">
        <v>0.49099999999999999</v>
      </c>
      <c r="D381" s="47">
        <v>0.38100000000000001</v>
      </c>
      <c r="E381" s="47">
        <v>0.52600000000000002</v>
      </c>
      <c r="F381" s="47">
        <v>0.39900000000000002</v>
      </c>
      <c r="G381" s="47">
        <v>0.497</v>
      </c>
      <c r="H381" s="47">
        <v>0.34699999999999998</v>
      </c>
      <c r="I381" s="47">
        <v>0.46800000000000003</v>
      </c>
      <c r="J381" s="47">
        <v>0.32300000000000001</v>
      </c>
      <c r="K381" s="47">
        <v>0.35</v>
      </c>
      <c r="L381" s="47">
        <v>0.47</v>
      </c>
      <c r="M381" s="47">
        <v>0.44800000000000001</v>
      </c>
      <c r="N381" s="47">
        <v>0.38600000000000001</v>
      </c>
      <c r="O381" s="47">
        <v>0.42</v>
      </c>
      <c r="P381" s="47">
        <v>0.375</v>
      </c>
      <c r="Q381" s="47">
        <v>0.27900000000000003</v>
      </c>
      <c r="R381" s="47">
        <v>0.45400000000000001</v>
      </c>
      <c r="S381" s="47">
        <v>0.29499999999999998</v>
      </c>
      <c r="T381" s="47">
        <v>0.30299999999999999</v>
      </c>
      <c r="U381" s="47">
        <v>0.436</v>
      </c>
      <c r="V381" s="47">
        <v>0.68200000000000005</v>
      </c>
      <c r="W381" s="173"/>
    </row>
    <row r="382" spans="1:23">
      <c r="A382" s="232"/>
      <c r="B382" s="603">
        <v>31.42</v>
      </c>
      <c r="C382" s="47">
        <v>0.48699999999999999</v>
      </c>
      <c r="D382" s="47">
        <v>0.42199999999999999</v>
      </c>
      <c r="E382" s="47">
        <v>0.505</v>
      </c>
      <c r="F382" s="47">
        <v>0.39600000000000002</v>
      </c>
      <c r="G382" s="47">
        <v>0.39900000000000002</v>
      </c>
      <c r="H382" s="47">
        <v>0.23200000000000001</v>
      </c>
      <c r="I382" s="47">
        <v>0.45500000000000002</v>
      </c>
      <c r="J382" s="47">
        <v>0.35599999999999998</v>
      </c>
      <c r="K382" s="47">
        <v>0.28699999999999998</v>
      </c>
      <c r="L382" s="47">
        <v>0.38</v>
      </c>
      <c r="M382" s="47">
        <v>0.42499999999999999</v>
      </c>
      <c r="N382" s="47">
        <v>0.39500000000000002</v>
      </c>
      <c r="O382" s="47">
        <v>0.4</v>
      </c>
      <c r="P382" s="47">
        <v>0.35</v>
      </c>
      <c r="Q382" s="47">
        <v>0.308</v>
      </c>
      <c r="R382" s="47">
        <v>0.48099999999999998</v>
      </c>
      <c r="S382" s="47">
        <v>0.432</v>
      </c>
      <c r="T382" s="47">
        <v>0.34699999999999998</v>
      </c>
      <c r="U382" s="47">
        <v>0.51800000000000002</v>
      </c>
      <c r="V382" s="47">
        <v>0.72</v>
      </c>
      <c r="W382" s="173"/>
    </row>
    <row r="383" spans="1:23">
      <c r="A383" s="232"/>
      <c r="B383" s="603">
        <v>31.5</v>
      </c>
      <c r="C383" s="47">
        <v>0.38</v>
      </c>
      <c r="D383" s="47">
        <v>0.29599999999999999</v>
      </c>
      <c r="E383" s="47">
        <v>0.48399999999999999</v>
      </c>
      <c r="F383" s="47">
        <v>0.38500000000000001</v>
      </c>
      <c r="G383" s="47">
        <v>0.39700000000000002</v>
      </c>
      <c r="H383" s="47">
        <v>0.28000000000000003</v>
      </c>
      <c r="I383" s="47">
        <v>0.436</v>
      </c>
      <c r="J383" s="47">
        <v>0.41799999999999998</v>
      </c>
      <c r="K383" s="47">
        <v>0.24</v>
      </c>
      <c r="L383" s="47">
        <v>0.55900000000000005</v>
      </c>
      <c r="M383" s="47">
        <v>0.40899999999999997</v>
      </c>
      <c r="N383" s="47">
        <v>0.41599999999999998</v>
      </c>
      <c r="O383" s="47">
        <v>0.435</v>
      </c>
      <c r="P383" s="47">
        <v>0.39300000000000002</v>
      </c>
      <c r="Q383" s="47">
        <v>0.29499999999999998</v>
      </c>
      <c r="R383" s="47">
        <v>0.38400000000000001</v>
      </c>
      <c r="S383" s="47">
        <v>0.45500000000000002</v>
      </c>
      <c r="T383" s="47">
        <v>0.34100000000000003</v>
      </c>
      <c r="U383" s="47">
        <v>0.50800000000000001</v>
      </c>
      <c r="V383" s="47">
        <v>0.45</v>
      </c>
      <c r="W383" s="173"/>
    </row>
    <row r="384" spans="1:23">
      <c r="A384" s="232"/>
      <c r="B384" s="603">
        <v>31.58</v>
      </c>
      <c r="C384" s="47">
        <v>0.51300000000000001</v>
      </c>
      <c r="D384" s="47">
        <v>0.314</v>
      </c>
      <c r="E384" s="47">
        <v>0.49299999999999999</v>
      </c>
      <c r="F384" s="47">
        <v>0.38300000000000001</v>
      </c>
      <c r="G384" s="47">
        <v>0.41599999999999998</v>
      </c>
      <c r="H384" s="47">
        <v>0.40300000000000002</v>
      </c>
      <c r="I384" s="47">
        <v>0.47899999999999998</v>
      </c>
      <c r="J384" s="47">
        <v>0.46600000000000003</v>
      </c>
      <c r="K384" s="47">
        <v>0.26</v>
      </c>
      <c r="L384" s="47">
        <v>0.42599999999999999</v>
      </c>
      <c r="M384" s="47">
        <v>0.42799999999999999</v>
      </c>
      <c r="N384" s="47">
        <v>0.50700000000000001</v>
      </c>
      <c r="O384" s="47">
        <v>0.39700000000000002</v>
      </c>
      <c r="P384" s="47">
        <v>0.374</v>
      </c>
      <c r="Q384" s="47">
        <v>0.35699999999999998</v>
      </c>
      <c r="R384" s="47">
        <v>0.35699999999999998</v>
      </c>
      <c r="S384" s="47">
        <v>0.45200000000000001</v>
      </c>
      <c r="T384" s="47">
        <v>0.33100000000000002</v>
      </c>
      <c r="U384" s="47">
        <v>0.504</v>
      </c>
      <c r="V384" s="47">
        <v>0.53700000000000003</v>
      </c>
      <c r="W384" s="173"/>
    </row>
    <row r="385" spans="1:23">
      <c r="A385" s="232"/>
      <c r="B385" s="603">
        <v>31.67</v>
      </c>
      <c r="C385" s="47">
        <v>0.46800000000000003</v>
      </c>
      <c r="D385" s="47">
        <v>0.33400000000000002</v>
      </c>
      <c r="E385" s="47">
        <v>0.42799999999999999</v>
      </c>
      <c r="F385" s="47">
        <v>0.39900000000000002</v>
      </c>
      <c r="G385" s="47">
        <v>0.44600000000000001</v>
      </c>
      <c r="H385" s="47">
        <v>0.375</v>
      </c>
      <c r="I385" s="47">
        <v>0.49099999999999999</v>
      </c>
      <c r="J385" s="47">
        <v>0.38300000000000001</v>
      </c>
      <c r="K385" s="47">
        <v>0.313</v>
      </c>
      <c r="L385" s="47">
        <v>0.39800000000000002</v>
      </c>
      <c r="M385" s="47">
        <v>0.432</v>
      </c>
      <c r="N385" s="47">
        <v>0.42399999999999999</v>
      </c>
      <c r="O385" s="47">
        <v>0.30599999999999999</v>
      </c>
      <c r="P385" s="47">
        <v>0.499</v>
      </c>
      <c r="Q385" s="47">
        <v>0.439</v>
      </c>
      <c r="R385" s="47">
        <v>0.30399999999999999</v>
      </c>
      <c r="S385" s="47">
        <v>0.38300000000000001</v>
      </c>
      <c r="T385" s="47">
        <v>0.34300000000000003</v>
      </c>
      <c r="U385" s="47">
        <v>0.47199999999999998</v>
      </c>
      <c r="V385" s="47">
        <v>0.64100000000000001</v>
      </c>
      <c r="W385" s="173"/>
    </row>
    <row r="386" spans="1:23">
      <c r="A386" s="232"/>
      <c r="B386" s="603">
        <v>31.75</v>
      </c>
      <c r="C386" s="47">
        <v>0.38100000000000001</v>
      </c>
      <c r="D386" s="47">
        <v>0.41199999999999998</v>
      </c>
      <c r="E386" s="47">
        <v>0.41299999999999998</v>
      </c>
      <c r="F386" s="47">
        <v>0.371</v>
      </c>
      <c r="G386" s="47">
        <v>0.46500000000000002</v>
      </c>
      <c r="H386" s="47">
        <v>0.28999999999999998</v>
      </c>
      <c r="I386" s="47">
        <v>0.498</v>
      </c>
      <c r="J386" s="47">
        <v>0.316</v>
      </c>
      <c r="K386" s="47">
        <v>0.38800000000000001</v>
      </c>
      <c r="L386" s="47">
        <v>0.59599999999999997</v>
      </c>
      <c r="M386" s="47">
        <v>0.34300000000000003</v>
      </c>
      <c r="N386" s="47">
        <v>0.371</v>
      </c>
      <c r="O386" s="47">
        <v>0.38400000000000001</v>
      </c>
      <c r="P386" s="47">
        <v>0.47</v>
      </c>
      <c r="Q386" s="47">
        <v>0.4</v>
      </c>
      <c r="R386" s="47">
        <v>0.28199999999999997</v>
      </c>
      <c r="S386" s="47">
        <v>0.34899999999999998</v>
      </c>
      <c r="T386" s="47">
        <v>0.42499999999999999</v>
      </c>
      <c r="U386" s="47">
        <v>0.42599999999999999</v>
      </c>
      <c r="V386" s="47">
        <v>0.60199999999999998</v>
      </c>
      <c r="W386" s="173"/>
    </row>
    <row r="387" spans="1:23">
      <c r="A387" s="232"/>
      <c r="B387" s="603">
        <v>31.83</v>
      </c>
      <c r="C387" s="47">
        <v>0.377</v>
      </c>
      <c r="D387" s="47">
        <v>0.42899999999999999</v>
      </c>
      <c r="E387" s="47">
        <v>0.43</v>
      </c>
      <c r="F387" s="47">
        <v>0.36299999999999999</v>
      </c>
      <c r="G387" s="47">
        <v>0.442</v>
      </c>
      <c r="H387" s="47">
        <v>0.25900000000000001</v>
      </c>
      <c r="I387" s="47">
        <v>0.47899999999999998</v>
      </c>
      <c r="J387" s="47">
        <v>0.34100000000000003</v>
      </c>
      <c r="K387" s="47">
        <v>0.315</v>
      </c>
      <c r="L387" s="47">
        <v>0.61699999999999999</v>
      </c>
      <c r="M387" s="47">
        <v>0.35799999999999998</v>
      </c>
      <c r="N387" s="47">
        <v>0.51800000000000002</v>
      </c>
      <c r="O387" s="47">
        <v>0.37</v>
      </c>
      <c r="P387" s="47">
        <v>0.51300000000000001</v>
      </c>
      <c r="Q387" s="47">
        <v>0.46400000000000002</v>
      </c>
      <c r="R387" s="47">
        <v>0.32700000000000001</v>
      </c>
      <c r="S387" s="47">
        <v>0.42</v>
      </c>
      <c r="T387" s="47">
        <v>0.47199999999999998</v>
      </c>
      <c r="U387" s="47">
        <v>0.51200000000000001</v>
      </c>
      <c r="V387" s="47">
        <v>0.63500000000000001</v>
      </c>
      <c r="W387" s="173"/>
    </row>
    <row r="388" spans="1:23">
      <c r="A388" s="232"/>
      <c r="B388" s="603">
        <v>31.92</v>
      </c>
      <c r="C388" s="47">
        <v>0.40200000000000002</v>
      </c>
      <c r="D388" s="47">
        <v>0.35799999999999998</v>
      </c>
      <c r="E388" s="47">
        <v>0.40100000000000002</v>
      </c>
      <c r="F388" s="47">
        <v>0.36899999999999999</v>
      </c>
      <c r="G388" s="47">
        <v>0.45900000000000002</v>
      </c>
      <c r="H388" s="47">
        <v>0.23799999999999999</v>
      </c>
      <c r="I388" s="47">
        <v>0.41699999999999998</v>
      </c>
      <c r="J388" s="47">
        <v>0.35599999999999998</v>
      </c>
      <c r="K388" s="47">
        <v>0.307</v>
      </c>
      <c r="L388" s="47">
        <v>0.623</v>
      </c>
      <c r="M388" s="47">
        <v>0.51600000000000001</v>
      </c>
      <c r="N388" s="47">
        <v>0.46200000000000002</v>
      </c>
      <c r="O388" s="47">
        <v>0.36199999999999999</v>
      </c>
      <c r="P388" s="47">
        <v>0.45800000000000002</v>
      </c>
      <c r="Q388" s="47">
        <v>0.48699999999999999</v>
      </c>
      <c r="R388" s="47">
        <v>0.32100000000000001</v>
      </c>
      <c r="S388" s="47">
        <v>0.441</v>
      </c>
      <c r="T388" s="47">
        <v>0.50600000000000001</v>
      </c>
      <c r="U388" s="47">
        <v>0.46700000000000003</v>
      </c>
      <c r="V388" s="47">
        <v>0.57699999999999996</v>
      </c>
      <c r="W388" s="173"/>
    </row>
    <row r="389" spans="1:23">
      <c r="A389" s="232"/>
      <c r="B389" s="603">
        <v>32</v>
      </c>
      <c r="C389" s="47">
        <v>0.38</v>
      </c>
      <c r="D389" s="47">
        <v>0.33500000000000002</v>
      </c>
      <c r="E389" s="47">
        <v>0.38800000000000001</v>
      </c>
      <c r="F389" s="47">
        <v>0.40899999999999997</v>
      </c>
      <c r="G389" s="47">
        <v>0.51</v>
      </c>
      <c r="H389" s="47">
        <v>0.251</v>
      </c>
      <c r="I389" s="47">
        <v>0.46400000000000002</v>
      </c>
      <c r="J389" s="47">
        <v>0.4</v>
      </c>
      <c r="K389" s="47">
        <v>0.35399999999999998</v>
      </c>
      <c r="L389" s="47">
        <v>0.66300000000000003</v>
      </c>
      <c r="M389" s="47">
        <v>0.52100000000000002</v>
      </c>
      <c r="N389" s="47">
        <v>0.56399999999999995</v>
      </c>
      <c r="O389" s="47">
        <v>0.378</v>
      </c>
      <c r="P389" s="47">
        <v>0.41399999999999998</v>
      </c>
      <c r="Q389" s="47">
        <v>0.433</v>
      </c>
      <c r="R389" s="47">
        <v>0.38500000000000001</v>
      </c>
      <c r="S389" s="47">
        <v>0.47599999999999998</v>
      </c>
      <c r="T389" s="47">
        <v>0.45800000000000002</v>
      </c>
      <c r="U389" s="47">
        <v>0.35099999999999998</v>
      </c>
      <c r="V389" s="47">
        <v>0.46700000000000003</v>
      </c>
      <c r="W389" s="173"/>
    </row>
    <row r="390" spans="1:23">
      <c r="A390" s="232"/>
      <c r="B390" s="603">
        <v>32.08</v>
      </c>
      <c r="C390" s="47">
        <v>0.40200000000000002</v>
      </c>
      <c r="D390" s="47">
        <v>0.496</v>
      </c>
      <c r="E390" s="47">
        <v>0.41499999999999998</v>
      </c>
      <c r="F390" s="47">
        <v>0.40600000000000003</v>
      </c>
      <c r="G390" s="47">
        <v>0.54400000000000004</v>
      </c>
      <c r="H390" s="47">
        <v>0.20399999999999999</v>
      </c>
      <c r="I390" s="47">
        <v>0.45900000000000002</v>
      </c>
      <c r="J390" s="47">
        <v>0.40500000000000003</v>
      </c>
      <c r="K390" s="47">
        <v>0.36299999999999999</v>
      </c>
      <c r="L390" s="47">
        <v>0.58199999999999996</v>
      </c>
      <c r="M390" s="47">
        <v>0.41</v>
      </c>
      <c r="N390" s="47">
        <v>0.55900000000000005</v>
      </c>
      <c r="O390" s="47">
        <v>0.53200000000000003</v>
      </c>
      <c r="P390" s="47">
        <v>0.377</v>
      </c>
      <c r="Q390" s="47">
        <v>0.41499999999999998</v>
      </c>
      <c r="R390" s="47">
        <v>0.39200000000000002</v>
      </c>
      <c r="S390" s="47">
        <v>0.55600000000000005</v>
      </c>
      <c r="T390" s="47">
        <v>0.46600000000000003</v>
      </c>
      <c r="U390" s="47">
        <v>0.372</v>
      </c>
      <c r="V390" s="47">
        <v>0.49099999999999999</v>
      </c>
      <c r="W390" s="173"/>
    </row>
    <row r="391" spans="1:23">
      <c r="A391" s="232"/>
      <c r="B391" s="603">
        <v>32.17</v>
      </c>
      <c r="C391" s="47">
        <v>0.35399999999999998</v>
      </c>
      <c r="D391" s="47">
        <v>0.51200000000000001</v>
      </c>
      <c r="E391" s="47">
        <v>0.41799999999999998</v>
      </c>
      <c r="F391" s="47">
        <v>0.40899999999999997</v>
      </c>
      <c r="G391" s="47">
        <v>0.56599999999999995</v>
      </c>
      <c r="H391" s="47">
        <v>0.21299999999999999</v>
      </c>
      <c r="I391" s="47">
        <v>0.50900000000000001</v>
      </c>
      <c r="J391" s="47">
        <v>0.47599999999999998</v>
      </c>
      <c r="K391" s="47">
        <v>0.372</v>
      </c>
      <c r="L391" s="47">
        <v>0.54700000000000004</v>
      </c>
      <c r="M391" s="47">
        <v>0.48499999999999999</v>
      </c>
      <c r="N391" s="47">
        <v>0.53200000000000003</v>
      </c>
      <c r="O391" s="47">
        <v>0.36799999999999999</v>
      </c>
      <c r="P391" s="47">
        <v>0.377</v>
      </c>
      <c r="Q391" s="47">
        <v>0.33500000000000002</v>
      </c>
      <c r="R391" s="47">
        <v>0.441</v>
      </c>
      <c r="S391" s="47">
        <v>0.49399999999999999</v>
      </c>
      <c r="T391" s="47">
        <v>0.502</v>
      </c>
      <c r="U391" s="47">
        <v>0.48399999999999999</v>
      </c>
      <c r="V391" s="47">
        <v>0.57499999999999996</v>
      </c>
      <c r="W391" s="173"/>
    </row>
    <row r="392" spans="1:23">
      <c r="A392" s="232"/>
      <c r="B392" s="603">
        <v>32.25</v>
      </c>
      <c r="C392" s="47">
        <v>0.37</v>
      </c>
      <c r="D392" s="47">
        <v>0.498</v>
      </c>
      <c r="E392" s="47">
        <v>0.39200000000000002</v>
      </c>
      <c r="F392" s="47">
        <v>0.39400000000000002</v>
      </c>
      <c r="G392" s="47">
        <v>0.45800000000000002</v>
      </c>
      <c r="H392" s="47">
        <v>0.29399999999999998</v>
      </c>
      <c r="I392" s="47">
        <v>0.46600000000000003</v>
      </c>
      <c r="J392" s="47">
        <v>0.39100000000000001</v>
      </c>
      <c r="K392" s="47">
        <v>0.41499999999999998</v>
      </c>
      <c r="L392" s="47">
        <v>0.61299999999999999</v>
      </c>
      <c r="M392" s="47">
        <v>0.308</v>
      </c>
      <c r="N392" s="47">
        <v>0.54600000000000004</v>
      </c>
      <c r="O392" s="47">
        <v>0.34399999999999997</v>
      </c>
      <c r="P392" s="47">
        <v>0.47799999999999998</v>
      </c>
      <c r="Q392" s="47">
        <v>0.441</v>
      </c>
      <c r="R392" s="47">
        <v>0.47299999999999998</v>
      </c>
      <c r="S392" s="47">
        <v>0.53400000000000003</v>
      </c>
      <c r="T392" s="47">
        <v>0.51700000000000002</v>
      </c>
      <c r="U392" s="47">
        <v>0.46899999999999997</v>
      </c>
      <c r="V392" s="47">
        <v>0.56000000000000005</v>
      </c>
      <c r="W392" s="173"/>
    </row>
    <row r="393" spans="1:23">
      <c r="A393" s="232"/>
      <c r="B393" s="603">
        <v>32.33</v>
      </c>
      <c r="C393" s="47">
        <v>0.378</v>
      </c>
      <c r="D393" s="47">
        <v>0.54500000000000004</v>
      </c>
      <c r="E393" s="47">
        <v>0.42599999999999999</v>
      </c>
      <c r="F393" s="47">
        <v>0.376</v>
      </c>
      <c r="G393" s="47">
        <v>0.52</v>
      </c>
      <c r="H393" s="47">
        <v>0.32300000000000001</v>
      </c>
      <c r="I393" s="47">
        <v>0.46300000000000002</v>
      </c>
      <c r="J393" s="47">
        <v>0.35899999999999999</v>
      </c>
      <c r="K393" s="47">
        <v>0.45200000000000001</v>
      </c>
      <c r="L393" s="47">
        <v>0.63500000000000001</v>
      </c>
      <c r="M393" s="47">
        <v>0.35399999999999998</v>
      </c>
      <c r="N393" s="47">
        <v>0.47499999999999998</v>
      </c>
      <c r="O393" s="47">
        <v>0.375</v>
      </c>
      <c r="P393" s="47">
        <v>0.42199999999999999</v>
      </c>
      <c r="Q393" s="47">
        <v>0.32700000000000001</v>
      </c>
      <c r="R393" s="47">
        <v>0.47</v>
      </c>
      <c r="S393" s="47">
        <v>0.49399999999999999</v>
      </c>
      <c r="T393" s="47">
        <v>0.39700000000000002</v>
      </c>
      <c r="U393" s="47">
        <v>0.45100000000000001</v>
      </c>
      <c r="V393" s="47">
        <v>0.624</v>
      </c>
      <c r="W393" s="173"/>
    </row>
    <row r="394" spans="1:23">
      <c r="A394" s="232"/>
      <c r="B394" s="603">
        <v>32.42</v>
      </c>
      <c r="C394" s="47">
        <v>0.38500000000000001</v>
      </c>
      <c r="D394" s="47">
        <v>0.40600000000000003</v>
      </c>
      <c r="E394" s="47">
        <v>0.47899999999999998</v>
      </c>
      <c r="F394" s="47">
        <v>0.40899999999999997</v>
      </c>
      <c r="G394" s="47">
        <v>0.55800000000000005</v>
      </c>
      <c r="H394" s="47">
        <v>0.35099999999999998</v>
      </c>
      <c r="I394" s="47">
        <v>0.54400000000000004</v>
      </c>
      <c r="J394" s="47">
        <v>0.40300000000000002</v>
      </c>
      <c r="K394" s="47">
        <v>0.41099999999999998</v>
      </c>
      <c r="L394" s="47">
        <v>0.67300000000000004</v>
      </c>
      <c r="M394" s="47">
        <v>0.30199999999999999</v>
      </c>
      <c r="N394" s="47">
        <v>0.42499999999999999</v>
      </c>
      <c r="O394" s="47">
        <v>0.42599999999999999</v>
      </c>
      <c r="P394" s="47">
        <v>0.441</v>
      </c>
      <c r="Q394" s="47">
        <v>0.308</v>
      </c>
      <c r="R394" s="47">
        <v>0.51</v>
      </c>
      <c r="S394" s="47">
        <v>0.42899999999999999</v>
      </c>
      <c r="T394" s="47">
        <v>0.438</v>
      </c>
      <c r="U394" s="47">
        <v>0.41099999999999998</v>
      </c>
      <c r="V394" s="47">
        <v>0.63700000000000001</v>
      </c>
      <c r="W394" s="173"/>
    </row>
    <row r="395" spans="1:23">
      <c r="A395" s="232"/>
      <c r="B395" s="603">
        <v>32.5</v>
      </c>
      <c r="C395" s="47">
        <v>0.44900000000000001</v>
      </c>
      <c r="D395" s="47">
        <v>0.443</v>
      </c>
      <c r="E395" s="47">
        <v>0.48499999999999999</v>
      </c>
      <c r="F395" s="47">
        <v>0.38100000000000001</v>
      </c>
      <c r="G395" s="47">
        <v>0.60199999999999998</v>
      </c>
      <c r="H395" s="47">
        <v>0.36399999999999999</v>
      </c>
      <c r="I395" s="47">
        <v>0.54800000000000004</v>
      </c>
      <c r="J395" s="47">
        <v>0.33600000000000002</v>
      </c>
      <c r="K395" s="47">
        <v>0.38500000000000001</v>
      </c>
      <c r="L395" s="47">
        <v>0.72499999999999998</v>
      </c>
      <c r="M395" s="47">
        <v>0.50800000000000001</v>
      </c>
      <c r="N395" s="47">
        <v>0.41199999999999998</v>
      </c>
      <c r="O395" s="47">
        <v>0.45800000000000002</v>
      </c>
      <c r="P395" s="47">
        <v>0.59599999999999997</v>
      </c>
      <c r="Q395" s="47">
        <v>0.28999999999999998</v>
      </c>
      <c r="R395" s="47">
        <v>0.39400000000000002</v>
      </c>
      <c r="S395" s="47">
        <v>0.56299999999999994</v>
      </c>
      <c r="T395" s="47">
        <v>0.52600000000000002</v>
      </c>
      <c r="U395" s="47">
        <v>0.45900000000000002</v>
      </c>
      <c r="V395" s="47">
        <v>0.627</v>
      </c>
      <c r="W395" s="173"/>
    </row>
    <row r="396" spans="1:23">
      <c r="A396" s="232"/>
      <c r="B396" s="603">
        <v>32.58</v>
      </c>
      <c r="C396" s="47">
        <v>0.35299999999999998</v>
      </c>
      <c r="D396" s="47">
        <v>0.40400000000000003</v>
      </c>
      <c r="E396" s="47">
        <v>0.498</v>
      </c>
      <c r="F396" s="47">
        <v>0.44600000000000001</v>
      </c>
      <c r="G396" s="47">
        <v>0.57799999999999996</v>
      </c>
      <c r="H396" s="47">
        <v>0.25900000000000001</v>
      </c>
      <c r="I396" s="47">
        <v>0.45400000000000001</v>
      </c>
      <c r="J396" s="47">
        <v>0.35599999999999998</v>
      </c>
      <c r="K396" s="47">
        <v>0.38900000000000001</v>
      </c>
      <c r="L396" s="47">
        <v>0.64700000000000002</v>
      </c>
      <c r="M396" s="47">
        <v>0.54200000000000004</v>
      </c>
      <c r="N396" s="47">
        <v>0.35399999999999998</v>
      </c>
      <c r="O396" s="47">
        <v>0.47399999999999998</v>
      </c>
      <c r="P396" s="47">
        <v>0.64700000000000002</v>
      </c>
      <c r="Q396" s="47">
        <v>0.40300000000000002</v>
      </c>
      <c r="R396" s="47">
        <v>0.499</v>
      </c>
      <c r="S396" s="47">
        <v>0.56000000000000005</v>
      </c>
      <c r="T396" s="47">
        <v>0.52300000000000002</v>
      </c>
      <c r="U396" s="47">
        <v>0.497</v>
      </c>
      <c r="V396" s="47">
        <v>0.70499999999999996</v>
      </c>
      <c r="W396" s="173"/>
    </row>
    <row r="397" spans="1:23">
      <c r="A397" s="232"/>
      <c r="B397" s="603">
        <v>32.67</v>
      </c>
      <c r="C397" s="47">
        <v>0.39600000000000002</v>
      </c>
      <c r="D397" s="47">
        <v>0.371</v>
      </c>
      <c r="E397" s="47">
        <v>0.47299999999999998</v>
      </c>
      <c r="F397" s="47">
        <v>0.47099999999999997</v>
      </c>
      <c r="G397" s="47">
        <v>0.47099999999999997</v>
      </c>
      <c r="H397" s="47">
        <v>0.25700000000000001</v>
      </c>
      <c r="I397" s="47">
        <v>0.38</v>
      </c>
      <c r="J397" s="47">
        <v>0.27600000000000002</v>
      </c>
      <c r="K397" s="47">
        <v>0.35899999999999999</v>
      </c>
      <c r="L397" s="47">
        <v>0.61599999999999999</v>
      </c>
      <c r="M397" s="47">
        <v>0.437</v>
      </c>
      <c r="N397" s="47">
        <v>0.34100000000000003</v>
      </c>
      <c r="O397" s="47">
        <v>0.52800000000000002</v>
      </c>
      <c r="P397" s="47">
        <v>0.57199999999999995</v>
      </c>
      <c r="Q397" s="47">
        <v>0.36</v>
      </c>
      <c r="R397" s="47">
        <v>0.50900000000000001</v>
      </c>
      <c r="S397" s="47">
        <v>0.68100000000000005</v>
      </c>
      <c r="T397" s="47">
        <v>0.45800000000000002</v>
      </c>
      <c r="U397" s="47">
        <v>0.48099999999999998</v>
      </c>
      <c r="V397" s="47">
        <v>0.60499999999999998</v>
      </c>
      <c r="W397" s="173"/>
    </row>
    <row r="398" spans="1:23">
      <c r="A398" s="232"/>
      <c r="B398" s="603">
        <v>32.75</v>
      </c>
      <c r="C398" s="47">
        <v>0.48499999999999999</v>
      </c>
      <c r="D398" s="47">
        <v>0.38200000000000001</v>
      </c>
      <c r="E398" s="47">
        <v>0.45</v>
      </c>
      <c r="F398" s="47">
        <v>0.46700000000000003</v>
      </c>
      <c r="G398" s="47">
        <v>0.42299999999999999</v>
      </c>
      <c r="H398" s="47">
        <v>0.32600000000000001</v>
      </c>
      <c r="I398" s="47">
        <v>0.34799999999999998</v>
      </c>
      <c r="J398" s="47">
        <v>0.27600000000000002</v>
      </c>
      <c r="K398" s="47">
        <v>0.29799999999999999</v>
      </c>
      <c r="L398" s="47">
        <v>0.52</v>
      </c>
      <c r="M398" s="47">
        <v>0.497</v>
      </c>
      <c r="N398" s="47">
        <v>0.32400000000000001</v>
      </c>
      <c r="O398" s="47">
        <v>0.51</v>
      </c>
      <c r="P398" s="47">
        <v>0.63100000000000001</v>
      </c>
      <c r="Q398" s="47">
        <v>0.34599999999999997</v>
      </c>
      <c r="R398" s="47">
        <v>0.47899999999999998</v>
      </c>
      <c r="S398" s="47">
        <v>0.49299999999999999</v>
      </c>
      <c r="T398" s="47">
        <v>0.44900000000000001</v>
      </c>
      <c r="U398" s="47">
        <v>0.48499999999999999</v>
      </c>
      <c r="V398" s="47">
        <v>0.67400000000000004</v>
      </c>
      <c r="W398" s="173"/>
    </row>
    <row r="399" spans="1:23">
      <c r="A399" s="232"/>
      <c r="B399" s="603">
        <v>32.83</v>
      </c>
      <c r="C399" s="47">
        <v>0.47199999999999998</v>
      </c>
      <c r="D399" s="47">
        <v>0.44600000000000001</v>
      </c>
      <c r="E399" s="47">
        <v>0.438</v>
      </c>
      <c r="F399" s="47">
        <v>0.47099999999999997</v>
      </c>
      <c r="G399" s="47">
        <v>0.39800000000000002</v>
      </c>
      <c r="H399" s="47">
        <v>0.34599999999999997</v>
      </c>
      <c r="I399" s="47">
        <v>0.35399999999999998</v>
      </c>
      <c r="J399" s="47">
        <v>0.23599999999999999</v>
      </c>
      <c r="K399" s="47">
        <v>0.28599999999999998</v>
      </c>
      <c r="L399" s="47">
        <v>0.627</v>
      </c>
      <c r="M399" s="47">
        <v>0.625</v>
      </c>
      <c r="N399" s="47">
        <v>0.38500000000000001</v>
      </c>
      <c r="O399" s="47">
        <v>0.49199999999999999</v>
      </c>
      <c r="P399" s="47">
        <v>0.439</v>
      </c>
      <c r="Q399" s="47">
        <v>0.42799999999999999</v>
      </c>
      <c r="R399" s="47">
        <v>0.57599999999999996</v>
      </c>
      <c r="S399" s="47">
        <v>0.47499999999999998</v>
      </c>
      <c r="T399" s="47">
        <v>0.42299999999999999</v>
      </c>
      <c r="U399" s="47">
        <v>0.57399999999999995</v>
      </c>
      <c r="V399" s="47">
        <v>0.46300000000000002</v>
      </c>
      <c r="W399" s="173"/>
    </row>
    <row r="400" spans="1:23">
      <c r="A400" s="232"/>
      <c r="B400" s="603">
        <v>32.92</v>
      </c>
      <c r="C400" s="47">
        <v>0.37</v>
      </c>
      <c r="D400" s="47">
        <v>0.53700000000000003</v>
      </c>
      <c r="E400" s="47">
        <v>0.44500000000000001</v>
      </c>
      <c r="F400" s="47">
        <v>0.40600000000000003</v>
      </c>
      <c r="G400" s="47">
        <v>0.34499999999999997</v>
      </c>
      <c r="H400" s="47">
        <v>0.25</v>
      </c>
      <c r="I400" s="47">
        <v>0.30599999999999999</v>
      </c>
      <c r="J400" s="47">
        <v>0.23400000000000001</v>
      </c>
      <c r="K400" s="47">
        <v>0.251</v>
      </c>
      <c r="L400" s="47">
        <v>0.66400000000000003</v>
      </c>
      <c r="M400" s="47">
        <v>0.51800000000000002</v>
      </c>
      <c r="N400" s="47">
        <v>0.47299999999999998</v>
      </c>
      <c r="O400" s="47">
        <v>0.49</v>
      </c>
      <c r="P400" s="47">
        <v>0.30499999999999999</v>
      </c>
      <c r="Q400" s="47">
        <v>0.32200000000000001</v>
      </c>
      <c r="R400" s="47">
        <v>0.54500000000000004</v>
      </c>
      <c r="S400" s="47">
        <v>0.441</v>
      </c>
      <c r="T400" s="47">
        <v>0.42599999999999999</v>
      </c>
      <c r="U400" s="47">
        <v>0.54900000000000004</v>
      </c>
      <c r="V400" s="47">
        <v>0.379</v>
      </c>
      <c r="W400" s="173"/>
    </row>
    <row r="401" spans="1:23">
      <c r="A401" s="232"/>
      <c r="B401" s="603">
        <v>33</v>
      </c>
      <c r="C401" s="47">
        <v>0.33900000000000002</v>
      </c>
      <c r="D401" s="47">
        <v>0.54500000000000004</v>
      </c>
      <c r="E401" s="47">
        <v>0.47399999999999998</v>
      </c>
      <c r="F401" s="47">
        <v>0.375</v>
      </c>
      <c r="G401" s="47">
        <v>0.435</v>
      </c>
      <c r="H401" s="47">
        <v>0.23899999999999999</v>
      </c>
      <c r="I401" s="47">
        <v>0.52400000000000002</v>
      </c>
      <c r="J401" s="47">
        <v>0.19500000000000001</v>
      </c>
      <c r="K401" s="47">
        <v>0.23699999999999999</v>
      </c>
      <c r="L401" s="47">
        <v>0.66</v>
      </c>
      <c r="M401" s="47">
        <v>0.51100000000000001</v>
      </c>
      <c r="N401" s="47">
        <v>0.53800000000000003</v>
      </c>
      <c r="O401" s="47">
        <v>0.48099999999999998</v>
      </c>
      <c r="P401" s="47">
        <v>0.39</v>
      </c>
      <c r="Q401" s="47">
        <v>0.34799999999999998</v>
      </c>
      <c r="R401" s="47">
        <v>0.499</v>
      </c>
      <c r="S401" s="47">
        <v>0.53200000000000003</v>
      </c>
      <c r="T401" s="47">
        <v>0.45300000000000001</v>
      </c>
      <c r="U401" s="47">
        <v>0.38800000000000001</v>
      </c>
      <c r="V401" s="47">
        <v>0.35599999999999998</v>
      </c>
      <c r="W401" s="173"/>
    </row>
    <row r="402" spans="1:23">
      <c r="A402" s="232"/>
      <c r="B402" s="603">
        <v>33.08</v>
      </c>
      <c r="C402" s="47">
        <v>0.34399999999999997</v>
      </c>
      <c r="D402" s="47">
        <v>0.40699999999999997</v>
      </c>
      <c r="E402" s="47">
        <v>0.44700000000000001</v>
      </c>
      <c r="F402" s="47">
        <v>0.33900000000000002</v>
      </c>
      <c r="G402" s="47">
        <v>0.37</v>
      </c>
      <c r="H402" s="47">
        <v>0.34</v>
      </c>
      <c r="I402" s="47">
        <v>0.46899999999999997</v>
      </c>
      <c r="J402" s="47">
        <v>0.161</v>
      </c>
      <c r="K402" s="47">
        <v>0.215</v>
      </c>
      <c r="L402" s="47">
        <v>0.72099999999999997</v>
      </c>
      <c r="M402" s="47">
        <v>0.51500000000000001</v>
      </c>
      <c r="N402" s="47">
        <v>0.50900000000000001</v>
      </c>
      <c r="O402" s="47">
        <v>0.48099999999999998</v>
      </c>
      <c r="P402" s="47">
        <v>0.42799999999999999</v>
      </c>
      <c r="Q402" s="47">
        <v>0.35599999999999998</v>
      </c>
      <c r="R402" s="47">
        <v>0.46899999999999997</v>
      </c>
      <c r="S402" s="47">
        <v>0.51100000000000001</v>
      </c>
      <c r="T402" s="47">
        <v>0.35499999999999998</v>
      </c>
      <c r="U402" s="47">
        <v>0.36399999999999999</v>
      </c>
      <c r="V402" s="47">
        <v>0.35599999999999998</v>
      </c>
      <c r="W402" s="173"/>
    </row>
    <row r="403" spans="1:23">
      <c r="A403" s="232"/>
      <c r="B403" s="603">
        <v>33.17</v>
      </c>
      <c r="C403" s="47">
        <v>0.441</v>
      </c>
      <c r="D403" s="47">
        <v>0.38500000000000001</v>
      </c>
      <c r="E403" s="47">
        <v>0.432</v>
      </c>
      <c r="F403" s="47">
        <v>0.38</v>
      </c>
      <c r="G403" s="47">
        <v>0.373</v>
      </c>
      <c r="H403" s="47">
        <v>0.35299999999999998</v>
      </c>
      <c r="I403" s="47">
        <v>0.40400000000000003</v>
      </c>
      <c r="J403" s="47">
        <v>0.28399999999999997</v>
      </c>
      <c r="K403" s="47">
        <v>0.223</v>
      </c>
      <c r="L403" s="47">
        <v>0.67200000000000004</v>
      </c>
      <c r="M403" s="47">
        <v>0.39</v>
      </c>
      <c r="N403" s="47">
        <v>0.52300000000000002</v>
      </c>
      <c r="O403" s="47">
        <v>0.45400000000000001</v>
      </c>
      <c r="P403" s="47">
        <v>0.441</v>
      </c>
      <c r="Q403" s="47">
        <v>0.40500000000000003</v>
      </c>
      <c r="R403" s="47">
        <v>0.28299999999999997</v>
      </c>
      <c r="S403" s="47">
        <v>0.51600000000000001</v>
      </c>
      <c r="T403" s="47">
        <v>0.372</v>
      </c>
      <c r="U403" s="47">
        <v>0.36799999999999999</v>
      </c>
      <c r="V403" s="47">
        <v>0.51600000000000001</v>
      </c>
      <c r="W403" s="173"/>
    </row>
    <row r="404" spans="1:23">
      <c r="A404" s="232"/>
      <c r="B404" s="603">
        <v>33.25</v>
      </c>
      <c r="C404" s="47">
        <v>0.38800000000000001</v>
      </c>
      <c r="D404" s="47">
        <v>0.40899999999999997</v>
      </c>
      <c r="E404" s="47">
        <v>0.39200000000000002</v>
      </c>
      <c r="F404" s="47">
        <v>0.34499999999999997</v>
      </c>
      <c r="G404" s="47">
        <v>0.34499999999999997</v>
      </c>
      <c r="H404" s="47">
        <v>0.34899999999999998</v>
      </c>
      <c r="I404" s="47">
        <v>0.53500000000000003</v>
      </c>
      <c r="J404" s="47">
        <v>0.23200000000000001</v>
      </c>
      <c r="K404" s="47">
        <v>0.26900000000000002</v>
      </c>
      <c r="L404" s="47">
        <v>0.627</v>
      </c>
      <c r="M404" s="47">
        <v>0.42699999999999999</v>
      </c>
      <c r="N404" s="47">
        <v>0.45200000000000001</v>
      </c>
      <c r="O404" s="47">
        <v>0.48499999999999999</v>
      </c>
      <c r="P404" s="47">
        <v>0.44900000000000001</v>
      </c>
      <c r="Q404" s="47">
        <v>0.53</v>
      </c>
      <c r="R404" s="47">
        <v>0.30599999999999999</v>
      </c>
      <c r="S404" s="47">
        <v>0.56499999999999995</v>
      </c>
      <c r="T404" s="47">
        <v>0.38600000000000001</v>
      </c>
      <c r="U404" s="47">
        <v>0.40600000000000003</v>
      </c>
      <c r="V404" s="47">
        <v>0.45700000000000002</v>
      </c>
      <c r="W404" s="173"/>
    </row>
    <row r="405" spans="1:23">
      <c r="A405" s="232"/>
      <c r="B405" s="603">
        <v>33.33</v>
      </c>
      <c r="C405" s="47">
        <v>0.40699999999999997</v>
      </c>
      <c r="D405" s="47">
        <v>0.43</v>
      </c>
      <c r="E405" s="47">
        <v>0.36699999999999999</v>
      </c>
      <c r="F405" s="47">
        <v>0.39500000000000002</v>
      </c>
      <c r="G405" s="47">
        <v>0.39500000000000002</v>
      </c>
      <c r="H405" s="47">
        <v>0.33</v>
      </c>
      <c r="I405" s="47">
        <v>0.47299999999999998</v>
      </c>
      <c r="J405" s="47">
        <v>0.222</v>
      </c>
      <c r="K405" s="47">
        <v>0.249</v>
      </c>
      <c r="L405" s="47">
        <v>0.64300000000000002</v>
      </c>
      <c r="M405" s="47">
        <v>0.34300000000000003</v>
      </c>
      <c r="N405" s="47">
        <v>0.45900000000000002</v>
      </c>
      <c r="O405" s="47">
        <v>0.45300000000000001</v>
      </c>
      <c r="P405" s="47">
        <v>0.44700000000000001</v>
      </c>
      <c r="Q405" s="47">
        <v>0.43099999999999999</v>
      </c>
      <c r="R405" s="47">
        <v>0.28899999999999998</v>
      </c>
      <c r="S405" s="47">
        <v>0.47799999999999998</v>
      </c>
      <c r="T405" s="47">
        <v>0.30299999999999999</v>
      </c>
      <c r="U405" s="47">
        <v>0.35299999999999998</v>
      </c>
      <c r="V405" s="47">
        <v>0.47799999999999998</v>
      </c>
      <c r="W405" s="173"/>
    </row>
    <row r="406" spans="1:23">
      <c r="A406" s="232"/>
      <c r="B406" s="603">
        <v>33.42</v>
      </c>
      <c r="C406" s="47">
        <v>0.46800000000000003</v>
      </c>
      <c r="D406" s="47">
        <v>0.61</v>
      </c>
      <c r="E406" s="47">
        <v>0.33</v>
      </c>
      <c r="F406" s="47">
        <v>0.35199999999999998</v>
      </c>
      <c r="G406" s="47">
        <v>0.53200000000000003</v>
      </c>
      <c r="H406" s="47">
        <v>0.41</v>
      </c>
      <c r="I406" s="47">
        <v>0.47499999999999998</v>
      </c>
      <c r="J406" s="47">
        <v>0.20899999999999999</v>
      </c>
      <c r="K406" s="47">
        <v>0.28000000000000003</v>
      </c>
      <c r="L406" s="47">
        <v>0.628</v>
      </c>
      <c r="M406" s="47">
        <v>0.52</v>
      </c>
      <c r="N406" s="47">
        <v>0.42399999999999999</v>
      </c>
      <c r="O406" s="47">
        <v>0.44700000000000001</v>
      </c>
      <c r="P406" s="47">
        <v>0.47399999999999998</v>
      </c>
      <c r="Q406" s="47">
        <v>0.42199999999999999</v>
      </c>
      <c r="R406" s="47">
        <v>0.28899999999999998</v>
      </c>
      <c r="S406" s="47">
        <v>0.55100000000000005</v>
      </c>
      <c r="T406" s="47">
        <v>0.40799999999999997</v>
      </c>
      <c r="U406" s="47">
        <v>0.443</v>
      </c>
      <c r="V406" s="47">
        <v>0.505</v>
      </c>
      <c r="W406" s="173"/>
    </row>
    <row r="407" spans="1:23">
      <c r="A407" s="232"/>
      <c r="B407" s="603">
        <v>33.5</v>
      </c>
      <c r="C407" s="47">
        <v>0.32</v>
      </c>
      <c r="D407" s="47">
        <v>0.55700000000000005</v>
      </c>
      <c r="E407" s="47">
        <v>0.32600000000000001</v>
      </c>
      <c r="F407" s="47">
        <v>0.38</v>
      </c>
      <c r="G407" s="47">
        <v>0.53900000000000003</v>
      </c>
      <c r="H407" s="47">
        <v>0.33</v>
      </c>
      <c r="I407" s="47">
        <v>0.432</v>
      </c>
      <c r="J407" s="47">
        <v>0.23400000000000001</v>
      </c>
      <c r="K407" s="47">
        <v>0.221</v>
      </c>
      <c r="L407" s="47">
        <v>0.68400000000000005</v>
      </c>
      <c r="M407" s="47">
        <v>0.47599999999999998</v>
      </c>
      <c r="N407" s="47">
        <v>0.38900000000000001</v>
      </c>
      <c r="O407" s="47">
        <v>0.50900000000000001</v>
      </c>
      <c r="P407" s="47">
        <v>0.60799999999999998</v>
      </c>
      <c r="Q407" s="47">
        <v>0.46100000000000002</v>
      </c>
      <c r="R407" s="47">
        <v>0.46</v>
      </c>
      <c r="S407" s="47">
        <v>0.44800000000000001</v>
      </c>
      <c r="T407" s="47">
        <v>0.436</v>
      </c>
      <c r="U407" s="47">
        <v>0.54800000000000004</v>
      </c>
      <c r="V407" s="47">
        <v>0.505</v>
      </c>
      <c r="W407" s="173"/>
    </row>
    <row r="408" spans="1:23">
      <c r="A408" s="232"/>
      <c r="B408" s="603">
        <v>33.58</v>
      </c>
      <c r="C408" s="47">
        <v>0.433</v>
      </c>
      <c r="D408" s="47">
        <v>0.441</v>
      </c>
      <c r="E408" s="47">
        <v>0.31900000000000001</v>
      </c>
      <c r="F408" s="47">
        <v>0.46400000000000002</v>
      </c>
      <c r="G408" s="47">
        <v>0.47699999999999998</v>
      </c>
      <c r="H408" s="47">
        <v>0.35199999999999998</v>
      </c>
      <c r="I408" s="47">
        <v>0.48099999999999998</v>
      </c>
      <c r="J408" s="47">
        <v>0.22900000000000001</v>
      </c>
      <c r="K408" s="47">
        <v>0.35</v>
      </c>
      <c r="L408" s="47">
        <v>0.66600000000000004</v>
      </c>
      <c r="M408" s="47">
        <v>0.39800000000000002</v>
      </c>
      <c r="N408" s="47">
        <v>0.44600000000000001</v>
      </c>
      <c r="O408" s="47">
        <v>0.44800000000000001</v>
      </c>
      <c r="P408" s="47">
        <v>0.68500000000000005</v>
      </c>
      <c r="Q408" s="47">
        <v>0.36299999999999999</v>
      </c>
      <c r="R408" s="47">
        <v>0.36899999999999999</v>
      </c>
      <c r="S408" s="47">
        <v>0.46100000000000002</v>
      </c>
      <c r="T408" s="47">
        <v>0.49199999999999999</v>
      </c>
      <c r="U408" s="47">
        <v>0.47099999999999997</v>
      </c>
      <c r="V408" s="47">
        <v>0.63400000000000001</v>
      </c>
      <c r="W408" s="173"/>
    </row>
    <row r="409" spans="1:23">
      <c r="A409" s="232"/>
      <c r="B409" s="603">
        <v>33.67</v>
      </c>
      <c r="C409" s="47">
        <v>0.41699999999999998</v>
      </c>
      <c r="D409" s="47">
        <v>0.46500000000000002</v>
      </c>
      <c r="E409" s="47">
        <v>0.34300000000000003</v>
      </c>
      <c r="F409" s="47">
        <v>0.47299999999999998</v>
      </c>
      <c r="G409" s="47">
        <v>0.496</v>
      </c>
      <c r="H409" s="47">
        <v>0.36199999999999999</v>
      </c>
      <c r="I409" s="47">
        <v>0.44900000000000001</v>
      </c>
      <c r="J409" s="47">
        <v>0.23599999999999999</v>
      </c>
      <c r="K409" s="47">
        <v>0.41399999999999998</v>
      </c>
      <c r="L409" s="47">
        <v>0.64600000000000002</v>
      </c>
      <c r="M409" s="47">
        <v>0.34100000000000003</v>
      </c>
      <c r="N409" s="47">
        <v>0.40600000000000003</v>
      </c>
      <c r="O409" s="47">
        <v>0.44</v>
      </c>
      <c r="P409" s="47">
        <v>0.67800000000000005</v>
      </c>
      <c r="Q409" s="47">
        <v>0.32400000000000001</v>
      </c>
      <c r="R409" s="47">
        <v>0.4</v>
      </c>
      <c r="S409" s="47">
        <v>0.48099999999999998</v>
      </c>
      <c r="T409" s="47">
        <v>0.499</v>
      </c>
      <c r="U409" s="47">
        <v>0.36899999999999999</v>
      </c>
      <c r="V409" s="47">
        <v>0.61599999999999999</v>
      </c>
      <c r="W409" s="173"/>
    </row>
    <row r="410" spans="1:23">
      <c r="A410" s="232"/>
      <c r="B410" s="603">
        <v>33.75</v>
      </c>
      <c r="C410" s="47">
        <v>0.45100000000000001</v>
      </c>
      <c r="D410" s="47">
        <v>0.373</v>
      </c>
      <c r="E410" s="47">
        <v>0.314</v>
      </c>
      <c r="F410" s="47">
        <v>0.52500000000000002</v>
      </c>
      <c r="G410" s="47">
        <v>0.58299999999999996</v>
      </c>
      <c r="H410" s="47">
        <v>0.252</v>
      </c>
      <c r="I410" s="47">
        <v>0.35299999999999998</v>
      </c>
      <c r="J410" s="47">
        <v>0.307</v>
      </c>
      <c r="K410" s="47">
        <v>0.45400000000000001</v>
      </c>
      <c r="L410" s="47">
        <v>0.65500000000000003</v>
      </c>
      <c r="M410" s="47">
        <v>0.41499999999999998</v>
      </c>
      <c r="N410" s="47">
        <v>0.40600000000000003</v>
      </c>
      <c r="O410" s="47">
        <v>0.48099999999999998</v>
      </c>
      <c r="P410" s="47">
        <v>0.71299999999999997</v>
      </c>
      <c r="Q410" s="47">
        <v>0.312</v>
      </c>
      <c r="R410" s="47">
        <v>0.41699999999999998</v>
      </c>
      <c r="S410" s="47">
        <v>0.60199999999999998</v>
      </c>
      <c r="T410" s="47">
        <v>0.51600000000000001</v>
      </c>
      <c r="U410" s="47">
        <v>0.44600000000000001</v>
      </c>
      <c r="V410" s="47">
        <v>0.64300000000000002</v>
      </c>
      <c r="W410" s="173"/>
    </row>
    <row r="411" spans="1:23">
      <c r="A411" s="232"/>
      <c r="B411" s="603">
        <v>33.83</v>
      </c>
      <c r="C411" s="47">
        <v>0.51900000000000002</v>
      </c>
      <c r="D411" s="47">
        <v>0.375</v>
      </c>
      <c r="E411" s="47">
        <v>0.32500000000000001</v>
      </c>
      <c r="F411" s="47">
        <v>0.45600000000000002</v>
      </c>
      <c r="G411" s="47">
        <v>0.55300000000000005</v>
      </c>
      <c r="H411" s="47">
        <v>0.25800000000000001</v>
      </c>
      <c r="I411" s="47">
        <v>0.38</v>
      </c>
      <c r="J411" s="47">
        <v>0.34699999999999998</v>
      </c>
      <c r="K411" s="47">
        <v>0.432</v>
      </c>
      <c r="L411" s="47">
        <v>0.51600000000000001</v>
      </c>
      <c r="M411" s="47">
        <v>0.47399999999999998</v>
      </c>
      <c r="N411" s="47">
        <v>0.35899999999999999</v>
      </c>
      <c r="O411" s="47">
        <v>0.49399999999999999</v>
      </c>
      <c r="P411" s="47">
        <v>0.68400000000000005</v>
      </c>
      <c r="Q411" s="47">
        <v>0.35299999999999998</v>
      </c>
      <c r="R411" s="47">
        <v>0.52100000000000002</v>
      </c>
      <c r="S411" s="47">
        <v>0.52600000000000002</v>
      </c>
      <c r="T411" s="47">
        <v>0.41899999999999998</v>
      </c>
      <c r="U411" s="47">
        <v>0.56499999999999995</v>
      </c>
      <c r="V411" s="47">
        <v>0.59299999999999997</v>
      </c>
      <c r="W411" s="173"/>
    </row>
    <row r="412" spans="1:23">
      <c r="A412" s="232"/>
      <c r="B412" s="603">
        <v>33.92</v>
      </c>
      <c r="C412" s="47">
        <v>0.42199999999999999</v>
      </c>
      <c r="D412" s="47">
        <v>0.35299999999999998</v>
      </c>
      <c r="E412" s="47">
        <v>0.31</v>
      </c>
      <c r="F412" s="47">
        <v>0.45700000000000002</v>
      </c>
      <c r="G412" s="47">
        <v>0.44400000000000001</v>
      </c>
      <c r="H412" s="47">
        <v>0.29599999999999999</v>
      </c>
      <c r="I412" s="47">
        <v>0.40300000000000002</v>
      </c>
      <c r="J412" s="47">
        <v>0.46899999999999997</v>
      </c>
      <c r="K412" s="47">
        <v>0.38300000000000001</v>
      </c>
      <c r="L412" s="47">
        <v>0.50700000000000001</v>
      </c>
      <c r="M412" s="47">
        <v>0.40799999999999997</v>
      </c>
      <c r="N412" s="47">
        <v>0.46400000000000002</v>
      </c>
      <c r="O412" s="47">
        <v>0.40200000000000002</v>
      </c>
      <c r="P412" s="47">
        <v>0.502</v>
      </c>
      <c r="Q412" s="47">
        <v>0.36499999999999999</v>
      </c>
      <c r="R412" s="47">
        <v>0.50800000000000001</v>
      </c>
      <c r="S412" s="47">
        <v>0.54</v>
      </c>
      <c r="T412" s="47">
        <v>0.41899999999999998</v>
      </c>
      <c r="U412" s="47">
        <v>0.54400000000000004</v>
      </c>
      <c r="V412" s="47">
        <v>0.47599999999999998</v>
      </c>
      <c r="W412" s="173"/>
    </row>
    <row r="413" spans="1:23">
      <c r="A413" s="232"/>
      <c r="B413" s="603">
        <v>34</v>
      </c>
      <c r="C413" s="47">
        <v>0.4</v>
      </c>
      <c r="D413" s="47">
        <v>0.38</v>
      </c>
      <c r="E413" s="47">
        <v>0.35</v>
      </c>
      <c r="F413" s="47">
        <v>0.46200000000000002</v>
      </c>
      <c r="G413" s="47">
        <v>0.40600000000000003</v>
      </c>
      <c r="H413" s="47">
        <v>0.34699999999999998</v>
      </c>
      <c r="I413" s="47">
        <v>0.39400000000000002</v>
      </c>
      <c r="J413" s="47">
        <v>0.377</v>
      </c>
      <c r="K413" s="47">
        <v>0.251</v>
      </c>
      <c r="L413" s="47">
        <v>0.502</v>
      </c>
      <c r="M413" s="47">
        <v>0.60699999999999998</v>
      </c>
      <c r="N413" s="47">
        <v>0.496</v>
      </c>
      <c r="O413" s="47">
        <v>0.45</v>
      </c>
      <c r="P413" s="47">
        <v>0.68200000000000005</v>
      </c>
      <c r="Q413" s="47">
        <v>0.379</v>
      </c>
      <c r="R413" s="47">
        <v>0.42499999999999999</v>
      </c>
      <c r="S413" s="47">
        <v>0.54900000000000004</v>
      </c>
      <c r="T413" s="47">
        <v>0.33400000000000002</v>
      </c>
      <c r="U413" s="47">
        <v>0.46500000000000002</v>
      </c>
      <c r="V413" s="47">
        <v>0.54</v>
      </c>
      <c r="W413" s="173"/>
    </row>
    <row r="414" spans="1:23">
      <c r="A414" s="232"/>
      <c r="B414" s="603">
        <v>34.08</v>
      </c>
      <c r="C414" s="47">
        <v>0.40400000000000003</v>
      </c>
      <c r="D414" s="47">
        <v>0.34499999999999997</v>
      </c>
      <c r="E414" s="47">
        <v>0.32</v>
      </c>
      <c r="F414" s="47">
        <v>0.38300000000000001</v>
      </c>
      <c r="G414" s="47">
        <v>0.46899999999999997</v>
      </c>
      <c r="H414" s="47">
        <v>0.32700000000000001</v>
      </c>
      <c r="I414" s="47">
        <v>0.35299999999999998</v>
      </c>
      <c r="J414" s="47">
        <v>0.38600000000000001</v>
      </c>
      <c r="K414" s="47">
        <v>0.35199999999999998</v>
      </c>
      <c r="L414" s="47">
        <v>0.45800000000000002</v>
      </c>
      <c r="M414" s="47">
        <v>0.66700000000000004</v>
      </c>
      <c r="N414" s="47">
        <v>0.439</v>
      </c>
      <c r="O414" s="47">
        <v>0.53100000000000003</v>
      </c>
      <c r="P414" s="47">
        <v>0.60899999999999999</v>
      </c>
      <c r="Q414" s="47">
        <v>0.378</v>
      </c>
      <c r="R414" s="47">
        <v>0.40300000000000002</v>
      </c>
      <c r="S414" s="47">
        <v>0.626</v>
      </c>
      <c r="T414" s="47">
        <v>0.34599999999999997</v>
      </c>
      <c r="U414" s="47">
        <v>0.46100000000000002</v>
      </c>
      <c r="V414" s="47">
        <v>0.6</v>
      </c>
      <c r="W414" s="173"/>
    </row>
    <row r="415" spans="1:23">
      <c r="A415" s="232"/>
      <c r="B415" s="603">
        <v>34.17</v>
      </c>
      <c r="C415" s="47">
        <v>0.33600000000000002</v>
      </c>
      <c r="D415" s="47">
        <v>0.36299999999999999</v>
      </c>
      <c r="E415" s="47">
        <v>0.34799999999999998</v>
      </c>
      <c r="F415" s="47">
        <v>0.36799999999999999</v>
      </c>
      <c r="G415" s="47">
        <v>0.499</v>
      </c>
      <c r="H415" s="47">
        <v>0.41199999999999998</v>
      </c>
      <c r="I415" s="47">
        <v>0.35699999999999998</v>
      </c>
      <c r="J415" s="47">
        <v>0.34200000000000003</v>
      </c>
      <c r="K415" s="47">
        <v>0.376</v>
      </c>
      <c r="L415" s="47">
        <v>0.53500000000000003</v>
      </c>
      <c r="M415" s="47">
        <v>0.438</v>
      </c>
      <c r="N415" s="47">
        <v>0.44500000000000001</v>
      </c>
      <c r="O415" s="47">
        <v>0.61299999999999999</v>
      </c>
      <c r="P415" s="47">
        <v>0.68100000000000005</v>
      </c>
      <c r="Q415" s="47">
        <v>0.33</v>
      </c>
      <c r="R415" s="47">
        <v>0.51500000000000001</v>
      </c>
      <c r="S415" s="47">
        <v>0.67800000000000005</v>
      </c>
      <c r="T415" s="47">
        <v>0.33300000000000002</v>
      </c>
      <c r="U415" s="47">
        <v>0.47299999999999998</v>
      </c>
      <c r="V415" s="47">
        <v>0.58899999999999997</v>
      </c>
      <c r="W415" s="173"/>
    </row>
    <row r="416" spans="1:23">
      <c r="A416" s="232"/>
      <c r="B416" s="603">
        <v>34.25</v>
      </c>
      <c r="C416" s="47">
        <v>0.48499999999999999</v>
      </c>
      <c r="D416" s="47">
        <v>0.35399999999999998</v>
      </c>
      <c r="E416" s="47">
        <v>0.40100000000000002</v>
      </c>
      <c r="F416" s="47">
        <v>0.40799999999999997</v>
      </c>
      <c r="G416" s="47">
        <v>0.39</v>
      </c>
      <c r="H416" s="47">
        <v>0.25700000000000001</v>
      </c>
      <c r="I416" s="47">
        <v>0.316</v>
      </c>
      <c r="J416" s="47">
        <v>0.39800000000000002</v>
      </c>
      <c r="K416" s="47">
        <v>0.44600000000000001</v>
      </c>
      <c r="L416" s="47">
        <v>0.58399999999999996</v>
      </c>
      <c r="M416" s="47">
        <v>0.51400000000000001</v>
      </c>
      <c r="N416" s="47">
        <v>0.45300000000000001</v>
      </c>
      <c r="O416" s="47">
        <v>0.61899999999999999</v>
      </c>
      <c r="P416" s="47">
        <v>0.66900000000000004</v>
      </c>
      <c r="Q416" s="47">
        <v>0.32600000000000001</v>
      </c>
      <c r="R416" s="47">
        <v>0.36599999999999999</v>
      </c>
      <c r="S416" s="47">
        <v>0.65900000000000003</v>
      </c>
      <c r="T416" s="47">
        <v>0.33900000000000002</v>
      </c>
      <c r="U416" s="47">
        <v>0.47899999999999998</v>
      </c>
      <c r="V416" s="47">
        <v>0.60599999999999998</v>
      </c>
      <c r="W416" s="173"/>
    </row>
    <row r="417" spans="1:23">
      <c r="A417" s="232"/>
      <c r="B417" s="603">
        <v>34.33</v>
      </c>
      <c r="C417" s="47">
        <v>0.46800000000000003</v>
      </c>
      <c r="D417" s="47">
        <v>0.37</v>
      </c>
      <c r="E417" s="47">
        <v>0.38600000000000001</v>
      </c>
      <c r="F417" s="47">
        <v>0.44400000000000001</v>
      </c>
      <c r="G417" s="47">
        <v>0.372</v>
      </c>
      <c r="H417" s="47">
        <v>0.253</v>
      </c>
      <c r="I417" s="47">
        <v>0.27800000000000002</v>
      </c>
      <c r="J417" s="47">
        <v>0.36299999999999999</v>
      </c>
      <c r="K417" s="47">
        <v>0.38800000000000001</v>
      </c>
      <c r="L417" s="47">
        <v>0.56699999999999995</v>
      </c>
      <c r="M417" s="47">
        <v>0.57999999999999996</v>
      </c>
      <c r="N417" s="47">
        <v>0.48</v>
      </c>
      <c r="O417" s="47">
        <v>0.66900000000000004</v>
      </c>
      <c r="P417" s="47">
        <v>0.63</v>
      </c>
      <c r="Q417" s="47">
        <v>0.39</v>
      </c>
      <c r="R417" s="47">
        <v>0.56999999999999995</v>
      </c>
      <c r="S417" s="47">
        <v>0.48799999999999999</v>
      </c>
      <c r="T417" s="47">
        <v>0.26300000000000001</v>
      </c>
      <c r="U417" s="47">
        <v>0.39900000000000002</v>
      </c>
      <c r="V417" s="47">
        <v>0.47</v>
      </c>
      <c r="W417" s="173"/>
    </row>
    <row r="418" spans="1:23">
      <c r="A418" s="232"/>
      <c r="B418" s="603">
        <v>34.42</v>
      </c>
      <c r="C418" s="47">
        <v>0.371</v>
      </c>
      <c r="D418" s="47">
        <v>0.32100000000000001</v>
      </c>
      <c r="E418" s="47">
        <v>0.35699999999999998</v>
      </c>
      <c r="F418" s="47">
        <v>0.41399999999999998</v>
      </c>
      <c r="G418" s="47">
        <v>0.41</v>
      </c>
      <c r="H418" s="47">
        <v>0.27900000000000003</v>
      </c>
      <c r="I418" s="47">
        <v>0.28699999999999998</v>
      </c>
      <c r="J418" s="47">
        <v>0.39700000000000002</v>
      </c>
      <c r="K418" s="47">
        <v>0.377</v>
      </c>
      <c r="L418" s="47">
        <v>0.60499999999999998</v>
      </c>
      <c r="M418" s="47">
        <v>0.53700000000000003</v>
      </c>
      <c r="N418" s="47">
        <v>0.45400000000000001</v>
      </c>
      <c r="O418" s="47">
        <v>0.622</v>
      </c>
      <c r="P418" s="47">
        <v>0.63800000000000001</v>
      </c>
      <c r="Q418" s="47">
        <v>0.434</v>
      </c>
      <c r="R418" s="47">
        <v>0.55700000000000005</v>
      </c>
      <c r="S418" s="47">
        <v>0.53</v>
      </c>
      <c r="T418" s="47">
        <v>0.35599999999999998</v>
      </c>
      <c r="U418" s="47">
        <v>0.45600000000000002</v>
      </c>
      <c r="V418" s="47">
        <v>0.48399999999999999</v>
      </c>
      <c r="W418" s="173"/>
    </row>
    <row r="419" spans="1:23">
      <c r="A419" s="232"/>
      <c r="B419" s="603">
        <v>34.5</v>
      </c>
      <c r="C419" s="47">
        <v>0.32300000000000001</v>
      </c>
      <c r="D419" s="47">
        <v>0.32600000000000001</v>
      </c>
      <c r="E419" s="47">
        <v>0.35199999999999998</v>
      </c>
      <c r="F419" s="47">
        <v>0.38900000000000001</v>
      </c>
      <c r="G419" s="47">
        <v>0.39900000000000002</v>
      </c>
      <c r="H419" s="47">
        <v>0.36399999999999999</v>
      </c>
      <c r="I419" s="47">
        <v>0.30099999999999999</v>
      </c>
      <c r="J419" s="47">
        <v>0.34</v>
      </c>
      <c r="K419" s="47">
        <v>0.33100000000000002</v>
      </c>
      <c r="L419" s="47">
        <v>0.67800000000000005</v>
      </c>
      <c r="M419" s="47">
        <v>0.58099999999999996</v>
      </c>
      <c r="N419" s="47">
        <v>0.45900000000000002</v>
      </c>
      <c r="O419" s="47">
        <v>0.498</v>
      </c>
      <c r="P419" s="47">
        <v>0.51200000000000001</v>
      </c>
      <c r="Q419" s="47">
        <v>0.42499999999999999</v>
      </c>
      <c r="R419" s="47">
        <v>0.41499999999999998</v>
      </c>
      <c r="S419" s="47">
        <v>0.54300000000000004</v>
      </c>
      <c r="T419" s="47">
        <v>0.33300000000000002</v>
      </c>
      <c r="U419" s="47">
        <v>0.52800000000000002</v>
      </c>
      <c r="V419" s="47">
        <v>0.628</v>
      </c>
      <c r="W419" s="173"/>
    </row>
    <row r="420" spans="1:23">
      <c r="A420" s="232"/>
      <c r="B420" s="603">
        <v>34.58</v>
      </c>
      <c r="C420" s="47">
        <v>0.32700000000000001</v>
      </c>
      <c r="D420" s="47">
        <v>0.32200000000000001</v>
      </c>
      <c r="E420" s="47">
        <v>0.27400000000000002</v>
      </c>
      <c r="F420" s="47">
        <v>0.38700000000000001</v>
      </c>
      <c r="G420" s="47">
        <v>0.40400000000000003</v>
      </c>
      <c r="H420" s="47">
        <v>0.39500000000000002</v>
      </c>
      <c r="I420" s="47">
        <v>0.34100000000000003</v>
      </c>
      <c r="J420" s="47">
        <v>0.30399999999999999</v>
      </c>
      <c r="K420" s="47">
        <v>0.42</v>
      </c>
      <c r="L420" s="47">
        <v>0.64500000000000002</v>
      </c>
      <c r="M420" s="47">
        <v>0.57399999999999995</v>
      </c>
      <c r="N420" s="47">
        <v>0.42599999999999999</v>
      </c>
      <c r="O420" s="47">
        <v>0.57899999999999996</v>
      </c>
      <c r="P420" s="47">
        <v>0.56299999999999994</v>
      </c>
      <c r="Q420" s="47">
        <v>0.42</v>
      </c>
      <c r="R420" s="47">
        <v>0.36</v>
      </c>
      <c r="S420" s="47">
        <v>0.56399999999999995</v>
      </c>
      <c r="T420" s="47">
        <v>0.34599999999999997</v>
      </c>
      <c r="U420" s="47">
        <v>0.53200000000000003</v>
      </c>
      <c r="V420" s="47">
        <v>0.60199999999999998</v>
      </c>
      <c r="W420" s="173"/>
    </row>
    <row r="421" spans="1:23">
      <c r="A421" s="232"/>
      <c r="B421" s="603">
        <v>34.67</v>
      </c>
      <c r="C421" s="47">
        <v>0.44400000000000001</v>
      </c>
      <c r="D421" s="47">
        <v>0.34100000000000003</v>
      </c>
      <c r="E421" s="47">
        <v>0.35799999999999998</v>
      </c>
      <c r="F421" s="47">
        <v>0.41799999999999998</v>
      </c>
      <c r="G421" s="47">
        <v>0.41299999999999998</v>
      </c>
      <c r="H421" s="47">
        <v>0.39300000000000002</v>
      </c>
      <c r="I421" s="47">
        <v>0.32500000000000001</v>
      </c>
      <c r="J421" s="47">
        <v>0.27100000000000002</v>
      </c>
      <c r="K421" s="47">
        <v>0.372</v>
      </c>
      <c r="L421" s="47">
        <v>0.65800000000000003</v>
      </c>
      <c r="M421" s="47">
        <v>0.64900000000000002</v>
      </c>
      <c r="N421" s="47">
        <v>0.36</v>
      </c>
      <c r="O421" s="47">
        <v>0.55900000000000005</v>
      </c>
      <c r="P421" s="47">
        <v>0.57499999999999996</v>
      </c>
      <c r="Q421" s="47">
        <v>0.46</v>
      </c>
      <c r="R421" s="47">
        <v>0.53</v>
      </c>
      <c r="S421" s="47">
        <v>0.498</v>
      </c>
      <c r="T421" s="47">
        <v>0.30499999999999999</v>
      </c>
      <c r="U421" s="47">
        <v>0.52500000000000002</v>
      </c>
      <c r="V421" s="47">
        <v>0.65500000000000003</v>
      </c>
      <c r="W421" s="173"/>
    </row>
    <row r="422" spans="1:23">
      <c r="A422" s="232"/>
      <c r="B422" s="603">
        <v>34.75</v>
      </c>
      <c r="C422" s="47">
        <v>0.52700000000000002</v>
      </c>
      <c r="D422" s="47">
        <v>0.307</v>
      </c>
      <c r="E422" s="47">
        <v>0.36199999999999999</v>
      </c>
      <c r="F422" s="47">
        <v>0.371</v>
      </c>
      <c r="G422" s="47">
        <v>0.34699999999999998</v>
      </c>
      <c r="H422" s="47">
        <v>0.36199999999999999</v>
      </c>
      <c r="I422" s="47">
        <v>0.29799999999999999</v>
      </c>
      <c r="J422" s="47">
        <v>0.33700000000000002</v>
      </c>
      <c r="K422" s="47">
        <v>0.28199999999999997</v>
      </c>
      <c r="L422" s="47">
        <v>0.67400000000000004</v>
      </c>
      <c r="M422" s="47">
        <v>0.48699999999999999</v>
      </c>
      <c r="N422" s="47">
        <v>0.42099999999999999</v>
      </c>
      <c r="O422" s="47">
        <v>0.58499999999999996</v>
      </c>
      <c r="P422" s="47">
        <v>0.59899999999999998</v>
      </c>
      <c r="Q422" s="47">
        <v>0.42299999999999999</v>
      </c>
      <c r="R422" s="47">
        <v>0.499</v>
      </c>
      <c r="S422" s="47">
        <v>0.50900000000000001</v>
      </c>
      <c r="T422" s="47">
        <v>0.32400000000000001</v>
      </c>
      <c r="U422" s="47">
        <v>0.47299999999999998</v>
      </c>
      <c r="V422" s="47">
        <v>0.62</v>
      </c>
      <c r="W422" s="173"/>
    </row>
    <row r="423" spans="1:23">
      <c r="A423" s="232"/>
      <c r="B423" s="603">
        <v>34.83</v>
      </c>
      <c r="C423" s="47">
        <v>0.40400000000000003</v>
      </c>
      <c r="D423" s="47">
        <v>0.44600000000000001</v>
      </c>
      <c r="E423" s="47">
        <v>0.374</v>
      </c>
      <c r="F423" s="47">
        <v>0.39600000000000002</v>
      </c>
      <c r="G423" s="47">
        <v>0.35199999999999998</v>
      </c>
      <c r="H423" s="47">
        <v>0.38800000000000001</v>
      </c>
      <c r="I423" s="47">
        <v>0.31900000000000001</v>
      </c>
      <c r="J423" s="47">
        <v>0.3</v>
      </c>
      <c r="K423" s="47">
        <v>0.27300000000000002</v>
      </c>
      <c r="L423" s="47">
        <v>0.69199999999999995</v>
      </c>
      <c r="M423" s="47">
        <v>0.495</v>
      </c>
      <c r="N423" s="47">
        <v>0.56499999999999995</v>
      </c>
      <c r="O423" s="47">
        <v>0.626</v>
      </c>
      <c r="P423" s="47">
        <v>0.59399999999999997</v>
      </c>
      <c r="Q423" s="47">
        <v>0.443</v>
      </c>
      <c r="R423" s="47">
        <v>0.48799999999999999</v>
      </c>
      <c r="S423" s="47">
        <v>0.434</v>
      </c>
      <c r="T423" s="47">
        <v>0.38800000000000001</v>
      </c>
      <c r="U423" s="47">
        <v>0.49099999999999999</v>
      </c>
      <c r="V423" s="47">
        <v>0.47499999999999998</v>
      </c>
      <c r="W423" s="173"/>
    </row>
    <row r="424" spans="1:23">
      <c r="A424" s="232"/>
      <c r="B424" s="603">
        <v>34.92</v>
      </c>
      <c r="C424" s="47">
        <v>0.41099999999999998</v>
      </c>
      <c r="D424" s="47">
        <v>0.52</v>
      </c>
      <c r="E424" s="47">
        <v>0.32600000000000001</v>
      </c>
      <c r="F424" s="47">
        <v>0.42299999999999999</v>
      </c>
      <c r="G424" s="47">
        <v>0.32900000000000001</v>
      </c>
      <c r="H424" s="47">
        <v>0.36899999999999999</v>
      </c>
      <c r="I424" s="47">
        <v>0.30399999999999999</v>
      </c>
      <c r="J424" s="47">
        <v>0.32800000000000001</v>
      </c>
      <c r="K424" s="47">
        <v>0.38100000000000001</v>
      </c>
      <c r="L424" s="47">
        <v>0.52500000000000002</v>
      </c>
      <c r="M424" s="47">
        <v>0.46200000000000002</v>
      </c>
      <c r="N424" s="47">
        <v>0.48</v>
      </c>
      <c r="O424" s="47">
        <v>0.61099999999999999</v>
      </c>
      <c r="P424" s="47">
        <v>0.69599999999999995</v>
      </c>
      <c r="Q424" s="47">
        <v>0.51800000000000002</v>
      </c>
      <c r="R424" s="47">
        <v>0.46600000000000003</v>
      </c>
      <c r="S424" s="47">
        <v>0.436</v>
      </c>
      <c r="T424" s="47">
        <v>0.38100000000000001</v>
      </c>
      <c r="U424" s="47">
        <v>0.46700000000000003</v>
      </c>
      <c r="V424" s="47">
        <v>0.57899999999999996</v>
      </c>
      <c r="W424" s="173"/>
    </row>
    <row r="425" spans="1:23">
      <c r="A425" s="232"/>
      <c r="B425" s="603">
        <v>35</v>
      </c>
      <c r="C425" s="47">
        <v>0.44800000000000001</v>
      </c>
      <c r="D425" s="47">
        <v>0.48199999999999998</v>
      </c>
      <c r="E425" s="47">
        <v>0.46600000000000003</v>
      </c>
      <c r="F425" s="47">
        <v>0.41199999999999998</v>
      </c>
      <c r="G425" s="47">
        <v>0.37</v>
      </c>
      <c r="H425" s="47">
        <v>0.37</v>
      </c>
      <c r="I425" s="47">
        <v>0.29099999999999998</v>
      </c>
      <c r="J425" s="47">
        <v>0.3</v>
      </c>
      <c r="K425" s="47">
        <v>0.442</v>
      </c>
      <c r="L425" s="47">
        <v>0.52200000000000002</v>
      </c>
      <c r="M425" s="47">
        <v>0.53700000000000003</v>
      </c>
      <c r="N425" s="47">
        <v>0.52400000000000002</v>
      </c>
      <c r="O425" s="47">
        <v>0.64</v>
      </c>
      <c r="P425" s="47">
        <v>0.56899999999999995</v>
      </c>
      <c r="Q425" s="47">
        <v>0.36099999999999999</v>
      </c>
      <c r="R425" s="47">
        <v>0.46500000000000002</v>
      </c>
      <c r="S425" s="47">
        <v>0.442</v>
      </c>
      <c r="T425" s="47">
        <v>0.28899999999999998</v>
      </c>
      <c r="U425" s="47">
        <v>0.51900000000000002</v>
      </c>
      <c r="V425" s="47">
        <v>0.55300000000000005</v>
      </c>
      <c r="W425" s="173"/>
    </row>
    <row r="426" spans="1:23">
      <c r="A426" s="232"/>
      <c r="B426" s="603">
        <v>35.08</v>
      </c>
      <c r="C426" s="47">
        <v>0.47099999999999997</v>
      </c>
      <c r="D426" s="47">
        <v>0.46300000000000002</v>
      </c>
      <c r="E426" s="47">
        <v>0.26900000000000002</v>
      </c>
      <c r="F426" s="47">
        <v>0.48299999999999998</v>
      </c>
      <c r="G426" s="47">
        <v>0.35</v>
      </c>
      <c r="H426" s="47">
        <v>0.318</v>
      </c>
      <c r="I426" s="47">
        <v>0.35299999999999998</v>
      </c>
      <c r="J426" s="47">
        <v>0.28499999999999998</v>
      </c>
      <c r="K426" s="47">
        <v>0.373</v>
      </c>
      <c r="L426" s="47">
        <v>0.48</v>
      </c>
      <c r="M426" s="47">
        <v>0.42599999999999999</v>
      </c>
      <c r="N426" s="47">
        <v>0.502</v>
      </c>
      <c r="O426" s="47">
        <v>0.55400000000000005</v>
      </c>
      <c r="P426" s="47">
        <v>0.64100000000000001</v>
      </c>
      <c r="Q426" s="47">
        <v>0.373</v>
      </c>
      <c r="R426" s="47">
        <v>0.47</v>
      </c>
      <c r="S426" s="47">
        <v>0.42</v>
      </c>
      <c r="T426" s="47">
        <v>0.35799999999999998</v>
      </c>
      <c r="U426" s="47">
        <v>0.38600000000000001</v>
      </c>
      <c r="V426" s="47">
        <v>0.52800000000000002</v>
      </c>
      <c r="W426" s="173"/>
    </row>
    <row r="427" spans="1:23">
      <c r="A427" s="232"/>
      <c r="B427" s="603">
        <v>35.17</v>
      </c>
      <c r="C427" s="47">
        <v>0.55400000000000005</v>
      </c>
      <c r="D427" s="47">
        <v>0.49199999999999999</v>
      </c>
      <c r="E427" s="47">
        <v>0.312</v>
      </c>
      <c r="F427" s="47">
        <v>0.48499999999999999</v>
      </c>
      <c r="G427" s="47">
        <v>0.34399999999999997</v>
      </c>
      <c r="H427" s="47">
        <v>0.29799999999999999</v>
      </c>
      <c r="I427" s="47">
        <v>0.36199999999999999</v>
      </c>
      <c r="J427" s="47">
        <v>0.26300000000000001</v>
      </c>
      <c r="K427" s="47">
        <v>0.34300000000000003</v>
      </c>
      <c r="L427" s="47">
        <v>0.45500000000000002</v>
      </c>
      <c r="M427" s="47">
        <v>0.36899999999999999</v>
      </c>
      <c r="N427" s="47">
        <v>0.47799999999999998</v>
      </c>
      <c r="O427" s="47">
        <v>0.439</v>
      </c>
      <c r="P427" s="47">
        <v>0.72399999999999998</v>
      </c>
      <c r="Q427" s="47">
        <v>0.33600000000000002</v>
      </c>
      <c r="R427" s="47">
        <v>0.49199999999999999</v>
      </c>
      <c r="S427" s="47">
        <v>0.40799999999999997</v>
      </c>
      <c r="T427" s="47">
        <v>0.439</v>
      </c>
      <c r="U427" s="47">
        <v>0.313</v>
      </c>
      <c r="V427" s="47">
        <v>0.436</v>
      </c>
      <c r="W427" s="173"/>
    </row>
    <row r="428" spans="1:23">
      <c r="A428" s="232"/>
      <c r="B428" s="603">
        <v>35.25</v>
      </c>
      <c r="C428" s="47">
        <v>0.48</v>
      </c>
      <c r="D428" s="47">
        <v>0.51900000000000002</v>
      </c>
      <c r="E428" s="47">
        <v>0.38200000000000001</v>
      </c>
      <c r="F428" s="47">
        <v>0.51700000000000002</v>
      </c>
      <c r="G428" s="47">
        <v>0.41399999999999998</v>
      </c>
      <c r="H428" s="47">
        <v>0.27300000000000002</v>
      </c>
      <c r="I428" s="47">
        <v>0.33700000000000002</v>
      </c>
      <c r="J428" s="47">
        <v>0.245</v>
      </c>
      <c r="K428" s="47">
        <v>0.33100000000000002</v>
      </c>
      <c r="L428" s="47">
        <v>0.44</v>
      </c>
      <c r="M428" s="47">
        <v>0.39500000000000002</v>
      </c>
      <c r="N428" s="47">
        <v>0.40699999999999997</v>
      </c>
      <c r="O428" s="47">
        <v>0.38200000000000001</v>
      </c>
      <c r="P428" s="47">
        <v>0.59599999999999997</v>
      </c>
      <c r="Q428" s="47">
        <v>0.34599999999999997</v>
      </c>
      <c r="R428" s="47">
        <v>0.502</v>
      </c>
      <c r="S428" s="47">
        <v>0.41799999999999998</v>
      </c>
      <c r="T428" s="47">
        <v>0.43099999999999999</v>
      </c>
      <c r="U428" s="47">
        <v>0.316</v>
      </c>
      <c r="V428" s="47">
        <v>0.33900000000000002</v>
      </c>
      <c r="W428" s="173"/>
    </row>
    <row r="429" spans="1:23">
      <c r="A429" s="232"/>
      <c r="B429" s="603">
        <v>35.33</v>
      </c>
      <c r="C429" s="47">
        <v>0.54500000000000004</v>
      </c>
      <c r="D429" s="47">
        <v>0.51400000000000001</v>
      </c>
      <c r="E429" s="47">
        <v>0.35599999999999998</v>
      </c>
      <c r="F429" s="47">
        <v>0.47399999999999998</v>
      </c>
      <c r="G429" s="47">
        <v>0.497</v>
      </c>
      <c r="H429" s="47">
        <v>0.26</v>
      </c>
      <c r="I429" s="47">
        <v>0.30499999999999999</v>
      </c>
      <c r="J429" s="47">
        <v>0.192</v>
      </c>
      <c r="K429" s="47">
        <v>0.29199999999999998</v>
      </c>
      <c r="L429" s="47">
        <v>0.46800000000000003</v>
      </c>
      <c r="M429" s="47">
        <v>0.44800000000000001</v>
      </c>
      <c r="N429" s="47">
        <v>0.47199999999999998</v>
      </c>
      <c r="O429" s="47">
        <v>0.52900000000000003</v>
      </c>
      <c r="P429" s="47">
        <v>0.621</v>
      </c>
      <c r="Q429" s="47">
        <v>0.48599999999999999</v>
      </c>
      <c r="R429" s="47">
        <v>0.47799999999999998</v>
      </c>
      <c r="S429" s="47">
        <v>0.376</v>
      </c>
      <c r="T429" s="47">
        <v>0.42199999999999999</v>
      </c>
      <c r="U429" s="47">
        <v>0.313</v>
      </c>
      <c r="V429" s="47">
        <v>0.33700000000000002</v>
      </c>
      <c r="W429" s="173"/>
    </row>
    <row r="430" spans="1:23">
      <c r="A430" s="232"/>
      <c r="B430" s="603">
        <v>35.42</v>
      </c>
      <c r="C430" s="47">
        <v>0.437</v>
      </c>
      <c r="D430" s="47">
        <v>0.56699999999999995</v>
      </c>
      <c r="E430" s="47">
        <v>0.39300000000000002</v>
      </c>
      <c r="F430" s="47">
        <v>0.5</v>
      </c>
      <c r="G430" s="47">
        <v>0.38900000000000001</v>
      </c>
      <c r="H430" s="47">
        <v>0.217</v>
      </c>
      <c r="I430" s="47">
        <v>0.42499999999999999</v>
      </c>
      <c r="J430" s="47">
        <v>0.19500000000000001</v>
      </c>
      <c r="K430" s="47">
        <v>0.25</v>
      </c>
      <c r="L430" s="47">
        <v>0.54700000000000004</v>
      </c>
      <c r="M430" s="47">
        <v>0.40799999999999997</v>
      </c>
      <c r="N430" s="47">
        <v>0.49199999999999999</v>
      </c>
      <c r="O430" s="47">
        <v>0.51100000000000001</v>
      </c>
      <c r="P430" s="47">
        <v>0.56100000000000005</v>
      </c>
      <c r="Q430" s="47">
        <v>0.47399999999999998</v>
      </c>
      <c r="R430" s="47">
        <v>0.47299999999999998</v>
      </c>
      <c r="S430" s="47">
        <v>0.42399999999999999</v>
      </c>
      <c r="T430" s="47">
        <v>0.48499999999999999</v>
      </c>
      <c r="U430" s="47">
        <v>0.36099999999999999</v>
      </c>
      <c r="V430" s="47">
        <v>0.33200000000000002</v>
      </c>
      <c r="W430" s="173"/>
    </row>
    <row r="431" spans="1:23">
      <c r="A431" s="232"/>
      <c r="B431" s="603">
        <v>35.5</v>
      </c>
      <c r="C431" s="47">
        <v>0.42199999999999999</v>
      </c>
      <c r="D431" s="47">
        <v>0.628</v>
      </c>
      <c r="E431" s="47">
        <v>0.41599999999999998</v>
      </c>
      <c r="F431" s="47">
        <v>0.41599999999999998</v>
      </c>
      <c r="G431" s="47">
        <v>0.441</v>
      </c>
      <c r="H431" s="47">
        <v>0.23899999999999999</v>
      </c>
      <c r="I431" s="47">
        <v>0.45600000000000002</v>
      </c>
      <c r="J431" s="47">
        <v>0.22700000000000001</v>
      </c>
      <c r="K431" s="47">
        <v>0.32400000000000001</v>
      </c>
      <c r="L431" s="47">
        <v>0.58899999999999997</v>
      </c>
      <c r="M431" s="47">
        <v>0.49099999999999999</v>
      </c>
      <c r="N431" s="47">
        <v>0.39</v>
      </c>
      <c r="O431" s="47">
        <v>0.44600000000000001</v>
      </c>
      <c r="P431" s="47">
        <v>0.433</v>
      </c>
      <c r="Q431" s="47">
        <v>0.38900000000000001</v>
      </c>
      <c r="R431" s="47">
        <v>0.49</v>
      </c>
      <c r="S431" s="47">
        <v>0.35399999999999998</v>
      </c>
      <c r="T431" s="47">
        <v>0.40400000000000003</v>
      </c>
      <c r="U431" s="47">
        <v>0.33600000000000002</v>
      </c>
      <c r="V431" s="47">
        <v>0.41</v>
      </c>
      <c r="W431" s="173"/>
    </row>
    <row r="432" spans="1:23">
      <c r="A432" s="232"/>
      <c r="B432" s="603">
        <v>35.58</v>
      </c>
      <c r="C432" s="47">
        <v>0.48499999999999999</v>
      </c>
      <c r="D432" s="47">
        <v>0.47</v>
      </c>
      <c r="E432" s="47">
        <v>0.36499999999999999</v>
      </c>
      <c r="F432" s="47">
        <v>0.40799999999999997</v>
      </c>
      <c r="G432" s="47">
        <v>0.48799999999999999</v>
      </c>
      <c r="H432" s="47">
        <v>0.34</v>
      </c>
      <c r="I432" s="47">
        <v>0.41599999999999998</v>
      </c>
      <c r="J432" s="47">
        <v>0.28000000000000003</v>
      </c>
      <c r="K432" s="47">
        <v>0.35199999999999998</v>
      </c>
      <c r="L432" s="47">
        <v>0.65700000000000003</v>
      </c>
      <c r="M432" s="47">
        <v>0.42499999999999999</v>
      </c>
      <c r="N432" s="47">
        <v>0.35699999999999998</v>
      </c>
      <c r="O432" s="47">
        <v>0.438</v>
      </c>
      <c r="P432" s="47">
        <v>0.51600000000000001</v>
      </c>
      <c r="Q432" s="47">
        <v>0.42199999999999999</v>
      </c>
      <c r="R432" s="47">
        <v>0.51300000000000001</v>
      </c>
      <c r="S432" s="47">
        <v>0.34200000000000003</v>
      </c>
      <c r="T432" s="47">
        <v>0.42599999999999999</v>
      </c>
      <c r="U432" s="47">
        <v>0.32600000000000001</v>
      </c>
      <c r="V432" s="47">
        <v>0.40400000000000003</v>
      </c>
      <c r="W432" s="173"/>
    </row>
    <row r="433" spans="1:23">
      <c r="A433" s="232"/>
      <c r="B433" s="603">
        <v>35.67</v>
      </c>
      <c r="C433" s="47">
        <v>0.442</v>
      </c>
      <c r="D433" s="47">
        <v>0.53900000000000003</v>
      </c>
      <c r="E433" s="47">
        <v>0.433</v>
      </c>
      <c r="F433" s="47">
        <v>0.41699999999999998</v>
      </c>
      <c r="G433" s="47">
        <v>0.502</v>
      </c>
      <c r="H433" s="47">
        <v>0.26100000000000001</v>
      </c>
      <c r="I433" s="47">
        <v>0.48799999999999999</v>
      </c>
      <c r="J433" s="47">
        <v>0.25</v>
      </c>
      <c r="K433" s="47">
        <v>0.33900000000000002</v>
      </c>
      <c r="L433" s="47">
        <v>0.64400000000000002</v>
      </c>
      <c r="M433" s="47">
        <v>0.49099999999999999</v>
      </c>
      <c r="N433" s="47">
        <v>0.32</v>
      </c>
      <c r="O433" s="47">
        <v>0.40100000000000002</v>
      </c>
      <c r="P433" s="47">
        <v>0.63100000000000001</v>
      </c>
      <c r="Q433" s="47">
        <v>0.375</v>
      </c>
      <c r="R433" s="47">
        <v>0.35699999999999998</v>
      </c>
      <c r="S433" s="47">
        <v>0.317</v>
      </c>
      <c r="T433" s="47">
        <v>0.48199999999999998</v>
      </c>
      <c r="U433" s="47">
        <v>0.26800000000000002</v>
      </c>
      <c r="V433" s="47">
        <v>0.33700000000000002</v>
      </c>
      <c r="W433" s="173"/>
    </row>
    <row r="434" spans="1:23">
      <c r="A434" s="232"/>
      <c r="B434" s="603">
        <v>35.75</v>
      </c>
      <c r="C434" s="47">
        <v>0.38200000000000001</v>
      </c>
      <c r="D434" s="47">
        <v>0.56599999999999995</v>
      </c>
      <c r="E434" s="47">
        <v>0.51800000000000002</v>
      </c>
      <c r="F434" s="47">
        <v>0.42</v>
      </c>
      <c r="G434" s="47">
        <v>0.51100000000000001</v>
      </c>
      <c r="H434" s="47">
        <v>0.34899999999999998</v>
      </c>
      <c r="I434" s="47">
        <v>0.442</v>
      </c>
      <c r="J434" s="47">
        <v>0.19800000000000001</v>
      </c>
      <c r="K434" s="47">
        <v>0.374</v>
      </c>
      <c r="L434" s="47">
        <v>0.65200000000000002</v>
      </c>
      <c r="M434" s="47">
        <v>0.57799999999999996</v>
      </c>
      <c r="N434" s="47">
        <v>0.32300000000000001</v>
      </c>
      <c r="O434" s="47">
        <v>0.38400000000000001</v>
      </c>
      <c r="P434" s="47">
        <v>0.63900000000000001</v>
      </c>
      <c r="Q434" s="47">
        <v>0.33700000000000002</v>
      </c>
      <c r="R434" s="47">
        <v>0.36699999999999999</v>
      </c>
      <c r="S434" s="47">
        <v>0.32100000000000001</v>
      </c>
      <c r="T434" s="47">
        <v>0.48299999999999998</v>
      </c>
      <c r="U434" s="47">
        <v>0.375</v>
      </c>
      <c r="V434" s="47">
        <v>0.34300000000000003</v>
      </c>
      <c r="W434" s="173"/>
    </row>
    <row r="435" spans="1:23">
      <c r="A435" s="232"/>
      <c r="B435" s="603">
        <v>35.83</v>
      </c>
      <c r="C435" s="47">
        <v>0.36899999999999999</v>
      </c>
      <c r="D435" s="47">
        <v>0.45400000000000001</v>
      </c>
      <c r="E435" s="47">
        <v>0.54600000000000004</v>
      </c>
      <c r="F435" s="47">
        <v>0.45300000000000001</v>
      </c>
      <c r="G435" s="47">
        <v>0.47799999999999998</v>
      </c>
      <c r="H435" s="47">
        <v>0.28599999999999998</v>
      </c>
      <c r="I435" s="47">
        <v>0.41799999999999998</v>
      </c>
      <c r="J435" s="47">
        <v>0.22900000000000001</v>
      </c>
      <c r="K435" s="47">
        <v>0.38400000000000001</v>
      </c>
      <c r="L435" s="47">
        <v>0.58599999999999997</v>
      </c>
      <c r="M435" s="47">
        <v>0.46500000000000002</v>
      </c>
      <c r="N435" s="47">
        <v>0.44900000000000001</v>
      </c>
      <c r="O435" s="47">
        <v>0.42399999999999999</v>
      </c>
      <c r="P435" s="47">
        <v>0.67900000000000005</v>
      </c>
      <c r="Q435" s="47">
        <v>0.376</v>
      </c>
      <c r="R435" s="47">
        <v>0.42</v>
      </c>
      <c r="S435" s="47">
        <v>0.40100000000000002</v>
      </c>
      <c r="T435" s="47">
        <v>0.50800000000000001</v>
      </c>
      <c r="U435" s="47">
        <v>0.38100000000000001</v>
      </c>
      <c r="V435" s="47">
        <v>0.314</v>
      </c>
      <c r="W435" s="173"/>
    </row>
    <row r="436" spans="1:23">
      <c r="A436" s="232"/>
      <c r="B436" s="603">
        <v>35.92</v>
      </c>
      <c r="C436" s="47">
        <v>0.39800000000000002</v>
      </c>
      <c r="D436" s="47">
        <v>0.36599999999999999</v>
      </c>
      <c r="E436" s="47">
        <v>0.56899999999999995</v>
      </c>
      <c r="F436" s="47">
        <v>0.40500000000000003</v>
      </c>
      <c r="G436" s="47">
        <v>0.52100000000000002</v>
      </c>
      <c r="H436" s="47">
        <v>0.29199999999999998</v>
      </c>
      <c r="I436" s="47">
        <v>0.45400000000000001</v>
      </c>
      <c r="J436" s="47">
        <v>0.26300000000000001</v>
      </c>
      <c r="K436" s="47">
        <v>0.40899999999999997</v>
      </c>
      <c r="L436" s="47">
        <v>0.61599999999999999</v>
      </c>
      <c r="M436" s="47">
        <v>0.47499999999999998</v>
      </c>
      <c r="N436" s="47">
        <v>0.40200000000000002</v>
      </c>
      <c r="O436" s="47">
        <v>0.434</v>
      </c>
      <c r="P436" s="47">
        <v>0.625</v>
      </c>
      <c r="Q436" s="47">
        <v>0.45300000000000001</v>
      </c>
      <c r="R436" s="47">
        <v>0.45900000000000002</v>
      </c>
      <c r="S436" s="47">
        <v>0.35299999999999998</v>
      </c>
      <c r="T436" s="47">
        <v>0.496</v>
      </c>
      <c r="U436" s="47">
        <v>0.378</v>
      </c>
      <c r="V436" s="47">
        <v>0.36</v>
      </c>
      <c r="W436" s="173"/>
    </row>
    <row r="437" spans="1:23">
      <c r="A437" s="232"/>
      <c r="B437" s="603">
        <v>36</v>
      </c>
      <c r="C437" s="47">
        <v>0.437</v>
      </c>
      <c r="D437" s="47">
        <v>0.35899999999999999</v>
      </c>
      <c r="E437" s="47">
        <v>0.56399999999999995</v>
      </c>
      <c r="F437" s="47">
        <v>0.39500000000000002</v>
      </c>
      <c r="G437" s="47">
        <v>0.48899999999999999</v>
      </c>
      <c r="H437" s="47">
        <v>0.28699999999999998</v>
      </c>
      <c r="I437" s="47">
        <v>0.39900000000000002</v>
      </c>
      <c r="J437" s="47">
        <v>0.26500000000000001</v>
      </c>
      <c r="K437" s="47">
        <v>0.45100000000000001</v>
      </c>
      <c r="L437" s="47">
        <v>0.64300000000000002</v>
      </c>
      <c r="M437" s="47">
        <v>0.57699999999999996</v>
      </c>
      <c r="N437" s="47">
        <v>0.46100000000000002</v>
      </c>
      <c r="O437" s="47">
        <v>0.50900000000000001</v>
      </c>
      <c r="P437" s="47">
        <v>0.59899999999999998</v>
      </c>
      <c r="Q437" s="47">
        <v>0.443</v>
      </c>
      <c r="R437" s="47">
        <v>0.499</v>
      </c>
      <c r="S437" s="47">
        <v>0.31</v>
      </c>
      <c r="T437" s="47">
        <v>0.42899999999999999</v>
      </c>
      <c r="U437" s="47">
        <v>0.46200000000000002</v>
      </c>
      <c r="V437" s="47">
        <v>0.29799999999999999</v>
      </c>
      <c r="W437" s="173"/>
    </row>
    <row r="438" spans="1:23">
      <c r="A438" s="232"/>
      <c r="B438" s="603">
        <v>36.08</v>
      </c>
      <c r="C438" s="47">
        <v>0.42799999999999999</v>
      </c>
      <c r="D438" s="47">
        <v>0.41099999999999998</v>
      </c>
      <c r="E438" s="47">
        <v>0.53400000000000003</v>
      </c>
      <c r="F438" s="47">
        <v>0.40200000000000002</v>
      </c>
      <c r="G438" s="47">
        <v>0.43</v>
      </c>
      <c r="H438" s="47">
        <v>0.23400000000000001</v>
      </c>
      <c r="I438" s="47">
        <v>0.35799999999999998</v>
      </c>
      <c r="J438" s="47">
        <v>0.33700000000000002</v>
      </c>
      <c r="K438" s="47">
        <v>0.46600000000000003</v>
      </c>
      <c r="L438" s="47">
        <v>0.48099999999999998</v>
      </c>
      <c r="M438" s="47">
        <v>0.56699999999999995</v>
      </c>
      <c r="N438" s="47">
        <v>0.53500000000000003</v>
      </c>
      <c r="O438" s="47">
        <v>0.55300000000000005</v>
      </c>
      <c r="P438" s="47">
        <v>0.61299999999999999</v>
      </c>
      <c r="Q438" s="47">
        <v>0.44700000000000001</v>
      </c>
      <c r="R438" s="47">
        <v>0.56899999999999995</v>
      </c>
      <c r="S438" s="47">
        <v>0.48499999999999999</v>
      </c>
      <c r="T438" s="47">
        <v>0.46</v>
      </c>
      <c r="U438" s="47">
        <v>0.39800000000000002</v>
      </c>
      <c r="V438" s="47">
        <v>0.26500000000000001</v>
      </c>
      <c r="W438" s="173"/>
    </row>
    <row r="439" spans="1:23">
      <c r="A439" s="232"/>
      <c r="B439" s="603">
        <v>36.17</v>
      </c>
      <c r="C439" s="47">
        <v>0.44700000000000001</v>
      </c>
      <c r="D439" s="47">
        <v>0.43</v>
      </c>
      <c r="E439" s="47">
        <v>0.54</v>
      </c>
      <c r="F439" s="47">
        <v>0.437</v>
      </c>
      <c r="G439" s="47">
        <v>0.41</v>
      </c>
      <c r="H439" s="47">
        <v>0.24099999999999999</v>
      </c>
      <c r="I439" s="47">
        <v>0.40400000000000003</v>
      </c>
      <c r="J439" s="47">
        <v>0.23200000000000001</v>
      </c>
      <c r="K439" s="47">
        <v>0.29499999999999998</v>
      </c>
      <c r="L439" s="47">
        <v>0.52200000000000002</v>
      </c>
      <c r="M439" s="47">
        <v>0.58899999999999997</v>
      </c>
      <c r="N439" s="47">
        <v>0.46500000000000002</v>
      </c>
      <c r="O439" s="47">
        <v>0.45900000000000002</v>
      </c>
      <c r="P439" s="47">
        <v>0.52200000000000002</v>
      </c>
      <c r="Q439" s="47">
        <v>0.41899999999999998</v>
      </c>
      <c r="R439" s="47">
        <v>0.45</v>
      </c>
      <c r="S439" s="47">
        <v>0.47199999999999998</v>
      </c>
      <c r="T439" s="47">
        <v>0.436</v>
      </c>
      <c r="U439" s="47">
        <v>0.34100000000000003</v>
      </c>
      <c r="V439" s="47">
        <v>0.24299999999999999</v>
      </c>
      <c r="W439" s="173"/>
    </row>
    <row r="440" spans="1:23">
      <c r="A440" s="232"/>
      <c r="B440" s="603">
        <v>36.25</v>
      </c>
      <c r="C440" s="47">
        <v>0.36399999999999999</v>
      </c>
      <c r="D440" s="47">
        <v>0.40100000000000002</v>
      </c>
      <c r="E440" s="47">
        <v>0.55700000000000005</v>
      </c>
      <c r="F440" s="47">
        <v>0.46100000000000002</v>
      </c>
      <c r="G440" s="47">
        <v>0.315</v>
      </c>
      <c r="H440" s="47">
        <v>0.214</v>
      </c>
      <c r="I440" s="47">
        <v>0.28199999999999997</v>
      </c>
      <c r="J440" s="47">
        <v>0.309</v>
      </c>
      <c r="K440" s="47">
        <v>0.34399999999999997</v>
      </c>
      <c r="L440" s="47">
        <v>0.59399999999999997</v>
      </c>
      <c r="M440" s="47">
        <v>0.56499999999999995</v>
      </c>
      <c r="N440" s="47">
        <v>0.40100000000000002</v>
      </c>
      <c r="O440" s="47">
        <v>0.44600000000000001</v>
      </c>
      <c r="P440" s="47">
        <v>0.38100000000000001</v>
      </c>
      <c r="Q440" s="47">
        <v>0.48099999999999998</v>
      </c>
      <c r="R440" s="47">
        <v>0.40500000000000003</v>
      </c>
      <c r="S440" s="47">
        <v>0.48299999999999998</v>
      </c>
      <c r="T440" s="47">
        <v>0.45500000000000002</v>
      </c>
      <c r="U440" s="47">
        <v>0.36099999999999999</v>
      </c>
      <c r="V440" s="47">
        <v>0.28199999999999997</v>
      </c>
      <c r="W440" s="173"/>
    </row>
    <row r="441" spans="1:23">
      <c r="A441" s="232"/>
      <c r="B441" s="603">
        <v>36.33</v>
      </c>
      <c r="C441" s="47">
        <v>0.42599999999999999</v>
      </c>
      <c r="D441" s="47">
        <v>0.378</v>
      </c>
      <c r="E441" s="47">
        <v>0.49299999999999999</v>
      </c>
      <c r="F441" s="47">
        <v>0.47599999999999998</v>
      </c>
      <c r="G441" s="47">
        <v>0.34699999999999998</v>
      </c>
      <c r="H441" s="47">
        <v>0.20200000000000001</v>
      </c>
      <c r="I441" s="47">
        <v>0.27400000000000002</v>
      </c>
      <c r="J441" s="47">
        <v>0.26100000000000001</v>
      </c>
      <c r="K441" s="47">
        <v>0.44500000000000001</v>
      </c>
      <c r="L441" s="47">
        <v>0.53800000000000003</v>
      </c>
      <c r="M441" s="47">
        <v>0.54200000000000004</v>
      </c>
      <c r="N441" s="47">
        <v>0.40699999999999997</v>
      </c>
      <c r="O441" s="47">
        <v>0.42699999999999999</v>
      </c>
      <c r="P441" s="47">
        <v>0.45800000000000002</v>
      </c>
      <c r="Q441" s="47">
        <v>0.432</v>
      </c>
      <c r="R441" s="47">
        <v>0.48199999999999998</v>
      </c>
      <c r="S441" s="47">
        <v>0.47699999999999998</v>
      </c>
      <c r="T441" s="47">
        <v>0.374</v>
      </c>
      <c r="U441" s="47">
        <v>0.29399999999999998</v>
      </c>
      <c r="V441" s="47">
        <v>0.49099999999999999</v>
      </c>
      <c r="W441" s="173"/>
    </row>
    <row r="442" spans="1:23">
      <c r="A442" s="232"/>
      <c r="B442" s="603">
        <v>36.42</v>
      </c>
      <c r="C442" s="47">
        <v>0.50800000000000001</v>
      </c>
      <c r="D442" s="47">
        <v>0.373</v>
      </c>
      <c r="E442" s="47">
        <v>0.47799999999999998</v>
      </c>
      <c r="F442" s="47">
        <v>0.54200000000000004</v>
      </c>
      <c r="G442" s="47">
        <v>0.38200000000000001</v>
      </c>
      <c r="H442" s="47">
        <v>0.17899999999999999</v>
      </c>
      <c r="I442" s="47">
        <v>0.25700000000000001</v>
      </c>
      <c r="J442" s="47">
        <v>0.23100000000000001</v>
      </c>
      <c r="K442" s="47">
        <v>0.35799999999999998</v>
      </c>
      <c r="L442" s="47">
        <v>0.58399999999999996</v>
      </c>
      <c r="M442" s="47">
        <v>0.42899999999999999</v>
      </c>
      <c r="N442" s="47">
        <v>0.34599999999999997</v>
      </c>
      <c r="O442" s="47">
        <v>0.377</v>
      </c>
      <c r="P442" s="47">
        <v>0.46700000000000003</v>
      </c>
      <c r="Q442" s="47">
        <v>0.47099999999999997</v>
      </c>
      <c r="R442" s="47">
        <v>0.50800000000000001</v>
      </c>
      <c r="S442" s="47">
        <v>0.58199999999999996</v>
      </c>
      <c r="T442" s="47">
        <v>0.33900000000000002</v>
      </c>
      <c r="U442" s="47">
        <v>0.36299999999999999</v>
      </c>
      <c r="V442" s="47">
        <v>0.52900000000000003</v>
      </c>
      <c r="W442" s="173"/>
    </row>
    <row r="443" spans="1:23">
      <c r="A443" s="232"/>
      <c r="B443" s="603">
        <v>36.5</v>
      </c>
      <c r="C443" s="47">
        <v>0.44600000000000001</v>
      </c>
      <c r="D443" s="47">
        <v>0.43099999999999999</v>
      </c>
      <c r="E443" s="47">
        <v>0.47399999999999998</v>
      </c>
      <c r="F443" s="47">
        <v>0.52500000000000002</v>
      </c>
      <c r="G443" s="47">
        <v>0.35399999999999998</v>
      </c>
      <c r="H443" s="47">
        <v>0.20200000000000001</v>
      </c>
      <c r="I443" s="47">
        <v>0.255</v>
      </c>
      <c r="J443" s="47">
        <v>0.27300000000000002</v>
      </c>
      <c r="K443" s="47">
        <v>0.36299999999999999</v>
      </c>
      <c r="L443" s="47">
        <v>0.5</v>
      </c>
      <c r="M443" s="47">
        <v>0.56100000000000005</v>
      </c>
      <c r="N443" s="47">
        <v>0.49399999999999999</v>
      </c>
      <c r="O443" s="47">
        <v>0.378</v>
      </c>
      <c r="P443" s="47">
        <v>0.57899999999999996</v>
      </c>
      <c r="Q443" s="47">
        <v>0.36199999999999999</v>
      </c>
      <c r="R443" s="47">
        <v>0.54300000000000004</v>
      </c>
      <c r="S443" s="47">
        <v>0.42499999999999999</v>
      </c>
      <c r="T443" s="47">
        <v>0.29499999999999998</v>
      </c>
      <c r="U443" s="47">
        <v>0.48</v>
      </c>
      <c r="V443" s="47">
        <v>0.379</v>
      </c>
      <c r="W443" s="173"/>
    </row>
    <row r="444" spans="1:23">
      <c r="A444" s="232"/>
      <c r="B444" s="603">
        <v>36.58</v>
      </c>
      <c r="C444" s="47">
        <v>0.40899999999999997</v>
      </c>
      <c r="D444" s="47">
        <v>0.376</v>
      </c>
      <c r="E444" s="47">
        <v>0.433</v>
      </c>
      <c r="F444" s="47">
        <v>0.505</v>
      </c>
      <c r="G444" s="47">
        <v>0.32100000000000001</v>
      </c>
      <c r="H444" s="47">
        <v>0.20399999999999999</v>
      </c>
      <c r="I444" s="47">
        <v>0.34699999999999998</v>
      </c>
      <c r="J444" s="47">
        <v>0.36399999999999999</v>
      </c>
      <c r="K444" s="47">
        <v>0.35899999999999999</v>
      </c>
      <c r="L444" s="47">
        <v>0.59099999999999997</v>
      </c>
      <c r="M444" s="47">
        <v>0.372</v>
      </c>
      <c r="N444" s="47">
        <v>0.44500000000000001</v>
      </c>
      <c r="O444" s="47">
        <v>0.378</v>
      </c>
      <c r="P444" s="47">
        <v>0.69599999999999995</v>
      </c>
      <c r="Q444" s="47">
        <v>0.33400000000000002</v>
      </c>
      <c r="R444" s="47">
        <v>0.45</v>
      </c>
      <c r="S444" s="47">
        <v>0.438</v>
      </c>
      <c r="T444" s="47">
        <v>0.33</v>
      </c>
      <c r="U444" s="47">
        <v>0.44</v>
      </c>
      <c r="V444" s="47">
        <v>0.45100000000000001</v>
      </c>
      <c r="W444" s="173"/>
    </row>
    <row r="445" spans="1:23">
      <c r="A445" s="232"/>
      <c r="B445" s="603">
        <v>36.67</v>
      </c>
      <c r="C445" s="47">
        <v>0.46800000000000003</v>
      </c>
      <c r="D445" s="47">
        <v>0.32800000000000001</v>
      </c>
      <c r="E445" s="47">
        <v>0.39900000000000002</v>
      </c>
      <c r="F445" s="47">
        <v>0.50800000000000001</v>
      </c>
      <c r="G445" s="47">
        <v>0.33300000000000002</v>
      </c>
      <c r="H445" s="47">
        <v>0.20200000000000001</v>
      </c>
      <c r="I445" s="47">
        <v>0.49299999999999999</v>
      </c>
      <c r="J445" s="47">
        <v>0.309</v>
      </c>
      <c r="K445" s="47">
        <v>0.29399999999999998</v>
      </c>
      <c r="L445" s="47">
        <v>0.58899999999999997</v>
      </c>
      <c r="M445" s="47">
        <v>0.32400000000000001</v>
      </c>
      <c r="N445" s="47">
        <v>0.40699999999999997</v>
      </c>
      <c r="O445" s="47">
        <v>0.34499999999999997</v>
      </c>
      <c r="P445" s="47">
        <v>0.53700000000000003</v>
      </c>
      <c r="Q445" s="47">
        <v>0.315</v>
      </c>
      <c r="R445" s="47">
        <v>0.28100000000000003</v>
      </c>
      <c r="S445" s="47">
        <v>0.437</v>
      </c>
      <c r="T445" s="47">
        <v>0.34300000000000003</v>
      </c>
      <c r="U445" s="47">
        <v>0.316</v>
      </c>
      <c r="V445" s="47">
        <v>0.48399999999999999</v>
      </c>
      <c r="W445" s="173"/>
    </row>
    <row r="446" spans="1:23">
      <c r="A446" s="232"/>
      <c r="B446" s="603">
        <v>36.75</v>
      </c>
      <c r="C446" s="47">
        <v>0.57399999999999995</v>
      </c>
      <c r="D446" s="47">
        <v>0.49399999999999999</v>
      </c>
      <c r="E446" s="47">
        <v>0.35599999999999998</v>
      </c>
      <c r="F446" s="47">
        <v>0.46500000000000002</v>
      </c>
      <c r="G446" s="47">
        <v>0.32600000000000001</v>
      </c>
      <c r="H446" s="47">
        <v>0.21</v>
      </c>
      <c r="I446" s="47">
        <v>0.44500000000000001</v>
      </c>
      <c r="J446" s="47">
        <v>0.34100000000000003</v>
      </c>
      <c r="K446" s="47">
        <v>0.25900000000000001</v>
      </c>
      <c r="L446" s="47">
        <v>0.46600000000000003</v>
      </c>
      <c r="M446" s="47">
        <v>0.47299999999999998</v>
      </c>
      <c r="N446" s="47">
        <v>0.36299999999999999</v>
      </c>
      <c r="O446" s="47">
        <v>0.372</v>
      </c>
      <c r="P446" s="47">
        <v>0.59099999999999997</v>
      </c>
      <c r="Q446" s="47">
        <v>0.33500000000000002</v>
      </c>
      <c r="R446" s="47">
        <v>0.252</v>
      </c>
      <c r="S446" s="47">
        <v>0.47499999999999998</v>
      </c>
      <c r="T446" s="47">
        <v>0.38400000000000001</v>
      </c>
      <c r="U446" s="47">
        <v>0.32800000000000001</v>
      </c>
      <c r="V446" s="47">
        <v>0.46600000000000003</v>
      </c>
      <c r="W446" s="173"/>
    </row>
    <row r="447" spans="1:23">
      <c r="A447" s="232"/>
      <c r="B447" s="603">
        <v>36.83</v>
      </c>
      <c r="C447" s="47">
        <v>0.47899999999999998</v>
      </c>
      <c r="D447" s="47">
        <v>0.39</v>
      </c>
      <c r="E447" s="47">
        <v>0.33400000000000002</v>
      </c>
      <c r="F447" s="47">
        <v>0.39900000000000002</v>
      </c>
      <c r="G447" s="47">
        <v>0.313</v>
      </c>
      <c r="H447" s="47">
        <v>0.30599999999999999</v>
      </c>
      <c r="I447" s="47">
        <v>0.438</v>
      </c>
      <c r="J447" s="47">
        <v>0.39600000000000002</v>
      </c>
      <c r="K447" s="47">
        <v>0.218</v>
      </c>
      <c r="L447" s="47">
        <v>0.52600000000000002</v>
      </c>
      <c r="M447" s="47">
        <v>0.39600000000000002</v>
      </c>
      <c r="N447" s="47">
        <v>0.32300000000000001</v>
      </c>
      <c r="O447" s="47">
        <v>0.38</v>
      </c>
      <c r="P447" s="47">
        <v>0.63600000000000001</v>
      </c>
      <c r="Q447" s="47">
        <v>0.39800000000000002</v>
      </c>
      <c r="R447" s="47">
        <v>0.29699999999999999</v>
      </c>
      <c r="S447" s="47">
        <v>0.50800000000000001</v>
      </c>
      <c r="T447" s="47">
        <v>0.36299999999999999</v>
      </c>
      <c r="U447" s="47">
        <v>0.36699999999999999</v>
      </c>
      <c r="V447" s="47">
        <v>0.59599999999999997</v>
      </c>
      <c r="W447" s="173"/>
    </row>
    <row r="448" spans="1:23">
      <c r="A448" s="232"/>
      <c r="B448" s="603">
        <v>36.92</v>
      </c>
      <c r="C448" s="47">
        <v>0.49299999999999999</v>
      </c>
      <c r="D448" s="47">
        <v>0.52200000000000002</v>
      </c>
      <c r="E448" s="47">
        <v>0.29399999999999998</v>
      </c>
      <c r="F448" s="47">
        <v>0.40899999999999997</v>
      </c>
      <c r="G448" s="47">
        <v>0.32900000000000001</v>
      </c>
      <c r="H448" s="47">
        <v>0.35799999999999998</v>
      </c>
      <c r="I448" s="47">
        <v>0.52400000000000002</v>
      </c>
      <c r="J448" s="47">
        <v>0.39100000000000001</v>
      </c>
      <c r="K448" s="47">
        <v>0.23200000000000001</v>
      </c>
      <c r="L448" s="47">
        <v>0.56599999999999995</v>
      </c>
      <c r="M448" s="47">
        <v>0.28799999999999998</v>
      </c>
      <c r="N448" s="47">
        <v>0.38400000000000001</v>
      </c>
      <c r="O448" s="47">
        <v>0.39</v>
      </c>
      <c r="P448" s="47">
        <v>0.60899999999999999</v>
      </c>
      <c r="Q448" s="47">
        <v>0.34599999999999997</v>
      </c>
      <c r="R448" s="47">
        <v>0.374</v>
      </c>
      <c r="S448" s="47">
        <v>0.47699999999999998</v>
      </c>
      <c r="T448" s="47">
        <v>0.374</v>
      </c>
      <c r="U448" s="47">
        <v>0.376</v>
      </c>
      <c r="V448" s="47">
        <v>0.56000000000000005</v>
      </c>
      <c r="W448" s="173"/>
    </row>
    <row r="449" spans="1:23">
      <c r="A449" s="232"/>
      <c r="B449" s="603">
        <v>37</v>
      </c>
      <c r="C449" s="47">
        <v>0.497</v>
      </c>
      <c r="D449" s="47">
        <v>0.49099999999999999</v>
      </c>
      <c r="E449" s="47">
        <v>0.28199999999999997</v>
      </c>
      <c r="F449" s="47">
        <v>0.41599999999999998</v>
      </c>
      <c r="G449" s="47">
        <v>0.38200000000000001</v>
      </c>
      <c r="H449" s="47">
        <v>0.30099999999999999</v>
      </c>
      <c r="I449" s="47">
        <v>0.40799999999999997</v>
      </c>
      <c r="J449" s="47">
        <v>0.38400000000000001</v>
      </c>
      <c r="K449" s="47">
        <v>0.248</v>
      </c>
      <c r="L449" s="47">
        <v>0.56499999999999995</v>
      </c>
      <c r="M449" s="47">
        <v>0.48199999999999998</v>
      </c>
      <c r="N449" s="47">
        <v>0.44700000000000001</v>
      </c>
      <c r="O449" s="47">
        <v>0.44500000000000001</v>
      </c>
      <c r="P449" s="47">
        <v>0.60799999999999998</v>
      </c>
      <c r="Q449" s="47">
        <v>0.39800000000000002</v>
      </c>
      <c r="R449" s="47">
        <v>0.40100000000000002</v>
      </c>
      <c r="S449" s="47">
        <v>0.38600000000000001</v>
      </c>
      <c r="T449" s="47">
        <v>0.28999999999999998</v>
      </c>
      <c r="U449" s="47">
        <v>0.29399999999999998</v>
      </c>
      <c r="V449" s="47">
        <v>0.47899999999999998</v>
      </c>
      <c r="W449" s="173"/>
    </row>
    <row r="450" spans="1:23">
      <c r="A450" s="232"/>
      <c r="B450" s="603">
        <v>37.08</v>
      </c>
      <c r="C450" s="47">
        <v>0.435</v>
      </c>
      <c r="D450" s="47">
        <v>0.56499999999999995</v>
      </c>
      <c r="E450" s="47">
        <v>0.317</v>
      </c>
      <c r="F450" s="47">
        <v>0.38</v>
      </c>
      <c r="G450" s="47">
        <v>0.34</v>
      </c>
      <c r="H450" s="47">
        <v>0.23899999999999999</v>
      </c>
      <c r="I450" s="47">
        <v>0.40699999999999997</v>
      </c>
      <c r="J450" s="47">
        <v>0.36599999999999999</v>
      </c>
      <c r="K450" s="47">
        <v>0.30299999999999999</v>
      </c>
      <c r="L450" s="47">
        <v>0.59199999999999997</v>
      </c>
      <c r="M450" s="47">
        <v>0.36499999999999999</v>
      </c>
      <c r="N450" s="47">
        <v>0.315</v>
      </c>
      <c r="O450" s="47">
        <v>0.52400000000000002</v>
      </c>
      <c r="P450" s="47">
        <v>0.63</v>
      </c>
      <c r="Q450" s="47">
        <v>0.35899999999999999</v>
      </c>
      <c r="R450" s="47">
        <v>0.41199999999999998</v>
      </c>
      <c r="S450" s="47">
        <v>0.44900000000000001</v>
      </c>
      <c r="T450" s="47">
        <v>0.28000000000000003</v>
      </c>
      <c r="U450" s="47">
        <v>0.38200000000000001</v>
      </c>
      <c r="V450" s="47">
        <v>0.504</v>
      </c>
      <c r="W450" s="173"/>
    </row>
    <row r="451" spans="1:23">
      <c r="A451" s="232"/>
      <c r="B451" s="603">
        <v>37.17</v>
      </c>
      <c r="C451" s="47">
        <v>0.36699999999999999</v>
      </c>
      <c r="D451" s="47">
        <v>0.40100000000000002</v>
      </c>
      <c r="E451" s="47">
        <v>0.31</v>
      </c>
      <c r="F451" s="47">
        <v>0.37</v>
      </c>
      <c r="G451" s="47">
        <v>0.35299999999999998</v>
      </c>
      <c r="H451" s="47">
        <v>0.35899999999999999</v>
      </c>
      <c r="I451" s="47">
        <v>0.42499999999999999</v>
      </c>
      <c r="J451" s="47">
        <v>0.35099999999999998</v>
      </c>
      <c r="K451" s="47">
        <v>0.27500000000000002</v>
      </c>
      <c r="L451" s="47">
        <v>0.53700000000000003</v>
      </c>
      <c r="M451" s="47">
        <v>0.36299999999999999</v>
      </c>
      <c r="N451" s="47">
        <v>0.43099999999999999</v>
      </c>
      <c r="O451" s="47">
        <v>0.496</v>
      </c>
      <c r="P451" s="47">
        <v>0.63500000000000001</v>
      </c>
      <c r="Q451" s="47">
        <v>0.42299999999999999</v>
      </c>
      <c r="R451" s="47">
        <v>0.3</v>
      </c>
      <c r="S451" s="47">
        <v>0.39300000000000002</v>
      </c>
      <c r="T451" s="47">
        <v>0.29399999999999998</v>
      </c>
      <c r="U451" s="47">
        <v>0.60699999999999998</v>
      </c>
      <c r="V451" s="47">
        <v>0.50800000000000001</v>
      </c>
      <c r="W451" s="173"/>
    </row>
    <row r="452" spans="1:23">
      <c r="A452" s="232"/>
      <c r="B452" s="603">
        <v>37.25</v>
      </c>
      <c r="C452" s="47">
        <v>0.32800000000000001</v>
      </c>
      <c r="D452" s="47">
        <v>0.36299999999999999</v>
      </c>
      <c r="E452" s="47">
        <v>0.26400000000000001</v>
      </c>
      <c r="F452" s="47">
        <v>0.35399999999999998</v>
      </c>
      <c r="G452" s="47">
        <v>0.46200000000000002</v>
      </c>
      <c r="H452" s="47">
        <v>0.35399999999999998</v>
      </c>
      <c r="I452" s="47">
        <v>0.376</v>
      </c>
      <c r="J452" s="47">
        <v>0.32200000000000001</v>
      </c>
      <c r="K452" s="47">
        <v>0.42899999999999999</v>
      </c>
      <c r="L452" s="47">
        <v>0.49399999999999999</v>
      </c>
      <c r="M452" s="47">
        <v>0.36199999999999999</v>
      </c>
      <c r="N452" s="47">
        <v>0.39700000000000002</v>
      </c>
      <c r="O452" s="47">
        <v>0.499</v>
      </c>
      <c r="P452" s="47">
        <v>0.505</v>
      </c>
      <c r="Q452" s="47">
        <v>0.41599999999999998</v>
      </c>
      <c r="R452" s="47">
        <v>0.4</v>
      </c>
      <c r="S452" s="47">
        <v>0.372</v>
      </c>
      <c r="T452" s="47">
        <v>0.29499999999999998</v>
      </c>
      <c r="U452" s="47">
        <v>0.46100000000000002</v>
      </c>
      <c r="V452" s="47">
        <v>0.41399999999999998</v>
      </c>
      <c r="W452" s="173"/>
    </row>
    <row r="453" spans="1:23">
      <c r="A453" s="232"/>
      <c r="B453" s="603">
        <v>37.33</v>
      </c>
      <c r="C453" s="47">
        <v>0.307</v>
      </c>
      <c r="D453" s="47">
        <v>0.33</v>
      </c>
      <c r="E453" s="47">
        <v>0.27900000000000003</v>
      </c>
      <c r="F453" s="47">
        <v>0.33800000000000002</v>
      </c>
      <c r="G453" s="47">
        <v>0.53200000000000003</v>
      </c>
      <c r="H453" s="47">
        <v>0.35499999999999998</v>
      </c>
      <c r="I453" s="47">
        <v>0.36399999999999999</v>
      </c>
      <c r="J453" s="47">
        <v>0.315</v>
      </c>
      <c r="K453" s="47">
        <v>0.30199999999999999</v>
      </c>
      <c r="L453" s="47">
        <v>0.47499999999999998</v>
      </c>
      <c r="M453" s="47">
        <v>0.37</v>
      </c>
      <c r="N453" s="47">
        <v>0.33700000000000002</v>
      </c>
      <c r="O453" s="47">
        <v>0.42499999999999999</v>
      </c>
      <c r="P453" s="47">
        <v>0.56999999999999995</v>
      </c>
      <c r="Q453" s="47">
        <v>0.38100000000000001</v>
      </c>
      <c r="R453" s="47">
        <v>0.499</v>
      </c>
      <c r="S453" s="47">
        <v>0.312</v>
      </c>
      <c r="T453" s="47">
        <v>0.33500000000000002</v>
      </c>
      <c r="U453" s="47">
        <v>0.41699999999999998</v>
      </c>
      <c r="V453" s="47">
        <v>0.34899999999999998</v>
      </c>
      <c r="W453" s="173"/>
    </row>
    <row r="454" spans="1:23">
      <c r="A454" s="232"/>
      <c r="B454" s="603">
        <v>37.42</v>
      </c>
      <c r="C454" s="47">
        <v>0.28999999999999998</v>
      </c>
      <c r="D454" s="47">
        <v>0.32700000000000001</v>
      </c>
      <c r="E454" s="47">
        <v>0.28000000000000003</v>
      </c>
      <c r="F454" s="47">
        <v>0.376</v>
      </c>
      <c r="G454" s="47">
        <v>0.44600000000000001</v>
      </c>
      <c r="H454" s="47">
        <v>0.38400000000000001</v>
      </c>
      <c r="I454" s="47">
        <v>0.376</v>
      </c>
      <c r="J454" s="47">
        <v>0.27400000000000002</v>
      </c>
      <c r="K454" s="47">
        <v>0.40400000000000003</v>
      </c>
      <c r="L454" s="47">
        <v>0.34200000000000003</v>
      </c>
      <c r="M454" s="47">
        <v>0.39900000000000002</v>
      </c>
      <c r="N454" s="47">
        <v>0.32100000000000001</v>
      </c>
      <c r="O454" s="47">
        <v>0.434</v>
      </c>
      <c r="P454" s="47">
        <v>0.63100000000000001</v>
      </c>
      <c r="Q454" s="47">
        <v>0.38</v>
      </c>
      <c r="R454" s="47">
        <v>0.49299999999999999</v>
      </c>
      <c r="S454" s="47">
        <v>0.34399999999999997</v>
      </c>
      <c r="T454" s="47">
        <v>0.41899999999999998</v>
      </c>
      <c r="U454" s="47">
        <v>0.47499999999999998</v>
      </c>
      <c r="V454" s="47">
        <v>0.33900000000000002</v>
      </c>
      <c r="W454" s="173"/>
    </row>
    <row r="455" spans="1:23">
      <c r="A455" s="232"/>
      <c r="B455" s="603">
        <v>37.5</v>
      </c>
      <c r="C455" s="47">
        <v>0.29099999999999998</v>
      </c>
      <c r="D455" s="47">
        <v>0.376</v>
      </c>
      <c r="E455" s="47">
        <v>0.29799999999999999</v>
      </c>
      <c r="F455" s="47">
        <v>0.36599999999999999</v>
      </c>
      <c r="G455" s="47">
        <v>0.41199999999999998</v>
      </c>
      <c r="H455" s="47">
        <v>0.31900000000000001</v>
      </c>
      <c r="I455" s="47">
        <v>0.37</v>
      </c>
      <c r="J455" s="47">
        <v>0.29499999999999998</v>
      </c>
      <c r="K455" s="47">
        <v>0.38700000000000001</v>
      </c>
      <c r="L455" s="47">
        <v>0.312</v>
      </c>
      <c r="M455" s="47">
        <v>0.38300000000000001</v>
      </c>
      <c r="N455" s="47">
        <v>0.32900000000000001</v>
      </c>
      <c r="O455" s="47">
        <v>0.39</v>
      </c>
      <c r="P455" s="47">
        <v>0.64900000000000002</v>
      </c>
      <c r="Q455" s="47">
        <v>0.31</v>
      </c>
      <c r="R455" s="47">
        <v>0.41899999999999998</v>
      </c>
      <c r="S455" s="47">
        <v>0.35099999999999998</v>
      </c>
      <c r="T455" s="47">
        <v>0.439</v>
      </c>
      <c r="U455" s="47">
        <v>0.41199999999999998</v>
      </c>
      <c r="V455" s="47">
        <v>0.26600000000000001</v>
      </c>
      <c r="W455" s="173"/>
    </row>
    <row r="456" spans="1:23">
      <c r="A456" s="232"/>
      <c r="B456" s="603">
        <v>37.58</v>
      </c>
      <c r="C456" s="47">
        <v>0.31</v>
      </c>
      <c r="D456" s="47">
        <v>0.34699999999999998</v>
      </c>
      <c r="E456" s="47">
        <v>0.32100000000000001</v>
      </c>
      <c r="F456" s="47">
        <v>0.32800000000000001</v>
      </c>
      <c r="G456" s="47">
        <v>0.45700000000000002</v>
      </c>
      <c r="H456" s="47">
        <v>0.316</v>
      </c>
      <c r="I456" s="47">
        <v>0.28299999999999997</v>
      </c>
      <c r="J456" s="47">
        <v>0.32400000000000001</v>
      </c>
      <c r="K456" s="47">
        <v>0.39800000000000002</v>
      </c>
      <c r="L456" s="47">
        <v>0.29599999999999999</v>
      </c>
      <c r="M456" s="47">
        <v>0.371</v>
      </c>
      <c r="N456" s="47">
        <v>0.35499999999999998</v>
      </c>
      <c r="O456" s="47">
        <v>0.42199999999999999</v>
      </c>
      <c r="P456" s="47">
        <v>0.67500000000000004</v>
      </c>
      <c r="Q456" s="47">
        <v>0.40799999999999997</v>
      </c>
      <c r="R456" s="47">
        <v>0.32600000000000001</v>
      </c>
      <c r="S456" s="47">
        <v>0.32100000000000001</v>
      </c>
      <c r="T456" s="47">
        <v>0.46899999999999997</v>
      </c>
      <c r="U456" s="47">
        <v>0.45800000000000002</v>
      </c>
      <c r="V456" s="47">
        <v>0.30399999999999999</v>
      </c>
      <c r="W456" s="173"/>
    </row>
    <row r="457" spans="1:23">
      <c r="A457" s="232"/>
      <c r="B457" s="603">
        <v>37.67</v>
      </c>
      <c r="C457" s="47">
        <v>0.317</v>
      </c>
      <c r="D457" s="47">
        <v>0.34100000000000003</v>
      </c>
      <c r="E457" s="47">
        <v>0.28699999999999998</v>
      </c>
      <c r="F457" s="47">
        <v>0.34699999999999998</v>
      </c>
      <c r="G457" s="47">
        <v>0.46899999999999997</v>
      </c>
      <c r="H457" s="47">
        <v>0.314</v>
      </c>
      <c r="I457" s="47">
        <v>0.28799999999999998</v>
      </c>
      <c r="J457" s="47">
        <v>0.35499999999999998</v>
      </c>
      <c r="K457" s="47">
        <v>0.372</v>
      </c>
      <c r="L457" s="47">
        <v>0.30099999999999999</v>
      </c>
      <c r="M457" s="47">
        <v>0.29399999999999998</v>
      </c>
      <c r="N457" s="47">
        <v>0.35599999999999998</v>
      </c>
      <c r="O457" s="47">
        <v>0.443</v>
      </c>
      <c r="P457" s="47">
        <v>0.56599999999999995</v>
      </c>
      <c r="Q457" s="47">
        <v>0.33200000000000002</v>
      </c>
      <c r="R457" s="47">
        <v>0.42099999999999999</v>
      </c>
      <c r="S457" s="47">
        <v>0.42</v>
      </c>
      <c r="T457" s="47">
        <v>0.33900000000000002</v>
      </c>
      <c r="U457" s="47">
        <v>0.41199999999999998</v>
      </c>
      <c r="V457" s="47">
        <v>0.33100000000000002</v>
      </c>
      <c r="W457" s="173"/>
    </row>
    <row r="458" spans="1:23">
      <c r="A458" s="232"/>
      <c r="B458" s="603">
        <v>37.75</v>
      </c>
      <c r="C458" s="47">
        <v>0.48599999999999999</v>
      </c>
      <c r="D458" s="47">
        <v>0.38</v>
      </c>
      <c r="E458" s="47">
        <v>0.33300000000000002</v>
      </c>
      <c r="F458" s="47">
        <v>0.32700000000000001</v>
      </c>
      <c r="G458" s="47">
        <v>0.50800000000000001</v>
      </c>
      <c r="H458" s="47">
        <v>0.251</v>
      </c>
      <c r="I458" s="47">
        <v>0.28000000000000003</v>
      </c>
      <c r="J458" s="47">
        <v>0.318</v>
      </c>
      <c r="K458" s="47">
        <v>0.46500000000000002</v>
      </c>
      <c r="L458" s="47">
        <v>0.26600000000000001</v>
      </c>
      <c r="M458" s="47">
        <v>0.40500000000000003</v>
      </c>
      <c r="N458" s="47">
        <v>0.30199999999999999</v>
      </c>
      <c r="O458" s="47">
        <v>0.39100000000000001</v>
      </c>
      <c r="P458" s="47">
        <v>0.63</v>
      </c>
      <c r="Q458" s="47">
        <v>0.311</v>
      </c>
      <c r="R458" s="47">
        <v>0.42799999999999999</v>
      </c>
      <c r="S458" s="47">
        <v>0.46700000000000003</v>
      </c>
      <c r="T458" s="47">
        <v>0.28299999999999997</v>
      </c>
      <c r="U458" s="47">
        <v>0.47899999999999998</v>
      </c>
      <c r="V458" s="47">
        <v>0.34</v>
      </c>
      <c r="W458" s="173"/>
    </row>
    <row r="459" spans="1:23">
      <c r="A459" s="232"/>
      <c r="B459" s="603">
        <v>37.83</v>
      </c>
      <c r="C459" s="47">
        <v>0.53300000000000003</v>
      </c>
      <c r="D459" s="47">
        <v>0.373</v>
      </c>
      <c r="E459" s="47">
        <v>0.33500000000000002</v>
      </c>
      <c r="F459" s="47">
        <v>0.377</v>
      </c>
      <c r="G459" s="47">
        <v>0.52700000000000002</v>
      </c>
      <c r="H459" s="47">
        <v>0.25</v>
      </c>
      <c r="I459" s="47">
        <v>0.28799999999999998</v>
      </c>
      <c r="J459" s="47">
        <v>0.189</v>
      </c>
      <c r="K459" s="47">
        <v>0.437</v>
      </c>
      <c r="L459" s="47">
        <v>0.255</v>
      </c>
      <c r="M459" s="47">
        <v>0.46300000000000002</v>
      </c>
      <c r="N459" s="47">
        <v>0.46300000000000002</v>
      </c>
      <c r="O459" s="47">
        <v>0.50700000000000001</v>
      </c>
      <c r="P459" s="47">
        <v>0.55200000000000005</v>
      </c>
      <c r="Q459" s="47">
        <v>0.26700000000000002</v>
      </c>
      <c r="R459" s="47">
        <v>0.38500000000000001</v>
      </c>
      <c r="S459" s="47">
        <v>0.435</v>
      </c>
      <c r="T459" s="47">
        <v>0.27300000000000002</v>
      </c>
      <c r="U459" s="47">
        <v>0.34499999999999997</v>
      </c>
      <c r="V459" s="47">
        <v>0.249</v>
      </c>
      <c r="W459" s="173"/>
    </row>
    <row r="460" spans="1:23">
      <c r="A460" s="232"/>
      <c r="B460" s="603">
        <v>37.92</v>
      </c>
      <c r="C460" s="47">
        <v>0.33</v>
      </c>
      <c r="D460" s="47">
        <v>0.32600000000000001</v>
      </c>
      <c r="E460" s="47">
        <v>0.32500000000000001</v>
      </c>
      <c r="F460" s="47">
        <v>0.375</v>
      </c>
      <c r="G460" s="47">
        <v>0.54</v>
      </c>
      <c r="H460" s="47">
        <v>0.26600000000000001</v>
      </c>
      <c r="I460" s="47">
        <v>0.36799999999999999</v>
      </c>
      <c r="J460" s="47">
        <v>0.20399999999999999</v>
      </c>
      <c r="K460" s="47">
        <v>0.374</v>
      </c>
      <c r="L460" s="47">
        <v>0.253</v>
      </c>
      <c r="M460" s="47">
        <v>0.432</v>
      </c>
      <c r="N460" s="47">
        <v>0.40699999999999997</v>
      </c>
      <c r="O460" s="47">
        <v>0.61399999999999999</v>
      </c>
      <c r="P460" s="47">
        <v>0.48</v>
      </c>
      <c r="Q460" s="47">
        <v>0.3</v>
      </c>
      <c r="R460" s="47">
        <v>0.32700000000000001</v>
      </c>
      <c r="S460" s="47">
        <v>0.5</v>
      </c>
      <c r="T460" s="47">
        <v>0.26900000000000002</v>
      </c>
      <c r="U460" s="47">
        <v>0.32700000000000001</v>
      </c>
      <c r="V460" s="47">
        <v>0.26900000000000002</v>
      </c>
      <c r="W460" s="173"/>
    </row>
    <row r="461" spans="1:23">
      <c r="A461" s="232"/>
      <c r="B461" s="603">
        <v>38</v>
      </c>
      <c r="C461" s="47">
        <v>0.29199999999999998</v>
      </c>
      <c r="D461" s="47">
        <v>0.32600000000000001</v>
      </c>
      <c r="E461" s="47">
        <v>0.35899999999999999</v>
      </c>
      <c r="F461" s="47">
        <v>0.36299999999999999</v>
      </c>
      <c r="G461" s="47">
        <v>0.55200000000000005</v>
      </c>
      <c r="H461" s="47">
        <v>0.25900000000000001</v>
      </c>
      <c r="I461" s="47">
        <v>0.47</v>
      </c>
      <c r="J461" s="47">
        <v>0.188</v>
      </c>
      <c r="K461" s="47">
        <v>0.34799999999999998</v>
      </c>
      <c r="L461" s="47">
        <v>0.26600000000000001</v>
      </c>
      <c r="M461" s="47">
        <v>0.41899999999999998</v>
      </c>
      <c r="N461" s="47">
        <v>0.438</v>
      </c>
      <c r="O461" s="47">
        <v>0.45300000000000001</v>
      </c>
      <c r="P461" s="47">
        <v>0.38100000000000001</v>
      </c>
      <c r="Q461" s="47">
        <v>0.373</v>
      </c>
      <c r="R461" s="47">
        <v>0.373</v>
      </c>
      <c r="S461" s="47">
        <v>0.41099999999999998</v>
      </c>
      <c r="T461" s="47">
        <v>0.32200000000000001</v>
      </c>
      <c r="U461" s="47">
        <v>0.27100000000000002</v>
      </c>
      <c r="V461" s="47">
        <v>0.30499999999999999</v>
      </c>
      <c r="W461" s="173"/>
    </row>
    <row r="462" spans="1:23">
      <c r="A462" s="232"/>
      <c r="B462" s="603">
        <v>38.08</v>
      </c>
      <c r="C462" s="47">
        <v>0.3</v>
      </c>
      <c r="D462" s="47">
        <v>0.28999999999999998</v>
      </c>
      <c r="E462" s="47">
        <v>0.41399999999999998</v>
      </c>
      <c r="F462" s="47">
        <v>0.32200000000000001</v>
      </c>
      <c r="G462" s="47">
        <v>0.47599999999999998</v>
      </c>
      <c r="H462" s="47">
        <v>0.224</v>
      </c>
      <c r="I462" s="47">
        <v>0.30099999999999999</v>
      </c>
      <c r="J462" s="47">
        <v>0.222</v>
      </c>
      <c r="K462" s="47">
        <v>0.318</v>
      </c>
      <c r="L462" s="47">
        <v>0.23799999999999999</v>
      </c>
      <c r="M462" s="47">
        <v>0.49399999999999999</v>
      </c>
      <c r="N462" s="47">
        <v>0.439</v>
      </c>
      <c r="O462" s="47">
        <v>0.49399999999999999</v>
      </c>
      <c r="P462" s="47">
        <v>0.376</v>
      </c>
      <c r="Q462" s="47">
        <v>0.34599999999999997</v>
      </c>
      <c r="R462" s="47">
        <v>0.38500000000000001</v>
      </c>
      <c r="S462" s="47">
        <v>0.42699999999999999</v>
      </c>
      <c r="T462" s="47">
        <v>0.307</v>
      </c>
      <c r="U462" s="47">
        <v>0.313</v>
      </c>
      <c r="V462" s="47">
        <v>0.28399999999999997</v>
      </c>
      <c r="W462" s="173"/>
    </row>
    <row r="463" spans="1:23">
      <c r="A463" s="232"/>
      <c r="B463" s="603">
        <v>38.17</v>
      </c>
      <c r="C463" s="47">
        <v>0.34799999999999998</v>
      </c>
      <c r="D463" s="47">
        <v>0.311</v>
      </c>
      <c r="E463" s="47">
        <v>0.41899999999999998</v>
      </c>
      <c r="F463" s="47">
        <v>0.38700000000000001</v>
      </c>
      <c r="G463" s="47">
        <v>0.41699999999999998</v>
      </c>
      <c r="H463" s="47">
        <v>0.216</v>
      </c>
      <c r="I463" s="47">
        <v>0.32800000000000001</v>
      </c>
      <c r="J463" s="47">
        <v>0.22</v>
      </c>
      <c r="K463" s="47">
        <v>0.27</v>
      </c>
      <c r="L463" s="47">
        <v>0.249</v>
      </c>
      <c r="M463" s="47">
        <v>0.51600000000000001</v>
      </c>
      <c r="N463" s="47">
        <v>0.437</v>
      </c>
      <c r="O463" s="47">
        <v>0.621</v>
      </c>
      <c r="P463" s="47">
        <v>0.29599999999999999</v>
      </c>
      <c r="Q463" s="47">
        <v>0.46700000000000003</v>
      </c>
      <c r="R463" s="47">
        <v>0.39300000000000002</v>
      </c>
      <c r="S463" s="47">
        <v>0.34499999999999997</v>
      </c>
      <c r="T463" s="47">
        <v>0.33</v>
      </c>
      <c r="U463" s="47">
        <v>0.28100000000000003</v>
      </c>
      <c r="V463" s="47">
        <v>0.33800000000000002</v>
      </c>
      <c r="W463" s="173"/>
    </row>
    <row r="464" spans="1:23">
      <c r="A464" s="232"/>
      <c r="B464" s="603">
        <v>38.25</v>
      </c>
      <c r="C464" s="47">
        <v>0.33400000000000002</v>
      </c>
      <c r="D464" s="47">
        <v>0.42</v>
      </c>
      <c r="E464" s="47">
        <v>0.41099999999999998</v>
      </c>
      <c r="F464" s="47">
        <v>0.41199999999999998</v>
      </c>
      <c r="G464" s="47">
        <v>0.32300000000000001</v>
      </c>
      <c r="H464" s="47">
        <v>0.20799999999999999</v>
      </c>
      <c r="I464" s="47">
        <v>0.318</v>
      </c>
      <c r="J464" s="47">
        <v>0.219</v>
      </c>
      <c r="K464" s="47">
        <v>0.26500000000000001</v>
      </c>
      <c r="L464" s="47">
        <v>0.23699999999999999</v>
      </c>
      <c r="M464" s="47">
        <v>0.51500000000000001</v>
      </c>
      <c r="N464" s="47">
        <v>0.39100000000000001</v>
      </c>
      <c r="O464" s="47">
        <v>0.623</v>
      </c>
      <c r="P464" s="47">
        <v>0.33700000000000002</v>
      </c>
      <c r="Q464" s="47">
        <v>0.42699999999999999</v>
      </c>
      <c r="R464" s="47">
        <v>0.35099999999999998</v>
      </c>
      <c r="S464" s="47">
        <v>0.33500000000000002</v>
      </c>
      <c r="T464" s="47">
        <v>0.34599999999999997</v>
      </c>
      <c r="U464" s="47">
        <v>0.315</v>
      </c>
      <c r="V464" s="47">
        <v>0.34499999999999997</v>
      </c>
      <c r="W464" s="173"/>
    </row>
    <row r="465" spans="1:23">
      <c r="A465" s="232"/>
      <c r="B465" s="603">
        <v>38.33</v>
      </c>
      <c r="C465" s="47">
        <v>0.32900000000000001</v>
      </c>
      <c r="D465" s="47">
        <v>0.33200000000000002</v>
      </c>
      <c r="E465" s="47">
        <v>0.432</v>
      </c>
      <c r="F465" s="47">
        <v>0.39900000000000002</v>
      </c>
      <c r="G465" s="47">
        <v>0.317</v>
      </c>
      <c r="H465" s="47">
        <v>0.20899999999999999</v>
      </c>
      <c r="I465" s="47">
        <v>0.313</v>
      </c>
      <c r="J465" s="47">
        <v>0.191</v>
      </c>
      <c r="K465" s="47">
        <v>0.23799999999999999</v>
      </c>
      <c r="L465" s="47">
        <v>0.23899999999999999</v>
      </c>
      <c r="M465" s="47">
        <v>0.48399999999999999</v>
      </c>
      <c r="N465" s="47">
        <v>0.44700000000000001</v>
      </c>
      <c r="O465" s="47">
        <v>0.36199999999999999</v>
      </c>
      <c r="P465" s="47">
        <v>0.3</v>
      </c>
      <c r="Q465" s="47">
        <v>0.39600000000000002</v>
      </c>
      <c r="R465" s="47">
        <v>0.24099999999999999</v>
      </c>
      <c r="S465" s="47">
        <v>0.36299999999999999</v>
      </c>
      <c r="T465" s="47">
        <v>0.29099999999999998</v>
      </c>
      <c r="U465" s="47">
        <v>0.29499999999999998</v>
      </c>
      <c r="V465" s="47">
        <v>0.45200000000000001</v>
      </c>
      <c r="W465" s="173"/>
    </row>
    <row r="466" spans="1:23">
      <c r="A466" s="232"/>
      <c r="B466" s="603">
        <v>38.42</v>
      </c>
      <c r="C466" s="47">
        <v>0.39300000000000002</v>
      </c>
      <c r="D466" s="47">
        <v>0.28999999999999998</v>
      </c>
      <c r="E466" s="47">
        <v>0.39700000000000002</v>
      </c>
      <c r="F466" s="47">
        <v>0.46</v>
      </c>
      <c r="G466" s="47">
        <v>0.37</v>
      </c>
      <c r="H466" s="47">
        <v>0.17899999999999999</v>
      </c>
      <c r="I466" s="47">
        <v>0.30299999999999999</v>
      </c>
      <c r="J466" s="47">
        <v>0.187</v>
      </c>
      <c r="K466" s="47">
        <v>0.26400000000000001</v>
      </c>
      <c r="L466" s="47">
        <v>0.28199999999999997</v>
      </c>
      <c r="M466" s="47">
        <v>0.52300000000000002</v>
      </c>
      <c r="N466" s="47">
        <v>0.46899999999999997</v>
      </c>
      <c r="O466" s="47">
        <v>0.377</v>
      </c>
      <c r="P466" s="47">
        <v>0.30599999999999999</v>
      </c>
      <c r="Q466" s="47">
        <v>0.38200000000000001</v>
      </c>
      <c r="R466" s="47">
        <v>0.27100000000000002</v>
      </c>
      <c r="S466" s="47">
        <v>0.35599999999999998</v>
      </c>
      <c r="T466" s="47">
        <v>0.27100000000000002</v>
      </c>
      <c r="U466" s="47">
        <v>0.314</v>
      </c>
      <c r="V466" s="47">
        <v>0.503</v>
      </c>
      <c r="W466" s="173"/>
    </row>
    <row r="467" spans="1:23">
      <c r="A467" s="232"/>
      <c r="B467" s="603">
        <v>38.5</v>
      </c>
      <c r="C467" s="47">
        <v>0.312</v>
      </c>
      <c r="D467" s="47">
        <v>0.40200000000000002</v>
      </c>
      <c r="E467" s="47">
        <v>0.39700000000000002</v>
      </c>
      <c r="F467" s="47">
        <v>0.44800000000000001</v>
      </c>
      <c r="G467" s="47">
        <v>0.39300000000000002</v>
      </c>
      <c r="H467" s="47">
        <v>0.19700000000000001</v>
      </c>
      <c r="I467" s="47">
        <v>0.30299999999999999</v>
      </c>
      <c r="J467" s="47">
        <v>0.23</v>
      </c>
      <c r="K467" s="47">
        <v>0.216</v>
      </c>
      <c r="L467" s="47">
        <v>0.38500000000000001</v>
      </c>
      <c r="M467" s="47">
        <v>0.51500000000000001</v>
      </c>
      <c r="N467" s="47">
        <v>0.38300000000000001</v>
      </c>
      <c r="O467" s="47">
        <v>0.36799999999999999</v>
      </c>
      <c r="P467" s="47">
        <v>0.30499999999999999</v>
      </c>
      <c r="Q467" s="47">
        <v>0.318</v>
      </c>
      <c r="R467" s="47">
        <v>0.20599999999999999</v>
      </c>
      <c r="S467" s="47">
        <v>0.373</v>
      </c>
      <c r="T467" s="47">
        <v>0.27300000000000002</v>
      </c>
      <c r="U467" s="47">
        <v>0.28100000000000003</v>
      </c>
      <c r="V467" s="47">
        <v>0.497</v>
      </c>
      <c r="W467" s="173"/>
    </row>
    <row r="468" spans="1:23">
      <c r="A468" s="232"/>
      <c r="B468" s="603">
        <v>38.58</v>
      </c>
      <c r="C468" s="47">
        <v>0.46500000000000002</v>
      </c>
      <c r="D468" s="47">
        <v>0.41199999999999998</v>
      </c>
      <c r="E468" s="47">
        <v>0.33300000000000002</v>
      </c>
      <c r="F468" s="47">
        <v>0.433</v>
      </c>
      <c r="G468" s="47">
        <v>0.32700000000000001</v>
      </c>
      <c r="H468" s="47">
        <v>0.191</v>
      </c>
      <c r="I468" s="47">
        <v>0.27</v>
      </c>
      <c r="J468" s="47">
        <v>0.249</v>
      </c>
      <c r="K468" s="47">
        <v>0.23</v>
      </c>
      <c r="L468" s="47">
        <v>0.32200000000000001</v>
      </c>
      <c r="M468" s="47">
        <v>0.48499999999999999</v>
      </c>
      <c r="N468" s="47">
        <v>0.35499999999999998</v>
      </c>
      <c r="O468" s="47">
        <v>0.36199999999999999</v>
      </c>
      <c r="P468" s="47">
        <v>0.373</v>
      </c>
      <c r="Q468" s="47">
        <v>0.35599999999999998</v>
      </c>
      <c r="R468" s="47">
        <v>0.20799999999999999</v>
      </c>
      <c r="S468" s="47">
        <v>0.35899999999999999</v>
      </c>
      <c r="T468" s="47">
        <v>0.29599999999999999</v>
      </c>
      <c r="U468" s="47">
        <v>0.3</v>
      </c>
      <c r="V468" s="47">
        <v>0.45700000000000002</v>
      </c>
      <c r="W468" s="173"/>
    </row>
    <row r="469" spans="1:23">
      <c r="A469" s="232"/>
      <c r="B469" s="603">
        <v>38.67</v>
      </c>
      <c r="C469" s="47">
        <v>0.40500000000000003</v>
      </c>
      <c r="D469" s="47">
        <v>0.433</v>
      </c>
      <c r="E469" s="47">
        <v>0.308</v>
      </c>
      <c r="F469" s="47">
        <v>0.443</v>
      </c>
      <c r="G469" s="47">
        <v>0.309</v>
      </c>
      <c r="H469" s="47">
        <v>0.19700000000000001</v>
      </c>
      <c r="I469" s="47">
        <v>0.41499999999999998</v>
      </c>
      <c r="J469" s="47">
        <v>0.20100000000000001</v>
      </c>
      <c r="K469" s="47">
        <v>0.191</v>
      </c>
      <c r="L469" s="47">
        <v>0.33</v>
      </c>
      <c r="M469" s="47">
        <v>0.44400000000000001</v>
      </c>
      <c r="N469" s="47">
        <v>0.34399999999999997</v>
      </c>
      <c r="O469" s="47">
        <v>0.34599999999999997</v>
      </c>
      <c r="P469" s="47">
        <v>0.38200000000000001</v>
      </c>
      <c r="Q469" s="47">
        <v>0.32900000000000001</v>
      </c>
      <c r="R469" s="47">
        <v>0.24099999999999999</v>
      </c>
      <c r="S469" s="47">
        <v>0.32600000000000001</v>
      </c>
      <c r="T469" s="47">
        <v>0.32100000000000001</v>
      </c>
      <c r="U469" s="47">
        <v>0.32500000000000001</v>
      </c>
      <c r="V469" s="47">
        <v>0.35199999999999998</v>
      </c>
      <c r="W469" s="173"/>
    </row>
    <row r="470" spans="1:23">
      <c r="A470" s="232"/>
      <c r="B470" s="603">
        <v>38.75</v>
      </c>
      <c r="C470" s="47">
        <v>0.35499999999999998</v>
      </c>
      <c r="D470" s="47">
        <v>0.38500000000000001</v>
      </c>
      <c r="E470" s="47">
        <v>0.27500000000000002</v>
      </c>
      <c r="F470" s="47">
        <v>0.35799999999999998</v>
      </c>
      <c r="G470" s="47">
        <v>0.28499999999999998</v>
      </c>
      <c r="H470" s="47">
        <v>0.20399999999999999</v>
      </c>
      <c r="I470" s="47">
        <v>0.25900000000000001</v>
      </c>
      <c r="J470" s="47">
        <v>0.27600000000000002</v>
      </c>
      <c r="K470" s="47">
        <v>0.21299999999999999</v>
      </c>
      <c r="L470" s="47">
        <v>0.315</v>
      </c>
      <c r="M470" s="47">
        <v>0.49099999999999999</v>
      </c>
      <c r="N470" s="47">
        <v>0.33100000000000002</v>
      </c>
      <c r="O470" s="47">
        <v>0.48099999999999998</v>
      </c>
      <c r="P470" s="47">
        <v>0.36099999999999999</v>
      </c>
      <c r="Q470" s="47">
        <v>0.35499999999999998</v>
      </c>
      <c r="R470" s="47">
        <v>0.251</v>
      </c>
      <c r="S470" s="47">
        <v>0.318</v>
      </c>
      <c r="T470" s="47">
        <v>0.254</v>
      </c>
      <c r="U470" s="47">
        <v>0.40300000000000002</v>
      </c>
      <c r="V470" s="47">
        <v>0.36799999999999999</v>
      </c>
      <c r="W470" s="173"/>
    </row>
    <row r="471" spans="1:23">
      <c r="A471" s="232"/>
      <c r="B471" s="603">
        <v>38.83</v>
      </c>
      <c r="C471" s="47">
        <v>0.36299999999999999</v>
      </c>
      <c r="D471" s="47">
        <v>0.45500000000000002</v>
      </c>
      <c r="E471" s="47">
        <v>0.30499999999999999</v>
      </c>
      <c r="F471" s="47">
        <v>0.33400000000000002</v>
      </c>
      <c r="G471" s="47">
        <v>0.29799999999999999</v>
      </c>
      <c r="H471" s="47">
        <v>0.21</v>
      </c>
      <c r="I471" s="47">
        <v>0.26300000000000001</v>
      </c>
      <c r="J471" s="47">
        <v>0.41699999999999998</v>
      </c>
      <c r="K471" s="47">
        <v>0.20699999999999999</v>
      </c>
      <c r="L471" s="47">
        <v>0.32</v>
      </c>
      <c r="M471" s="47">
        <v>0.375</v>
      </c>
      <c r="N471" s="47">
        <v>0.32800000000000001</v>
      </c>
      <c r="O471" s="47">
        <v>0.49199999999999999</v>
      </c>
      <c r="P471" s="47">
        <v>0.308</v>
      </c>
      <c r="Q471" s="47">
        <v>0.317</v>
      </c>
      <c r="R471" s="47">
        <v>0.313</v>
      </c>
      <c r="S471" s="47">
        <v>0.315</v>
      </c>
      <c r="T471" s="47">
        <v>0.28399999999999997</v>
      </c>
      <c r="U471" s="47">
        <v>0.33400000000000002</v>
      </c>
      <c r="V471" s="47">
        <v>0.29399999999999998</v>
      </c>
      <c r="W471" s="173"/>
    </row>
    <row r="472" spans="1:23">
      <c r="A472" s="232"/>
      <c r="B472" s="603">
        <v>38.92</v>
      </c>
      <c r="C472" s="47">
        <v>0.436</v>
      </c>
      <c r="D472" s="47">
        <v>0.51400000000000001</v>
      </c>
      <c r="E472" s="47">
        <v>0.307</v>
      </c>
      <c r="F472" s="47">
        <v>0.40799999999999997</v>
      </c>
      <c r="G472" s="47">
        <v>0.29599999999999999</v>
      </c>
      <c r="H472" s="47">
        <v>0.20399999999999999</v>
      </c>
      <c r="I472" s="47">
        <v>0.30199999999999999</v>
      </c>
      <c r="J472" s="47">
        <v>0.32400000000000001</v>
      </c>
      <c r="K472" s="47">
        <v>0.186</v>
      </c>
      <c r="L472" s="47">
        <v>0.32400000000000001</v>
      </c>
      <c r="M472" s="47">
        <v>0.35099999999999998</v>
      </c>
      <c r="N472" s="47">
        <v>0.315</v>
      </c>
      <c r="O472" s="47">
        <v>0.47699999999999998</v>
      </c>
      <c r="P472" s="47">
        <v>0.252</v>
      </c>
      <c r="Q472" s="47">
        <v>0.36399999999999999</v>
      </c>
      <c r="R472" s="47">
        <v>0.379</v>
      </c>
      <c r="S472" s="47">
        <v>0.3</v>
      </c>
      <c r="T472" s="47">
        <v>0.27700000000000002</v>
      </c>
      <c r="U472" s="47">
        <v>0.32900000000000001</v>
      </c>
      <c r="V472" s="47">
        <v>0.309</v>
      </c>
      <c r="W472" s="173"/>
    </row>
    <row r="473" spans="1:23">
      <c r="A473" s="232"/>
      <c r="B473" s="603">
        <v>39</v>
      </c>
      <c r="C473" s="47">
        <v>0.45200000000000001</v>
      </c>
      <c r="D473" s="47">
        <v>0.48199999999999998</v>
      </c>
      <c r="E473" s="47">
        <v>0.34200000000000003</v>
      </c>
      <c r="F473" s="47">
        <v>0.36899999999999999</v>
      </c>
      <c r="G473" s="47">
        <v>0.34100000000000003</v>
      </c>
      <c r="H473" s="47">
        <v>0.192</v>
      </c>
      <c r="I473" s="47">
        <v>0.40100000000000002</v>
      </c>
      <c r="J473" s="47">
        <v>0.34599999999999997</v>
      </c>
      <c r="K473" s="47">
        <v>0.21099999999999999</v>
      </c>
      <c r="L473" s="47">
        <v>0.314</v>
      </c>
      <c r="M473" s="47">
        <v>0.36499999999999999</v>
      </c>
      <c r="N473" s="47">
        <v>0.29399999999999998</v>
      </c>
      <c r="O473" s="47">
        <v>0.39700000000000002</v>
      </c>
      <c r="P473" s="47">
        <v>0.224</v>
      </c>
      <c r="Q473" s="47">
        <v>0.28899999999999998</v>
      </c>
      <c r="R473" s="47">
        <v>0.23599999999999999</v>
      </c>
      <c r="S473" s="47">
        <v>0.34699999999999998</v>
      </c>
      <c r="T473" s="47">
        <v>0.28299999999999997</v>
      </c>
      <c r="U473" s="47">
        <v>0.28999999999999998</v>
      </c>
      <c r="V473" s="47">
        <v>0.29799999999999999</v>
      </c>
      <c r="W473" s="173"/>
    </row>
    <row r="474" spans="1:23">
      <c r="A474" s="232"/>
      <c r="B474" s="603">
        <v>39.08</v>
      </c>
      <c r="C474" s="47">
        <v>0.33600000000000002</v>
      </c>
      <c r="D474" s="47">
        <v>0.41899999999999998</v>
      </c>
      <c r="E474" s="47">
        <v>0.29699999999999999</v>
      </c>
      <c r="F474" s="47">
        <v>0.36299999999999999</v>
      </c>
      <c r="G474" s="47">
        <v>0.31</v>
      </c>
      <c r="H474" s="47">
        <v>0.27900000000000003</v>
      </c>
      <c r="I474" s="47">
        <v>0.33300000000000002</v>
      </c>
      <c r="J474" s="47">
        <v>0.33400000000000002</v>
      </c>
      <c r="K474" s="47">
        <v>0.19500000000000001</v>
      </c>
      <c r="L474" s="47">
        <v>0.28599999999999998</v>
      </c>
      <c r="M474" s="47">
        <v>0.36799999999999999</v>
      </c>
      <c r="N474" s="47">
        <v>0.26700000000000002</v>
      </c>
      <c r="O474" s="47">
        <v>0.37</v>
      </c>
      <c r="P474" s="47">
        <v>0.25</v>
      </c>
      <c r="Q474" s="47">
        <v>0.29199999999999998</v>
      </c>
      <c r="R474" s="47">
        <v>0.215</v>
      </c>
      <c r="S474" s="47">
        <v>0.42099999999999999</v>
      </c>
      <c r="T474" s="47">
        <v>0.32500000000000001</v>
      </c>
      <c r="U474" s="47">
        <v>0.36299999999999999</v>
      </c>
      <c r="V474" s="47">
        <v>0.27200000000000002</v>
      </c>
      <c r="W474" s="173"/>
    </row>
    <row r="475" spans="1:23">
      <c r="A475" s="232"/>
      <c r="B475" s="603">
        <v>39.17</v>
      </c>
      <c r="C475" s="47">
        <v>0.38100000000000001</v>
      </c>
      <c r="D475" s="47">
        <v>0.378</v>
      </c>
      <c r="E475" s="47">
        <v>0.28999999999999998</v>
      </c>
      <c r="F475" s="47">
        <v>0.377</v>
      </c>
      <c r="G475" s="47">
        <v>0.29499999999999998</v>
      </c>
      <c r="H475" s="47">
        <v>0.2</v>
      </c>
      <c r="I475" s="47">
        <v>0.318</v>
      </c>
      <c r="J475" s="47">
        <v>0.35699999999999998</v>
      </c>
      <c r="K475" s="47">
        <v>0.20300000000000001</v>
      </c>
      <c r="L475" s="47">
        <v>0.28499999999999998</v>
      </c>
      <c r="M475" s="47">
        <v>0.42</v>
      </c>
      <c r="N475" s="47">
        <v>0.34799999999999998</v>
      </c>
      <c r="O475" s="47">
        <v>0.39400000000000002</v>
      </c>
      <c r="P475" s="47">
        <v>0.28100000000000003</v>
      </c>
      <c r="Q475" s="47">
        <v>0.36299999999999999</v>
      </c>
      <c r="R475" s="47">
        <v>0.30199999999999999</v>
      </c>
      <c r="S475" s="47">
        <v>0.443</v>
      </c>
      <c r="T475" s="47">
        <v>0.35099999999999998</v>
      </c>
      <c r="U475" s="47">
        <v>0.32300000000000001</v>
      </c>
      <c r="V475" s="47">
        <v>0.24399999999999999</v>
      </c>
      <c r="W475" s="173"/>
    </row>
    <row r="476" spans="1:23">
      <c r="A476" s="232"/>
      <c r="B476" s="603">
        <v>39.25</v>
      </c>
      <c r="C476" s="47">
        <v>0.309</v>
      </c>
      <c r="D476" s="47">
        <v>0.32800000000000001</v>
      </c>
      <c r="E476" s="47">
        <v>0.21299999999999999</v>
      </c>
      <c r="F476" s="47">
        <v>0.33800000000000002</v>
      </c>
      <c r="G476" s="47">
        <v>0.26300000000000001</v>
      </c>
      <c r="H476" s="47">
        <v>0.24199999999999999</v>
      </c>
      <c r="I476" s="47">
        <v>0.26400000000000001</v>
      </c>
      <c r="J476" s="47">
        <v>0.38</v>
      </c>
      <c r="K476" s="47">
        <v>0.14499999999999999</v>
      </c>
      <c r="L476" s="47">
        <v>0.25800000000000001</v>
      </c>
      <c r="M476" s="47">
        <v>0.39400000000000002</v>
      </c>
      <c r="N476" s="47">
        <v>0.38200000000000001</v>
      </c>
      <c r="O476" s="47">
        <v>0.38300000000000001</v>
      </c>
      <c r="P476" s="47">
        <v>0.42799999999999999</v>
      </c>
      <c r="Q476" s="47">
        <v>0.32500000000000001</v>
      </c>
      <c r="R476" s="47">
        <v>0.24099999999999999</v>
      </c>
      <c r="S476" s="47">
        <v>0.40699999999999997</v>
      </c>
      <c r="T476" s="47">
        <v>0.35499999999999998</v>
      </c>
      <c r="U476" s="47">
        <v>0.33400000000000002</v>
      </c>
      <c r="V476" s="47">
        <v>0.28299999999999997</v>
      </c>
      <c r="W476" s="173"/>
    </row>
    <row r="477" spans="1:23">
      <c r="A477" s="232"/>
      <c r="B477" s="603">
        <v>39.33</v>
      </c>
      <c r="C477" s="47">
        <v>0.30099999999999999</v>
      </c>
      <c r="D477" s="47">
        <v>0.33800000000000002</v>
      </c>
      <c r="E477" s="47">
        <v>0.24199999999999999</v>
      </c>
      <c r="F477" s="47">
        <v>0.34599999999999997</v>
      </c>
      <c r="G477" s="47">
        <v>0.255</v>
      </c>
      <c r="H477" s="47">
        <v>0.26600000000000001</v>
      </c>
      <c r="I477" s="47">
        <v>0.28699999999999998</v>
      </c>
      <c r="J477" s="47">
        <v>0.40300000000000002</v>
      </c>
      <c r="K477" s="47">
        <v>0.17799999999999999</v>
      </c>
      <c r="L477" s="47">
        <v>0.26700000000000002</v>
      </c>
      <c r="M477" s="47">
        <v>0.245</v>
      </c>
      <c r="N477" s="47">
        <v>0.46400000000000002</v>
      </c>
      <c r="O477" s="47">
        <v>0.26300000000000001</v>
      </c>
      <c r="P477" s="47">
        <v>0.45400000000000001</v>
      </c>
      <c r="Q477" s="47">
        <v>0.32400000000000001</v>
      </c>
      <c r="R477" s="47">
        <v>0.27900000000000003</v>
      </c>
      <c r="S477" s="47">
        <v>0.32900000000000001</v>
      </c>
      <c r="T477" s="47">
        <v>0.375</v>
      </c>
      <c r="U477" s="47">
        <v>0.307</v>
      </c>
      <c r="V477" s="47">
        <v>0.28999999999999998</v>
      </c>
      <c r="W477" s="173"/>
    </row>
    <row r="478" spans="1:23">
      <c r="A478" s="232"/>
      <c r="B478" s="603">
        <v>39.42</v>
      </c>
      <c r="C478" s="47">
        <v>0.314</v>
      </c>
      <c r="D478" s="47">
        <v>0.29599999999999999</v>
      </c>
      <c r="E478" s="47">
        <v>0.33200000000000002</v>
      </c>
      <c r="F478" s="47">
        <v>0.36599999999999999</v>
      </c>
      <c r="G478" s="47">
        <v>0.26600000000000001</v>
      </c>
      <c r="H478" s="47">
        <v>0.30099999999999999</v>
      </c>
      <c r="I478" s="47">
        <v>0.33900000000000002</v>
      </c>
      <c r="J478" s="47">
        <v>0.442</v>
      </c>
      <c r="K478" s="47">
        <v>0.184</v>
      </c>
      <c r="L478" s="47">
        <v>0.23</v>
      </c>
      <c r="M478" s="47">
        <v>0.3</v>
      </c>
      <c r="N478" s="47">
        <v>0.441</v>
      </c>
      <c r="O478" s="47">
        <v>0.33600000000000002</v>
      </c>
      <c r="P478" s="47">
        <v>0.54200000000000004</v>
      </c>
      <c r="Q478" s="47">
        <v>0.34</v>
      </c>
      <c r="R478" s="47">
        <v>0.29799999999999999</v>
      </c>
      <c r="S478" s="47">
        <v>0.34799999999999998</v>
      </c>
      <c r="T478" s="47">
        <v>0.41199999999999998</v>
      </c>
      <c r="U478" s="47">
        <v>0.34</v>
      </c>
      <c r="V478" s="47">
        <v>0.26100000000000001</v>
      </c>
      <c r="W478" s="173"/>
    </row>
    <row r="479" spans="1:23">
      <c r="A479" s="232"/>
      <c r="B479" s="603">
        <v>39.5</v>
      </c>
      <c r="C479" s="47">
        <v>0.33500000000000002</v>
      </c>
      <c r="D479" s="47">
        <v>0.31</v>
      </c>
      <c r="E479" s="47">
        <v>0.35099999999999998</v>
      </c>
      <c r="F479" s="47">
        <v>0.40799999999999997</v>
      </c>
      <c r="G479" s="47">
        <v>0.254</v>
      </c>
      <c r="H479" s="47">
        <v>0.247</v>
      </c>
      <c r="I479" s="47">
        <v>0.35099999999999998</v>
      </c>
      <c r="J479" s="47">
        <v>0.43099999999999999</v>
      </c>
      <c r="K479" s="47">
        <v>0.17499999999999999</v>
      </c>
      <c r="L479" s="47">
        <v>0.248</v>
      </c>
      <c r="M479" s="47">
        <v>0.33200000000000002</v>
      </c>
      <c r="N479" s="47">
        <v>0.41299999999999998</v>
      </c>
      <c r="O479" s="47">
        <v>0.316</v>
      </c>
      <c r="P479" s="47">
        <v>0.62</v>
      </c>
      <c r="Q479" s="47">
        <v>0.34599999999999997</v>
      </c>
      <c r="R479" s="47">
        <v>0.32</v>
      </c>
      <c r="S479" s="47">
        <v>0.46600000000000003</v>
      </c>
      <c r="T479" s="47">
        <v>0.50800000000000001</v>
      </c>
      <c r="U479" s="47">
        <v>0.40600000000000003</v>
      </c>
      <c r="V479" s="47">
        <v>0.255</v>
      </c>
      <c r="W479" s="173"/>
    </row>
    <row r="480" spans="1:23">
      <c r="A480" s="232"/>
      <c r="B480" s="603">
        <v>39.58</v>
      </c>
      <c r="C480" s="47">
        <v>0.28000000000000003</v>
      </c>
      <c r="D480" s="47">
        <v>0.28399999999999997</v>
      </c>
      <c r="E480" s="47">
        <v>0.40400000000000003</v>
      </c>
      <c r="F480" s="47">
        <v>0.372</v>
      </c>
      <c r="G480" s="47">
        <v>0.30499999999999999</v>
      </c>
      <c r="H480" s="47">
        <v>0.26200000000000001</v>
      </c>
      <c r="I480" s="47">
        <v>0.443</v>
      </c>
      <c r="J480" s="47">
        <v>0.38100000000000001</v>
      </c>
      <c r="K480" s="47">
        <v>0.188</v>
      </c>
      <c r="L480" s="47">
        <v>0.23599999999999999</v>
      </c>
      <c r="M480" s="47">
        <v>0.33500000000000002</v>
      </c>
      <c r="N480" s="47">
        <v>0.32300000000000001</v>
      </c>
      <c r="O480" s="47">
        <v>0.316</v>
      </c>
      <c r="P480" s="47">
        <v>0.60299999999999998</v>
      </c>
      <c r="Q480" s="47">
        <v>0.39500000000000002</v>
      </c>
      <c r="R480" s="47">
        <v>0.378</v>
      </c>
      <c r="S480" s="47">
        <v>0.43099999999999999</v>
      </c>
      <c r="T480" s="47">
        <v>0.45500000000000002</v>
      </c>
      <c r="U480" s="47">
        <v>0.38400000000000001</v>
      </c>
      <c r="V480" s="47">
        <v>0.32700000000000001</v>
      </c>
      <c r="W480" s="173"/>
    </row>
    <row r="481" spans="1:23">
      <c r="A481" s="232"/>
      <c r="B481" s="603">
        <v>39.67</v>
      </c>
      <c r="C481" s="47">
        <v>0.26800000000000002</v>
      </c>
      <c r="D481" s="47">
        <v>0.27900000000000003</v>
      </c>
      <c r="E481" s="47">
        <v>0.33400000000000002</v>
      </c>
      <c r="F481" s="47">
        <v>0.36299999999999999</v>
      </c>
      <c r="G481" s="47">
        <v>0.38100000000000001</v>
      </c>
      <c r="H481" s="47">
        <v>0.254</v>
      </c>
      <c r="I481" s="47">
        <v>0.41</v>
      </c>
      <c r="J481" s="47">
        <v>0.35699999999999998</v>
      </c>
      <c r="K481" s="47">
        <v>0.222</v>
      </c>
      <c r="L481" s="47">
        <v>0.25900000000000001</v>
      </c>
      <c r="M481" s="47">
        <v>0.42</v>
      </c>
      <c r="N481" s="47">
        <v>0.27400000000000002</v>
      </c>
      <c r="O481" s="47">
        <v>0.30199999999999999</v>
      </c>
      <c r="P481" s="47">
        <v>0.66</v>
      </c>
      <c r="Q481" s="47">
        <v>0.32800000000000001</v>
      </c>
      <c r="R481" s="47">
        <v>0.39400000000000002</v>
      </c>
      <c r="S481" s="47">
        <v>0.39800000000000002</v>
      </c>
      <c r="T481" s="47">
        <v>0.34499999999999997</v>
      </c>
      <c r="U481" s="47">
        <v>0.254</v>
      </c>
      <c r="V481" s="47">
        <v>0.316</v>
      </c>
      <c r="W481" s="173"/>
    </row>
    <row r="482" spans="1:23">
      <c r="A482" s="232"/>
      <c r="B482" s="603">
        <v>39.75</v>
      </c>
      <c r="C482" s="47">
        <v>0.36199999999999999</v>
      </c>
      <c r="D482" s="47">
        <v>0.25900000000000001</v>
      </c>
      <c r="E482" s="47">
        <v>0.41699999999999998</v>
      </c>
      <c r="F482" s="47">
        <v>0.38200000000000001</v>
      </c>
      <c r="G482" s="47">
        <v>0.36</v>
      </c>
      <c r="H482" s="47">
        <v>0.20699999999999999</v>
      </c>
      <c r="I482" s="47">
        <v>0.29799999999999999</v>
      </c>
      <c r="J482" s="47">
        <v>0.40799999999999997</v>
      </c>
      <c r="K482" s="47">
        <v>0.27800000000000002</v>
      </c>
      <c r="L482" s="47">
        <v>0.23300000000000001</v>
      </c>
      <c r="M482" s="47">
        <v>0.28399999999999997</v>
      </c>
      <c r="N482" s="47">
        <v>0.254</v>
      </c>
      <c r="O482" s="47">
        <v>0.318</v>
      </c>
      <c r="P482" s="47">
        <v>0.55000000000000004</v>
      </c>
      <c r="Q482" s="47">
        <v>0.32800000000000001</v>
      </c>
      <c r="R482" s="47">
        <v>0.44900000000000001</v>
      </c>
      <c r="S482" s="47">
        <v>0.50800000000000001</v>
      </c>
      <c r="T482" s="47">
        <v>0.32700000000000001</v>
      </c>
      <c r="U482" s="47">
        <v>0.30099999999999999</v>
      </c>
      <c r="V482" s="47">
        <v>0.29799999999999999</v>
      </c>
      <c r="W482" s="173"/>
    </row>
    <row r="483" spans="1:23">
      <c r="A483" s="232"/>
      <c r="B483" s="603">
        <v>39.83</v>
      </c>
      <c r="C483" s="47">
        <v>0.35</v>
      </c>
      <c r="D483" s="47">
        <v>0.27900000000000003</v>
      </c>
      <c r="E483" s="47">
        <v>0.42199999999999999</v>
      </c>
      <c r="F483" s="47">
        <v>0.41399999999999998</v>
      </c>
      <c r="G483" s="47">
        <v>0.377</v>
      </c>
      <c r="H483" s="47">
        <v>0.25800000000000001</v>
      </c>
      <c r="I483" s="47">
        <v>0.30099999999999999</v>
      </c>
      <c r="J483" s="47">
        <v>0.25900000000000001</v>
      </c>
      <c r="K483" s="47">
        <v>0.222</v>
      </c>
      <c r="L483" s="47">
        <v>0.26400000000000001</v>
      </c>
      <c r="M483" s="47">
        <v>0.41799999999999998</v>
      </c>
      <c r="N483" s="47">
        <v>0.27800000000000002</v>
      </c>
      <c r="O483" s="47">
        <v>0.376</v>
      </c>
      <c r="P483" s="47">
        <v>0.433</v>
      </c>
      <c r="Q483" s="47">
        <v>0.34100000000000003</v>
      </c>
      <c r="R483" s="47">
        <v>0.41699999999999998</v>
      </c>
      <c r="S483" s="47">
        <v>0.49299999999999999</v>
      </c>
      <c r="T483" s="47">
        <v>0.38200000000000001</v>
      </c>
      <c r="U483" s="47">
        <v>0.251</v>
      </c>
      <c r="V483" s="47">
        <v>0.34899999999999998</v>
      </c>
      <c r="W483" s="173"/>
    </row>
    <row r="484" spans="1:23">
      <c r="A484" s="232"/>
      <c r="B484" s="603">
        <v>39.92</v>
      </c>
      <c r="C484" s="47">
        <v>0.308</v>
      </c>
      <c r="D484" s="47">
        <v>0.25900000000000001</v>
      </c>
      <c r="E484" s="47">
        <v>0.45200000000000001</v>
      </c>
      <c r="F484" s="47">
        <v>0.39100000000000001</v>
      </c>
      <c r="G484" s="47">
        <v>0.307</v>
      </c>
      <c r="H484" s="47">
        <v>0.27</v>
      </c>
      <c r="I484" s="47">
        <v>0.34300000000000003</v>
      </c>
      <c r="J484" s="47">
        <v>0.23499999999999999</v>
      </c>
      <c r="K484" s="47">
        <v>0.33400000000000002</v>
      </c>
      <c r="L484" s="47">
        <v>0.25</v>
      </c>
      <c r="M484" s="47">
        <v>0.41799999999999998</v>
      </c>
      <c r="N484" s="47">
        <v>0.34599999999999997</v>
      </c>
      <c r="O484" s="47">
        <v>0.36099999999999999</v>
      </c>
      <c r="P484" s="47">
        <v>0.40200000000000002</v>
      </c>
      <c r="Q484" s="47">
        <v>0.375</v>
      </c>
      <c r="R484" s="47">
        <v>0.47799999999999998</v>
      </c>
      <c r="S484" s="47">
        <v>0.45</v>
      </c>
      <c r="T484" s="47">
        <v>0.38200000000000001</v>
      </c>
      <c r="U484" s="47">
        <v>0.27600000000000002</v>
      </c>
      <c r="V484" s="47">
        <v>0.38800000000000001</v>
      </c>
      <c r="W484" s="173"/>
    </row>
    <row r="485" spans="1:23">
      <c r="A485" s="232"/>
      <c r="B485" s="603">
        <v>40</v>
      </c>
      <c r="C485" s="47">
        <v>0.39300000000000002</v>
      </c>
      <c r="D485" s="47">
        <v>0.23100000000000001</v>
      </c>
      <c r="E485" s="47">
        <v>0.36099999999999999</v>
      </c>
      <c r="F485" s="47">
        <v>0.42199999999999999</v>
      </c>
      <c r="G485" s="47">
        <v>0.25600000000000001</v>
      </c>
      <c r="H485" s="47">
        <v>0.223</v>
      </c>
      <c r="I485" s="47">
        <v>0.39400000000000002</v>
      </c>
      <c r="J485" s="47">
        <v>0.219</v>
      </c>
      <c r="K485" s="47">
        <v>0.33300000000000002</v>
      </c>
      <c r="L485" s="47">
        <v>0.248</v>
      </c>
      <c r="M485" s="47">
        <v>0.373</v>
      </c>
      <c r="N485" s="47">
        <v>0.40600000000000003</v>
      </c>
      <c r="O485" s="47">
        <v>0.315</v>
      </c>
      <c r="P485" s="47">
        <v>0.34799999999999998</v>
      </c>
      <c r="Q485" s="47">
        <v>0.379</v>
      </c>
      <c r="R485" s="47">
        <v>0.56999999999999995</v>
      </c>
      <c r="S485" s="47">
        <v>0.44600000000000001</v>
      </c>
      <c r="T485" s="47">
        <v>0.313</v>
      </c>
      <c r="U485" s="47">
        <v>0.32900000000000001</v>
      </c>
      <c r="V485" s="47">
        <v>0.39800000000000002</v>
      </c>
      <c r="W485" s="173"/>
    </row>
    <row r="486" spans="1:23">
      <c r="A486" s="232"/>
      <c r="B486" s="603">
        <v>40.08</v>
      </c>
      <c r="C486" s="47">
        <v>0.35899999999999999</v>
      </c>
      <c r="D486" s="47">
        <v>0.246</v>
      </c>
      <c r="E486" s="47">
        <v>0.33900000000000002</v>
      </c>
      <c r="F486" s="47">
        <v>0.49199999999999999</v>
      </c>
      <c r="G486" s="47">
        <v>0.30199999999999999</v>
      </c>
      <c r="H486" s="47">
        <v>0.18</v>
      </c>
      <c r="I486" s="47">
        <v>0.32600000000000001</v>
      </c>
      <c r="J486" s="47">
        <v>0.23300000000000001</v>
      </c>
      <c r="K486" s="47">
        <v>0.40899999999999997</v>
      </c>
      <c r="L486" s="47">
        <v>0.39400000000000002</v>
      </c>
      <c r="M486" s="47">
        <v>0.43099999999999999</v>
      </c>
      <c r="N486" s="47">
        <v>0.38800000000000001</v>
      </c>
      <c r="O486" s="47">
        <v>0.30499999999999999</v>
      </c>
      <c r="P486" s="47">
        <v>0.36599999999999999</v>
      </c>
      <c r="Q486" s="47">
        <v>0.375</v>
      </c>
      <c r="R486" s="47">
        <v>0.48599999999999999</v>
      </c>
      <c r="S486" s="47">
        <v>0.53300000000000003</v>
      </c>
      <c r="T486" s="47">
        <v>0.32900000000000001</v>
      </c>
      <c r="U486" s="47">
        <v>0.436</v>
      </c>
      <c r="V486" s="47">
        <v>0.34799999999999998</v>
      </c>
      <c r="W486" s="173"/>
    </row>
    <row r="487" spans="1:23">
      <c r="A487" s="232"/>
      <c r="B487" s="603">
        <v>40.17</v>
      </c>
      <c r="C487" s="47">
        <v>0.378</v>
      </c>
      <c r="D487" s="47">
        <v>0.377</v>
      </c>
      <c r="E487" s="47">
        <v>0.33500000000000002</v>
      </c>
      <c r="F487" s="47">
        <v>0.47299999999999998</v>
      </c>
      <c r="G487" s="47">
        <v>0.29299999999999998</v>
      </c>
      <c r="H487" s="47">
        <v>0.22500000000000001</v>
      </c>
      <c r="I487" s="47">
        <v>0.33700000000000002</v>
      </c>
      <c r="J487" s="47">
        <v>0.19900000000000001</v>
      </c>
      <c r="K487" s="47">
        <v>0.33100000000000002</v>
      </c>
      <c r="L487" s="47">
        <v>0.34899999999999998</v>
      </c>
      <c r="M487" s="47">
        <v>0.3</v>
      </c>
      <c r="N487" s="47">
        <v>0.36299999999999999</v>
      </c>
      <c r="O487" s="47">
        <v>0.33500000000000002</v>
      </c>
      <c r="P487" s="47">
        <v>0.309</v>
      </c>
      <c r="Q487" s="47">
        <v>0.24299999999999999</v>
      </c>
      <c r="R487" s="47">
        <v>0.39400000000000002</v>
      </c>
      <c r="S487" s="47">
        <v>0.44900000000000001</v>
      </c>
      <c r="T487" s="47">
        <v>0.31900000000000001</v>
      </c>
      <c r="U487" s="47">
        <v>0.42599999999999999</v>
      </c>
      <c r="V487" s="47">
        <v>0.51100000000000001</v>
      </c>
      <c r="W487" s="173"/>
    </row>
    <row r="488" spans="1:23">
      <c r="A488" s="232"/>
      <c r="B488" s="603">
        <v>40.25</v>
      </c>
      <c r="C488" s="47">
        <v>0.317</v>
      </c>
      <c r="D488" s="47">
        <v>0.27800000000000002</v>
      </c>
      <c r="E488" s="47">
        <v>0.35799999999999998</v>
      </c>
      <c r="F488" s="47">
        <v>0.44600000000000001</v>
      </c>
      <c r="G488" s="47">
        <v>0.30299999999999999</v>
      </c>
      <c r="H488" s="47">
        <v>0.22700000000000001</v>
      </c>
      <c r="I488" s="47">
        <v>0.34899999999999998</v>
      </c>
      <c r="J488" s="47">
        <v>0.22800000000000001</v>
      </c>
      <c r="K488" s="47">
        <v>0.39200000000000002</v>
      </c>
      <c r="L488" s="47">
        <v>0.371</v>
      </c>
      <c r="M488" s="47">
        <v>0.27400000000000002</v>
      </c>
      <c r="N488" s="47">
        <v>0.22500000000000001</v>
      </c>
      <c r="O488" s="47">
        <v>0.309</v>
      </c>
      <c r="P488" s="47">
        <v>0.39600000000000002</v>
      </c>
      <c r="Q488" s="47">
        <v>0.27700000000000002</v>
      </c>
      <c r="R488" s="47">
        <v>0.33900000000000002</v>
      </c>
      <c r="S488" s="47">
        <v>0.45500000000000002</v>
      </c>
      <c r="T488" s="47">
        <v>0.316</v>
      </c>
      <c r="U488" s="47">
        <v>0.36399999999999999</v>
      </c>
      <c r="V488" s="47">
        <v>0.52400000000000002</v>
      </c>
      <c r="W488" s="173"/>
    </row>
    <row r="489" spans="1:23">
      <c r="A489" s="232"/>
      <c r="B489" s="603">
        <v>40.33</v>
      </c>
      <c r="C489" s="47">
        <v>0.30099999999999999</v>
      </c>
      <c r="D489" s="47">
        <v>0.29099999999999998</v>
      </c>
      <c r="E489" s="47">
        <v>0.39700000000000002</v>
      </c>
      <c r="F489" s="47">
        <v>0.49399999999999999</v>
      </c>
      <c r="G489" s="47">
        <v>0.32700000000000001</v>
      </c>
      <c r="H489" s="47">
        <v>0.23400000000000001</v>
      </c>
      <c r="I489" s="47">
        <v>0.33200000000000002</v>
      </c>
      <c r="J489" s="47">
        <v>0.20799999999999999</v>
      </c>
      <c r="K489" s="47">
        <v>0.28999999999999998</v>
      </c>
      <c r="L489" s="47">
        <v>0.36</v>
      </c>
      <c r="M489" s="47">
        <v>0.47299999999999998</v>
      </c>
      <c r="N489" s="47">
        <v>0.32400000000000001</v>
      </c>
      <c r="O489" s="47">
        <v>0.33800000000000002</v>
      </c>
      <c r="P489" s="47">
        <v>0.36299999999999999</v>
      </c>
      <c r="Q489" s="47">
        <v>0.32400000000000001</v>
      </c>
      <c r="R489" s="47">
        <v>0.308</v>
      </c>
      <c r="S489" s="47">
        <v>0.38600000000000001</v>
      </c>
      <c r="T489" s="47">
        <v>0.28599999999999998</v>
      </c>
      <c r="U489" s="47">
        <v>0.28299999999999997</v>
      </c>
      <c r="V489" s="47">
        <v>0.47299999999999998</v>
      </c>
      <c r="W489" s="173"/>
    </row>
    <row r="490" spans="1:23">
      <c r="A490" s="232"/>
      <c r="B490" s="603">
        <v>40.42</v>
      </c>
      <c r="C490" s="47">
        <v>0.34699999999999998</v>
      </c>
      <c r="D490" s="47">
        <v>0.26</v>
      </c>
      <c r="E490" s="47">
        <v>0.35199999999999998</v>
      </c>
      <c r="F490" s="47">
        <v>0.42499999999999999</v>
      </c>
      <c r="G490" s="47">
        <v>0.32900000000000001</v>
      </c>
      <c r="H490" s="47">
        <v>0.20100000000000001</v>
      </c>
      <c r="I490" s="47">
        <v>0.318</v>
      </c>
      <c r="J490" s="47">
        <v>0.19500000000000001</v>
      </c>
      <c r="K490" s="47">
        <v>0.31</v>
      </c>
      <c r="L490" s="47">
        <v>0.311</v>
      </c>
      <c r="M490" s="47">
        <v>0.33100000000000002</v>
      </c>
      <c r="N490" s="47">
        <v>0.34300000000000003</v>
      </c>
      <c r="O490" s="47">
        <v>0.35799999999999998</v>
      </c>
      <c r="P490" s="47">
        <v>0.32700000000000001</v>
      </c>
      <c r="Q490" s="47">
        <v>0.32200000000000001</v>
      </c>
      <c r="R490" s="47">
        <v>0.30399999999999999</v>
      </c>
      <c r="S490" s="47">
        <v>0.32700000000000001</v>
      </c>
      <c r="T490" s="47">
        <v>0.30299999999999999</v>
      </c>
      <c r="U490" s="47">
        <v>0.29499999999999998</v>
      </c>
      <c r="V490" s="47">
        <v>0.42899999999999999</v>
      </c>
      <c r="W490" s="173"/>
    </row>
    <row r="491" spans="1:23">
      <c r="A491" s="232"/>
      <c r="B491" s="603">
        <v>40.5</v>
      </c>
      <c r="C491" s="47">
        <v>0.32300000000000001</v>
      </c>
      <c r="D491" s="47">
        <v>0.25</v>
      </c>
      <c r="E491" s="47">
        <v>0.34300000000000003</v>
      </c>
      <c r="F491" s="47">
        <v>0.32800000000000001</v>
      </c>
      <c r="G491" s="47">
        <v>0.31900000000000001</v>
      </c>
      <c r="H491" s="47">
        <v>0.24</v>
      </c>
      <c r="I491" s="47">
        <v>0.32100000000000001</v>
      </c>
      <c r="J491" s="47">
        <v>0.224</v>
      </c>
      <c r="K491" s="47">
        <v>0.27700000000000002</v>
      </c>
      <c r="L491" s="47">
        <v>0.311</v>
      </c>
      <c r="M491" s="47">
        <v>0.439</v>
      </c>
      <c r="N491" s="47">
        <v>0.39900000000000002</v>
      </c>
      <c r="O491" s="47">
        <v>0.29099999999999998</v>
      </c>
      <c r="P491" s="47">
        <v>0.38800000000000001</v>
      </c>
      <c r="Q491" s="47">
        <v>0.28299999999999997</v>
      </c>
      <c r="R491" s="47">
        <v>0.26300000000000001</v>
      </c>
      <c r="S491" s="47">
        <v>0.26800000000000002</v>
      </c>
      <c r="T491" s="47">
        <v>0.316</v>
      </c>
      <c r="U491" s="47">
        <v>0.26300000000000001</v>
      </c>
      <c r="V491" s="47">
        <v>0.316</v>
      </c>
      <c r="W491" s="173"/>
    </row>
    <row r="492" spans="1:23">
      <c r="A492" s="232"/>
      <c r="B492" s="603">
        <v>40.58</v>
      </c>
      <c r="C492" s="47">
        <v>0.39800000000000002</v>
      </c>
      <c r="D492" s="47">
        <v>0.247</v>
      </c>
      <c r="E492" s="47">
        <v>0.33</v>
      </c>
      <c r="F492" s="47">
        <v>0.315</v>
      </c>
      <c r="G492" s="47">
        <v>0.34699999999999998</v>
      </c>
      <c r="H492" s="47">
        <v>0.223</v>
      </c>
      <c r="I492" s="47">
        <v>0.35699999999999998</v>
      </c>
      <c r="J492" s="47">
        <v>0.29699999999999999</v>
      </c>
      <c r="K492" s="47">
        <v>0.30299999999999999</v>
      </c>
      <c r="L492" s="47">
        <v>0.30299999999999999</v>
      </c>
      <c r="M492" s="47">
        <v>0.46700000000000003</v>
      </c>
      <c r="N492" s="47">
        <v>0.35499999999999998</v>
      </c>
      <c r="O492" s="47">
        <v>0.313</v>
      </c>
      <c r="P492" s="47">
        <v>0.52700000000000002</v>
      </c>
      <c r="Q492" s="47">
        <v>0.34100000000000003</v>
      </c>
      <c r="R492" s="47">
        <v>0.183</v>
      </c>
      <c r="S492" s="47">
        <v>0.28599999999999998</v>
      </c>
      <c r="T492" s="47">
        <v>0.312</v>
      </c>
      <c r="U492" s="47">
        <v>0.27100000000000002</v>
      </c>
      <c r="V492" s="47">
        <v>0.40799999999999997</v>
      </c>
      <c r="W492" s="173"/>
    </row>
    <row r="493" spans="1:23">
      <c r="A493" s="232"/>
      <c r="B493" s="603">
        <v>40.67</v>
      </c>
      <c r="C493" s="47">
        <v>0.40300000000000002</v>
      </c>
      <c r="D493" s="47">
        <v>0.23400000000000001</v>
      </c>
      <c r="E493" s="47">
        <v>0.34</v>
      </c>
      <c r="F493" s="47">
        <v>0.32</v>
      </c>
      <c r="G493" s="47">
        <v>0.32500000000000001</v>
      </c>
      <c r="H493" s="47">
        <v>0.22900000000000001</v>
      </c>
      <c r="I493" s="47">
        <v>0.375</v>
      </c>
      <c r="J493" s="47">
        <v>0.30499999999999999</v>
      </c>
      <c r="K493" s="47">
        <v>0.27100000000000002</v>
      </c>
      <c r="L493" s="47">
        <v>0.315</v>
      </c>
      <c r="M493" s="47">
        <v>0.55700000000000005</v>
      </c>
      <c r="N493" s="47">
        <v>0.35799999999999998</v>
      </c>
      <c r="O493" s="47">
        <v>0.371</v>
      </c>
      <c r="P493" s="47">
        <v>0.52100000000000002</v>
      </c>
      <c r="Q493" s="47">
        <v>0.39900000000000002</v>
      </c>
      <c r="R493" s="47">
        <v>0.23200000000000001</v>
      </c>
      <c r="S493" s="47">
        <v>0.26500000000000001</v>
      </c>
      <c r="T493" s="47">
        <v>0.27100000000000002</v>
      </c>
      <c r="U493" s="47">
        <v>0.32600000000000001</v>
      </c>
      <c r="V493" s="47">
        <v>0.34300000000000003</v>
      </c>
      <c r="W493" s="173"/>
    </row>
    <row r="494" spans="1:23">
      <c r="A494" s="232"/>
      <c r="B494" s="603">
        <v>40.75</v>
      </c>
      <c r="C494" s="47">
        <v>0.32500000000000001</v>
      </c>
      <c r="D494" s="47">
        <v>0.20200000000000001</v>
      </c>
      <c r="E494" s="47">
        <v>0.34100000000000003</v>
      </c>
      <c r="F494" s="47">
        <v>0.39500000000000002</v>
      </c>
      <c r="G494" s="47">
        <v>0.376</v>
      </c>
      <c r="H494" s="47">
        <v>0.254</v>
      </c>
      <c r="I494" s="47">
        <v>0.37</v>
      </c>
      <c r="J494" s="47">
        <v>0.191</v>
      </c>
      <c r="K494" s="47">
        <v>0.249</v>
      </c>
      <c r="L494" s="47">
        <v>0.27600000000000002</v>
      </c>
      <c r="M494" s="47">
        <v>0.56799999999999995</v>
      </c>
      <c r="N494" s="47">
        <v>0.35099999999999998</v>
      </c>
      <c r="O494" s="47">
        <v>0.39500000000000002</v>
      </c>
      <c r="P494" s="47">
        <v>0.57199999999999995</v>
      </c>
      <c r="Q494" s="47">
        <v>0.42699999999999999</v>
      </c>
      <c r="R494" s="47">
        <v>0.21199999999999999</v>
      </c>
      <c r="S494" s="47">
        <v>0.33200000000000002</v>
      </c>
      <c r="T494" s="47">
        <v>0.34300000000000003</v>
      </c>
      <c r="U494" s="47">
        <v>0.35899999999999999</v>
      </c>
      <c r="V494" s="47">
        <v>0.36399999999999999</v>
      </c>
      <c r="W494" s="173"/>
    </row>
    <row r="495" spans="1:23">
      <c r="A495" s="232"/>
      <c r="B495" s="603">
        <v>40.83</v>
      </c>
      <c r="C495" s="47">
        <v>0.38</v>
      </c>
      <c r="D495" s="47">
        <v>0.30599999999999999</v>
      </c>
      <c r="E495" s="47">
        <v>0.34899999999999998</v>
      </c>
      <c r="F495" s="47">
        <v>0.39600000000000002</v>
      </c>
      <c r="G495" s="47">
        <v>0.376</v>
      </c>
      <c r="H495" s="47">
        <v>0.255</v>
      </c>
      <c r="I495" s="47">
        <v>0.35399999999999998</v>
      </c>
      <c r="J495" s="47">
        <v>0.371</v>
      </c>
      <c r="K495" s="47">
        <v>0.221</v>
      </c>
      <c r="L495" s="47">
        <v>0.26700000000000002</v>
      </c>
      <c r="M495" s="47">
        <v>0.47199999999999998</v>
      </c>
      <c r="N495" s="47">
        <v>0.41899999999999998</v>
      </c>
      <c r="O495" s="47">
        <v>0.45600000000000002</v>
      </c>
      <c r="P495" s="47">
        <v>0.60099999999999998</v>
      </c>
      <c r="Q495" s="47">
        <v>0.27800000000000002</v>
      </c>
      <c r="R495" s="47">
        <v>0.23200000000000001</v>
      </c>
      <c r="S495" s="47">
        <v>0.379</v>
      </c>
      <c r="T495" s="47">
        <v>0.34799999999999998</v>
      </c>
      <c r="U495" s="47">
        <v>0.27200000000000002</v>
      </c>
      <c r="V495" s="47">
        <v>0.49199999999999999</v>
      </c>
      <c r="W495" s="173"/>
    </row>
    <row r="496" spans="1:23">
      <c r="A496" s="232"/>
      <c r="B496" s="603">
        <v>40.92</v>
      </c>
      <c r="C496" s="47">
        <v>0.39500000000000002</v>
      </c>
      <c r="D496" s="47">
        <v>0.39500000000000002</v>
      </c>
      <c r="E496" s="47">
        <v>0.32600000000000001</v>
      </c>
      <c r="F496" s="47">
        <v>0.36399999999999999</v>
      </c>
      <c r="G496" s="47">
        <v>0.36599999999999999</v>
      </c>
      <c r="H496" s="47">
        <v>0.24099999999999999</v>
      </c>
      <c r="I496" s="47">
        <v>0.32</v>
      </c>
      <c r="J496" s="47">
        <v>0.45100000000000001</v>
      </c>
      <c r="K496" s="47">
        <v>0.26600000000000001</v>
      </c>
      <c r="L496" s="47">
        <v>0.34100000000000003</v>
      </c>
      <c r="M496" s="47">
        <v>0.44700000000000001</v>
      </c>
      <c r="N496" s="47">
        <v>0.376</v>
      </c>
      <c r="O496" s="47">
        <v>0.46100000000000002</v>
      </c>
      <c r="P496" s="47">
        <v>0.53700000000000003</v>
      </c>
      <c r="Q496" s="47">
        <v>0.314</v>
      </c>
      <c r="R496" s="47">
        <v>0.29199999999999998</v>
      </c>
      <c r="S496" s="47">
        <v>0.35099999999999998</v>
      </c>
      <c r="T496" s="47">
        <v>0.35399999999999998</v>
      </c>
      <c r="U496" s="47">
        <v>0.28799999999999998</v>
      </c>
      <c r="V496" s="47">
        <v>0.42299999999999999</v>
      </c>
      <c r="W496" s="173"/>
    </row>
    <row r="497" spans="1:23">
      <c r="A497" s="232"/>
      <c r="B497" s="603">
        <v>41</v>
      </c>
      <c r="C497" s="47">
        <v>0.41399999999999998</v>
      </c>
      <c r="D497" s="47">
        <v>0.34799999999999998</v>
      </c>
      <c r="E497" s="47">
        <v>0.39</v>
      </c>
      <c r="F497" s="47">
        <v>0.36099999999999999</v>
      </c>
      <c r="G497" s="47">
        <v>0.315</v>
      </c>
      <c r="H497" s="47">
        <v>0.23</v>
      </c>
      <c r="I497" s="47">
        <v>0.31</v>
      </c>
      <c r="J497" s="47">
        <v>0.28699999999999998</v>
      </c>
      <c r="K497" s="47">
        <v>0.32700000000000001</v>
      </c>
      <c r="L497" s="47">
        <v>0.35499999999999998</v>
      </c>
      <c r="M497" s="47">
        <v>0.51800000000000002</v>
      </c>
      <c r="N497" s="47">
        <v>0.371</v>
      </c>
      <c r="O497" s="47">
        <v>0.61699999999999999</v>
      </c>
      <c r="P497" s="47">
        <v>0.44600000000000001</v>
      </c>
      <c r="Q497" s="47">
        <v>0.35699999999999998</v>
      </c>
      <c r="R497" s="47">
        <v>0.27500000000000002</v>
      </c>
      <c r="S497" s="47">
        <v>0.35799999999999998</v>
      </c>
      <c r="T497" s="47">
        <v>0.32700000000000001</v>
      </c>
      <c r="U497" s="47">
        <v>0.33800000000000002</v>
      </c>
      <c r="V497" s="47">
        <v>0.31</v>
      </c>
      <c r="W497" s="173"/>
    </row>
    <row r="498" spans="1:23">
      <c r="A498" s="232"/>
      <c r="B498" s="603">
        <v>41.08</v>
      </c>
      <c r="C498" s="47">
        <v>0.44</v>
      </c>
      <c r="D498" s="47">
        <v>0.252</v>
      </c>
      <c r="E498" s="47">
        <v>0.35299999999999998</v>
      </c>
      <c r="F498" s="47">
        <v>0.40899999999999997</v>
      </c>
      <c r="G498" s="47">
        <v>0.48899999999999999</v>
      </c>
      <c r="H498" s="47">
        <v>0.26600000000000001</v>
      </c>
      <c r="I498" s="47">
        <v>0.317</v>
      </c>
      <c r="J498" s="47">
        <v>0.27600000000000002</v>
      </c>
      <c r="K498" s="47">
        <v>0.25800000000000001</v>
      </c>
      <c r="L498" s="47">
        <v>0.32200000000000001</v>
      </c>
      <c r="M498" s="47">
        <v>0.32700000000000001</v>
      </c>
      <c r="N498" s="47">
        <v>0.33600000000000002</v>
      </c>
      <c r="O498" s="47">
        <v>0.41099999999999998</v>
      </c>
      <c r="P498" s="47">
        <v>0.42199999999999999</v>
      </c>
      <c r="Q498" s="47">
        <v>0.33</v>
      </c>
      <c r="R498" s="47">
        <v>0.26600000000000001</v>
      </c>
      <c r="S498" s="47">
        <v>0.49299999999999999</v>
      </c>
      <c r="T498" s="47">
        <v>0.42099999999999999</v>
      </c>
      <c r="U498" s="47">
        <v>0.313</v>
      </c>
      <c r="V498" s="47">
        <v>0.29499999999999998</v>
      </c>
      <c r="W498" s="173"/>
    </row>
    <row r="499" spans="1:23">
      <c r="A499" s="232"/>
      <c r="B499" s="603">
        <v>41.17</v>
      </c>
      <c r="C499" s="47">
        <v>0.27</v>
      </c>
      <c r="D499" s="47">
        <v>0.28000000000000003</v>
      </c>
      <c r="E499" s="47">
        <v>0.36899999999999999</v>
      </c>
      <c r="F499" s="47">
        <v>0.35399999999999998</v>
      </c>
      <c r="G499" s="47">
        <v>0.49</v>
      </c>
      <c r="H499" s="47">
        <v>0.22</v>
      </c>
      <c r="I499" s="47">
        <v>0.315</v>
      </c>
      <c r="J499" s="47">
        <v>0.39700000000000002</v>
      </c>
      <c r="K499" s="47">
        <v>0.32500000000000001</v>
      </c>
      <c r="L499" s="47">
        <v>0.32200000000000001</v>
      </c>
      <c r="M499" s="47">
        <v>0.311</v>
      </c>
      <c r="N499" s="47">
        <v>0.38900000000000001</v>
      </c>
      <c r="O499" s="47">
        <v>0.40300000000000002</v>
      </c>
      <c r="P499" s="47">
        <v>0.435</v>
      </c>
      <c r="Q499" s="47">
        <v>0.39400000000000002</v>
      </c>
      <c r="R499" s="47">
        <v>0.26600000000000001</v>
      </c>
      <c r="S499" s="47">
        <v>0.40799999999999997</v>
      </c>
      <c r="T499" s="47">
        <v>0.44900000000000001</v>
      </c>
      <c r="U499" s="47">
        <v>0.32700000000000001</v>
      </c>
      <c r="V499" s="47">
        <v>0.38200000000000001</v>
      </c>
      <c r="W499" s="173"/>
    </row>
    <row r="500" spans="1:23">
      <c r="A500" s="232"/>
      <c r="B500" s="603">
        <v>41.25</v>
      </c>
      <c r="C500" s="47">
        <v>0.30499999999999999</v>
      </c>
      <c r="D500" s="47">
        <v>0.26</v>
      </c>
      <c r="E500" s="47">
        <v>0.40400000000000003</v>
      </c>
      <c r="F500" s="47">
        <v>0.41499999999999998</v>
      </c>
      <c r="G500" s="47">
        <v>0.45100000000000001</v>
      </c>
      <c r="H500" s="47">
        <v>0.2</v>
      </c>
      <c r="I500" s="47">
        <v>0.35399999999999998</v>
      </c>
      <c r="J500" s="47">
        <v>0.47899999999999998</v>
      </c>
      <c r="K500" s="47">
        <v>0.372</v>
      </c>
      <c r="L500" s="47">
        <v>0.32300000000000001</v>
      </c>
      <c r="M500" s="47">
        <v>0.436</v>
      </c>
      <c r="N500" s="47">
        <v>0.34899999999999998</v>
      </c>
      <c r="O500" s="47">
        <v>0.39500000000000002</v>
      </c>
      <c r="P500" s="47">
        <v>0.35599999999999998</v>
      </c>
      <c r="Q500" s="47">
        <v>0.41499999999999998</v>
      </c>
      <c r="R500" s="47">
        <v>0.26600000000000001</v>
      </c>
      <c r="S500" s="47">
        <v>0.42899999999999999</v>
      </c>
      <c r="T500" s="47">
        <v>0.45900000000000002</v>
      </c>
      <c r="U500" s="47">
        <v>0.30599999999999999</v>
      </c>
      <c r="V500" s="47">
        <v>0.40100000000000002</v>
      </c>
      <c r="W500" s="173"/>
    </row>
    <row r="501" spans="1:23">
      <c r="A501" s="232"/>
      <c r="B501" s="603">
        <v>41.33</v>
      </c>
      <c r="C501" s="47">
        <v>0.40699999999999997</v>
      </c>
      <c r="D501" s="47">
        <v>0.253</v>
      </c>
      <c r="E501" s="47">
        <v>0.48299999999999998</v>
      </c>
      <c r="F501" s="47">
        <v>0.439</v>
      </c>
      <c r="G501" s="47">
        <v>0.40500000000000003</v>
      </c>
      <c r="H501" s="47">
        <v>0.21099999999999999</v>
      </c>
      <c r="I501" s="47">
        <v>0.26500000000000001</v>
      </c>
      <c r="J501" s="47">
        <v>0.47799999999999998</v>
      </c>
      <c r="K501" s="47">
        <v>0.442</v>
      </c>
      <c r="L501" s="47">
        <v>0.32400000000000001</v>
      </c>
      <c r="M501" s="47">
        <v>0.42699999999999999</v>
      </c>
      <c r="N501" s="47">
        <v>0.34499999999999997</v>
      </c>
      <c r="O501" s="47">
        <v>0.33300000000000002</v>
      </c>
      <c r="P501" s="47">
        <v>0.31</v>
      </c>
      <c r="Q501" s="47">
        <v>0.41699999999999998</v>
      </c>
      <c r="R501" s="47">
        <v>0.28199999999999997</v>
      </c>
      <c r="S501" s="47">
        <v>0.497</v>
      </c>
      <c r="T501" s="47">
        <v>0.47</v>
      </c>
      <c r="U501" s="47">
        <v>0.32100000000000001</v>
      </c>
      <c r="V501" s="47">
        <v>0.38600000000000001</v>
      </c>
      <c r="W501" s="173"/>
    </row>
    <row r="502" spans="1:23">
      <c r="A502" s="232"/>
      <c r="B502" s="603">
        <v>41.42</v>
      </c>
      <c r="C502" s="47">
        <v>0.35299999999999998</v>
      </c>
      <c r="D502" s="47">
        <v>0.24399999999999999</v>
      </c>
      <c r="E502" s="47">
        <v>0.39600000000000002</v>
      </c>
      <c r="F502" s="47">
        <v>0.377</v>
      </c>
      <c r="G502" s="47">
        <v>0.33500000000000002</v>
      </c>
      <c r="H502" s="47">
        <v>0.183</v>
      </c>
      <c r="I502" s="47">
        <v>0.39600000000000002</v>
      </c>
      <c r="J502" s="47">
        <v>0.43</v>
      </c>
      <c r="K502" s="47">
        <v>0.35299999999999998</v>
      </c>
      <c r="L502" s="47">
        <v>0.27500000000000002</v>
      </c>
      <c r="M502" s="47">
        <v>0.39200000000000002</v>
      </c>
      <c r="N502" s="47">
        <v>0.32800000000000001</v>
      </c>
      <c r="O502" s="47">
        <v>0.35199999999999998</v>
      </c>
      <c r="P502" s="47">
        <v>0.313</v>
      </c>
      <c r="Q502" s="47">
        <v>0.40500000000000003</v>
      </c>
      <c r="R502" s="47">
        <v>0.27500000000000002</v>
      </c>
      <c r="S502" s="47">
        <v>0.39</v>
      </c>
      <c r="T502" s="47">
        <v>0.40300000000000002</v>
      </c>
      <c r="U502" s="47">
        <v>0.33600000000000002</v>
      </c>
      <c r="V502" s="47">
        <v>0.42199999999999999</v>
      </c>
      <c r="W502" s="173"/>
    </row>
    <row r="503" spans="1:23">
      <c r="A503" s="232"/>
      <c r="B503" s="603">
        <v>41.5</v>
      </c>
      <c r="C503" s="47">
        <v>0.35299999999999998</v>
      </c>
      <c r="D503" s="47">
        <v>0.32900000000000001</v>
      </c>
      <c r="E503" s="47">
        <v>0.39200000000000002</v>
      </c>
      <c r="F503" s="47">
        <v>0.373</v>
      </c>
      <c r="G503" s="47">
        <v>0.36399999999999999</v>
      </c>
      <c r="H503" s="47">
        <v>0.16400000000000001</v>
      </c>
      <c r="I503" s="47">
        <v>0.35</v>
      </c>
      <c r="J503" s="47">
        <v>0.49299999999999999</v>
      </c>
      <c r="K503" s="47">
        <v>0.26600000000000001</v>
      </c>
      <c r="L503" s="47">
        <v>0.30199999999999999</v>
      </c>
      <c r="M503" s="47">
        <v>0.35799999999999998</v>
      </c>
      <c r="N503" s="47">
        <v>0.40400000000000003</v>
      </c>
      <c r="O503" s="47">
        <v>0.33700000000000002</v>
      </c>
      <c r="P503" s="47">
        <v>0.35299999999999998</v>
      </c>
      <c r="Q503" s="47">
        <v>0.441</v>
      </c>
      <c r="R503" s="47">
        <v>0.221</v>
      </c>
      <c r="S503" s="47">
        <v>0.46300000000000002</v>
      </c>
      <c r="T503" s="47">
        <v>0.42499999999999999</v>
      </c>
      <c r="U503" s="47">
        <v>0.437</v>
      </c>
      <c r="V503" s="47">
        <v>0.36599999999999999</v>
      </c>
      <c r="W503" s="173"/>
    </row>
    <row r="504" spans="1:23">
      <c r="A504" s="232"/>
      <c r="B504" s="603">
        <v>41.58</v>
      </c>
      <c r="C504" s="47">
        <v>0.315</v>
      </c>
      <c r="D504" s="47">
        <v>0.36499999999999999</v>
      </c>
      <c r="E504" s="47">
        <v>0.34300000000000003</v>
      </c>
      <c r="F504" s="47">
        <v>0.377</v>
      </c>
      <c r="G504" s="47">
        <v>0.30199999999999999</v>
      </c>
      <c r="H504" s="47">
        <v>0.23100000000000001</v>
      </c>
      <c r="I504" s="47">
        <v>0.34</v>
      </c>
      <c r="J504" s="47">
        <v>0.317</v>
      </c>
      <c r="K504" s="47">
        <v>0.245</v>
      </c>
      <c r="L504" s="47">
        <v>0.34899999999999998</v>
      </c>
      <c r="M504" s="47">
        <v>0.33800000000000002</v>
      </c>
      <c r="N504" s="47">
        <v>0.35</v>
      </c>
      <c r="O504" s="47">
        <v>0.33700000000000002</v>
      </c>
      <c r="P504" s="47">
        <v>0.31900000000000001</v>
      </c>
      <c r="Q504" s="47">
        <v>0.41199999999999998</v>
      </c>
      <c r="R504" s="47">
        <v>0.375</v>
      </c>
      <c r="S504" s="47">
        <v>0.45300000000000001</v>
      </c>
      <c r="T504" s="47">
        <v>0.42699999999999999</v>
      </c>
      <c r="U504" s="47">
        <v>0.45600000000000002</v>
      </c>
      <c r="V504" s="47">
        <v>0.36499999999999999</v>
      </c>
      <c r="W504" s="173"/>
    </row>
    <row r="505" spans="1:23">
      <c r="A505" s="232"/>
      <c r="B505" s="603">
        <v>41.67</v>
      </c>
      <c r="C505" s="47">
        <v>0.27700000000000002</v>
      </c>
      <c r="D505" s="47">
        <v>0.30599999999999999</v>
      </c>
      <c r="E505" s="47">
        <v>0.33</v>
      </c>
      <c r="F505" s="47">
        <v>0.39</v>
      </c>
      <c r="G505" s="47">
        <v>0.374</v>
      </c>
      <c r="H505" s="47">
        <v>0.23499999999999999</v>
      </c>
      <c r="I505" s="47">
        <v>0.38</v>
      </c>
      <c r="J505" s="47">
        <v>0.27700000000000002</v>
      </c>
      <c r="K505" s="47">
        <v>0.22900000000000001</v>
      </c>
      <c r="L505" s="47">
        <v>0.35499999999999998</v>
      </c>
      <c r="M505" s="47">
        <v>0.39500000000000002</v>
      </c>
      <c r="N505" s="47">
        <v>0.48899999999999999</v>
      </c>
      <c r="O505" s="47">
        <v>0.312</v>
      </c>
      <c r="P505" s="47">
        <v>0.29399999999999998</v>
      </c>
      <c r="Q505" s="47">
        <v>0.34699999999999998</v>
      </c>
      <c r="R505" s="47">
        <v>0.30099999999999999</v>
      </c>
      <c r="S505" s="47">
        <v>0.33600000000000002</v>
      </c>
      <c r="T505" s="47">
        <v>0.34300000000000003</v>
      </c>
      <c r="U505" s="47">
        <v>0.44</v>
      </c>
      <c r="V505" s="47">
        <v>0.5</v>
      </c>
      <c r="W505" s="173"/>
    </row>
    <row r="506" spans="1:23">
      <c r="A506" s="232"/>
      <c r="B506" s="603">
        <v>41.75</v>
      </c>
      <c r="C506" s="47">
        <v>0.247</v>
      </c>
      <c r="D506" s="47">
        <v>0.315</v>
      </c>
      <c r="E506" s="47">
        <v>0.28899999999999998</v>
      </c>
      <c r="F506" s="47">
        <v>0.33200000000000002</v>
      </c>
      <c r="G506" s="47">
        <v>0.496</v>
      </c>
      <c r="H506" s="47">
        <v>0.20399999999999999</v>
      </c>
      <c r="I506" s="47">
        <v>0.34499999999999997</v>
      </c>
      <c r="J506" s="47">
        <v>0.25700000000000001</v>
      </c>
      <c r="K506" s="47">
        <v>0.17</v>
      </c>
      <c r="L506" s="47">
        <v>0.313</v>
      </c>
      <c r="M506" s="47">
        <v>0.34399999999999997</v>
      </c>
      <c r="N506" s="47">
        <v>0.41499999999999998</v>
      </c>
      <c r="O506" s="47">
        <v>0.29699999999999999</v>
      </c>
      <c r="P506" s="47">
        <v>0.26800000000000002</v>
      </c>
      <c r="Q506" s="47">
        <v>0.35699999999999998</v>
      </c>
      <c r="R506" s="47">
        <v>0.28100000000000003</v>
      </c>
      <c r="S506" s="47">
        <v>0.33100000000000002</v>
      </c>
      <c r="T506" s="47">
        <v>0.35299999999999998</v>
      </c>
      <c r="U506" s="47">
        <v>0.47199999999999998</v>
      </c>
      <c r="V506" s="47">
        <v>0.48399999999999999</v>
      </c>
      <c r="W506" s="173"/>
    </row>
    <row r="507" spans="1:23">
      <c r="A507" s="232"/>
      <c r="B507" s="603">
        <v>41.83</v>
      </c>
      <c r="C507" s="47">
        <v>0.27400000000000002</v>
      </c>
      <c r="D507" s="47">
        <v>0.40300000000000002</v>
      </c>
      <c r="E507" s="47">
        <v>0.28799999999999998</v>
      </c>
      <c r="F507" s="47">
        <v>0.32200000000000001</v>
      </c>
      <c r="G507" s="47">
        <v>0.48799999999999999</v>
      </c>
      <c r="H507" s="47">
        <v>0.27900000000000003</v>
      </c>
      <c r="I507" s="47">
        <v>0.33</v>
      </c>
      <c r="J507" s="47">
        <v>0.20899999999999999</v>
      </c>
      <c r="K507" s="47">
        <v>0.185</v>
      </c>
      <c r="L507" s="47">
        <v>0.432</v>
      </c>
      <c r="M507" s="47">
        <v>0.27300000000000002</v>
      </c>
      <c r="N507" s="47">
        <v>0.48799999999999999</v>
      </c>
      <c r="O507" s="47">
        <v>0.41299999999999998</v>
      </c>
      <c r="P507" s="47">
        <v>0.34100000000000003</v>
      </c>
      <c r="Q507" s="47">
        <v>0.28499999999999998</v>
      </c>
      <c r="R507" s="47">
        <v>0.24299999999999999</v>
      </c>
      <c r="S507" s="47">
        <v>0.30199999999999999</v>
      </c>
      <c r="T507" s="47">
        <v>0.32600000000000001</v>
      </c>
      <c r="U507" s="47">
        <v>0.52200000000000002</v>
      </c>
      <c r="V507" s="47">
        <v>0.56999999999999995</v>
      </c>
      <c r="W507" s="173"/>
    </row>
    <row r="508" spans="1:23">
      <c r="A508" s="232"/>
      <c r="B508" s="603">
        <v>41.92</v>
      </c>
      <c r="C508" s="47">
        <v>0.317</v>
      </c>
      <c r="D508" s="47">
        <v>0.32300000000000001</v>
      </c>
      <c r="E508" s="47">
        <v>0.24099999999999999</v>
      </c>
      <c r="F508" s="47">
        <v>0.34100000000000003</v>
      </c>
      <c r="G508" s="47">
        <v>0.373</v>
      </c>
      <c r="H508" s="47">
        <v>0.28399999999999997</v>
      </c>
      <c r="I508" s="47">
        <v>0.29299999999999998</v>
      </c>
      <c r="J508" s="47">
        <v>0.21299999999999999</v>
      </c>
      <c r="K508" s="47">
        <v>0.245</v>
      </c>
      <c r="L508" s="47">
        <v>0.49</v>
      </c>
      <c r="M508" s="47">
        <v>0.33100000000000002</v>
      </c>
      <c r="N508" s="47">
        <v>0.41599999999999998</v>
      </c>
      <c r="O508" s="47">
        <v>0.41799999999999998</v>
      </c>
      <c r="P508" s="47">
        <v>0.42199999999999999</v>
      </c>
      <c r="Q508" s="47">
        <v>0.33200000000000002</v>
      </c>
      <c r="R508" s="47">
        <v>0.33900000000000002</v>
      </c>
      <c r="S508" s="47">
        <v>0.32500000000000001</v>
      </c>
      <c r="T508" s="47">
        <v>0.32100000000000001</v>
      </c>
      <c r="U508" s="47">
        <v>0.51900000000000002</v>
      </c>
      <c r="V508" s="47">
        <v>0.56100000000000005</v>
      </c>
      <c r="W508" s="173"/>
    </row>
    <row r="509" spans="1:23">
      <c r="A509" s="232"/>
      <c r="B509" s="603">
        <v>42</v>
      </c>
      <c r="C509" s="47">
        <v>0.307</v>
      </c>
      <c r="D509" s="47">
        <v>0.34799999999999998</v>
      </c>
      <c r="E509" s="47">
        <v>0.28199999999999997</v>
      </c>
      <c r="F509" s="47">
        <v>0.36799999999999999</v>
      </c>
      <c r="G509" s="47">
        <v>0.33100000000000002</v>
      </c>
      <c r="H509" s="47">
        <v>0.29099999999999998</v>
      </c>
      <c r="I509" s="47">
        <v>0.26700000000000002</v>
      </c>
      <c r="J509" s="47">
        <v>0.16</v>
      </c>
      <c r="K509" s="47">
        <v>0.29099999999999998</v>
      </c>
      <c r="L509" s="47">
        <v>0.50900000000000001</v>
      </c>
      <c r="M509" s="47">
        <v>0.34200000000000003</v>
      </c>
      <c r="N509" s="47">
        <v>0.31</v>
      </c>
      <c r="O509" s="47">
        <v>0.32500000000000001</v>
      </c>
      <c r="P509" s="47">
        <v>0.45200000000000001</v>
      </c>
      <c r="Q509" s="47">
        <v>0.35699999999999998</v>
      </c>
      <c r="R509" s="47">
        <v>0.34699999999999998</v>
      </c>
      <c r="S509" s="47">
        <v>0.27200000000000002</v>
      </c>
      <c r="T509" s="47">
        <v>0.312</v>
      </c>
      <c r="U509" s="47">
        <v>0.32900000000000001</v>
      </c>
      <c r="V509" s="47">
        <v>0.56899999999999995</v>
      </c>
      <c r="W509" s="173"/>
    </row>
    <row r="510" spans="1:23">
      <c r="A510" s="232"/>
      <c r="B510" s="603">
        <v>42.08</v>
      </c>
      <c r="C510" s="47">
        <v>0.29099999999999998</v>
      </c>
      <c r="D510" s="47">
        <v>0.42099999999999999</v>
      </c>
      <c r="E510" s="47">
        <v>0.35299999999999998</v>
      </c>
      <c r="F510" s="47">
        <v>0.31900000000000001</v>
      </c>
      <c r="G510" s="47">
        <v>0.29499999999999998</v>
      </c>
      <c r="H510" s="47">
        <v>0.25900000000000001</v>
      </c>
      <c r="I510" s="47">
        <v>0.255</v>
      </c>
      <c r="J510" s="47">
        <v>0.23</v>
      </c>
      <c r="K510" s="47">
        <v>0.34</v>
      </c>
      <c r="L510" s="47">
        <v>0.48399999999999999</v>
      </c>
      <c r="M510" s="47">
        <v>0.313</v>
      </c>
      <c r="N510" s="47">
        <v>0.29499999999999998</v>
      </c>
      <c r="O510" s="47">
        <v>0.26700000000000002</v>
      </c>
      <c r="P510" s="47">
        <v>0.39900000000000002</v>
      </c>
      <c r="Q510" s="47">
        <v>0.35</v>
      </c>
      <c r="R510" s="47">
        <v>0.34899999999999998</v>
      </c>
      <c r="S510" s="47">
        <v>0.28100000000000003</v>
      </c>
      <c r="T510" s="47">
        <v>0.32400000000000001</v>
      </c>
      <c r="U510" s="47">
        <v>0.374</v>
      </c>
      <c r="V510" s="47">
        <v>0.53900000000000003</v>
      </c>
      <c r="W510" s="173"/>
    </row>
    <row r="511" spans="1:23">
      <c r="A511" s="232"/>
      <c r="B511" s="603">
        <v>42.17</v>
      </c>
      <c r="C511" s="47">
        <v>0.27300000000000002</v>
      </c>
      <c r="D511" s="47">
        <v>0.46700000000000003</v>
      </c>
      <c r="E511" s="47">
        <v>0.35</v>
      </c>
      <c r="F511" s="47">
        <v>0.311</v>
      </c>
      <c r="G511" s="47">
        <v>0.28599999999999998</v>
      </c>
      <c r="H511" s="47">
        <v>0.34</v>
      </c>
      <c r="I511" s="47">
        <v>0.26</v>
      </c>
      <c r="J511" s="47">
        <v>0.27800000000000002</v>
      </c>
      <c r="K511" s="47">
        <v>0.35799999999999998</v>
      </c>
      <c r="L511" s="47">
        <v>0.52400000000000002</v>
      </c>
      <c r="M511" s="47">
        <v>0.40300000000000002</v>
      </c>
      <c r="N511" s="47">
        <v>0.26700000000000002</v>
      </c>
      <c r="O511" s="47">
        <v>0.30299999999999999</v>
      </c>
      <c r="P511" s="47">
        <v>0.498</v>
      </c>
      <c r="Q511" s="47">
        <v>0.36399999999999999</v>
      </c>
      <c r="R511" s="47">
        <v>0.433</v>
      </c>
      <c r="S511" s="47">
        <v>0.23499999999999999</v>
      </c>
      <c r="T511" s="47">
        <v>0.47099999999999997</v>
      </c>
      <c r="U511" s="47">
        <v>0.42799999999999999</v>
      </c>
      <c r="V511" s="47">
        <v>0.499</v>
      </c>
      <c r="W511" s="173"/>
    </row>
    <row r="512" spans="1:23">
      <c r="A512" s="232"/>
      <c r="B512" s="603">
        <v>42.25</v>
      </c>
      <c r="C512" s="47">
        <v>0.31</v>
      </c>
      <c r="D512" s="47">
        <v>0.46200000000000002</v>
      </c>
      <c r="E512" s="47">
        <v>0.308</v>
      </c>
      <c r="F512" s="47">
        <v>0.28100000000000003</v>
      </c>
      <c r="G512" s="47">
        <v>0.26900000000000002</v>
      </c>
      <c r="H512" s="47">
        <v>0.35599999999999998</v>
      </c>
      <c r="I512" s="47">
        <v>0.33600000000000002</v>
      </c>
      <c r="J512" s="47">
        <v>0.35899999999999999</v>
      </c>
      <c r="K512" s="47">
        <v>0.33</v>
      </c>
      <c r="L512" s="47">
        <v>0.54400000000000004</v>
      </c>
      <c r="M512" s="47">
        <v>0.41599999999999998</v>
      </c>
      <c r="N512" s="47">
        <v>0.29399999999999998</v>
      </c>
      <c r="O512" s="47">
        <v>0.31</v>
      </c>
      <c r="P512" s="47">
        <v>0.60899999999999999</v>
      </c>
      <c r="Q512" s="47">
        <v>0.32400000000000001</v>
      </c>
      <c r="R512" s="47">
        <v>0.47</v>
      </c>
      <c r="S512" s="47">
        <v>0.246</v>
      </c>
      <c r="T512" s="47">
        <v>0.46800000000000003</v>
      </c>
      <c r="U512" s="47">
        <v>0.42</v>
      </c>
      <c r="V512" s="47">
        <v>0.60799999999999998</v>
      </c>
      <c r="W512" s="173"/>
    </row>
    <row r="513" spans="1:23">
      <c r="A513" s="232"/>
      <c r="B513" s="603">
        <v>42.33</v>
      </c>
      <c r="C513" s="47">
        <v>0.307</v>
      </c>
      <c r="D513" s="47">
        <v>0.46400000000000002</v>
      </c>
      <c r="E513" s="47">
        <v>0.42499999999999999</v>
      </c>
      <c r="F513" s="47">
        <v>0.27200000000000002</v>
      </c>
      <c r="G513" s="47">
        <v>0.27400000000000002</v>
      </c>
      <c r="H513" s="47">
        <v>0.374</v>
      </c>
      <c r="I513" s="47">
        <v>0.33200000000000002</v>
      </c>
      <c r="J513" s="47">
        <v>0.36499999999999999</v>
      </c>
      <c r="K513" s="47">
        <v>0.308</v>
      </c>
      <c r="L513" s="47">
        <v>0.53900000000000003</v>
      </c>
      <c r="M513" s="47">
        <v>0.43099999999999999</v>
      </c>
      <c r="N513" s="47">
        <v>0.25700000000000001</v>
      </c>
      <c r="O513" s="47">
        <v>0.315</v>
      </c>
      <c r="P513" s="47">
        <v>0.60699999999999998</v>
      </c>
      <c r="Q513" s="47">
        <v>0.33400000000000002</v>
      </c>
      <c r="R513" s="47">
        <v>0.51300000000000001</v>
      </c>
      <c r="S513" s="47">
        <v>0.23300000000000001</v>
      </c>
      <c r="T513" s="47">
        <v>0.52700000000000002</v>
      </c>
      <c r="U513" s="47">
        <v>0.372</v>
      </c>
      <c r="V513" s="47">
        <v>0.63400000000000001</v>
      </c>
      <c r="W513" s="173"/>
    </row>
    <row r="514" spans="1:23">
      <c r="A514" s="232"/>
      <c r="B514" s="603">
        <v>42.42</v>
      </c>
      <c r="C514" s="47">
        <v>0.25900000000000001</v>
      </c>
      <c r="D514" s="47">
        <v>0.48299999999999998</v>
      </c>
      <c r="E514" s="47">
        <v>0.31</v>
      </c>
      <c r="F514" s="47">
        <v>0.224</v>
      </c>
      <c r="G514" s="47">
        <v>0.32900000000000001</v>
      </c>
      <c r="H514" s="47">
        <v>0.375</v>
      </c>
      <c r="I514" s="47">
        <v>0.40100000000000002</v>
      </c>
      <c r="J514" s="47">
        <v>0.33</v>
      </c>
      <c r="K514" s="47">
        <v>0.36499999999999999</v>
      </c>
      <c r="L514" s="47">
        <v>0.48899999999999999</v>
      </c>
      <c r="M514" s="47">
        <v>0.41399999999999998</v>
      </c>
      <c r="N514" s="47">
        <v>0.22600000000000001</v>
      </c>
      <c r="O514" s="47">
        <v>0.254</v>
      </c>
      <c r="P514" s="47">
        <v>0.58899999999999997</v>
      </c>
      <c r="Q514" s="47">
        <v>0.33100000000000002</v>
      </c>
      <c r="R514" s="47">
        <v>0.52500000000000002</v>
      </c>
      <c r="S514" s="47">
        <v>0.215</v>
      </c>
      <c r="T514" s="47">
        <v>0.53700000000000003</v>
      </c>
      <c r="U514" s="47">
        <v>0.44500000000000001</v>
      </c>
      <c r="V514" s="47">
        <v>0.66300000000000003</v>
      </c>
      <c r="W514" s="173"/>
    </row>
    <row r="515" spans="1:23">
      <c r="A515" s="232"/>
      <c r="B515" s="603">
        <v>42.5</v>
      </c>
      <c r="C515" s="47">
        <v>0.27700000000000002</v>
      </c>
      <c r="D515" s="47">
        <v>0.36399999999999999</v>
      </c>
      <c r="E515" s="47">
        <v>0.35899999999999999</v>
      </c>
      <c r="F515" s="47">
        <v>0.317</v>
      </c>
      <c r="G515" s="47">
        <v>0.35199999999999998</v>
      </c>
      <c r="H515" s="47">
        <v>0.34399999999999997</v>
      </c>
      <c r="I515" s="47">
        <v>0.35899999999999999</v>
      </c>
      <c r="J515" s="47">
        <v>0.29199999999999998</v>
      </c>
      <c r="K515" s="47">
        <v>0.38</v>
      </c>
      <c r="L515" s="47">
        <v>0.55000000000000004</v>
      </c>
      <c r="M515" s="47">
        <v>0.39500000000000002</v>
      </c>
      <c r="N515" s="47">
        <v>0.23699999999999999</v>
      </c>
      <c r="O515" s="47">
        <v>0.23</v>
      </c>
      <c r="P515" s="47">
        <v>0.53600000000000003</v>
      </c>
      <c r="Q515" s="47">
        <v>0.28599999999999998</v>
      </c>
      <c r="R515" s="47">
        <v>0.50900000000000001</v>
      </c>
      <c r="S515" s="47">
        <v>0.23400000000000001</v>
      </c>
      <c r="T515" s="47">
        <v>0.51</v>
      </c>
      <c r="U515" s="47">
        <v>0.53400000000000003</v>
      </c>
      <c r="V515" s="47">
        <v>0.63800000000000001</v>
      </c>
      <c r="W515" s="173"/>
    </row>
    <row r="516" spans="1:23">
      <c r="A516" s="232"/>
      <c r="B516" s="603">
        <v>42.58</v>
      </c>
      <c r="C516" s="47">
        <v>0.309</v>
      </c>
      <c r="D516" s="47">
        <v>0.372</v>
      </c>
      <c r="E516" s="47">
        <v>0.35199999999999998</v>
      </c>
      <c r="F516" s="47">
        <v>0.34100000000000003</v>
      </c>
      <c r="G516" s="47">
        <v>0.29699999999999999</v>
      </c>
      <c r="H516" s="47">
        <v>0.314</v>
      </c>
      <c r="I516" s="47">
        <v>0.37</v>
      </c>
      <c r="J516" s="47">
        <v>0.379</v>
      </c>
      <c r="K516" s="47">
        <v>0.39900000000000002</v>
      </c>
      <c r="L516" s="47">
        <v>0.40400000000000003</v>
      </c>
      <c r="M516" s="47">
        <v>0.40500000000000003</v>
      </c>
      <c r="N516" s="47">
        <v>0.23400000000000001</v>
      </c>
      <c r="O516" s="47">
        <v>0.23599999999999999</v>
      </c>
      <c r="P516" s="47">
        <v>0.503</v>
      </c>
      <c r="Q516" s="47">
        <v>0.29499999999999998</v>
      </c>
      <c r="R516" s="47">
        <v>0.44800000000000001</v>
      </c>
      <c r="S516" s="47">
        <v>0.22700000000000001</v>
      </c>
      <c r="T516" s="47">
        <v>0.48799999999999999</v>
      </c>
      <c r="U516" s="47">
        <v>0.51100000000000001</v>
      </c>
      <c r="V516" s="47">
        <v>0.53300000000000003</v>
      </c>
      <c r="W516" s="173"/>
    </row>
    <row r="517" spans="1:23">
      <c r="A517" s="232"/>
      <c r="B517" s="603">
        <v>42.67</v>
      </c>
      <c r="C517" s="47">
        <v>0.28499999999999998</v>
      </c>
      <c r="D517" s="47">
        <v>0.32700000000000001</v>
      </c>
      <c r="E517" s="47">
        <v>0.33400000000000002</v>
      </c>
      <c r="F517" s="47">
        <v>0.33200000000000002</v>
      </c>
      <c r="G517" s="47">
        <v>0.45</v>
      </c>
      <c r="H517" s="47">
        <v>0.30499999999999999</v>
      </c>
      <c r="I517" s="47">
        <v>0.36599999999999999</v>
      </c>
      <c r="J517" s="47">
        <v>0.375</v>
      </c>
      <c r="K517" s="47">
        <v>0.33100000000000002</v>
      </c>
      <c r="L517" s="47">
        <v>0.40400000000000003</v>
      </c>
      <c r="M517" s="47">
        <v>0.36699999999999999</v>
      </c>
      <c r="N517" s="47">
        <v>0.25</v>
      </c>
      <c r="O517" s="47">
        <v>0.253</v>
      </c>
      <c r="P517" s="47">
        <v>0.62</v>
      </c>
      <c r="Q517" s="47">
        <v>0.27400000000000002</v>
      </c>
      <c r="R517" s="47">
        <v>0.436</v>
      </c>
      <c r="S517" s="47">
        <v>0.23899999999999999</v>
      </c>
      <c r="T517" s="47">
        <v>0.504</v>
      </c>
      <c r="U517" s="47">
        <v>0.499</v>
      </c>
      <c r="V517" s="47">
        <v>0.52300000000000002</v>
      </c>
      <c r="W517" s="173"/>
    </row>
    <row r="518" spans="1:23">
      <c r="A518" s="232"/>
      <c r="B518" s="603">
        <v>42.75</v>
      </c>
      <c r="C518" s="47">
        <v>0.31900000000000001</v>
      </c>
      <c r="D518" s="47">
        <v>0.29699999999999999</v>
      </c>
      <c r="E518" s="47">
        <v>0.307</v>
      </c>
      <c r="F518" s="47">
        <v>0.311</v>
      </c>
      <c r="G518" s="47">
        <v>0.35399999999999998</v>
      </c>
      <c r="H518" s="47">
        <v>0.24299999999999999</v>
      </c>
      <c r="I518" s="47">
        <v>0.32400000000000001</v>
      </c>
      <c r="J518" s="47">
        <v>0.41199999999999998</v>
      </c>
      <c r="K518" s="47">
        <v>0.26600000000000001</v>
      </c>
      <c r="L518" s="47">
        <v>0.34</v>
      </c>
      <c r="M518" s="47">
        <v>0.33500000000000002</v>
      </c>
      <c r="N518" s="47">
        <v>0.255</v>
      </c>
      <c r="O518" s="47">
        <v>0.28599999999999998</v>
      </c>
      <c r="P518" s="47">
        <v>0.59799999999999998</v>
      </c>
      <c r="Q518" s="47">
        <v>0.28499999999999998</v>
      </c>
      <c r="R518" s="47">
        <v>0.437</v>
      </c>
      <c r="S518" s="47">
        <v>0.25600000000000001</v>
      </c>
      <c r="T518" s="47">
        <v>0.55700000000000005</v>
      </c>
      <c r="U518" s="47">
        <v>0.432</v>
      </c>
      <c r="V518" s="47">
        <v>0.47299999999999998</v>
      </c>
      <c r="W518" s="173"/>
    </row>
    <row r="519" spans="1:23">
      <c r="A519" s="232"/>
      <c r="B519" s="603">
        <v>42.83</v>
      </c>
      <c r="C519" s="47">
        <v>0.28199999999999997</v>
      </c>
      <c r="D519" s="47">
        <v>0.29299999999999998</v>
      </c>
      <c r="E519" s="47">
        <v>0.313</v>
      </c>
      <c r="F519" s="47">
        <v>0.29299999999999998</v>
      </c>
      <c r="G519" s="47">
        <v>0.38300000000000001</v>
      </c>
      <c r="H519" s="47">
        <v>0.245</v>
      </c>
      <c r="I519" s="47">
        <v>0.29699999999999999</v>
      </c>
      <c r="J519" s="47">
        <v>0.34</v>
      </c>
      <c r="K519" s="47">
        <v>0.23599999999999999</v>
      </c>
      <c r="L519" s="47">
        <v>0.41</v>
      </c>
      <c r="M519" s="47">
        <v>0.314</v>
      </c>
      <c r="N519" s="47">
        <v>0.24</v>
      </c>
      <c r="O519" s="47">
        <v>0.28100000000000003</v>
      </c>
      <c r="P519" s="47">
        <v>0.40899999999999997</v>
      </c>
      <c r="Q519" s="47">
        <v>0.27100000000000002</v>
      </c>
      <c r="R519" s="47">
        <v>0.371</v>
      </c>
      <c r="S519" s="47">
        <v>0.22700000000000001</v>
      </c>
      <c r="T519" s="47">
        <v>0.45500000000000002</v>
      </c>
      <c r="U519" s="47">
        <v>0.54900000000000004</v>
      </c>
      <c r="V519" s="47">
        <v>0.57299999999999995</v>
      </c>
      <c r="W519" s="173"/>
    </row>
    <row r="520" spans="1:23">
      <c r="A520" s="232"/>
      <c r="B520" s="603">
        <v>42.92</v>
      </c>
      <c r="C520" s="47">
        <v>0.3</v>
      </c>
      <c r="D520" s="47">
        <v>0.27900000000000003</v>
      </c>
      <c r="E520" s="47">
        <v>0.43</v>
      </c>
      <c r="F520" s="47">
        <v>0.27600000000000002</v>
      </c>
      <c r="G520" s="47">
        <v>0.38900000000000001</v>
      </c>
      <c r="H520" s="47">
        <v>0.21</v>
      </c>
      <c r="I520" s="47">
        <v>0.307</v>
      </c>
      <c r="J520" s="47">
        <v>0.34799999999999998</v>
      </c>
      <c r="K520" s="47">
        <v>0.29299999999999998</v>
      </c>
      <c r="L520" s="47">
        <v>0.39400000000000002</v>
      </c>
      <c r="M520" s="47">
        <v>0.28999999999999998</v>
      </c>
      <c r="N520" s="47">
        <v>0.253</v>
      </c>
      <c r="O520" s="47">
        <v>0.24299999999999999</v>
      </c>
      <c r="P520" s="47">
        <v>0.26600000000000001</v>
      </c>
      <c r="Q520" s="47">
        <v>0.498</v>
      </c>
      <c r="R520" s="47">
        <v>0.437</v>
      </c>
      <c r="S520" s="47">
        <v>0.23699999999999999</v>
      </c>
      <c r="T520" s="47">
        <v>0.45400000000000001</v>
      </c>
      <c r="U520" s="47">
        <v>0.50800000000000001</v>
      </c>
      <c r="V520" s="47">
        <v>0.51300000000000001</v>
      </c>
      <c r="W520" s="173"/>
    </row>
    <row r="521" spans="1:23">
      <c r="A521" s="232"/>
      <c r="B521" s="603">
        <v>43</v>
      </c>
      <c r="C521" s="47">
        <v>0.28499999999999998</v>
      </c>
      <c r="D521" s="47">
        <v>0.245</v>
      </c>
      <c r="E521" s="47">
        <v>0.26300000000000001</v>
      </c>
      <c r="F521" s="47">
        <v>0.252</v>
      </c>
      <c r="G521" s="47">
        <v>0.376</v>
      </c>
      <c r="H521" s="47">
        <v>0.20300000000000001</v>
      </c>
      <c r="I521" s="47">
        <v>0.36299999999999999</v>
      </c>
      <c r="J521" s="47">
        <v>0.317</v>
      </c>
      <c r="K521" s="47">
        <v>0.23799999999999999</v>
      </c>
      <c r="L521" s="47">
        <v>0.39800000000000002</v>
      </c>
      <c r="M521" s="47">
        <v>0.28899999999999998</v>
      </c>
      <c r="N521" s="47">
        <v>0.26</v>
      </c>
      <c r="O521" s="47">
        <v>0.22</v>
      </c>
      <c r="P521" s="47">
        <v>0.25</v>
      </c>
      <c r="Q521" s="47">
        <v>0.32600000000000001</v>
      </c>
      <c r="R521" s="47">
        <v>0.39400000000000002</v>
      </c>
      <c r="S521" s="47">
        <v>0.27800000000000002</v>
      </c>
      <c r="T521" s="47">
        <v>0.38200000000000001</v>
      </c>
      <c r="U521" s="47">
        <v>0.307</v>
      </c>
      <c r="V521" s="47">
        <v>0.47899999999999998</v>
      </c>
      <c r="W521" s="173"/>
    </row>
    <row r="522" spans="1:23">
      <c r="A522" s="232"/>
      <c r="B522" s="603">
        <v>43.08</v>
      </c>
      <c r="C522" s="47">
        <v>0.22500000000000001</v>
      </c>
      <c r="D522" s="47">
        <v>0.246</v>
      </c>
      <c r="E522" s="47">
        <v>0.28999999999999998</v>
      </c>
      <c r="F522" s="47">
        <v>0.24299999999999999</v>
      </c>
      <c r="G522" s="47">
        <v>0.34100000000000003</v>
      </c>
      <c r="H522" s="47">
        <v>0.184</v>
      </c>
      <c r="I522" s="47">
        <v>0.315</v>
      </c>
      <c r="J522" s="47">
        <v>0.26900000000000002</v>
      </c>
      <c r="K522" s="47">
        <v>0.23200000000000001</v>
      </c>
      <c r="L522" s="47">
        <v>0.307</v>
      </c>
      <c r="M522" s="47">
        <v>0.25900000000000001</v>
      </c>
      <c r="N522" s="47">
        <v>0.25700000000000001</v>
      </c>
      <c r="O522" s="47">
        <v>0.22900000000000001</v>
      </c>
      <c r="P522" s="47">
        <v>0.24</v>
      </c>
      <c r="Q522" s="47">
        <v>0.34200000000000003</v>
      </c>
      <c r="R522" s="47">
        <v>0.33700000000000002</v>
      </c>
      <c r="S522" s="47">
        <v>0.37</v>
      </c>
      <c r="T522" s="47">
        <v>0.41399999999999998</v>
      </c>
      <c r="U522" s="47">
        <v>0.29099999999999998</v>
      </c>
      <c r="V522" s="47">
        <v>0.47199999999999998</v>
      </c>
      <c r="W522" s="173"/>
    </row>
    <row r="523" spans="1:23">
      <c r="A523" s="232"/>
      <c r="B523" s="603">
        <v>43.17</v>
      </c>
      <c r="C523" s="47">
        <v>0.28199999999999997</v>
      </c>
      <c r="D523" s="47">
        <v>0.27300000000000002</v>
      </c>
      <c r="E523" s="47">
        <v>0.30099999999999999</v>
      </c>
      <c r="F523" s="47">
        <v>0.29899999999999999</v>
      </c>
      <c r="G523" s="47">
        <v>0.34</v>
      </c>
      <c r="H523" s="47">
        <v>0.191</v>
      </c>
      <c r="I523" s="47">
        <v>0.307</v>
      </c>
      <c r="J523" s="47">
        <v>0.222</v>
      </c>
      <c r="K523" s="47">
        <v>0.19500000000000001</v>
      </c>
      <c r="L523" s="47">
        <v>0.29799999999999999</v>
      </c>
      <c r="M523" s="47">
        <v>0.32400000000000001</v>
      </c>
      <c r="N523" s="47">
        <v>0.32900000000000001</v>
      </c>
      <c r="O523" s="47">
        <v>0.23499999999999999</v>
      </c>
      <c r="P523" s="47">
        <v>0.219</v>
      </c>
      <c r="Q523" s="47">
        <v>0.29199999999999998</v>
      </c>
      <c r="R523" s="47">
        <v>0.193</v>
      </c>
      <c r="S523" s="47">
        <v>0.318</v>
      </c>
      <c r="T523" s="47">
        <v>0.38100000000000001</v>
      </c>
      <c r="U523" s="47">
        <v>0.28399999999999997</v>
      </c>
      <c r="V523" s="47">
        <v>0.52500000000000002</v>
      </c>
      <c r="W523" s="173"/>
    </row>
    <row r="524" spans="1:23">
      <c r="A524" s="232"/>
      <c r="B524" s="603">
        <v>43.25</v>
      </c>
      <c r="C524" s="47">
        <v>0.26800000000000002</v>
      </c>
      <c r="D524" s="47">
        <v>0.33200000000000002</v>
      </c>
      <c r="E524" s="47">
        <v>0.24299999999999999</v>
      </c>
      <c r="F524" s="47">
        <v>0.35399999999999998</v>
      </c>
      <c r="G524" s="47">
        <v>0.3</v>
      </c>
      <c r="H524" s="47">
        <v>0.18099999999999999</v>
      </c>
      <c r="I524" s="47">
        <v>0.25700000000000001</v>
      </c>
      <c r="J524" s="47">
        <v>0.24</v>
      </c>
      <c r="K524" s="47">
        <v>0.20300000000000001</v>
      </c>
      <c r="L524" s="47">
        <v>0.28799999999999998</v>
      </c>
      <c r="M524" s="47">
        <v>0.33100000000000002</v>
      </c>
      <c r="N524" s="47">
        <v>0.37</v>
      </c>
      <c r="O524" s="47">
        <v>0.224</v>
      </c>
      <c r="P524" s="47">
        <v>0.221</v>
      </c>
      <c r="Q524" s="47">
        <v>0.33500000000000002</v>
      </c>
      <c r="R524" s="47">
        <v>0.20100000000000001</v>
      </c>
      <c r="S524" s="47">
        <v>0.30399999999999999</v>
      </c>
      <c r="T524" s="47">
        <v>0.35699999999999998</v>
      </c>
      <c r="U524" s="47">
        <v>0.29699999999999999</v>
      </c>
      <c r="V524" s="47">
        <v>0.42399999999999999</v>
      </c>
      <c r="W524" s="173"/>
    </row>
    <row r="525" spans="1:23">
      <c r="A525" s="232"/>
      <c r="B525" s="603">
        <v>43.33</v>
      </c>
      <c r="C525" s="47">
        <v>0.23200000000000001</v>
      </c>
      <c r="D525" s="47">
        <v>0.35499999999999998</v>
      </c>
      <c r="E525" s="47">
        <v>0.313</v>
      </c>
      <c r="F525" s="47">
        <v>0.33900000000000002</v>
      </c>
      <c r="G525" s="47">
        <v>0.29299999999999998</v>
      </c>
      <c r="H525" s="47">
        <v>0.191</v>
      </c>
      <c r="I525" s="47">
        <v>0.26500000000000001</v>
      </c>
      <c r="J525" s="47">
        <v>0.21</v>
      </c>
      <c r="K525" s="47">
        <v>0.182</v>
      </c>
      <c r="L525" s="47">
        <v>0.29199999999999998</v>
      </c>
      <c r="M525" s="47">
        <v>0.376</v>
      </c>
      <c r="N525" s="47">
        <v>0.443</v>
      </c>
      <c r="O525" s="47">
        <v>0.21299999999999999</v>
      </c>
      <c r="P525" s="47">
        <v>0.20599999999999999</v>
      </c>
      <c r="Q525" s="47">
        <v>0.221</v>
      </c>
      <c r="R525" s="47">
        <v>0.22500000000000001</v>
      </c>
      <c r="S525" s="47">
        <v>0.28999999999999998</v>
      </c>
      <c r="T525" s="47">
        <v>0.314</v>
      </c>
      <c r="U525" s="47">
        <v>0.26300000000000001</v>
      </c>
      <c r="V525" s="47">
        <v>0.38</v>
      </c>
      <c r="W525" s="173"/>
    </row>
    <row r="526" spans="1:23">
      <c r="A526" s="232"/>
      <c r="B526" s="603">
        <v>43.42</v>
      </c>
      <c r="C526" s="47">
        <v>0.32</v>
      </c>
      <c r="D526" s="47">
        <v>0.29299999999999998</v>
      </c>
      <c r="E526" s="47">
        <v>0.314</v>
      </c>
      <c r="F526" s="47">
        <v>0.35099999999999998</v>
      </c>
      <c r="G526" s="47">
        <v>0.27900000000000003</v>
      </c>
      <c r="H526" s="47">
        <v>0.17100000000000001</v>
      </c>
      <c r="I526" s="47">
        <v>0.27100000000000002</v>
      </c>
      <c r="J526" s="47">
        <v>0.24</v>
      </c>
      <c r="K526" s="47">
        <v>0.187</v>
      </c>
      <c r="L526" s="47">
        <v>0.248</v>
      </c>
      <c r="M526" s="47">
        <v>0.35899999999999999</v>
      </c>
      <c r="N526" s="47">
        <v>0.48599999999999999</v>
      </c>
      <c r="O526" s="47">
        <v>0.30299999999999999</v>
      </c>
      <c r="P526" s="47">
        <v>0.223</v>
      </c>
      <c r="Q526" s="47">
        <v>0.219</v>
      </c>
      <c r="R526" s="47">
        <v>0.217</v>
      </c>
      <c r="S526" s="47">
        <v>0.26600000000000001</v>
      </c>
      <c r="T526" s="47">
        <v>0.28399999999999997</v>
      </c>
      <c r="U526" s="47">
        <v>0.218</v>
      </c>
      <c r="V526" s="47">
        <v>0.375</v>
      </c>
      <c r="W526" s="173"/>
    </row>
    <row r="527" spans="1:23">
      <c r="A527" s="232"/>
      <c r="B527" s="603">
        <v>43.5</v>
      </c>
      <c r="C527" s="47">
        <v>0.35799999999999998</v>
      </c>
      <c r="D527" s="47">
        <v>0.249</v>
      </c>
      <c r="E527" s="47">
        <v>0.35</v>
      </c>
      <c r="F527" s="47">
        <v>0.38600000000000001</v>
      </c>
      <c r="G527" s="47">
        <v>0.29299999999999998</v>
      </c>
      <c r="H527" s="47">
        <v>0.23100000000000001</v>
      </c>
      <c r="I527" s="47">
        <v>0.255</v>
      </c>
      <c r="J527" s="47">
        <v>0.248</v>
      </c>
      <c r="K527" s="47">
        <v>0.18</v>
      </c>
      <c r="L527" s="47">
        <v>0.24399999999999999</v>
      </c>
      <c r="M527" s="47">
        <v>0.26200000000000001</v>
      </c>
      <c r="N527" s="47">
        <v>0.376</v>
      </c>
      <c r="O527" s="47">
        <v>0.27500000000000002</v>
      </c>
      <c r="P527" s="47">
        <v>0.253</v>
      </c>
      <c r="Q527" s="47">
        <v>0.24</v>
      </c>
      <c r="R527" s="47">
        <v>0.2</v>
      </c>
      <c r="S527" s="47">
        <v>0.26300000000000001</v>
      </c>
      <c r="T527" s="47">
        <v>0.23400000000000001</v>
      </c>
      <c r="U527" s="47">
        <v>0.22600000000000001</v>
      </c>
      <c r="V527" s="47">
        <v>0.373</v>
      </c>
      <c r="W527" s="173"/>
    </row>
    <row r="528" spans="1:23">
      <c r="A528" s="232"/>
      <c r="B528" s="603">
        <v>43.58</v>
      </c>
      <c r="C528" s="47">
        <v>0.33800000000000002</v>
      </c>
      <c r="D528" s="47">
        <v>0.22500000000000001</v>
      </c>
      <c r="E528" s="47">
        <v>0.25900000000000001</v>
      </c>
      <c r="F528" s="47">
        <v>0.35899999999999999</v>
      </c>
      <c r="G528" s="47">
        <v>0.33700000000000002</v>
      </c>
      <c r="H528" s="47">
        <v>0.28100000000000003</v>
      </c>
      <c r="I528" s="47">
        <v>0.29199999999999998</v>
      </c>
      <c r="J528" s="47">
        <v>0.222</v>
      </c>
      <c r="K528" s="47">
        <v>0.21199999999999999</v>
      </c>
      <c r="L528" s="47">
        <v>0.23799999999999999</v>
      </c>
      <c r="M528" s="47">
        <v>0.24199999999999999</v>
      </c>
      <c r="N528" s="47">
        <v>0.48099999999999998</v>
      </c>
      <c r="O528" s="47">
        <v>0.27400000000000002</v>
      </c>
      <c r="P528" s="47">
        <v>0.28399999999999997</v>
      </c>
      <c r="Q528" s="47">
        <v>0.26800000000000002</v>
      </c>
      <c r="R528" s="47">
        <v>0.20699999999999999</v>
      </c>
      <c r="S528" s="47">
        <v>0.24</v>
      </c>
      <c r="T528" s="47">
        <v>0.22900000000000001</v>
      </c>
      <c r="U528" s="47">
        <v>0.23300000000000001</v>
      </c>
      <c r="V528" s="47">
        <v>0.39900000000000002</v>
      </c>
      <c r="W528" s="173"/>
    </row>
    <row r="529" spans="1:23">
      <c r="A529" s="232"/>
      <c r="B529" s="603">
        <v>43.67</v>
      </c>
      <c r="C529" s="47">
        <v>0.29799999999999999</v>
      </c>
      <c r="D529" s="47">
        <v>0.222</v>
      </c>
      <c r="E529" s="47">
        <v>0.29099999999999998</v>
      </c>
      <c r="F529" s="47">
        <v>0.32900000000000001</v>
      </c>
      <c r="G529" s="47">
        <v>0.311</v>
      </c>
      <c r="H529" s="47">
        <v>0.308</v>
      </c>
      <c r="I529" s="47">
        <v>0.27500000000000002</v>
      </c>
      <c r="J529" s="47">
        <v>0.19600000000000001</v>
      </c>
      <c r="K529" s="47">
        <v>0.19900000000000001</v>
      </c>
      <c r="L529" s="47">
        <v>0.23400000000000001</v>
      </c>
      <c r="M529" s="47">
        <v>0.28899999999999998</v>
      </c>
      <c r="N529" s="47">
        <v>0.49099999999999999</v>
      </c>
      <c r="O529" s="47">
        <v>0.23699999999999999</v>
      </c>
      <c r="P529" s="47">
        <v>0.36399999999999999</v>
      </c>
      <c r="Q529" s="47">
        <v>0.30099999999999999</v>
      </c>
      <c r="R529" s="47">
        <v>0.23300000000000001</v>
      </c>
      <c r="S529" s="47">
        <v>0.22</v>
      </c>
      <c r="T529" s="47">
        <v>0.26400000000000001</v>
      </c>
      <c r="U529" s="47">
        <v>0.21299999999999999</v>
      </c>
      <c r="V529" s="47">
        <v>0.34799999999999998</v>
      </c>
      <c r="W529" s="173"/>
    </row>
    <row r="530" spans="1:23">
      <c r="A530" s="232"/>
      <c r="B530" s="603">
        <v>43.75</v>
      </c>
      <c r="C530" s="47">
        <v>0.311</v>
      </c>
      <c r="D530" s="47">
        <v>0.19500000000000001</v>
      </c>
      <c r="E530" s="47">
        <v>0.33</v>
      </c>
      <c r="F530" s="47">
        <v>0.29699999999999999</v>
      </c>
      <c r="G530" s="47">
        <v>0.36699999999999999</v>
      </c>
      <c r="H530" s="47">
        <v>0.25800000000000001</v>
      </c>
      <c r="I530" s="47">
        <v>0.24299999999999999</v>
      </c>
      <c r="J530" s="47">
        <v>0.21099999999999999</v>
      </c>
      <c r="K530" s="47">
        <v>0.20399999999999999</v>
      </c>
      <c r="L530" s="47">
        <v>0.247</v>
      </c>
      <c r="M530" s="47">
        <v>0.29399999999999998</v>
      </c>
      <c r="N530" s="47">
        <v>0.41699999999999998</v>
      </c>
      <c r="O530" s="47">
        <v>0.23599999999999999</v>
      </c>
      <c r="P530" s="47">
        <v>0.34399999999999997</v>
      </c>
      <c r="Q530" s="47">
        <v>0.378</v>
      </c>
      <c r="R530" s="47">
        <v>0.22800000000000001</v>
      </c>
      <c r="S530" s="47">
        <v>0.24099999999999999</v>
      </c>
      <c r="T530" s="47">
        <v>0.183</v>
      </c>
      <c r="U530" s="47">
        <v>0.21099999999999999</v>
      </c>
      <c r="V530" s="47">
        <v>0.33400000000000002</v>
      </c>
      <c r="W530" s="173"/>
    </row>
    <row r="531" spans="1:23">
      <c r="A531" s="232"/>
      <c r="B531" s="603">
        <v>43.83</v>
      </c>
      <c r="C531" s="47">
        <v>0.253</v>
      </c>
      <c r="D531" s="47">
        <v>0.188</v>
      </c>
      <c r="E531" s="47">
        <v>0.32900000000000001</v>
      </c>
      <c r="F531" s="47">
        <v>0.26500000000000001</v>
      </c>
      <c r="G531" s="47">
        <v>0.376</v>
      </c>
      <c r="H531" s="47">
        <v>0.21199999999999999</v>
      </c>
      <c r="I531" s="47">
        <v>0.23899999999999999</v>
      </c>
      <c r="J531" s="47">
        <v>0.20399999999999999</v>
      </c>
      <c r="K531" s="47">
        <v>0.19800000000000001</v>
      </c>
      <c r="L531" s="47">
        <v>0.25</v>
      </c>
      <c r="M531" s="47">
        <v>0.20899999999999999</v>
      </c>
      <c r="N531" s="47">
        <v>0.32900000000000001</v>
      </c>
      <c r="O531" s="47">
        <v>0.24399999999999999</v>
      </c>
      <c r="P531" s="47">
        <v>0.26900000000000002</v>
      </c>
      <c r="Q531" s="47">
        <v>0.371</v>
      </c>
      <c r="R531" s="47">
        <v>0.19500000000000001</v>
      </c>
      <c r="S531" s="47">
        <v>0.214</v>
      </c>
      <c r="T531" s="47">
        <v>0.32100000000000001</v>
      </c>
      <c r="U531" s="47">
        <v>0.23599999999999999</v>
      </c>
      <c r="V531" s="47">
        <v>0.27500000000000002</v>
      </c>
      <c r="W531" s="173"/>
    </row>
    <row r="532" spans="1:23">
      <c r="A532" s="232"/>
      <c r="B532" s="603">
        <v>43.92</v>
      </c>
      <c r="C532" s="47">
        <v>0.249</v>
      </c>
      <c r="D532" s="47">
        <v>0.192</v>
      </c>
      <c r="E532" s="47">
        <v>0.29099999999999998</v>
      </c>
      <c r="F532" s="47">
        <v>0.247</v>
      </c>
      <c r="G532" s="47">
        <v>0.40799999999999997</v>
      </c>
      <c r="H532" s="47">
        <v>0.29599999999999999</v>
      </c>
      <c r="I532" s="47">
        <v>0.23799999999999999</v>
      </c>
      <c r="J532" s="47">
        <v>0.316</v>
      </c>
      <c r="K532" s="47">
        <v>0.188</v>
      </c>
      <c r="L532" s="47">
        <v>0.253</v>
      </c>
      <c r="M532" s="47">
        <v>0.219</v>
      </c>
      <c r="N532" s="47">
        <v>0.29099999999999998</v>
      </c>
      <c r="O532" s="47">
        <v>0.27700000000000002</v>
      </c>
      <c r="P532" s="47">
        <v>0.26400000000000001</v>
      </c>
      <c r="Q532" s="47">
        <v>0.36199999999999999</v>
      </c>
      <c r="R532" s="47">
        <v>0.21</v>
      </c>
      <c r="S532" s="47">
        <v>0.20799999999999999</v>
      </c>
      <c r="T532" s="47">
        <v>0.318</v>
      </c>
      <c r="U532" s="47">
        <v>0.248</v>
      </c>
      <c r="V532" s="47">
        <v>0.23499999999999999</v>
      </c>
      <c r="W532" s="173"/>
    </row>
    <row r="533" spans="1:23">
      <c r="A533" s="232"/>
      <c r="B533" s="603">
        <v>44</v>
      </c>
      <c r="C533" s="47">
        <v>0.254</v>
      </c>
      <c r="D533" s="47">
        <v>0.184</v>
      </c>
      <c r="E533" s="47">
        <v>0.24199999999999999</v>
      </c>
      <c r="F533" s="47">
        <v>0.247</v>
      </c>
      <c r="G533" s="47">
        <v>0.39200000000000002</v>
      </c>
      <c r="H533" s="47">
        <v>0.308</v>
      </c>
      <c r="I533" s="47">
        <v>0.20200000000000001</v>
      </c>
      <c r="J533" s="47">
        <v>0.22</v>
      </c>
      <c r="K533" s="47">
        <v>0.21099999999999999</v>
      </c>
      <c r="L533" s="47">
        <v>0.248</v>
      </c>
      <c r="M533" s="47">
        <v>0.24099999999999999</v>
      </c>
      <c r="N533" s="47">
        <v>0.255</v>
      </c>
      <c r="O533" s="47">
        <v>0.255</v>
      </c>
      <c r="P533" s="47">
        <v>0.23200000000000001</v>
      </c>
      <c r="Q533" s="47">
        <v>0.35499999999999998</v>
      </c>
      <c r="R533" s="47">
        <v>0.20499999999999999</v>
      </c>
      <c r="S533" s="47">
        <v>0.20300000000000001</v>
      </c>
      <c r="T533" s="47">
        <v>0.26100000000000001</v>
      </c>
      <c r="U533" s="47">
        <v>0.36499999999999999</v>
      </c>
      <c r="V533" s="47">
        <v>0.20899999999999999</v>
      </c>
      <c r="W533" s="173"/>
    </row>
    <row r="534" spans="1:23">
      <c r="A534" s="232"/>
      <c r="B534" s="603">
        <v>44.08</v>
      </c>
      <c r="C534" s="47">
        <v>0.29899999999999999</v>
      </c>
      <c r="D534" s="47">
        <v>0.16600000000000001</v>
      </c>
      <c r="E534" s="47">
        <v>0.20699999999999999</v>
      </c>
      <c r="F534" s="47">
        <v>0.23499999999999999</v>
      </c>
      <c r="G534" s="47">
        <v>0.36899999999999999</v>
      </c>
      <c r="H534" s="47">
        <v>0.30599999999999999</v>
      </c>
      <c r="I534" s="47">
        <v>0.19800000000000001</v>
      </c>
      <c r="J534" s="47">
        <v>0.13900000000000001</v>
      </c>
      <c r="K534" s="47">
        <v>0.26400000000000001</v>
      </c>
      <c r="L534" s="47">
        <v>0.22900000000000001</v>
      </c>
      <c r="M534" s="47">
        <v>0.25700000000000001</v>
      </c>
      <c r="N534" s="47">
        <v>0.26600000000000001</v>
      </c>
      <c r="O534" s="47">
        <v>0.24399999999999999</v>
      </c>
      <c r="P534" s="47">
        <v>0.23799999999999999</v>
      </c>
      <c r="Q534" s="47">
        <v>0.35399999999999998</v>
      </c>
      <c r="R534" s="47">
        <v>0.19900000000000001</v>
      </c>
      <c r="S534" s="47">
        <v>0.20599999999999999</v>
      </c>
      <c r="T534" s="47">
        <v>0.20699999999999999</v>
      </c>
      <c r="U534" s="47">
        <v>0.34499999999999997</v>
      </c>
      <c r="V534" s="47">
        <v>0.21099999999999999</v>
      </c>
      <c r="W534" s="173"/>
    </row>
    <row r="535" spans="1:23">
      <c r="A535" s="232"/>
      <c r="B535" s="603">
        <v>44.17</v>
      </c>
      <c r="C535" s="47">
        <v>0.25800000000000001</v>
      </c>
      <c r="D535" s="47">
        <v>0.17499999999999999</v>
      </c>
      <c r="E535" s="47">
        <v>0.20399999999999999</v>
      </c>
      <c r="F535" s="47">
        <v>0.22600000000000001</v>
      </c>
      <c r="G535" s="47">
        <v>0.38500000000000001</v>
      </c>
      <c r="H535" s="47">
        <v>0.29199999999999998</v>
      </c>
      <c r="I535" s="47">
        <v>0.20799999999999999</v>
      </c>
      <c r="J535" s="47">
        <v>0.17799999999999999</v>
      </c>
      <c r="K535" s="47">
        <v>0.21299999999999999</v>
      </c>
      <c r="L535" s="47">
        <v>0.22700000000000001</v>
      </c>
      <c r="M535" s="47">
        <v>0.27100000000000002</v>
      </c>
      <c r="N535" s="47">
        <v>0.249</v>
      </c>
      <c r="O535" s="47">
        <v>0.214</v>
      </c>
      <c r="P535" s="47">
        <v>0.33</v>
      </c>
      <c r="Q535" s="47">
        <v>0.312</v>
      </c>
      <c r="R535" s="47">
        <v>0.185</v>
      </c>
      <c r="S535" s="47">
        <v>0.184</v>
      </c>
      <c r="T535" s="47">
        <v>0.26</v>
      </c>
      <c r="U535" s="47">
        <v>0.27300000000000002</v>
      </c>
      <c r="V535" s="47">
        <v>0.20100000000000001</v>
      </c>
      <c r="W535" s="173"/>
    </row>
    <row r="536" spans="1:23">
      <c r="A536" s="232"/>
      <c r="B536" s="603">
        <v>44.25</v>
      </c>
      <c r="C536" s="47">
        <v>0.26500000000000001</v>
      </c>
      <c r="D536" s="47">
        <v>0.17299999999999999</v>
      </c>
      <c r="E536" s="47">
        <v>0.223</v>
      </c>
      <c r="F536" s="47">
        <v>0.19500000000000001</v>
      </c>
      <c r="G536" s="47">
        <v>0.32200000000000001</v>
      </c>
      <c r="H536" s="47">
        <v>0.245</v>
      </c>
      <c r="I536" s="47">
        <v>0.19500000000000001</v>
      </c>
      <c r="J536" s="47">
        <v>0.17499999999999999</v>
      </c>
      <c r="K536" s="47">
        <v>0.17399999999999999</v>
      </c>
      <c r="L536" s="47">
        <v>0.20699999999999999</v>
      </c>
      <c r="M536" s="47">
        <v>0.25900000000000001</v>
      </c>
      <c r="N536" s="47">
        <v>0.22500000000000001</v>
      </c>
      <c r="O536" s="47">
        <v>0.21299999999999999</v>
      </c>
      <c r="P536" s="47">
        <v>0.33200000000000002</v>
      </c>
      <c r="Q536" s="47">
        <v>0.32300000000000001</v>
      </c>
      <c r="R536" s="47">
        <v>0.189</v>
      </c>
      <c r="S536" s="47">
        <v>0.182</v>
      </c>
      <c r="T536" s="47">
        <v>0.29299999999999998</v>
      </c>
      <c r="U536" s="47">
        <v>0.27900000000000003</v>
      </c>
      <c r="V536" s="47">
        <v>0.32300000000000001</v>
      </c>
      <c r="W536" s="173"/>
    </row>
    <row r="537" spans="1:23">
      <c r="A537" s="232"/>
      <c r="B537" s="603">
        <v>44.33</v>
      </c>
      <c r="C537" s="47">
        <v>0.26900000000000002</v>
      </c>
      <c r="D537" s="47">
        <v>0.17699999999999999</v>
      </c>
      <c r="E537" s="47">
        <v>0.24399999999999999</v>
      </c>
      <c r="F537" s="47">
        <v>0.20699999999999999</v>
      </c>
      <c r="G537" s="47">
        <v>0.20399999999999999</v>
      </c>
      <c r="H537" s="47">
        <v>0.254</v>
      </c>
      <c r="I537" s="47">
        <v>0.20799999999999999</v>
      </c>
      <c r="J537" s="47">
        <v>0.161</v>
      </c>
      <c r="K537" s="47">
        <v>0.17</v>
      </c>
      <c r="L537" s="47">
        <v>0.20100000000000001</v>
      </c>
      <c r="M537" s="47">
        <v>0.32500000000000001</v>
      </c>
      <c r="N537" s="47">
        <v>0.24099999999999999</v>
      </c>
      <c r="O537" s="47">
        <v>0.22700000000000001</v>
      </c>
      <c r="P537" s="47">
        <v>0.375</v>
      </c>
      <c r="Q537" s="47">
        <v>0.30199999999999999</v>
      </c>
      <c r="R537" s="47">
        <v>0.19500000000000001</v>
      </c>
      <c r="S537" s="47">
        <v>0.18099999999999999</v>
      </c>
      <c r="T537" s="47">
        <v>0.246</v>
      </c>
      <c r="U537" s="47">
        <v>0.23899999999999999</v>
      </c>
      <c r="V537" s="47">
        <v>0.27500000000000002</v>
      </c>
      <c r="W537" s="173"/>
    </row>
    <row r="538" spans="1:23">
      <c r="A538" s="232"/>
      <c r="B538" s="603">
        <v>44.42</v>
      </c>
      <c r="C538" s="47">
        <v>0.24299999999999999</v>
      </c>
      <c r="D538" s="47">
        <v>0.17599999999999999</v>
      </c>
      <c r="E538" s="47">
        <v>0.315</v>
      </c>
      <c r="F538" s="47">
        <v>0.22800000000000001</v>
      </c>
      <c r="G538" s="47">
        <v>0.247</v>
      </c>
      <c r="H538" s="47">
        <v>0.20799999999999999</v>
      </c>
      <c r="I538" s="47">
        <v>0.21299999999999999</v>
      </c>
      <c r="J538" s="47">
        <v>0.17</v>
      </c>
      <c r="K538" s="47">
        <v>0.17899999999999999</v>
      </c>
      <c r="L538" s="47">
        <v>0.27700000000000002</v>
      </c>
      <c r="M538" s="47">
        <v>0.34699999999999998</v>
      </c>
      <c r="N538" s="47">
        <v>0.218</v>
      </c>
      <c r="O538" s="47">
        <v>0.20699999999999999</v>
      </c>
      <c r="P538" s="47">
        <v>0.307</v>
      </c>
      <c r="Q538" s="47">
        <v>0.29599999999999999</v>
      </c>
      <c r="R538" s="47">
        <v>0.19600000000000001</v>
      </c>
      <c r="S538" s="47">
        <v>0.19500000000000001</v>
      </c>
      <c r="T538" s="47">
        <v>0.216</v>
      </c>
      <c r="U538" s="47">
        <v>0.22500000000000001</v>
      </c>
      <c r="V538" s="47">
        <v>0.26900000000000002</v>
      </c>
      <c r="W538" s="173"/>
    </row>
    <row r="539" spans="1:23">
      <c r="A539" s="232"/>
      <c r="B539" s="603">
        <v>44.5</v>
      </c>
      <c r="C539" s="47">
        <v>0.24</v>
      </c>
      <c r="D539" s="47">
        <v>0.19500000000000001</v>
      </c>
      <c r="E539" s="47">
        <v>0.313</v>
      </c>
      <c r="F539" s="47">
        <v>0.28000000000000003</v>
      </c>
      <c r="G539" s="47">
        <v>0.23799999999999999</v>
      </c>
      <c r="H539" s="47">
        <v>0.21099999999999999</v>
      </c>
      <c r="I539" s="47">
        <v>0.22</v>
      </c>
      <c r="J539" s="47">
        <v>0.20200000000000001</v>
      </c>
      <c r="K539" s="47">
        <v>0.18099999999999999</v>
      </c>
      <c r="L539" s="47">
        <v>0.33800000000000002</v>
      </c>
      <c r="M539" s="47">
        <v>0.27400000000000002</v>
      </c>
      <c r="N539" s="47">
        <v>0.22500000000000001</v>
      </c>
      <c r="O539" s="47">
        <v>0.216</v>
      </c>
      <c r="P539" s="47">
        <v>0.255</v>
      </c>
      <c r="Q539" s="47">
        <v>0.372</v>
      </c>
      <c r="R539" s="47">
        <v>0.17199999999999999</v>
      </c>
      <c r="S539" s="47">
        <v>0.24199999999999999</v>
      </c>
      <c r="T539" s="47">
        <v>0.22600000000000001</v>
      </c>
      <c r="U539" s="47">
        <v>0.222</v>
      </c>
      <c r="V539" s="47">
        <v>0.27500000000000002</v>
      </c>
      <c r="W539" s="173"/>
    </row>
    <row r="540" spans="1:23">
      <c r="A540" s="232"/>
      <c r="B540" s="603">
        <v>44.58</v>
      </c>
      <c r="C540" s="47">
        <v>0.24199999999999999</v>
      </c>
      <c r="D540" s="47">
        <v>0.185</v>
      </c>
      <c r="E540" s="47">
        <v>0.316</v>
      </c>
      <c r="F540" s="47">
        <v>0.28699999999999998</v>
      </c>
      <c r="G540" s="47">
        <v>0.23300000000000001</v>
      </c>
      <c r="H540" s="47">
        <v>0.20499999999999999</v>
      </c>
      <c r="I540" s="47">
        <v>0.20799999999999999</v>
      </c>
      <c r="J540" s="47">
        <v>0.34200000000000003</v>
      </c>
      <c r="K540" s="47">
        <v>0.16400000000000001</v>
      </c>
      <c r="L540" s="47">
        <v>0.30199999999999999</v>
      </c>
      <c r="M540" s="47">
        <v>0.29599999999999999</v>
      </c>
      <c r="N540" s="47">
        <v>0.23100000000000001</v>
      </c>
      <c r="O540" s="47">
        <v>0.21</v>
      </c>
      <c r="P540" s="47">
        <v>0.255</v>
      </c>
      <c r="Q540" s="47">
        <v>0.39</v>
      </c>
      <c r="R540" s="47">
        <v>0.18099999999999999</v>
      </c>
      <c r="S540" s="47">
        <v>0.23499999999999999</v>
      </c>
      <c r="T540" s="47">
        <v>0.22</v>
      </c>
      <c r="U540" s="47">
        <v>0.21199999999999999</v>
      </c>
      <c r="V540" s="47">
        <v>0.27600000000000002</v>
      </c>
      <c r="W540" s="173"/>
    </row>
    <row r="541" spans="1:23">
      <c r="A541" s="232"/>
      <c r="B541" s="603">
        <v>44.67</v>
      </c>
      <c r="C541" s="47">
        <v>0.224</v>
      </c>
      <c r="D541" s="47">
        <v>0.187</v>
      </c>
      <c r="E541" s="47">
        <v>0.35399999999999998</v>
      </c>
      <c r="F541" s="47">
        <v>0.26300000000000001</v>
      </c>
      <c r="G541" s="47">
        <v>0.27700000000000002</v>
      </c>
      <c r="H541" s="47">
        <v>0.20499999999999999</v>
      </c>
      <c r="I541" s="47">
        <v>0.20499999999999999</v>
      </c>
      <c r="J541" s="47">
        <v>0.33800000000000002</v>
      </c>
      <c r="K541" s="47">
        <v>0.23899999999999999</v>
      </c>
      <c r="L541" s="47">
        <v>0.30499999999999999</v>
      </c>
      <c r="M541" s="47">
        <v>0.34899999999999998</v>
      </c>
      <c r="N541" s="47">
        <v>0.215</v>
      </c>
      <c r="O541" s="47">
        <v>0.30199999999999999</v>
      </c>
      <c r="P541" s="47">
        <v>0.25600000000000001</v>
      </c>
      <c r="Q541" s="47">
        <v>0.34699999999999998</v>
      </c>
      <c r="R541" s="47">
        <v>0.183</v>
      </c>
      <c r="S541" s="47">
        <v>0.23300000000000001</v>
      </c>
      <c r="T541" s="47">
        <v>0.182</v>
      </c>
      <c r="U541" s="47">
        <v>0.221</v>
      </c>
      <c r="V541" s="47">
        <v>0.253</v>
      </c>
      <c r="W541" s="173"/>
    </row>
    <row r="542" spans="1:23">
      <c r="A542" s="232"/>
      <c r="B542" s="603">
        <v>44.75</v>
      </c>
      <c r="C542" s="47">
        <v>0.23300000000000001</v>
      </c>
      <c r="D542" s="47">
        <v>0.16200000000000001</v>
      </c>
      <c r="E542" s="47">
        <v>0.32700000000000001</v>
      </c>
      <c r="F542" s="47">
        <v>0.25900000000000001</v>
      </c>
      <c r="G542" s="47">
        <v>0.27900000000000003</v>
      </c>
      <c r="H542" s="47">
        <v>0.27500000000000002</v>
      </c>
      <c r="I542" s="47">
        <v>0.30299999999999999</v>
      </c>
      <c r="J542" s="47">
        <v>0.35</v>
      </c>
      <c r="K542" s="47">
        <v>0.223</v>
      </c>
      <c r="L542" s="47">
        <v>0.42899999999999999</v>
      </c>
      <c r="M542" s="47">
        <v>0.34499999999999997</v>
      </c>
      <c r="N542" s="47">
        <v>0.20599999999999999</v>
      </c>
      <c r="O542" s="47">
        <v>0.29699999999999999</v>
      </c>
      <c r="P542" s="47">
        <v>0.246</v>
      </c>
      <c r="Q542" s="47">
        <v>0.35199999999999998</v>
      </c>
      <c r="R542" s="47">
        <v>0.191</v>
      </c>
      <c r="S542" s="47">
        <v>0.21199999999999999</v>
      </c>
      <c r="T542" s="47">
        <v>0.193</v>
      </c>
      <c r="U542" s="47">
        <v>0.224</v>
      </c>
      <c r="V542" s="47">
        <v>0.247</v>
      </c>
      <c r="W542" s="173"/>
    </row>
    <row r="543" spans="1:23">
      <c r="A543" s="232"/>
      <c r="B543" s="603">
        <v>44.83</v>
      </c>
      <c r="C543" s="47">
        <v>0.28299999999999997</v>
      </c>
      <c r="D543" s="47">
        <v>0.18099999999999999</v>
      </c>
      <c r="E543" s="47">
        <v>0.34200000000000003</v>
      </c>
      <c r="F543" s="47">
        <v>0.26100000000000001</v>
      </c>
      <c r="G543" s="47">
        <v>0.26700000000000002</v>
      </c>
      <c r="H543" s="47">
        <v>0.20599999999999999</v>
      </c>
      <c r="I543" s="47">
        <v>0.29899999999999999</v>
      </c>
      <c r="J543" s="47">
        <v>0.28599999999999998</v>
      </c>
      <c r="K543" s="47">
        <v>0.28499999999999998</v>
      </c>
      <c r="L543" s="47">
        <v>0.41899999999999998</v>
      </c>
      <c r="M543" s="47">
        <v>0.249</v>
      </c>
      <c r="N543" s="47">
        <v>0.248</v>
      </c>
      <c r="O543" s="47">
        <v>0.26100000000000001</v>
      </c>
      <c r="P543" s="47">
        <v>0.24099999999999999</v>
      </c>
      <c r="Q543" s="47">
        <v>0.3</v>
      </c>
      <c r="R543" s="47">
        <v>0.215</v>
      </c>
      <c r="S543" s="47">
        <v>0.21199999999999999</v>
      </c>
      <c r="T543" s="47">
        <v>0.185</v>
      </c>
      <c r="U543" s="47">
        <v>0.223</v>
      </c>
      <c r="V543" s="47">
        <v>0.25700000000000001</v>
      </c>
      <c r="W543" s="173"/>
    </row>
    <row r="544" spans="1:23">
      <c r="A544" s="232"/>
      <c r="B544" s="603">
        <v>44.92</v>
      </c>
      <c r="C544" s="47">
        <v>0.34399999999999997</v>
      </c>
      <c r="D544" s="47">
        <v>0.17299999999999999</v>
      </c>
      <c r="E544" s="47">
        <v>0.35099999999999998</v>
      </c>
      <c r="F544" s="47">
        <v>0.253</v>
      </c>
      <c r="G544" s="47">
        <v>0.25800000000000001</v>
      </c>
      <c r="H544" s="47">
        <v>0.2</v>
      </c>
      <c r="I544" s="47">
        <v>0.22600000000000001</v>
      </c>
      <c r="J544" s="47">
        <v>0.315</v>
      </c>
      <c r="K544" s="47">
        <v>0.29399999999999998</v>
      </c>
      <c r="L544" s="47">
        <v>0.40400000000000003</v>
      </c>
      <c r="M544" s="47">
        <v>0.23300000000000001</v>
      </c>
      <c r="N544" s="47">
        <v>0.311</v>
      </c>
      <c r="O544" s="47">
        <v>0.29799999999999999</v>
      </c>
      <c r="P544" s="47">
        <v>0.24099999999999999</v>
      </c>
      <c r="Q544" s="47">
        <v>0.27500000000000002</v>
      </c>
      <c r="R544" s="47">
        <v>0.27600000000000002</v>
      </c>
      <c r="S544" s="47">
        <v>0.23300000000000001</v>
      </c>
      <c r="T544" s="47">
        <v>0.20499999999999999</v>
      </c>
      <c r="U544" s="47">
        <v>0.214</v>
      </c>
      <c r="V544" s="47">
        <v>0.23</v>
      </c>
      <c r="W544" s="173"/>
    </row>
    <row r="545" spans="1:23">
      <c r="A545" s="232"/>
      <c r="B545" s="603">
        <v>45</v>
      </c>
      <c r="C545" s="47">
        <v>0.34</v>
      </c>
      <c r="D545" s="47">
        <v>0.17899999999999999</v>
      </c>
      <c r="E545" s="47">
        <v>0.35799999999999998</v>
      </c>
      <c r="F545" s="47">
        <v>0.24299999999999999</v>
      </c>
      <c r="G545" s="47">
        <v>0.25</v>
      </c>
      <c r="H545" s="47">
        <v>0.19700000000000001</v>
      </c>
      <c r="I545" s="47">
        <v>0.26100000000000001</v>
      </c>
      <c r="J545" s="47">
        <v>0.27100000000000002</v>
      </c>
      <c r="K545" s="47">
        <v>0.39100000000000001</v>
      </c>
      <c r="L545" s="47">
        <v>0.39700000000000002</v>
      </c>
      <c r="M545" s="47">
        <v>0.20599999999999999</v>
      </c>
      <c r="N545" s="47">
        <v>0.42299999999999999</v>
      </c>
      <c r="O545" s="47">
        <v>0.33300000000000002</v>
      </c>
      <c r="P545" s="47">
        <v>0.24</v>
      </c>
      <c r="Q545" s="47">
        <v>0.27200000000000002</v>
      </c>
      <c r="R545" s="47">
        <v>0.32</v>
      </c>
      <c r="S545" s="47">
        <v>0.20399999999999999</v>
      </c>
      <c r="T545" s="47">
        <v>0.191</v>
      </c>
      <c r="U545" s="47">
        <v>0.188</v>
      </c>
      <c r="V545" s="47">
        <v>0.22500000000000001</v>
      </c>
      <c r="W545" s="173"/>
    </row>
    <row r="546" spans="1:23">
      <c r="A546" s="232"/>
      <c r="B546" s="603">
        <v>45.08</v>
      </c>
      <c r="C546" s="47">
        <v>0.37</v>
      </c>
      <c r="D546" s="47">
        <v>0.17599999999999999</v>
      </c>
      <c r="E546" s="47">
        <v>0.33100000000000002</v>
      </c>
      <c r="F546" s="47">
        <v>0.222</v>
      </c>
      <c r="G546" s="47">
        <v>0.245</v>
      </c>
      <c r="H546" s="47">
        <v>0.187</v>
      </c>
      <c r="I546" s="47">
        <v>0.23799999999999999</v>
      </c>
      <c r="J546" s="47">
        <v>0.34100000000000003</v>
      </c>
      <c r="K546" s="47">
        <v>0.221</v>
      </c>
      <c r="L546" s="47">
        <v>0.307</v>
      </c>
      <c r="M546" s="47">
        <v>0.246</v>
      </c>
      <c r="N546" s="47">
        <v>0.36699999999999999</v>
      </c>
      <c r="O546" s="47">
        <v>0.35</v>
      </c>
      <c r="P546" s="47">
        <v>0.248</v>
      </c>
      <c r="Q546" s="47">
        <v>0.27300000000000002</v>
      </c>
      <c r="R546" s="47">
        <v>0.313</v>
      </c>
      <c r="S546" s="47">
        <v>0.19800000000000001</v>
      </c>
      <c r="T546" s="47">
        <v>0.189</v>
      </c>
      <c r="U546" s="47">
        <v>0.20100000000000001</v>
      </c>
      <c r="V546" s="47">
        <v>0.23899999999999999</v>
      </c>
      <c r="W546" s="173"/>
    </row>
    <row r="547" spans="1:23">
      <c r="A547" s="232"/>
      <c r="B547" s="603">
        <v>45.17</v>
      </c>
      <c r="C547" s="47">
        <v>0.30299999999999999</v>
      </c>
      <c r="D547" s="47">
        <v>0.19</v>
      </c>
      <c r="E547" s="47">
        <v>0.313</v>
      </c>
      <c r="F547" s="47">
        <v>0.24099999999999999</v>
      </c>
      <c r="G547" s="47">
        <v>0.23699999999999999</v>
      </c>
      <c r="H547" s="47">
        <v>0.21099999999999999</v>
      </c>
      <c r="I547" s="47">
        <v>0.24</v>
      </c>
      <c r="J547" s="47">
        <v>0.33500000000000002</v>
      </c>
      <c r="K547" s="47">
        <v>0.22600000000000001</v>
      </c>
      <c r="L547" s="47">
        <v>0.28499999999999998</v>
      </c>
      <c r="M547" s="47">
        <v>0.26500000000000001</v>
      </c>
      <c r="N547" s="47">
        <v>0.32300000000000001</v>
      </c>
      <c r="O547" s="47">
        <v>0.4</v>
      </c>
      <c r="P547" s="47">
        <v>0.219</v>
      </c>
      <c r="Q547" s="47">
        <v>0.26300000000000001</v>
      </c>
      <c r="R547" s="47">
        <v>0.248</v>
      </c>
      <c r="S547" s="47">
        <v>0.20200000000000001</v>
      </c>
      <c r="T547" s="47">
        <v>0.154</v>
      </c>
      <c r="U547" s="47">
        <v>0.186</v>
      </c>
      <c r="V547" s="47">
        <v>0.26200000000000001</v>
      </c>
      <c r="W547" s="173"/>
    </row>
    <row r="548" spans="1:23">
      <c r="A548" s="232"/>
      <c r="B548" s="603">
        <v>45.25</v>
      </c>
      <c r="C548" s="47">
        <v>0.29599999999999999</v>
      </c>
      <c r="D548" s="47">
        <v>0.221</v>
      </c>
      <c r="E548" s="47">
        <v>0.26500000000000001</v>
      </c>
      <c r="F548" s="47">
        <v>0.221</v>
      </c>
      <c r="G548" s="47">
        <v>0.22</v>
      </c>
      <c r="H548" s="47">
        <v>0.20300000000000001</v>
      </c>
      <c r="I548" s="47">
        <v>0.216</v>
      </c>
      <c r="J548" s="47">
        <v>0.28599999999999998</v>
      </c>
      <c r="K548" s="47">
        <v>0.252</v>
      </c>
      <c r="L548" s="47">
        <v>0.23899999999999999</v>
      </c>
      <c r="M548" s="47">
        <v>0.25</v>
      </c>
      <c r="N548" s="47">
        <v>0.28999999999999998</v>
      </c>
      <c r="O548" s="47">
        <v>0.42899999999999999</v>
      </c>
      <c r="P548" s="47">
        <v>0.25</v>
      </c>
      <c r="Q548" s="47">
        <v>0.29399999999999998</v>
      </c>
      <c r="R548" s="47">
        <v>0.23499999999999999</v>
      </c>
      <c r="S548" s="47">
        <v>0.20499999999999999</v>
      </c>
      <c r="T548" s="47">
        <v>0.159</v>
      </c>
      <c r="U548" s="47">
        <v>0.184</v>
      </c>
      <c r="V548" s="47">
        <v>0.24</v>
      </c>
      <c r="W548" s="173"/>
    </row>
    <row r="549" spans="1:23">
      <c r="A549" s="232"/>
      <c r="B549" s="603">
        <v>45.33</v>
      </c>
      <c r="C549" s="47">
        <v>0.26900000000000002</v>
      </c>
      <c r="D549" s="47">
        <v>0.26</v>
      </c>
      <c r="E549" s="47">
        <v>0.27500000000000002</v>
      </c>
      <c r="F549" s="47">
        <v>0.224</v>
      </c>
      <c r="G549" s="47">
        <v>0.23699999999999999</v>
      </c>
      <c r="H549" s="47">
        <v>0.20799999999999999</v>
      </c>
      <c r="I549" s="47">
        <v>0.20499999999999999</v>
      </c>
      <c r="J549" s="47">
        <v>0.246</v>
      </c>
      <c r="K549" s="47">
        <v>0.222</v>
      </c>
      <c r="L549" s="47">
        <v>0.23799999999999999</v>
      </c>
      <c r="M549" s="47">
        <v>0.28000000000000003</v>
      </c>
      <c r="N549" s="47">
        <v>0.27800000000000002</v>
      </c>
      <c r="O549" s="47">
        <v>0.39600000000000002</v>
      </c>
      <c r="P549" s="47">
        <v>0.24</v>
      </c>
      <c r="Q549" s="47">
        <v>0.192</v>
      </c>
      <c r="R549" s="47">
        <v>0.21199999999999999</v>
      </c>
      <c r="S549" s="47">
        <v>0.188</v>
      </c>
      <c r="T549" s="47">
        <v>0.28000000000000003</v>
      </c>
      <c r="U549" s="47">
        <v>0.20799999999999999</v>
      </c>
      <c r="V549" s="47">
        <v>0.23899999999999999</v>
      </c>
      <c r="W549" s="173"/>
    </row>
    <row r="550" spans="1:23">
      <c r="A550" s="232"/>
      <c r="B550" s="603">
        <v>45.42</v>
      </c>
      <c r="C550" s="47">
        <v>0.26900000000000002</v>
      </c>
      <c r="D550" s="47">
        <v>0.30299999999999999</v>
      </c>
      <c r="E550" s="47">
        <v>0.25900000000000001</v>
      </c>
      <c r="F550" s="47">
        <v>0.20899999999999999</v>
      </c>
      <c r="G550" s="47">
        <v>0.28199999999999997</v>
      </c>
      <c r="H550" s="47">
        <v>0.19600000000000001</v>
      </c>
      <c r="I550" s="47">
        <v>0.192</v>
      </c>
      <c r="J550" s="47">
        <v>0.216</v>
      </c>
      <c r="K550" s="47">
        <v>0.185</v>
      </c>
      <c r="L550" s="47">
        <v>0.22500000000000001</v>
      </c>
      <c r="M550" s="47">
        <v>0.29799999999999999</v>
      </c>
      <c r="N550" s="47">
        <v>0.249</v>
      </c>
      <c r="O550" s="47">
        <v>0.32</v>
      </c>
      <c r="P550" s="47">
        <v>0.255</v>
      </c>
      <c r="Q550" s="47">
        <v>0.20699999999999999</v>
      </c>
      <c r="R550" s="47">
        <v>0.21</v>
      </c>
      <c r="S550" s="47">
        <v>0.19500000000000001</v>
      </c>
      <c r="T550" s="47">
        <v>0.33700000000000002</v>
      </c>
      <c r="U550" s="47">
        <v>0.28399999999999997</v>
      </c>
      <c r="V550" s="47">
        <v>0.26200000000000001</v>
      </c>
      <c r="W550" s="173"/>
    </row>
    <row r="551" spans="1:23">
      <c r="A551" s="232"/>
      <c r="B551" s="603">
        <v>45.5</v>
      </c>
      <c r="C551" s="47">
        <v>0.23899999999999999</v>
      </c>
      <c r="D551" s="47">
        <v>0.245</v>
      </c>
      <c r="E551" s="47">
        <v>0.26700000000000002</v>
      </c>
      <c r="F551" s="47">
        <v>0.19800000000000001</v>
      </c>
      <c r="G551" s="47">
        <v>0.32</v>
      </c>
      <c r="H551" s="47">
        <v>0.2</v>
      </c>
      <c r="I551" s="47">
        <v>0.187</v>
      </c>
      <c r="J551" s="47">
        <v>0.221</v>
      </c>
      <c r="K551" s="47">
        <v>0.17699999999999999</v>
      </c>
      <c r="L551" s="47">
        <v>0.27700000000000002</v>
      </c>
      <c r="M551" s="47">
        <v>0.25900000000000001</v>
      </c>
      <c r="N551" s="47">
        <v>0.17599999999999999</v>
      </c>
      <c r="O551" s="47">
        <v>0.27500000000000002</v>
      </c>
      <c r="P551" s="47">
        <v>0.23699999999999999</v>
      </c>
      <c r="Q551" s="47">
        <v>0.20200000000000001</v>
      </c>
      <c r="R551" s="47">
        <v>0.193</v>
      </c>
      <c r="S551" s="47">
        <v>0.17</v>
      </c>
      <c r="T551" s="47">
        <v>0.317</v>
      </c>
      <c r="U551" s="47">
        <v>0.38200000000000001</v>
      </c>
      <c r="V551" s="47">
        <v>0.23699999999999999</v>
      </c>
      <c r="W551" s="173"/>
    </row>
    <row r="552" spans="1:23">
      <c r="A552" s="232"/>
      <c r="B552" s="603">
        <v>45.58</v>
      </c>
      <c r="C552" s="47">
        <v>0.221</v>
      </c>
      <c r="D552" s="47">
        <v>0.379</v>
      </c>
      <c r="E552" s="47">
        <v>0.23400000000000001</v>
      </c>
      <c r="F552" s="47">
        <v>0.22700000000000001</v>
      </c>
      <c r="G552" s="47">
        <v>0.318</v>
      </c>
      <c r="H552" s="47">
        <v>0.20200000000000001</v>
      </c>
      <c r="I552" s="47">
        <v>0.17799999999999999</v>
      </c>
      <c r="J552" s="47">
        <v>0.21299999999999999</v>
      </c>
      <c r="K552" s="47">
        <v>0.152</v>
      </c>
      <c r="L552" s="47">
        <v>0.23699999999999999</v>
      </c>
      <c r="M552" s="47">
        <v>0.26800000000000002</v>
      </c>
      <c r="N552" s="47">
        <v>0.18</v>
      </c>
      <c r="O552" s="47">
        <v>0.255</v>
      </c>
      <c r="P552" s="47">
        <v>0.25</v>
      </c>
      <c r="Q552" s="47">
        <v>0.224</v>
      </c>
      <c r="R552" s="47">
        <v>0.182</v>
      </c>
      <c r="S552" s="47">
        <v>0.184</v>
      </c>
      <c r="T552" s="47">
        <v>0.29699999999999999</v>
      </c>
      <c r="U552" s="47">
        <v>0.42</v>
      </c>
      <c r="V552" s="47">
        <v>0.24399999999999999</v>
      </c>
      <c r="W552" s="173"/>
    </row>
    <row r="553" spans="1:23">
      <c r="A553" s="232"/>
      <c r="B553" s="603">
        <v>45.67</v>
      </c>
      <c r="C553" s="47">
        <v>0.219</v>
      </c>
      <c r="D553" s="47">
        <v>0.4</v>
      </c>
      <c r="E553" s="47">
        <v>0.23599999999999999</v>
      </c>
      <c r="F553" s="47">
        <v>0.23699999999999999</v>
      </c>
      <c r="G553" s="47">
        <v>0.35099999999999998</v>
      </c>
      <c r="H553" s="47">
        <v>0.19600000000000001</v>
      </c>
      <c r="I553" s="47">
        <v>0.221</v>
      </c>
      <c r="J553" s="47">
        <v>0.19</v>
      </c>
      <c r="K553" s="47">
        <v>0.17299999999999999</v>
      </c>
      <c r="L553" s="47">
        <v>0.24299999999999999</v>
      </c>
      <c r="M553" s="47">
        <v>0.26700000000000002</v>
      </c>
      <c r="N553" s="47">
        <v>0.20200000000000001</v>
      </c>
      <c r="O553" s="47">
        <v>0.19800000000000001</v>
      </c>
      <c r="P553" s="47">
        <v>0.217</v>
      </c>
      <c r="Q553" s="47">
        <v>0.20899999999999999</v>
      </c>
      <c r="R553" s="47">
        <v>0.20399999999999999</v>
      </c>
      <c r="S553" s="47">
        <v>0.17199999999999999</v>
      </c>
      <c r="T553" s="47">
        <v>0.29399999999999998</v>
      </c>
      <c r="U553" s="47">
        <v>0.38200000000000001</v>
      </c>
      <c r="V553" s="47">
        <v>0.22900000000000001</v>
      </c>
      <c r="W553" s="173"/>
    </row>
    <row r="554" spans="1:23">
      <c r="A554" s="232"/>
      <c r="B554" s="603">
        <v>45.75</v>
      </c>
      <c r="C554" s="47">
        <v>0.21299999999999999</v>
      </c>
      <c r="D554" s="47">
        <v>0.34399999999999997</v>
      </c>
      <c r="E554" s="47">
        <v>0.25800000000000001</v>
      </c>
      <c r="F554" s="47">
        <v>0.21099999999999999</v>
      </c>
      <c r="G554" s="47">
        <v>0.33700000000000002</v>
      </c>
      <c r="H554" s="47">
        <v>0.188</v>
      </c>
      <c r="I554" s="47">
        <v>0.23899999999999999</v>
      </c>
      <c r="J554" s="47">
        <v>0.20699999999999999</v>
      </c>
      <c r="K554" s="47">
        <v>0.17100000000000001</v>
      </c>
      <c r="L554" s="47">
        <v>0.22</v>
      </c>
      <c r="M554" s="47">
        <v>0.30499999999999999</v>
      </c>
      <c r="N554" s="47">
        <v>0.20100000000000001</v>
      </c>
      <c r="O554" s="47">
        <v>0.20300000000000001</v>
      </c>
      <c r="P554" s="47">
        <v>0.22900000000000001</v>
      </c>
      <c r="Q554" s="47">
        <v>0.219</v>
      </c>
      <c r="R554" s="47">
        <v>0.20399999999999999</v>
      </c>
      <c r="S554" s="47">
        <v>0.25700000000000001</v>
      </c>
      <c r="T554" s="47">
        <v>0.36099999999999999</v>
      </c>
      <c r="U554" s="47">
        <v>0.38600000000000001</v>
      </c>
      <c r="V554" s="47">
        <v>0.22800000000000001</v>
      </c>
      <c r="W554" s="173"/>
    </row>
    <row r="555" spans="1:23">
      <c r="A555" s="232"/>
      <c r="B555" s="603">
        <v>45.83</v>
      </c>
      <c r="C555" s="47">
        <v>0.22</v>
      </c>
      <c r="D555" s="47">
        <v>0.30299999999999999</v>
      </c>
      <c r="E555" s="47">
        <v>0.26800000000000002</v>
      </c>
      <c r="F555" s="47">
        <v>0.20100000000000001</v>
      </c>
      <c r="G555" s="47">
        <v>0.314</v>
      </c>
      <c r="H555" s="47">
        <v>0.19900000000000001</v>
      </c>
      <c r="I555" s="47">
        <v>0.23499999999999999</v>
      </c>
      <c r="J555" s="47">
        <v>0.19500000000000001</v>
      </c>
      <c r="K555" s="47">
        <v>0.156</v>
      </c>
      <c r="L555" s="47">
        <v>0.32500000000000001</v>
      </c>
      <c r="M555" s="47">
        <v>0.32400000000000001</v>
      </c>
      <c r="N555" s="47">
        <v>0.28000000000000003</v>
      </c>
      <c r="O555" s="47">
        <v>0.21</v>
      </c>
      <c r="P555" s="47">
        <v>0.22</v>
      </c>
      <c r="Q555" s="47">
        <v>0.22600000000000001</v>
      </c>
      <c r="R555" s="47">
        <v>0.17399999999999999</v>
      </c>
      <c r="S555" s="47">
        <v>0.32200000000000001</v>
      </c>
      <c r="T555" s="47">
        <v>0.311</v>
      </c>
      <c r="U555" s="47">
        <v>0.314</v>
      </c>
      <c r="V555" s="47">
        <v>0.23599999999999999</v>
      </c>
      <c r="W555" s="173"/>
    </row>
    <row r="556" spans="1:23">
      <c r="A556" s="232"/>
      <c r="B556" s="603">
        <v>45.92</v>
      </c>
      <c r="C556" s="47">
        <v>0.215</v>
      </c>
      <c r="D556" s="47">
        <v>0.25600000000000001</v>
      </c>
      <c r="E556" s="47">
        <v>0.31900000000000001</v>
      </c>
      <c r="F556" s="47">
        <v>0.222</v>
      </c>
      <c r="G556" s="47">
        <v>0.248</v>
      </c>
      <c r="H556" s="47">
        <v>0.22500000000000001</v>
      </c>
      <c r="I556" s="47">
        <v>0.27300000000000002</v>
      </c>
      <c r="J556" s="47">
        <v>0.17299999999999999</v>
      </c>
      <c r="K556" s="47">
        <v>0.155</v>
      </c>
      <c r="L556" s="47">
        <v>0.30299999999999999</v>
      </c>
      <c r="M556" s="47">
        <v>0.38300000000000001</v>
      </c>
      <c r="N556" s="47">
        <v>0.32200000000000001</v>
      </c>
      <c r="O556" s="47">
        <v>0.22500000000000001</v>
      </c>
      <c r="P556" s="47">
        <v>0.215</v>
      </c>
      <c r="Q556" s="47">
        <v>0.23599999999999999</v>
      </c>
      <c r="R556" s="47">
        <v>0.182</v>
      </c>
      <c r="S556" s="47">
        <v>0.314</v>
      </c>
      <c r="T556" s="47">
        <v>0.27200000000000002</v>
      </c>
      <c r="U556" s="47">
        <v>0.28499999999999998</v>
      </c>
      <c r="V556" s="47">
        <v>0.22500000000000001</v>
      </c>
      <c r="W556" s="173"/>
    </row>
    <row r="557" spans="1:23">
      <c r="A557" s="232"/>
      <c r="B557" s="603">
        <v>46</v>
      </c>
      <c r="C557" s="47">
        <v>0.20699999999999999</v>
      </c>
      <c r="D557" s="47">
        <v>0.253</v>
      </c>
      <c r="E557" s="47">
        <v>0.313</v>
      </c>
      <c r="F557" s="47">
        <v>0.23100000000000001</v>
      </c>
      <c r="G557" s="47">
        <v>0.26100000000000001</v>
      </c>
      <c r="H557" s="47">
        <v>0.23100000000000001</v>
      </c>
      <c r="I557" s="47">
        <v>0.27100000000000002</v>
      </c>
      <c r="J557" s="47">
        <v>0.157</v>
      </c>
      <c r="K557" s="47">
        <v>0.19900000000000001</v>
      </c>
      <c r="L557" s="47">
        <v>0.307</v>
      </c>
      <c r="M557" s="47">
        <v>0.34799999999999998</v>
      </c>
      <c r="N557" s="47">
        <v>0.28399999999999997</v>
      </c>
      <c r="O557" s="47">
        <v>0.23</v>
      </c>
      <c r="P557" s="47">
        <v>0.23200000000000001</v>
      </c>
      <c r="Q557" s="47">
        <v>0.22900000000000001</v>
      </c>
      <c r="R557" s="47">
        <v>0.17399999999999999</v>
      </c>
      <c r="S557" s="47">
        <v>0.30399999999999999</v>
      </c>
      <c r="T557" s="47">
        <v>0.20799999999999999</v>
      </c>
      <c r="U557" s="47">
        <v>0.29299999999999998</v>
      </c>
      <c r="V557" s="47">
        <v>0.20399999999999999</v>
      </c>
      <c r="W557" s="173"/>
    </row>
    <row r="558" spans="1:23">
      <c r="A558" s="232"/>
      <c r="B558" s="603">
        <v>46.08</v>
      </c>
      <c r="C558" s="47">
        <v>0.23</v>
      </c>
      <c r="D558" s="47">
        <v>0.222</v>
      </c>
      <c r="E558" s="47">
        <v>0.28399999999999997</v>
      </c>
      <c r="F558" s="47">
        <v>0.19700000000000001</v>
      </c>
      <c r="G558" s="47">
        <v>0.25</v>
      </c>
      <c r="H558" s="47">
        <v>0.23200000000000001</v>
      </c>
      <c r="I558" s="47">
        <v>0.28199999999999997</v>
      </c>
      <c r="J558" s="47">
        <v>0.20499999999999999</v>
      </c>
      <c r="K558" s="47">
        <v>0.16400000000000001</v>
      </c>
      <c r="L558" s="47">
        <v>0.26800000000000002</v>
      </c>
      <c r="M558" s="47">
        <v>0.28899999999999998</v>
      </c>
      <c r="N558" s="47">
        <v>0.25600000000000001</v>
      </c>
      <c r="O558" s="47">
        <v>0.23300000000000001</v>
      </c>
      <c r="P558" s="47">
        <v>0.217</v>
      </c>
      <c r="Q558" s="47">
        <v>0.24</v>
      </c>
      <c r="R558" s="47">
        <v>0.17499999999999999</v>
      </c>
      <c r="S558" s="47">
        <v>0.33800000000000002</v>
      </c>
      <c r="T558" s="47">
        <v>0.23</v>
      </c>
      <c r="U558" s="47">
        <v>0.28899999999999998</v>
      </c>
      <c r="V558" s="47">
        <v>0.20399999999999999</v>
      </c>
      <c r="W558" s="173"/>
    </row>
    <row r="559" spans="1:23">
      <c r="A559" s="232"/>
      <c r="B559" s="603">
        <v>46.17</v>
      </c>
      <c r="C559" s="47">
        <v>0.216</v>
      </c>
      <c r="D559" s="47">
        <v>0.20899999999999999</v>
      </c>
      <c r="E559" s="47">
        <v>0.27300000000000002</v>
      </c>
      <c r="F559" s="47">
        <v>0.20499999999999999</v>
      </c>
      <c r="G559" s="47">
        <v>0.22900000000000001</v>
      </c>
      <c r="H559" s="47">
        <v>0.221</v>
      </c>
      <c r="I559" s="47">
        <v>0.26900000000000002</v>
      </c>
      <c r="J559" s="47">
        <v>0.16500000000000001</v>
      </c>
      <c r="K559" s="47">
        <v>0.156</v>
      </c>
      <c r="L559" s="47">
        <v>0.24299999999999999</v>
      </c>
      <c r="M559" s="47">
        <v>0.30499999999999999</v>
      </c>
      <c r="N559" s="47">
        <v>0.23599999999999999</v>
      </c>
      <c r="O559" s="47">
        <v>0.22800000000000001</v>
      </c>
      <c r="P559" s="47">
        <v>0.19</v>
      </c>
      <c r="Q559" s="47">
        <v>0.214</v>
      </c>
      <c r="R559" s="47">
        <v>0.13600000000000001</v>
      </c>
      <c r="S559" s="47">
        <v>0.34899999999999998</v>
      </c>
      <c r="T559" s="47">
        <v>0.21</v>
      </c>
      <c r="U559" s="47">
        <v>0.25700000000000001</v>
      </c>
      <c r="V559" s="47">
        <v>0.217</v>
      </c>
      <c r="W559" s="173"/>
    </row>
    <row r="560" spans="1:23">
      <c r="A560" s="232"/>
      <c r="B560" s="603">
        <v>46.25</v>
      </c>
      <c r="C560" s="47">
        <v>0.26700000000000002</v>
      </c>
      <c r="D560" s="47">
        <v>0.20499999999999999</v>
      </c>
      <c r="E560" s="47">
        <v>0.248</v>
      </c>
      <c r="F560" s="47">
        <v>0.20100000000000001</v>
      </c>
      <c r="G560" s="47">
        <v>0.216</v>
      </c>
      <c r="H560" s="47">
        <v>0.20799999999999999</v>
      </c>
      <c r="I560" s="47">
        <v>0.222</v>
      </c>
      <c r="J560" s="47">
        <v>0.158</v>
      </c>
      <c r="K560" s="47">
        <v>0.17599999999999999</v>
      </c>
      <c r="L560" s="47">
        <v>0.218</v>
      </c>
      <c r="M560" s="47">
        <v>0.28399999999999997</v>
      </c>
      <c r="N560" s="47">
        <v>0.22800000000000001</v>
      </c>
      <c r="O560" s="47">
        <v>0.224</v>
      </c>
      <c r="P560" s="47">
        <v>0.20799999999999999</v>
      </c>
      <c r="Q560" s="47">
        <v>0.33200000000000002</v>
      </c>
      <c r="R560" s="47">
        <v>0.14499999999999999</v>
      </c>
      <c r="S560" s="47">
        <v>0.35299999999999998</v>
      </c>
      <c r="T560" s="47">
        <v>0.20699999999999999</v>
      </c>
      <c r="U560" s="47">
        <v>0.26</v>
      </c>
      <c r="V560" s="47">
        <v>0.21299999999999999</v>
      </c>
      <c r="W560" s="173"/>
    </row>
    <row r="561" spans="1:23">
      <c r="A561" s="232"/>
      <c r="B561" s="603">
        <v>46.33</v>
      </c>
      <c r="C561" s="47">
        <v>0.26800000000000002</v>
      </c>
      <c r="D561" s="47">
        <v>0.19900000000000001</v>
      </c>
      <c r="E561" s="47">
        <v>0.24099999999999999</v>
      </c>
      <c r="F561" s="47">
        <v>0.19700000000000001</v>
      </c>
      <c r="G561" s="47">
        <v>0.24</v>
      </c>
      <c r="H561" s="47">
        <v>0.20799999999999999</v>
      </c>
      <c r="I561" s="47">
        <v>0.21</v>
      </c>
      <c r="J561" s="47">
        <v>0.13700000000000001</v>
      </c>
      <c r="K561" s="47">
        <v>0.16400000000000001</v>
      </c>
      <c r="L561" s="47">
        <v>0.22600000000000001</v>
      </c>
      <c r="M561" s="47">
        <v>0.28000000000000003</v>
      </c>
      <c r="N561" s="47">
        <v>0.23200000000000001</v>
      </c>
      <c r="O561" s="47">
        <v>0.214</v>
      </c>
      <c r="P561" s="47">
        <v>0.26200000000000001</v>
      </c>
      <c r="Q561" s="47">
        <v>0.30399999999999999</v>
      </c>
      <c r="R561" s="47">
        <v>0.152</v>
      </c>
      <c r="S561" s="47">
        <v>0.315</v>
      </c>
      <c r="T561" s="47">
        <v>0.188</v>
      </c>
      <c r="U561" s="47">
        <v>0.24099999999999999</v>
      </c>
      <c r="V561" s="47">
        <v>0.20399999999999999</v>
      </c>
      <c r="W561" s="173"/>
    </row>
    <row r="562" spans="1:23">
      <c r="A562" s="232"/>
      <c r="B562" s="603">
        <v>46.42</v>
      </c>
      <c r="C562" s="47">
        <v>0.221</v>
      </c>
      <c r="D562" s="47">
        <v>0.218</v>
      </c>
      <c r="E562" s="47">
        <v>0.22900000000000001</v>
      </c>
      <c r="F562" s="47">
        <v>0.20300000000000001</v>
      </c>
      <c r="G562" s="47">
        <v>0.24199999999999999</v>
      </c>
      <c r="H562" s="47">
        <v>0.18</v>
      </c>
      <c r="I562" s="47">
        <v>0.20899999999999999</v>
      </c>
      <c r="J562" s="47">
        <v>0.14799999999999999</v>
      </c>
      <c r="K562" s="47">
        <v>0.16600000000000001</v>
      </c>
      <c r="L562" s="47">
        <v>0.222</v>
      </c>
      <c r="M562" s="47">
        <v>0.129</v>
      </c>
      <c r="N562" s="47">
        <v>0.19900000000000001</v>
      </c>
      <c r="O562" s="47">
        <v>0.2</v>
      </c>
      <c r="P562" s="47">
        <v>0.28100000000000003</v>
      </c>
      <c r="Q562" s="47">
        <v>0.29199999999999998</v>
      </c>
      <c r="R562" s="47">
        <v>0.153</v>
      </c>
      <c r="S562" s="47">
        <v>0.27600000000000002</v>
      </c>
      <c r="T562" s="47">
        <v>0.183</v>
      </c>
      <c r="U562" s="47">
        <v>0.22800000000000001</v>
      </c>
      <c r="V562" s="47">
        <v>0.2</v>
      </c>
      <c r="W562" s="173"/>
    </row>
    <row r="563" spans="1:23">
      <c r="A563" s="232"/>
      <c r="B563" s="603">
        <v>46.5</v>
      </c>
      <c r="C563" s="47">
        <v>0.21299999999999999</v>
      </c>
      <c r="D563" s="47">
        <v>0.23699999999999999</v>
      </c>
      <c r="E563" s="47">
        <v>0.22900000000000001</v>
      </c>
      <c r="F563" s="47">
        <v>0.2</v>
      </c>
      <c r="G563" s="47">
        <v>0.25</v>
      </c>
      <c r="H563" s="47">
        <v>0.17699999999999999</v>
      </c>
      <c r="I563" s="47">
        <v>0.19500000000000001</v>
      </c>
      <c r="J563" s="47">
        <v>0.161</v>
      </c>
      <c r="K563" s="47">
        <v>0.17299999999999999</v>
      </c>
      <c r="L563" s="47">
        <v>0.223</v>
      </c>
      <c r="M563" s="47">
        <v>0.161</v>
      </c>
      <c r="N563" s="47">
        <v>0.25</v>
      </c>
      <c r="O563" s="47">
        <v>0.24099999999999999</v>
      </c>
      <c r="P563" s="47">
        <v>0.314</v>
      </c>
      <c r="Q563" s="47">
        <v>0.26900000000000002</v>
      </c>
      <c r="R563" s="47">
        <v>0.159</v>
      </c>
      <c r="S563" s="47">
        <v>0.253</v>
      </c>
      <c r="T563" s="47">
        <v>0.187</v>
      </c>
      <c r="U563" s="47">
        <v>0.21</v>
      </c>
      <c r="V563" s="47">
        <v>0.25800000000000001</v>
      </c>
      <c r="W563" s="173"/>
    </row>
    <row r="564" spans="1:23">
      <c r="A564" s="232"/>
      <c r="B564" s="603">
        <v>46.58</v>
      </c>
      <c r="C564" s="47">
        <v>0.20799999999999999</v>
      </c>
      <c r="D564" s="47">
        <v>0.152</v>
      </c>
      <c r="E564" s="47">
        <v>0.224</v>
      </c>
      <c r="F564" s="47">
        <v>0.19700000000000001</v>
      </c>
      <c r="G564" s="47">
        <v>0.26</v>
      </c>
      <c r="H564" s="47">
        <v>0.16800000000000001</v>
      </c>
      <c r="I564" s="47">
        <v>0.18099999999999999</v>
      </c>
      <c r="J564" s="47">
        <v>0.187</v>
      </c>
      <c r="K564" s="47">
        <v>0.28799999999999998</v>
      </c>
      <c r="L564" s="47">
        <v>0.20699999999999999</v>
      </c>
      <c r="M564" s="47">
        <v>0.16300000000000001</v>
      </c>
      <c r="N564" s="47">
        <v>0.23100000000000001</v>
      </c>
      <c r="O564" s="47">
        <v>0.23200000000000001</v>
      </c>
      <c r="P564" s="47">
        <v>0.30099999999999999</v>
      </c>
      <c r="Q564" s="47">
        <v>0.27600000000000002</v>
      </c>
      <c r="R564" s="47">
        <v>0.17299999999999999</v>
      </c>
      <c r="S564" s="47">
        <v>0.26800000000000002</v>
      </c>
      <c r="T564" s="47">
        <v>0.19</v>
      </c>
      <c r="U564" s="47">
        <v>0.21099999999999999</v>
      </c>
      <c r="V564" s="47">
        <v>0.29399999999999998</v>
      </c>
      <c r="W564" s="173"/>
    </row>
    <row r="565" spans="1:23">
      <c r="A565" s="232"/>
      <c r="B565" s="603">
        <v>46.67</v>
      </c>
      <c r="C565" s="47">
        <v>0.20300000000000001</v>
      </c>
      <c r="D565" s="47">
        <v>0.15</v>
      </c>
      <c r="E565" s="47">
        <v>0.24299999999999999</v>
      </c>
      <c r="F565" s="47">
        <v>0.20200000000000001</v>
      </c>
      <c r="G565" s="47">
        <v>0.25</v>
      </c>
      <c r="H565" s="47">
        <v>0.17100000000000001</v>
      </c>
      <c r="I565" s="47">
        <v>0.17699999999999999</v>
      </c>
      <c r="J565" s="47">
        <v>0.153</v>
      </c>
      <c r="K565" s="47">
        <v>0.21099999999999999</v>
      </c>
      <c r="L565" s="47">
        <v>0.20499999999999999</v>
      </c>
      <c r="M565" s="47">
        <v>0.19700000000000001</v>
      </c>
      <c r="N565" s="47">
        <v>0.21199999999999999</v>
      </c>
      <c r="O565" s="47">
        <v>0.29899999999999999</v>
      </c>
      <c r="P565" s="47">
        <v>0.40899999999999997</v>
      </c>
      <c r="Q565" s="47">
        <v>0.29399999999999998</v>
      </c>
      <c r="R565" s="47">
        <v>0.17199999999999999</v>
      </c>
      <c r="S565" s="47">
        <v>0.25800000000000001</v>
      </c>
      <c r="T565" s="47">
        <v>0.16300000000000001</v>
      </c>
      <c r="U565" s="47">
        <v>0.191</v>
      </c>
      <c r="V565" s="47">
        <v>0.27500000000000002</v>
      </c>
      <c r="W565" s="173"/>
    </row>
    <row r="566" spans="1:23">
      <c r="A566" s="232"/>
      <c r="B566" s="603">
        <v>46.75</v>
      </c>
      <c r="C566" s="47">
        <v>0.20599999999999999</v>
      </c>
      <c r="D566" s="47">
        <v>0.19500000000000001</v>
      </c>
      <c r="E566" s="47">
        <v>0.216</v>
      </c>
      <c r="F566" s="47">
        <v>0.25900000000000001</v>
      </c>
      <c r="G566" s="47">
        <v>0.217</v>
      </c>
      <c r="H566" s="47">
        <v>0.14799999999999999</v>
      </c>
      <c r="I566" s="47">
        <v>0.16300000000000001</v>
      </c>
      <c r="J566" s="47">
        <v>0.16600000000000001</v>
      </c>
      <c r="K566" s="47">
        <v>0.23300000000000001</v>
      </c>
      <c r="L566" s="47">
        <v>0.191</v>
      </c>
      <c r="M566" s="47">
        <v>0.214</v>
      </c>
      <c r="N566" s="47">
        <v>0.20899999999999999</v>
      </c>
      <c r="O566" s="47">
        <v>0.309</v>
      </c>
      <c r="P566" s="47">
        <v>0.39300000000000002</v>
      </c>
      <c r="Q566" s="47">
        <v>0.318</v>
      </c>
      <c r="R566" s="47">
        <v>0.17599999999999999</v>
      </c>
      <c r="S566" s="47">
        <v>0.22800000000000001</v>
      </c>
      <c r="T566" s="47">
        <v>0.18099999999999999</v>
      </c>
      <c r="U566" s="47">
        <v>0.192</v>
      </c>
      <c r="V566" s="47">
        <v>0.28499999999999998</v>
      </c>
      <c r="W566" s="173"/>
    </row>
    <row r="567" spans="1:23">
      <c r="A567" s="232"/>
      <c r="B567" s="603">
        <v>46.83</v>
      </c>
      <c r="C567" s="47">
        <v>0.20300000000000001</v>
      </c>
      <c r="D567" s="47">
        <v>0.189</v>
      </c>
      <c r="E567" s="47">
        <v>0.219</v>
      </c>
      <c r="F567" s="47">
        <v>0.246</v>
      </c>
      <c r="G567" s="47">
        <v>0.214</v>
      </c>
      <c r="H567" s="47">
        <v>0.14899999999999999</v>
      </c>
      <c r="I567" s="47">
        <v>0.16200000000000001</v>
      </c>
      <c r="J567" s="47">
        <v>0.16800000000000001</v>
      </c>
      <c r="K567" s="47">
        <v>0.23400000000000001</v>
      </c>
      <c r="L567" s="47">
        <v>0.19600000000000001</v>
      </c>
      <c r="M567" s="47">
        <v>0.22800000000000001</v>
      </c>
      <c r="N567" s="47">
        <v>0.2</v>
      </c>
      <c r="O567" s="47">
        <v>0.26400000000000001</v>
      </c>
      <c r="P567" s="47">
        <v>0.32100000000000001</v>
      </c>
      <c r="Q567" s="47">
        <v>0.34300000000000003</v>
      </c>
      <c r="R567" s="47">
        <v>0.19500000000000001</v>
      </c>
      <c r="S567" s="47">
        <v>0.20399999999999999</v>
      </c>
      <c r="T567" s="47">
        <v>0.17799999999999999</v>
      </c>
      <c r="U567" s="47">
        <v>0.187</v>
      </c>
      <c r="V567" s="47">
        <v>0.23200000000000001</v>
      </c>
      <c r="W567" s="173"/>
    </row>
    <row r="568" spans="1:23">
      <c r="A568" s="232"/>
      <c r="B568" s="603">
        <v>46.92</v>
      </c>
      <c r="C568" s="47">
        <v>0.224</v>
      </c>
      <c r="D568" s="47">
        <v>0.189</v>
      </c>
      <c r="E568" s="47">
        <v>0.20300000000000001</v>
      </c>
      <c r="F568" s="47">
        <v>0.22800000000000001</v>
      </c>
      <c r="G568" s="47">
        <v>0.20699999999999999</v>
      </c>
      <c r="H568" s="47">
        <v>0.16200000000000001</v>
      </c>
      <c r="I568" s="47">
        <v>0.16900000000000001</v>
      </c>
      <c r="J568" s="47">
        <v>0.16200000000000001</v>
      </c>
      <c r="K568" s="47">
        <v>0.247</v>
      </c>
      <c r="L568" s="47">
        <v>0.19700000000000001</v>
      </c>
      <c r="M568" s="47">
        <v>0.218</v>
      </c>
      <c r="N568" s="47">
        <v>0.20599999999999999</v>
      </c>
      <c r="O568" s="47">
        <v>0.24</v>
      </c>
      <c r="P568" s="47">
        <v>0.29199999999999998</v>
      </c>
      <c r="Q568" s="47">
        <v>0.40899999999999997</v>
      </c>
      <c r="R568" s="47">
        <v>0.254</v>
      </c>
      <c r="S568" s="47">
        <v>0.21</v>
      </c>
      <c r="T568" s="47">
        <v>0.17599999999999999</v>
      </c>
      <c r="U568" s="47">
        <v>0.184</v>
      </c>
      <c r="V568" s="47">
        <v>0.218</v>
      </c>
      <c r="W568" s="173"/>
    </row>
    <row r="569" spans="1:23">
      <c r="A569" s="232"/>
      <c r="B569" s="603">
        <v>47</v>
      </c>
      <c r="C569" s="47">
        <v>0.245</v>
      </c>
      <c r="D569" s="47">
        <v>0.191</v>
      </c>
      <c r="E569" s="47">
        <v>0.218</v>
      </c>
      <c r="F569" s="47">
        <v>0.219</v>
      </c>
      <c r="G569" s="47">
        <v>0.20799999999999999</v>
      </c>
      <c r="H569" s="47">
        <v>0.157</v>
      </c>
      <c r="I569" s="47">
        <v>0.17399999999999999</v>
      </c>
      <c r="J569" s="47">
        <v>0.13900000000000001</v>
      </c>
      <c r="K569" s="47">
        <v>0.19</v>
      </c>
      <c r="L569" s="47">
        <v>0.19700000000000001</v>
      </c>
      <c r="M569" s="47">
        <v>0.29199999999999998</v>
      </c>
      <c r="N569" s="47">
        <v>0.191</v>
      </c>
      <c r="O569" s="47">
        <v>0.23400000000000001</v>
      </c>
      <c r="P569" s="47">
        <v>0.26800000000000002</v>
      </c>
      <c r="Q569" s="47">
        <v>0.40400000000000003</v>
      </c>
      <c r="R569" s="47">
        <v>0.214</v>
      </c>
      <c r="S569" s="47">
        <v>0.2</v>
      </c>
      <c r="T569" s="47">
        <v>0.16700000000000001</v>
      </c>
      <c r="U569" s="47">
        <v>0.154</v>
      </c>
      <c r="V569" s="47">
        <v>0.32800000000000001</v>
      </c>
      <c r="W569" s="173"/>
    </row>
    <row r="570" spans="1:23">
      <c r="A570" s="232"/>
      <c r="B570" s="603">
        <v>47.08</v>
      </c>
      <c r="C570" s="47">
        <v>0.316</v>
      </c>
      <c r="D570" s="47">
        <v>0.187</v>
      </c>
      <c r="E570" s="47">
        <v>0.28000000000000003</v>
      </c>
      <c r="F570" s="47">
        <v>0.17399999999999999</v>
      </c>
      <c r="G570" s="47">
        <v>0.21299999999999999</v>
      </c>
      <c r="H570" s="47">
        <v>0.14399999999999999</v>
      </c>
      <c r="I570" s="47">
        <v>0.17299999999999999</v>
      </c>
      <c r="J570" s="47">
        <v>0.22900000000000001</v>
      </c>
      <c r="K570" s="47">
        <v>0.19700000000000001</v>
      </c>
      <c r="L570" s="47">
        <v>0.18099999999999999</v>
      </c>
      <c r="M570" s="47">
        <v>0.34200000000000003</v>
      </c>
      <c r="N570" s="47">
        <v>0.187</v>
      </c>
      <c r="O570" s="47">
        <v>0.20899999999999999</v>
      </c>
      <c r="P570" s="47">
        <v>0.26900000000000002</v>
      </c>
      <c r="Q570" s="47">
        <v>0.4</v>
      </c>
      <c r="R570" s="47">
        <v>0.20899999999999999</v>
      </c>
      <c r="S570" s="47">
        <v>0.17199999999999999</v>
      </c>
      <c r="T570" s="47">
        <v>0.16900000000000001</v>
      </c>
      <c r="U570" s="47">
        <v>0.16</v>
      </c>
      <c r="V570" s="47">
        <v>0.33600000000000002</v>
      </c>
      <c r="W570" s="173"/>
    </row>
    <row r="571" spans="1:23">
      <c r="A571" s="232"/>
      <c r="B571" s="603">
        <v>47.17</v>
      </c>
      <c r="C571" s="47">
        <v>0.27500000000000002</v>
      </c>
      <c r="D571" s="47">
        <v>0.186</v>
      </c>
      <c r="E571" s="47">
        <v>0.32700000000000001</v>
      </c>
      <c r="F571" s="47">
        <v>0.17199999999999999</v>
      </c>
      <c r="G571" s="47">
        <v>0.217</v>
      </c>
      <c r="H571" s="47">
        <v>0.189</v>
      </c>
      <c r="I571" s="47">
        <v>0.17399999999999999</v>
      </c>
      <c r="J571" s="47">
        <v>0.22500000000000001</v>
      </c>
      <c r="K571" s="47">
        <v>0.17199999999999999</v>
      </c>
      <c r="L571" s="47">
        <v>0.188</v>
      </c>
      <c r="M571" s="47">
        <v>0.307</v>
      </c>
      <c r="N571" s="47">
        <v>0.193</v>
      </c>
      <c r="O571" s="47">
        <v>0.21099999999999999</v>
      </c>
      <c r="P571" s="47">
        <v>0.25</v>
      </c>
      <c r="Q571" s="47">
        <v>0.27500000000000002</v>
      </c>
      <c r="R571" s="47">
        <v>0.188</v>
      </c>
      <c r="S571" s="47">
        <v>0.16200000000000001</v>
      </c>
      <c r="T571" s="47">
        <v>0.17399999999999999</v>
      </c>
      <c r="U571" s="47">
        <v>0.17599999999999999</v>
      </c>
      <c r="V571" s="47">
        <v>0.26400000000000001</v>
      </c>
      <c r="W571" s="173"/>
    </row>
    <row r="572" spans="1:23">
      <c r="A572" s="232"/>
      <c r="B572" s="603">
        <v>47.25</v>
      </c>
      <c r="C572" s="47">
        <v>0.34799999999999998</v>
      </c>
      <c r="D572" s="47">
        <v>0.19800000000000001</v>
      </c>
      <c r="E572" s="47">
        <v>0.30299999999999999</v>
      </c>
      <c r="F572" s="47">
        <v>0.18099999999999999</v>
      </c>
      <c r="G572" s="47">
        <v>0.27600000000000002</v>
      </c>
      <c r="H572" s="47">
        <v>0.22600000000000001</v>
      </c>
      <c r="I572" s="47">
        <v>0.16</v>
      </c>
      <c r="J572" s="47">
        <v>0.23100000000000001</v>
      </c>
      <c r="K572" s="47">
        <v>0.18099999999999999</v>
      </c>
      <c r="L572" s="47">
        <v>0.28799999999999998</v>
      </c>
      <c r="M572" s="47">
        <v>0.30299999999999999</v>
      </c>
      <c r="N572" s="47">
        <v>0.21</v>
      </c>
      <c r="O572" s="47">
        <v>0.20699999999999999</v>
      </c>
      <c r="P572" s="47">
        <v>0.23200000000000001</v>
      </c>
      <c r="Q572" s="47">
        <v>0.25600000000000001</v>
      </c>
      <c r="R572" s="47">
        <v>0.17199999999999999</v>
      </c>
      <c r="S572" s="47">
        <v>0.182</v>
      </c>
      <c r="T572" s="47">
        <v>0.17</v>
      </c>
      <c r="U572" s="47">
        <v>0.17899999999999999</v>
      </c>
      <c r="V572" s="47">
        <v>0.248</v>
      </c>
      <c r="W572" s="173"/>
    </row>
    <row r="573" spans="1:23">
      <c r="A573" s="232"/>
      <c r="B573" s="603">
        <v>47.33</v>
      </c>
      <c r="C573" s="47">
        <v>0.38700000000000001</v>
      </c>
      <c r="D573" s="47">
        <v>0.191</v>
      </c>
      <c r="E573" s="47">
        <v>0.33700000000000002</v>
      </c>
      <c r="F573" s="47">
        <v>0.16500000000000001</v>
      </c>
      <c r="G573" s="47">
        <v>0.25600000000000001</v>
      </c>
      <c r="H573" s="47">
        <v>0.252</v>
      </c>
      <c r="I573" s="47">
        <v>0.17499999999999999</v>
      </c>
      <c r="J573" s="47">
        <v>0.19800000000000001</v>
      </c>
      <c r="K573" s="47">
        <v>0.16200000000000001</v>
      </c>
      <c r="L573" s="47">
        <v>0.29199999999999998</v>
      </c>
      <c r="M573" s="47">
        <v>0.26</v>
      </c>
      <c r="N573" s="47">
        <v>0.19400000000000001</v>
      </c>
      <c r="O573" s="47">
        <v>0.2</v>
      </c>
      <c r="P573" s="47">
        <v>0.23699999999999999</v>
      </c>
      <c r="Q573" s="47">
        <v>0.24199999999999999</v>
      </c>
      <c r="R573" s="47">
        <v>0.16300000000000001</v>
      </c>
      <c r="S573" s="47">
        <v>0.24099999999999999</v>
      </c>
      <c r="T573" s="47">
        <v>0.218</v>
      </c>
      <c r="U573" s="47">
        <v>0.17899999999999999</v>
      </c>
      <c r="V573" s="47">
        <v>0.223</v>
      </c>
      <c r="W573" s="173"/>
    </row>
    <row r="574" spans="1:23">
      <c r="A574" s="232"/>
      <c r="B574" s="603">
        <v>47.42</v>
      </c>
      <c r="C574" s="47">
        <v>0.32300000000000001</v>
      </c>
      <c r="D574" s="47">
        <v>0.17399999999999999</v>
      </c>
      <c r="E574" s="47">
        <v>0.28100000000000003</v>
      </c>
      <c r="F574" s="47">
        <v>0.23599999999999999</v>
      </c>
      <c r="G574" s="47">
        <v>0.34599999999999997</v>
      </c>
      <c r="H574" s="47">
        <v>0.24099999999999999</v>
      </c>
      <c r="I574" s="47">
        <v>0.222</v>
      </c>
      <c r="J574" s="47">
        <v>0.17799999999999999</v>
      </c>
      <c r="K574" s="47">
        <v>0.192</v>
      </c>
      <c r="L574" s="47">
        <v>0.317</v>
      </c>
      <c r="M574" s="47">
        <v>0.219</v>
      </c>
      <c r="N574" s="47">
        <v>0.183</v>
      </c>
      <c r="O574" s="47">
        <v>0.192</v>
      </c>
      <c r="P574" s="47">
        <v>0.21099999999999999</v>
      </c>
      <c r="Q574" s="47">
        <v>0.247</v>
      </c>
      <c r="R574" s="47">
        <v>0.16400000000000001</v>
      </c>
      <c r="S574" s="47">
        <v>0.28499999999999998</v>
      </c>
      <c r="T574" s="47">
        <v>0.23799999999999999</v>
      </c>
      <c r="U574" s="47">
        <v>0.16600000000000001</v>
      </c>
      <c r="V574" s="47">
        <v>0.22700000000000001</v>
      </c>
      <c r="W574" s="173"/>
    </row>
    <row r="575" spans="1:23">
      <c r="A575" s="232"/>
      <c r="B575" s="603">
        <v>47.5</v>
      </c>
      <c r="C575" s="47">
        <v>0.313</v>
      </c>
      <c r="D575" s="47">
        <v>0.20599999999999999</v>
      </c>
      <c r="E575" s="47">
        <v>0.27800000000000002</v>
      </c>
      <c r="F575" s="47">
        <v>0.27</v>
      </c>
      <c r="G575" s="47">
        <v>0.39400000000000002</v>
      </c>
      <c r="H575" s="47">
        <v>0.26200000000000001</v>
      </c>
      <c r="I575" s="47">
        <v>0.221</v>
      </c>
      <c r="J575" s="47">
        <v>0.17499999999999999</v>
      </c>
      <c r="K575" s="47">
        <v>0.16300000000000001</v>
      </c>
      <c r="L575" s="47">
        <v>0.39800000000000002</v>
      </c>
      <c r="M575" s="47">
        <v>0.20799999999999999</v>
      </c>
      <c r="N575" s="47">
        <v>0.2</v>
      </c>
      <c r="O575" s="47">
        <v>0.20699999999999999</v>
      </c>
      <c r="P575" s="47">
        <v>0.13700000000000001</v>
      </c>
      <c r="Q575" s="47">
        <v>0.20100000000000001</v>
      </c>
      <c r="R575" s="47">
        <v>0.159</v>
      </c>
      <c r="S575" s="47">
        <v>0.214</v>
      </c>
      <c r="T575" s="47">
        <v>0.251</v>
      </c>
      <c r="U575" s="47">
        <v>0.16900000000000001</v>
      </c>
      <c r="V575" s="47">
        <v>0.21299999999999999</v>
      </c>
      <c r="W575" s="173"/>
    </row>
    <row r="576" spans="1:23">
      <c r="A576" s="232"/>
      <c r="B576" s="603">
        <v>47.58</v>
      </c>
      <c r="C576" s="47">
        <v>0.32600000000000001</v>
      </c>
      <c r="D576" s="47">
        <v>0.224</v>
      </c>
      <c r="E576" s="47">
        <v>0.26100000000000001</v>
      </c>
      <c r="F576" s="47">
        <v>0.313</v>
      </c>
      <c r="G576" s="47">
        <v>0.40899999999999997</v>
      </c>
      <c r="H576" s="47">
        <v>0.25</v>
      </c>
      <c r="I576" s="47">
        <v>0.29099999999999998</v>
      </c>
      <c r="J576" s="47">
        <v>0.159</v>
      </c>
      <c r="K576" s="47">
        <v>0.16</v>
      </c>
      <c r="L576" s="47">
        <v>0.311</v>
      </c>
      <c r="M576" s="47">
        <v>0.217</v>
      </c>
      <c r="N576" s="47">
        <v>0.19</v>
      </c>
      <c r="O576" s="47">
        <v>0.20100000000000001</v>
      </c>
      <c r="P576" s="47">
        <v>0.14499999999999999</v>
      </c>
      <c r="Q576" s="47">
        <v>0.22900000000000001</v>
      </c>
      <c r="R576" s="47">
        <v>0.16500000000000001</v>
      </c>
      <c r="S576" s="47">
        <v>0.20499999999999999</v>
      </c>
      <c r="T576" s="47">
        <v>0.23</v>
      </c>
      <c r="U576" s="47">
        <v>0.185</v>
      </c>
      <c r="V576" s="47">
        <v>0.21</v>
      </c>
      <c r="W576" s="173"/>
    </row>
    <row r="577" spans="1:23">
      <c r="A577" s="232"/>
      <c r="B577" s="603">
        <v>47.67</v>
      </c>
      <c r="C577" s="47">
        <v>0.29899999999999999</v>
      </c>
      <c r="D577" s="47">
        <v>0.21099999999999999</v>
      </c>
      <c r="E577" s="47">
        <v>0.25900000000000001</v>
      </c>
      <c r="F577" s="47">
        <v>0.30199999999999999</v>
      </c>
      <c r="G577" s="47">
        <v>0.41499999999999998</v>
      </c>
      <c r="H577" s="47">
        <v>0.255</v>
      </c>
      <c r="I577" s="47">
        <v>0.34699999999999998</v>
      </c>
      <c r="J577" s="47">
        <v>0.15</v>
      </c>
      <c r="K577" s="47">
        <v>0.18</v>
      </c>
      <c r="L577" s="47">
        <v>0.34200000000000003</v>
      </c>
      <c r="M577" s="47">
        <v>0.223</v>
      </c>
      <c r="N577" s="47">
        <v>0.192</v>
      </c>
      <c r="O577" s="47">
        <v>0.189</v>
      </c>
      <c r="P577" s="47">
        <v>0.18099999999999999</v>
      </c>
      <c r="Q577" s="47">
        <v>0.23599999999999999</v>
      </c>
      <c r="R577" s="47">
        <v>0.16900000000000001</v>
      </c>
      <c r="S577" s="47">
        <v>0.18</v>
      </c>
      <c r="T577" s="47">
        <v>0.22800000000000001</v>
      </c>
      <c r="U577" s="47">
        <v>0.25</v>
      </c>
      <c r="V577" s="47">
        <v>0.20499999999999999</v>
      </c>
      <c r="W577" s="173"/>
    </row>
    <row r="578" spans="1:23">
      <c r="A578" s="232"/>
      <c r="B578" s="603">
        <v>47.75</v>
      </c>
      <c r="C578" s="47">
        <v>0.26500000000000001</v>
      </c>
      <c r="D578" s="47">
        <v>0.188</v>
      </c>
      <c r="E578" s="47">
        <v>0.24099999999999999</v>
      </c>
      <c r="F578" s="47">
        <v>0.30299999999999999</v>
      </c>
      <c r="G578" s="47">
        <v>0.38700000000000001</v>
      </c>
      <c r="H578" s="47">
        <v>0.214</v>
      </c>
      <c r="I578" s="47">
        <v>0.26600000000000001</v>
      </c>
      <c r="J578" s="47">
        <v>0.16200000000000001</v>
      </c>
      <c r="K578" s="47">
        <v>0.17100000000000001</v>
      </c>
      <c r="L578" s="47">
        <v>0.28899999999999998</v>
      </c>
      <c r="M578" s="47">
        <v>0.217</v>
      </c>
      <c r="N578" s="47">
        <v>0.20899999999999999</v>
      </c>
      <c r="O578" s="47">
        <v>0.20200000000000001</v>
      </c>
      <c r="P578" s="47">
        <v>0.185</v>
      </c>
      <c r="Q578" s="47">
        <v>0.217</v>
      </c>
      <c r="R578" s="47">
        <v>0.16300000000000001</v>
      </c>
      <c r="S578" s="47">
        <v>0.188</v>
      </c>
      <c r="T578" s="47">
        <v>0.26500000000000001</v>
      </c>
      <c r="U578" s="47">
        <v>0.314</v>
      </c>
      <c r="V578" s="47">
        <v>0.215</v>
      </c>
      <c r="W578" s="173"/>
    </row>
    <row r="579" spans="1:23">
      <c r="A579" s="232"/>
      <c r="B579" s="603">
        <v>47.83</v>
      </c>
      <c r="C579" s="47">
        <v>0.24299999999999999</v>
      </c>
      <c r="D579" s="47">
        <v>0.183</v>
      </c>
      <c r="E579" s="47">
        <v>0.23300000000000001</v>
      </c>
      <c r="F579" s="47">
        <v>0.28699999999999998</v>
      </c>
      <c r="G579" s="47">
        <v>0.39700000000000002</v>
      </c>
      <c r="H579" s="47">
        <v>0.215</v>
      </c>
      <c r="I579" s="47">
        <v>0.26200000000000001</v>
      </c>
      <c r="J579" s="47">
        <v>0.17100000000000001</v>
      </c>
      <c r="K579" s="47">
        <v>0.151</v>
      </c>
      <c r="L579" s="47">
        <v>0.307</v>
      </c>
      <c r="M579" s="47">
        <v>0.20399999999999999</v>
      </c>
      <c r="N579" s="47">
        <v>0.19600000000000001</v>
      </c>
      <c r="O579" s="47">
        <v>0.20899999999999999</v>
      </c>
      <c r="P579" s="47">
        <v>0.191</v>
      </c>
      <c r="Q579" s="47">
        <v>0.25800000000000001</v>
      </c>
      <c r="R579" s="47">
        <v>0.17299999999999999</v>
      </c>
      <c r="S579" s="47">
        <v>0.16900000000000001</v>
      </c>
      <c r="T579" s="47">
        <v>0.24</v>
      </c>
      <c r="U579" s="47">
        <v>0.28199999999999997</v>
      </c>
      <c r="V579" s="47">
        <v>0.19500000000000001</v>
      </c>
      <c r="W579" s="173"/>
    </row>
    <row r="580" spans="1:23">
      <c r="A580" s="232"/>
      <c r="B580" s="603">
        <v>47.92</v>
      </c>
      <c r="C580" s="47">
        <v>0.23300000000000001</v>
      </c>
      <c r="D580" s="47">
        <v>0.22900000000000001</v>
      </c>
      <c r="E580" s="47">
        <v>0.224</v>
      </c>
      <c r="F580" s="47">
        <v>0.25600000000000001</v>
      </c>
      <c r="G580" s="47">
        <v>0.312</v>
      </c>
      <c r="H580" s="47">
        <v>0.22600000000000001</v>
      </c>
      <c r="I580" s="47">
        <v>0.36399999999999999</v>
      </c>
      <c r="J580" s="47">
        <v>0.14599999999999999</v>
      </c>
      <c r="K580" s="47">
        <v>0.151</v>
      </c>
      <c r="L580" s="47">
        <v>0.30099999999999999</v>
      </c>
      <c r="M580" s="47">
        <v>0.19</v>
      </c>
      <c r="N580" s="47">
        <v>0.317</v>
      </c>
      <c r="O580" s="47">
        <v>0.21299999999999999</v>
      </c>
      <c r="P580" s="47">
        <v>0.19400000000000001</v>
      </c>
      <c r="Q580" s="47">
        <v>0.34100000000000003</v>
      </c>
      <c r="R580" s="47">
        <v>0.23300000000000001</v>
      </c>
      <c r="S580" s="47">
        <v>0.184</v>
      </c>
      <c r="T580" s="47">
        <v>0.245</v>
      </c>
      <c r="U580" s="47">
        <v>0.27900000000000003</v>
      </c>
      <c r="V580" s="47">
        <v>0.19500000000000001</v>
      </c>
      <c r="W580" s="173"/>
    </row>
    <row r="581" spans="1:23">
      <c r="A581" s="232"/>
      <c r="B581" s="603">
        <v>48</v>
      </c>
      <c r="C581" s="47">
        <v>0.22</v>
      </c>
      <c r="D581" s="47">
        <v>0.24099999999999999</v>
      </c>
      <c r="E581" s="47">
        <v>0.22700000000000001</v>
      </c>
      <c r="F581" s="47">
        <v>0.254</v>
      </c>
      <c r="G581" s="47">
        <v>0.27</v>
      </c>
      <c r="H581" s="47">
        <v>0.247</v>
      </c>
      <c r="I581" s="47">
        <v>0.46200000000000002</v>
      </c>
      <c r="J581" s="47">
        <v>0.13200000000000001</v>
      </c>
      <c r="K581" s="47">
        <v>0.157</v>
      </c>
      <c r="L581" s="47">
        <v>0.27900000000000003</v>
      </c>
      <c r="M581" s="47">
        <v>0.222</v>
      </c>
      <c r="N581" s="47">
        <v>0.26400000000000001</v>
      </c>
      <c r="O581" s="47">
        <v>0.19</v>
      </c>
      <c r="P581" s="47">
        <v>0.29899999999999999</v>
      </c>
      <c r="Q581" s="47">
        <v>0.28100000000000003</v>
      </c>
      <c r="R581" s="47">
        <v>0.23499999999999999</v>
      </c>
      <c r="S581" s="47">
        <v>0.16</v>
      </c>
      <c r="T581" s="47">
        <v>0.20699999999999999</v>
      </c>
      <c r="U581" s="47">
        <v>0.20699999999999999</v>
      </c>
      <c r="V581" s="47">
        <v>0.17699999999999999</v>
      </c>
      <c r="W581" s="173"/>
    </row>
    <row r="582" spans="1:23">
      <c r="A582" s="232"/>
      <c r="B582" s="603">
        <v>48.08</v>
      </c>
      <c r="C582" s="47">
        <v>0.223</v>
      </c>
      <c r="D582" s="47">
        <v>0.20100000000000001</v>
      </c>
      <c r="E582" s="47">
        <v>0.224</v>
      </c>
      <c r="F582" s="47">
        <v>0.20200000000000001</v>
      </c>
      <c r="G582" s="47">
        <v>0.24299999999999999</v>
      </c>
      <c r="H582" s="47">
        <v>0.22600000000000001</v>
      </c>
      <c r="I582" s="47">
        <v>0.48899999999999999</v>
      </c>
      <c r="J582" s="47">
        <v>0.129</v>
      </c>
      <c r="K582" s="47">
        <v>0.189</v>
      </c>
      <c r="L582" s="47">
        <v>0.22800000000000001</v>
      </c>
      <c r="M582" s="47">
        <v>0.21199999999999999</v>
      </c>
      <c r="N582" s="47">
        <v>0.30199999999999999</v>
      </c>
      <c r="O582" s="47">
        <v>0.19500000000000001</v>
      </c>
      <c r="P582" s="47">
        <v>0.31</v>
      </c>
      <c r="Q582" s="47">
        <v>0.27800000000000002</v>
      </c>
      <c r="R582" s="47">
        <v>0.23</v>
      </c>
      <c r="S582" s="47">
        <v>0.161</v>
      </c>
      <c r="T582" s="47">
        <v>0.19800000000000001</v>
      </c>
      <c r="U582" s="47">
        <v>0.20799999999999999</v>
      </c>
      <c r="V582" s="47">
        <v>0.185</v>
      </c>
      <c r="W582" s="173"/>
    </row>
    <row r="583" spans="1:23">
      <c r="A583" s="232"/>
      <c r="B583" s="603">
        <v>48.17</v>
      </c>
      <c r="C583" s="47">
        <v>0.22600000000000001</v>
      </c>
      <c r="D583" s="47">
        <v>0.185</v>
      </c>
      <c r="E583" s="47">
        <v>0.22800000000000001</v>
      </c>
      <c r="F583" s="47">
        <v>0.17799999999999999</v>
      </c>
      <c r="G583" s="47">
        <v>0.245</v>
      </c>
      <c r="H583" s="47">
        <v>0.20599999999999999</v>
      </c>
      <c r="I583" s="47">
        <v>0.46700000000000003</v>
      </c>
      <c r="J583" s="47">
        <v>0.128</v>
      </c>
      <c r="K583" s="47">
        <v>0.22500000000000001</v>
      </c>
      <c r="L583" s="47">
        <v>0.221</v>
      </c>
      <c r="M583" s="47">
        <v>0.309</v>
      </c>
      <c r="N583" s="47">
        <v>0.41799999999999998</v>
      </c>
      <c r="O583" s="47">
        <v>0.28000000000000003</v>
      </c>
      <c r="P583" s="47">
        <v>0.34399999999999997</v>
      </c>
      <c r="Q583" s="47">
        <v>0.23100000000000001</v>
      </c>
      <c r="R583" s="47">
        <v>0.23200000000000001</v>
      </c>
      <c r="S583" s="47">
        <v>0.19</v>
      </c>
      <c r="T583" s="47">
        <v>0.184</v>
      </c>
      <c r="U583" s="47">
        <v>0.189</v>
      </c>
      <c r="V583" s="47">
        <v>0.17899999999999999</v>
      </c>
      <c r="W583" s="173"/>
    </row>
    <row r="584" spans="1:23">
      <c r="A584" s="232"/>
      <c r="B584" s="603">
        <v>48.25</v>
      </c>
      <c r="C584" s="47">
        <v>0.21</v>
      </c>
      <c r="D584" s="47">
        <v>0.18099999999999999</v>
      </c>
      <c r="E584" s="47">
        <v>0.25800000000000001</v>
      </c>
      <c r="F584" s="47">
        <v>0.182</v>
      </c>
      <c r="G584" s="47">
        <v>0.222</v>
      </c>
      <c r="H584" s="47">
        <v>0.189</v>
      </c>
      <c r="I584" s="47">
        <v>0.48799999999999999</v>
      </c>
      <c r="J584" s="47">
        <v>0.156</v>
      </c>
      <c r="K584" s="47">
        <v>0.217</v>
      </c>
      <c r="L584" s="47">
        <v>0.19600000000000001</v>
      </c>
      <c r="M584" s="47">
        <v>0.254</v>
      </c>
      <c r="N584" s="47">
        <v>0.39900000000000002</v>
      </c>
      <c r="O584" s="47">
        <v>0.29899999999999999</v>
      </c>
      <c r="P584" s="47">
        <v>0.32</v>
      </c>
      <c r="Q584" s="47">
        <v>0.23100000000000001</v>
      </c>
      <c r="R584" s="47">
        <v>0.26500000000000001</v>
      </c>
      <c r="S584" s="47">
        <v>0.186</v>
      </c>
      <c r="T584" s="47">
        <v>0.19900000000000001</v>
      </c>
      <c r="U584" s="47">
        <v>0.18099999999999999</v>
      </c>
      <c r="V584" s="47">
        <v>0.18099999999999999</v>
      </c>
      <c r="W584" s="173"/>
    </row>
    <row r="585" spans="1:23">
      <c r="A585" s="232"/>
      <c r="B585" s="603">
        <v>48.33</v>
      </c>
      <c r="C585" s="47">
        <v>0.20100000000000001</v>
      </c>
      <c r="D585" s="47">
        <v>0.187</v>
      </c>
      <c r="E585" s="47">
        <v>0.3</v>
      </c>
      <c r="F585" s="47">
        <v>0.17499999999999999</v>
      </c>
      <c r="G585" s="47">
        <v>0.21099999999999999</v>
      </c>
      <c r="H585" s="47">
        <v>0.19</v>
      </c>
      <c r="I585" s="47">
        <v>0.53800000000000003</v>
      </c>
      <c r="J585" s="47">
        <v>0.13200000000000001</v>
      </c>
      <c r="K585" s="47">
        <v>0.23599999999999999</v>
      </c>
      <c r="L585" s="47">
        <v>0.20300000000000001</v>
      </c>
      <c r="M585" s="47">
        <v>0.28899999999999998</v>
      </c>
      <c r="N585" s="47">
        <v>0.316</v>
      </c>
      <c r="O585" s="47">
        <v>0.35799999999999998</v>
      </c>
      <c r="P585" s="47">
        <v>0.45400000000000001</v>
      </c>
      <c r="Q585" s="47">
        <v>0.20699999999999999</v>
      </c>
      <c r="R585" s="47">
        <v>0.22</v>
      </c>
      <c r="S585" s="47">
        <v>0.185</v>
      </c>
      <c r="T585" s="47">
        <v>0.187</v>
      </c>
      <c r="U585" s="47">
        <v>0.17199999999999999</v>
      </c>
      <c r="V585" s="47">
        <v>0.19600000000000001</v>
      </c>
      <c r="W585" s="173"/>
    </row>
    <row r="586" spans="1:23">
      <c r="A586" s="232"/>
      <c r="B586" s="603">
        <v>48.42</v>
      </c>
      <c r="C586" s="47">
        <v>0.2</v>
      </c>
      <c r="D586" s="47">
        <v>0.189</v>
      </c>
      <c r="E586" s="47">
        <v>0.27200000000000002</v>
      </c>
      <c r="F586" s="47">
        <v>0.16800000000000001</v>
      </c>
      <c r="G586" s="47">
        <v>0.20300000000000001</v>
      </c>
      <c r="H586" s="47">
        <v>0.17499999999999999</v>
      </c>
      <c r="I586" s="47">
        <v>0.41799999999999998</v>
      </c>
      <c r="J586" s="47">
        <v>0.13700000000000001</v>
      </c>
      <c r="K586" s="47">
        <v>0.27400000000000002</v>
      </c>
      <c r="L586" s="47">
        <v>0.17899999999999999</v>
      </c>
      <c r="M586" s="47">
        <v>0.29499999999999998</v>
      </c>
      <c r="N586" s="47">
        <v>0.32900000000000001</v>
      </c>
      <c r="O586" s="47">
        <v>0.30499999999999999</v>
      </c>
      <c r="P586" s="47">
        <v>0.40200000000000002</v>
      </c>
      <c r="Q586" s="47">
        <v>0.20599999999999999</v>
      </c>
      <c r="R586" s="47">
        <v>0.20300000000000001</v>
      </c>
      <c r="S586" s="47">
        <v>0.18</v>
      </c>
      <c r="T586" s="47">
        <v>0.191</v>
      </c>
      <c r="U586" s="47">
        <v>0.17799999999999999</v>
      </c>
      <c r="V586" s="47">
        <v>0.20699999999999999</v>
      </c>
      <c r="W586" s="173"/>
    </row>
    <row r="587" spans="1:23">
      <c r="A587" s="232"/>
      <c r="B587" s="603">
        <v>48.5</v>
      </c>
      <c r="C587" s="47">
        <v>0.184</v>
      </c>
      <c r="D587" s="47">
        <v>0.17499999999999999</v>
      </c>
      <c r="E587" s="47">
        <v>0.27200000000000002</v>
      </c>
      <c r="F587" s="47">
        <v>0.184</v>
      </c>
      <c r="G587" s="47">
        <v>0.19700000000000001</v>
      </c>
      <c r="H587" s="47">
        <v>0.16900000000000001</v>
      </c>
      <c r="I587" s="47">
        <v>0.41699999999999998</v>
      </c>
      <c r="J587" s="47">
        <v>0.14599999999999999</v>
      </c>
      <c r="K587" s="47">
        <v>0.28100000000000003</v>
      </c>
      <c r="L587" s="47">
        <v>0.193</v>
      </c>
      <c r="M587" s="47">
        <v>0.315</v>
      </c>
      <c r="N587" s="47">
        <v>0.26400000000000001</v>
      </c>
      <c r="O587" s="47">
        <v>0.26700000000000002</v>
      </c>
      <c r="P587" s="47">
        <v>0.28799999999999998</v>
      </c>
      <c r="Q587" s="47">
        <v>0.193</v>
      </c>
      <c r="R587" s="47">
        <v>0.16400000000000001</v>
      </c>
      <c r="S587" s="47">
        <v>0.185</v>
      </c>
      <c r="T587" s="47">
        <v>0.18</v>
      </c>
      <c r="U587" s="47">
        <v>0.188</v>
      </c>
      <c r="V587" s="47">
        <v>0.184</v>
      </c>
      <c r="W587" s="173"/>
    </row>
    <row r="588" spans="1:23">
      <c r="A588" s="232"/>
      <c r="B588" s="603">
        <v>48.58</v>
      </c>
      <c r="C588" s="47">
        <v>0.24099999999999999</v>
      </c>
      <c r="D588" s="47">
        <v>0.16600000000000001</v>
      </c>
      <c r="E588" s="47">
        <v>0.23400000000000001</v>
      </c>
      <c r="F588" s="47">
        <v>0.16500000000000001</v>
      </c>
      <c r="G588" s="47">
        <v>0.19400000000000001</v>
      </c>
      <c r="H588" s="47">
        <v>0.17100000000000001</v>
      </c>
      <c r="I588" s="47">
        <v>0.46200000000000002</v>
      </c>
      <c r="J588" s="47">
        <v>0.17299999999999999</v>
      </c>
      <c r="K588" s="47">
        <v>0.28100000000000003</v>
      </c>
      <c r="L588" s="47">
        <v>0.19700000000000001</v>
      </c>
      <c r="M588" s="47">
        <v>0.30199999999999999</v>
      </c>
      <c r="N588" s="47">
        <v>0.24299999999999999</v>
      </c>
      <c r="O588" s="47">
        <v>0.25800000000000001</v>
      </c>
      <c r="P588" s="47">
        <v>0.23599999999999999</v>
      </c>
      <c r="Q588" s="47">
        <v>0.192</v>
      </c>
      <c r="R588" s="47">
        <v>0.185</v>
      </c>
      <c r="S588" s="47">
        <v>0.19500000000000001</v>
      </c>
      <c r="T588" s="47">
        <v>0.186</v>
      </c>
      <c r="U588" s="47">
        <v>0.19</v>
      </c>
      <c r="V588" s="47">
        <v>0.28599999999999998</v>
      </c>
      <c r="W588" s="173"/>
    </row>
    <row r="589" spans="1:23">
      <c r="A589" s="232"/>
      <c r="B589" s="603">
        <v>48.67</v>
      </c>
      <c r="C589" s="47">
        <v>0.26100000000000001</v>
      </c>
      <c r="D589" s="47">
        <v>0.17599999999999999</v>
      </c>
      <c r="E589" s="47">
        <v>0.224</v>
      </c>
      <c r="F589" s="47">
        <v>0.16200000000000001</v>
      </c>
      <c r="G589" s="47">
        <v>0.2</v>
      </c>
      <c r="H589" s="47">
        <v>0.16300000000000001</v>
      </c>
      <c r="I589" s="47">
        <v>0.49</v>
      </c>
      <c r="J589" s="47">
        <v>0.159</v>
      </c>
      <c r="K589" s="47">
        <v>0.29199999999999998</v>
      </c>
      <c r="L589" s="47">
        <v>0.191</v>
      </c>
      <c r="M589" s="47">
        <v>0.29299999999999998</v>
      </c>
      <c r="N589" s="47">
        <v>0.22600000000000001</v>
      </c>
      <c r="O589" s="47">
        <v>0.222</v>
      </c>
      <c r="P589" s="47">
        <v>0.17499999999999999</v>
      </c>
      <c r="Q589" s="47">
        <v>0.191</v>
      </c>
      <c r="R589" s="47">
        <v>0.17699999999999999</v>
      </c>
      <c r="S589" s="47">
        <v>0.16</v>
      </c>
      <c r="T589" s="47">
        <v>0.17399999999999999</v>
      </c>
      <c r="U589" s="47">
        <v>0.186</v>
      </c>
      <c r="V589" s="47">
        <v>0.307</v>
      </c>
      <c r="W589" s="173"/>
    </row>
    <row r="590" spans="1:23">
      <c r="A590" s="232"/>
      <c r="B590" s="603">
        <v>48.75</v>
      </c>
      <c r="C590" s="47">
        <v>0.27300000000000002</v>
      </c>
      <c r="D590" s="47">
        <v>0.159</v>
      </c>
      <c r="E590" s="47">
        <v>0.224</v>
      </c>
      <c r="F590" s="47">
        <v>0.17399999999999999</v>
      </c>
      <c r="G590" s="47">
        <v>0.27300000000000002</v>
      </c>
      <c r="H590" s="47">
        <v>0.152</v>
      </c>
      <c r="I590" s="47">
        <v>0.52700000000000002</v>
      </c>
      <c r="J590" s="47">
        <v>0.24299999999999999</v>
      </c>
      <c r="K590" s="47">
        <v>0.223</v>
      </c>
      <c r="L590" s="47">
        <v>0.183</v>
      </c>
      <c r="M590" s="47">
        <v>0.27</v>
      </c>
      <c r="N590" s="47">
        <v>0.19500000000000001</v>
      </c>
      <c r="O590" s="47">
        <v>0.21299999999999999</v>
      </c>
      <c r="P590" s="47">
        <v>0.157</v>
      </c>
      <c r="Q590" s="47">
        <v>0.19500000000000001</v>
      </c>
      <c r="R590" s="47">
        <v>0.159</v>
      </c>
      <c r="S590" s="47">
        <v>0.16500000000000001</v>
      </c>
      <c r="T590" s="47">
        <v>0.188</v>
      </c>
      <c r="U590" s="47">
        <v>0.186</v>
      </c>
      <c r="V590" s="47">
        <v>0.30399999999999999</v>
      </c>
      <c r="W590" s="173"/>
    </row>
    <row r="591" spans="1:23">
      <c r="A591" s="232"/>
      <c r="B591" s="603">
        <v>48.83</v>
      </c>
      <c r="C591" s="47">
        <v>0.29399999999999998</v>
      </c>
      <c r="D591" s="47">
        <v>0.17100000000000001</v>
      </c>
      <c r="E591" s="47">
        <v>0.219</v>
      </c>
      <c r="F591" s="47">
        <v>0.18099999999999999</v>
      </c>
      <c r="G591" s="47">
        <v>0.255</v>
      </c>
      <c r="H591" s="47">
        <v>0.14899999999999999</v>
      </c>
      <c r="I591" s="47">
        <v>0.53100000000000003</v>
      </c>
      <c r="J591" s="47">
        <v>0.35199999999999998</v>
      </c>
      <c r="K591" s="47">
        <v>0.20300000000000001</v>
      </c>
      <c r="L591" s="47">
        <v>0.188</v>
      </c>
      <c r="M591" s="47">
        <v>0.248</v>
      </c>
      <c r="N591" s="47">
        <v>0.21199999999999999</v>
      </c>
      <c r="O591" s="47">
        <v>0.20899999999999999</v>
      </c>
      <c r="P591" s="47">
        <v>0.153</v>
      </c>
      <c r="Q591" s="47">
        <v>0.317</v>
      </c>
      <c r="R591" s="47">
        <v>0.15</v>
      </c>
      <c r="S591" s="47">
        <v>0.17499999999999999</v>
      </c>
      <c r="T591" s="47">
        <v>0.23400000000000001</v>
      </c>
      <c r="U591" s="47">
        <v>0.17399999999999999</v>
      </c>
      <c r="V591" s="47">
        <v>0.23400000000000001</v>
      </c>
      <c r="W591" s="173"/>
    </row>
    <row r="592" spans="1:23">
      <c r="A592" s="232"/>
      <c r="B592" s="603">
        <v>48.92</v>
      </c>
      <c r="C592" s="47">
        <v>0.29799999999999999</v>
      </c>
      <c r="D592" s="47">
        <v>0.17899999999999999</v>
      </c>
      <c r="E592" s="47">
        <v>0.19600000000000001</v>
      </c>
      <c r="F592" s="47">
        <v>0.20899999999999999</v>
      </c>
      <c r="G592" s="47">
        <v>0.29599999999999999</v>
      </c>
      <c r="H592" s="47">
        <v>0.16300000000000001</v>
      </c>
      <c r="I592" s="47">
        <v>0.51</v>
      </c>
      <c r="J592" s="47">
        <v>0.23499999999999999</v>
      </c>
      <c r="K592" s="47">
        <v>0.184</v>
      </c>
      <c r="L592" s="47">
        <v>0.184</v>
      </c>
      <c r="M592" s="47">
        <v>0.24</v>
      </c>
      <c r="N592" s="47">
        <v>0.20899999999999999</v>
      </c>
      <c r="O592" s="47">
        <v>0.20799999999999999</v>
      </c>
      <c r="P592" s="47">
        <v>0.18</v>
      </c>
      <c r="Q592" s="47">
        <v>0.34</v>
      </c>
      <c r="R592" s="47">
        <v>0.17699999999999999</v>
      </c>
      <c r="S592" s="47">
        <v>0.17599999999999999</v>
      </c>
      <c r="T592" s="47">
        <v>0.24</v>
      </c>
      <c r="U592" s="47">
        <v>0.17</v>
      </c>
      <c r="V592" s="47">
        <v>0.374</v>
      </c>
      <c r="W592" s="173"/>
    </row>
    <row r="593" spans="1:23">
      <c r="A593" s="232"/>
      <c r="B593" s="603">
        <v>49</v>
      </c>
      <c r="C593" s="47">
        <v>0.30299999999999999</v>
      </c>
      <c r="D593" s="47">
        <v>0.16800000000000001</v>
      </c>
      <c r="E593" s="47">
        <v>0.20499999999999999</v>
      </c>
      <c r="F593" s="47">
        <v>0.21299999999999999</v>
      </c>
      <c r="G593" s="47">
        <v>0.31</v>
      </c>
      <c r="H593" s="47">
        <v>0.158</v>
      </c>
      <c r="I593" s="47">
        <v>0.55100000000000005</v>
      </c>
      <c r="J593" s="47">
        <v>0.28299999999999997</v>
      </c>
      <c r="K593" s="47">
        <v>0.17299999999999999</v>
      </c>
      <c r="L593" s="47">
        <v>0.17899999999999999</v>
      </c>
      <c r="M593" s="47">
        <v>0.245</v>
      </c>
      <c r="N593" s="47">
        <v>0.20799999999999999</v>
      </c>
      <c r="O593" s="47">
        <v>0.19600000000000001</v>
      </c>
      <c r="P593" s="47">
        <v>0.18</v>
      </c>
      <c r="Q593" s="47">
        <v>0.31</v>
      </c>
      <c r="R593" s="47">
        <v>0.17699999999999999</v>
      </c>
      <c r="S593" s="47">
        <v>0.16600000000000001</v>
      </c>
      <c r="T593" s="47">
        <v>0.20300000000000001</v>
      </c>
      <c r="U593" s="47">
        <v>0.16900000000000001</v>
      </c>
      <c r="V593" s="47">
        <v>0.40200000000000002</v>
      </c>
      <c r="W593" s="173"/>
    </row>
    <row r="594" spans="1:23">
      <c r="A594" s="232"/>
      <c r="B594" s="603">
        <v>49.08</v>
      </c>
      <c r="C594" s="47">
        <v>0.26600000000000001</v>
      </c>
      <c r="D594" s="47">
        <v>0.17399999999999999</v>
      </c>
      <c r="E594" s="47">
        <v>0.22700000000000001</v>
      </c>
      <c r="F594" s="47">
        <v>0.24099999999999999</v>
      </c>
      <c r="G594" s="47">
        <v>0.33400000000000002</v>
      </c>
      <c r="H594" s="47">
        <v>0.156</v>
      </c>
      <c r="I594" s="47">
        <v>0.52600000000000002</v>
      </c>
      <c r="J594" s="47">
        <v>0.27400000000000002</v>
      </c>
      <c r="K594" s="47">
        <v>0.184</v>
      </c>
      <c r="L594" s="47">
        <v>0.17499999999999999</v>
      </c>
      <c r="M594" s="47">
        <v>0.23599999999999999</v>
      </c>
      <c r="N594" s="47">
        <v>0.19400000000000001</v>
      </c>
      <c r="O594" s="47">
        <v>0.20499999999999999</v>
      </c>
      <c r="P594" s="47">
        <v>0.192</v>
      </c>
      <c r="Q594" s="47">
        <v>0.32900000000000001</v>
      </c>
      <c r="R594" s="47">
        <v>0.16</v>
      </c>
      <c r="S594" s="47">
        <v>0.189</v>
      </c>
      <c r="T594" s="47">
        <v>0.25</v>
      </c>
      <c r="U594" s="47">
        <v>0.17100000000000001</v>
      </c>
      <c r="V594" s="47">
        <v>0.36099999999999999</v>
      </c>
      <c r="W594" s="173"/>
    </row>
    <row r="595" spans="1:23">
      <c r="A595" s="232"/>
      <c r="B595" s="603">
        <v>49.17</v>
      </c>
      <c r="C595" s="47">
        <v>0.23599999999999999</v>
      </c>
      <c r="D595" s="47">
        <v>0.16500000000000001</v>
      </c>
      <c r="E595" s="47">
        <v>0.218</v>
      </c>
      <c r="F595" s="47">
        <v>0.27800000000000002</v>
      </c>
      <c r="G595" s="47">
        <v>0.33800000000000002</v>
      </c>
      <c r="H595" s="47">
        <v>0.13500000000000001</v>
      </c>
      <c r="I595" s="47">
        <v>0.53600000000000003</v>
      </c>
      <c r="J595" s="47">
        <v>0.26300000000000001</v>
      </c>
      <c r="K595" s="47">
        <v>0.158</v>
      </c>
      <c r="L595" s="47">
        <v>0.184</v>
      </c>
      <c r="M595" s="47">
        <v>0.24099999999999999</v>
      </c>
      <c r="N595" s="47">
        <v>0.19500000000000001</v>
      </c>
      <c r="O595" s="47">
        <v>0.189</v>
      </c>
      <c r="P595" s="47">
        <v>0.187</v>
      </c>
      <c r="Q595" s="47">
        <v>0.32500000000000001</v>
      </c>
      <c r="R595" s="47">
        <v>0.14099999999999999</v>
      </c>
      <c r="S595" s="47">
        <v>0.182</v>
      </c>
      <c r="T595" s="47">
        <v>0.23200000000000001</v>
      </c>
      <c r="U595" s="47">
        <v>0.17</v>
      </c>
      <c r="V595" s="47">
        <v>0.32900000000000001</v>
      </c>
      <c r="W595" s="173"/>
    </row>
    <row r="596" spans="1:23">
      <c r="A596" s="232"/>
      <c r="B596" s="603">
        <v>49.25</v>
      </c>
      <c r="C596" s="47">
        <v>0.223</v>
      </c>
      <c r="D596" s="47">
        <v>0.216</v>
      </c>
      <c r="E596" s="47">
        <v>0.19900000000000001</v>
      </c>
      <c r="F596" s="47">
        <v>0.309</v>
      </c>
      <c r="G596" s="47">
        <v>0.28799999999999998</v>
      </c>
      <c r="H596" s="47">
        <v>0.218</v>
      </c>
      <c r="I596" s="47">
        <v>0.52100000000000002</v>
      </c>
      <c r="J596" s="47">
        <v>0.26400000000000001</v>
      </c>
      <c r="K596" s="47">
        <v>0.16</v>
      </c>
      <c r="L596" s="47">
        <v>0.17499999999999999</v>
      </c>
      <c r="M596" s="47">
        <v>0.222</v>
      </c>
      <c r="N596" s="47">
        <v>0.19700000000000001</v>
      </c>
      <c r="O596" s="47">
        <v>0.2</v>
      </c>
      <c r="P596" s="47">
        <v>0.19700000000000001</v>
      </c>
      <c r="Q596" s="47">
        <v>0.36899999999999999</v>
      </c>
      <c r="R596" s="47">
        <v>0.16900000000000001</v>
      </c>
      <c r="S596" s="47">
        <v>0.19500000000000001</v>
      </c>
      <c r="T596" s="47">
        <v>0.223</v>
      </c>
      <c r="U596" s="47">
        <v>0.17399999999999999</v>
      </c>
      <c r="V596" s="47">
        <v>0.32200000000000001</v>
      </c>
      <c r="W596" s="173"/>
    </row>
    <row r="597" spans="1:23">
      <c r="A597" s="232"/>
      <c r="B597" s="603">
        <v>49.33</v>
      </c>
      <c r="C597" s="47">
        <v>0.20499999999999999</v>
      </c>
      <c r="D597" s="47">
        <v>0.224</v>
      </c>
      <c r="E597" s="47">
        <v>0.19900000000000001</v>
      </c>
      <c r="F597" s="47">
        <v>0.28799999999999998</v>
      </c>
      <c r="G597" s="47">
        <v>0.26300000000000001</v>
      </c>
      <c r="H597" s="47">
        <v>0.23400000000000001</v>
      </c>
      <c r="I597" s="47">
        <v>0.55500000000000005</v>
      </c>
      <c r="J597" s="47">
        <v>0.22600000000000001</v>
      </c>
      <c r="K597" s="47">
        <v>0.16400000000000001</v>
      </c>
      <c r="L597" s="47">
        <v>0.17100000000000001</v>
      </c>
      <c r="M597" s="47">
        <v>0.23300000000000001</v>
      </c>
      <c r="N597" s="47">
        <v>0.23300000000000001</v>
      </c>
      <c r="O597" s="47">
        <v>0.17100000000000001</v>
      </c>
      <c r="P597" s="47">
        <v>0.17699999999999999</v>
      </c>
      <c r="Q597" s="47">
        <v>0.34300000000000003</v>
      </c>
      <c r="R597" s="47">
        <v>0.158</v>
      </c>
      <c r="S597" s="47">
        <v>0.24199999999999999</v>
      </c>
      <c r="T597" s="47">
        <v>0.217</v>
      </c>
      <c r="U597" s="47">
        <v>0.182</v>
      </c>
      <c r="V597" s="47">
        <v>0.29199999999999998</v>
      </c>
      <c r="W597" s="173"/>
    </row>
    <row r="598" spans="1:23">
      <c r="A598" s="232"/>
      <c r="B598" s="603">
        <v>49.42</v>
      </c>
      <c r="C598" s="47">
        <v>0.19700000000000001</v>
      </c>
      <c r="D598" s="47">
        <v>0.26800000000000002</v>
      </c>
      <c r="E598" s="47">
        <v>0.22</v>
      </c>
      <c r="F598" s="47">
        <v>0.28199999999999997</v>
      </c>
      <c r="G598" s="47">
        <v>0.248</v>
      </c>
      <c r="H598" s="47">
        <v>0.22500000000000001</v>
      </c>
      <c r="I598" s="47">
        <v>0.52600000000000002</v>
      </c>
      <c r="J598" s="47">
        <v>0.19600000000000001</v>
      </c>
      <c r="K598" s="47">
        <v>0.14599999999999999</v>
      </c>
      <c r="L598" s="47">
        <v>0.159</v>
      </c>
      <c r="M598" s="47">
        <v>0.27100000000000002</v>
      </c>
      <c r="N598" s="47">
        <v>0.26700000000000002</v>
      </c>
      <c r="O598" s="47">
        <v>0.188</v>
      </c>
      <c r="P598" s="47">
        <v>0.19</v>
      </c>
      <c r="Q598" s="47">
        <v>0.34899999999999998</v>
      </c>
      <c r="R598" s="47">
        <v>0.17100000000000001</v>
      </c>
      <c r="S598" s="47">
        <v>0.32400000000000001</v>
      </c>
      <c r="T598" s="47">
        <v>0.218</v>
      </c>
      <c r="U598" s="47">
        <v>0.19600000000000001</v>
      </c>
      <c r="V598" s="47">
        <v>0.28699999999999998</v>
      </c>
      <c r="W598" s="173"/>
    </row>
    <row r="599" spans="1:23">
      <c r="A599" s="232"/>
      <c r="B599" s="603">
        <v>49.5</v>
      </c>
      <c r="C599" s="47">
        <v>0.189</v>
      </c>
      <c r="D599" s="47">
        <v>0.26300000000000001</v>
      </c>
      <c r="E599" s="47">
        <v>0.22800000000000001</v>
      </c>
      <c r="F599" s="47">
        <v>0.26400000000000001</v>
      </c>
      <c r="G599" s="47">
        <v>0.24199999999999999</v>
      </c>
      <c r="H599" s="47">
        <v>0.19</v>
      </c>
      <c r="I599" s="47">
        <v>0.52400000000000002</v>
      </c>
      <c r="J599" s="47">
        <v>0.20599999999999999</v>
      </c>
      <c r="K599" s="47">
        <v>0.13900000000000001</v>
      </c>
      <c r="L599" s="47">
        <v>0.189</v>
      </c>
      <c r="M599" s="47">
        <v>0.23400000000000001</v>
      </c>
      <c r="N599" s="47">
        <v>0.22700000000000001</v>
      </c>
      <c r="O599" s="47">
        <v>0.20899999999999999</v>
      </c>
      <c r="P599" s="47">
        <v>0.191</v>
      </c>
      <c r="Q599" s="47">
        <v>0.27400000000000002</v>
      </c>
      <c r="R599" s="47">
        <v>0.151</v>
      </c>
      <c r="S599" s="47">
        <v>0.372</v>
      </c>
      <c r="T599" s="47">
        <v>0.20300000000000001</v>
      </c>
      <c r="U599" s="47">
        <v>0.27400000000000002</v>
      </c>
      <c r="V599" s="47">
        <v>0.23899999999999999</v>
      </c>
      <c r="W599" s="173"/>
    </row>
    <row r="600" spans="1:23">
      <c r="A600" s="232"/>
      <c r="B600" s="603">
        <v>49.58</v>
      </c>
      <c r="C600" s="47">
        <v>0.20699999999999999</v>
      </c>
      <c r="D600" s="47">
        <v>0.34499999999999997</v>
      </c>
      <c r="E600" s="47">
        <v>0.314</v>
      </c>
      <c r="F600" s="47">
        <v>0.23599999999999999</v>
      </c>
      <c r="G600" s="47">
        <v>0.20599999999999999</v>
      </c>
      <c r="H600" s="47">
        <v>0.187</v>
      </c>
      <c r="I600" s="47">
        <v>0.495</v>
      </c>
      <c r="J600" s="47">
        <v>0.182</v>
      </c>
      <c r="K600" s="47">
        <v>0.122</v>
      </c>
      <c r="L600" s="47">
        <v>0.23100000000000001</v>
      </c>
      <c r="M600" s="47">
        <v>0.22700000000000001</v>
      </c>
      <c r="N600" s="47">
        <v>0.34899999999999998</v>
      </c>
      <c r="O600" s="47">
        <v>0.23400000000000001</v>
      </c>
      <c r="P600" s="47">
        <v>0.24399999999999999</v>
      </c>
      <c r="Q600" s="47">
        <v>0.23</v>
      </c>
      <c r="R600" s="47">
        <v>0.17499999999999999</v>
      </c>
      <c r="S600" s="47">
        <v>0.39400000000000002</v>
      </c>
      <c r="T600" s="47">
        <v>0.214</v>
      </c>
      <c r="U600" s="47">
        <v>0.26500000000000001</v>
      </c>
      <c r="V600" s="47">
        <v>0.24</v>
      </c>
      <c r="W600" s="173"/>
    </row>
    <row r="601" spans="1:23">
      <c r="A601" s="232"/>
      <c r="B601" s="603">
        <v>49.67</v>
      </c>
      <c r="C601" s="47">
        <v>0.19500000000000001</v>
      </c>
      <c r="D601" s="47">
        <v>0.27300000000000002</v>
      </c>
      <c r="E601" s="47">
        <v>0.27</v>
      </c>
      <c r="F601" s="47">
        <v>0.22700000000000001</v>
      </c>
      <c r="G601" s="47">
        <v>0.215</v>
      </c>
      <c r="H601" s="47">
        <v>0.17599999999999999</v>
      </c>
      <c r="I601" s="47">
        <v>0.53400000000000003</v>
      </c>
      <c r="J601" s="47">
        <v>0.16300000000000001</v>
      </c>
      <c r="K601" s="47">
        <v>0.13600000000000001</v>
      </c>
      <c r="L601" s="47">
        <v>0.24199999999999999</v>
      </c>
      <c r="M601" s="47">
        <v>0.218</v>
      </c>
      <c r="N601" s="47">
        <v>0.4</v>
      </c>
      <c r="O601" s="47">
        <v>0.27900000000000003</v>
      </c>
      <c r="P601" s="47">
        <v>0.27300000000000002</v>
      </c>
      <c r="Q601" s="47">
        <v>0.23</v>
      </c>
      <c r="R601" s="47">
        <v>0.224</v>
      </c>
      <c r="S601" s="47">
        <v>0.33300000000000002</v>
      </c>
      <c r="T601" s="47">
        <v>0.184</v>
      </c>
      <c r="U601" s="47">
        <v>0.29799999999999999</v>
      </c>
      <c r="V601" s="47">
        <v>0.23</v>
      </c>
      <c r="W601" s="173"/>
    </row>
    <row r="602" spans="1:23">
      <c r="A602" s="232"/>
      <c r="B602" s="603">
        <v>49.75</v>
      </c>
      <c r="C602" s="47">
        <v>0.221</v>
      </c>
      <c r="D602" s="47">
        <v>0.252</v>
      </c>
      <c r="E602" s="47">
        <v>0.22800000000000001</v>
      </c>
      <c r="F602" s="47">
        <v>0.20200000000000001</v>
      </c>
      <c r="G602" s="47">
        <v>0.19700000000000001</v>
      </c>
      <c r="H602" s="47">
        <v>0.156</v>
      </c>
      <c r="I602" s="47">
        <v>0.60399999999999998</v>
      </c>
      <c r="J602" s="47">
        <v>0.17299999999999999</v>
      </c>
      <c r="K602" s="47">
        <v>0.23799999999999999</v>
      </c>
      <c r="L602" s="47">
        <v>0.27</v>
      </c>
      <c r="M602" s="47">
        <v>0.223</v>
      </c>
      <c r="N602" s="47">
        <v>0.36899999999999999</v>
      </c>
      <c r="O602" s="47">
        <v>0.28100000000000003</v>
      </c>
      <c r="P602" s="47">
        <v>0.27500000000000002</v>
      </c>
      <c r="Q602" s="47">
        <v>0.22900000000000001</v>
      </c>
      <c r="R602" s="47">
        <v>0.19500000000000001</v>
      </c>
      <c r="S602" s="47">
        <v>0.29099999999999998</v>
      </c>
      <c r="T602" s="47">
        <v>0.19</v>
      </c>
      <c r="U602" s="47">
        <v>0.28199999999999997</v>
      </c>
      <c r="V602" s="47">
        <v>0.215</v>
      </c>
      <c r="W602" s="173"/>
    </row>
    <row r="603" spans="1:23">
      <c r="A603" s="232"/>
      <c r="B603" s="603">
        <v>49.83</v>
      </c>
      <c r="C603" s="47">
        <v>0.27300000000000002</v>
      </c>
      <c r="D603" s="47">
        <v>0.216</v>
      </c>
      <c r="E603" s="47">
        <v>0.222</v>
      </c>
      <c r="F603" s="47">
        <v>0.186</v>
      </c>
      <c r="G603" s="47">
        <v>0.20200000000000001</v>
      </c>
      <c r="H603" s="47">
        <v>0.14299999999999999</v>
      </c>
      <c r="I603" s="47">
        <v>0.56100000000000005</v>
      </c>
      <c r="J603" s="47">
        <v>0.17899999999999999</v>
      </c>
      <c r="K603" s="47">
        <v>0.185</v>
      </c>
      <c r="L603" s="47">
        <v>0.27800000000000002</v>
      </c>
      <c r="M603" s="47">
        <v>0.217</v>
      </c>
      <c r="N603" s="47">
        <v>0.20599999999999999</v>
      </c>
      <c r="O603" s="47">
        <v>0.34699999999999998</v>
      </c>
      <c r="P603" s="47">
        <v>0.29699999999999999</v>
      </c>
      <c r="Q603" s="47">
        <v>0.19600000000000001</v>
      </c>
      <c r="R603" s="47">
        <v>0.13200000000000001</v>
      </c>
      <c r="S603" s="47">
        <v>0.222</v>
      </c>
      <c r="T603" s="47">
        <v>0.157</v>
      </c>
      <c r="U603" s="47">
        <v>0.253</v>
      </c>
      <c r="V603" s="47">
        <v>0.20899999999999999</v>
      </c>
      <c r="W603" s="173"/>
    </row>
    <row r="604" spans="1:23">
      <c r="A604" s="232"/>
      <c r="B604" s="603">
        <v>49.92</v>
      </c>
      <c r="C604" s="47">
        <v>0.33700000000000002</v>
      </c>
      <c r="D604" s="47">
        <v>0.186</v>
      </c>
      <c r="E604" s="47">
        <v>0.20699999999999999</v>
      </c>
      <c r="F604" s="47">
        <v>0.19500000000000001</v>
      </c>
      <c r="G604" s="47">
        <v>0.192</v>
      </c>
      <c r="H604" s="47">
        <v>0.161</v>
      </c>
      <c r="I604" s="47">
        <v>0.55100000000000005</v>
      </c>
      <c r="J604" s="47">
        <v>0.16800000000000001</v>
      </c>
      <c r="K604" s="47">
        <v>0.20699999999999999</v>
      </c>
      <c r="L604" s="47">
        <v>0.246</v>
      </c>
      <c r="M604" s="47">
        <v>0.215</v>
      </c>
      <c r="N604" s="47">
        <v>0.21299999999999999</v>
      </c>
      <c r="O604" s="47">
        <v>0.33600000000000002</v>
      </c>
      <c r="P604" s="47">
        <v>0.25700000000000001</v>
      </c>
      <c r="Q604" s="47">
        <v>0.19400000000000001</v>
      </c>
      <c r="R604" s="47">
        <v>0.16700000000000001</v>
      </c>
      <c r="S604" s="47">
        <v>0.22600000000000001</v>
      </c>
      <c r="T604" s="47">
        <v>0.184</v>
      </c>
      <c r="U604" s="47">
        <v>0.24099999999999999</v>
      </c>
      <c r="V604" s="47">
        <v>0.20599999999999999</v>
      </c>
      <c r="W604" s="173"/>
    </row>
    <row r="605" spans="1:23">
      <c r="A605" s="232"/>
      <c r="B605" s="603">
        <v>50</v>
      </c>
      <c r="C605" s="47">
        <v>0.33400000000000002</v>
      </c>
      <c r="D605" s="47">
        <v>0.182</v>
      </c>
      <c r="E605" s="47">
        <v>0.26500000000000001</v>
      </c>
      <c r="F605" s="47">
        <v>0.186</v>
      </c>
      <c r="G605" s="47">
        <v>0.188</v>
      </c>
      <c r="H605" s="47">
        <v>0.16</v>
      </c>
      <c r="I605" s="47">
        <v>0.45800000000000002</v>
      </c>
      <c r="J605" s="47">
        <v>0.159</v>
      </c>
      <c r="K605" s="47">
        <v>0.17799999999999999</v>
      </c>
      <c r="L605" s="47">
        <v>0.25600000000000001</v>
      </c>
      <c r="M605" s="47">
        <v>0.26500000000000001</v>
      </c>
      <c r="N605" s="47">
        <v>0.21299999999999999</v>
      </c>
      <c r="O605" s="47">
        <v>0.30299999999999999</v>
      </c>
      <c r="P605" s="47">
        <v>0.23799999999999999</v>
      </c>
      <c r="Q605" s="47">
        <v>0.31</v>
      </c>
      <c r="R605" s="47">
        <v>0.126</v>
      </c>
      <c r="S605" s="47">
        <v>0.193</v>
      </c>
      <c r="T605" s="47">
        <v>0.17299999999999999</v>
      </c>
      <c r="U605" s="47">
        <v>0.20200000000000001</v>
      </c>
      <c r="V605" s="47">
        <v>0.21299999999999999</v>
      </c>
      <c r="W605" s="173"/>
    </row>
    <row r="606" spans="1:23">
      <c r="A606" s="232"/>
      <c r="B606" s="603">
        <v>50.08</v>
      </c>
      <c r="C606" s="47">
        <v>0.35299999999999998</v>
      </c>
      <c r="D606" s="47">
        <v>0.16700000000000001</v>
      </c>
      <c r="E606" s="47">
        <v>0.34100000000000003</v>
      </c>
      <c r="F606" s="47">
        <v>0.16500000000000001</v>
      </c>
      <c r="G606" s="47">
        <v>0.17799999999999999</v>
      </c>
      <c r="H606" s="47">
        <v>0.14699999999999999</v>
      </c>
      <c r="I606" s="47">
        <v>0.502</v>
      </c>
      <c r="J606" s="47">
        <v>0.16500000000000001</v>
      </c>
      <c r="K606" s="47">
        <v>0.16700000000000001</v>
      </c>
      <c r="L606" s="47">
        <v>0.21</v>
      </c>
      <c r="M606" s="47">
        <v>0.34499999999999997</v>
      </c>
      <c r="N606" s="47">
        <v>0.214</v>
      </c>
      <c r="O606" s="47">
        <v>0.246</v>
      </c>
      <c r="P606" s="47">
        <v>0.222</v>
      </c>
      <c r="Q606" s="47">
        <v>0.3</v>
      </c>
      <c r="R606" s="47">
        <v>0.11799999999999999</v>
      </c>
      <c r="S606" s="47">
        <v>0.20899999999999999</v>
      </c>
      <c r="T606" s="47">
        <v>0.189</v>
      </c>
      <c r="U606" s="47">
        <v>0.191</v>
      </c>
      <c r="V606" s="47">
        <v>0.192</v>
      </c>
      <c r="W606" s="173"/>
    </row>
    <row r="607" spans="1:23">
      <c r="A607" s="232"/>
      <c r="B607" s="603">
        <v>50.17</v>
      </c>
      <c r="C607" s="47">
        <v>0.26800000000000002</v>
      </c>
      <c r="D607" s="47">
        <v>0.17299999999999999</v>
      </c>
      <c r="E607" s="47">
        <v>0.32800000000000001</v>
      </c>
      <c r="F607" s="47">
        <v>0.17799999999999999</v>
      </c>
      <c r="G607" s="47">
        <v>0.192</v>
      </c>
      <c r="H607" s="47">
        <v>0.159</v>
      </c>
      <c r="I607" s="47">
        <v>0.497</v>
      </c>
      <c r="J607" s="47">
        <v>0.16900000000000001</v>
      </c>
      <c r="K607" s="47">
        <v>0.15</v>
      </c>
      <c r="L607" s="47">
        <v>0.193</v>
      </c>
      <c r="M607" s="47">
        <v>0.33600000000000002</v>
      </c>
      <c r="N607" s="47">
        <v>0.22</v>
      </c>
      <c r="O607" s="47">
        <v>0.23300000000000001</v>
      </c>
      <c r="P607" s="47">
        <v>0.20699999999999999</v>
      </c>
      <c r="Q607" s="47">
        <v>0.254</v>
      </c>
      <c r="R607" s="47">
        <v>0.11</v>
      </c>
      <c r="S607" s="47">
        <v>0.154</v>
      </c>
      <c r="T607" s="47">
        <v>0.16600000000000001</v>
      </c>
      <c r="U607" s="47">
        <v>0.19500000000000001</v>
      </c>
      <c r="V607" s="47">
        <v>0.3</v>
      </c>
      <c r="W607" s="173"/>
    </row>
    <row r="608" spans="1:23">
      <c r="A608" s="232"/>
      <c r="B608" s="603">
        <v>50.25</v>
      </c>
      <c r="C608" s="47">
        <v>0.245</v>
      </c>
      <c r="D608" s="47">
        <v>0.16600000000000001</v>
      </c>
      <c r="E608" s="47">
        <v>0.29299999999999998</v>
      </c>
      <c r="F608" s="47">
        <v>0.17299999999999999</v>
      </c>
      <c r="G608" s="47">
        <v>0.16600000000000001</v>
      </c>
      <c r="H608" s="47">
        <v>0.24299999999999999</v>
      </c>
      <c r="I608" s="47">
        <v>0.49299999999999999</v>
      </c>
      <c r="J608" s="47">
        <v>0.14599999999999999</v>
      </c>
      <c r="K608" s="47">
        <v>0.16200000000000001</v>
      </c>
      <c r="L608" s="47">
        <v>0.18099999999999999</v>
      </c>
      <c r="M608" s="47">
        <v>0.27600000000000002</v>
      </c>
      <c r="N608" s="47">
        <v>0.27700000000000002</v>
      </c>
      <c r="O608" s="47">
        <v>0.21299999999999999</v>
      </c>
      <c r="P608" s="47">
        <v>0.19700000000000001</v>
      </c>
      <c r="Q608" s="47">
        <v>0.23400000000000001</v>
      </c>
      <c r="R608" s="47">
        <v>0.17399999999999999</v>
      </c>
      <c r="S608" s="47">
        <v>0.151</v>
      </c>
      <c r="T608" s="47">
        <v>0.17799999999999999</v>
      </c>
      <c r="U608" s="47">
        <v>0.186</v>
      </c>
      <c r="V608" s="47">
        <v>0.27100000000000002</v>
      </c>
      <c r="W608" s="173"/>
    </row>
    <row r="609" spans="1:23">
      <c r="A609" s="232"/>
      <c r="B609" s="603">
        <v>50.33</v>
      </c>
      <c r="C609" s="47">
        <v>0.23799999999999999</v>
      </c>
      <c r="D609" s="47">
        <v>0.17</v>
      </c>
      <c r="E609" s="47">
        <v>0.253</v>
      </c>
      <c r="F609" s="47">
        <v>0.17299999999999999</v>
      </c>
      <c r="G609" s="47">
        <v>0.23100000000000001</v>
      </c>
      <c r="H609" s="47">
        <v>0.255</v>
      </c>
      <c r="I609" s="47">
        <v>0.55400000000000005</v>
      </c>
      <c r="J609" s="47">
        <v>0.14000000000000001</v>
      </c>
      <c r="K609" s="47">
        <v>0.153</v>
      </c>
      <c r="L609" s="47">
        <v>0.18</v>
      </c>
      <c r="M609" s="47">
        <v>0.26600000000000001</v>
      </c>
      <c r="N609" s="47">
        <v>0.29699999999999999</v>
      </c>
      <c r="O609" s="47">
        <v>0.19</v>
      </c>
      <c r="P609" s="47">
        <v>0.19400000000000001</v>
      </c>
      <c r="Q609" s="47">
        <v>0.245</v>
      </c>
      <c r="R609" s="47">
        <v>0.16900000000000001</v>
      </c>
      <c r="S609" s="47">
        <v>0.16300000000000001</v>
      </c>
      <c r="T609" s="47">
        <v>0.22500000000000001</v>
      </c>
      <c r="U609" s="47">
        <v>0.17899999999999999</v>
      </c>
      <c r="V609" s="47">
        <v>0.28299999999999997</v>
      </c>
      <c r="W609" s="173"/>
    </row>
    <row r="610" spans="1:23">
      <c r="A610" s="232"/>
      <c r="B610" s="603">
        <v>50.42</v>
      </c>
      <c r="C610" s="47">
        <v>0.22800000000000001</v>
      </c>
      <c r="D610" s="47">
        <v>0.17699999999999999</v>
      </c>
      <c r="E610" s="47">
        <v>0.23400000000000001</v>
      </c>
      <c r="F610" s="47">
        <v>0.16200000000000001</v>
      </c>
      <c r="G610" s="47">
        <v>0.27500000000000002</v>
      </c>
      <c r="H610" s="47">
        <v>0.246</v>
      </c>
      <c r="I610" s="47">
        <v>0.42799999999999999</v>
      </c>
      <c r="J610" s="47">
        <v>0.14199999999999999</v>
      </c>
      <c r="K610" s="47">
        <v>0.161</v>
      </c>
      <c r="L610" s="47">
        <v>0.16700000000000001</v>
      </c>
      <c r="M610" s="47">
        <v>0.252</v>
      </c>
      <c r="N610" s="47">
        <v>0.255</v>
      </c>
      <c r="O610" s="47">
        <v>0.19700000000000001</v>
      </c>
      <c r="P610" s="47">
        <v>0.182</v>
      </c>
      <c r="Q610" s="47">
        <v>0.23</v>
      </c>
      <c r="R610" s="47">
        <v>0.182</v>
      </c>
      <c r="S610" s="47">
        <v>0.17699999999999999</v>
      </c>
      <c r="T610" s="47">
        <v>0.28699999999999998</v>
      </c>
      <c r="U610" s="47">
        <v>0.16700000000000001</v>
      </c>
      <c r="V610" s="47">
        <v>0.246</v>
      </c>
      <c r="W610" s="173"/>
    </row>
    <row r="611" spans="1:23">
      <c r="A611" s="232"/>
      <c r="B611" s="603">
        <v>50.5</v>
      </c>
      <c r="C611" s="47">
        <v>0.215</v>
      </c>
      <c r="D611" s="47">
        <v>0.17899999999999999</v>
      </c>
      <c r="E611" s="47">
        <v>0.22500000000000001</v>
      </c>
      <c r="F611" s="47">
        <v>0.18099999999999999</v>
      </c>
      <c r="G611" s="47">
        <v>0.27500000000000002</v>
      </c>
      <c r="H611" s="47">
        <v>0.22900000000000001</v>
      </c>
      <c r="I611" s="47">
        <v>0.443</v>
      </c>
      <c r="J611" s="47">
        <v>0.14499999999999999</v>
      </c>
      <c r="K611" s="47">
        <v>0.154</v>
      </c>
      <c r="L611" s="47">
        <v>0.158</v>
      </c>
      <c r="M611" s="47">
        <v>0.24099999999999999</v>
      </c>
      <c r="N611" s="47">
        <v>0.247</v>
      </c>
      <c r="O611" s="47">
        <v>0.21299999999999999</v>
      </c>
      <c r="P611" s="47">
        <v>0.184</v>
      </c>
      <c r="Q611" s="47">
        <v>0.222</v>
      </c>
      <c r="R611" s="47">
        <v>0.18</v>
      </c>
      <c r="S611" s="47">
        <v>0.17199999999999999</v>
      </c>
      <c r="T611" s="47">
        <v>0.246</v>
      </c>
      <c r="U611" s="47">
        <v>0.16700000000000001</v>
      </c>
      <c r="V611" s="47">
        <v>0.23699999999999999</v>
      </c>
      <c r="W611" s="173"/>
    </row>
    <row r="612" spans="1:23">
      <c r="A612" s="232"/>
      <c r="B612" s="603">
        <v>50.58</v>
      </c>
      <c r="C612" s="47">
        <v>0.24</v>
      </c>
      <c r="D612" s="47">
        <v>0.16800000000000001</v>
      </c>
      <c r="E612" s="47">
        <v>0.21099999999999999</v>
      </c>
      <c r="F612" s="47">
        <v>0.17399999999999999</v>
      </c>
      <c r="G612" s="47">
        <v>0.29199999999999998</v>
      </c>
      <c r="H612" s="47">
        <v>0.24</v>
      </c>
      <c r="I612" s="47">
        <v>0.32300000000000001</v>
      </c>
      <c r="J612" s="47">
        <v>0.188</v>
      </c>
      <c r="K612" s="47">
        <v>0.14899999999999999</v>
      </c>
      <c r="L612" s="47">
        <v>0.16700000000000001</v>
      </c>
      <c r="M612" s="47">
        <v>0.23899999999999999</v>
      </c>
      <c r="N612" s="47">
        <v>0.23400000000000001</v>
      </c>
      <c r="O612" s="47">
        <v>0.20399999999999999</v>
      </c>
      <c r="P612" s="47">
        <v>0.20100000000000001</v>
      </c>
      <c r="Q612" s="47">
        <v>0.23400000000000001</v>
      </c>
      <c r="R612" s="47">
        <v>0.17199999999999999</v>
      </c>
      <c r="S612" s="47">
        <v>0.17899999999999999</v>
      </c>
      <c r="T612" s="47">
        <v>0.255</v>
      </c>
      <c r="U612" s="47">
        <v>0.17199999999999999</v>
      </c>
      <c r="V612" s="47">
        <v>0.20799999999999999</v>
      </c>
      <c r="W612" s="173"/>
    </row>
    <row r="613" spans="1:23">
      <c r="A613" s="232"/>
      <c r="B613" s="603">
        <v>50.67</v>
      </c>
      <c r="C613" s="47">
        <v>0.24</v>
      </c>
      <c r="D613" s="47">
        <v>0.16700000000000001</v>
      </c>
      <c r="E613" s="47">
        <v>0.21</v>
      </c>
      <c r="F613" s="47">
        <v>0.16600000000000001</v>
      </c>
      <c r="G613" s="47">
        <v>0.28399999999999997</v>
      </c>
      <c r="H613" s="47">
        <v>0.254</v>
      </c>
      <c r="I613" s="47">
        <v>0.26700000000000002</v>
      </c>
      <c r="J613" s="47">
        <v>0.185</v>
      </c>
      <c r="K613" s="47">
        <v>0.19800000000000001</v>
      </c>
      <c r="L613" s="47">
        <v>0.16200000000000001</v>
      </c>
      <c r="M613" s="47">
        <v>0.22800000000000001</v>
      </c>
      <c r="N613" s="47">
        <v>0.217</v>
      </c>
      <c r="O613" s="47">
        <v>0.2</v>
      </c>
      <c r="P613" s="47">
        <v>0.182</v>
      </c>
      <c r="Q613" s="47">
        <v>0.22900000000000001</v>
      </c>
      <c r="R613" s="47">
        <v>0.14599999999999999</v>
      </c>
      <c r="S613" s="47">
        <v>0.17399999999999999</v>
      </c>
      <c r="T613" s="47">
        <v>0.21199999999999999</v>
      </c>
      <c r="U613" s="47">
        <v>0.17199999999999999</v>
      </c>
      <c r="V613" s="47">
        <v>0.192</v>
      </c>
      <c r="W613" s="173"/>
    </row>
    <row r="614" spans="1:23">
      <c r="A614" s="232"/>
      <c r="B614" s="603">
        <v>50.75</v>
      </c>
      <c r="C614" s="47">
        <v>0.23100000000000001</v>
      </c>
      <c r="D614" s="47">
        <v>0.17299999999999999</v>
      </c>
      <c r="E614" s="47">
        <v>0.21299999999999999</v>
      </c>
      <c r="F614" s="47">
        <v>0.20599999999999999</v>
      </c>
      <c r="G614" s="47">
        <v>0.247</v>
      </c>
      <c r="H614" s="47">
        <v>0.2</v>
      </c>
      <c r="I614" s="47">
        <v>0.24299999999999999</v>
      </c>
      <c r="J614" s="47">
        <v>0.22700000000000001</v>
      </c>
      <c r="K614" s="47">
        <v>0.217</v>
      </c>
      <c r="L614" s="47">
        <v>0.16900000000000001</v>
      </c>
      <c r="M614" s="47">
        <v>0.22700000000000001</v>
      </c>
      <c r="N614" s="47">
        <v>0.20799999999999999</v>
      </c>
      <c r="O614" s="47">
        <v>0.19600000000000001</v>
      </c>
      <c r="P614" s="47">
        <v>0.189</v>
      </c>
      <c r="Q614" s="47">
        <v>0.23200000000000001</v>
      </c>
      <c r="R614" s="47">
        <v>0.14699999999999999</v>
      </c>
      <c r="S614" s="47">
        <v>0.17899999999999999</v>
      </c>
      <c r="T614" s="47">
        <v>0.19700000000000001</v>
      </c>
      <c r="U614" s="47">
        <v>0.17499999999999999</v>
      </c>
      <c r="V614" s="47">
        <v>0.20200000000000001</v>
      </c>
      <c r="W614" s="173"/>
    </row>
    <row r="615" spans="1:23">
      <c r="A615" s="232"/>
      <c r="B615" s="603">
        <v>50.83</v>
      </c>
      <c r="C615" s="47">
        <v>0.221</v>
      </c>
      <c r="D615" s="47">
        <v>0.16600000000000001</v>
      </c>
      <c r="E615" s="47">
        <v>0.21</v>
      </c>
      <c r="F615" s="47">
        <v>0.246</v>
      </c>
      <c r="G615" s="47">
        <v>0.23200000000000001</v>
      </c>
      <c r="H615" s="47">
        <v>0.18099999999999999</v>
      </c>
      <c r="I615" s="47">
        <v>0.23599999999999999</v>
      </c>
      <c r="J615" s="47">
        <v>0.21299999999999999</v>
      </c>
      <c r="K615" s="47">
        <v>0.217</v>
      </c>
      <c r="L615" s="47">
        <v>0.17599999999999999</v>
      </c>
      <c r="M615" s="47">
        <v>0.20899999999999999</v>
      </c>
      <c r="N615" s="47">
        <v>0.185</v>
      </c>
      <c r="O615" s="47">
        <v>0.193</v>
      </c>
      <c r="P615" s="47">
        <v>0.27700000000000002</v>
      </c>
      <c r="Q615" s="47">
        <v>0.21</v>
      </c>
      <c r="R615" s="47">
        <v>0.156</v>
      </c>
      <c r="S615" s="47">
        <v>0.17599999999999999</v>
      </c>
      <c r="T615" s="47">
        <v>0.18</v>
      </c>
      <c r="U615" s="47">
        <v>0.17199999999999999</v>
      </c>
      <c r="V615" s="47">
        <v>0.20399999999999999</v>
      </c>
      <c r="W615" s="173"/>
    </row>
    <row r="616" spans="1:23">
      <c r="A616" s="232"/>
      <c r="B616" s="603">
        <v>50.92</v>
      </c>
      <c r="C616" s="47">
        <v>0.219</v>
      </c>
      <c r="D616" s="47">
        <v>0.155</v>
      </c>
      <c r="E616" s="47">
        <v>0.19700000000000001</v>
      </c>
      <c r="F616" s="47">
        <v>0.215</v>
      </c>
      <c r="G616" s="47">
        <v>0.19800000000000001</v>
      </c>
      <c r="H616" s="47">
        <v>0.18099999999999999</v>
      </c>
      <c r="I616" s="47">
        <v>0.217</v>
      </c>
      <c r="J616" s="47">
        <v>0.193</v>
      </c>
      <c r="K616" s="47">
        <v>0.23300000000000001</v>
      </c>
      <c r="L616" s="47">
        <v>0.18</v>
      </c>
      <c r="M616" s="47">
        <v>0.20100000000000001</v>
      </c>
      <c r="N616" s="47">
        <v>0.219</v>
      </c>
      <c r="O616" s="47">
        <v>0.189</v>
      </c>
      <c r="P616" s="47">
        <v>0.28899999999999998</v>
      </c>
      <c r="Q616" s="47">
        <v>0.26</v>
      </c>
      <c r="R616" s="47">
        <v>0.15</v>
      </c>
      <c r="S616" s="47">
        <v>0.16</v>
      </c>
      <c r="T616" s="47">
        <v>0.187</v>
      </c>
      <c r="U616" s="47">
        <v>0.192</v>
      </c>
      <c r="V616" s="47">
        <v>0.193</v>
      </c>
      <c r="W616" s="173"/>
    </row>
    <row r="617" spans="1:23">
      <c r="A617" s="232"/>
      <c r="B617" s="603">
        <v>51</v>
      </c>
      <c r="C617" s="47">
        <v>0.21099999999999999</v>
      </c>
      <c r="D617" s="47">
        <v>0.14799999999999999</v>
      </c>
      <c r="E617" s="47">
        <v>0.189</v>
      </c>
      <c r="F617" s="47">
        <v>0.21</v>
      </c>
      <c r="G617" s="47">
        <v>0.20499999999999999</v>
      </c>
      <c r="H617" s="47">
        <v>0.18099999999999999</v>
      </c>
      <c r="I617" s="47">
        <v>0.218</v>
      </c>
      <c r="J617" s="47">
        <v>0.157</v>
      </c>
      <c r="K617" s="47">
        <v>0.3</v>
      </c>
      <c r="L617" s="47">
        <v>0.17299999999999999</v>
      </c>
      <c r="M617" s="47">
        <v>0.3</v>
      </c>
      <c r="N617" s="47">
        <v>0.19</v>
      </c>
      <c r="O617" s="47">
        <v>0.17799999999999999</v>
      </c>
      <c r="P617" s="47">
        <v>0.30199999999999999</v>
      </c>
      <c r="Q617" s="47">
        <v>0.3</v>
      </c>
      <c r="R617" s="47">
        <v>0.15</v>
      </c>
      <c r="S617" s="47">
        <v>0.184</v>
      </c>
      <c r="T617" s="47">
        <v>0.17100000000000001</v>
      </c>
      <c r="U617" s="47">
        <v>0.314</v>
      </c>
      <c r="V617" s="47">
        <v>0.192</v>
      </c>
      <c r="W617" s="173"/>
    </row>
    <row r="618" spans="1:23">
      <c r="A618" s="232"/>
      <c r="B618" s="603">
        <v>51.08</v>
      </c>
      <c r="C618" s="47">
        <v>0.25</v>
      </c>
      <c r="D618" s="47">
        <v>0.14000000000000001</v>
      </c>
      <c r="E618" s="47">
        <v>0.27900000000000003</v>
      </c>
      <c r="F618" s="47">
        <v>0.19</v>
      </c>
      <c r="G618" s="47">
        <v>0.183</v>
      </c>
      <c r="H618" s="47">
        <v>0.16500000000000001</v>
      </c>
      <c r="I618" s="47">
        <v>0.216</v>
      </c>
      <c r="J618" s="47">
        <v>0.154</v>
      </c>
      <c r="K618" s="47">
        <v>0.308</v>
      </c>
      <c r="L618" s="47">
        <v>0.16900000000000001</v>
      </c>
      <c r="M618" s="47">
        <v>0.21299999999999999</v>
      </c>
      <c r="N618" s="47">
        <v>0.188</v>
      </c>
      <c r="O618" s="47">
        <v>0.16800000000000001</v>
      </c>
      <c r="P618" s="47">
        <v>0.33</v>
      </c>
      <c r="Q618" s="47">
        <v>0.314</v>
      </c>
      <c r="R618" s="47">
        <v>0.156</v>
      </c>
      <c r="S618" s="47">
        <v>0.19800000000000001</v>
      </c>
      <c r="T618" s="47">
        <v>0.183</v>
      </c>
      <c r="U618" s="47">
        <v>0.316</v>
      </c>
      <c r="V618" s="47">
        <v>0.19800000000000001</v>
      </c>
      <c r="W618" s="173"/>
    </row>
    <row r="619" spans="1:23">
      <c r="A619" s="232"/>
      <c r="B619" s="603">
        <v>51.17</v>
      </c>
      <c r="C619" s="47">
        <v>0.222</v>
      </c>
      <c r="D619" s="47">
        <v>0.161</v>
      </c>
      <c r="E619" s="47">
        <v>0.28699999999999998</v>
      </c>
      <c r="F619" s="47">
        <v>0.17199999999999999</v>
      </c>
      <c r="G619" s="47">
        <v>0.19400000000000001</v>
      </c>
      <c r="H619" s="47">
        <v>0.155</v>
      </c>
      <c r="I619" s="47">
        <v>0.21</v>
      </c>
      <c r="J619" s="47">
        <v>0.151</v>
      </c>
      <c r="K619" s="47">
        <v>0.20699999999999999</v>
      </c>
      <c r="L619" s="47">
        <v>0.186</v>
      </c>
      <c r="M619" s="47">
        <v>0.216</v>
      </c>
      <c r="N619" s="47">
        <v>0.188</v>
      </c>
      <c r="O619" s="47">
        <v>0.17199999999999999</v>
      </c>
      <c r="P619" s="47">
        <v>0.29599999999999999</v>
      </c>
      <c r="Q619" s="47">
        <v>0.307</v>
      </c>
      <c r="R619" s="47">
        <v>0.14000000000000001</v>
      </c>
      <c r="S619" s="47">
        <v>0.24399999999999999</v>
      </c>
      <c r="T619" s="47">
        <v>0.17699999999999999</v>
      </c>
      <c r="U619" s="47">
        <v>0.28100000000000003</v>
      </c>
      <c r="V619" s="47">
        <v>0.185</v>
      </c>
      <c r="W619" s="173"/>
    </row>
    <row r="620" spans="1:23">
      <c r="A620" s="232"/>
      <c r="B620" s="603">
        <v>51.25</v>
      </c>
      <c r="C620" s="47">
        <v>0.29499999999999998</v>
      </c>
      <c r="D620" s="47">
        <v>0.16900000000000001</v>
      </c>
      <c r="E620" s="47">
        <v>0.24399999999999999</v>
      </c>
      <c r="F620" s="47">
        <v>0.158</v>
      </c>
      <c r="G620" s="47">
        <v>0.17</v>
      </c>
      <c r="H620" s="47">
        <v>0.14899999999999999</v>
      </c>
      <c r="I620" s="47">
        <v>0.193</v>
      </c>
      <c r="J620" s="47">
        <v>0.17100000000000001</v>
      </c>
      <c r="K620" s="47">
        <v>0.25600000000000001</v>
      </c>
      <c r="L620" s="47">
        <v>0.26700000000000002</v>
      </c>
      <c r="M620" s="47">
        <v>0.22</v>
      </c>
      <c r="N620" s="47">
        <v>0.191</v>
      </c>
      <c r="O620" s="47">
        <v>0.17699999999999999</v>
      </c>
      <c r="P620" s="47">
        <v>0.246</v>
      </c>
      <c r="Q620" s="47">
        <v>0.26900000000000002</v>
      </c>
      <c r="R620" s="47">
        <v>0.13700000000000001</v>
      </c>
      <c r="S620" s="47">
        <v>0.249</v>
      </c>
      <c r="T620" s="47">
        <v>0.182</v>
      </c>
      <c r="U620" s="47">
        <v>0.28499999999999998</v>
      </c>
      <c r="V620" s="47">
        <v>0.189</v>
      </c>
      <c r="W620" s="173"/>
    </row>
    <row r="621" spans="1:23">
      <c r="A621" s="232"/>
      <c r="B621" s="603">
        <v>51.33</v>
      </c>
      <c r="C621" s="47">
        <v>0.27900000000000003</v>
      </c>
      <c r="D621" s="47">
        <v>0.16600000000000001</v>
      </c>
      <c r="E621" s="47">
        <v>0.28100000000000003</v>
      </c>
      <c r="F621" s="47">
        <v>0.161</v>
      </c>
      <c r="G621" s="47">
        <v>0.192</v>
      </c>
      <c r="H621" s="47">
        <v>0.155</v>
      </c>
      <c r="I621" s="47">
        <v>0.19600000000000001</v>
      </c>
      <c r="J621" s="47">
        <v>0.154</v>
      </c>
      <c r="K621" s="47">
        <v>0.21099999999999999</v>
      </c>
      <c r="L621" s="47">
        <v>0.26700000000000002</v>
      </c>
      <c r="M621" s="47">
        <v>0.23400000000000001</v>
      </c>
      <c r="N621" s="47">
        <v>0.251</v>
      </c>
      <c r="O621" s="47">
        <v>0.20799999999999999</v>
      </c>
      <c r="P621" s="47">
        <v>0.23300000000000001</v>
      </c>
      <c r="Q621" s="47">
        <v>0.23799999999999999</v>
      </c>
      <c r="R621" s="47">
        <v>0.22900000000000001</v>
      </c>
      <c r="S621" s="47">
        <v>0.32400000000000001</v>
      </c>
      <c r="T621" s="47">
        <v>0.17299999999999999</v>
      </c>
      <c r="U621" s="47">
        <v>0.251</v>
      </c>
      <c r="V621" s="47">
        <v>0.193</v>
      </c>
      <c r="W621" s="173"/>
    </row>
    <row r="622" spans="1:23">
      <c r="A622" s="232"/>
      <c r="B622" s="603">
        <v>51.42</v>
      </c>
      <c r="C622" s="47">
        <v>0.28599999999999998</v>
      </c>
      <c r="D622" s="47">
        <v>0.14299999999999999</v>
      </c>
      <c r="E622" s="47">
        <v>0.27100000000000002</v>
      </c>
      <c r="F622" s="47">
        <v>0.158</v>
      </c>
      <c r="G622" s="47">
        <v>0.216</v>
      </c>
      <c r="H622" s="47">
        <v>0.182</v>
      </c>
      <c r="I622" s="47">
        <v>0.26100000000000001</v>
      </c>
      <c r="J622" s="47">
        <v>0.14299999999999999</v>
      </c>
      <c r="K622" s="47">
        <v>0.218</v>
      </c>
      <c r="L622" s="47">
        <v>0.35099999999999998</v>
      </c>
      <c r="M622" s="47">
        <v>0.25800000000000001</v>
      </c>
      <c r="N622" s="47">
        <v>0.25900000000000001</v>
      </c>
      <c r="O622" s="47">
        <v>0.23300000000000001</v>
      </c>
      <c r="P622" s="47">
        <v>0.217</v>
      </c>
      <c r="Q622" s="47">
        <v>0.22900000000000001</v>
      </c>
      <c r="R622" s="47">
        <v>0.24399999999999999</v>
      </c>
      <c r="S622" s="47">
        <v>0.33900000000000002</v>
      </c>
      <c r="T622" s="47">
        <v>0.23499999999999999</v>
      </c>
      <c r="U622" s="47">
        <v>0.21299999999999999</v>
      </c>
      <c r="V622" s="47">
        <v>0.188</v>
      </c>
      <c r="W622" s="173"/>
    </row>
    <row r="623" spans="1:23">
      <c r="A623" s="232"/>
      <c r="B623" s="603">
        <v>51.5</v>
      </c>
      <c r="C623" s="47">
        <v>0.249</v>
      </c>
      <c r="D623" s="47">
        <v>0.15</v>
      </c>
      <c r="E623" s="47">
        <v>0.25900000000000001</v>
      </c>
      <c r="F623" s="47">
        <v>0.17199999999999999</v>
      </c>
      <c r="G623" s="47">
        <v>0.23</v>
      </c>
      <c r="H623" s="47">
        <v>0.17499999999999999</v>
      </c>
      <c r="I623" s="47">
        <v>0.27</v>
      </c>
      <c r="J623" s="47">
        <v>0.158</v>
      </c>
      <c r="K623" s="47">
        <v>0.17199999999999999</v>
      </c>
      <c r="L623" s="47">
        <v>0.30399999999999999</v>
      </c>
      <c r="M623" s="47">
        <v>0.32100000000000001</v>
      </c>
      <c r="N623" s="47">
        <v>0.249</v>
      </c>
      <c r="O623" s="47">
        <v>0.26900000000000002</v>
      </c>
      <c r="P623" s="47">
        <v>0.215</v>
      </c>
      <c r="Q623" s="47">
        <v>0.22500000000000001</v>
      </c>
      <c r="R623" s="47">
        <v>0.20799999999999999</v>
      </c>
      <c r="S623" s="47">
        <v>0.28499999999999998</v>
      </c>
      <c r="T623" s="47">
        <v>0.254</v>
      </c>
      <c r="U623" s="47">
        <v>0.21</v>
      </c>
      <c r="V623" s="47">
        <v>0.19</v>
      </c>
      <c r="W623" s="173"/>
    </row>
    <row r="624" spans="1:23">
      <c r="A624" s="232"/>
      <c r="B624" s="603">
        <v>51.58</v>
      </c>
      <c r="C624" s="47">
        <v>0.22600000000000001</v>
      </c>
      <c r="D624" s="47">
        <v>0.20200000000000001</v>
      </c>
      <c r="E624" s="47">
        <v>0.247</v>
      </c>
      <c r="F624" s="47">
        <v>0.17899999999999999</v>
      </c>
      <c r="G624" s="47">
        <v>0.20799999999999999</v>
      </c>
      <c r="H624" s="47">
        <v>0.17</v>
      </c>
      <c r="I624" s="47">
        <v>0.217</v>
      </c>
      <c r="J624" s="47">
        <v>0.20899999999999999</v>
      </c>
      <c r="K624" s="47">
        <v>0.186</v>
      </c>
      <c r="L624" s="47">
        <v>0.42</v>
      </c>
      <c r="M624" s="47">
        <v>0.33200000000000002</v>
      </c>
      <c r="N624" s="47">
        <v>0.34300000000000003</v>
      </c>
      <c r="O624" s="47">
        <v>0.27600000000000002</v>
      </c>
      <c r="P624" s="47">
        <v>0.20499999999999999</v>
      </c>
      <c r="Q624" s="47">
        <v>0.20799999999999999</v>
      </c>
      <c r="R624" s="47">
        <v>0.28399999999999997</v>
      </c>
      <c r="S624" s="47">
        <v>0.307</v>
      </c>
      <c r="T624" s="47">
        <v>0.26500000000000001</v>
      </c>
      <c r="U624" s="47">
        <v>0.20499999999999999</v>
      </c>
      <c r="V624" s="47">
        <v>0.27900000000000003</v>
      </c>
      <c r="W624" s="173"/>
    </row>
    <row r="625" spans="1:23">
      <c r="A625" s="232"/>
      <c r="B625" s="603">
        <v>51.67</v>
      </c>
      <c r="C625" s="47">
        <v>0.20599999999999999</v>
      </c>
      <c r="D625" s="47">
        <v>0.22800000000000001</v>
      </c>
      <c r="E625" s="47">
        <v>0.23400000000000001</v>
      </c>
      <c r="F625" s="47">
        <v>0.17100000000000001</v>
      </c>
      <c r="G625" s="47">
        <v>0.20100000000000001</v>
      </c>
      <c r="H625" s="47">
        <v>0.16300000000000001</v>
      </c>
      <c r="I625" s="47">
        <v>0.216</v>
      </c>
      <c r="J625" s="47">
        <v>0.25</v>
      </c>
      <c r="K625" s="47">
        <v>0.186</v>
      </c>
      <c r="L625" s="47">
        <v>0.44500000000000001</v>
      </c>
      <c r="M625" s="47">
        <v>0.34699999999999998</v>
      </c>
      <c r="N625" s="47">
        <v>0.30299999999999999</v>
      </c>
      <c r="O625" s="47">
        <v>0.28199999999999997</v>
      </c>
      <c r="P625" s="47">
        <v>0.20100000000000001</v>
      </c>
      <c r="Q625" s="47">
        <v>0.21299999999999999</v>
      </c>
      <c r="R625" s="47">
        <v>0.34</v>
      </c>
      <c r="S625" s="47">
        <v>0.254</v>
      </c>
      <c r="T625" s="47">
        <v>0.33900000000000002</v>
      </c>
      <c r="U625" s="47">
        <v>0.191</v>
      </c>
      <c r="V625" s="47">
        <v>0.33100000000000002</v>
      </c>
      <c r="W625" s="173"/>
    </row>
    <row r="626" spans="1:23">
      <c r="A626" s="232"/>
      <c r="B626" s="603">
        <v>51.75</v>
      </c>
      <c r="C626" s="47">
        <v>0.19900000000000001</v>
      </c>
      <c r="D626" s="47">
        <v>0.28999999999999998</v>
      </c>
      <c r="E626" s="47">
        <v>0.22500000000000001</v>
      </c>
      <c r="F626" s="47">
        <v>0.159</v>
      </c>
      <c r="G626" s="47">
        <v>0.185</v>
      </c>
      <c r="H626" s="47">
        <v>0.14499999999999999</v>
      </c>
      <c r="I626" s="47">
        <v>0.193</v>
      </c>
      <c r="J626" s="47">
        <v>0.25</v>
      </c>
      <c r="K626" s="47">
        <v>0.16500000000000001</v>
      </c>
      <c r="L626" s="47">
        <v>0.38200000000000001</v>
      </c>
      <c r="M626" s="47">
        <v>0.30599999999999999</v>
      </c>
      <c r="N626" s="47">
        <v>0.32200000000000001</v>
      </c>
      <c r="O626" s="47">
        <v>0.23300000000000001</v>
      </c>
      <c r="P626" s="47">
        <v>0.19700000000000001</v>
      </c>
      <c r="Q626" s="47">
        <v>0.2</v>
      </c>
      <c r="R626" s="47">
        <v>0.39</v>
      </c>
      <c r="S626" s="47">
        <v>0.26300000000000001</v>
      </c>
      <c r="T626" s="47">
        <v>0.26100000000000001</v>
      </c>
      <c r="U626" s="47">
        <v>0.192</v>
      </c>
      <c r="V626" s="47">
        <v>0.35799999999999998</v>
      </c>
      <c r="W626" s="173"/>
    </row>
    <row r="627" spans="1:23">
      <c r="A627" s="232"/>
      <c r="B627" s="603">
        <v>51.83</v>
      </c>
      <c r="C627" s="47">
        <v>0.20100000000000001</v>
      </c>
      <c r="D627" s="47">
        <v>0.35699999999999998</v>
      </c>
      <c r="E627" s="47">
        <v>0.309</v>
      </c>
      <c r="F627" s="47">
        <v>0.25</v>
      </c>
      <c r="G627" s="47">
        <v>0.184</v>
      </c>
      <c r="H627" s="47">
        <v>0.20300000000000001</v>
      </c>
      <c r="I627" s="47">
        <v>0.20200000000000001</v>
      </c>
      <c r="J627" s="47">
        <v>0.20100000000000001</v>
      </c>
      <c r="K627" s="47">
        <v>0.16500000000000001</v>
      </c>
      <c r="L627" s="47">
        <v>0.34699999999999998</v>
      </c>
      <c r="M627" s="47">
        <v>0.27200000000000002</v>
      </c>
      <c r="N627" s="47">
        <v>0.312</v>
      </c>
      <c r="O627" s="47">
        <v>0.26</v>
      </c>
      <c r="P627" s="47">
        <v>0.191</v>
      </c>
      <c r="Q627" s="47">
        <v>0.19900000000000001</v>
      </c>
      <c r="R627" s="47">
        <v>0.23</v>
      </c>
      <c r="S627" s="47">
        <v>0.253</v>
      </c>
      <c r="T627" s="47">
        <v>0.34300000000000003</v>
      </c>
      <c r="U627" s="47">
        <v>0.20100000000000001</v>
      </c>
      <c r="V627" s="47">
        <v>0.251</v>
      </c>
      <c r="W627" s="173"/>
    </row>
    <row r="628" spans="1:23">
      <c r="A628" s="232"/>
      <c r="B628" s="603">
        <v>51.92</v>
      </c>
      <c r="C628" s="47">
        <v>0.19800000000000001</v>
      </c>
      <c r="D628" s="47">
        <v>0.29799999999999999</v>
      </c>
      <c r="E628" s="47">
        <v>0.29399999999999998</v>
      </c>
      <c r="F628" s="47">
        <v>0.25900000000000001</v>
      </c>
      <c r="G628" s="47">
        <v>0.22500000000000001</v>
      </c>
      <c r="H628" s="47">
        <v>0.25</v>
      </c>
      <c r="I628" s="47">
        <v>0.17699999999999999</v>
      </c>
      <c r="J628" s="47">
        <v>0.31</v>
      </c>
      <c r="K628" s="47">
        <v>0.17299999999999999</v>
      </c>
      <c r="L628" s="47">
        <v>0.30099999999999999</v>
      </c>
      <c r="M628" s="47">
        <v>0.26200000000000001</v>
      </c>
      <c r="N628" s="47">
        <v>0.27</v>
      </c>
      <c r="O628" s="47">
        <v>0.25</v>
      </c>
      <c r="P628" s="47">
        <v>0.224</v>
      </c>
      <c r="Q628" s="47">
        <v>0.19800000000000001</v>
      </c>
      <c r="R628" s="47">
        <v>0.29399999999999998</v>
      </c>
      <c r="S628" s="47">
        <v>0.247</v>
      </c>
      <c r="T628" s="47">
        <v>0.36</v>
      </c>
      <c r="U628" s="47">
        <v>0.19600000000000001</v>
      </c>
      <c r="V628" s="47">
        <v>0.31900000000000001</v>
      </c>
      <c r="W628" s="173"/>
    </row>
    <row r="629" spans="1:23">
      <c r="A629" s="232"/>
      <c r="B629" s="603">
        <v>52</v>
      </c>
      <c r="C629" s="47">
        <v>0.183</v>
      </c>
      <c r="D629" s="47">
        <v>0.251</v>
      </c>
      <c r="E629" s="47">
        <v>0.29099999999999998</v>
      </c>
      <c r="F629" s="47">
        <v>0.253</v>
      </c>
      <c r="G629" s="47">
        <v>0.29899999999999999</v>
      </c>
      <c r="H629" s="47">
        <v>0.248</v>
      </c>
      <c r="I629" s="47">
        <v>0.185</v>
      </c>
      <c r="J629" s="47">
        <v>0.39600000000000002</v>
      </c>
      <c r="K629" s="47">
        <v>0.187</v>
      </c>
      <c r="L629" s="47">
        <v>0.27100000000000002</v>
      </c>
      <c r="M629" s="47">
        <v>0.27</v>
      </c>
      <c r="N629" s="47">
        <v>0.27500000000000002</v>
      </c>
      <c r="O629" s="47">
        <v>0.24</v>
      </c>
      <c r="P629" s="47">
        <v>0.23599999999999999</v>
      </c>
      <c r="Q629" s="47">
        <v>0.20399999999999999</v>
      </c>
      <c r="R629" s="47">
        <v>0.28899999999999998</v>
      </c>
      <c r="S629" s="47">
        <v>0.20699999999999999</v>
      </c>
      <c r="T629" s="47">
        <v>0.29099999999999998</v>
      </c>
      <c r="U629" s="47">
        <v>0.189</v>
      </c>
      <c r="V629" s="47">
        <v>0.39500000000000002</v>
      </c>
      <c r="W629" s="173"/>
    </row>
    <row r="630" spans="1:23">
      <c r="A630" s="232"/>
      <c r="B630" s="603">
        <v>52.08</v>
      </c>
      <c r="C630" s="47">
        <v>0.17699999999999999</v>
      </c>
      <c r="D630" s="47">
        <v>0.23699999999999999</v>
      </c>
      <c r="E630" s="47">
        <v>0.33500000000000002</v>
      </c>
      <c r="F630" s="47">
        <v>0.309</v>
      </c>
      <c r="G630" s="47">
        <v>0.30399999999999999</v>
      </c>
      <c r="H630" s="47">
        <v>0.214</v>
      </c>
      <c r="I630" s="47">
        <v>0.17399999999999999</v>
      </c>
      <c r="J630" s="47">
        <v>0.27300000000000002</v>
      </c>
      <c r="K630" s="47">
        <v>0.16900000000000001</v>
      </c>
      <c r="L630" s="47">
        <v>0.23699999999999999</v>
      </c>
      <c r="M630" s="47">
        <v>0.24</v>
      </c>
      <c r="N630" s="47">
        <v>0.253</v>
      </c>
      <c r="O630" s="47">
        <v>0.22500000000000001</v>
      </c>
      <c r="P630" s="47">
        <v>0.23100000000000001</v>
      </c>
      <c r="Q630" s="47">
        <v>0.219</v>
      </c>
      <c r="R630" s="47">
        <v>0.28100000000000003</v>
      </c>
      <c r="S630" s="47">
        <v>0.221</v>
      </c>
      <c r="T630" s="47">
        <v>0.248</v>
      </c>
      <c r="U630" s="47">
        <v>0.185</v>
      </c>
      <c r="V630" s="47">
        <v>0.40300000000000002</v>
      </c>
      <c r="W630" s="173"/>
    </row>
    <row r="631" spans="1:23">
      <c r="A631" s="232"/>
      <c r="B631" s="603">
        <v>52.17</v>
      </c>
      <c r="C631" s="47">
        <v>0.17699999999999999</v>
      </c>
      <c r="D631" s="47">
        <v>0.214</v>
      </c>
      <c r="E631" s="47">
        <v>0.32900000000000001</v>
      </c>
      <c r="F631" s="47">
        <v>0.30599999999999999</v>
      </c>
      <c r="G631" s="47">
        <v>0.29299999999999998</v>
      </c>
      <c r="H631" s="47">
        <v>0.23</v>
      </c>
      <c r="I631" s="47">
        <v>0.17899999999999999</v>
      </c>
      <c r="J631" s="47">
        <v>0.309</v>
      </c>
      <c r="K631" s="47">
        <v>0.16600000000000001</v>
      </c>
      <c r="L631" s="47">
        <v>0.222</v>
      </c>
      <c r="M631" s="47">
        <v>0.223</v>
      </c>
      <c r="N631" s="47">
        <v>0.26500000000000001</v>
      </c>
      <c r="O631" s="47">
        <v>0.19900000000000001</v>
      </c>
      <c r="P631" s="47">
        <v>0.19900000000000001</v>
      </c>
      <c r="Q631" s="47">
        <v>0.19700000000000001</v>
      </c>
      <c r="R631" s="47">
        <v>0.23499999999999999</v>
      </c>
      <c r="S631" s="47">
        <v>0.20499999999999999</v>
      </c>
      <c r="T631" s="47">
        <v>0.23400000000000001</v>
      </c>
      <c r="U631" s="47">
        <v>0.20799999999999999</v>
      </c>
      <c r="V631" s="47">
        <v>0.44</v>
      </c>
      <c r="W631" s="173"/>
    </row>
    <row r="632" spans="1:23">
      <c r="A632" s="232"/>
      <c r="B632" s="603">
        <v>52.25</v>
      </c>
      <c r="C632" s="47">
        <v>0.311</v>
      </c>
      <c r="D632" s="47">
        <v>0.21299999999999999</v>
      </c>
      <c r="E632" s="47">
        <v>0.29099999999999998</v>
      </c>
      <c r="F632" s="47">
        <v>0.28699999999999998</v>
      </c>
      <c r="G632" s="47">
        <v>0.29799999999999999</v>
      </c>
      <c r="H632" s="47">
        <v>0.26200000000000001</v>
      </c>
      <c r="I632" s="47">
        <v>0.16600000000000001</v>
      </c>
      <c r="J632" s="47">
        <v>0.20799999999999999</v>
      </c>
      <c r="K632" s="47">
        <v>0.158</v>
      </c>
      <c r="L632" s="47">
        <v>0.20699999999999999</v>
      </c>
      <c r="M632" s="47">
        <v>0.14000000000000001</v>
      </c>
      <c r="N632" s="47">
        <v>0.252</v>
      </c>
      <c r="O632" s="47">
        <v>0.188</v>
      </c>
      <c r="P632" s="47">
        <v>0.217</v>
      </c>
      <c r="Q632" s="47">
        <v>0.21299999999999999</v>
      </c>
      <c r="R632" s="47">
        <v>0.21199999999999999</v>
      </c>
      <c r="S632" s="47">
        <v>0.19900000000000001</v>
      </c>
      <c r="T632" s="47">
        <v>0.22800000000000001</v>
      </c>
      <c r="U632" s="47">
        <v>0.20200000000000001</v>
      </c>
      <c r="V632" s="47">
        <v>0.32</v>
      </c>
      <c r="W632" s="173"/>
    </row>
    <row r="633" spans="1:23">
      <c r="A633" s="232"/>
      <c r="B633" s="603">
        <v>52.33</v>
      </c>
      <c r="C633" s="47">
        <v>0.24</v>
      </c>
      <c r="D633" s="47">
        <v>0.17199999999999999</v>
      </c>
      <c r="E633" s="47">
        <v>0.26100000000000001</v>
      </c>
      <c r="F633" s="47">
        <v>0.246</v>
      </c>
      <c r="G633" s="47">
        <v>0.25900000000000001</v>
      </c>
      <c r="H633" s="47">
        <v>0.112</v>
      </c>
      <c r="I633" s="47">
        <v>0.17499999999999999</v>
      </c>
      <c r="J633" s="47">
        <v>0.17399999999999999</v>
      </c>
      <c r="K633" s="47">
        <v>0.16300000000000001</v>
      </c>
      <c r="L633" s="47">
        <v>0.183</v>
      </c>
      <c r="M633" s="47">
        <v>0.14000000000000001</v>
      </c>
      <c r="N633" s="47">
        <v>0.23899999999999999</v>
      </c>
      <c r="O633" s="47">
        <v>0.24399999999999999</v>
      </c>
      <c r="P633" s="47">
        <v>0.26300000000000001</v>
      </c>
      <c r="Q633" s="47">
        <v>0.20499999999999999</v>
      </c>
      <c r="R633" s="47">
        <v>0.21</v>
      </c>
      <c r="S633" s="47">
        <v>0.20599999999999999</v>
      </c>
      <c r="T633" s="47">
        <v>0.19700000000000001</v>
      </c>
      <c r="U633" s="47">
        <v>0.17599999999999999</v>
      </c>
      <c r="V633" s="47">
        <v>0.26900000000000002</v>
      </c>
      <c r="W633" s="173"/>
    </row>
    <row r="634" spans="1:23">
      <c r="A634" s="232"/>
      <c r="B634" s="603">
        <v>52.42</v>
      </c>
      <c r="C634" s="47">
        <v>0.29199999999999998</v>
      </c>
      <c r="D634" s="47">
        <v>0.183</v>
      </c>
      <c r="E634" s="47">
        <v>0.25900000000000001</v>
      </c>
      <c r="F634" s="47">
        <v>0.222</v>
      </c>
      <c r="G634" s="47">
        <v>0.27100000000000002</v>
      </c>
      <c r="H634" s="47">
        <v>0.19800000000000001</v>
      </c>
      <c r="I634" s="47">
        <v>0.311</v>
      </c>
      <c r="J634" s="47">
        <v>0.26800000000000002</v>
      </c>
      <c r="K634" s="47">
        <v>0.216</v>
      </c>
      <c r="L634" s="47">
        <v>0.216</v>
      </c>
      <c r="M634" s="47">
        <v>0.20499999999999999</v>
      </c>
      <c r="N634" s="47">
        <v>0.218</v>
      </c>
      <c r="O634" s="47">
        <v>0.23400000000000001</v>
      </c>
      <c r="P634" s="47">
        <v>0.27400000000000002</v>
      </c>
      <c r="Q634" s="47">
        <v>0.219</v>
      </c>
      <c r="R634" s="47">
        <v>0.216</v>
      </c>
      <c r="S634" s="47">
        <v>0.29799999999999999</v>
      </c>
      <c r="T634" s="47">
        <v>0.191</v>
      </c>
      <c r="U634" s="47">
        <v>0.214</v>
      </c>
      <c r="V634" s="47">
        <v>0.252</v>
      </c>
      <c r="W634" s="173"/>
    </row>
    <row r="635" spans="1:23">
      <c r="A635" s="232"/>
      <c r="B635" s="603">
        <v>52.5</v>
      </c>
      <c r="C635" s="47">
        <v>0.25600000000000001</v>
      </c>
      <c r="D635" s="47">
        <v>0.25</v>
      </c>
      <c r="E635" s="47">
        <v>0.27200000000000002</v>
      </c>
      <c r="F635" s="47">
        <v>0.307</v>
      </c>
      <c r="G635" s="47">
        <v>0.28199999999999997</v>
      </c>
      <c r="H635" s="47">
        <v>0.221</v>
      </c>
      <c r="I635" s="47">
        <v>0.33900000000000002</v>
      </c>
      <c r="J635" s="47">
        <v>0.21299999999999999</v>
      </c>
      <c r="K635" s="47">
        <v>0.156</v>
      </c>
      <c r="L635" s="47">
        <v>0.19600000000000001</v>
      </c>
      <c r="M635" s="47">
        <v>0.28399999999999997</v>
      </c>
      <c r="N635" s="47">
        <v>0.32200000000000001</v>
      </c>
      <c r="O635" s="47">
        <v>0.27200000000000002</v>
      </c>
      <c r="P635" s="47">
        <v>0.309</v>
      </c>
      <c r="Q635" s="47">
        <v>0.251</v>
      </c>
      <c r="R635" s="47">
        <v>0.19900000000000001</v>
      </c>
      <c r="S635" s="47">
        <v>0.37</v>
      </c>
      <c r="T635" s="47">
        <v>0.20399999999999999</v>
      </c>
      <c r="U635" s="47">
        <v>0.33900000000000002</v>
      </c>
      <c r="V635" s="47">
        <v>0.317</v>
      </c>
      <c r="W635" s="173"/>
    </row>
    <row r="636" spans="1:23">
      <c r="A636" s="232"/>
      <c r="B636" s="603">
        <v>52.58</v>
      </c>
      <c r="C636" s="47">
        <v>0.28999999999999998</v>
      </c>
      <c r="D636" s="47">
        <v>0.29399999999999998</v>
      </c>
      <c r="E636" s="47">
        <v>0.36399999999999999</v>
      </c>
      <c r="F636" s="47">
        <v>0.32400000000000001</v>
      </c>
      <c r="G636" s="47">
        <v>0.317</v>
      </c>
      <c r="H636" s="47">
        <v>0.245</v>
      </c>
      <c r="I636" s="47">
        <v>0.26800000000000002</v>
      </c>
      <c r="J636" s="47">
        <v>0.19700000000000001</v>
      </c>
      <c r="K636" s="47">
        <v>0.16300000000000001</v>
      </c>
      <c r="L636" s="47">
        <v>0.19600000000000001</v>
      </c>
      <c r="M636" s="47">
        <v>0.25600000000000001</v>
      </c>
      <c r="N636" s="47">
        <v>0.37</v>
      </c>
      <c r="O636" s="47">
        <v>0.28399999999999997</v>
      </c>
      <c r="P636" s="47">
        <v>0.38500000000000001</v>
      </c>
      <c r="Q636" s="47">
        <v>0.308</v>
      </c>
      <c r="R636" s="47">
        <v>0.26100000000000001</v>
      </c>
      <c r="S636" s="47">
        <v>0.33700000000000002</v>
      </c>
      <c r="T636" s="47">
        <v>0.22</v>
      </c>
      <c r="U636" s="47">
        <v>0.32400000000000001</v>
      </c>
      <c r="V636" s="47">
        <v>0.34399999999999997</v>
      </c>
      <c r="W636" s="173"/>
    </row>
    <row r="637" spans="1:23">
      <c r="A637" s="232"/>
      <c r="B637" s="603">
        <v>52.67</v>
      </c>
      <c r="C637" s="47">
        <v>0.31</v>
      </c>
      <c r="D637" s="47">
        <v>0.27700000000000002</v>
      </c>
      <c r="E637" s="47">
        <v>0.29399999999999998</v>
      </c>
      <c r="F637" s="47">
        <v>0.29899999999999999</v>
      </c>
      <c r="G637" s="47">
        <v>0.29599999999999999</v>
      </c>
      <c r="H637" s="47">
        <v>0.221</v>
      </c>
      <c r="I637" s="47">
        <v>0.33800000000000002</v>
      </c>
      <c r="J637" s="47">
        <v>0.16300000000000001</v>
      </c>
      <c r="K637" s="47">
        <v>0.13800000000000001</v>
      </c>
      <c r="L637" s="47">
        <v>0.19</v>
      </c>
      <c r="M637" s="47">
        <v>0.26600000000000001</v>
      </c>
      <c r="N637" s="47">
        <v>0.34699999999999998</v>
      </c>
      <c r="O637" s="47">
        <v>0.307</v>
      </c>
      <c r="P637" s="47">
        <v>0.30099999999999999</v>
      </c>
      <c r="Q637" s="47">
        <v>0.26100000000000001</v>
      </c>
      <c r="R637" s="47">
        <v>0.252</v>
      </c>
      <c r="S637" s="47">
        <v>0.34799999999999998</v>
      </c>
      <c r="T637" s="47">
        <v>0.23100000000000001</v>
      </c>
      <c r="U637" s="47">
        <v>0.27700000000000002</v>
      </c>
      <c r="V637" s="47">
        <v>0.28399999999999997</v>
      </c>
      <c r="W637" s="173"/>
    </row>
    <row r="638" spans="1:23">
      <c r="A638" s="232"/>
      <c r="B638" s="603">
        <v>52.75</v>
      </c>
      <c r="C638" s="47">
        <v>0.26900000000000002</v>
      </c>
      <c r="D638" s="47">
        <v>0.33600000000000002</v>
      </c>
      <c r="E638" s="47">
        <v>0.33200000000000002</v>
      </c>
      <c r="F638" s="47">
        <v>0.26800000000000002</v>
      </c>
      <c r="G638" s="47">
        <v>0.311</v>
      </c>
      <c r="H638" s="47">
        <v>0.156</v>
      </c>
      <c r="I638" s="47">
        <v>0.32700000000000001</v>
      </c>
      <c r="J638" s="47">
        <v>0.14499999999999999</v>
      </c>
      <c r="K638" s="47">
        <v>0.157</v>
      </c>
      <c r="L638" s="47">
        <v>0.16800000000000001</v>
      </c>
      <c r="M638" s="47">
        <v>0.28499999999999998</v>
      </c>
      <c r="N638" s="47">
        <v>0.35899999999999999</v>
      </c>
      <c r="O638" s="47">
        <v>0.35699999999999998</v>
      </c>
      <c r="P638" s="47">
        <v>0.245</v>
      </c>
      <c r="Q638" s="47">
        <v>0.247</v>
      </c>
      <c r="R638" s="47">
        <v>0.23300000000000001</v>
      </c>
      <c r="S638" s="47">
        <v>0.307</v>
      </c>
      <c r="T638" s="47">
        <v>0.251</v>
      </c>
      <c r="U638" s="47">
        <v>0.31</v>
      </c>
      <c r="V638" s="47">
        <v>0.28199999999999997</v>
      </c>
      <c r="W638" s="173"/>
    </row>
    <row r="639" spans="1:23">
      <c r="A639" s="232"/>
      <c r="B639" s="603">
        <v>52.83</v>
      </c>
      <c r="C639" s="47">
        <v>0.216</v>
      </c>
      <c r="D639" s="47">
        <v>0.26400000000000001</v>
      </c>
      <c r="E639" s="47">
        <v>0.33200000000000002</v>
      </c>
      <c r="F639" s="47">
        <v>0.248</v>
      </c>
      <c r="G639" s="47">
        <v>0.30599999999999999</v>
      </c>
      <c r="H639" s="47">
        <v>0.159</v>
      </c>
      <c r="I639" s="47">
        <v>0.34399999999999997</v>
      </c>
      <c r="J639" s="47">
        <v>0.219</v>
      </c>
      <c r="K639" s="47">
        <v>0.16200000000000001</v>
      </c>
      <c r="L639" s="47">
        <v>0.19</v>
      </c>
      <c r="M639" s="47">
        <v>0.30599999999999999</v>
      </c>
      <c r="N639" s="47">
        <v>0.377</v>
      </c>
      <c r="O639" s="47">
        <v>0.30399999999999999</v>
      </c>
      <c r="P639" s="47">
        <v>0.20799999999999999</v>
      </c>
      <c r="Q639" s="47">
        <v>0.26</v>
      </c>
      <c r="R639" s="47">
        <v>0.182</v>
      </c>
      <c r="S639" s="47">
        <v>0.27200000000000002</v>
      </c>
      <c r="T639" s="47">
        <v>0.24099999999999999</v>
      </c>
      <c r="U639" s="47">
        <v>0.316</v>
      </c>
      <c r="V639" s="47">
        <v>0.23300000000000001</v>
      </c>
      <c r="W639" s="173"/>
    </row>
    <row r="640" spans="1:23">
      <c r="A640" s="232"/>
      <c r="B640" s="603">
        <v>52.92</v>
      </c>
      <c r="C640" s="47">
        <v>0.19900000000000001</v>
      </c>
      <c r="D640" s="47">
        <v>0.26600000000000001</v>
      </c>
      <c r="E640" s="47">
        <v>0.307</v>
      </c>
      <c r="F640" s="47">
        <v>0.27700000000000002</v>
      </c>
      <c r="G640" s="47">
        <v>0.26200000000000001</v>
      </c>
      <c r="H640" s="47">
        <v>0.216</v>
      </c>
      <c r="I640" s="47">
        <v>0.308</v>
      </c>
      <c r="J640" s="47">
        <v>0.253</v>
      </c>
      <c r="K640" s="47">
        <v>0.14499999999999999</v>
      </c>
      <c r="L640" s="47">
        <v>0.25800000000000001</v>
      </c>
      <c r="M640" s="47">
        <v>0.28699999999999998</v>
      </c>
      <c r="N640" s="47">
        <v>0.379</v>
      </c>
      <c r="O640" s="47">
        <v>0.29699999999999999</v>
      </c>
      <c r="P640" s="47">
        <v>0.22600000000000001</v>
      </c>
      <c r="Q640" s="47">
        <v>0.33</v>
      </c>
      <c r="R640" s="47">
        <v>0.21</v>
      </c>
      <c r="S640" s="47">
        <v>0.29299999999999998</v>
      </c>
      <c r="T640" s="47">
        <v>0.23899999999999999</v>
      </c>
      <c r="U640" s="47">
        <v>0.309</v>
      </c>
      <c r="V640" s="47">
        <v>0.22900000000000001</v>
      </c>
      <c r="W640" s="173"/>
    </row>
    <row r="641" spans="1:23">
      <c r="A641" s="232"/>
      <c r="B641" s="603">
        <v>53</v>
      </c>
      <c r="C641" s="47">
        <v>0.17499999999999999</v>
      </c>
      <c r="D641" s="47">
        <v>0.25800000000000001</v>
      </c>
      <c r="E641" s="47">
        <v>0.28499999999999998</v>
      </c>
      <c r="F641" s="47">
        <v>0.29099999999999998</v>
      </c>
      <c r="G641" s="47">
        <v>0.27200000000000002</v>
      </c>
      <c r="H641" s="47">
        <v>0.23100000000000001</v>
      </c>
      <c r="I641" s="47">
        <v>0.27500000000000002</v>
      </c>
      <c r="J641" s="47">
        <v>0.26800000000000002</v>
      </c>
      <c r="K641" s="47">
        <v>0.218</v>
      </c>
      <c r="L641" s="47">
        <v>0.26300000000000001</v>
      </c>
      <c r="M641" s="47">
        <v>0.29799999999999999</v>
      </c>
      <c r="N641" s="47">
        <v>0.34799999999999998</v>
      </c>
      <c r="O641" s="47">
        <v>0.29699999999999999</v>
      </c>
      <c r="P641" s="47">
        <v>0.191</v>
      </c>
      <c r="Q641" s="47">
        <v>0.35</v>
      </c>
      <c r="R641" s="47">
        <v>0.188</v>
      </c>
      <c r="S641" s="47">
        <v>0.33600000000000002</v>
      </c>
      <c r="T641" s="47">
        <v>0.26500000000000001</v>
      </c>
      <c r="U641" s="47">
        <v>0.27300000000000002</v>
      </c>
      <c r="V641" s="47">
        <v>0.38100000000000001</v>
      </c>
      <c r="W641" s="173"/>
    </row>
    <row r="642" spans="1:23">
      <c r="A642" s="232"/>
      <c r="B642" s="603">
        <v>53.08</v>
      </c>
      <c r="C642" s="47">
        <v>0.245</v>
      </c>
      <c r="D642" s="47">
        <v>0.23799999999999999</v>
      </c>
      <c r="E642" s="47">
        <v>0.33400000000000002</v>
      </c>
      <c r="F642" s="47">
        <v>0.28399999999999997</v>
      </c>
      <c r="G642" s="47">
        <v>0.26300000000000001</v>
      </c>
      <c r="H642" s="47">
        <v>0.214</v>
      </c>
      <c r="I642" s="47">
        <v>0.25</v>
      </c>
      <c r="J642" s="47">
        <v>0.23799999999999999</v>
      </c>
      <c r="K642" s="47">
        <v>0.30099999999999999</v>
      </c>
      <c r="L642" s="47">
        <v>0.23499999999999999</v>
      </c>
      <c r="M642" s="47">
        <v>0.317</v>
      </c>
      <c r="N642" s="47">
        <v>0.32600000000000001</v>
      </c>
      <c r="O642" s="47">
        <v>0.33300000000000002</v>
      </c>
      <c r="P642" s="47">
        <v>0.19400000000000001</v>
      </c>
      <c r="Q642" s="47">
        <v>0.35499999999999998</v>
      </c>
      <c r="R642" s="47">
        <v>0.185</v>
      </c>
      <c r="S642" s="47">
        <v>0.30399999999999999</v>
      </c>
      <c r="T642" s="47">
        <v>0.28100000000000003</v>
      </c>
      <c r="U642" s="47">
        <v>0.26200000000000001</v>
      </c>
      <c r="V642" s="47">
        <v>0.34499999999999997</v>
      </c>
      <c r="W642" s="173"/>
    </row>
    <row r="643" spans="1:23">
      <c r="A643" s="232"/>
      <c r="B643" s="603">
        <v>53.17</v>
      </c>
      <c r="C643" s="47">
        <v>0.311</v>
      </c>
      <c r="D643" s="47">
        <v>0.23400000000000001</v>
      </c>
      <c r="E643" s="47">
        <v>0.33800000000000002</v>
      </c>
      <c r="F643" s="47">
        <v>0.34699999999999998</v>
      </c>
      <c r="G643" s="47">
        <v>0.25</v>
      </c>
      <c r="H643" s="47">
        <v>0.26500000000000001</v>
      </c>
      <c r="I643" s="47">
        <v>0.24099999999999999</v>
      </c>
      <c r="J643" s="47">
        <v>0.35</v>
      </c>
      <c r="K643" s="47">
        <v>0.25700000000000001</v>
      </c>
      <c r="L643" s="47">
        <v>0.32100000000000001</v>
      </c>
      <c r="M643" s="47">
        <v>0.29899999999999999</v>
      </c>
      <c r="N643" s="47">
        <v>0.33400000000000002</v>
      </c>
      <c r="O643" s="47">
        <v>0.314</v>
      </c>
      <c r="P643" s="47">
        <v>0.19500000000000001</v>
      </c>
      <c r="Q643" s="47">
        <v>0.36299999999999999</v>
      </c>
      <c r="R643" s="47">
        <v>0.20300000000000001</v>
      </c>
      <c r="S643" s="47">
        <v>0.3</v>
      </c>
      <c r="T643" s="47">
        <v>0.28299999999999997</v>
      </c>
      <c r="U643" s="47">
        <v>0.25800000000000001</v>
      </c>
      <c r="V643" s="47">
        <v>0.30499999999999999</v>
      </c>
      <c r="W643" s="173"/>
    </row>
    <row r="644" spans="1:23">
      <c r="A644" s="232"/>
      <c r="B644" s="603">
        <v>53.25</v>
      </c>
      <c r="C644" s="47">
        <v>0.372</v>
      </c>
      <c r="D644" s="47">
        <v>0.247</v>
      </c>
      <c r="E644" s="47">
        <v>0.28199999999999997</v>
      </c>
      <c r="F644" s="47">
        <v>0.31900000000000001</v>
      </c>
      <c r="G644" s="47">
        <v>0.23</v>
      </c>
      <c r="H644" s="47">
        <v>0.26700000000000002</v>
      </c>
      <c r="I644" s="47">
        <v>0.26300000000000001</v>
      </c>
      <c r="J644" s="47">
        <v>0.27</v>
      </c>
      <c r="K644" s="47">
        <v>0.27400000000000002</v>
      </c>
      <c r="L644" s="47">
        <v>0.34799999999999998</v>
      </c>
      <c r="M644" s="47">
        <v>0.26700000000000002</v>
      </c>
      <c r="N644" s="47">
        <v>0.32400000000000001</v>
      </c>
      <c r="O644" s="47">
        <v>0.32100000000000001</v>
      </c>
      <c r="P644" s="47">
        <v>0.255</v>
      </c>
      <c r="Q644" s="47">
        <v>0.33400000000000002</v>
      </c>
      <c r="R644" s="47">
        <v>0.23899999999999999</v>
      </c>
      <c r="S644" s="47">
        <v>0.30199999999999999</v>
      </c>
      <c r="T644" s="47">
        <v>0.28000000000000003</v>
      </c>
      <c r="U644" s="47">
        <v>0.26300000000000001</v>
      </c>
      <c r="V644" s="47">
        <v>0.27</v>
      </c>
      <c r="W644" s="173"/>
    </row>
    <row r="645" spans="1:23">
      <c r="A645" s="232"/>
      <c r="B645" s="603">
        <v>53.33</v>
      </c>
      <c r="C645" s="47">
        <v>0.37</v>
      </c>
      <c r="D645" s="47">
        <v>0.252</v>
      </c>
      <c r="E645" s="47">
        <v>0.27800000000000002</v>
      </c>
      <c r="F645" s="47">
        <v>0.33600000000000002</v>
      </c>
      <c r="G645" s="47">
        <v>0.245</v>
      </c>
      <c r="H645" s="47">
        <v>0.26800000000000002</v>
      </c>
      <c r="I645" s="47">
        <v>0.30299999999999999</v>
      </c>
      <c r="J645" s="47">
        <v>0.32700000000000001</v>
      </c>
      <c r="K645" s="47">
        <v>0.27200000000000002</v>
      </c>
      <c r="L645" s="47">
        <v>0.34599999999999997</v>
      </c>
      <c r="M645" s="47">
        <v>0.32300000000000001</v>
      </c>
      <c r="N645" s="47">
        <v>0.35899999999999999</v>
      </c>
      <c r="O645" s="47">
        <v>0.27600000000000002</v>
      </c>
      <c r="P645" s="47">
        <v>0.30399999999999999</v>
      </c>
      <c r="Q645" s="47">
        <v>0.28799999999999998</v>
      </c>
      <c r="R645" s="47">
        <v>0.22900000000000001</v>
      </c>
      <c r="S645" s="47">
        <v>0.27900000000000003</v>
      </c>
      <c r="T645" s="47">
        <v>0.25900000000000001</v>
      </c>
      <c r="U645" s="47">
        <v>0.23699999999999999</v>
      </c>
      <c r="V645" s="47">
        <v>0.28599999999999998</v>
      </c>
      <c r="W645" s="173"/>
    </row>
    <row r="646" spans="1:23">
      <c r="A646" s="232"/>
      <c r="B646" s="603">
        <v>53.42</v>
      </c>
      <c r="C646" s="47">
        <v>0.34599999999999997</v>
      </c>
      <c r="D646" s="47">
        <v>0.36899999999999999</v>
      </c>
      <c r="E646" s="47">
        <v>0.27300000000000002</v>
      </c>
      <c r="F646" s="47">
        <v>0.28100000000000003</v>
      </c>
      <c r="G646" s="47">
        <v>0.32100000000000001</v>
      </c>
      <c r="H646" s="47">
        <v>0.224</v>
      </c>
      <c r="I646" s="47">
        <v>0.27400000000000002</v>
      </c>
      <c r="J646" s="47">
        <v>0.315</v>
      </c>
      <c r="K646" s="47">
        <v>0.311</v>
      </c>
      <c r="L646" s="47">
        <v>0.312</v>
      </c>
      <c r="M646" s="47">
        <v>0.32</v>
      </c>
      <c r="N646" s="47">
        <v>0.38900000000000001</v>
      </c>
      <c r="O646" s="47">
        <v>0.39800000000000002</v>
      </c>
      <c r="P646" s="47">
        <v>0.30599999999999999</v>
      </c>
      <c r="Q646" s="47">
        <v>0.308</v>
      </c>
      <c r="R646" s="47">
        <v>0.24199999999999999</v>
      </c>
      <c r="S646" s="47">
        <v>0.29499999999999998</v>
      </c>
      <c r="T646" s="47">
        <v>0.247</v>
      </c>
      <c r="U646" s="47">
        <v>0.27300000000000002</v>
      </c>
      <c r="V646" s="47">
        <v>0.26300000000000001</v>
      </c>
      <c r="W646" s="173"/>
    </row>
    <row r="647" spans="1:23">
      <c r="A647" s="232"/>
      <c r="B647" s="603">
        <v>53.5</v>
      </c>
      <c r="C647" s="47">
        <v>0.33800000000000002</v>
      </c>
      <c r="D647" s="47">
        <v>0.45900000000000002</v>
      </c>
      <c r="E647" s="47">
        <v>0.27600000000000002</v>
      </c>
      <c r="F647" s="47">
        <v>0.314</v>
      </c>
      <c r="G647" s="47">
        <v>0.33200000000000002</v>
      </c>
      <c r="H647" s="47">
        <v>0.214</v>
      </c>
      <c r="I647" s="47">
        <v>0.253</v>
      </c>
      <c r="J647" s="47">
        <v>0.25</v>
      </c>
      <c r="K647" s="47">
        <v>0.28499999999999998</v>
      </c>
      <c r="L647" s="47">
        <v>0.28999999999999998</v>
      </c>
      <c r="M647" s="47">
        <v>0.33100000000000002</v>
      </c>
      <c r="N647" s="47">
        <v>0.39700000000000002</v>
      </c>
      <c r="O647" s="47">
        <v>0.36599999999999999</v>
      </c>
      <c r="P647" s="47">
        <v>0.36</v>
      </c>
      <c r="Q647" s="47">
        <v>0.25700000000000001</v>
      </c>
      <c r="R647" s="47">
        <v>0.191</v>
      </c>
      <c r="S647" s="47">
        <v>0.29799999999999999</v>
      </c>
      <c r="T647" s="47">
        <v>0.248</v>
      </c>
      <c r="U647" s="47">
        <v>0.34200000000000003</v>
      </c>
      <c r="V647" s="47">
        <v>0.255</v>
      </c>
      <c r="W647" s="173"/>
    </row>
    <row r="648" spans="1:23">
      <c r="A648" s="232"/>
      <c r="B648" s="603">
        <v>53.58</v>
      </c>
      <c r="C648" s="47">
        <v>0.39300000000000002</v>
      </c>
      <c r="D648" s="47">
        <v>0.48499999999999999</v>
      </c>
      <c r="E648" s="47">
        <v>0.28999999999999998</v>
      </c>
      <c r="F648" s="47">
        <v>0.30199999999999999</v>
      </c>
      <c r="G648" s="47">
        <v>0.30099999999999999</v>
      </c>
      <c r="H648" s="47">
        <v>0.20799999999999999</v>
      </c>
      <c r="I648" s="47">
        <v>0.223</v>
      </c>
      <c r="J648" s="47">
        <v>0.23300000000000001</v>
      </c>
      <c r="K648" s="47">
        <v>0.24399999999999999</v>
      </c>
      <c r="L648" s="47">
        <v>0.25900000000000001</v>
      </c>
      <c r="M648" s="47">
        <v>0.28999999999999998</v>
      </c>
      <c r="N648" s="47">
        <v>0.52100000000000002</v>
      </c>
      <c r="O648" s="47">
        <v>0.34200000000000003</v>
      </c>
      <c r="P648" s="47">
        <v>0.38500000000000001</v>
      </c>
      <c r="Q648" s="47">
        <v>0.27600000000000002</v>
      </c>
      <c r="R648" s="47">
        <v>0.192</v>
      </c>
      <c r="S648" s="47">
        <v>0.315</v>
      </c>
      <c r="T648" s="47">
        <v>0.25</v>
      </c>
      <c r="U648" s="47">
        <v>0.373</v>
      </c>
      <c r="V648" s="47">
        <v>0.32800000000000001</v>
      </c>
      <c r="W648" s="173"/>
    </row>
    <row r="649" spans="1:23">
      <c r="A649" s="232"/>
      <c r="B649" s="603">
        <v>53.67</v>
      </c>
      <c r="C649" s="47">
        <v>0.35499999999999998</v>
      </c>
      <c r="D649" s="47">
        <v>0.49</v>
      </c>
      <c r="E649" s="47">
        <v>0.29399999999999998</v>
      </c>
      <c r="F649" s="47">
        <v>0.29699999999999999</v>
      </c>
      <c r="G649" s="47">
        <v>0.3</v>
      </c>
      <c r="H649" s="47">
        <v>0.20899999999999999</v>
      </c>
      <c r="I649" s="47">
        <v>0.28699999999999998</v>
      </c>
      <c r="J649" s="47">
        <v>0.219</v>
      </c>
      <c r="K649" s="47">
        <v>0.34599999999999997</v>
      </c>
      <c r="L649" s="47">
        <v>0.26900000000000002</v>
      </c>
      <c r="M649" s="47">
        <v>0.28299999999999997</v>
      </c>
      <c r="N649" s="47">
        <v>0.42899999999999999</v>
      </c>
      <c r="O649" s="47">
        <v>0.29899999999999999</v>
      </c>
      <c r="P649" s="47">
        <v>0.46200000000000002</v>
      </c>
      <c r="Q649" s="47">
        <v>0.32400000000000001</v>
      </c>
      <c r="R649" s="47">
        <v>0.189</v>
      </c>
      <c r="S649" s="47">
        <v>0.36799999999999999</v>
      </c>
      <c r="T649" s="47">
        <v>0.27400000000000002</v>
      </c>
      <c r="U649" s="47">
        <v>0.317</v>
      </c>
      <c r="V649" s="47">
        <v>0.46</v>
      </c>
      <c r="W649" s="173"/>
    </row>
    <row r="650" spans="1:23">
      <c r="A650" s="232"/>
      <c r="B650" s="603">
        <v>53.75</v>
      </c>
      <c r="C650" s="47">
        <v>0.32700000000000001</v>
      </c>
      <c r="D650" s="47">
        <v>0.39600000000000002</v>
      </c>
      <c r="E650" s="47">
        <v>0.28699999999999998</v>
      </c>
      <c r="F650" s="47">
        <v>0.27500000000000002</v>
      </c>
      <c r="G650" s="47">
        <v>0.29099999999999998</v>
      </c>
      <c r="H650" s="47">
        <v>0.34100000000000003</v>
      </c>
      <c r="I650" s="47">
        <v>0.27200000000000002</v>
      </c>
      <c r="J650" s="47">
        <v>0.25700000000000001</v>
      </c>
      <c r="K650" s="47">
        <v>0.377</v>
      </c>
      <c r="L650" s="47">
        <v>0.23899999999999999</v>
      </c>
      <c r="M650" s="47">
        <v>0.28299999999999997</v>
      </c>
      <c r="N650" s="47">
        <v>0.442</v>
      </c>
      <c r="O650" s="47">
        <v>0.371</v>
      </c>
      <c r="P650" s="47">
        <v>0.46100000000000002</v>
      </c>
      <c r="Q650" s="47">
        <v>0.314</v>
      </c>
      <c r="R650" s="47">
        <v>0.188</v>
      </c>
      <c r="S650" s="47">
        <v>0.40200000000000002</v>
      </c>
      <c r="T650" s="47">
        <v>0.48699999999999999</v>
      </c>
      <c r="U650" s="47">
        <v>0.28000000000000003</v>
      </c>
      <c r="V650" s="47">
        <v>0.44900000000000001</v>
      </c>
      <c r="W650" s="173"/>
    </row>
    <row r="651" spans="1:23">
      <c r="A651" s="232"/>
      <c r="B651" s="603">
        <v>53.83</v>
      </c>
      <c r="C651" s="47">
        <v>0.30499999999999999</v>
      </c>
      <c r="D651" s="47">
        <v>0.34899999999999998</v>
      </c>
      <c r="E651" s="47">
        <v>0.29699999999999999</v>
      </c>
      <c r="F651" s="47">
        <v>0.33300000000000002</v>
      </c>
      <c r="G651" s="47">
        <v>0.27400000000000002</v>
      </c>
      <c r="H651" s="47">
        <v>0.32</v>
      </c>
      <c r="I651" s="47">
        <v>0.252</v>
      </c>
      <c r="J651" s="47">
        <v>0.26300000000000001</v>
      </c>
      <c r="K651" s="47">
        <v>0.33800000000000002</v>
      </c>
      <c r="L651" s="47">
        <v>0.317</v>
      </c>
      <c r="M651" s="47">
        <v>0.35699999999999998</v>
      </c>
      <c r="N651" s="47">
        <v>0.55700000000000005</v>
      </c>
      <c r="O651" s="47">
        <v>0.44</v>
      </c>
      <c r="P651" s="47">
        <v>0.45400000000000001</v>
      </c>
      <c r="Q651" s="47">
        <v>0.26500000000000001</v>
      </c>
      <c r="R651" s="47">
        <v>0.21</v>
      </c>
      <c r="S651" s="47">
        <v>0.47199999999999998</v>
      </c>
      <c r="T651" s="47">
        <v>0.47799999999999998</v>
      </c>
      <c r="U651" s="47">
        <v>0.27800000000000002</v>
      </c>
      <c r="V651" s="47">
        <v>0.39300000000000002</v>
      </c>
      <c r="W651" s="173"/>
    </row>
    <row r="652" spans="1:23">
      <c r="A652" s="232"/>
      <c r="B652" s="603">
        <v>53.92</v>
      </c>
      <c r="C652" s="47">
        <v>0.28399999999999997</v>
      </c>
      <c r="D652" s="47">
        <v>0.39400000000000002</v>
      </c>
      <c r="E652" s="47">
        <v>0.318</v>
      </c>
      <c r="F652" s="47">
        <v>0.33</v>
      </c>
      <c r="G652" s="47">
        <v>0.251</v>
      </c>
      <c r="H652" s="47">
        <v>0.35699999999999998</v>
      </c>
      <c r="I652" s="47">
        <v>0.4</v>
      </c>
      <c r="J652" s="47">
        <v>0.221</v>
      </c>
      <c r="K652" s="47">
        <v>0.373</v>
      </c>
      <c r="L652" s="47">
        <v>0.39300000000000002</v>
      </c>
      <c r="M652" s="47">
        <v>0.374</v>
      </c>
      <c r="N652" s="47">
        <v>0.53300000000000003</v>
      </c>
      <c r="O652" s="47">
        <v>0.39100000000000001</v>
      </c>
      <c r="P652" s="47">
        <v>0.48199999999999998</v>
      </c>
      <c r="Q652" s="47">
        <v>0.25800000000000001</v>
      </c>
      <c r="R652" s="47">
        <v>0.23699999999999999</v>
      </c>
      <c r="S652" s="47">
        <v>0.52</v>
      </c>
      <c r="T652" s="47">
        <v>0.49199999999999999</v>
      </c>
      <c r="U652" s="47">
        <v>0.27400000000000002</v>
      </c>
      <c r="V652" s="47">
        <v>0.41399999999999998</v>
      </c>
      <c r="W652" s="173"/>
    </row>
    <row r="653" spans="1:23">
      <c r="A653" s="232"/>
      <c r="B653" s="603">
        <v>54</v>
      </c>
      <c r="C653" s="47">
        <v>0.25700000000000001</v>
      </c>
      <c r="D653" s="47">
        <v>0.375</v>
      </c>
      <c r="E653" s="47">
        <v>0.39100000000000001</v>
      </c>
      <c r="F653" s="47">
        <v>0.375</v>
      </c>
      <c r="G653" s="47">
        <v>0.33200000000000002</v>
      </c>
      <c r="H653" s="47">
        <v>0.35799999999999998</v>
      </c>
      <c r="I653" s="47">
        <v>0.36699999999999999</v>
      </c>
      <c r="J653" s="47">
        <v>0.214</v>
      </c>
      <c r="K653" s="47">
        <v>0.31900000000000001</v>
      </c>
      <c r="L653" s="47">
        <v>0.39200000000000002</v>
      </c>
      <c r="M653" s="47">
        <v>0.39200000000000002</v>
      </c>
      <c r="N653" s="47">
        <v>0.47699999999999998</v>
      </c>
      <c r="O653" s="47">
        <v>0.375</v>
      </c>
      <c r="P653" s="47">
        <v>0.47299999999999998</v>
      </c>
      <c r="Q653" s="47">
        <v>0.27800000000000002</v>
      </c>
      <c r="R653" s="47">
        <v>0.32600000000000001</v>
      </c>
      <c r="S653" s="47">
        <v>0.377</v>
      </c>
      <c r="T653" s="47">
        <v>0.41699999999999998</v>
      </c>
      <c r="U653" s="47">
        <v>0.25600000000000001</v>
      </c>
      <c r="V653" s="47">
        <v>0.60699999999999998</v>
      </c>
      <c r="W653" s="314" t="s">
        <v>1112</v>
      </c>
    </row>
    <row r="654" spans="1:23">
      <c r="A654" s="232"/>
      <c r="B654" s="10" t="s">
        <v>1291</v>
      </c>
      <c r="C654" s="10">
        <f t="shared" ref="C654:V654" si="0">AVERAGE(C5:C77,C222:C365,C510:C653)</f>
        <v>0.26004155124653738</v>
      </c>
      <c r="D654" s="10">
        <f t="shared" si="0"/>
        <v>0.23857617728531855</v>
      </c>
      <c r="E654" s="10">
        <f t="shared" si="0"/>
        <v>0.27519667590027669</v>
      </c>
      <c r="F654" s="10">
        <f t="shared" si="0"/>
        <v>0.25562326869806112</v>
      </c>
      <c r="G654" s="10">
        <f t="shared" si="0"/>
        <v>0.26670083102493064</v>
      </c>
      <c r="H654" s="10">
        <f t="shared" si="0"/>
        <v>0.20442105263157884</v>
      </c>
      <c r="I654" s="10">
        <f t="shared" si="0"/>
        <v>0.26927146814404435</v>
      </c>
      <c r="J654" s="10">
        <f t="shared" si="0"/>
        <v>0.21581440443213287</v>
      </c>
      <c r="K654" s="10">
        <f t="shared" si="0"/>
        <v>0.20693628808864284</v>
      </c>
      <c r="L654" s="10">
        <f t="shared" si="0"/>
        <v>0.26481440443213305</v>
      </c>
      <c r="M654" s="10">
        <f t="shared" si="0"/>
        <v>0.25137950138504139</v>
      </c>
      <c r="N654" s="10">
        <f t="shared" si="0"/>
        <v>0.28600831024930756</v>
      </c>
      <c r="O654" s="10">
        <f t="shared" si="0"/>
        <v>0.2643988919667587</v>
      </c>
      <c r="P654" s="10">
        <f t="shared" si="0"/>
        <v>0.27714681440443212</v>
      </c>
      <c r="Q654" s="10">
        <f t="shared" si="0"/>
        <v>0.26745706371191119</v>
      </c>
      <c r="R654" s="10">
        <f t="shared" si="0"/>
        <v>0.21659556786703618</v>
      </c>
      <c r="S654" s="10">
        <f t="shared" si="0"/>
        <v>0.25853739612188342</v>
      </c>
      <c r="T654" s="10">
        <f t="shared" si="0"/>
        <v>0.24758171745152366</v>
      </c>
      <c r="U654" s="10">
        <f t="shared" si="0"/>
        <v>0.25015512465373951</v>
      </c>
      <c r="V654" s="10">
        <f t="shared" si="0"/>
        <v>0.28420498614958423</v>
      </c>
      <c r="W654" s="311">
        <f>_xlfn.T.TEST(C654:L654,M654:V654,2,2)</f>
        <v>0.19358522576061146</v>
      </c>
    </row>
    <row r="655" spans="1:23">
      <c r="A655" s="232"/>
      <c r="B655" s="10" t="s">
        <v>1292</v>
      </c>
      <c r="C655" s="10">
        <f t="shared" ref="C655:V655" si="1">AVERAGE(C78:C221,C366:C509)</f>
        <v>0.39265972222222206</v>
      </c>
      <c r="D655" s="10">
        <f t="shared" si="1"/>
        <v>0.39900347222222216</v>
      </c>
      <c r="E655" s="10">
        <f t="shared" si="1"/>
        <v>0.38380902777777787</v>
      </c>
      <c r="F655" s="10">
        <f t="shared" si="1"/>
        <v>0.40755902777777775</v>
      </c>
      <c r="G655" s="10">
        <f t="shared" si="1"/>
        <v>0.38535763888888885</v>
      </c>
      <c r="H655" s="10">
        <f t="shared" si="1"/>
        <v>0.2486597222222221</v>
      </c>
      <c r="I655" s="10">
        <f t="shared" si="1"/>
        <v>0.36884374999999975</v>
      </c>
      <c r="J655" s="10">
        <f t="shared" si="1"/>
        <v>0.30384722222222199</v>
      </c>
      <c r="K655" s="10">
        <f t="shared" si="1"/>
        <v>0.30126736111111102</v>
      </c>
      <c r="L655" s="10">
        <f t="shared" si="1"/>
        <v>0.42586805555555546</v>
      </c>
      <c r="M655" s="10">
        <f t="shared" si="1"/>
        <v>0.43010416666666657</v>
      </c>
      <c r="N655" s="10">
        <f t="shared" si="1"/>
        <v>0.41842708333333312</v>
      </c>
      <c r="O655" s="10">
        <f t="shared" si="1"/>
        <v>0.43138888888888888</v>
      </c>
      <c r="P655" s="10">
        <f t="shared" si="1"/>
        <v>0.45562500000000011</v>
      </c>
      <c r="Q655" s="10">
        <f t="shared" si="1"/>
        <v>0.38110069444444444</v>
      </c>
      <c r="R655" s="10">
        <f t="shared" si="1"/>
        <v>0.37030902777777797</v>
      </c>
      <c r="S655" s="10">
        <f t="shared" si="1"/>
        <v>0.43057638888888877</v>
      </c>
      <c r="T655" s="10">
        <f t="shared" si="1"/>
        <v>0.37710069444444438</v>
      </c>
      <c r="U655" s="10">
        <f t="shared" si="1"/>
        <v>0.39455555555555566</v>
      </c>
      <c r="V655" s="10">
        <f t="shared" si="1"/>
        <v>0.4497326388888887</v>
      </c>
      <c r="W655" s="311">
        <f t="shared" ref="W655:W656" si="2">_xlfn.T.TEST(C655:L655,M655:V655,2,2)</f>
        <v>2.0560716824836438E-2</v>
      </c>
    </row>
    <row r="656" spans="1:23">
      <c r="A656" s="376"/>
      <c r="B656" s="10" t="s">
        <v>1293</v>
      </c>
      <c r="C656" s="10">
        <f t="shared" ref="C656:V656" si="3">AVERAGE(C5:C653)</f>
        <v>0.31889214175654851</v>
      </c>
      <c r="D656" s="10">
        <f t="shared" si="3"/>
        <v>0.30976733436055498</v>
      </c>
      <c r="E656" s="10">
        <f t="shared" si="3"/>
        <v>0.323394453004622</v>
      </c>
      <c r="F656" s="10">
        <f t="shared" si="3"/>
        <v>0.32304622496147956</v>
      </c>
      <c r="G656" s="10">
        <f t="shared" si="3"/>
        <v>0.31935593220338981</v>
      </c>
      <c r="H656" s="10">
        <f t="shared" si="3"/>
        <v>0.22405238828967633</v>
      </c>
      <c r="I656" s="10">
        <f t="shared" si="3"/>
        <v>0.31345762711864439</v>
      </c>
      <c r="J656" s="10">
        <f t="shared" si="3"/>
        <v>0.25487981510015401</v>
      </c>
      <c r="K656" s="10">
        <f t="shared" si="3"/>
        <v>0.24879661016949203</v>
      </c>
      <c r="L656" s="10">
        <f t="shared" si="3"/>
        <v>0.33628351309707238</v>
      </c>
      <c r="M656" s="10">
        <f t="shared" si="3"/>
        <v>0.33069029275808942</v>
      </c>
      <c r="N656" s="10">
        <f t="shared" si="3"/>
        <v>0.34477041602465341</v>
      </c>
      <c r="O656" s="10">
        <f t="shared" si="3"/>
        <v>0.33850231124807367</v>
      </c>
      <c r="P656" s="10">
        <f t="shared" si="3"/>
        <v>0.35634822804314314</v>
      </c>
      <c r="Q656" s="10">
        <f t="shared" si="3"/>
        <v>0.31788751926040093</v>
      </c>
      <c r="R656" s="10">
        <f t="shared" si="3"/>
        <v>0.28480739599383648</v>
      </c>
      <c r="S656" s="10">
        <f t="shared" si="3"/>
        <v>0.33488135593220369</v>
      </c>
      <c r="T656" s="10">
        <f t="shared" si="3"/>
        <v>0.30505701078582426</v>
      </c>
      <c r="U656" s="10">
        <f t="shared" si="3"/>
        <v>0.31423420647149441</v>
      </c>
      <c r="V656" s="10">
        <f t="shared" si="3"/>
        <v>0.35765947611710314</v>
      </c>
      <c r="W656" s="311">
        <f t="shared" si="2"/>
        <v>4.2866796877561876E-2</v>
      </c>
    </row>
    <row r="657" spans="1:23">
      <c r="A657" s="376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73"/>
    </row>
    <row r="658" spans="1:23">
      <c r="A658" s="604" t="s">
        <v>1189</v>
      </c>
      <c r="B658" s="285" t="s">
        <v>1031</v>
      </c>
      <c r="C658" s="285" t="s">
        <v>1032</v>
      </c>
      <c r="D658" s="10"/>
      <c r="E658" s="302" t="s">
        <v>1020</v>
      </c>
      <c r="F658" s="302" t="s">
        <v>1031</v>
      </c>
      <c r="G658" s="302" t="s">
        <v>1032</v>
      </c>
      <c r="H658" s="10"/>
      <c r="I658" s="302" t="s">
        <v>1887</v>
      </c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73"/>
    </row>
    <row r="659" spans="1:23">
      <c r="A659" s="604" t="s">
        <v>1291</v>
      </c>
      <c r="B659" s="285">
        <f>AVERAGE(C5:L77,C222:L365,C510:L653)</f>
        <v>0.24573961218836646</v>
      </c>
      <c r="C659" s="285">
        <f>STDEV(C5:L77,C222:L365,C510:L653)/3610^0.5</f>
        <v>1.1686856144618254E-3</v>
      </c>
      <c r="D659" s="10"/>
      <c r="E659" s="302" t="s">
        <v>1291</v>
      </c>
      <c r="F659" s="302">
        <f>AVERAGE(M5:V77,M222:V365,M510:V653)</f>
        <v>0.26034653739612124</v>
      </c>
      <c r="G659" s="302">
        <f>STDEV(M5:V77,M222:V365,M510:V653)/3610^0.5</f>
        <v>1.2188480377061069E-3</v>
      </c>
      <c r="H659" s="10"/>
      <c r="I659" s="10">
        <f>100*(F659/B659)</f>
        <v>105.94406619172092</v>
      </c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73"/>
    </row>
    <row r="660" spans="1:23">
      <c r="A660" s="604" t="s">
        <v>1292</v>
      </c>
      <c r="B660" s="285">
        <f>AVERAGE(C78:L221,C366:L509)</f>
        <v>0.36168750000000049</v>
      </c>
      <c r="C660" s="285">
        <f>STDEV(C78:L221,C366:L509)/2880^0.5</f>
        <v>1.901038366213004E-3</v>
      </c>
      <c r="D660" s="10"/>
      <c r="E660" s="302" t="s">
        <v>1292</v>
      </c>
      <c r="F660" s="302">
        <f>AVERAGE(M78:V221,M366:V509)</f>
        <v>0.41389201388888797</v>
      </c>
      <c r="G660" s="302">
        <f>STDEV(M78:V221,M366:V509)/2880^0.5</f>
        <v>1.8596497200801089E-3</v>
      </c>
      <c r="H660" s="10"/>
      <c r="I660" s="10">
        <f t="shared" ref="I660:I661" si="4">100*(F660/B660)</f>
        <v>114.43359637501638</v>
      </c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73"/>
    </row>
    <row r="661" spans="1:23">
      <c r="A661" s="604" t="s">
        <v>1293</v>
      </c>
      <c r="B661" s="285">
        <f>AVERAGE(C5:L653)</f>
        <v>0.29719260400616337</v>
      </c>
      <c r="C661" s="285">
        <f>STDEV(C5:L653)/6490^0.5</f>
        <v>1.2827574259697979E-3</v>
      </c>
      <c r="D661" s="10"/>
      <c r="E661" s="302" t="s">
        <v>1293</v>
      </c>
      <c r="F661" s="302">
        <f>AVERAGE(M5:V653)</f>
        <v>0.32848382126348313</v>
      </c>
      <c r="G661" s="302">
        <f>STDEV(M5:V653)/6490^0.5</f>
        <v>1.4273395444435128E-3</v>
      </c>
      <c r="H661" s="10"/>
      <c r="I661" s="10">
        <f t="shared" si="4"/>
        <v>110.52893538921002</v>
      </c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73"/>
    </row>
    <row r="662" spans="1:23">
      <c r="A662" s="232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73"/>
    </row>
    <row r="663" spans="1:23">
      <c r="A663" s="604" t="s">
        <v>1294</v>
      </c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73"/>
    </row>
    <row r="664" spans="1:23">
      <c r="A664" s="605" t="s">
        <v>1189</v>
      </c>
      <c r="B664" s="606" t="s">
        <v>1031</v>
      </c>
      <c r="C664" s="606" t="s">
        <v>1032</v>
      </c>
      <c r="D664" s="606"/>
      <c r="E664" s="606" t="s">
        <v>1020</v>
      </c>
      <c r="F664" s="606" t="s">
        <v>1031</v>
      </c>
      <c r="G664" s="606" t="s">
        <v>1032</v>
      </c>
      <c r="H664" s="10"/>
      <c r="I664" s="302" t="s">
        <v>1887</v>
      </c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73"/>
    </row>
    <row r="665" spans="1:23">
      <c r="A665" s="315" t="s">
        <v>1871</v>
      </c>
      <c r="B665" s="606">
        <f>AVERAGE(C654:L654)</f>
        <v>0.24573961218836562</v>
      </c>
      <c r="C665" s="606">
        <f>STDEV(C654:L654)/10^0.5</f>
        <v>8.619534372722391E-3</v>
      </c>
      <c r="D665" s="606"/>
      <c r="E665" s="606" t="s">
        <v>1291</v>
      </c>
      <c r="F665" s="606">
        <f>AVERAGE(M654:V654)</f>
        <v>0.26034653739612179</v>
      </c>
      <c r="G665" s="606">
        <f>STDEV(M654:V654)/10^0.5</f>
        <v>6.5333471225300886E-3</v>
      </c>
      <c r="H665" s="10"/>
      <c r="I665" s="10">
        <f>100*(F665/B665)</f>
        <v>105.9440661917215</v>
      </c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73"/>
    </row>
    <row r="666" spans="1:23">
      <c r="A666" s="315" t="s">
        <v>1872</v>
      </c>
      <c r="B666" s="606">
        <f>AVERAGE(C655:L655)</f>
        <v>0.36168749999999994</v>
      </c>
      <c r="C666" s="606">
        <f>STDEV(C655:L655)/10^0.5</f>
        <v>1.8088461623308093E-2</v>
      </c>
      <c r="D666" s="606"/>
      <c r="E666" s="606" t="s">
        <v>1292</v>
      </c>
      <c r="F666" s="606">
        <f>AVERAGE(M655:V655)</f>
        <v>0.41389201388888885</v>
      </c>
      <c r="G666" s="606">
        <f>STDEV(M655:V655)/10^0.5</f>
        <v>9.773177240233584E-3</v>
      </c>
      <c r="H666" s="10"/>
      <c r="I666" s="10">
        <f t="shared" ref="I666:I667" si="5">100*(F666/B666)</f>
        <v>114.4335963750168</v>
      </c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73"/>
    </row>
    <row r="667" spans="1:23">
      <c r="A667" s="315" t="s">
        <v>1873</v>
      </c>
      <c r="B667" s="606">
        <f>AVERAGE(C656:L656)</f>
        <v>0.29719260400616332</v>
      </c>
      <c r="C667" s="606">
        <f>STDEV(C656:L656)/10^0.5</f>
        <v>1.2360258508706515E-2</v>
      </c>
      <c r="D667" s="606"/>
      <c r="E667" s="606" t="s">
        <v>1293</v>
      </c>
      <c r="F667" s="606">
        <f>AVERAGE(M656:V656)</f>
        <v>0.3284838212634823</v>
      </c>
      <c r="G667" s="606">
        <f>STDEV(M656:V656)/10^0.5</f>
        <v>7.3112113219292634E-3</v>
      </c>
      <c r="H667" s="10"/>
      <c r="I667" s="10">
        <f t="shared" si="5"/>
        <v>110.52893538920976</v>
      </c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73"/>
    </row>
    <row r="668" spans="1:23" ht="16" thickBot="1">
      <c r="A668" s="233"/>
      <c r="B668" s="213"/>
      <c r="C668" s="213"/>
      <c r="D668" s="213"/>
      <c r="E668" s="213"/>
      <c r="F668" s="213"/>
      <c r="G668" s="213"/>
      <c r="H668" s="213"/>
      <c r="I668" s="213"/>
      <c r="J668" s="213"/>
      <c r="K668" s="213"/>
      <c r="L668" s="213"/>
      <c r="M668" s="213"/>
      <c r="N668" s="213"/>
      <c r="O668" s="213"/>
      <c r="P668" s="213"/>
      <c r="Q668" s="213"/>
      <c r="R668" s="213"/>
      <c r="S668" s="213"/>
      <c r="T668" s="213"/>
      <c r="U668" s="213"/>
      <c r="V668" s="213"/>
      <c r="W668" s="214"/>
    </row>
    <row r="671" spans="1:23">
      <c r="C671" s="312" t="s">
        <v>1844</v>
      </c>
      <c r="D671" s="312" t="s">
        <v>1845</v>
      </c>
      <c r="E671" s="312" t="s">
        <v>1846</v>
      </c>
      <c r="F671" s="312" t="s">
        <v>1847</v>
      </c>
      <c r="G671" s="312" t="s">
        <v>1848</v>
      </c>
      <c r="H671" s="312" t="s">
        <v>1849</v>
      </c>
      <c r="I671" s="312" t="s">
        <v>1850</v>
      </c>
      <c r="J671" s="312" t="s">
        <v>1851</v>
      </c>
      <c r="K671" s="312" t="s">
        <v>1852</v>
      </c>
      <c r="L671" s="312" t="s">
        <v>1853</v>
      </c>
      <c r="M671" s="313" t="s">
        <v>1854</v>
      </c>
      <c r="N671" s="313" t="s">
        <v>1855</v>
      </c>
      <c r="O671" s="313" t="s">
        <v>1856</v>
      </c>
      <c r="P671" s="313" t="s">
        <v>1857</v>
      </c>
      <c r="Q671" s="313" t="s">
        <v>1858</v>
      </c>
      <c r="R671" s="313" t="s">
        <v>1859</v>
      </c>
      <c r="S671" s="313" t="s">
        <v>1860</v>
      </c>
      <c r="T671" s="313" t="s">
        <v>1861</v>
      </c>
      <c r="U671" s="313" t="s">
        <v>1862</v>
      </c>
      <c r="V671" s="313" t="s">
        <v>1863</v>
      </c>
    </row>
    <row r="672" spans="1:23">
      <c r="C672" s="11" t="s">
        <v>1864</v>
      </c>
      <c r="D672" s="11" t="s">
        <v>1864</v>
      </c>
      <c r="E672" s="11" t="s">
        <v>1864</v>
      </c>
      <c r="F672" s="11" t="s">
        <v>1864</v>
      </c>
      <c r="G672" s="11" t="s">
        <v>1864</v>
      </c>
      <c r="H672" s="11" t="s">
        <v>1864</v>
      </c>
      <c r="I672" s="11" t="s">
        <v>1864</v>
      </c>
      <c r="J672" s="11" t="s">
        <v>1864</v>
      </c>
      <c r="K672" s="11" t="s">
        <v>1864</v>
      </c>
      <c r="L672" s="11" t="s">
        <v>1864</v>
      </c>
      <c r="M672" s="3" t="s">
        <v>1864</v>
      </c>
      <c r="N672" s="3" t="s">
        <v>1864</v>
      </c>
      <c r="O672" s="3" t="s">
        <v>1864</v>
      </c>
      <c r="P672" s="3" t="s">
        <v>1864</v>
      </c>
      <c r="Q672" s="3" t="s">
        <v>1864</v>
      </c>
      <c r="R672" s="3" t="s">
        <v>1864</v>
      </c>
      <c r="S672" s="3" t="s">
        <v>1864</v>
      </c>
      <c r="T672" s="3" t="s">
        <v>1864</v>
      </c>
      <c r="U672" s="3" t="s">
        <v>1864</v>
      </c>
      <c r="V672" s="3" t="s">
        <v>1864</v>
      </c>
    </row>
    <row r="673" spans="1:31">
      <c r="C673" s="11" t="s">
        <v>1689</v>
      </c>
      <c r="D673" s="11" t="s">
        <v>1689</v>
      </c>
      <c r="E673" s="11" t="s">
        <v>1689</v>
      </c>
      <c r="F673" s="11" t="s">
        <v>1689</v>
      </c>
      <c r="G673" s="11" t="s">
        <v>1689</v>
      </c>
      <c r="H673" s="11" t="s">
        <v>1689</v>
      </c>
      <c r="I673" s="11" t="s">
        <v>1689</v>
      </c>
      <c r="J673" s="11" t="s">
        <v>1689</v>
      </c>
      <c r="K673" s="11" t="s">
        <v>1689</v>
      </c>
      <c r="L673" s="11" t="s">
        <v>1689</v>
      </c>
      <c r="M673" s="3" t="s">
        <v>1689</v>
      </c>
      <c r="N673" s="3" t="s">
        <v>1689</v>
      </c>
      <c r="O673" s="3" t="s">
        <v>1689</v>
      </c>
      <c r="P673" s="3" t="s">
        <v>1689</v>
      </c>
      <c r="Q673" s="3" t="s">
        <v>1689</v>
      </c>
      <c r="R673" s="3" t="s">
        <v>1689</v>
      </c>
      <c r="S673" s="3" t="s">
        <v>1689</v>
      </c>
      <c r="T673" s="3" t="s">
        <v>1689</v>
      </c>
      <c r="U673" s="3" t="s">
        <v>1689</v>
      </c>
      <c r="V673" s="3" t="s">
        <v>1689</v>
      </c>
      <c r="AC673" s="302"/>
    </row>
    <row r="674" spans="1:31" ht="21.5" thickBot="1">
      <c r="A674" t="s">
        <v>1865</v>
      </c>
      <c r="B674" s="731" t="s">
        <v>1033</v>
      </c>
      <c r="C674" t="s">
        <v>1866</v>
      </c>
      <c r="D674" t="s">
        <v>1866</v>
      </c>
      <c r="E674" t="s">
        <v>1866</v>
      </c>
      <c r="F674" t="s">
        <v>1866</v>
      </c>
      <c r="G674" t="s">
        <v>1866</v>
      </c>
      <c r="H674" t="s">
        <v>1866</v>
      </c>
      <c r="I674" t="s">
        <v>1866</v>
      </c>
      <c r="J674" t="s">
        <v>1866</v>
      </c>
      <c r="K674" t="s">
        <v>1866</v>
      </c>
      <c r="L674" t="s">
        <v>1866</v>
      </c>
      <c r="M674" t="s">
        <v>1866</v>
      </c>
      <c r="N674" t="s">
        <v>1866</v>
      </c>
      <c r="O674" t="s">
        <v>1866</v>
      </c>
      <c r="P674" t="s">
        <v>1866</v>
      </c>
      <c r="Q674" t="s">
        <v>1866</v>
      </c>
      <c r="R674" t="s">
        <v>1866</v>
      </c>
      <c r="S674" t="s">
        <v>1866</v>
      </c>
      <c r="T674" t="s">
        <v>1866</v>
      </c>
      <c r="U674" t="s">
        <v>1866</v>
      </c>
      <c r="V674" t="s">
        <v>1866</v>
      </c>
      <c r="W674" s="732" t="s">
        <v>1033</v>
      </c>
      <c r="X674" s="314" t="s">
        <v>1867</v>
      </c>
      <c r="Y674" s="314" t="s">
        <v>1868</v>
      </c>
      <c r="Z674" s="314" t="s">
        <v>1869</v>
      </c>
      <c r="AA674" s="314" t="s">
        <v>1870</v>
      </c>
      <c r="AB674" s="314" t="s">
        <v>1112</v>
      </c>
      <c r="AC674" s="302" t="s">
        <v>1888</v>
      </c>
    </row>
    <row r="675" spans="1:31" ht="16" thickTop="1">
      <c r="A675">
        <v>6</v>
      </c>
      <c r="B675" s="3">
        <v>0</v>
      </c>
      <c r="C675" s="733">
        <f t="shared" ref="C675:V675" si="6">AVERAGE(C222:C233,C510:C521)</f>
        <v>0.32970833333333338</v>
      </c>
      <c r="D675" s="734">
        <f t="shared" si="6"/>
        <v>0.37929166666666658</v>
      </c>
      <c r="E675" s="734">
        <f t="shared" si="6"/>
        <v>0.34866666666666662</v>
      </c>
      <c r="F675" s="734">
        <f t="shared" si="6"/>
        <v>0.30504166666666666</v>
      </c>
      <c r="G675" s="734">
        <f t="shared" si="6"/>
        <v>0.37216666666666659</v>
      </c>
      <c r="H675" s="734">
        <f t="shared" si="6"/>
        <v>0.25725000000000003</v>
      </c>
      <c r="I675" s="734">
        <f t="shared" si="6"/>
        <v>0.35608333333333325</v>
      </c>
      <c r="J675" s="734">
        <f t="shared" si="6"/>
        <v>0.28379166666666666</v>
      </c>
      <c r="K675" s="734">
        <f t="shared" si="6"/>
        <v>0.28979166666666667</v>
      </c>
      <c r="L675" s="735">
        <f t="shared" si="6"/>
        <v>0.42145833333333332</v>
      </c>
      <c r="M675" s="736">
        <f t="shared" si="6"/>
        <v>0.30437500000000001</v>
      </c>
      <c r="N675" s="737">
        <f t="shared" si="6"/>
        <v>0.28916666666666663</v>
      </c>
      <c r="O675" s="737">
        <f t="shared" si="6"/>
        <v>0.32216666666666666</v>
      </c>
      <c r="P675" s="737">
        <f t="shared" si="6"/>
        <v>0.47637500000000005</v>
      </c>
      <c r="Q675" s="737">
        <f t="shared" si="6"/>
        <v>0.33416666666666667</v>
      </c>
      <c r="R675" s="737">
        <f t="shared" si="6"/>
        <v>0.36987500000000001</v>
      </c>
      <c r="S675" s="737">
        <f t="shared" si="6"/>
        <v>0.28054166666666674</v>
      </c>
      <c r="T675" s="737">
        <f t="shared" si="6"/>
        <v>0.38066666666666665</v>
      </c>
      <c r="U675" s="737">
        <f t="shared" si="6"/>
        <v>0.43958333333333327</v>
      </c>
      <c r="V675" s="738">
        <f t="shared" si="6"/>
        <v>0.48199999999999998</v>
      </c>
      <c r="W675" s="313">
        <v>0</v>
      </c>
      <c r="X675">
        <f t="shared" ref="X675:X698" si="7">AVERAGE(C675:L675)</f>
        <v>0.33432499999999998</v>
      </c>
      <c r="Y675">
        <f t="shared" ref="Y675:Y698" si="8">AVERAGE(M675:V675)</f>
        <v>0.36789166666666667</v>
      </c>
      <c r="Z675">
        <f t="shared" ref="Z675:Z698" si="9">STDEV(C675:L675)/10^0.5</f>
        <v>1.6014416248423712E-2</v>
      </c>
      <c r="AA675">
        <f t="shared" ref="AA675:AA698" si="10">STDEV(M675:V675)/10^0.5</f>
        <v>2.3848210035840842E-2</v>
      </c>
      <c r="AB675" s="311">
        <f t="shared" ref="AB675:AB698" si="11">_xlfn.T.TEST(C675:L675,M675:V675,2,2)</f>
        <v>0.25784851486881794</v>
      </c>
      <c r="AC675" s="10">
        <f>100*(Y675/X675)</f>
        <v>110.04013061143101</v>
      </c>
    </row>
    <row r="676" spans="1:31">
      <c r="A676">
        <v>7</v>
      </c>
      <c r="B676" s="3">
        <v>1</v>
      </c>
      <c r="C676" s="739">
        <f t="shared" ref="C676:V676" si="12">AVERAGE(C234:C245,C522:C533)</f>
        <v>0.27212500000000001</v>
      </c>
      <c r="D676" s="312">
        <f t="shared" si="12"/>
        <v>0.23887499999999998</v>
      </c>
      <c r="E676" s="312">
        <f t="shared" si="12"/>
        <v>0.28454166666666669</v>
      </c>
      <c r="F676" s="312">
        <f t="shared" si="12"/>
        <v>0.30029166666666668</v>
      </c>
      <c r="G676" s="312">
        <f t="shared" si="12"/>
        <v>0.30537500000000006</v>
      </c>
      <c r="H676" s="312">
        <f t="shared" si="12"/>
        <v>0.19679166666666661</v>
      </c>
      <c r="I676" s="312">
        <f t="shared" si="12"/>
        <v>0.25500000000000006</v>
      </c>
      <c r="J676" s="312">
        <f t="shared" si="12"/>
        <v>0.24358333333333335</v>
      </c>
      <c r="K676" s="312">
        <f t="shared" si="12"/>
        <v>0.18941666666666668</v>
      </c>
      <c r="L676" s="740">
        <f t="shared" si="12"/>
        <v>0.25908333333333339</v>
      </c>
      <c r="M676" s="741">
        <f t="shared" si="12"/>
        <v>0.260125</v>
      </c>
      <c r="N676" s="313">
        <f t="shared" si="12"/>
        <v>0.34387499999999993</v>
      </c>
      <c r="O676" s="313">
        <f t="shared" si="12"/>
        <v>0.25108333333333338</v>
      </c>
      <c r="P676" s="313">
        <f t="shared" si="12"/>
        <v>0.28895833333333337</v>
      </c>
      <c r="Q676" s="313">
        <f t="shared" si="12"/>
        <v>0.28012500000000001</v>
      </c>
      <c r="R676" s="313">
        <f t="shared" si="12"/>
        <v>0.27704166666666658</v>
      </c>
      <c r="S676" s="313">
        <f t="shared" si="12"/>
        <v>0.26954166666666673</v>
      </c>
      <c r="T676" s="313">
        <f t="shared" si="12"/>
        <v>0.27366666666666667</v>
      </c>
      <c r="U676" s="313">
        <f t="shared" si="12"/>
        <v>0.25479166666666669</v>
      </c>
      <c r="V676" s="742">
        <f t="shared" si="12"/>
        <v>0.314</v>
      </c>
      <c r="W676" s="313">
        <v>1</v>
      </c>
      <c r="X676">
        <f t="shared" si="7"/>
        <v>0.25450833333333339</v>
      </c>
      <c r="Y676">
        <f t="shared" si="8"/>
        <v>0.28132083333333335</v>
      </c>
      <c r="Z676">
        <f t="shared" si="9"/>
        <v>1.2404724557926378E-2</v>
      </c>
      <c r="AA676">
        <f t="shared" si="10"/>
        <v>9.0207944144229234E-3</v>
      </c>
      <c r="AB676" s="311">
        <f t="shared" si="11"/>
        <v>9.7479026419565615E-2</v>
      </c>
      <c r="AC676" s="10">
        <f t="shared" ref="AC676:AC698" si="13">100*(Y676/X676)</f>
        <v>110.53501849972167</v>
      </c>
    </row>
    <row r="677" spans="1:31">
      <c r="A677">
        <v>8</v>
      </c>
      <c r="B677" s="3">
        <v>2</v>
      </c>
      <c r="C677" s="739">
        <f t="shared" ref="C677:V677" si="14">AVERAGE(C246:C257,C534:C545)</f>
        <v>0.26770833333333338</v>
      </c>
      <c r="D677" s="312">
        <f t="shared" si="14"/>
        <v>0.19158333333333336</v>
      </c>
      <c r="E677" s="312">
        <f t="shared" si="14"/>
        <v>0.28624999999999995</v>
      </c>
      <c r="F677" s="312">
        <f t="shared" si="14"/>
        <v>0.26275000000000004</v>
      </c>
      <c r="G677" s="312">
        <f t="shared" si="14"/>
        <v>0.28350000000000003</v>
      </c>
      <c r="H677" s="312">
        <f t="shared" si="14"/>
        <v>0.19050000000000003</v>
      </c>
      <c r="I677" s="312">
        <f t="shared" si="14"/>
        <v>0.23108333333333339</v>
      </c>
      <c r="J677" s="312">
        <f t="shared" si="14"/>
        <v>0.2135</v>
      </c>
      <c r="K677" s="312">
        <f t="shared" si="14"/>
        <v>0.237125</v>
      </c>
      <c r="L677" s="740">
        <f t="shared" si="14"/>
        <v>0.31520833333333331</v>
      </c>
      <c r="M677" s="741">
        <f t="shared" si="14"/>
        <v>0.26008333333333328</v>
      </c>
      <c r="N677" s="313">
        <f t="shared" si="14"/>
        <v>0.24729166666666669</v>
      </c>
      <c r="O677" s="313">
        <f t="shared" si="14"/>
        <v>0.24249999999999997</v>
      </c>
      <c r="P677" s="313">
        <f t="shared" si="14"/>
        <v>0.267125</v>
      </c>
      <c r="Q677" s="313">
        <f t="shared" si="14"/>
        <v>0.31050000000000005</v>
      </c>
      <c r="R677" s="313">
        <f t="shared" si="14"/>
        <v>0.20624999999999996</v>
      </c>
      <c r="S677" s="313">
        <f t="shared" si="14"/>
        <v>0.24879166666666666</v>
      </c>
      <c r="T677" s="313">
        <f t="shared" si="14"/>
        <v>0.23529166666666665</v>
      </c>
      <c r="U677" s="313">
        <f t="shared" si="14"/>
        <v>0.24854166666666669</v>
      </c>
      <c r="V677" s="742">
        <f t="shared" si="14"/>
        <v>0.26550000000000001</v>
      </c>
      <c r="W677" s="313">
        <v>2</v>
      </c>
      <c r="X677">
        <f t="shared" si="7"/>
        <v>0.24792083333333331</v>
      </c>
      <c r="Y677">
        <f t="shared" si="8"/>
        <v>0.25318750000000001</v>
      </c>
      <c r="Z677">
        <f t="shared" si="9"/>
        <v>1.3304122298704637E-2</v>
      </c>
      <c r="AA677">
        <f t="shared" si="10"/>
        <v>8.4270774676077267E-3</v>
      </c>
      <c r="AB677" s="311">
        <f t="shared" si="11"/>
        <v>0.74192526337598053</v>
      </c>
      <c r="AC677" s="10">
        <f t="shared" si="13"/>
        <v>102.12433404480599</v>
      </c>
    </row>
    <row r="678" spans="1:31">
      <c r="A678">
        <v>9</v>
      </c>
      <c r="B678" s="3">
        <v>3</v>
      </c>
      <c r="C678" s="739">
        <f t="shared" ref="C678:V678" si="15">AVERAGE(C258:C269,C546:C557)</f>
        <v>0.2424583333333333</v>
      </c>
      <c r="D678" s="312">
        <f t="shared" si="15"/>
        <v>0.22800000000000001</v>
      </c>
      <c r="E678" s="312">
        <f t="shared" si="15"/>
        <v>0.26745833333333335</v>
      </c>
      <c r="F678" s="312">
        <f t="shared" si="15"/>
        <v>0.25895833333333335</v>
      </c>
      <c r="G678" s="312">
        <f t="shared" si="15"/>
        <v>0.25850000000000001</v>
      </c>
      <c r="H678" s="312">
        <f t="shared" si="15"/>
        <v>0.21624999999999997</v>
      </c>
      <c r="I678" s="312">
        <f t="shared" si="15"/>
        <v>0.23450000000000001</v>
      </c>
      <c r="J678" s="312">
        <f t="shared" si="15"/>
        <v>0.21350000000000005</v>
      </c>
      <c r="K678" s="312">
        <f t="shared" si="15"/>
        <v>0.21554166666666666</v>
      </c>
      <c r="L678" s="740">
        <f t="shared" si="15"/>
        <v>0.265625</v>
      </c>
      <c r="M678" s="741">
        <f t="shared" si="15"/>
        <v>0.27283333333333332</v>
      </c>
      <c r="N678" s="313">
        <f t="shared" si="15"/>
        <v>0.25295833333333334</v>
      </c>
      <c r="O678" s="313">
        <f t="shared" si="15"/>
        <v>0.27925000000000005</v>
      </c>
      <c r="P678" s="313">
        <f t="shared" si="15"/>
        <v>0.25012499999999999</v>
      </c>
      <c r="Q678" s="313">
        <f t="shared" si="15"/>
        <v>0.23445833333333335</v>
      </c>
      <c r="R678" s="313">
        <f t="shared" si="15"/>
        <v>0.21345833333333339</v>
      </c>
      <c r="S678" s="313">
        <f t="shared" si="15"/>
        <v>0.236375</v>
      </c>
      <c r="T678" s="313">
        <f t="shared" si="15"/>
        <v>0.24808333333333329</v>
      </c>
      <c r="U678" s="313">
        <f t="shared" si="15"/>
        <v>0.25504166666666667</v>
      </c>
      <c r="V678" s="742">
        <f t="shared" si="15"/>
        <v>0.26766666666666661</v>
      </c>
      <c r="W678" s="313">
        <v>3</v>
      </c>
      <c r="X678">
        <f t="shared" si="7"/>
        <v>0.24007916666666668</v>
      </c>
      <c r="Y678">
        <f t="shared" si="8"/>
        <v>0.25102499999999994</v>
      </c>
      <c r="Z678">
        <f t="shared" si="9"/>
        <v>6.7962590983188312E-3</v>
      </c>
      <c r="AA678">
        <f t="shared" si="10"/>
        <v>6.217238827805738E-3</v>
      </c>
      <c r="AB678" s="311">
        <f t="shared" si="11"/>
        <v>0.25014302433542424</v>
      </c>
      <c r="AC678" s="10">
        <f t="shared" si="13"/>
        <v>104.55925996633053</v>
      </c>
    </row>
    <row r="679" spans="1:31">
      <c r="A679">
        <v>10</v>
      </c>
      <c r="B679" s="3">
        <v>4</v>
      </c>
      <c r="C679" s="739">
        <f t="shared" ref="C679:V679" si="16">AVERAGE(C270:C281,C558:C569)</f>
        <v>0.22704166666666678</v>
      </c>
      <c r="D679" s="312">
        <f t="shared" si="16"/>
        <v>0.21658333333333335</v>
      </c>
      <c r="E679" s="312">
        <f t="shared" si="16"/>
        <v>0.26183333333333342</v>
      </c>
      <c r="F679" s="312">
        <f t="shared" si="16"/>
        <v>0.23016666666666666</v>
      </c>
      <c r="G679" s="312">
        <f t="shared" si="16"/>
        <v>0.23483333333333334</v>
      </c>
      <c r="H679" s="312">
        <f t="shared" si="16"/>
        <v>0.26145833333333329</v>
      </c>
      <c r="I679" s="312">
        <f t="shared" si="16"/>
        <v>0.22850000000000001</v>
      </c>
      <c r="J679" s="312">
        <f t="shared" si="16"/>
        <v>0.16025</v>
      </c>
      <c r="K679" s="312">
        <f t="shared" si="16"/>
        <v>0.19350000000000003</v>
      </c>
      <c r="L679" s="740">
        <f t="shared" si="16"/>
        <v>0.22149999999999995</v>
      </c>
      <c r="M679" s="741">
        <f t="shared" si="16"/>
        <v>0.23716666666666664</v>
      </c>
      <c r="N679" s="313">
        <f t="shared" si="16"/>
        <v>0.2611666666666666</v>
      </c>
      <c r="O679" s="313">
        <f t="shared" si="16"/>
        <v>0.25316666666666676</v>
      </c>
      <c r="P679" s="313">
        <f t="shared" si="16"/>
        <v>0.27054166666666662</v>
      </c>
      <c r="Q679" s="313">
        <f t="shared" si="16"/>
        <v>0.29779166666666662</v>
      </c>
      <c r="R679" s="313">
        <f t="shared" si="16"/>
        <v>0.1915</v>
      </c>
      <c r="S679" s="313">
        <f t="shared" si="16"/>
        <v>0.2664583333333333</v>
      </c>
      <c r="T679" s="313">
        <f t="shared" si="16"/>
        <v>0.21537500000000001</v>
      </c>
      <c r="U679" s="313">
        <f t="shared" si="16"/>
        <v>0.23733333333333337</v>
      </c>
      <c r="V679" s="742">
        <f t="shared" si="16"/>
        <v>0.25870833333333337</v>
      </c>
      <c r="W679" s="313">
        <v>4</v>
      </c>
      <c r="X679">
        <f t="shared" si="7"/>
        <v>0.22356666666666664</v>
      </c>
      <c r="Y679">
        <f t="shared" si="8"/>
        <v>0.24892083333333334</v>
      </c>
      <c r="Z679">
        <f t="shared" si="9"/>
        <v>9.4710495364024559E-3</v>
      </c>
      <c r="AA679">
        <f t="shared" si="10"/>
        <v>9.4997491235554905E-3</v>
      </c>
      <c r="AB679" s="311">
        <f t="shared" si="11"/>
        <v>7.4962001664902841E-2</v>
      </c>
      <c r="AC679" s="10">
        <f t="shared" si="13"/>
        <v>111.34076338154169</v>
      </c>
    </row>
    <row r="680" spans="1:31">
      <c r="A680">
        <v>11</v>
      </c>
      <c r="B680" s="3">
        <v>5</v>
      </c>
      <c r="C680" s="739">
        <f t="shared" ref="C680:V680" si="17">AVERAGE(C282:C293,C570:C581)</f>
        <v>0.26249999999999996</v>
      </c>
      <c r="D680" s="312">
        <f t="shared" si="17"/>
        <v>0.20762499999999995</v>
      </c>
      <c r="E680" s="312">
        <f t="shared" si="17"/>
        <v>0.27137499999999998</v>
      </c>
      <c r="F680" s="312">
        <f t="shared" si="17"/>
        <v>0.23558333333333334</v>
      </c>
      <c r="G680" s="312">
        <f t="shared" si="17"/>
        <v>0.31900000000000001</v>
      </c>
      <c r="H680" s="312">
        <f t="shared" si="17"/>
        <v>0.22666666666666668</v>
      </c>
      <c r="I680" s="312">
        <f t="shared" si="17"/>
        <v>0.24716666666666665</v>
      </c>
      <c r="J680" s="312">
        <f t="shared" si="17"/>
        <v>0.20120833333333332</v>
      </c>
      <c r="K680" s="312">
        <f t="shared" si="17"/>
        <v>0.17104166666666665</v>
      </c>
      <c r="L680" s="740">
        <f t="shared" si="17"/>
        <v>0.25750000000000001</v>
      </c>
      <c r="M680" s="741">
        <f t="shared" si="17"/>
        <v>0.21225000000000002</v>
      </c>
      <c r="N680" s="313">
        <f t="shared" si="17"/>
        <v>0.22920833333333335</v>
      </c>
      <c r="O680" s="313">
        <f t="shared" si="17"/>
        <v>0.217</v>
      </c>
      <c r="P680" s="313">
        <f t="shared" si="17"/>
        <v>0.23233333333333331</v>
      </c>
      <c r="Q680" s="313">
        <f t="shared" si="17"/>
        <v>0.25508333333333327</v>
      </c>
      <c r="R680" s="313">
        <f t="shared" si="17"/>
        <v>0.18358333333333335</v>
      </c>
      <c r="S680" s="313">
        <f t="shared" si="17"/>
        <v>0.2260833333333333</v>
      </c>
      <c r="T680" s="313">
        <f t="shared" si="17"/>
        <v>0.21337499999999998</v>
      </c>
      <c r="U680" s="313">
        <f t="shared" si="17"/>
        <v>0.21387500000000001</v>
      </c>
      <c r="V680" s="742">
        <f t="shared" si="17"/>
        <v>0.22754166666666667</v>
      </c>
      <c r="W680" s="313">
        <v>5</v>
      </c>
      <c r="X680">
        <f t="shared" si="7"/>
        <v>0.23996666666666661</v>
      </c>
      <c r="Y680">
        <f t="shared" si="8"/>
        <v>0.22103333333333333</v>
      </c>
      <c r="Z680">
        <f t="shared" si="9"/>
        <v>1.3163379805400926E-2</v>
      </c>
      <c r="AA680">
        <f t="shared" si="10"/>
        <v>5.7999933482294711E-3</v>
      </c>
      <c r="AB680" s="311">
        <f t="shared" si="11"/>
        <v>0.20461298712412362</v>
      </c>
      <c r="AC680" s="10">
        <f t="shared" si="13"/>
        <v>92.110015279899997</v>
      </c>
    </row>
    <row r="681" spans="1:31">
      <c r="A681" s="743">
        <v>12</v>
      </c>
      <c r="B681" s="3">
        <v>6</v>
      </c>
      <c r="C681" s="739">
        <f t="shared" ref="C681:V681" si="18">AVERAGE(C6:C17,C294:C305,C582:C593)</f>
        <v>0.25058333333333338</v>
      </c>
      <c r="D681" s="312">
        <f t="shared" si="18"/>
        <v>0.20025000000000001</v>
      </c>
      <c r="E681" s="312">
        <f t="shared" si="18"/>
        <v>0.24977777777777779</v>
      </c>
      <c r="F681" s="312">
        <f t="shared" si="18"/>
        <v>0.22225000000000003</v>
      </c>
      <c r="G681" s="312">
        <f t="shared" si="18"/>
        <v>0.22044444444444453</v>
      </c>
      <c r="H681" s="312">
        <f t="shared" si="18"/>
        <v>0.18858333333333338</v>
      </c>
      <c r="I681" s="312">
        <f t="shared" si="18"/>
        <v>0.30644444444444446</v>
      </c>
      <c r="J681" s="312">
        <f t="shared" si="18"/>
        <v>0.19622222222222219</v>
      </c>
      <c r="K681" s="312">
        <f t="shared" si="18"/>
        <v>0.21258333333333329</v>
      </c>
      <c r="L681" s="740">
        <f t="shared" si="18"/>
        <v>0.22461111111111107</v>
      </c>
      <c r="M681" s="741">
        <f t="shared" si="18"/>
        <v>0.24699999999999994</v>
      </c>
      <c r="N681" s="313">
        <f t="shared" si="18"/>
        <v>0.26069444444444451</v>
      </c>
      <c r="O681" s="313">
        <f t="shared" si="18"/>
        <v>0.25394444444444442</v>
      </c>
      <c r="P681" s="313">
        <f t="shared" si="18"/>
        <v>0.25458333333333338</v>
      </c>
      <c r="Q681" s="313">
        <f t="shared" si="18"/>
        <v>0.24302777777777773</v>
      </c>
      <c r="R681" s="313">
        <f t="shared" si="18"/>
        <v>0.20033333333333328</v>
      </c>
      <c r="S681" s="313">
        <f t="shared" si="18"/>
        <v>0.22647222222222224</v>
      </c>
      <c r="T681" s="313">
        <f t="shared" si="18"/>
        <v>0.23219444444444445</v>
      </c>
      <c r="U681" s="313">
        <f t="shared" si="18"/>
        <v>0.20699999999999996</v>
      </c>
      <c r="V681" s="742">
        <f t="shared" si="18"/>
        <v>0.26727777777777778</v>
      </c>
      <c r="W681" s="313">
        <v>6</v>
      </c>
      <c r="X681">
        <f t="shared" si="7"/>
        <v>0.22717499999999999</v>
      </c>
      <c r="Y681">
        <f t="shared" si="8"/>
        <v>0.23925277777777776</v>
      </c>
      <c r="Z681">
        <f t="shared" si="9"/>
        <v>1.0956415438733567E-2</v>
      </c>
      <c r="AA681">
        <f t="shared" si="10"/>
        <v>7.10118477962294E-3</v>
      </c>
      <c r="AB681" s="311">
        <f t="shared" si="11"/>
        <v>0.36717848608765435</v>
      </c>
      <c r="AC681" s="10">
        <f t="shared" si="13"/>
        <v>105.31650832080017</v>
      </c>
    </row>
    <row r="682" spans="1:31">
      <c r="A682" s="743">
        <v>13</v>
      </c>
      <c r="B682" s="3">
        <v>7</v>
      </c>
      <c r="C682" s="739">
        <f t="shared" ref="C682:V682" si="19">AVERAGE(C18:C29,C306:C317,C594:C605)</f>
        <v>0.23013888888888895</v>
      </c>
      <c r="D682" s="312">
        <f t="shared" si="19"/>
        <v>0.22575000000000001</v>
      </c>
      <c r="E682" s="312">
        <f t="shared" si="19"/>
        <v>0.24988888888888891</v>
      </c>
      <c r="F682" s="312">
        <f t="shared" si="19"/>
        <v>0.23983333333333334</v>
      </c>
      <c r="G682" s="312">
        <f t="shared" si="19"/>
        <v>0.24875000000000005</v>
      </c>
      <c r="H682" s="312">
        <f t="shared" si="19"/>
        <v>0.18027777777777776</v>
      </c>
      <c r="I682" s="312">
        <f t="shared" si="19"/>
        <v>0.34027777777777779</v>
      </c>
      <c r="J682" s="312">
        <f t="shared" si="19"/>
        <v>0.1900277777777778</v>
      </c>
      <c r="K682" s="312">
        <f t="shared" si="19"/>
        <v>0.18905555555555556</v>
      </c>
      <c r="L682" s="740">
        <f t="shared" si="19"/>
        <v>0.23375000000000001</v>
      </c>
      <c r="M682" s="741">
        <f t="shared" si="19"/>
        <v>0.21069444444444441</v>
      </c>
      <c r="N682" s="313">
        <f t="shared" si="19"/>
        <v>0.26816666666666661</v>
      </c>
      <c r="O682" s="313">
        <f t="shared" si="19"/>
        <v>0.25377777777777782</v>
      </c>
      <c r="P682" s="313">
        <f t="shared" si="19"/>
        <v>0.24702777777777774</v>
      </c>
      <c r="Q682" s="313">
        <f t="shared" si="19"/>
        <v>0.2570277777777778</v>
      </c>
      <c r="R682" s="313">
        <f t="shared" si="19"/>
        <v>0.16883333333333334</v>
      </c>
      <c r="S682" s="313">
        <f t="shared" si="19"/>
        <v>0.27222222222222231</v>
      </c>
      <c r="T682" s="313">
        <f t="shared" si="19"/>
        <v>0.20788888888888893</v>
      </c>
      <c r="U682" s="313">
        <f t="shared" si="19"/>
        <v>0.23824999999999999</v>
      </c>
      <c r="V682" s="742">
        <f t="shared" si="19"/>
        <v>0.23658333333333331</v>
      </c>
      <c r="W682" s="313">
        <v>7</v>
      </c>
      <c r="X682">
        <f t="shared" si="7"/>
        <v>0.23277500000000004</v>
      </c>
      <c r="Y682">
        <f t="shared" si="8"/>
        <v>0.23604722222222224</v>
      </c>
      <c r="Z682">
        <f t="shared" si="9"/>
        <v>1.4417071909668714E-2</v>
      </c>
      <c r="AA682">
        <f t="shared" si="10"/>
        <v>1.0096159792628869E-2</v>
      </c>
      <c r="AB682" s="311">
        <f t="shared" si="11"/>
        <v>0.85459096372550492</v>
      </c>
      <c r="AC682" s="10">
        <f t="shared" si="13"/>
        <v>101.40574469862409</v>
      </c>
    </row>
    <row r="683" spans="1:31">
      <c r="A683" s="743">
        <v>14</v>
      </c>
      <c r="B683" s="3">
        <v>8</v>
      </c>
      <c r="C683" s="739">
        <f t="shared" ref="C683:V683" si="20">AVERAGE(C30:C41,C318:C329,C606:C617)</f>
        <v>0.24172222222222223</v>
      </c>
      <c r="D683" s="312">
        <f t="shared" si="20"/>
        <v>0.18480555555555556</v>
      </c>
      <c r="E683" s="312">
        <f t="shared" si="20"/>
        <v>0.24702777777777779</v>
      </c>
      <c r="F683" s="312">
        <f t="shared" si="20"/>
        <v>0.21663888888888891</v>
      </c>
      <c r="G683" s="312">
        <f t="shared" si="20"/>
        <v>0.24469444444444446</v>
      </c>
      <c r="H683" s="312">
        <f t="shared" si="20"/>
        <v>0.17861111111111116</v>
      </c>
      <c r="I683" s="312">
        <f t="shared" si="20"/>
        <v>0.27788888888888896</v>
      </c>
      <c r="J683" s="312">
        <f t="shared" si="20"/>
        <v>0.19797222222222219</v>
      </c>
      <c r="K683" s="312">
        <f t="shared" si="20"/>
        <v>0.17541666666666661</v>
      </c>
      <c r="L683" s="740">
        <f t="shared" si="20"/>
        <v>0.22486111111111107</v>
      </c>
      <c r="M683" s="741">
        <f t="shared" si="20"/>
        <v>0.25408333333333333</v>
      </c>
      <c r="N683" s="313">
        <f t="shared" si="20"/>
        <v>0.27063888888888887</v>
      </c>
      <c r="O683" s="313">
        <f t="shared" si="20"/>
        <v>0.23311111111111119</v>
      </c>
      <c r="P683" s="313">
        <f t="shared" si="20"/>
        <v>0.22624999999999998</v>
      </c>
      <c r="Q683" s="313">
        <f t="shared" si="20"/>
        <v>0.25152777777777779</v>
      </c>
      <c r="R683" s="313">
        <f t="shared" si="20"/>
        <v>0.18644444444444452</v>
      </c>
      <c r="S683" s="313">
        <f t="shared" si="20"/>
        <v>0.22538888888888886</v>
      </c>
      <c r="T683" s="313">
        <f t="shared" si="20"/>
        <v>0.23824999999999996</v>
      </c>
      <c r="U683" s="313">
        <f t="shared" si="20"/>
        <v>0.20874999999999999</v>
      </c>
      <c r="V683" s="742">
        <f t="shared" si="20"/>
        <v>0.26777777777777778</v>
      </c>
      <c r="W683" s="313">
        <v>8</v>
      </c>
      <c r="X683">
        <f t="shared" si="7"/>
        <v>0.2189638888888889</v>
      </c>
      <c r="Y683">
        <f t="shared" si="8"/>
        <v>0.23622222222222219</v>
      </c>
      <c r="Z683">
        <f t="shared" si="9"/>
        <v>1.0858725425524858E-2</v>
      </c>
      <c r="AA683">
        <f t="shared" si="10"/>
        <v>8.2977150324620753E-3</v>
      </c>
      <c r="AB683" s="311">
        <f t="shared" si="11"/>
        <v>0.22275754385957419</v>
      </c>
      <c r="AC683" s="10">
        <f t="shared" si="13"/>
        <v>107.881817143872</v>
      </c>
    </row>
    <row r="684" spans="1:31">
      <c r="A684" s="743">
        <v>15</v>
      </c>
      <c r="B684" s="3">
        <v>9</v>
      </c>
      <c r="C684" s="739">
        <f t="shared" ref="C684:V684" si="21">AVERAGE(C42:C53,C330:C341,C618:C629)</f>
        <v>0.25675000000000003</v>
      </c>
      <c r="D684" s="312">
        <f t="shared" si="21"/>
        <v>0.26966666666666655</v>
      </c>
      <c r="E684" s="312">
        <f t="shared" si="21"/>
        <v>0.26636111111111105</v>
      </c>
      <c r="F684" s="312">
        <f t="shared" si="21"/>
        <v>0.2511666666666667</v>
      </c>
      <c r="G684" s="312">
        <f t="shared" si="21"/>
        <v>0.21083333333333334</v>
      </c>
      <c r="H684" s="312">
        <f t="shared" si="21"/>
        <v>0.18044444444444449</v>
      </c>
      <c r="I684" s="312">
        <f t="shared" si="21"/>
        <v>0.2233333333333333</v>
      </c>
      <c r="J684" s="312">
        <f t="shared" si="21"/>
        <v>0.23291666666666661</v>
      </c>
      <c r="K684" s="312">
        <f t="shared" si="21"/>
        <v>0.19572222222222224</v>
      </c>
      <c r="L684" s="740">
        <f t="shared" si="21"/>
        <v>0.28616666666666668</v>
      </c>
      <c r="M684" s="741">
        <f t="shared" si="21"/>
        <v>0.23791666666666661</v>
      </c>
      <c r="N684" s="313">
        <f t="shared" si="21"/>
        <v>0.27675</v>
      </c>
      <c r="O684" s="313">
        <f t="shared" si="21"/>
        <v>0.29750000000000004</v>
      </c>
      <c r="P684" s="313">
        <f t="shared" si="21"/>
        <v>0.27613888888888899</v>
      </c>
      <c r="Q684" s="313">
        <f t="shared" si="21"/>
        <v>0.23552777777777786</v>
      </c>
      <c r="R684" s="313">
        <f t="shared" si="21"/>
        <v>0.21166666666666659</v>
      </c>
      <c r="S684" s="313">
        <f t="shared" si="21"/>
        <v>0.26347222222222227</v>
      </c>
      <c r="T684" s="313">
        <f t="shared" si="21"/>
        <v>0.23897222222222222</v>
      </c>
      <c r="U684" s="313">
        <f t="shared" si="21"/>
        <v>0.22005555555555553</v>
      </c>
      <c r="V684" s="742">
        <f t="shared" si="21"/>
        <v>0.25116666666666665</v>
      </c>
      <c r="W684" s="313">
        <v>9</v>
      </c>
      <c r="X684">
        <f t="shared" si="7"/>
        <v>0.23733611111111114</v>
      </c>
      <c r="Y684">
        <f t="shared" si="8"/>
        <v>0.25091666666666673</v>
      </c>
      <c r="Z684">
        <f t="shared" si="9"/>
        <v>1.0917216750190559E-2</v>
      </c>
      <c r="AA684">
        <f t="shared" si="10"/>
        <v>8.6105177015763663E-3</v>
      </c>
      <c r="AB684" s="311">
        <f t="shared" si="11"/>
        <v>0.34165119558013912</v>
      </c>
      <c r="AC684" s="10">
        <f t="shared" si="13"/>
        <v>105.72207722287897</v>
      </c>
    </row>
    <row r="685" spans="1:31">
      <c r="A685" s="743">
        <v>16</v>
      </c>
      <c r="B685" s="3">
        <v>10</v>
      </c>
      <c r="C685" s="739">
        <f t="shared" ref="C685:V685" si="22">AVERAGE(C54:C65,C342:C353,C630:C641)</f>
        <v>0.26511111111111102</v>
      </c>
      <c r="D685" s="312">
        <f t="shared" si="22"/>
        <v>0.23752777777777784</v>
      </c>
      <c r="E685" s="312">
        <f t="shared" si="22"/>
        <v>0.27666666666666678</v>
      </c>
      <c r="F685" s="312">
        <f t="shared" si="22"/>
        <v>0.26791666666666664</v>
      </c>
      <c r="G685" s="312">
        <f t="shared" si="22"/>
        <v>0.28552777777777777</v>
      </c>
      <c r="H685" s="312">
        <f t="shared" si="22"/>
        <v>0.19047222222222226</v>
      </c>
      <c r="I685" s="312">
        <f t="shared" si="22"/>
        <v>0.26094444444444442</v>
      </c>
      <c r="J685" s="312">
        <f t="shared" si="22"/>
        <v>0.21641666666666665</v>
      </c>
      <c r="K685" s="312">
        <f t="shared" si="22"/>
        <v>0.19930555555555554</v>
      </c>
      <c r="L685" s="740">
        <f t="shared" si="22"/>
        <v>0.23050000000000001</v>
      </c>
      <c r="M685" s="741">
        <f t="shared" si="22"/>
        <v>0.24375000000000005</v>
      </c>
      <c r="N685" s="313">
        <f t="shared" si="22"/>
        <v>0.33402777777777781</v>
      </c>
      <c r="O685" s="313">
        <f t="shared" si="22"/>
        <v>0.26705555555555555</v>
      </c>
      <c r="P685" s="313">
        <f t="shared" si="22"/>
        <v>0.26874999999999999</v>
      </c>
      <c r="Q685" s="313">
        <f t="shared" si="22"/>
        <v>0.26811111111111113</v>
      </c>
      <c r="R685" s="313">
        <f t="shared" si="22"/>
        <v>0.21066666666666664</v>
      </c>
      <c r="S685" s="313">
        <f t="shared" si="22"/>
        <v>0.26308333333333334</v>
      </c>
      <c r="T685" s="313">
        <f t="shared" si="22"/>
        <v>0.24369444444444444</v>
      </c>
      <c r="U685" s="313">
        <f t="shared" si="22"/>
        <v>0.25758333333333333</v>
      </c>
      <c r="V685" s="742">
        <f t="shared" si="22"/>
        <v>0.29097222222222224</v>
      </c>
      <c r="W685" s="313">
        <v>10</v>
      </c>
      <c r="X685">
        <f t="shared" si="7"/>
        <v>0.24303888888888894</v>
      </c>
      <c r="Y685">
        <f t="shared" si="8"/>
        <v>0.26476944444444445</v>
      </c>
      <c r="Z685">
        <f t="shared" si="9"/>
        <v>1.0506625710162164E-2</v>
      </c>
      <c r="AA685">
        <f t="shared" si="10"/>
        <v>1.0210618959713876E-2</v>
      </c>
      <c r="AB685" s="311">
        <f t="shared" si="11"/>
        <v>0.15531084482265914</v>
      </c>
      <c r="AC685" s="10">
        <f t="shared" si="13"/>
        <v>108.94118453836832</v>
      </c>
    </row>
    <row r="686" spans="1:31">
      <c r="A686" s="743">
        <v>17</v>
      </c>
      <c r="B686" s="3">
        <v>11</v>
      </c>
      <c r="C686" s="739">
        <f t="shared" ref="C686:V686" si="23">AVERAGE(C66:C77,C354:C365,C642:C653)</f>
        <v>0.28791666666666665</v>
      </c>
      <c r="D686" s="312">
        <f t="shared" si="23"/>
        <v>0.28827777777777785</v>
      </c>
      <c r="E686" s="312">
        <f t="shared" si="23"/>
        <v>0.31400000000000006</v>
      </c>
      <c r="F686" s="312">
        <f t="shared" si="23"/>
        <v>0.29419444444444448</v>
      </c>
      <c r="G686" s="312">
        <f t="shared" si="23"/>
        <v>0.27438888888888896</v>
      </c>
      <c r="H686" s="312">
        <f t="shared" si="23"/>
        <v>0.22613888888888894</v>
      </c>
      <c r="I686" s="312">
        <f t="shared" si="23"/>
        <v>0.2490833333333333</v>
      </c>
      <c r="J686" s="312">
        <f t="shared" si="23"/>
        <v>0.24633333333333329</v>
      </c>
      <c r="K686" s="312">
        <f t="shared" si="23"/>
        <v>0.2296111111111111</v>
      </c>
      <c r="L686" s="740">
        <f t="shared" si="23"/>
        <v>0.28661111111111109</v>
      </c>
      <c r="M686" s="741">
        <f t="shared" si="23"/>
        <v>0.28899999999999992</v>
      </c>
      <c r="N686" s="313">
        <f t="shared" si="23"/>
        <v>0.36755555555555558</v>
      </c>
      <c r="O686" s="313">
        <f t="shared" si="23"/>
        <v>0.29533333333333339</v>
      </c>
      <c r="P686" s="313">
        <f t="shared" si="23"/>
        <v>0.3058055555555555</v>
      </c>
      <c r="Q686" s="313">
        <f t="shared" si="23"/>
        <v>0.2759166666666667</v>
      </c>
      <c r="R686" s="313">
        <f t="shared" si="23"/>
        <v>0.22625000000000003</v>
      </c>
      <c r="S686" s="313">
        <f t="shared" si="23"/>
        <v>0.31497222222222221</v>
      </c>
      <c r="T686" s="313">
        <f t="shared" si="23"/>
        <v>0.26927777777777778</v>
      </c>
      <c r="U686" s="313">
        <f t="shared" si="23"/>
        <v>0.26883333333333326</v>
      </c>
      <c r="V686" s="742">
        <f t="shared" si="23"/>
        <v>0.31338888888888883</v>
      </c>
      <c r="W686" s="313">
        <v>11</v>
      </c>
      <c r="X686">
        <f t="shared" si="7"/>
        <v>0.26965555555555559</v>
      </c>
      <c r="Y686">
        <f t="shared" si="8"/>
        <v>0.29263333333333336</v>
      </c>
      <c r="Z686">
        <f t="shared" si="9"/>
        <v>9.4417145655277118E-3</v>
      </c>
      <c r="AA686">
        <f t="shared" si="10"/>
        <v>1.1801729082123734E-2</v>
      </c>
      <c r="AB686" s="311">
        <f t="shared" si="11"/>
        <v>0.14580252289750481</v>
      </c>
      <c r="AC686" s="10">
        <f t="shared" si="13"/>
        <v>108.52115867979725</v>
      </c>
      <c r="AD686" t="s">
        <v>1889</v>
      </c>
      <c r="AE686" t="s">
        <v>1890</v>
      </c>
    </row>
    <row r="687" spans="1:31">
      <c r="A687">
        <v>18</v>
      </c>
      <c r="B687" s="3">
        <v>12</v>
      </c>
      <c r="C687" s="739">
        <f t="shared" ref="C687:V687" si="24">AVERAGE(C78:C89,C366:C377)</f>
        <v>0.36574999999999996</v>
      </c>
      <c r="D687" s="312">
        <f t="shared" si="24"/>
        <v>0.34383333333333327</v>
      </c>
      <c r="E687" s="312">
        <f t="shared" si="24"/>
        <v>0.34099999999999997</v>
      </c>
      <c r="F687" s="312">
        <f t="shared" si="24"/>
        <v>0.37154166666666671</v>
      </c>
      <c r="G687" s="312">
        <f t="shared" si="24"/>
        <v>0.34241666666666659</v>
      </c>
      <c r="H687" s="312">
        <f t="shared" si="24"/>
        <v>0.22929166666666667</v>
      </c>
      <c r="I687" s="312">
        <f t="shared" si="24"/>
        <v>0.31791666666666674</v>
      </c>
      <c r="J687" s="312">
        <f t="shared" si="24"/>
        <v>0.27495833333333342</v>
      </c>
      <c r="K687" s="312">
        <f t="shared" si="24"/>
        <v>0.29099999999999998</v>
      </c>
      <c r="L687" s="740">
        <f t="shared" si="24"/>
        <v>0.36904166666666666</v>
      </c>
      <c r="M687" s="741">
        <f t="shared" si="24"/>
        <v>0.363375</v>
      </c>
      <c r="N687" s="313">
        <f t="shared" si="24"/>
        <v>0.41654166666666659</v>
      </c>
      <c r="O687" s="313">
        <f t="shared" si="24"/>
        <v>0.40391666666666665</v>
      </c>
      <c r="P687" s="313">
        <f t="shared" si="24"/>
        <v>0.34320833333333334</v>
      </c>
      <c r="Q687" s="313">
        <f t="shared" si="24"/>
        <v>0.34370833333333334</v>
      </c>
      <c r="R687" s="313">
        <f t="shared" si="24"/>
        <v>0.31433333333333335</v>
      </c>
      <c r="S687" s="313">
        <f t="shared" si="24"/>
        <v>0.43133333333333335</v>
      </c>
      <c r="T687" s="313">
        <f t="shared" si="24"/>
        <v>0.35166666666666663</v>
      </c>
      <c r="U687" s="313">
        <f t="shared" si="24"/>
        <v>0.37204166666666666</v>
      </c>
      <c r="V687" s="742">
        <f t="shared" si="24"/>
        <v>0.41012500000000002</v>
      </c>
      <c r="W687" s="751">
        <v>12</v>
      </c>
      <c r="X687">
        <f t="shared" si="7"/>
        <v>0.32467499999999994</v>
      </c>
      <c r="Y687">
        <f t="shared" si="8"/>
        <v>0.37502499999999994</v>
      </c>
      <c r="Z687">
        <f t="shared" si="9"/>
        <v>1.473837138388725E-2</v>
      </c>
      <c r="AA687">
        <f t="shared" si="10"/>
        <v>1.2169062422673058E-2</v>
      </c>
      <c r="AB687" s="750">
        <f t="shared" si="11"/>
        <v>1.6836654392323635E-2</v>
      </c>
      <c r="AC687" s="10">
        <f t="shared" si="13"/>
        <v>115.50781550781551</v>
      </c>
      <c r="AD687">
        <f>AVERAGE(AC687:AC698)</f>
        <v>114.47276511806518</v>
      </c>
      <c r="AE687">
        <f>AVERAGE(AC687,AC690:AC691,AC694,AC696:AC697)</f>
        <v>117.2532342236221</v>
      </c>
    </row>
    <row r="688" spans="1:31">
      <c r="A688">
        <v>19</v>
      </c>
      <c r="B688" s="3">
        <v>13</v>
      </c>
      <c r="C688" s="739">
        <f t="shared" ref="C688:V688" si="25">AVERAGE(C90:C101,C378:C389)</f>
        <v>0.43183333333333335</v>
      </c>
      <c r="D688" s="312">
        <f t="shared" si="25"/>
        <v>0.42316666666666669</v>
      </c>
      <c r="E688" s="312">
        <f t="shared" si="25"/>
        <v>0.44933333333333336</v>
      </c>
      <c r="F688" s="312">
        <f t="shared" si="25"/>
        <v>0.40450000000000003</v>
      </c>
      <c r="G688" s="312">
        <f t="shared" si="25"/>
        <v>0.46629166666666672</v>
      </c>
      <c r="H688" s="312">
        <f t="shared" si="25"/>
        <v>0.2680833333333334</v>
      </c>
      <c r="I688" s="312">
        <f t="shared" si="25"/>
        <v>0.4262083333333333</v>
      </c>
      <c r="J688" s="312">
        <f t="shared" si="25"/>
        <v>0.35183333333333339</v>
      </c>
      <c r="K688" s="312">
        <f t="shared" si="25"/>
        <v>0.32874999999999999</v>
      </c>
      <c r="L688" s="740">
        <f t="shared" si="25"/>
        <v>0.47391666666666671</v>
      </c>
      <c r="M688" s="741">
        <f t="shared" si="25"/>
        <v>0.43966666666666671</v>
      </c>
      <c r="N688" s="313">
        <f t="shared" si="25"/>
        <v>0.46150000000000002</v>
      </c>
      <c r="O688" s="313">
        <f t="shared" si="25"/>
        <v>0.42254166666666659</v>
      </c>
      <c r="P688" s="313">
        <f t="shared" si="25"/>
        <v>0.423375</v>
      </c>
      <c r="Q688" s="313">
        <f t="shared" si="25"/>
        <v>0.39229166666666671</v>
      </c>
      <c r="R688" s="313">
        <f t="shared" si="25"/>
        <v>0.36433333333333334</v>
      </c>
      <c r="S688" s="313">
        <f t="shared" si="25"/>
        <v>0.42804166666666665</v>
      </c>
      <c r="T688" s="313">
        <f t="shared" si="25"/>
        <v>0.42358333333333337</v>
      </c>
      <c r="U688" s="313">
        <f t="shared" si="25"/>
        <v>0.46933333333333332</v>
      </c>
      <c r="V688" s="742">
        <f t="shared" si="25"/>
        <v>0.58383333333333343</v>
      </c>
      <c r="W688" s="313">
        <v>13</v>
      </c>
      <c r="X688">
        <f t="shared" si="7"/>
        <v>0.40239166666666665</v>
      </c>
      <c r="Y688">
        <f t="shared" si="8"/>
        <v>0.44085000000000002</v>
      </c>
      <c r="Z688">
        <f t="shared" si="9"/>
        <v>2.0894075523346618E-2</v>
      </c>
      <c r="AA688">
        <f t="shared" si="10"/>
        <v>1.8558864475427397E-2</v>
      </c>
      <c r="AB688" s="311">
        <f t="shared" si="11"/>
        <v>0.185655277870788</v>
      </c>
      <c r="AC688" s="10">
        <f t="shared" si="13"/>
        <v>109.55743781970304</v>
      </c>
    </row>
    <row r="689" spans="1:29">
      <c r="A689">
        <v>20</v>
      </c>
      <c r="B689" s="3">
        <v>14</v>
      </c>
      <c r="C689" s="739">
        <f t="shared" ref="C689:V689" si="26">AVERAGE(C102:C113,C390:C401)</f>
        <v>0.41254166666666658</v>
      </c>
      <c r="D689" s="312">
        <f t="shared" si="26"/>
        <v>0.49329166666666668</v>
      </c>
      <c r="E689" s="312">
        <f t="shared" si="26"/>
        <v>0.43570833333333342</v>
      </c>
      <c r="F689" s="312">
        <f t="shared" si="26"/>
        <v>0.4127083333333334</v>
      </c>
      <c r="G689" s="312">
        <f t="shared" si="26"/>
        <v>0.44025000000000003</v>
      </c>
      <c r="H689" s="312">
        <f t="shared" si="26"/>
        <v>0.26770833333333333</v>
      </c>
      <c r="I689" s="312">
        <f t="shared" si="26"/>
        <v>0.42775000000000007</v>
      </c>
      <c r="J689" s="312">
        <f t="shared" si="26"/>
        <v>0.33683333333333332</v>
      </c>
      <c r="K689" s="312">
        <f t="shared" si="26"/>
        <v>0.31791666666666668</v>
      </c>
      <c r="L689" s="740">
        <f t="shared" si="26"/>
        <v>0.549875</v>
      </c>
      <c r="M689" s="741">
        <f t="shared" si="26"/>
        <v>0.46124999999999994</v>
      </c>
      <c r="N689" s="313">
        <f t="shared" si="26"/>
        <v>0.48220833333333335</v>
      </c>
      <c r="O689" s="313">
        <f t="shared" si="26"/>
        <v>0.45425000000000004</v>
      </c>
      <c r="P689" s="313">
        <f t="shared" si="26"/>
        <v>0.44012499999999993</v>
      </c>
      <c r="Q689" s="313">
        <f t="shared" si="26"/>
        <v>0.387125</v>
      </c>
      <c r="R689" s="313">
        <f t="shared" si="26"/>
        <v>0.44</v>
      </c>
      <c r="S689" s="313">
        <f t="shared" si="26"/>
        <v>0.50350000000000006</v>
      </c>
      <c r="T689" s="313">
        <f t="shared" si="26"/>
        <v>0.40866666666666668</v>
      </c>
      <c r="U689" s="313">
        <f t="shared" si="26"/>
        <v>0.4696249999999999</v>
      </c>
      <c r="V689" s="742">
        <f t="shared" si="26"/>
        <v>0.58204166666666668</v>
      </c>
      <c r="W689" s="313">
        <v>14</v>
      </c>
      <c r="X689">
        <f t="shared" si="7"/>
        <v>0.40945833333333337</v>
      </c>
      <c r="Y689">
        <f t="shared" si="8"/>
        <v>0.46287916666666673</v>
      </c>
      <c r="Z689">
        <f t="shared" si="9"/>
        <v>2.6348949307887653E-2</v>
      </c>
      <c r="AA689">
        <f t="shared" si="10"/>
        <v>1.7017928602045446E-2</v>
      </c>
      <c r="AB689" s="311">
        <f t="shared" si="11"/>
        <v>0.10575353454901225</v>
      </c>
      <c r="AC689" s="10">
        <f t="shared" si="13"/>
        <v>113.04670804925208</v>
      </c>
    </row>
    <row r="690" spans="1:29">
      <c r="A690">
        <v>21</v>
      </c>
      <c r="B690" s="3">
        <v>15</v>
      </c>
      <c r="C690" s="739">
        <f t="shared" ref="C690:V690" si="27">AVERAGE(C114:C125,C402:C413)</f>
        <v>0.40729166666666677</v>
      </c>
      <c r="D690" s="312">
        <f t="shared" si="27"/>
        <v>0.48054166666666664</v>
      </c>
      <c r="E690" s="312">
        <f t="shared" si="27"/>
        <v>0.40050000000000002</v>
      </c>
      <c r="F690" s="312">
        <f t="shared" si="27"/>
        <v>0.42662500000000003</v>
      </c>
      <c r="G690" s="312">
        <f t="shared" si="27"/>
        <v>0.40866666666666679</v>
      </c>
      <c r="H690" s="312">
        <f t="shared" si="27"/>
        <v>0.30904166666666666</v>
      </c>
      <c r="I690" s="312">
        <f t="shared" si="27"/>
        <v>0.44075000000000003</v>
      </c>
      <c r="J690" s="312">
        <f t="shared" si="27"/>
        <v>0.3037083333333333</v>
      </c>
      <c r="K690" s="312">
        <f t="shared" si="27"/>
        <v>0.30608333333333332</v>
      </c>
      <c r="L690" s="740">
        <f t="shared" si="27"/>
        <v>0.58395833333333336</v>
      </c>
      <c r="M690" s="741">
        <f t="shared" si="27"/>
        <v>0.47958333333333308</v>
      </c>
      <c r="N690" s="313">
        <f t="shared" si="27"/>
        <v>0.50949999999999995</v>
      </c>
      <c r="O690" s="313">
        <f t="shared" si="27"/>
        <v>0.43783333333333324</v>
      </c>
      <c r="P690" s="313">
        <f t="shared" si="27"/>
        <v>0.51949999999999996</v>
      </c>
      <c r="Q690" s="313">
        <f t="shared" si="27"/>
        <v>0.42537499999999989</v>
      </c>
      <c r="R690" s="313">
        <f t="shared" si="27"/>
        <v>0.41987500000000005</v>
      </c>
      <c r="S690" s="313">
        <f t="shared" si="27"/>
        <v>0.50483333333333336</v>
      </c>
      <c r="T690" s="313">
        <f t="shared" si="27"/>
        <v>0.42354166666666676</v>
      </c>
      <c r="U690" s="313">
        <f t="shared" si="27"/>
        <v>0.46237499999999992</v>
      </c>
      <c r="V690" s="742">
        <f t="shared" si="27"/>
        <v>0.56825000000000003</v>
      </c>
      <c r="W690" s="751">
        <v>15</v>
      </c>
      <c r="X690">
        <f t="shared" si="7"/>
        <v>0.40671666666666673</v>
      </c>
      <c r="Y690">
        <f t="shared" si="8"/>
        <v>0.47506666666666664</v>
      </c>
      <c r="Z690">
        <f t="shared" si="9"/>
        <v>2.763659384664555E-2</v>
      </c>
      <c r="AA690">
        <f t="shared" si="10"/>
        <v>1.5799849096794612E-2</v>
      </c>
      <c r="AB690" s="750">
        <f t="shared" si="11"/>
        <v>4.5661240260337764E-2</v>
      </c>
      <c r="AC690" s="10">
        <f t="shared" si="13"/>
        <v>116.80531082243984</v>
      </c>
    </row>
    <row r="691" spans="1:29">
      <c r="A691">
        <v>22</v>
      </c>
      <c r="B691" s="3">
        <v>16</v>
      </c>
      <c r="C691" s="739">
        <f t="shared" ref="C691:V691" si="28">AVERAGE(C126:C137,C414:C425)</f>
        <v>0.41150000000000003</v>
      </c>
      <c r="D691" s="312">
        <f t="shared" si="28"/>
        <v>0.44987499999999997</v>
      </c>
      <c r="E691" s="312">
        <f t="shared" si="28"/>
        <v>0.36845833333333333</v>
      </c>
      <c r="F691" s="312">
        <f t="shared" si="28"/>
        <v>0.43537500000000007</v>
      </c>
      <c r="G691" s="312">
        <f t="shared" si="28"/>
        <v>0.44766666666666666</v>
      </c>
      <c r="H691" s="312">
        <f t="shared" si="28"/>
        <v>0.31749999999999995</v>
      </c>
      <c r="I691" s="312">
        <f t="shared" si="28"/>
        <v>0.36120833333333335</v>
      </c>
      <c r="J691" s="312">
        <f t="shared" si="28"/>
        <v>0.33312499999999995</v>
      </c>
      <c r="K691" s="312">
        <f t="shared" si="28"/>
        <v>0.31354166666666666</v>
      </c>
      <c r="L691" s="740">
        <f t="shared" si="28"/>
        <v>0.58945833333333331</v>
      </c>
      <c r="M691" s="741">
        <f t="shared" si="28"/>
        <v>0.55570833333333325</v>
      </c>
      <c r="N691" s="313">
        <f t="shared" si="28"/>
        <v>0.47675000000000001</v>
      </c>
      <c r="O691" s="313">
        <f t="shared" si="28"/>
        <v>0.55587500000000001</v>
      </c>
      <c r="P691" s="313">
        <f t="shared" si="28"/>
        <v>0.51187499999999997</v>
      </c>
      <c r="Q691" s="313">
        <f t="shared" si="28"/>
        <v>0.46866666666666673</v>
      </c>
      <c r="R691" s="313">
        <f t="shared" si="28"/>
        <v>0.43529166666666669</v>
      </c>
      <c r="S691" s="313">
        <f t="shared" si="28"/>
        <v>0.53049999999999986</v>
      </c>
      <c r="T691" s="313">
        <f t="shared" si="28"/>
        <v>0.39404166666666662</v>
      </c>
      <c r="U691" s="313">
        <f t="shared" si="28"/>
        <v>0.49812500000000015</v>
      </c>
      <c r="V691" s="742">
        <f t="shared" si="28"/>
        <v>0.53441666666666665</v>
      </c>
      <c r="W691" s="751">
        <v>16</v>
      </c>
      <c r="X691">
        <f t="shared" si="7"/>
        <v>0.4027708333333333</v>
      </c>
      <c r="Y691">
        <f t="shared" si="8"/>
        <v>0.49612499999999998</v>
      </c>
      <c r="Z691">
        <f t="shared" si="9"/>
        <v>2.6502448822621733E-2</v>
      </c>
      <c r="AA691">
        <f t="shared" si="10"/>
        <v>1.6756837097321491E-2</v>
      </c>
      <c r="AB691" s="750">
        <f t="shared" si="11"/>
        <v>8.0744390284981198E-3</v>
      </c>
      <c r="AC691" s="10">
        <f t="shared" si="13"/>
        <v>123.17798582734186</v>
      </c>
    </row>
    <row r="692" spans="1:29">
      <c r="A692">
        <v>23</v>
      </c>
      <c r="B692" s="3">
        <v>17</v>
      </c>
      <c r="C692" s="739">
        <f t="shared" ref="C692:V692" si="29">AVERAGE(C138:C149,C426:C437)</f>
        <v>0.46491666666666664</v>
      </c>
      <c r="D692" s="312">
        <f t="shared" si="29"/>
        <v>0.43683333333333341</v>
      </c>
      <c r="E692" s="312">
        <f t="shared" si="29"/>
        <v>0.46608333333333335</v>
      </c>
      <c r="F692" s="312">
        <f t="shared" si="29"/>
        <v>0.4637916666666666</v>
      </c>
      <c r="G692" s="312">
        <f t="shared" si="29"/>
        <v>0.46308333333333335</v>
      </c>
      <c r="H692" s="312">
        <f t="shared" si="29"/>
        <v>0.27533333333333326</v>
      </c>
      <c r="I692" s="312">
        <f t="shared" si="29"/>
        <v>0.38120833333333337</v>
      </c>
      <c r="J692" s="312">
        <f t="shared" si="29"/>
        <v>0.27091666666666675</v>
      </c>
      <c r="K692" s="312">
        <f t="shared" si="29"/>
        <v>0.34362500000000007</v>
      </c>
      <c r="L692" s="740">
        <f t="shared" si="29"/>
        <v>0.47229166666666672</v>
      </c>
      <c r="M692" s="741">
        <f t="shared" si="29"/>
        <v>0.46270833333333333</v>
      </c>
      <c r="N692" s="313">
        <f t="shared" si="29"/>
        <v>0.44237499999999991</v>
      </c>
      <c r="O692" s="313">
        <f t="shared" si="29"/>
        <v>0.48799999999999999</v>
      </c>
      <c r="P692" s="313">
        <f t="shared" si="29"/>
        <v>0.55549999999999999</v>
      </c>
      <c r="Q692" s="313">
        <f t="shared" si="29"/>
        <v>0.42108333333333331</v>
      </c>
      <c r="R692" s="313">
        <f t="shared" si="29"/>
        <v>0.46287499999999993</v>
      </c>
      <c r="S692" s="313">
        <f t="shared" si="29"/>
        <v>0.3975833333333334</v>
      </c>
      <c r="T692" s="313">
        <f t="shared" si="29"/>
        <v>0.41799999999999998</v>
      </c>
      <c r="U692" s="313">
        <f t="shared" si="29"/>
        <v>0.35912499999999992</v>
      </c>
      <c r="V692" s="742">
        <f t="shared" si="29"/>
        <v>0.44683333333333336</v>
      </c>
      <c r="W692" s="313">
        <v>17</v>
      </c>
      <c r="X692">
        <f t="shared" si="7"/>
        <v>0.40380833333333338</v>
      </c>
      <c r="Y692">
        <f t="shared" si="8"/>
        <v>0.4454083333333333</v>
      </c>
      <c r="Z692">
        <f t="shared" si="9"/>
        <v>2.556111669564529E-2</v>
      </c>
      <c r="AA692">
        <f t="shared" si="10"/>
        <v>1.6873647408069372E-2</v>
      </c>
      <c r="AB692" s="311">
        <f t="shared" si="11"/>
        <v>0.19117450778485956</v>
      </c>
      <c r="AC692" s="10">
        <f t="shared" si="13"/>
        <v>110.30191716367086</v>
      </c>
    </row>
    <row r="693" spans="1:29">
      <c r="A693">
        <v>0</v>
      </c>
      <c r="B693" s="3">
        <v>18</v>
      </c>
      <c r="C693" s="739">
        <f t="shared" ref="C693:V693" si="30">AVERAGE(C150:C161,C438:C449)</f>
        <v>0.4965416666666666</v>
      </c>
      <c r="D693" s="312">
        <f t="shared" si="30"/>
        <v>0.38799999999999996</v>
      </c>
      <c r="E693" s="312">
        <f t="shared" si="30"/>
        <v>0.39450000000000002</v>
      </c>
      <c r="F693" s="312">
        <f t="shared" si="30"/>
        <v>0.43683333333333346</v>
      </c>
      <c r="G693" s="312">
        <f t="shared" si="30"/>
        <v>0.38766666666666666</v>
      </c>
      <c r="H693" s="312">
        <f t="shared" si="30"/>
        <v>0.21908333333333332</v>
      </c>
      <c r="I693" s="312">
        <f t="shared" si="30"/>
        <v>0.38937500000000003</v>
      </c>
      <c r="J693" s="312">
        <f t="shared" si="30"/>
        <v>0.2789166666666667</v>
      </c>
      <c r="K693" s="312">
        <f t="shared" si="30"/>
        <v>0.31212500000000004</v>
      </c>
      <c r="L693" s="740">
        <f t="shared" si="30"/>
        <v>0.47274999999999995</v>
      </c>
      <c r="M693" s="741">
        <f t="shared" si="30"/>
        <v>0.46716666666666667</v>
      </c>
      <c r="N693" s="313">
        <f t="shared" si="30"/>
        <v>0.40229166666666666</v>
      </c>
      <c r="O693" s="313">
        <f t="shared" si="30"/>
        <v>0.48858333333333342</v>
      </c>
      <c r="P693" s="313">
        <f t="shared" si="30"/>
        <v>0.5485000000000001</v>
      </c>
      <c r="Q693" s="313">
        <f t="shared" si="30"/>
        <v>0.385125</v>
      </c>
      <c r="R693" s="313">
        <f t="shared" si="30"/>
        <v>0.40500000000000008</v>
      </c>
      <c r="S693" s="313">
        <f t="shared" si="30"/>
        <v>0.42716666666666664</v>
      </c>
      <c r="T693" s="313">
        <f t="shared" si="30"/>
        <v>0.38137499999999996</v>
      </c>
      <c r="U693" s="313">
        <f t="shared" si="30"/>
        <v>0.36129166666666673</v>
      </c>
      <c r="V693" s="742">
        <f t="shared" si="30"/>
        <v>0.35829166666666667</v>
      </c>
      <c r="W693" s="313">
        <v>18</v>
      </c>
      <c r="X693">
        <f t="shared" si="7"/>
        <v>0.37757916666666663</v>
      </c>
      <c r="Y693">
        <f t="shared" si="8"/>
        <v>0.42247916666666663</v>
      </c>
      <c r="Z693">
        <f t="shared" si="9"/>
        <v>2.7181671505223992E-2</v>
      </c>
      <c r="AA693">
        <f t="shared" si="10"/>
        <v>1.9417015624347986E-2</v>
      </c>
      <c r="AB693" s="311">
        <f t="shared" si="11"/>
        <v>0.1956042190009768</v>
      </c>
      <c r="AC693" s="10">
        <f t="shared" si="13"/>
        <v>111.89154592304043</v>
      </c>
    </row>
    <row r="694" spans="1:29">
      <c r="A694">
        <v>1</v>
      </c>
      <c r="B694" s="3">
        <v>19</v>
      </c>
      <c r="C694" s="739">
        <f t="shared" ref="C694:V694" si="31">AVERAGE(C162:C173,C450:C461)</f>
        <v>0.4195416666666667</v>
      </c>
      <c r="D694" s="312">
        <f t="shared" si="31"/>
        <v>0.37345833333333339</v>
      </c>
      <c r="E694" s="312">
        <f t="shared" si="31"/>
        <v>0.32537500000000003</v>
      </c>
      <c r="F694" s="312">
        <f t="shared" si="31"/>
        <v>0.37470833333333337</v>
      </c>
      <c r="G694" s="312">
        <f t="shared" si="31"/>
        <v>0.39874999999999999</v>
      </c>
      <c r="H694" s="312">
        <f t="shared" si="31"/>
        <v>0.25245833333333334</v>
      </c>
      <c r="I694" s="312">
        <f t="shared" si="31"/>
        <v>0.33379166666666676</v>
      </c>
      <c r="J694" s="312">
        <f t="shared" si="31"/>
        <v>0.30183333333333323</v>
      </c>
      <c r="K694" s="312">
        <f t="shared" si="31"/>
        <v>0.38237500000000008</v>
      </c>
      <c r="L694" s="740">
        <f t="shared" si="31"/>
        <v>0.36141666666666666</v>
      </c>
      <c r="M694" s="741">
        <f t="shared" si="31"/>
        <v>0.36504166666666665</v>
      </c>
      <c r="N694" s="313">
        <f t="shared" si="31"/>
        <v>0.36329166666666662</v>
      </c>
      <c r="O694" s="313">
        <f t="shared" si="31"/>
        <v>0.49012499999999992</v>
      </c>
      <c r="P694" s="313">
        <f t="shared" si="31"/>
        <v>0.51591666666666669</v>
      </c>
      <c r="Q694" s="313">
        <f t="shared" si="31"/>
        <v>0.35358333333333336</v>
      </c>
      <c r="R694" s="313">
        <f t="shared" si="31"/>
        <v>0.38904166666666656</v>
      </c>
      <c r="S694" s="313">
        <f t="shared" si="31"/>
        <v>0.37687500000000002</v>
      </c>
      <c r="T694" s="313">
        <f t="shared" si="31"/>
        <v>0.39370833333333327</v>
      </c>
      <c r="U694" s="313">
        <f t="shared" si="31"/>
        <v>0.38833333333333342</v>
      </c>
      <c r="V694" s="742">
        <f t="shared" si="31"/>
        <v>0.3930833333333334</v>
      </c>
      <c r="W694" s="751">
        <v>19</v>
      </c>
      <c r="X694">
        <f t="shared" si="7"/>
        <v>0.35237083333333336</v>
      </c>
      <c r="Y694">
        <f t="shared" si="8"/>
        <v>0.40289999999999998</v>
      </c>
      <c r="Z694">
        <f t="shared" si="9"/>
        <v>1.5705334778643183E-2</v>
      </c>
      <c r="AA694">
        <f t="shared" si="10"/>
        <v>1.7345370864645632E-2</v>
      </c>
      <c r="AB694" s="750">
        <f t="shared" si="11"/>
        <v>4.4556667197302516E-2</v>
      </c>
      <c r="AC694" s="10">
        <f t="shared" si="13"/>
        <v>114.33976989204081</v>
      </c>
    </row>
    <row r="695" spans="1:29">
      <c r="A695">
        <v>2</v>
      </c>
      <c r="B695" s="3">
        <v>20</v>
      </c>
      <c r="C695" s="739">
        <f t="shared" ref="C695:V695" si="32">AVERAGE(C174:C185,C462:C473)</f>
        <v>0.34316666666666662</v>
      </c>
      <c r="D695" s="312">
        <f t="shared" si="32"/>
        <v>0.44745833333333329</v>
      </c>
      <c r="E695" s="312">
        <f t="shared" si="32"/>
        <v>0.37512499999999999</v>
      </c>
      <c r="F695" s="312">
        <f t="shared" si="32"/>
        <v>0.38433333333333325</v>
      </c>
      <c r="G695" s="312">
        <f t="shared" si="32"/>
        <v>0.29641666666666672</v>
      </c>
      <c r="H695" s="312">
        <f t="shared" si="32"/>
        <v>0.20095833333333335</v>
      </c>
      <c r="I695" s="312">
        <f t="shared" si="32"/>
        <v>0.33208333333333334</v>
      </c>
      <c r="J695" s="312">
        <f t="shared" si="32"/>
        <v>0.25829166666666664</v>
      </c>
      <c r="K695" s="312">
        <f t="shared" si="32"/>
        <v>0.23675000000000004</v>
      </c>
      <c r="L695" s="740">
        <f t="shared" si="32"/>
        <v>0.29691666666666672</v>
      </c>
      <c r="M695" s="741">
        <f t="shared" si="32"/>
        <v>0.43774999999999992</v>
      </c>
      <c r="N695" s="313">
        <f t="shared" si="32"/>
        <v>0.39441666666666664</v>
      </c>
      <c r="O695" s="313">
        <f t="shared" si="32"/>
        <v>0.42441666666666672</v>
      </c>
      <c r="P695" s="313">
        <f t="shared" si="32"/>
        <v>0.3100416666666666</v>
      </c>
      <c r="Q695" s="313">
        <f t="shared" si="32"/>
        <v>0.35854166666666659</v>
      </c>
      <c r="R695" s="313">
        <f t="shared" si="32"/>
        <v>0.32595833333333329</v>
      </c>
      <c r="S695" s="313">
        <f t="shared" si="32"/>
        <v>0.36183333333333323</v>
      </c>
      <c r="T695" s="313">
        <f t="shared" si="32"/>
        <v>0.29599999999999999</v>
      </c>
      <c r="U695" s="313">
        <f t="shared" si="32"/>
        <v>0.31412499999999993</v>
      </c>
      <c r="V695" s="742">
        <f t="shared" si="32"/>
        <v>0.34058333333333329</v>
      </c>
      <c r="W695" s="313">
        <v>20</v>
      </c>
      <c r="X695">
        <f t="shared" si="7"/>
        <v>0.31714999999999999</v>
      </c>
      <c r="Y695">
        <f t="shared" si="8"/>
        <v>0.35636666666666661</v>
      </c>
      <c r="Z695">
        <f t="shared" si="9"/>
        <v>2.3575660641673601E-2</v>
      </c>
      <c r="AA695">
        <f t="shared" si="10"/>
        <v>1.5450546855957915E-2</v>
      </c>
      <c r="AB695" s="311">
        <f t="shared" si="11"/>
        <v>0.1810982816907899</v>
      </c>
      <c r="AC695" s="10">
        <f t="shared" si="13"/>
        <v>112.3653371170319</v>
      </c>
    </row>
    <row r="696" spans="1:29">
      <c r="A696">
        <v>3</v>
      </c>
      <c r="B696" s="3">
        <v>21</v>
      </c>
      <c r="C696" s="739">
        <f t="shared" ref="C696:V696" si="33">AVERAGE(C186:C197,C474:C485)</f>
        <v>0.31508333333333333</v>
      </c>
      <c r="D696" s="312">
        <f t="shared" si="33"/>
        <v>0.36654166666666671</v>
      </c>
      <c r="E696" s="312">
        <f t="shared" si="33"/>
        <v>0.32437499999999991</v>
      </c>
      <c r="F696" s="312">
        <f t="shared" si="33"/>
        <v>0.38174999999999998</v>
      </c>
      <c r="G696" s="312">
        <f t="shared" si="33"/>
        <v>0.28445833333333342</v>
      </c>
      <c r="H696" s="312">
        <f t="shared" si="33"/>
        <v>0.23241666666666669</v>
      </c>
      <c r="I696" s="312">
        <f t="shared" si="33"/>
        <v>0.34120833333333334</v>
      </c>
      <c r="J696" s="312">
        <f t="shared" si="33"/>
        <v>0.32558333333333345</v>
      </c>
      <c r="K696" s="312">
        <f t="shared" si="33"/>
        <v>0.20525000000000002</v>
      </c>
      <c r="L696" s="740">
        <f t="shared" si="33"/>
        <v>0.27725000000000005</v>
      </c>
      <c r="M696" s="741">
        <f t="shared" si="33"/>
        <v>0.37954166666666661</v>
      </c>
      <c r="N696" s="313">
        <f t="shared" si="33"/>
        <v>0.34216666666666673</v>
      </c>
      <c r="O696" s="313">
        <f t="shared" si="33"/>
        <v>0.32729166666666665</v>
      </c>
      <c r="P696" s="313">
        <f t="shared" si="33"/>
        <v>0.50179166666666664</v>
      </c>
      <c r="Q696" s="313">
        <f t="shared" si="33"/>
        <v>0.33904166666666669</v>
      </c>
      <c r="R696" s="313">
        <f t="shared" si="33"/>
        <v>0.30429166666666668</v>
      </c>
      <c r="S696" s="313">
        <f t="shared" si="33"/>
        <v>0.41045833333333331</v>
      </c>
      <c r="T696" s="313">
        <f t="shared" si="33"/>
        <v>0.3550416666666667</v>
      </c>
      <c r="U696" s="313">
        <f t="shared" si="33"/>
        <v>0.34354166666666669</v>
      </c>
      <c r="V696" s="742">
        <f t="shared" si="33"/>
        <v>0.33949999999999997</v>
      </c>
      <c r="W696" s="751">
        <v>21</v>
      </c>
      <c r="X696">
        <f t="shared" si="7"/>
        <v>0.30539166666666667</v>
      </c>
      <c r="Y696">
        <f t="shared" si="8"/>
        <v>0.36426666666666668</v>
      </c>
      <c r="Z696">
        <f t="shared" si="9"/>
        <v>1.773214651591087E-2</v>
      </c>
      <c r="AA696">
        <f t="shared" si="10"/>
        <v>1.7794192942337483E-2</v>
      </c>
      <c r="AB696" s="750">
        <f t="shared" si="11"/>
        <v>3.0775445432621711E-2</v>
      </c>
      <c r="AC696" s="10">
        <f t="shared" si="13"/>
        <v>119.2785221164079</v>
      </c>
    </row>
    <row r="697" spans="1:29">
      <c r="A697">
        <v>4</v>
      </c>
      <c r="B697" s="3">
        <v>22</v>
      </c>
      <c r="C697" s="739">
        <f t="shared" ref="C697:V697" si="34">AVERAGE(C198:C209,C486:C497)</f>
        <v>0.33966666666666673</v>
      </c>
      <c r="D697" s="312">
        <f t="shared" si="34"/>
        <v>0.31087499999999996</v>
      </c>
      <c r="E697" s="312">
        <f t="shared" si="34"/>
        <v>0.37533333333333346</v>
      </c>
      <c r="F697" s="312">
        <f t="shared" si="34"/>
        <v>0.41195833333333343</v>
      </c>
      <c r="G697" s="312">
        <f t="shared" si="34"/>
        <v>0.32516666666666666</v>
      </c>
      <c r="H697" s="312">
        <f t="shared" si="34"/>
        <v>0.2094166666666667</v>
      </c>
      <c r="I697" s="312">
        <f t="shared" si="34"/>
        <v>0.35112499999999996</v>
      </c>
      <c r="J697" s="312">
        <f t="shared" si="34"/>
        <v>0.28170833333333328</v>
      </c>
      <c r="K697" s="312">
        <f t="shared" si="34"/>
        <v>0.28495833333333331</v>
      </c>
      <c r="L697" s="740">
        <f t="shared" si="34"/>
        <v>0.29941666666666672</v>
      </c>
      <c r="M697" s="741">
        <f t="shared" si="34"/>
        <v>0.40783333333333333</v>
      </c>
      <c r="N697" s="313">
        <f t="shared" si="34"/>
        <v>0.37620833333333326</v>
      </c>
      <c r="O697" s="313">
        <f t="shared" si="34"/>
        <v>0.36879166666666663</v>
      </c>
      <c r="P697" s="313">
        <f t="shared" si="34"/>
        <v>0.42366666666666664</v>
      </c>
      <c r="Q697" s="313">
        <f t="shared" si="34"/>
        <v>0.3392916666666666</v>
      </c>
      <c r="R697" s="313">
        <f t="shared" si="34"/>
        <v>0.31295833333333339</v>
      </c>
      <c r="S697" s="313">
        <f t="shared" si="34"/>
        <v>0.37654166666666661</v>
      </c>
      <c r="T697" s="313">
        <f t="shared" si="34"/>
        <v>0.31408333333333327</v>
      </c>
      <c r="U697" s="313">
        <f t="shared" si="34"/>
        <v>0.33016666666666666</v>
      </c>
      <c r="V697" s="742">
        <f t="shared" si="34"/>
        <v>0.3997083333333335</v>
      </c>
      <c r="W697" s="751">
        <v>22</v>
      </c>
      <c r="X697">
        <f t="shared" si="7"/>
        <v>0.31896250000000004</v>
      </c>
      <c r="Y697">
        <f t="shared" si="8"/>
        <v>0.36492499999999994</v>
      </c>
      <c r="Z697">
        <f t="shared" si="9"/>
        <v>1.773864883306614E-2</v>
      </c>
      <c r="AA697">
        <f t="shared" si="10"/>
        <v>1.244071248604749E-2</v>
      </c>
      <c r="AB697" s="750">
        <f t="shared" si="11"/>
        <v>4.8032218080433078E-2</v>
      </c>
      <c r="AC697" s="10">
        <f t="shared" si="13"/>
        <v>114.41000117568676</v>
      </c>
    </row>
    <row r="698" spans="1:29" ht="16" thickBot="1">
      <c r="A698">
        <v>5</v>
      </c>
      <c r="B698" s="3">
        <v>23</v>
      </c>
      <c r="C698" s="744">
        <f t="shared" ref="C698:V698" si="35">AVERAGE(C210:C221,C498:C509)</f>
        <v>0.30408333333333337</v>
      </c>
      <c r="D698" s="745">
        <f t="shared" si="35"/>
        <v>0.27416666666666673</v>
      </c>
      <c r="E698" s="745">
        <f t="shared" si="35"/>
        <v>0.34991666666666665</v>
      </c>
      <c r="F698" s="745">
        <f t="shared" si="35"/>
        <v>0.38658333333333328</v>
      </c>
      <c r="G698" s="745">
        <f t="shared" si="35"/>
        <v>0.36345833333333327</v>
      </c>
      <c r="H698" s="745">
        <f t="shared" si="35"/>
        <v>0.20262499999999997</v>
      </c>
      <c r="I698" s="745">
        <f t="shared" si="35"/>
        <v>0.32349999999999995</v>
      </c>
      <c r="J698" s="745">
        <f t="shared" si="35"/>
        <v>0.32845833333333335</v>
      </c>
      <c r="K698" s="745">
        <f t="shared" si="35"/>
        <v>0.29283333333333333</v>
      </c>
      <c r="L698" s="746">
        <f t="shared" si="35"/>
        <v>0.36412500000000003</v>
      </c>
      <c r="M698" s="747">
        <f t="shared" si="35"/>
        <v>0.34162500000000001</v>
      </c>
      <c r="N698" s="748">
        <f t="shared" si="35"/>
        <v>0.353875</v>
      </c>
      <c r="O698" s="748">
        <f t="shared" si="35"/>
        <v>0.31504166666666666</v>
      </c>
      <c r="P698" s="748">
        <f t="shared" si="35"/>
        <v>0.37399999999999989</v>
      </c>
      <c r="Q698" s="748">
        <f t="shared" si="35"/>
        <v>0.359375</v>
      </c>
      <c r="R698" s="748">
        <f t="shared" si="35"/>
        <v>0.26974999999999999</v>
      </c>
      <c r="S698" s="748">
        <f t="shared" si="35"/>
        <v>0.41824999999999996</v>
      </c>
      <c r="T698" s="748">
        <f t="shared" si="35"/>
        <v>0.36549999999999988</v>
      </c>
      <c r="U698" s="748">
        <f t="shared" si="35"/>
        <v>0.36658333333333343</v>
      </c>
      <c r="V698" s="749">
        <f t="shared" si="35"/>
        <v>0.44012499999999993</v>
      </c>
      <c r="W698" s="313">
        <v>23</v>
      </c>
      <c r="X698">
        <f t="shared" si="7"/>
        <v>0.31897500000000001</v>
      </c>
      <c r="Y698">
        <f t="shared" si="8"/>
        <v>0.36041249999999997</v>
      </c>
      <c r="Z698">
        <f t="shared" si="9"/>
        <v>1.703141863377838E-2</v>
      </c>
      <c r="AA698">
        <f t="shared" si="10"/>
        <v>1.5137454633894291E-2</v>
      </c>
      <c r="AB698" s="311">
        <f t="shared" si="11"/>
        <v>8.5662320102955436E-2</v>
      </c>
      <c r="AC698" s="10">
        <f t="shared" si="13"/>
        <v>112.99083000235126</v>
      </c>
    </row>
    <row r="699" spans="1:29" ht="16" thickTop="1"/>
  </sheetData>
  <mergeCells count="2">
    <mergeCell ref="C2:L2"/>
    <mergeCell ref="M2:V2"/>
  </mergeCells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D22"/>
  <sheetViews>
    <sheetView workbookViewId="0">
      <selection activeCell="G7" sqref="G7"/>
    </sheetView>
  </sheetViews>
  <sheetFormatPr defaultColWidth="11" defaultRowHeight="15.5"/>
  <sheetData>
    <row r="1" spans="1:4" ht="16" thickBot="1">
      <c r="A1" s="9" t="s">
        <v>1885</v>
      </c>
    </row>
    <row r="2" spans="1:4">
      <c r="A2" s="229" t="s">
        <v>1108</v>
      </c>
      <c r="B2" s="762" t="s">
        <v>1110</v>
      </c>
      <c r="C2" s="601" t="s">
        <v>1886</v>
      </c>
      <c r="D2" s="764" t="s">
        <v>1884</v>
      </c>
    </row>
    <row r="3" spans="1:4">
      <c r="A3" s="765">
        <v>282</v>
      </c>
      <c r="B3" s="398" t="s">
        <v>1189</v>
      </c>
      <c r="C3" s="603">
        <v>25.99</v>
      </c>
      <c r="D3" s="766">
        <v>0.41149999999999998</v>
      </c>
    </row>
    <row r="4" spans="1:4">
      <c r="A4" s="765">
        <v>288</v>
      </c>
      <c r="B4" s="398" t="s">
        <v>1189</v>
      </c>
      <c r="C4" s="603">
        <v>27.77</v>
      </c>
      <c r="D4" s="766">
        <v>0.44987500000000002</v>
      </c>
    </row>
    <row r="5" spans="1:4">
      <c r="A5" s="765">
        <v>295</v>
      </c>
      <c r="B5" s="398" t="s">
        <v>1189</v>
      </c>
      <c r="C5" s="603">
        <v>23.7</v>
      </c>
      <c r="D5" s="766">
        <v>0.36845830000000002</v>
      </c>
    </row>
    <row r="6" spans="1:4">
      <c r="A6" s="765">
        <v>297</v>
      </c>
      <c r="B6" s="398" t="s">
        <v>1189</v>
      </c>
      <c r="C6" s="603">
        <v>24.33</v>
      </c>
      <c r="D6" s="766">
        <v>0.43537500000000001</v>
      </c>
    </row>
    <row r="7" spans="1:4">
      <c r="A7" s="765">
        <v>298</v>
      </c>
      <c r="B7" s="398" t="s">
        <v>1189</v>
      </c>
      <c r="C7" s="603">
        <v>25.78</v>
      </c>
      <c r="D7" s="766">
        <v>0.44766669999999997</v>
      </c>
    </row>
    <row r="8" spans="1:4">
      <c r="A8" s="765">
        <v>306</v>
      </c>
      <c r="B8" s="398" t="s">
        <v>1189</v>
      </c>
      <c r="C8" s="603">
        <v>21.73</v>
      </c>
      <c r="D8" s="766">
        <v>0.3175</v>
      </c>
    </row>
    <row r="9" spans="1:4">
      <c r="A9" s="765">
        <v>307</v>
      </c>
      <c r="B9" s="398" t="s">
        <v>1189</v>
      </c>
      <c r="C9" s="603">
        <v>24</v>
      </c>
      <c r="D9" s="766">
        <v>0.36120829999999998</v>
      </c>
    </row>
    <row r="10" spans="1:4">
      <c r="A10" s="765">
        <v>310</v>
      </c>
      <c r="B10" s="398" t="s">
        <v>1189</v>
      </c>
      <c r="C10" s="603">
        <v>26.04</v>
      </c>
      <c r="D10" s="766">
        <v>0.333125</v>
      </c>
    </row>
    <row r="11" spans="1:4">
      <c r="A11" s="765">
        <v>318</v>
      </c>
      <c r="B11" s="398" t="s">
        <v>1189</v>
      </c>
      <c r="C11" s="603">
        <v>25.14</v>
      </c>
      <c r="D11" s="766">
        <v>0.31354169999999998</v>
      </c>
    </row>
    <row r="12" spans="1:4">
      <c r="A12" s="765">
        <v>320</v>
      </c>
      <c r="B12" s="398" t="s">
        <v>1189</v>
      </c>
      <c r="C12" s="603">
        <v>24.49</v>
      </c>
      <c r="D12" s="766">
        <v>0.58945829999999999</v>
      </c>
    </row>
    <row r="13" spans="1:4">
      <c r="A13" s="767">
        <v>283</v>
      </c>
      <c r="B13" s="398" t="s">
        <v>1020</v>
      </c>
      <c r="C13" s="603">
        <v>27.41</v>
      </c>
      <c r="D13" s="766">
        <v>0.55570830000000004</v>
      </c>
    </row>
    <row r="14" spans="1:4">
      <c r="A14" s="767">
        <v>287</v>
      </c>
      <c r="B14" s="398" t="s">
        <v>1020</v>
      </c>
      <c r="C14" s="603">
        <v>28.55</v>
      </c>
      <c r="D14" s="766">
        <v>0.47675000000000001</v>
      </c>
    </row>
    <row r="15" spans="1:4">
      <c r="A15" s="767">
        <v>289</v>
      </c>
      <c r="B15" s="398" t="s">
        <v>1020</v>
      </c>
      <c r="C15" s="603">
        <v>26.68</v>
      </c>
      <c r="D15" s="766">
        <v>0.55587500000000001</v>
      </c>
    </row>
    <row r="16" spans="1:4">
      <c r="A16" s="767">
        <v>290</v>
      </c>
      <c r="B16" s="398" t="s">
        <v>1020</v>
      </c>
      <c r="C16" s="603">
        <v>25.99</v>
      </c>
      <c r="D16" s="766">
        <v>0.51187499999999997</v>
      </c>
    </row>
    <row r="17" spans="1:4">
      <c r="A17" s="767">
        <v>305</v>
      </c>
      <c r="B17" s="398" t="s">
        <v>1020</v>
      </c>
      <c r="C17" s="603">
        <v>24.54</v>
      </c>
      <c r="D17" s="766">
        <v>0.46866669999999999</v>
      </c>
    </row>
    <row r="18" spans="1:4">
      <c r="A18" s="767">
        <v>309</v>
      </c>
      <c r="B18" s="398" t="s">
        <v>1020</v>
      </c>
      <c r="C18" s="603">
        <v>23.08</v>
      </c>
      <c r="D18" s="766">
        <v>0.4352917</v>
      </c>
    </row>
    <row r="19" spans="1:4">
      <c r="A19" s="767">
        <v>324</v>
      </c>
      <c r="B19" s="398" t="s">
        <v>1020</v>
      </c>
      <c r="C19" s="603">
        <v>24.2</v>
      </c>
      <c r="D19" s="766">
        <v>0.53049999999999997</v>
      </c>
    </row>
    <row r="20" spans="1:4">
      <c r="A20" s="767">
        <v>325</v>
      </c>
      <c r="B20" s="398" t="s">
        <v>1020</v>
      </c>
      <c r="C20" s="603">
        <v>23.07</v>
      </c>
      <c r="D20" s="766">
        <v>0.39404169999999999</v>
      </c>
    </row>
    <row r="21" spans="1:4">
      <c r="A21" s="767">
        <v>326</v>
      </c>
      <c r="B21" s="398" t="s">
        <v>1020</v>
      </c>
      <c r="C21" s="603">
        <v>25.16</v>
      </c>
      <c r="D21" s="766">
        <v>0.49812499999999998</v>
      </c>
    </row>
    <row r="22" spans="1:4" ht="16" thickBot="1">
      <c r="A22" s="768">
        <v>327</v>
      </c>
      <c r="B22" s="400" t="s">
        <v>1020</v>
      </c>
      <c r="C22" s="769">
        <v>25.79</v>
      </c>
      <c r="D22" s="770">
        <v>0.53441669999999997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G135"/>
  <sheetViews>
    <sheetView workbookViewId="0">
      <selection activeCell="O32" sqref="O32"/>
    </sheetView>
  </sheetViews>
  <sheetFormatPr defaultColWidth="11" defaultRowHeight="15.5"/>
  <cols>
    <col min="4" max="5" width="10.83203125" style="311"/>
  </cols>
  <sheetData>
    <row r="1" spans="1:33" ht="16" thickBot="1">
      <c r="A1" s="9" t="s">
        <v>1303</v>
      </c>
      <c r="B1" s="9" t="s">
        <v>1693</v>
      </c>
    </row>
    <row r="2" spans="1:33" ht="16" thickTop="1">
      <c r="A2" s="316" t="s">
        <v>9</v>
      </c>
      <c r="B2" s="317" t="s">
        <v>10</v>
      </c>
      <c r="C2" s="319" t="s">
        <v>11</v>
      </c>
      <c r="D2" s="319" t="s">
        <v>12</v>
      </c>
      <c r="E2" s="319" t="s">
        <v>13</v>
      </c>
      <c r="F2" s="319" t="s">
        <v>14</v>
      </c>
      <c r="G2" s="319" t="s">
        <v>15</v>
      </c>
      <c r="H2" s="319" t="s">
        <v>16</v>
      </c>
      <c r="I2" s="321" t="s">
        <v>17</v>
      </c>
      <c r="J2" s="321" t="s">
        <v>18</v>
      </c>
      <c r="K2" s="321" t="s">
        <v>19</v>
      </c>
      <c r="L2" s="321" t="s">
        <v>20</v>
      </c>
      <c r="M2" s="321" t="s">
        <v>21</v>
      </c>
      <c r="N2" s="321" t="s">
        <v>22</v>
      </c>
      <c r="O2" s="324" t="s">
        <v>23</v>
      </c>
      <c r="P2" s="324" t="s">
        <v>24</v>
      </c>
      <c r="Q2" s="324" t="s">
        <v>25</v>
      </c>
      <c r="R2" s="324" t="s">
        <v>26</v>
      </c>
      <c r="S2" s="324" t="s">
        <v>27</v>
      </c>
      <c r="T2" s="324" t="s">
        <v>28</v>
      </c>
      <c r="U2" s="326" t="s">
        <v>29</v>
      </c>
      <c r="V2" s="326" t="s">
        <v>30</v>
      </c>
      <c r="W2" s="326" t="s">
        <v>31</v>
      </c>
      <c r="X2" s="326" t="s">
        <v>32</v>
      </c>
      <c r="Y2" s="326" t="s">
        <v>33</v>
      </c>
      <c r="Z2" s="327" t="s">
        <v>34</v>
      </c>
      <c r="AA2" s="237"/>
      <c r="AB2" s="8"/>
      <c r="AC2" s="237"/>
      <c r="AD2" s="237"/>
      <c r="AE2" s="237"/>
      <c r="AF2" s="237"/>
      <c r="AG2" s="237"/>
    </row>
    <row r="3" spans="1:33">
      <c r="A3" s="328" t="s">
        <v>1295</v>
      </c>
      <c r="B3" s="239" t="s">
        <v>1296</v>
      </c>
      <c r="C3" s="241">
        <v>1124.6778400000001</v>
      </c>
      <c r="D3" s="241">
        <v>1253.8829900000001</v>
      </c>
      <c r="E3" s="241">
        <v>1201.47225</v>
      </c>
      <c r="F3" s="241">
        <v>1166.8385499999999</v>
      </c>
      <c r="G3" s="241">
        <v>1158.3163300000001</v>
      </c>
      <c r="H3" s="241">
        <v>1091.3930800000001</v>
      </c>
      <c r="I3" s="243">
        <v>1957.1735100000001</v>
      </c>
      <c r="J3" s="243">
        <v>1904.87787</v>
      </c>
      <c r="K3" s="243">
        <v>2046.2953299999999</v>
      </c>
      <c r="L3" s="243">
        <v>1889.2962299999999</v>
      </c>
      <c r="M3" s="243">
        <v>2023.3628900000001</v>
      </c>
      <c r="N3" s="243">
        <v>1824.9932100000001</v>
      </c>
      <c r="O3" s="253">
        <v>34.894349800000001</v>
      </c>
      <c r="P3" s="253">
        <v>66.153213399999999</v>
      </c>
      <c r="Q3" s="253">
        <v>16.698012899999998</v>
      </c>
      <c r="R3" s="253">
        <v>37.071197900000001</v>
      </c>
      <c r="S3" s="253">
        <v>52.399818699999997</v>
      </c>
      <c r="T3" s="253">
        <v>42.760552500000003</v>
      </c>
      <c r="U3" s="255">
        <v>50.011124000000002</v>
      </c>
      <c r="V3" s="255">
        <v>27.5921287</v>
      </c>
      <c r="W3" s="255">
        <v>70.084264000000005</v>
      </c>
      <c r="X3" s="255">
        <v>39.1245853</v>
      </c>
      <c r="Y3" s="255">
        <v>47.383769700000002</v>
      </c>
      <c r="Z3" s="329">
        <v>76.582166700000002</v>
      </c>
      <c r="AA3" s="237"/>
      <c r="AB3" s="8"/>
      <c r="AC3" s="237"/>
      <c r="AD3" s="237"/>
      <c r="AE3" s="237"/>
      <c r="AF3" s="237"/>
      <c r="AG3" s="237"/>
    </row>
    <row r="4" spans="1:33">
      <c r="A4" s="328" t="s">
        <v>1297</v>
      </c>
      <c r="B4" s="239" t="s">
        <v>1298</v>
      </c>
      <c r="C4" s="241">
        <v>278.58042799999998</v>
      </c>
      <c r="D4" s="241">
        <v>175.43392399999999</v>
      </c>
      <c r="E4" s="241">
        <v>122.625317</v>
      </c>
      <c r="F4" s="241">
        <v>140.647829</v>
      </c>
      <c r="G4" s="241">
        <v>187.09403699999999</v>
      </c>
      <c r="H4" s="241">
        <v>250.22626600000001</v>
      </c>
      <c r="I4" s="243">
        <v>307.20768900000002</v>
      </c>
      <c r="J4" s="243">
        <v>235.647594</v>
      </c>
      <c r="K4" s="243">
        <v>244.174643</v>
      </c>
      <c r="L4" s="243">
        <v>334.72540700000002</v>
      </c>
      <c r="M4" s="243">
        <v>284.29863499999999</v>
      </c>
      <c r="N4" s="243">
        <v>277.80780900000002</v>
      </c>
      <c r="O4" s="253">
        <v>15.629208200000001</v>
      </c>
      <c r="P4" s="253">
        <v>2.0360124399999999</v>
      </c>
      <c r="Q4" s="253">
        <v>2.91259113</v>
      </c>
      <c r="R4" s="253">
        <v>9.05200855</v>
      </c>
      <c r="S4" s="253">
        <v>3.4515634999999998</v>
      </c>
      <c r="T4" s="253">
        <v>7.26501909</v>
      </c>
      <c r="U4" s="255">
        <v>3.0210793100000002</v>
      </c>
      <c r="V4" s="255">
        <v>3.1026428899999998</v>
      </c>
      <c r="W4" s="255">
        <v>7.14480439</v>
      </c>
      <c r="X4" s="255">
        <v>23.957369799999999</v>
      </c>
      <c r="Y4" s="255">
        <v>11.259589500000001</v>
      </c>
      <c r="Z4" s="329">
        <v>6.4200267699999998</v>
      </c>
      <c r="AA4" s="237"/>
      <c r="AB4" s="8"/>
      <c r="AC4" s="237"/>
      <c r="AD4" s="237"/>
      <c r="AE4" s="237"/>
      <c r="AF4" s="237"/>
      <c r="AG4" s="237"/>
    </row>
    <row r="5" spans="1:33">
      <c r="A5" s="328" t="s">
        <v>1299</v>
      </c>
      <c r="B5" s="239" t="s">
        <v>1300</v>
      </c>
      <c r="C5" s="241">
        <v>538.768013</v>
      </c>
      <c r="D5" s="241">
        <v>473.003086</v>
      </c>
      <c r="E5" s="241">
        <v>552.74451599999998</v>
      </c>
      <c r="F5" s="241">
        <v>743.92746199999999</v>
      </c>
      <c r="G5" s="241">
        <v>788.935833</v>
      </c>
      <c r="H5" s="241">
        <v>633.94311900000002</v>
      </c>
      <c r="I5" s="243">
        <v>335.37734899999998</v>
      </c>
      <c r="J5" s="243">
        <v>247.10093800000001</v>
      </c>
      <c r="K5" s="243">
        <v>261.58546100000001</v>
      </c>
      <c r="L5" s="243">
        <v>308.83658000000003</v>
      </c>
      <c r="M5" s="243">
        <v>364.12964699999998</v>
      </c>
      <c r="N5" s="243">
        <v>279.63383399999998</v>
      </c>
      <c r="O5" s="253">
        <v>57.463658899999999</v>
      </c>
      <c r="P5" s="253">
        <v>26.9547098</v>
      </c>
      <c r="Q5" s="253">
        <v>9.2760564100000007</v>
      </c>
      <c r="R5" s="253">
        <v>37.182789900000003</v>
      </c>
      <c r="S5" s="253">
        <v>139.01842199999999</v>
      </c>
      <c r="T5" s="253">
        <v>21.4228089</v>
      </c>
      <c r="U5" s="255">
        <v>39.802449699999997</v>
      </c>
      <c r="V5" s="255">
        <v>19.884574400000002</v>
      </c>
      <c r="W5" s="255">
        <v>49.279534099999999</v>
      </c>
      <c r="X5" s="255">
        <v>12.9930342</v>
      </c>
      <c r="Y5" s="255">
        <v>25.9563731</v>
      </c>
      <c r="Z5" s="329">
        <v>9.50712461</v>
      </c>
      <c r="AA5" s="237"/>
      <c r="AB5" s="8"/>
      <c r="AC5" s="237"/>
      <c r="AD5" s="237"/>
      <c r="AE5" s="237"/>
      <c r="AF5" s="237"/>
      <c r="AG5" s="237"/>
    </row>
    <row r="6" spans="1:33" ht="16" thickBot="1">
      <c r="A6" s="330" t="s">
        <v>1301</v>
      </c>
      <c r="B6" s="331" t="s">
        <v>1302</v>
      </c>
      <c r="C6" s="333">
        <v>2016.2137299999999</v>
      </c>
      <c r="D6" s="333">
        <v>1902.3134399999999</v>
      </c>
      <c r="E6" s="333">
        <v>1581.2481600000001</v>
      </c>
      <c r="F6" s="333">
        <v>1469.93048</v>
      </c>
      <c r="G6" s="333">
        <v>1335.47082</v>
      </c>
      <c r="H6" s="333">
        <v>1782.9989</v>
      </c>
      <c r="I6" s="335">
        <v>3355.7316799999999</v>
      </c>
      <c r="J6" s="335">
        <v>3736.0865899999999</v>
      </c>
      <c r="K6" s="335">
        <v>3718.5135100000002</v>
      </c>
      <c r="L6" s="335">
        <v>3067.26053</v>
      </c>
      <c r="M6" s="335">
        <v>3289.42065</v>
      </c>
      <c r="N6" s="335">
        <v>3423.5106500000002</v>
      </c>
      <c r="O6" s="340">
        <v>77.192203899999996</v>
      </c>
      <c r="P6" s="340">
        <v>17.381467000000001</v>
      </c>
      <c r="Q6" s="340">
        <v>73.702471099999997</v>
      </c>
      <c r="R6" s="340">
        <v>162.59775099999999</v>
      </c>
      <c r="S6" s="340">
        <v>73.352825699999997</v>
      </c>
      <c r="T6" s="340">
        <v>94.774673899999996</v>
      </c>
      <c r="U6" s="342">
        <v>93.091065299999997</v>
      </c>
      <c r="V6" s="342">
        <v>74.6816599</v>
      </c>
      <c r="W6" s="342">
        <v>65.748855599999999</v>
      </c>
      <c r="X6" s="342">
        <v>138.11876799999999</v>
      </c>
      <c r="Y6" s="342">
        <v>283.45790199999999</v>
      </c>
      <c r="Z6" s="343">
        <v>148.04214300000001</v>
      </c>
      <c r="AA6" s="237"/>
      <c r="AB6" s="8"/>
      <c r="AC6" s="237"/>
      <c r="AD6" s="237"/>
      <c r="AE6" s="237"/>
      <c r="AF6" s="237"/>
      <c r="AG6" s="237"/>
    </row>
    <row r="7" spans="1:33" ht="16" thickTop="1"/>
    <row r="13" spans="1:33" ht="16" thickBot="1">
      <c r="A13" s="396" t="s">
        <v>1385</v>
      </c>
      <c r="B13" s="9" t="s">
        <v>1386</v>
      </c>
    </row>
    <row r="14" spans="1:33">
      <c r="A14" s="229"/>
      <c r="B14" s="609" t="s">
        <v>1372</v>
      </c>
      <c r="C14" s="599" t="s">
        <v>1387</v>
      </c>
      <c r="D14" s="599" t="s">
        <v>1388</v>
      </c>
      <c r="E14" s="599" t="s">
        <v>1389</v>
      </c>
      <c r="F14" s="599" t="s">
        <v>1387</v>
      </c>
      <c r="G14" s="599" t="s">
        <v>1388</v>
      </c>
      <c r="H14" s="599" t="s">
        <v>1389</v>
      </c>
      <c r="I14" s="599"/>
      <c r="J14" s="599"/>
      <c r="K14" s="599"/>
      <c r="L14" s="609" t="s">
        <v>1376</v>
      </c>
      <c r="M14" s="599" t="s">
        <v>1387</v>
      </c>
      <c r="N14" s="599" t="s">
        <v>1388</v>
      </c>
      <c r="O14" s="599" t="s">
        <v>1389</v>
      </c>
      <c r="P14" s="599" t="s">
        <v>1387</v>
      </c>
      <c r="Q14" s="599" t="s">
        <v>1388</v>
      </c>
      <c r="R14" s="599" t="s">
        <v>1389</v>
      </c>
      <c r="S14" s="599"/>
      <c r="T14" s="599"/>
      <c r="U14" s="599"/>
      <c r="V14" s="599"/>
      <c r="W14" s="599"/>
      <c r="X14" s="599"/>
      <c r="Y14" s="600"/>
    </row>
    <row r="15" spans="1:33">
      <c r="A15" s="232"/>
      <c r="B15" s="10"/>
      <c r="C15" s="394" t="s">
        <v>1373</v>
      </c>
      <c r="D15" s="394" t="s">
        <v>1373</v>
      </c>
      <c r="E15" s="394" t="s">
        <v>1373</v>
      </c>
      <c r="F15" s="394" t="s">
        <v>1374</v>
      </c>
      <c r="G15" s="394" t="s">
        <v>1374</v>
      </c>
      <c r="H15" s="394" t="s">
        <v>1374</v>
      </c>
      <c r="I15" s="10"/>
      <c r="J15" s="10" t="s">
        <v>1375</v>
      </c>
      <c r="K15" s="10"/>
      <c r="L15" s="10"/>
      <c r="M15" s="394" t="s">
        <v>1373</v>
      </c>
      <c r="N15" s="394" t="s">
        <v>1373</v>
      </c>
      <c r="O15" s="394" t="s">
        <v>1373</v>
      </c>
      <c r="P15" s="394" t="s">
        <v>1374</v>
      </c>
      <c r="Q15" s="394" t="s">
        <v>1374</v>
      </c>
      <c r="R15" s="394" t="s">
        <v>1374</v>
      </c>
      <c r="S15" s="10" t="s">
        <v>1376</v>
      </c>
      <c r="T15" s="10" t="s">
        <v>1375</v>
      </c>
      <c r="U15" s="314" t="s">
        <v>1377</v>
      </c>
      <c r="V15" s="10" t="s">
        <v>1376</v>
      </c>
      <c r="W15" s="10" t="s">
        <v>1378</v>
      </c>
      <c r="X15" s="314" t="s">
        <v>1379</v>
      </c>
      <c r="Y15" s="173"/>
    </row>
    <row r="16" spans="1:33">
      <c r="A16" s="232"/>
      <c r="B16" s="394" t="s">
        <v>1380</v>
      </c>
      <c r="C16" s="10">
        <v>0.17566958435976729</v>
      </c>
      <c r="D16" s="10">
        <v>0.1774720477652294</v>
      </c>
      <c r="E16" s="10">
        <v>0.19938899599584756</v>
      </c>
      <c r="F16" s="10">
        <v>0.74597099935535993</v>
      </c>
      <c r="G16" s="10">
        <v>0.69590599403937825</v>
      </c>
      <c r="H16" s="10">
        <v>0.69255826522637798</v>
      </c>
      <c r="I16" s="10"/>
      <c r="J16" s="10">
        <f>AVERAGE(C16:E16)</f>
        <v>0.18417687604028143</v>
      </c>
      <c r="K16" s="10"/>
      <c r="L16" s="394" t="s">
        <v>1380</v>
      </c>
      <c r="M16" s="10">
        <f>C16/J16</f>
        <v>0.9538091216258141</v>
      </c>
      <c r="N16" s="10">
        <f>D16/J16</f>
        <v>0.96359571071459793</v>
      </c>
      <c r="O16" s="10">
        <f>E16/J16</f>
        <v>1.0825951676595875</v>
      </c>
      <c r="P16" s="10">
        <f>F16/J16</f>
        <v>4.0502967331914572</v>
      </c>
      <c r="Q16" s="10">
        <f>G16/J16</f>
        <v>3.778465619577434</v>
      </c>
      <c r="R16" s="10">
        <f>H16/J16</f>
        <v>3.7602889142006521</v>
      </c>
      <c r="S16" s="394" t="s">
        <v>1380</v>
      </c>
      <c r="T16" s="10">
        <f>AVERAGE(M16:O16)</f>
        <v>0.99999999999999989</v>
      </c>
      <c r="U16" s="10">
        <f>STDEV(M16:O16)/3^0.5</f>
        <v>4.1394104338801377E-2</v>
      </c>
      <c r="V16" s="394" t="s">
        <v>1380</v>
      </c>
      <c r="W16" s="10">
        <f>AVERAGE(P16:R16)</f>
        <v>3.8630170889898476</v>
      </c>
      <c r="X16" s="10">
        <f>STDEV(P16:R16)/3^0.5</f>
        <v>9.3786720815190849E-2</v>
      </c>
      <c r="Y16" s="173"/>
    </row>
    <row r="17" spans="1:25">
      <c r="A17" s="232"/>
      <c r="B17" s="394" t="s">
        <v>1381</v>
      </c>
      <c r="C17" s="10">
        <v>0.18929312068270995</v>
      </c>
      <c r="D17" s="10">
        <v>0.19890545793867251</v>
      </c>
      <c r="E17" s="10">
        <v>0.21416163550175255</v>
      </c>
      <c r="F17" s="10">
        <v>15.919121807687954</v>
      </c>
      <c r="G17" s="10">
        <v>14.46592327894261</v>
      </c>
      <c r="H17" s="10">
        <v>14.514138882881966</v>
      </c>
      <c r="I17" s="10"/>
      <c r="J17" s="10">
        <f>AVERAGE(C17:E17)</f>
        <v>0.20078673804104499</v>
      </c>
      <c r="K17" s="10"/>
      <c r="L17" s="394" t="s">
        <v>1381</v>
      </c>
      <c r="M17" s="10">
        <f>C17/J17</f>
        <v>0.94275708908630462</v>
      </c>
      <c r="N17" s="10">
        <f>D17/J17</f>
        <v>0.9906304563701418</v>
      </c>
      <c r="O17" s="10">
        <f>E17/J17</f>
        <v>1.0666124545435538</v>
      </c>
      <c r="P17" s="10">
        <f>F17/J17</f>
        <v>79.283731400794778</v>
      </c>
      <c r="Q17" s="10">
        <f>G17/J17</f>
        <v>72.046208928328099</v>
      </c>
      <c r="R17" s="10">
        <f>H17/J17</f>
        <v>72.286342337584927</v>
      </c>
      <c r="S17" s="394" t="s">
        <v>1381</v>
      </c>
      <c r="T17" s="10">
        <f>AVERAGE(M17:O17)</f>
        <v>1</v>
      </c>
      <c r="U17" s="10">
        <f>STDEV(M17:O17)/3^0.5</f>
        <v>3.6059576393384751E-2</v>
      </c>
      <c r="V17" s="394" t="s">
        <v>1381</v>
      </c>
      <c r="W17" s="10">
        <f>AVERAGE(P17:R17)</f>
        <v>74.538760888902601</v>
      </c>
      <c r="X17" s="10">
        <f>STDEV(P17:R17)/3^0.5</f>
        <v>2.3734977622772302</v>
      </c>
      <c r="Y17" s="173"/>
    </row>
    <row r="18" spans="1:25">
      <c r="A18" s="232"/>
      <c r="B18" s="394" t="s">
        <v>1382</v>
      </c>
      <c r="C18" s="10">
        <v>3.5531981718861454E-2</v>
      </c>
      <c r="D18" s="10">
        <v>3.943947302205849E-2</v>
      </c>
      <c r="E18" s="10">
        <v>4.4667707555495213E-2</v>
      </c>
      <c r="F18" s="10">
        <v>0.11845012063892819</v>
      </c>
      <c r="G18" s="10">
        <v>0.12271890343698855</v>
      </c>
      <c r="H18" s="10">
        <v>0.11730921914149903</v>
      </c>
      <c r="I18" s="10"/>
      <c r="J18" s="10">
        <f>AVERAGE(C18:E18)</f>
        <v>3.9879720765471721E-2</v>
      </c>
      <c r="K18" s="10"/>
      <c r="L18" s="394" t="s">
        <v>1382</v>
      </c>
      <c r="M18" s="10">
        <f>C18/J18</f>
        <v>0.89097869886855918</v>
      </c>
      <c r="N18" s="10">
        <f>D18/J18</f>
        <v>0.98896061118375722</v>
      </c>
      <c r="O18" s="10">
        <f>E18/J18</f>
        <v>1.1200606899476835</v>
      </c>
      <c r="P18" s="10">
        <f>F18/J18</f>
        <v>2.9701843033335265</v>
      </c>
      <c r="Q18" s="10">
        <f>G18/J18</f>
        <v>3.077225744851249</v>
      </c>
      <c r="R18" s="10">
        <f>H18/J18</f>
        <v>2.9415757404968237</v>
      </c>
      <c r="S18" s="394" t="s">
        <v>1382</v>
      </c>
      <c r="T18" s="10">
        <f>AVERAGE(M18:O18)</f>
        <v>1</v>
      </c>
      <c r="U18" s="10">
        <f>STDEV(M18:O18)/3^0.5</f>
        <v>6.6360230907452231E-2</v>
      </c>
      <c r="V18" s="394" t="s">
        <v>1382</v>
      </c>
      <c r="W18" s="10">
        <f>AVERAGE(P18:R18)</f>
        <v>2.9963285962271997</v>
      </c>
      <c r="X18" s="10">
        <f>STDEV(P18:R18)/3^0.5</f>
        <v>4.128306334935887E-2</v>
      </c>
      <c r="Y18" s="173"/>
    </row>
    <row r="19" spans="1:25">
      <c r="A19" s="232"/>
      <c r="B19" s="394" t="s">
        <v>1383</v>
      </c>
      <c r="C19" s="10">
        <v>0.82700934264224768</v>
      </c>
      <c r="D19" s="10">
        <v>0.77292474956708535</v>
      </c>
      <c r="E19" s="10">
        <v>0.76862071244465002</v>
      </c>
      <c r="F19" s="10">
        <v>1.6078603204741995</v>
      </c>
      <c r="G19" s="10">
        <v>1.5140597594392324</v>
      </c>
      <c r="H19" s="10">
        <v>1.5581482631878656</v>
      </c>
      <c r="I19" s="10"/>
      <c r="J19" s="10">
        <f>AVERAGE(C19:E19)</f>
        <v>0.78951826821799431</v>
      </c>
      <c r="K19" s="10"/>
      <c r="L19" s="394" t="s">
        <v>1383</v>
      </c>
      <c r="M19" s="10">
        <f>C19/J19</f>
        <v>1.0474860125895171</v>
      </c>
      <c r="N19" s="10">
        <f>D19/J19</f>
        <v>0.97898272995207336</v>
      </c>
      <c r="O19" s="10">
        <f>E19/J19</f>
        <v>0.97353125745840974</v>
      </c>
      <c r="P19" s="10">
        <f>F19/J19</f>
        <v>2.0365080647256821</v>
      </c>
      <c r="Q19" s="10">
        <f>G19/J19</f>
        <v>1.9177007301637061</v>
      </c>
      <c r="R19" s="10">
        <f>H19/J19</f>
        <v>1.9735430146597246</v>
      </c>
      <c r="S19" s="394" t="s">
        <v>1383</v>
      </c>
      <c r="T19" s="10">
        <f>AVERAGE(M19:O19)</f>
        <v>1</v>
      </c>
      <c r="U19" s="10">
        <f>STDEV(M19:O19)/3^0.5</f>
        <v>2.3795102309972119E-2</v>
      </c>
      <c r="V19" s="394" t="s">
        <v>1383</v>
      </c>
      <c r="W19" s="10">
        <f>AVERAGE(P19:R19)</f>
        <v>1.9759172698497043</v>
      </c>
      <c r="X19" s="10">
        <f>STDEV(P19:R19)/3^0.5</f>
        <v>3.4317262430690693E-2</v>
      </c>
      <c r="Y19" s="173"/>
    </row>
    <row r="20" spans="1:25" ht="16" thickBot="1">
      <c r="A20" s="233"/>
      <c r="B20" s="395" t="s">
        <v>1384</v>
      </c>
      <c r="C20" s="213">
        <v>0.92018990779639576</v>
      </c>
      <c r="D20" s="213">
        <v>0.84831841045779266</v>
      </c>
      <c r="E20" s="213">
        <v>0.79268018860863709</v>
      </c>
      <c r="F20" s="213">
        <v>1.7960232873504376</v>
      </c>
      <c r="G20" s="213">
        <v>1.8329689253007018</v>
      </c>
      <c r="H20" s="213">
        <v>1.7502334401863671</v>
      </c>
      <c r="I20" s="213"/>
      <c r="J20" s="213">
        <f>AVERAGE(C20:E20)</f>
        <v>0.85372950228760847</v>
      </c>
      <c r="K20" s="213"/>
      <c r="L20" s="395" t="s">
        <v>1384</v>
      </c>
      <c r="M20" s="213">
        <f>C20/J20</f>
        <v>1.0778471463510439</v>
      </c>
      <c r="N20" s="213">
        <f>D20/J20</f>
        <v>0.99366181932881958</v>
      </c>
      <c r="O20" s="213">
        <f>E20/J20</f>
        <v>0.92849103432013669</v>
      </c>
      <c r="P20" s="213">
        <f>F20/J20</f>
        <v>2.10373810737231</v>
      </c>
      <c r="Q20" s="213">
        <f>G20/J20</f>
        <v>2.1470136857039321</v>
      </c>
      <c r="R20" s="213">
        <f>H20/J20</f>
        <v>2.0501030308739878</v>
      </c>
      <c r="S20" s="395" t="s">
        <v>1384</v>
      </c>
      <c r="T20" s="213">
        <f>AVERAGE(M20:O20)</f>
        <v>1.0000000000000002</v>
      </c>
      <c r="U20" s="213">
        <f>STDEV(M20:O20)/3^0.5</f>
        <v>4.32317069248664E-2</v>
      </c>
      <c r="V20" s="395" t="s">
        <v>1384</v>
      </c>
      <c r="W20" s="213">
        <f>AVERAGE(P20:R20)</f>
        <v>2.1002849413167435</v>
      </c>
      <c r="X20" s="213">
        <f>STDEV(P20:R20)/3^0.5</f>
        <v>2.8028925664675065E-2</v>
      </c>
      <c r="Y20" s="214"/>
    </row>
    <row r="26" spans="1:25" ht="16" thickBot="1">
      <c r="A26" s="264" t="s">
        <v>1326</v>
      </c>
      <c r="B26" s="9" t="s">
        <v>1327</v>
      </c>
    </row>
    <row r="27" spans="1:25">
      <c r="A27" s="229"/>
      <c r="B27" s="208"/>
      <c r="C27" s="208"/>
      <c r="D27" s="350"/>
      <c r="E27" s="350"/>
      <c r="F27" s="208"/>
      <c r="G27" s="208"/>
      <c r="H27" s="208"/>
      <c r="I27" s="170"/>
    </row>
    <row r="28" spans="1:25">
      <c r="A28" s="232"/>
      <c r="B28" s="10"/>
      <c r="C28" s="10"/>
      <c r="D28" s="314"/>
      <c r="E28" s="314"/>
      <c r="F28" s="10"/>
      <c r="G28" s="10"/>
      <c r="H28" s="10"/>
      <c r="I28" s="173"/>
    </row>
    <row r="29" spans="1:25">
      <c r="B29" s="346" t="s">
        <v>1328</v>
      </c>
      <c r="C29" s="10"/>
      <c r="D29" s="10" t="s">
        <v>1304</v>
      </c>
      <c r="E29" s="314"/>
      <c r="F29" s="314"/>
      <c r="G29" s="10"/>
      <c r="H29" s="10"/>
      <c r="I29" s="12"/>
    </row>
    <row r="30" spans="1:25">
      <c r="B30" s="232"/>
      <c r="C30" s="10"/>
      <c r="D30" s="314" t="s">
        <v>1305</v>
      </c>
      <c r="E30" s="314" t="s">
        <v>1306</v>
      </c>
      <c r="F30" s="10" t="s">
        <v>1199</v>
      </c>
      <c r="G30" s="10"/>
      <c r="H30" s="10"/>
      <c r="I30" s="12"/>
    </row>
    <row r="31" spans="1:25" ht="16" thickBot="1">
      <c r="A31" s="232" t="s">
        <v>1324</v>
      </c>
      <c r="B31" s="232" t="s">
        <v>1307</v>
      </c>
      <c r="C31" s="10"/>
      <c r="D31" s="314" t="s">
        <v>1025</v>
      </c>
      <c r="E31" s="314" t="s">
        <v>1025</v>
      </c>
      <c r="F31" s="10" t="s">
        <v>1025</v>
      </c>
      <c r="G31" s="10" t="s">
        <v>1026</v>
      </c>
      <c r="H31" s="10"/>
      <c r="I31" s="12"/>
    </row>
    <row r="32" spans="1:25" ht="16" thickTop="1">
      <c r="A32" s="232" t="s">
        <v>1325</v>
      </c>
      <c r="B32" s="232" t="s">
        <v>1308</v>
      </c>
      <c r="C32" s="91" t="s">
        <v>1309</v>
      </c>
      <c r="D32" s="347">
        <v>1.0192251459517292</v>
      </c>
      <c r="E32" s="347">
        <v>1.0230006959165181</v>
      </c>
      <c r="F32" s="354">
        <f>AVERAGE(D32:E32)</f>
        <v>1.0211129209341236</v>
      </c>
      <c r="G32" s="355">
        <f>STDEV(D32:E32)/2^0.5</f>
        <v>1.8877749823944521E-3</v>
      </c>
      <c r="H32" s="91" t="s">
        <v>1309</v>
      </c>
      <c r="I32" s="12"/>
    </row>
    <row r="33" spans="1:9">
      <c r="A33" s="232" t="s">
        <v>1325</v>
      </c>
      <c r="B33" s="232" t="s">
        <v>1310</v>
      </c>
      <c r="C33" s="10" t="s">
        <v>1311</v>
      </c>
      <c r="D33" s="347">
        <v>0.47121756254671715</v>
      </c>
      <c r="E33" s="347">
        <v>0.85275708879684975</v>
      </c>
      <c r="F33" s="356">
        <f>AVERAGE(D33:E33)</f>
        <v>0.66198732567178342</v>
      </c>
      <c r="G33" s="357">
        <f>STDEV(D33:E33)/2^0.5</f>
        <v>0.19076976312506633</v>
      </c>
      <c r="H33" s="10" t="s">
        <v>1311</v>
      </c>
      <c r="I33" s="12"/>
    </row>
    <row r="34" spans="1:9">
      <c r="B34" s="232"/>
      <c r="C34" s="10"/>
      <c r="D34" s="314"/>
      <c r="E34" s="314"/>
      <c r="F34" s="358"/>
      <c r="G34" s="357"/>
      <c r="H34" s="10"/>
      <c r="I34" s="12"/>
    </row>
    <row r="35" spans="1:9" ht="16" thickBot="1">
      <c r="A35" s="232" t="s">
        <v>1324</v>
      </c>
      <c r="B35" s="232" t="s">
        <v>1312</v>
      </c>
      <c r="C35" s="10"/>
      <c r="D35" s="314" t="s">
        <v>1025</v>
      </c>
      <c r="E35" s="314"/>
      <c r="F35" s="358" t="s">
        <v>1025</v>
      </c>
      <c r="G35" s="357" t="s">
        <v>1026</v>
      </c>
      <c r="H35" s="10"/>
      <c r="I35" s="12"/>
    </row>
    <row r="36" spans="1:9" ht="16" thickTop="1">
      <c r="A36" s="232" t="s">
        <v>1325</v>
      </c>
      <c r="B36" s="232" t="s">
        <v>1308</v>
      </c>
      <c r="C36" s="91" t="s">
        <v>1313</v>
      </c>
      <c r="D36" s="347">
        <v>1.00019207218159</v>
      </c>
      <c r="E36" s="347">
        <v>1.0126093751346339</v>
      </c>
      <c r="F36" s="356">
        <f>AVERAGE(D36:E36)</f>
        <v>1.0064007236581118</v>
      </c>
      <c r="G36" s="357">
        <f>STDEV(D36:E36)/2^0.5</f>
        <v>6.2086514765219416E-3</v>
      </c>
      <c r="H36" s="91" t="s">
        <v>1313</v>
      </c>
      <c r="I36" s="12"/>
    </row>
    <row r="37" spans="1:9">
      <c r="A37" s="232" t="s">
        <v>1325</v>
      </c>
      <c r="B37" s="232" t="s">
        <v>1310</v>
      </c>
      <c r="C37" s="10" t="s">
        <v>1314</v>
      </c>
      <c r="D37" s="347">
        <v>0.92890877971939745</v>
      </c>
      <c r="E37" s="347">
        <v>2.7322394379238126</v>
      </c>
      <c r="F37" s="356">
        <f>AVERAGE(D37:E37)</f>
        <v>1.830574108821605</v>
      </c>
      <c r="G37" s="357">
        <f>STDEV(D37:E37)/2^0.5</f>
        <v>0.90166532910220742</v>
      </c>
      <c r="H37" s="10" t="s">
        <v>1314</v>
      </c>
      <c r="I37" s="12"/>
    </row>
    <row r="38" spans="1:9">
      <c r="B38" s="232"/>
      <c r="C38" s="10"/>
      <c r="D38" s="314"/>
      <c r="E38" s="314"/>
      <c r="F38" s="358"/>
      <c r="G38" s="357"/>
      <c r="H38" s="10"/>
      <c r="I38" s="12"/>
    </row>
    <row r="39" spans="1:9" ht="16" thickBot="1">
      <c r="A39" s="232" t="s">
        <v>1324</v>
      </c>
      <c r="B39" s="232" t="s">
        <v>1277</v>
      </c>
      <c r="C39" s="10"/>
      <c r="D39" s="314" t="s">
        <v>1025</v>
      </c>
      <c r="E39" s="314"/>
      <c r="F39" s="358" t="s">
        <v>1025</v>
      </c>
      <c r="G39" s="357" t="s">
        <v>1026</v>
      </c>
      <c r="H39" s="10"/>
      <c r="I39" s="12"/>
    </row>
    <row r="40" spans="1:9" ht="16" thickTop="1">
      <c r="A40" s="232" t="s">
        <v>1325</v>
      </c>
      <c r="B40" s="232" t="s">
        <v>1308</v>
      </c>
      <c r="C40" s="91" t="s">
        <v>1315</v>
      </c>
      <c r="D40" s="347">
        <v>1.0027534992350611</v>
      </c>
      <c r="E40" s="347">
        <v>1.063105849202685</v>
      </c>
      <c r="F40" s="356">
        <f>AVERAGE(D40:E40)</f>
        <v>1.0329296742188729</v>
      </c>
      <c r="G40" s="357">
        <f>STDEV(D40:E40)/2^0.5</f>
        <v>3.0176174983811976E-2</v>
      </c>
      <c r="H40" s="91" t="s">
        <v>1315</v>
      </c>
      <c r="I40" s="12"/>
    </row>
    <row r="41" spans="1:9">
      <c r="A41" s="232" t="s">
        <v>1325</v>
      </c>
      <c r="B41" s="232" t="s">
        <v>1310</v>
      </c>
      <c r="C41" s="10" t="s">
        <v>1316</v>
      </c>
      <c r="D41" s="347">
        <v>0.46415061199651841</v>
      </c>
      <c r="E41" s="347">
        <v>1.3283017272264122</v>
      </c>
      <c r="F41" s="356">
        <f>AVERAGE(D41:E41)</f>
        <v>0.89622616961146528</v>
      </c>
      <c r="G41" s="357">
        <f>STDEV(D41:E41)/2^0.5</f>
        <v>0.43207555761494687</v>
      </c>
      <c r="H41" s="10" t="s">
        <v>1316</v>
      </c>
      <c r="I41" s="12"/>
    </row>
    <row r="42" spans="1:9">
      <c r="B42" s="232"/>
      <c r="C42" s="10"/>
      <c r="D42" s="314"/>
      <c r="E42" s="314"/>
      <c r="F42" s="358"/>
      <c r="G42" s="357"/>
      <c r="H42" s="10"/>
      <c r="I42" s="12"/>
    </row>
    <row r="43" spans="1:9" ht="16" thickBot="1">
      <c r="A43" s="232" t="s">
        <v>1324</v>
      </c>
      <c r="B43" s="232" t="s">
        <v>1279</v>
      </c>
      <c r="C43" s="10"/>
      <c r="D43" s="314" t="s">
        <v>1025</v>
      </c>
      <c r="E43" s="314"/>
      <c r="F43" s="358" t="s">
        <v>1025</v>
      </c>
      <c r="G43" s="357" t="s">
        <v>1026</v>
      </c>
      <c r="H43" s="10"/>
      <c r="I43" s="12"/>
    </row>
    <row r="44" spans="1:9" ht="16" thickTop="1">
      <c r="A44" s="232" t="s">
        <v>1325</v>
      </c>
      <c r="B44" s="232" t="s">
        <v>1308</v>
      </c>
      <c r="C44" s="91" t="s">
        <v>1317</v>
      </c>
      <c r="D44" s="347">
        <v>1.0091530277618075</v>
      </c>
      <c r="E44" s="347">
        <v>1.0074813065295427</v>
      </c>
      <c r="F44" s="356">
        <f>AVERAGE(D44:E44)</f>
        <v>1.008317167145675</v>
      </c>
      <c r="G44" s="357">
        <f>STDEV(D44:E44)/2^0.5</f>
        <v>8.3586061613238883E-4</v>
      </c>
      <c r="H44" s="91" t="s">
        <v>1317</v>
      </c>
      <c r="I44" s="12"/>
    </row>
    <row r="45" spans="1:9" ht="16" thickBot="1">
      <c r="A45" s="232" t="s">
        <v>1325</v>
      </c>
      <c r="B45" s="232" t="s">
        <v>1310</v>
      </c>
      <c r="C45" s="10" t="s">
        <v>1318</v>
      </c>
      <c r="D45" s="347">
        <v>1.3356455119900339</v>
      </c>
      <c r="E45" s="347">
        <v>0.82761493886985349</v>
      </c>
      <c r="F45" s="359">
        <f>AVERAGE(D45:E45)</f>
        <v>1.0816302254299437</v>
      </c>
      <c r="G45" s="360">
        <f>STDEV(D45:E45)/2^0.5</f>
        <v>0.25401528656009026</v>
      </c>
      <c r="H45" s="10" t="s">
        <v>1318</v>
      </c>
      <c r="I45" s="12"/>
    </row>
    <row r="46" spans="1:9" ht="16" thickTop="1">
      <c r="B46" s="232"/>
      <c r="C46" s="10"/>
      <c r="D46" s="10"/>
      <c r="E46" s="314"/>
      <c r="F46" s="314"/>
      <c r="G46" s="314"/>
      <c r="H46" s="314"/>
      <c r="I46" s="12"/>
    </row>
    <row r="47" spans="1:9">
      <c r="A47" s="232"/>
      <c r="B47" s="10"/>
      <c r="C47" s="10"/>
      <c r="D47" s="314"/>
      <c r="E47" s="314"/>
      <c r="F47" s="314"/>
      <c r="G47" s="314"/>
      <c r="H47" s="10"/>
      <c r="I47" s="173"/>
    </row>
    <row r="48" spans="1:9">
      <c r="A48" s="232"/>
      <c r="B48" s="10"/>
      <c r="C48" s="10"/>
      <c r="D48" s="314" t="s">
        <v>1304</v>
      </c>
      <c r="E48" s="314"/>
      <c r="F48" s="314"/>
      <c r="G48" s="314"/>
      <c r="H48" s="10"/>
      <c r="I48" s="173"/>
    </row>
    <row r="49" spans="1:9">
      <c r="A49" s="232"/>
      <c r="B49" s="344" t="s">
        <v>1323</v>
      </c>
      <c r="C49" s="10"/>
      <c r="D49" s="314" t="s">
        <v>1305</v>
      </c>
      <c r="E49" s="314" t="s">
        <v>1306</v>
      </c>
      <c r="F49" s="314" t="s">
        <v>1199</v>
      </c>
      <c r="G49" s="314"/>
      <c r="H49" s="10"/>
      <c r="I49" s="173"/>
    </row>
    <row r="50" spans="1:9" ht="16" thickBot="1">
      <c r="A50" s="232" t="s">
        <v>1324</v>
      </c>
      <c r="B50" s="10" t="s">
        <v>1307</v>
      </c>
      <c r="C50" s="10"/>
      <c r="D50" s="314" t="s">
        <v>1025</v>
      </c>
      <c r="E50" s="314" t="s">
        <v>1025</v>
      </c>
      <c r="F50" s="314" t="s">
        <v>1025</v>
      </c>
      <c r="G50" s="314" t="s">
        <v>1026</v>
      </c>
      <c r="H50" s="10"/>
      <c r="I50" s="173"/>
    </row>
    <row r="51" spans="1:9" ht="16" thickTop="1">
      <c r="A51" s="232" t="s">
        <v>1325</v>
      </c>
      <c r="B51" s="10" t="s">
        <v>1308</v>
      </c>
      <c r="C51" s="91" t="s">
        <v>1309</v>
      </c>
      <c r="D51" s="347">
        <v>1.0014625035342517</v>
      </c>
      <c r="E51" s="347">
        <v>1.0018853192230275</v>
      </c>
      <c r="F51" s="354">
        <f>AVERAGE(D51:E51)</f>
        <v>1.0016739113786395</v>
      </c>
      <c r="G51" s="355">
        <f>STDEV(D51:E51)/2^0.5</f>
        <v>2.114078443878897E-4</v>
      </c>
      <c r="H51" s="91" t="s">
        <v>1309</v>
      </c>
      <c r="I51" s="173"/>
    </row>
    <row r="52" spans="1:9">
      <c r="A52" s="232" t="s">
        <v>1325</v>
      </c>
      <c r="B52" s="10" t="s">
        <v>1310</v>
      </c>
      <c r="C52" s="10" t="s">
        <v>1311</v>
      </c>
      <c r="D52" s="347">
        <v>0.21354522416161417</v>
      </c>
      <c r="E52" s="347">
        <v>0.57317553424961842</v>
      </c>
      <c r="F52" s="356">
        <f>AVERAGE(D52:E52)</f>
        <v>0.39336037920561628</v>
      </c>
      <c r="G52" s="357">
        <f>STDEV(D52:E52)/2^0.5</f>
        <v>0.17981515504400214</v>
      </c>
      <c r="H52" s="10" t="s">
        <v>1311</v>
      </c>
      <c r="I52" s="173"/>
    </row>
    <row r="53" spans="1:9">
      <c r="A53" s="232"/>
      <c r="B53" s="10"/>
      <c r="C53" s="10"/>
      <c r="D53" s="314"/>
      <c r="E53" s="314"/>
      <c r="F53" s="314"/>
      <c r="G53" s="314"/>
      <c r="H53" s="10"/>
      <c r="I53" s="173"/>
    </row>
    <row r="54" spans="1:9" ht="16" thickBot="1">
      <c r="A54" s="232" t="s">
        <v>1324</v>
      </c>
      <c r="B54" s="10" t="s">
        <v>1312</v>
      </c>
      <c r="C54" s="10"/>
      <c r="D54" s="314" t="s">
        <v>1025</v>
      </c>
      <c r="E54" s="314" t="s">
        <v>1025</v>
      </c>
      <c r="F54" s="314" t="s">
        <v>1025</v>
      </c>
      <c r="G54" s="314" t="s">
        <v>1026</v>
      </c>
      <c r="H54" s="10"/>
      <c r="I54" s="173"/>
    </row>
    <row r="55" spans="1:9" ht="16" thickTop="1">
      <c r="A55" s="232" t="s">
        <v>1325</v>
      </c>
      <c r="B55" s="10" t="s">
        <v>1308</v>
      </c>
      <c r="C55" s="91" t="s">
        <v>1309</v>
      </c>
      <c r="D55" s="347">
        <v>1.0103567881479869</v>
      </c>
      <c r="E55" s="347">
        <v>0.8088729707281388</v>
      </c>
      <c r="F55" s="354">
        <f>AVERAGE(D55:E55)</f>
        <v>0.90961487943806285</v>
      </c>
      <c r="G55" s="355">
        <f>STDEV(D55:E55)/2^0.5</f>
        <v>0.10074190870992422</v>
      </c>
      <c r="H55" s="91" t="s">
        <v>1313</v>
      </c>
      <c r="I55" s="173"/>
    </row>
    <row r="56" spans="1:9">
      <c r="A56" s="232" t="s">
        <v>1325</v>
      </c>
      <c r="B56" s="10" t="s">
        <v>1310</v>
      </c>
      <c r="C56" s="10" t="s">
        <v>1311</v>
      </c>
      <c r="D56" s="347">
        <v>0.6786690865926901</v>
      </c>
      <c r="E56" s="347">
        <v>0.60586193728669724</v>
      </c>
      <c r="F56" s="356">
        <f>AVERAGE(D56:E56)</f>
        <v>0.64226551193969361</v>
      </c>
      <c r="G56" s="357">
        <f>STDEV(D56:E56)/2^0.5</f>
        <v>3.6403574652996422E-2</v>
      </c>
      <c r="H56" s="10" t="s">
        <v>1314</v>
      </c>
      <c r="I56" s="173"/>
    </row>
    <row r="57" spans="1:9">
      <c r="A57" s="232"/>
      <c r="B57" s="10"/>
      <c r="C57" s="10"/>
      <c r="D57" s="314"/>
      <c r="E57" s="314"/>
      <c r="F57" s="314"/>
      <c r="G57" s="314"/>
      <c r="H57" s="10"/>
      <c r="I57" s="173"/>
    </row>
    <row r="58" spans="1:9" ht="16" thickBot="1">
      <c r="A58" s="232" t="s">
        <v>1324</v>
      </c>
      <c r="B58" s="10" t="s">
        <v>1277</v>
      </c>
      <c r="C58" s="10"/>
      <c r="D58" s="314" t="s">
        <v>1025</v>
      </c>
      <c r="E58" s="314" t="s">
        <v>1025</v>
      </c>
      <c r="F58" s="314" t="s">
        <v>1025</v>
      </c>
      <c r="G58" s="314" t="s">
        <v>1026</v>
      </c>
      <c r="H58" s="10"/>
      <c r="I58" s="173"/>
    </row>
    <row r="59" spans="1:9" ht="16" thickTop="1">
      <c r="A59" s="232" t="s">
        <v>1325</v>
      </c>
      <c r="B59" s="10" t="s">
        <v>1308</v>
      </c>
      <c r="C59" s="91" t="s">
        <v>1309</v>
      </c>
      <c r="D59" s="347">
        <v>1.0082768657432197</v>
      </c>
      <c r="E59" s="347">
        <v>1.0591028096564268</v>
      </c>
      <c r="F59" s="354">
        <f>AVERAGE(D59:E59)</f>
        <v>1.0336898376998231</v>
      </c>
      <c r="G59" s="355">
        <f>STDEV(D59:E59)/2^0.5</f>
        <v>2.5412971956603525E-2</v>
      </c>
      <c r="H59" s="91" t="s">
        <v>1315</v>
      </c>
      <c r="I59" s="173"/>
    </row>
    <row r="60" spans="1:9">
      <c r="A60" s="232" t="s">
        <v>1325</v>
      </c>
      <c r="B60" s="10" t="s">
        <v>1310</v>
      </c>
      <c r="C60" s="10" t="s">
        <v>1311</v>
      </c>
      <c r="D60" s="347">
        <v>0.40743694111238887</v>
      </c>
      <c r="E60" s="347">
        <v>0.73848577534296356</v>
      </c>
      <c r="F60" s="356">
        <f>AVERAGE(D60:E60)</f>
        <v>0.57296135822767624</v>
      </c>
      <c r="G60" s="357">
        <f>STDEV(D60:E60)/2^0.5</f>
        <v>0.16552441711528726</v>
      </c>
      <c r="H60" s="10" t="s">
        <v>1316</v>
      </c>
      <c r="I60" s="173"/>
    </row>
    <row r="61" spans="1:9">
      <c r="A61" s="232"/>
      <c r="B61" s="10"/>
      <c r="C61" s="10"/>
      <c r="D61" s="347"/>
      <c r="E61" s="314"/>
      <c r="F61" s="314"/>
      <c r="G61" s="314"/>
      <c r="H61" s="10"/>
      <c r="I61" s="173"/>
    </row>
    <row r="62" spans="1:9" ht="16" thickBot="1">
      <c r="A62" s="232" t="s">
        <v>1324</v>
      </c>
      <c r="B62" s="10" t="s">
        <v>1279</v>
      </c>
      <c r="C62" s="10"/>
      <c r="D62" s="314" t="s">
        <v>1025</v>
      </c>
      <c r="E62" s="314" t="s">
        <v>1025</v>
      </c>
      <c r="F62" s="314" t="s">
        <v>1025</v>
      </c>
      <c r="G62" s="314" t="s">
        <v>1026</v>
      </c>
      <c r="H62" s="10"/>
      <c r="I62" s="173"/>
    </row>
    <row r="63" spans="1:9" ht="16" thickTop="1">
      <c r="A63" s="232" t="s">
        <v>1325</v>
      </c>
      <c r="B63" s="10" t="s">
        <v>1308</v>
      </c>
      <c r="C63" s="91" t="s">
        <v>1309</v>
      </c>
      <c r="D63" s="347">
        <v>1.0098943832344094</v>
      </c>
      <c r="E63" s="347">
        <v>1.2052385790117193</v>
      </c>
      <c r="F63" s="354">
        <f>AVERAGE(D63:E63)</f>
        <v>1.1075664811230643</v>
      </c>
      <c r="G63" s="355">
        <f>STDEV(D63:E63)/2^0.5</f>
        <v>9.7672097888654941E-2</v>
      </c>
      <c r="H63" s="91" t="s">
        <v>1317</v>
      </c>
      <c r="I63" s="173"/>
    </row>
    <row r="64" spans="1:9">
      <c r="A64" s="232" t="s">
        <v>1325</v>
      </c>
      <c r="B64" s="10" t="s">
        <v>1310</v>
      </c>
      <c r="C64" s="10" t="s">
        <v>1311</v>
      </c>
      <c r="D64" s="347">
        <v>0.74662439606870989</v>
      </c>
      <c r="E64" s="347">
        <v>0.60957727545593865</v>
      </c>
      <c r="F64" s="356">
        <f>AVERAGE(D64:E64)</f>
        <v>0.67810083576232427</v>
      </c>
      <c r="G64" s="357">
        <f>STDEV(D64:E64)/2^0.5</f>
        <v>6.85235603063859E-2</v>
      </c>
      <c r="H64" s="10" t="s">
        <v>1318</v>
      </c>
      <c r="I64" s="173"/>
    </row>
    <row r="65" spans="1:9">
      <c r="A65" s="232"/>
      <c r="B65" s="10"/>
      <c r="C65" s="10"/>
      <c r="D65" s="314"/>
      <c r="E65" s="314"/>
      <c r="F65" s="314"/>
      <c r="G65" s="314"/>
      <c r="H65" s="10"/>
      <c r="I65" s="173"/>
    </row>
    <row r="66" spans="1:9">
      <c r="A66" s="232"/>
      <c r="B66" s="10"/>
      <c r="C66" s="10"/>
      <c r="D66" s="314"/>
      <c r="E66" s="314"/>
      <c r="F66" s="314"/>
      <c r="G66" s="314"/>
      <c r="H66" s="10"/>
      <c r="I66" s="173"/>
    </row>
    <row r="67" spans="1:9">
      <c r="A67" s="232"/>
      <c r="B67" s="10"/>
      <c r="C67" s="10"/>
      <c r="D67" s="314"/>
      <c r="E67" s="314"/>
      <c r="F67" s="314"/>
      <c r="G67" s="314"/>
      <c r="H67" s="10"/>
      <c r="I67" s="173"/>
    </row>
    <row r="68" spans="1:9">
      <c r="A68" s="232"/>
      <c r="B68" s="344" t="s">
        <v>1319</v>
      </c>
      <c r="C68" s="10"/>
      <c r="D68" s="314" t="s">
        <v>1304</v>
      </c>
      <c r="E68" s="314"/>
      <c r="F68" s="314"/>
      <c r="G68" s="314"/>
      <c r="H68" s="10"/>
      <c r="I68" s="173"/>
    </row>
    <row r="69" spans="1:9" ht="16" thickBot="1">
      <c r="A69" s="232"/>
      <c r="B69" s="10"/>
      <c r="C69" s="10"/>
      <c r="D69" s="314" t="s">
        <v>1305</v>
      </c>
      <c r="E69" s="314" t="s">
        <v>1306</v>
      </c>
      <c r="F69" s="314" t="s">
        <v>1199</v>
      </c>
      <c r="G69" s="314"/>
      <c r="H69" s="10"/>
      <c r="I69" s="173"/>
    </row>
    <row r="70" spans="1:9" ht="16.5" thickTop="1" thickBot="1">
      <c r="A70" s="232" t="s">
        <v>1324</v>
      </c>
      <c r="B70" s="345" t="s">
        <v>1307</v>
      </c>
      <c r="C70" s="91"/>
      <c r="D70" s="351" t="s">
        <v>1025</v>
      </c>
      <c r="E70" s="351" t="s">
        <v>1025</v>
      </c>
      <c r="F70" s="351" t="s">
        <v>1025</v>
      </c>
      <c r="G70" s="351" t="s">
        <v>1026</v>
      </c>
      <c r="H70" s="91"/>
      <c r="I70" s="348"/>
    </row>
    <row r="71" spans="1:9" ht="16" thickTop="1">
      <c r="A71" s="232" t="s">
        <v>1325</v>
      </c>
      <c r="B71" s="13" t="s">
        <v>1308</v>
      </c>
      <c r="C71" s="91" t="s">
        <v>1309</v>
      </c>
      <c r="D71" s="347">
        <v>1.1388900994067603</v>
      </c>
      <c r="E71" s="347">
        <v>1.0059316410490691</v>
      </c>
      <c r="F71" s="354">
        <f>AVERAGE(D71:E71)</f>
        <v>1.0724108702279147</v>
      </c>
      <c r="G71" s="355">
        <f>STDEV(D71:E71)/2^0.5</f>
        <v>6.6479229178845634E-2</v>
      </c>
      <c r="H71" s="91" t="s">
        <v>1309</v>
      </c>
      <c r="I71" s="173"/>
    </row>
    <row r="72" spans="1:9">
      <c r="A72" s="232" t="s">
        <v>1325</v>
      </c>
      <c r="B72" s="13" t="s">
        <v>1310</v>
      </c>
      <c r="C72" s="10" t="s">
        <v>1311</v>
      </c>
      <c r="D72" s="347">
        <v>25.66398951474704</v>
      </c>
      <c r="E72" s="347">
        <v>16.079248290487005</v>
      </c>
      <c r="F72" s="356">
        <f>AVERAGE(D72:E72)</f>
        <v>20.871618902617023</v>
      </c>
      <c r="G72" s="357">
        <f>STDEV(D72:E72)/2^0.5</f>
        <v>4.7923706121300249</v>
      </c>
      <c r="H72" s="10" t="s">
        <v>1311</v>
      </c>
      <c r="I72" s="173"/>
    </row>
    <row r="73" spans="1:9">
      <c r="A73" s="232"/>
      <c r="B73" s="13"/>
      <c r="C73" s="10"/>
      <c r="D73" s="314"/>
      <c r="E73" s="314"/>
      <c r="F73" s="314"/>
      <c r="G73" s="314"/>
      <c r="H73" s="10"/>
      <c r="I73" s="173"/>
    </row>
    <row r="74" spans="1:9" ht="16" thickBot="1">
      <c r="A74" s="232" t="s">
        <v>1324</v>
      </c>
      <c r="B74" s="13" t="s">
        <v>1312</v>
      </c>
      <c r="C74" s="10"/>
      <c r="D74" s="314" t="s">
        <v>1025</v>
      </c>
      <c r="E74" s="314" t="s">
        <v>1025</v>
      </c>
      <c r="F74" s="314" t="s">
        <v>1025</v>
      </c>
      <c r="G74" s="314" t="s">
        <v>1026</v>
      </c>
      <c r="H74" s="10"/>
      <c r="I74" s="173"/>
    </row>
    <row r="75" spans="1:9" ht="16" thickTop="1">
      <c r="A75" s="232" t="s">
        <v>1325</v>
      </c>
      <c r="B75" s="13" t="s">
        <v>1308</v>
      </c>
      <c r="C75" s="91" t="s">
        <v>1313</v>
      </c>
      <c r="D75" s="347">
        <v>1.0238269570659939</v>
      </c>
      <c r="E75" s="347">
        <v>1.0582973518146179</v>
      </c>
      <c r="F75" s="354">
        <f>AVERAGE(D75:E75)</f>
        <v>1.041062154440306</v>
      </c>
      <c r="G75" s="355">
        <f>STDEV(D75:E75)/2^0.5</f>
        <v>1.7235197374312002E-2</v>
      </c>
      <c r="H75" s="91" t="s">
        <v>1313</v>
      </c>
      <c r="I75" s="173"/>
    </row>
    <row r="76" spans="1:9">
      <c r="A76" s="232" t="s">
        <v>1325</v>
      </c>
      <c r="B76" s="13" t="s">
        <v>1310</v>
      </c>
      <c r="C76" s="10" t="s">
        <v>1314</v>
      </c>
      <c r="D76" s="347">
        <v>7.7099564361330666</v>
      </c>
      <c r="E76" s="347">
        <v>6.3345232266222737</v>
      </c>
      <c r="F76" s="356">
        <f>AVERAGE(D76:E76)</f>
        <v>7.0222398313776697</v>
      </c>
      <c r="G76" s="357">
        <f>STDEV(D76:E76)/2^0.5</f>
        <v>0.68771660475539642</v>
      </c>
      <c r="H76" s="10" t="s">
        <v>1314</v>
      </c>
      <c r="I76" s="173"/>
    </row>
    <row r="77" spans="1:9">
      <c r="A77" s="232"/>
      <c r="B77" s="13"/>
      <c r="C77" s="10"/>
      <c r="D77" s="314"/>
      <c r="E77" s="314"/>
      <c r="F77" s="314"/>
      <c r="G77" s="314"/>
      <c r="H77" s="10"/>
      <c r="I77" s="173"/>
    </row>
    <row r="78" spans="1:9" ht="16" thickBot="1">
      <c r="A78" s="232" t="s">
        <v>1324</v>
      </c>
      <c r="B78" s="13" t="s">
        <v>1277</v>
      </c>
      <c r="C78" s="10"/>
      <c r="D78" s="314" t="s">
        <v>1025</v>
      </c>
      <c r="E78" s="314" t="s">
        <v>1025</v>
      </c>
      <c r="F78" s="314" t="s">
        <v>1025</v>
      </c>
      <c r="G78" s="314" t="s">
        <v>1026</v>
      </c>
      <c r="H78" s="10"/>
      <c r="I78" s="173"/>
    </row>
    <row r="79" spans="1:9" ht="16" thickTop="1">
      <c r="A79" s="232" t="s">
        <v>1325</v>
      </c>
      <c r="B79" s="13" t="s">
        <v>1308</v>
      </c>
      <c r="C79" s="91" t="s">
        <v>1315</v>
      </c>
      <c r="D79" s="347">
        <v>1.216134378449766</v>
      </c>
      <c r="E79" s="347">
        <v>1.0245454883804781</v>
      </c>
      <c r="F79" s="354">
        <f>AVERAGE(D79:E79)</f>
        <v>1.1203399334151221</v>
      </c>
      <c r="G79" s="355">
        <f>STDEV(D79:E79)/2^0.5</f>
        <v>9.5794445034643946E-2</v>
      </c>
      <c r="H79" s="91" t="s">
        <v>1315</v>
      </c>
      <c r="I79" s="173"/>
    </row>
    <row r="80" spans="1:9">
      <c r="A80" s="232" t="s">
        <v>1325</v>
      </c>
      <c r="B80" s="13" t="s">
        <v>1310</v>
      </c>
      <c r="C80" s="10" t="s">
        <v>1316</v>
      </c>
      <c r="D80" s="347">
        <v>9.5337916962635862</v>
      </c>
      <c r="E80" s="347">
        <v>7.9844913290065422</v>
      </c>
      <c r="F80" s="356">
        <f>AVERAGE(D80:E80)</f>
        <v>8.7591415126350647</v>
      </c>
      <c r="G80" s="357">
        <f>STDEV(D80:E80)/2^0.5</f>
        <v>0.774650183628522</v>
      </c>
      <c r="H80" s="10" t="s">
        <v>1316</v>
      </c>
      <c r="I80" s="173"/>
    </row>
    <row r="81" spans="1:9">
      <c r="A81" s="232"/>
      <c r="B81" s="13"/>
      <c r="C81" s="10"/>
      <c r="D81" s="314"/>
      <c r="E81" s="314"/>
      <c r="F81" s="314"/>
      <c r="G81" s="314"/>
      <c r="H81" s="10"/>
      <c r="I81" s="173"/>
    </row>
    <row r="82" spans="1:9" ht="16" thickBot="1">
      <c r="A82" s="232" t="s">
        <v>1324</v>
      </c>
      <c r="B82" s="13" t="s">
        <v>1279</v>
      </c>
      <c r="C82" s="10"/>
      <c r="D82" s="93" t="s">
        <v>1025</v>
      </c>
      <c r="E82" s="314" t="s">
        <v>1025</v>
      </c>
      <c r="F82" s="314" t="s">
        <v>1025</v>
      </c>
      <c r="G82" s="314" t="s">
        <v>1026</v>
      </c>
      <c r="H82" s="10"/>
      <c r="I82" s="173"/>
    </row>
    <row r="83" spans="1:9" ht="16" thickTop="1">
      <c r="A83" s="232" t="s">
        <v>1325</v>
      </c>
      <c r="B83" s="13" t="s">
        <v>1308</v>
      </c>
      <c r="C83" s="91" t="s">
        <v>1317</v>
      </c>
      <c r="D83" s="347">
        <v>1.024516131896112</v>
      </c>
      <c r="E83" s="347">
        <v>1.0276522066883389</v>
      </c>
      <c r="F83" s="354">
        <f>AVERAGE(D83:E83)</f>
        <v>1.0260841692922256</v>
      </c>
      <c r="G83" s="355">
        <f>STDEV(D83:E83)/2^0.5</f>
        <v>1.568037396113442E-3</v>
      </c>
      <c r="H83" s="91" t="s">
        <v>1317</v>
      </c>
      <c r="I83" s="173"/>
    </row>
    <row r="84" spans="1:9" ht="16" thickBot="1">
      <c r="A84" s="232" t="s">
        <v>1325</v>
      </c>
      <c r="B84" s="27" t="s">
        <v>1310</v>
      </c>
      <c r="C84" s="28" t="s">
        <v>1318</v>
      </c>
      <c r="D84" s="352">
        <v>2.3925464844802424</v>
      </c>
      <c r="E84" s="352">
        <v>3.9221306615318987</v>
      </c>
      <c r="F84" s="359">
        <f>AVERAGE(D84:E84)</f>
        <v>3.1573385730060703</v>
      </c>
      <c r="G84" s="360">
        <f>STDEV(D84:E84)/2^0.5</f>
        <v>0.76479208852582958</v>
      </c>
      <c r="H84" s="28" t="s">
        <v>1318</v>
      </c>
      <c r="I84" s="349"/>
    </row>
    <row r="85" spans="1:9" ht="16" thickTop="1">
      <c r="A85" s="232"/>
      <c r="B85" s="10"/>
      <c r="C85" s="10"/>
      <c r="D85" s="314"/>
      <c r="E85" s="314"/>
      <c r="F85" s="314"/>
      <c r="G85" s="314"/>
      <c r="H85" s="10"/>
      <c r="I85" s="173"/>
    </row>
    <row r="86" spans="1:9">
      <c r="A86" s="232"/>
      <c r="B86" s="10"/>
      <c r="C86" s="10"/>
      <c r="D86" s="314"/>
      <c r="E86" s="314"/>
      <c r="F86" s="314"/>
      <c r="G86" s="314"/>
      <c r="H86" s="10"/>
      <c r="I86" s="173"/>
    </row>
    <row r="87" spans="1:9">
      <c r="A87" s="232"/>
      <c r="B87" s="344" t="s">
        <v>1320</v>
      </c>
      <c r="C87" s="10"/>
      <c r="D87" s="314" t="s">
        <v>1304</v>
      </c>
      <c r="E87" s="314"/>
      <c r="F87" s="314"/>
      <c r="G87" s="314"/>
      <c r="H87" s="10"/>
      <c r="I87" s="173"/>
    </row>
    <row r="88" spans="1:9" ht="16" thickBot="1">
      <c r="A88" s="232"/>
      <c r="B88" s="10"/>
      <c r="C88" s="10"/>
      <c r="D88" s="314" t="s">
        <v>1305</v>
      </c>
      <c r="E88" s="314" t="s">
        <v>1306</v>
      </c>
      <c r="F88" s="314" t="s">
        <v>1199</v>
      </c>
      <c r="G88" s="314"/>
      <c r="H88" s="10"/>
      <c r="I88" s="173"/>
    </row>
    <row r="89" spans="1:9" ht="16.5" thickTop="1" thickBot="1">
      <c r="A89" s="232" t="s">
        <v>1324</v>
      </c>
      <c r="B89" s="345" t="s">
        <v>1307</v>
      </c>
      <c r="C89" s="91"/>
      <c r="D89" s="351" t="s">
        <v>1025</v>
      </c>
      <c r="E89" s="351" t="s">
        <v>1025</v>
      </c>
      <c r="F89" s="351" t="s">
        <v>1025</v>
      </c>
      <c r="G89" s="351" t="s">
        <v>1026</v>
      </c>
      <c r="H89" s="91"/>
      <c r="I89" s="348"/>
    </row>
    <row r="90" spans="1:9" ht="16" thickTop="1">
      <c r="A90" s="232" t="s">
        <v>1325</v>
      </c>
      <c r="B90" s="13" t="s">
        <v>1308</v>
      </c>
      <c r="C90" s="91" t="s">
        <v>1309</v>
      </c>
      <c r="D90" s="347">
        <v>1.0548043981892992</v>
      </c>
      <c r="E90" s="347">
        <v>1.0587275579964823</v>
      </c>
      <c r="F90" s="356">
        <f>AVERAGE(D90:E90)</f>
        <v>1.0567659780928906</v>
      </c>
      <c r="G90" s="357">
        <f>STDEV(D90:E90)/2^0.5</f>
        <v>1.9615799035915815E-3</v>
      </c>
      <c r="H90" s="91" t="s">
        <v>1309</v>
      </c>
      <c r="I90" s="173"/>
    </row>
    <row r="91" spans="1:9">
      <c r="A91" s="232" t="s">
        <v>1325</v>
      </c>
      <c r="B91" s="13" t="s">
        <v>1310</v>
      </c>
      <c r="C91" s="10" t="s">
        <v>1311</v>
      </c>
      <c r="D91" s="347">
        <v>19.66772961667488</v>
      </c>
      <c r="E91" s="347">
        <v>17.434876372268178</v>
      </c>
      <c r="F91" s="356">
        <f>AVERAGE(D91:E91)</f>
        <v>18.551302994471527</v>
      </c>
      <c r="G91" s="357">
        <f>STDEV(D91:E91)/2^0.5</f>
        <v>1.1164266222033508</v>
      </c>
      <c r="H91" s="10" t="s">
        <v>1311</v>
      </c>
      <c r="I91" s="173"/>
    </row>
    <row r="92" spans="1:9" ht="16" thickBot="1">
      <c r="A92" s="232" t="s">
        <v>1324</v>
      </c>
      <c r="B92" s="13" t="s">
        <v>1312</v>
      </c>
      <c r="C92" s="10"/>
      <c r="D92" s="314" t="s">
        <v>1025</v>
      </c>
      <c r="E92" s="314" t="s">
        <v>1025</v>
      </c>
      <c r="F92" s="314" t="s">
        <v>1025</v>
      </c>
      <c r="G92" s="314" t="s">
        <v>1026</v>
      </c>
      <c r="H92" s="10"/>
      <c r="I92" s="173"/>
    </row>
    <row r="93" spans="1:9" ht="16" thickTop="1">
      <c r="A93" s="232" t="s">
        <v>1325</v>
      </c>
      <c r="B93" s="13" t="s">
        <v>1308</v>
      </c>
      <c r="C93" s="91" t="s">
        <v>1313</v>
      </c>
      <c r="D93" s="347">
        <v>1.0253773278511606</v>
      </c>
      <c r="E93" s="347">
        <v>1.0058200227897516</v>
      </c>
      <c r="F93" s="356">
        <f t="shared" ref="F93:F94" si="0">AVERAGE(D93:E93)</f>
        <v>1.0155986753204562</v>
      </c>
      <c r="G93" s="357">
        <f t="shared" ref="G93:G94" si="1">STDEV(D93:E93)/2^0.5</f>
        <v>9.7786525307045329E-3</v>
      </c>
      <c r="H93" s="91" t="s">
        <v>1313</v>
      </c>
      <c r="I93" s="173"/>
    </row>
    <row r="94" spans="1:9">
      <c r="A94" s="232" t="s">
        <v>1325</v>
      </c>
      <c r="B94" s="13" t="s">
        <v>1310</v>
      </c>
      <c r="C94" s="10" t="s">
        <v>1314</v>
      </c>
      <c r="D94" s="347">
        <v>4.557516081546801</v>
      </c>
      <c r="E94" s="347">
        <v>5.4721753011862475</v>
      </c>
      <c r="F94" s="356">
        <f t="shared" si="0"/>
        <v>5.0148456913665242</v>
      </c>
      <c r="G94" s="357">
        <f t="shared" si="1"/>
        <v>0.45732960981972326</v>
      </c>
      <c r="H94" s="10" t="s">
        <v>1314</v>
      </c>
      <c r="I94" s="173"/>
    </row>
    <row r="95" spans="1:9" ht="16" thickBot="1">
      <c r="A95" s="232" t="s">
        <v>1324</v>
      </c>
      <c r="B95" s="13" t="s">
        <v>1277</v>
      </c>
      <c r="C95" s="10"/>
      <c r="D95" s="314" t="s">
        <v>1025</v>
      </c>
      <c r="E95" s="314" t="s">
        <v>1025</v>
      </c>
      <c r="F95" s="314" t="s">
        <v>1025</v>
      </c>
      <c r="G95" s="314" t="s">
        <v>1026</v>
      </c>
      <c r="H95" s="10"/>
      <c r="I95" s="173"/>
    </row>
    <row r="96" spans="1:9" ht="16" thickTop="1">
      <c r="A96" s="232" t="s">
        <v>1325</v>
      </c>
      <c r="B96" s="13" t="s">
        <v>1308</v>
      </c>
      <c r="C96" s="91" t="s">
        <v>1315</v>
      </c>
      <c r="D96" s="347">
        <v>1.0447759807146257</v>
      </c>
      <c r="E96" s="347">
        <v>1.0121237317318577</v>
      </c>
      <c r="F96" s="356">
        <f t="shared" ref="F96:F97" si="2">AVERAGE(D96:E96)</f>
        <v>1.0284498562232418</v>
      </c>
      <c r="G96" s="357">
        <f t="shared" ref="G96:G97" si="3">STDEV(D96:E96)/2^0.5</f>
        <v>1.6326124491384042E-2</v>
      </c>
      <c r="H96" s="91" t="s">
        <v>1315</v>
      </c>
      <c r="I96" s="173"/>
    </row>
    <row r="97" spans="1:9">
      <c r="A97" s="232" t="s">
        <v>1325</v>
      </c>
      <c r="B97" s="13" t="s">
        <v>1310</v>
      </c>
      <c r="C97" s="10" t="s">
        <v>1316</v>
      </c>
      <c r="D97" s="347">
        <v>4.0698687483241045</v>
      </c>
      <c r="E97" s="347">
        <v>6.7377654332193826</v>
      </c>
      <c r="F97" s="356">
        <f t="shared" si="2"/>
        <v>5.403817090771744</v>
      </c>
      <c r="G97" s="357">
        <f t="shared" si="3"/>
        <v>1.3339483424476375</v>
      </c>
      <c r="H97" s="10" t="s">
        <v>1316</v>
      </c>
      <c r="I97" s="173"/>
    </row>
    <row r="98" spans="1:9" ht="16" thickBot="1">
      <c r="A98" s="232" t="s">
        <v>1324</v>
      </c>
      <c r="B98" s="13" t="s">
        <v>1279</v>
      </c>
      <c r="C98" s="10"/>
      <c r="D98" s="314" t="s">
        <v>1025</v>
      </c>
      <c r="E98" s="314" t="s">
        <v>1025</v>
      </c>
      <c r="F98" s="314" t="s">
        <v>1025</v>
      </c>
      <c r="G98" s="314" t="s">
        <v>1026</v>
      </c>
      <c r="H98" s="10"/>
      <c r="I98" s="173"/>
    </row>
    <row r="99" spans="1:9" ht="16" thickTop="1">
      <c r="A99" s="232" t="s">
        <v>1325</v>
      </c>
      <c r="B99" s="13" t="s">
        <v>1308</v>
      </c>
      <c r="C99" s="91" t="s">
        <v>1317</v>
      </c>
      <c r="D99" s="347">
        <v>1.0069621549071843</v>
      </c>
      <c r="E99" s="347">
        <v>1.0611982970028677</v>
      </c>
      <c r="F99" s="356">
        <f t="shared" ref="F99:F100" si="4">AVERAGE(D99:E99)</f>
        <v>1.0340802259550261</v>
      </c>
      <c r="G99" s="357">
        <f t="shared" ref="G99:G100" si="5">STDEV(D99:E99)/2^0.5</f>
        <v>2.7118071047841696E-2</v>
      </c>
      <c r="H99" s="91" t="s">
        <v>1317</v>
      </c>
      <c r="I99" s="173"/>
    </row>
    <row r="100" spans="1:9" ht="16" thickBot="1">
      <c r="A100" s="232" t="s">
        <v>1325</v>
      </c>
      <c r="B100" s="27" t="s">
        <v>1310</v>
      </c>
      <c r="C100" s="28" t="s">
        <v>1318</v>
      </c>
      <c r="D100" s="352">
        <v>3.0670854419514524</v>
      </c>
      <c r="E100" s="352">
        <v>2.3257355206542858</v>
      </c>
      <c r="F100" s="359">
        <f t="shared" si="4"/>
        <v>2.6964104813028689</v>
      </c>
      <c r="G100" s="360">
        <f t="shared" si="5"/>
        <v>0.37067496064858635</v>
      </c>
      <c r="H100" s="28" t="s">
        <v>1318</v>
      </c>
      <c r="I100" s="349"/>
    </row>
    <row r="101" spans="1:9" ht="16" thickTop="1">
      <c r="A101" s="232"/>
      <c r="B101" s="10"/>
      <c r="C101" s="10"/>
      <c r="D101" s="314"/>
      <c r="E101" s="314"/>
      <c r="F101" s="314"/>
      <c r="G101" s="314"/>
      <c r="H101" s="10"/>
      <c r="I101" s="173"/>
    </row>
    <row r="102" spans="1:9">
      <c r="A102" s="232"/>
      <c r="B102" s="10"/>
      <c r="C102" s="10"/>
      <c r="D102" s="314"/>
      <c r="E102" s="314"/>
      <c r="F102" s="314"/>
      <c r="G102" s="314"/>
      <c r="H102" s="10"/>
      <c r="I102" s="173"/>
    </row>
    <row r="103" spans="1:9">
      <c r="A103" s="232"/>
      <c r="B103" s="344" t="s">
        <v>1321</v>
      </c>
      <c r="C103" s="10"/>
      <c r="D103" s="314" t="s">
        <v>1304</v>
      </c>
      <c r="E103" s="314"/>
      <c r="F103" s="314"/>
      <c r="G103" s="314"/>
      <c r="H103" s="10"/>
      <c r="I103" s="173"/>
    </row>
    <row r="104" spans="1:9" ht="16" thickBot="1">
      <c r="A104" s="232"/>
      <c r="B104" s="10"/>
      <c r="C104" s="10"/>
      <c r="D104" s="314" t="s">
        <v>1305</v>
      </c>
      <c r="E104" s="314" t="s">
        <v>1306</v>
      </c>
      <c r="F104" s="314" t="s">
        <v>1199</v>
      </c>
      <c r="G104" s="314"/>
      <c r="H104" s="10"/>
      <c r="I104" s="173"/>
    </row>
    <row r="105" spans="1:9" ht="16.5" thickTop="1" thickBot="1">
      <c r="A105" s="232" t="s">
        <v>1324</v>
      </c>
      <c r="B105" s="345" t="s">
        <v>1307</v>
      </c>
      <c r="C105" s="91"/>
      <c r="D105" s="351" t="s">
        <v>1025</v>
      </c>
      <c r="E105" s="351" t="s">
        <v>1025</v>
      </c>
      <c r="F105" s="351" t="s">
        <v>1025</v>
      </c>
      <c r="G105" s="351" t="s">
        <v>1026</v>
      </c>
      <c r="H105" s="91"/>
      <c r="I105" s="348"/>
    </row>
    <row r="106" spans="1:9" ht="16" thickTop="1">
      <c r="A106" s="232" t="s">
        <v>1325</v>
      </c>
      <c r="B106" s="13" t="s">
        <v>1308</v>
      </c>
      <c r="C106" s="91" t="s">
        <v>1309</v>
      </c>
      <c r="D106" s="347">
        <v>1.0597629726299642</v>
      </c>
      <c r="E106" s="347">
        <v>1.1112970125452615</v>
      </c>
      <c r="F106" s="356">
        <f>AVERAGE(D106:E106)</f>
        <v>1.0855299925876127</v>
      </c>
      <c r="G106" s="357">
        <f>STDEV(D106:E106)/2^0.5</f>
        <v>2.5767019957648629E-2</v>
      </c>
      <c r="H106" s="91" t="s">
        <v>1309</v>
      </c>
      <c r="I106" s="173"/>
    </row>
    <row r="107" spans="1:9">
      <c r="A107" s="232" t="s">
        <v>1325</v>
      </c>
      <c r="B107" s="13" t="s">
        <v>1310</v>
      </c>
      <c r="C107" s="10" t="s">
        <v>1311</v>
      </c>
      <c r="D107" s="347">
        <v>7.6734752766323391</v>
      </c>
      <c r="E107" s="347">
        <v>7.2595073700296195</v>
      </c>
      <c r="F107" s="356">
        <f>AVERAGE(D107:E107)</f>
        <v>7.4664913233309793</v>
      </c>
      <c r="G107" s="357">
        <f>STDEV(D107:E107)/2^0.5</f>
        <v>0.20698395330135974</v>
      </c>
      <c r="H107" s="10" t="s">
        <v>1311</v>
      </c>
      <c r="I107" s="173"/>
    </row>
    <row r="108" spans="1:9" ht="16" thickBot="1">
      <c r="A108" s="232" t="s">
        <v>1324</v>
      </c>
      <c r="B108" s="13" t="s">
        <v>1312</v>
      </c>
      <c r="C108" s="10"/>
      <c r="D108" s="314" t="s">
        <v>1025</v>
      </c>
      <c r="E108" s="314" t="s">
        <v>1025</v>
      </c>
      <c r="F108" s="314" t="s">
        <v>1025</v>
      </c>
      <c r="G108" s="314" t="s">
        <v>1026</v>
      </c>
      <c r="H108" s="10"/>
      <c r="I108" s="173"/>
    </row>
    <row r="109" spans="1:9" ht="16" thickTop="1">
      <c r="A109" s="232" t="s">
        <v>1325</v>
      </c>
      <c r="B109" s="13" t="s">
        <v>1308</v>
      </c>
      <c r="C109" s="91" t="s">
        <v>1313</v>
      </c>
      <c r="D109" s="347">
        <v>1.0118002601760097</v>
      </c>
      <c r="E109" s="347">
        <v>1.0065870580895284</v>
      </c>
      <c r="F109" s="356">
        <f t="shared" ref="F109:F110" si="6">AVERAGE(D109:E109)</f>
        <v>1.009193659132769</v>
      </c>
      <c r="G109" s="357">
        <f t="shared" ref="G109:G110" si="7">STDEV(D109:E109)/2^0.5</f>
        <v>2.6066010432406195E-3</v>
      </c>
      <c r="H109" s="91" t="s">
        <v>1313</v>
      </c>
      <c r="I109" s="173"/>
    </row>
    <row r="110" spans="1:9">
      <c r="A110" s="232" t="s">
        <v>1325</v>
      </c>
      <c r="B110" s="13" t="s">
        <v>1310</v>
      </c>
      <c r="C110" s="10" t="s">
        <v>1314</v>
      </c>
      <c r="D110" s="347">
        <v>1.5797763307541846</v>
      </c>
      <c r="E110" s="347">
        <v>2.8299216191082941</v>
      </c>
      <c r="F110" s="356">
        <f t="shared" si="6"/>
        <v>2.2048489749312394</v>
      </c>
      <c r="G110" s="357">
        <f t="shared" si="7"/>
        <v>0.62507264417705422</v>
      </c>
      <c r="H110" s="10" t="s">
        <v>1314</v>
      </c>
      <c r="I110" s="173"/>
    </row>
    <row r="111" spans="1:9" ht="16" thickBot="1">
      <c r="A111" s="232" t="s">
        <v>1324</v>
      </c>
      <c r="B111" s="13" t="s">
        <v>1277</v>
      </c>
      <c r="C111" s="10"/>
      <c r="D111" s="314" t="s">
        <v>1025</v>
      </c>
      <c r="E111" s="314" t="s">
        <v>1025</v>
      </c>
      <c r="F111" s="314" t="s">
        <v>1025</v>
      </c>
      <c r="G111" s="314" t="s">
        <v>1026</v>
      </c>
      <c r="H111" s="10"/>
      <c r="I111" s="173"/>
    </row>
    <row r="112" spans="1:9" ht="16" thickTop="1">
      <c r="A112" s="232" t="s">
        <v>1325</v>
      </c>
      <c r="B112" s="13" t="s">
        <v>1308</v>
      </c>
      <c r="C112" s="91" t="s">
        <v>1315</v>
      </c>
      <c r="D112" s="347">
        <v>1.1450716193102599</v>
      </c>
      <c r="E112" s="347">
        <v>1.2464068909140316</v>
      </c>
      <c r="F112" s="356">
        <f t="shared" ref="F112:F113" si="8">AVERAGE(D112:E112)</f>
        <v>1.1957392551121457</v>
      </c>
      <c r="G112" s="357">
        <f t="shared" ref="G112:G113" si="9">STDEV(D112:E112)/2^0.5</f>
        <v>5.0667635801885824E-2</v>
      </c>
      <c r="H112" s="91" t="s">
        <v>1315</v>
      </c>
      <c r="I112" s="173"/>
    </row>
    <row r="113" spans="1:9">
      <c r="A113" s="232" t="s">
        <v>1325</v>
      </c>
      <c r="B113" s="13" t="s">
        <v>1310</v>
      </c>
      <c r="C113" s="10" t="s">
        <v>1316</v>
      </c>
      <c r="D113" s="347">
        <v>3.9782689287714335</v>
      </c>
      <c r="E113" s="347">
        <v>2.9774980938696038</v>
      </c>
      <c r="F113" s="356">
        <f t="shared" si="8"/>
        <v>3.4778835113205187</v>
      </c>
      <c r="G113" s="357">
        <f t="shared" si="9"/>
        <v>0.50038541745091436</v>
      </c>
      <c r="H113" s="10" t="s">
        <v>1316</v>
      </c>
      <c r="I113" s="173"/>
    </row>
    <row r="114" spans="1:9" ht="16" thickBot="1">
      <c r="A114" s="232" t="s">
        <v>1324</v>
      </c>
      <c r="B114" s="13" t="s">
        <v>1279</v>
      </c>
      <c r="C114" s="10"/>
      <c r="D114" s="314" t="s">
        <v>1025</v>
      </c>
      <c r="E114" s="314" t="s">
        <v>1025</v>
      </c>
      <c r="F114" s="314" t="s">
        <v>1025</v>
      </c>
      <c r="G114" s="314" t="s">
        <v>1026</v>
      </c>
      <c r="H114" s="10"/>
      <c r="I114" s="173"/>
    </row>
    <row r="115" spans="1:9" ht="16" thickTop="1">
      <c r="A115" s="232" t="s">
        <v>1325</v>
      </c>
      <c r="B115" s="13" t="s">
        <v>1308</v>
      </c>
      <c r="C115" s="91" t="s">
        <v>1317</v>
      </c>
      <c r="D115" s="347">
        <v>1.0344257826945367</v>
      </c>
      <c r="E115" s="347">
        <v>1.0156384770234419</v>
      </c>
      <c r="F115" s="356">
        <f t="shared" ref="F115:F116" si="10">AVERAGE(D115:E115)</f>
        <v>1.0250321298589893</v>
      </c>
      <c r="G115" s="357">
        <f t="shared" ref="G115:G116" si="11">STDEV(D115:E115)/2^0.5</f>
        <v>9.3936528355473836E-3</v>
      </c>
      <c r="H115" s="91" t="s">
        <v>1317</v>
      </c>
      <c r="I115" s="173"/>
    </row>
    <row r="116" spans="1:9" ht="16" thickBot="1">
      <c r="A116" s="232" t="s">
        <v>1325</v>
      </c>
      <c r="B116" s="27" t="s">
        <v>1310</v>
      </c>
      <c r="C116" s="28" t="s">
        <v>1318</v>
      </c>
      <c r="D116" s="352">
        <v>1.6993210073984175</v>
      </c>
      <c r="E116" s="352">
        <v>1.653333826734545</v>
      </c>
      <c r="F116" s="359">
        <f t="shared" si="10"/>
        <v>1.6763274170664813</v>
      </c>
      <c r="G116" s="360">
        <f t="shared" si="11"/>
        <v>2.2993590331936261E-2</v>
      </c>
      <c r="H116" s="28" t="s">
        <v>1318</v>
      </c>
      <c r="I116" s="349"/>
    </row>
    <row r="117" spans="1:9" ht="16" thickTop="1">
      <c r="A117" s="232"/>
      <c r="B117" s="10"/>
      <c r="C117" s="10"/>
      <c r="D117" s="314"/>
      <c r="E117" s="314"/>
      <c r="F117" s="314"/>
      <c r="G117" s="314"/>
      <c r="H117" s="10"/>
      <c r="I117" s="173"/>
    </row>
    <row r="118" spans="1:9">
      <c r="A118" s="232"/>
      <c r="B118" s="10"/>
      <c r="C118" s="10"/>
      <c r="D118" s="314"/>
      <c r="E118" s="314"/>
      <c r="F118" s="314"/>
      <c r="G118" s="314"/>
      <c r="H118" s="10"/>
      <c r="I118" s="173"/>
    </row>
    <row r="119" spans="1:9">
      <c r="A119" s="232"/>
      <c r="B119" s="10"/>
      <c r="C119" s="10"/>
      <c r="D119" s="314"/>
      <c r="E119" s="314"/>
      <c r="F119" s="314"/>
      <c r="G119" s="314"/>
      <c r="H119" s="10"/>
      <c r="I119" s="173"/>
    </row>
    <row r="120" spans="1:9">
      <c r="A120" s="232"/>
      <c r="B120" s="344" t="s">
        <v>1322</v>
      </c>
      <c r="C120" s="10"/>
      <c r="D120" s="314" t="s">
        <v>1304</v>
      </c>
      <c r="E120" s="314"/>
      <c r="F120" s="314"/>
      <c r="G120" s="314"/>
      <c r="H120" s="10"/>
      <c r="I120" s="173"/>
    </row>
    <row r="121" spans="1:9" ht="16" thickBot="1">
      <c r="A121" s="232"/>
      <c r="B121" s="10"/>
      <c r="C121" s="10"/>
      <c r="D121" s="314" t="s">
        <v>1305</v>
      </c>
      <c r="E121" s="314" t="s">
        <v>1306</v>
      </c>
      <c r="F121" s="314" t="s">
        <v>1199</v>
      </c>
      <c r="G121" s="314"/>
      <c r="H121" s="10"/>
      <c r="I121" s="173"/>
    </row>
    <row r="122" spans="1:9" ht="16.5" thickTop="1" thickBot="1">
      <c r="A122" s="232" t="s">
        <v>1324</v>
      </c>
      <c r="B122" s="10" t="s">
        <v>1307</v>
      </c>
      <c r="C122" s="10"/>
      <c r="D122" s="314" t="s">
        <v>1025</v>
      </c>
      <c r="E122" s="314" t="s">
        <v>1025</v>
      </c>
      <c r="F122" s="351" t="s">
        <v>1025</v>
      </c>
      <c r="G122" s="351" t="s">
        <v>1026</v>
      </c>
      <c r="H122" s="10"/>
      <c r="I122" s="173"/>
    </row>
    <row r="123" spans="1:9" ht="16" thickTop="1">
      <c r="A123" s="232" t="s">
        <v>1325</v>
      </c>
      <c r="B123" s="10" t="s">
        <v>1308</v>
      </c>
      <c r="C123" s="91" t="s">
        <v>1309</v>
      </c>
      <c r="D123" s="347">
        <v>1.0558607616665547</v>
      </c>
      <c r="E123" s="347">
        <v>1.0192978254106746</v>
      </c>
      <c r="F123" s="356">
        <f>AVERAGE(D123:E123)</f>
        <v>1.0375792935386148</v>
      </c>
      <c r="G123" s="357">
        <f>STDEV(D123:E123)/2^0.5</f>
        <v>1.828146812794007E-2</v>
      </c>
      <c r="H123" s="91" t="s">
        <v>1309</v>
      </c>
      <c r="I123" s="173"/>
    </row>
    <row r="124" spans="1:9">
      <c r="A124" s="232" t="s">
        <v>1325</v>
      </c>
      <c r="B124" s="10" t="s">
        <v>1310</v>
      </c>
      <c r="C124" s="10" t="s">
        <v>1311</v>
      </c>
      <c r="D124" s="347">
        <v>0.80804214100102068</v>
      </c>
      <c r="E124" s="347">
        <v>0.50127866092124385</v>
      </c>
      <c r="F124" s="356">
        <f>AVERAGE(D124:E124)</f>
        <v>0.65466040096113232</v>
      </c>
      <c r="G124" s="357">
        <f>STDEV(D124:E124)/2^0.5</f>
        <v>0.153381740039888</v>
      </c>
      <c r="H124" s="10" t="s">
        <v>1311</v>
      </c>
      <c r="I124" s="173"/>
    </row>
    <row r="125" spans="1:9" ht="16" thickBot="1">
      <c r="A125" s="232" t="s">
        <v>1324</v>
      </c>
      <c r="B125" s="10" t="s">
        <v>1312</v>
      </c>
      <c r="C125" s="10"/>
      <c r="D125" s="314" t="s">
        <v>1025</v>
      </c>
      <c r="E125" s="314" t="s">
        <v>1025</v>
      </c>
      <c r="F125" s="314" t="s">
        <v>1025</v>
      </c>
      <c r="G125" s="314" t="s">
        <v>1026</v>
      </c>
      <c r="H125" s="10"/>
      <c r="I125" s="173"/>
    </row>
    <row r="126" spans="1:9" ht="16" thickTop="1">
      <c r="A126" s="232" t="s">
        <v>1325</v>
      </c>
      <c r="B126" s="10" t="s">
        <v>1308</v>
      </c>
      <c r="C126" s="91" t="s">
        <v>1313</v>
      </c>
      <c r="D126" s="347">
        <v>1.1744894344390946</v>
      </c>
      <c r="E126" s="347">
        <v>1.1545414005954922</v>
      </c>
      <c r="F126" s="356">
        <f t="shared" ref="F126:F127" si="12">AVERAGE(D126:E126)</f>
        <v>1.1645154175172934</v>
      </c>
      <c r="G126" s="357">
        <f t="shared" ref="G126:G127" si="13">STDEV(D126:E126)/2^0.5</f>
        <v>9.9740169218012192E-3</v>
      </c>
      <c r="H126" s="91" t="s">
        <v>1313</v>
      </c>
      <c r="I126" s="173"/>
    </row>
    <row r="127" spans="1:9">
      <c r="A127" s="232" t="s">
        <v>1325</v>
      </c>
      <c r="B127" s="10" t="s">
        <v>1310</v>
      </c>
      <c r="C127" s="10" t="s">
        <v>1314</v>
      </c>
      <c r="D127" s="347">
        <v>0.52834051329476495</v>
      </c>
      <c r="E127" s="347">
        <v>1.6216270020649521</v>
      </c>
      <c r="F127" s="356">
        <f t="shared" si="12"/>
        <v>1.0749837576798584</v>
      </c>
      <c r="G127" s="357">
        <f t="shared" si="13"/>
        <v>0.54664324438509393</v>
      </c>
      <c r="H127" s="10" t="s">
        <v>1314</v>
      </c>
      <c r="I127" s="173"/>
    </row>
    <row r="128" spans="1:9" ht="16" thickBot="1">
      <c r="A128" s="232" t="s">
        <v>1324</v>
      </c>
      <c r="B128" s="10" t="s">
        <v>1277</v>
      </c>
      <c r="C128" s="10"/>
      <c r="D128" s="314" t="s">
        <v>1025</v>
      </c>
      <c r="E128" s="314" t="s">
        <v>1025</v>
      </c>
      <c r="F128" s="314" t="s">
        <v>1025</v>
      </c>
      <c r="G128" s="314" t="s">
        <v>1026</v>
      </c>
      <c r="H128" s="10"/>
      <c r="I128" s="173"/>
    </row>
    <row r="129" spans="1:9" ht="16" thickTop="1">
      <c r="A129" s="232" t="s">
        <v>1325</v>
      </c>
      <c r="B129" s="10" t="s">
        <v>1308</v>
      </c>
      <c r="C129" s="91" t="s">
        <v>1315</v>
      </c>
      <c r="D129" s="347">
        <v>1.1682668936536735</v>
      </c>
      <c r="E129" s="347">
        <v>1.0333622947652767</v>
      </c>
      <c r="F129" s="356">
        <f t="shared" ref="F129:F130" si="14">AVERAGE(D129:E129)</f>
        <v>1.1008145942094751</v>
      </c>
      <c r="G129" s="357">
        <f t="shared" ref="G129:G130" si="15">STDEV(D129:E129)/2^0.5</f>
        <v>6.745229944419838E-2</v>
      </c>
      <c r="H129" s="91" t="s">
        <v>1315</v>
      </c>
      <c r="I129" s="173"/>
    </row>
    <row r="130" spans="1:9">
      <c r="A130" s="232" t="s">
        <v>1325</v>
      </c>
      <c r="B130" s="10" t="s">
        <v>1310</v>
      </c>
      <c r="C130" s="10" t="s">
        <v>1316</v>
      </c>
      <c r="D130" s="347">
        <v>0.52727798948091331</v>
      </c>
      <c r="E130" s="347">
        <v>0.9930465545729007</v>
      </c>
      <c r="F130" s="356">
        <f t="shared" si="14"/>
        <v>0.760162272026907</v>
      </c>
      <c r="G130" s="357">
        <f t="shared" si="15"/>
        <v>0.2328842825459938</v>
      </c>
      <c r="H130" s="10" t="s">
        <v>1316</v>
      </c>
      <c r="I130" s="173"/>
    </row>
    <row r="131" spans="1:9" ht="16" thickBot="1">
      <c r="A131" s="232" t="s">
        <v>1324</v>
      </c>
      <c r="B131" s="10" t="s">
        <v>1279</v>
      </c>
      <c r="C131" s="10"/>
      <c r="D131" s="314" t="s">
        <v>1025</v>
      </c>
      <c r="E131" s="314" t="s">
        <v>1025</v>
      </c>
      <c r="F131" s="314" t="s">
        <v>1025</v>
      </c>
      <c r="G131" s="314" t="s">
        <v>1026</v>
      </c>
      <c r="H131" s="10"/>
      <c r="I131" s="173"/>
    </row>
    <row r="132" spans="1:9" ht="16" thickTop="1">
      <c r="A132" s="232" t="s">
        <v>1325</v>
      </c>
      <c r="B132" s="10" t="s">
        <v>1308</v>
      </c>
      <c r="C132" s="91" t="s">
        <v>1317</v>
      </c>
      <c r="D132" s="347">
        <v>1.2522016535389489</v>
      </c>
      <c r="E132" s="347">
        <v>1.018388270071493</v>
      </c>
      <c r="F132" s="356">
        <f t="shared" ref="F132:F133" si="16">AVERAGE(D132:E132)</f>
        <v>1.1352949618052208</v>
      </c>
      <c r="G132" s="357">
        <f t="shared" ref="G132:G133" si="17">STDEV(D132:E132)/2^0.5</f>
        <v>0.1169066917337287</v>
      </c>
      <c r="H132" s="91" t="s">
        <v>1317</v>
      </c>
      <c r="I132" s="173"/>
    </row>
    <row r="133" spans="1:9" ht="16" thickBot="1">
      <c r="A133" s="232" t="s">
        <v>1325</v>
      </c>
      <c r="B133" s="10" t="s">
        <v>1310</v>
      </c>
      <c r="C133" s="10" t="s">
        <v>1318</v>
      </c>
      <c r="D133" s="347">
        <v>0.86301189984479576</v>
      </c>
      <c r="E133" s="347">
        <v>1.0257432637360919</v>
      </c>
      <c r="F133" s="359">
        <f t="shared" si="16"/>
        <v>0.94437758179044384</v>
      </c>
      <c r="G133" s="360">
        <f t="shared" si="17"/>
        <v>8.1365681945648083E-2</v>
      </c>
      <c r="H133" s="10" t="s">
        <v>1318</v>
      </c>
      <c r="I133" s="173"/>
    </row>
    <row r="134" spans="1:9" ht="16" thickTop="1">
      <c r="A134" s="232"/>
      <c r="B134" s="10"/>
      <c r="C134" s="10"/>
      <c r="D134" s="314"/>
      <c r="E134" s="314"/>
      <c r="F134" s="10"/>
      <c r="G134" s="10"/>
      <c r="H134" s="10"/>
      <c r="I134" s="173"/>
    </row>
    <row r="135" spans="1:9" ht="16" thickBot="1">
      <c r="A135" s="233"/>
      <c r="B135" s="213"/>
      <c r="C135" s="213"/>
      <c r="D135" s="353"/>
      <c r="E135" s="353"/>
      <c r="F135" s="213"/>
      <c r="G135" s="213"/>
      <c r="H135" s="213"/>
      <c r="I135" s="214"/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4:AB234"/>
  <sheetViews>
    <sheetView workbookViewId="0">
      <selection activeCell="J4" sqref="J4"/>
    </sheetView>
  </sheetViews>
  <sheetFormatPr defaultColWidth="11" defaultRowHeight="15.5"/>
  <cols>
    <col min="1" max="1" width="16.08203125" customWidth="1"/>
    <col min="11" max="11" width="17.83203125" customWidth="1"/>
  </cols>
  <sheetData>
    <row r="4" spans="1:25" ht="16" thickBot="1">
      <c r="A4" s="396" t="s">
        <v>1683</v>
      </c>
      <c r="B4" s="9" t="s">
        <v>1684</v>
      </c>
    </row>
    <row r="5" spans="1:25">
      <c r="A5" s="229" t="s">
        <v>1324</v>
      </c>
      <c r="B5" s="208" t="s">
        <v>1113</v>
      </c>
      <c r="C5" s="208" t="s">
        <v>1391</v>
      </c>
      <c r="D5" s="208" t="s">
        <v>1392</v>
      </c>
      <c r="E5" s="208" t="s">
        <v>1393</v>
      </c>
      <c r="F5" s="208" t="s">
        <v>1396</v>
      </c>
      <c r="G5" s="208" t="s">
        <v>1394</v>
      </c>
      <c r="H5" s="208" t="s">
        <v>1395</v>
      </c>
      <c r="I5" s="170" t="s">
        <v>1026</v>
      </c>
      <c r="T5" s="397"/>
      <c r="U5" s="398"/>
      <c r="V5" s="398"/>
      <c r="W5" s="398"/>
      <c r="X5" s="398"/>
      <c r="Y5" s="398"/>
    </row>
    <row r="6" spans="1:25">
      <c r="A6" s="232" t="s">
        <v>1332</v>
      </c>
      <c r="B6" s="10" t="s">
        <v>1397</v>
      </c>
      <c r="C6" s="397">
        <v>48086</v>
      </c>
      <c r="D6" s="397">
        <v>56860</v>
      </c>
      <c r="E6" s="10">
        <f t="shared" ref="E6:E11" si="0">C6/D6</f>
        <v>0.8456911712979247</v>
      </c>
      <c r="F6" s="10">
        <f>AVERAGE(E6:E8)</f>
        <v>0.98809644381737327</v>
      </c>
      <c r="G6" s="10">
        <f>E6/F6</f>
        <v>0.85587917716889494</v>
      </c>
      <c r="H6" s="10">
        <f>AVERAGE(G6:G11)</f>
        <v>1</v>
      </c>
      <c r="I6" s="173">
        <f>STDEV(G6:G11)/6^0.5</f>
        <v>5.6016344358842868E-2</v>
      </c>
    </row>
    <row r="7" spans="1:25">
      <c r="A7" s="232" t="s">
        <v>1332</v>
      </c>
      <c r="B7" s="10" t="s">
        <v>1398</v>
      </c>
      <c r="C7" s="398">
        <v>127015</v>
      </c>
      <c r="D7" s="398">
        <v>112935</v>
      </c>
      <c r="E7" s="10">
        <f t="shared" si="0"/>
        <v>1.1246734847478639</v>
      </c>
      <c r="F7" s="10"/>
      <c r="G7" s="10">
        <f>E7/F6</f>
        <v>1.1382223787820187</v>
      </c>
      <c r="H7" s="10"/>
      <c r="I7" s="173"/>
    </row>
    <row r="8" spans="1:25">
      <c r="A8" s="232" t="s">
        <v>1332</v>
      </c>
      <c r="B8" s="10" t="s">
        <v>1399</v>
      </c>
      <c r="C8" s="398">
        <v>126463</v>
      </c>
      <c r="D8" s="398">
        <v>127236</v>
      </c>
      <c r="E8" s="10">
        <f t="shared" si="0"/>
        <v>0.99392467540633156</v>
      </c>
      <c r="F8" s="10"/>
      <c r="G8" s="10">
        <f>E8/F6</f>
        <v>1.0058984440490866</v>
      </c>
      <c r="H8" s="10"/>
      <c r="I8" s="173"/>
    </row>
    <row r="9" spans="1:25">
      <c r="A9" s="232" t="s">
        <v>1332</v>
      </c>
      <c r="B9" s="10" t="s">
        <v>1400</v>
      </c>
      <c r="C9" s="397">
        <v>198440</v>
      </c>
      <c r="D9" s="397">
        <v>103941</v>
      </c>
      <c r="E9" s="10">
        <f t="shared" si="0"/>
        <v>1.9091600042331707</v>
      </c>
      <c r="F9" s="10">
        <f>AVERAGE(E9:E11)</f>
        <v>1.608063275521932</v>
      </c>
      <c r="G9" s="10">
        <f>E9/F9</f>
        <v>1.1872418413470149</v>
      </c>
      <c r="H9" s="10"/>
      <c r="I9" s="173"/>
    </row>
    <row r="10" spans="1:25">
      <c r="A10" s="232" t="s">
        <v>1332</v>
      </c>
      <c r="B10" s="10" t="s">
        <v>1401</v>
      </c>
      <c r="C10" s="398">
        <v>130706</v>
      </c>
      <c r="D10" s="398">
        <v>92598</v>
      </c>
      <c r="E10" s="10">
        <f t="shared" si="0"/>
        <v>1.4115423659258299</v>
      </c>
      <c r="F10" s="10"/>
      <c r="G10" s="10">
        <f>E10/F9</f>
        <v>0.87779031298857513</v>
      </c>
      <c r="H10" s="10"/>
      <c r="I10" s="173"/>
    </row>
    <row r="11" spans="1:25">
      <c r="A11" s="232" t="s">
        <v>1332</v>
      </c>
      <c r="B11" s="10" t="s">
        <v>1402</v>
      </c>
      <c r="C11" s="398">
        <v>133645</v>
      </c>
      <c r="D11" s="398">
        <v>88890</v>
      </c>
      <c r="E11" s="10">
        <f t="shared" si="0"/>
        <v>1.5034874564067948</v>
      </c>
      <c r="F11" s="10"/>
      <c r="G11" s="10">
        <f>E11/F9</f>
        <v>0.93496784566440971</v>
      </c>
      <c r="H11" s="10"/>
      <c r="I11" s="173"/>
    </row>
    <row r="12" spans="1:25">
      <c r="A12" s="232"/>
      <c r="B12" s="10"/>
      <c r="C12" s="10"/>
      <c r="D12" s="10"/>
      <c r="E12" s="10"/>
      <c r="F12" s="10"/>
      <c r="G12" s="10"/>
      <c r="H12" s="10"/>
      <c r="I12" s="173"/>
    </row>
    <row r="13" spans="1:25">
      <c r="A13" s="232"/>
      <c r="B13" s="10"/>
      <c r="C13" s="10"/>
      <c r="D13" s="10"/>
      <c r="E13" s="10"/>
      <c r="F13" s="10"/>
      <c r="G13" s="10"/>
      <c r="H13" s="10"/>
      <c r="I13" s="173"/>
    </row>
    <row r="14" spans="1:25">
      <c r="A14" s="232" t="s">
        <v>1324</v>
      </c>
      <c r="B14" s="10" t="s">
        <v>1113</v>
      </c>
      <c r="C14" s="10" t="s">
        <v>1391</v>
      </c>
      <c r="D14" s="10" t="s">
        <v>1392</v>
      </c>
      <c r="E14" s="10" t="s">
        <v>1393</v>
      </c>
      <c r="F14" s="10"/>
      <c r="G14" s="10" t="s">
        <v>1394</v>
      </c>
      <c r="H14" s="10" t="s">
        <v>1395</v>
      </c>
      <c r="I14" s="173" t="s">
        <v>1026</v>
      </c>
    </row>
    <row r="15" spans="1:25">
      <c r="A15" s="232" t="s">
        <v>1390</v>
      </c>
      <c r="B15" s="10" t="s">
        <v>1397</v>
      </c>
      <c r="C15" s="398">
        <v>20073</v>
      </c>
      <c r="D15" s="398">
        <v>81007</v>
      </c>
      <c r="E15" s="10">
        <f t="shared" ref="E15:E20" si="1">C15/D15</f>
        <v>0.24779340057032109</v>
      </c>
      <c r="F15" s="399"/>
      <c r="G15" s="10">
        <f>E15/F6</f>
        <v>0.25077855721553427</v>
      </c>
      <c r="H15" s="10">
        <f>AVERAGE(G15:G20)</f>
        <v>0.26549425323951853</v>
      </c>
      <c r="I15" s="173">
        <f>STDEV(G15:G20)/6^0.5</f>
        <v>8.8007803183310813E-3</v>
      </c>
    </row>
    <row r="16" spans="1:25">
      <c r="A16" s="232" t="s">
        <v>1390</v>
      </c>
      <c r="B16" s="10" t="s">
        <v>1398</v>
      </c>
      <c r="C16" s="398">
        <v>22180</v>
      </c>
      <c r="D16" s="398">
        <v>79881</v>
      </c>
      <c r="E16" s="10">
        <f t="shared" si="1"/>
        <v>0.27766302374782487</v>
      </c>
      <c r="F16" s="399"/>
      <c r="G16" s="10">
        <f>E16/F6</f>
        <v>0.28100801848361318</v>
      </c>
      <c r="H16" s="10"/>
      <c r="I16" s="173"/>
    </row>
    <row r="17" spans="1:17">
      <c r="A17" s="232" t="s">
        <v>1390</v>
      </c>
      <c r="B17" s="10" t="s">
        <v>1399</v>
      </c>
      <c r="C17" s="398">
        <v>21807</v>
      </c>
      <c r="D17" s="398">
        <v>75790</v>
      </c>
      <c r="E17" s="10">
        <f t="shared" si="1"/>
        <v>0.28772925188019527</v>
      </c>
      <c r="F17" s="399"/>
      <c r="G17" s="10">
        <f>E17/F6</f>
        <v>0.29119551404171973</v>
      </c>
      <c r="H17" s="10"/>
      <c r="I17" s="173"/>
    </row>
    <row r="18" spans="1:17">
      <c r="A18" s="232" t="s">
        <v>1390</v>
      </c>
      <c r="B18" s="10" t="s">
        <v>1400</v>
      </c>
      <c r="C18" s="398">
        <v>48894</v>
      </c>
      <c r="D18" s="398">
        <v>131395</v>
      </c>
      <c r="E18" s="10">
        <f t="shared" si="1"/>
        <v>0.3721146162334944</v>
      </c>
      <c r="F18" s="399"/>
      <c r="G18" s="10">
        <f>E18/F9</f>
        <v>0.23140545642565993</v>
      </c>
      <c r="H18" s="10"/>
      <c r="I18" s="173"/>
    </row>
    <row r="19" spans="1:17">
      <c r="A19" s="232" t="s">
        <v>1390</v>
      </c>
      <c r="B19" s="10" t="s">
        <v>1401</v>
      </c>
      <c r="C19" s="398">
        <v>56210</v>
      </c>
      <c r="D19" s="398">
        <v>131138</v>
      </c>
      <c r="E19" s="10">
        <f t="shared" si="1"/>
        <v>0.42863243300950143</v>
      </c>
      <c r="F19" s="399"/>
      <c r="G19" s="10">
        <f>E19/F9</f>
        <v>0.26655196939957443</v>
      </c>
      <c r="H19" s="10"/>
      <c r="I19" s="173"/>
      <c r="P19" s="37"/>
      <c r="Q19" s="37"/>
    </row>
    <row r="20" spans="1:17" ht="16" thickBot="1">
      <c r="A20" s="233" t="s">
        <v>1390</v>
      </c>
      <c r="B20" s="213" t="s">
        <v>1402</v>
      </c>
      <c r="C20" s="400">
        <v>58489</v>
      </c>
      <c r="D20" s="400">
        <v>133709</v>
      </c>
      <c r="E20" s="213">
        <f t="shared" si="1"/>
        <v>0.43743502681195728</v>
      </c>
      <c r="F20" s="401"/>
      <c r="G20" s="213">
        <f>E20/F9</f>
        <v>0.2720260038710095</v>
      </c>
      <c r="H20" s="213"/>
      <c r="I20" s="214"/>
    </row>
    <row r="23" spans="1:17" ht="16" thickBot="1">
      <c r="A23" s="9" t="s">
        <v>1685</v>
      </c>
      <c r="B23" s="9" t="s">
        <v>1686</v>
      </c>
      <c r="P23" s="37"/>
      <c r="Q23" s="37"/>
    </row>
    <row r="24" spans="1:17">
      <c r="A24" s="229"/>
      <c r="B24" s="208"/>
      <c r="C24" s="208"/>
      <c r="D24" s="208"/>
      <c r="E24" s="208"/>
      <c r="F24" s="208"/>
      <c r="G24" s="208"/>
      <c r="H24" s="208"/>
      <c r="I24" s="208"/>
      <c r="J24" s="208"/>
      <c r="K24" s="208"/>
      <c r="L24" s="208"/>
      <c r="M24" s="208"/>
      <c r="N24" s="208"/>
      <c r="O24" s="170"/>
    </row>
    <row r="25" spans="1:17">
      <c r="A25" s="370"/>
      <c r="B25" s="198"/>
      <c r="C25" s="371" t="s">
        <v>1329</v>
      </c>
      <c r="D25" s="198"/>
      <c r="E25" s="198"/>
      <c r="F25" s="198"/>
      <c r="G25" s="198"/>
      <c r="H25" s="198"/>
      <c r="I25" s="371" t="s">
        <v>1329</v>
      </c>
      <c r="J25" s="198"/>
      <c r="K25" s="198"/>
      <c r="L25" s="198"/>
      <c r="M25" s="198"/>
      <c r="N25" s="198"/>
      <c r="O25" s="199"/>
    </row>
    <row r="26" spans="1:17">
      <c r="A26" s="364" t="s">
        <v>1261</v>
      </c>
      <c r="B26" s="365" t="s">
        <v>1330</v>
      </c>
      <c r="C26" s="198" t="s">
        <v>1404</v>
      </c>
      <c r="D26" s="369" t="s">
        <v>1334</v>
      </c>
      <c r="E26" s="365" t="s">
        <v>1331</v>
      </c>
      <c r="F26" s="198"/>
      <c r="G26" s="365" t="s">
        <v>1261</v>
      </c>
      <c r="H26" s="365" t="s">
        <v>1330</v>
      </c>
      <c r="I26" s="198" t="s">
        <v>1403</v>
      </c>
      <c r="J26" s="369" t="s">
        <v>1334</v>
      </c>
      <c r="K26" s="365" t="s">
        <v>1331</v>
      </c>
      <c r="L26" s="198"/>
      <c r="M26" s="198" t="s">
        <v>1189</v>
      </c>
      <c r="N26" s="198" t="s">
        <v>1332</v>
      </c>
      <c r="O26" s="199" t="s">
        <v>1335</v>
      </c>
    </row>
    <row r="27" spans="1:17">
      <c r="A27" s="374">
        <v>260</v>
      </c>
      <c r="B27" s="92" t="s">
        <v>1189</v>
      </c>
      <c r="C27" s="368">
        <v>6608.4</v>
      </c>
      <c r="D27" s="371">
        <v>1</v>
      </c>
      <c r="E27" s="375">
        <f t="shared" ref="E27:E29" si="2">C27/D27</f>
        <v>6608.4</v>
      </c>
      <c r="F27" s="92"/>
      <c r="G27" s="373">
        <v>260</v>
      </c>
      <c r="H27" s="198" t="s">
        <v>1189</v>
      </c>
      <c r="I27" s="368">
        <v>6039.4</v>
      </c>
      <c r="J27" s="372">
        <v>1.6034920417597136</v>
      </c>
      <c r="K27" s="134">
        <f t="shared" ref="K27:K29" si="3">I27/J27</f>
        <v>3766.404723388715</v>
      </c>
      <c r="L27" s="198"/>
      <c r="M27" s="198" t="s">
        <v>1025</v>
      </c>
      <c r="N27" s="134">
        <f>AVERAGE(E27:E29)</f>
        <v>12008.044743310898</v>
      </c>
      <c r="O27" s="367">
        <f>AVERAGE(K27:K29)</f>
        <v>8712.7887410934163</v>
      </c>
    </row>
    <row r="28" spans="1:17">
      <c r="A28" s="374">
        <v>261</v>
      </c>
      <c r="B28" s="92" t="s">
        <v>1189</v>
      </c>
      <c r="C28" s="368">
        <v>6499.4</v>
      </c>
      <c r="D28" s="371">
        <v>0.29147944712870938</v>
      </c>
      <c r="E28" s="375">
        <f t="shared" si="2"/>
        <v>22297.970110839553</v>
      </c>
      <c r="F28" s="92"/>
      <c r="G28" s="373">
        <v>261</v>
      </c>
      <c r="H28" s="198" t="s">
        <v>1189</v>
      </c>
      <c r="I28" s="368">
        <v>26071.4</v>
      </c>
      <c r="J28" s="372">
        <v>1.3373705574394286</v>
      </c>
      <c r="K28" s="134">
        <f t="shared" si="3"/>
        <v>19494.522183826986</v>
      </c>
      <c r="L28" s="198"/>
      <c r="M28" s="198" t="s">
        <v>1026</v>
      </c>
      <c r="N28" s="198">
        <f>STDEV(E27:E29)/3^0.5</f>
        <v>5147.0634347310825</v>
      </c>
      <c r="O28" s="199">
        <f>STDEV(K27:K29)/3^0.5</f>
        <v>5396.971277067486</v>
      </c>
    </row>
    <row r="29" spans="1:17">
      <c r="A29" s="374">
        <v>266</v>
      </c>
      <c r="B29" s="92" t="s">
        <v>1189</v>
      </c>
      <c r="C29" s="368">
        <v>6951.4</v>
      </c>
      <c r="D29" s="371">
        <v>0.97662691312755423</v>
      </c>
      <c r="E29" s="375">
        <f t="shared" si="2"/>
        <v>7117.7641190931408</v>
      </c>
      <c r="F29" s="92"/>
      <c r="G29" s="373">
        <v>266</v>
      </c>
      <c r="H29" s="198" t="s">
        <v>1189</v>
      </c>
      <c r="I29" s="368">
        <v>4246.3999999999996</v>
      </c>
      <c r="J29" s="372">
        <v>1.4757565785289146</v>
      </c>
      <c r="K29" s="134">
        <f t="shared" si="3"/>
        <v>2877.4393160645495</v>
      </c>
      <c r="L29" s="198"/>
      <c r="M29" s="198"/>
      <c r="N29" s="198"/>
      <c r="O29" s="199"/>
    </row>
    <row r="30" spans="1:17">
      <c r="A30" s="376"/>
      <c r="B30" s="314"/>
      <c r="C30" s="314"/>
      <c r="D30" s="314"/>
      <c r="E30" s="314"/>
      <c r="F30" s="314"/>
      <c r="G30" s="314"/>
      <c r="H30" s="10"/>
      <c r="I30" s="10"/>
      <c r="J30" s="10"/>
      <c r="K30" s="10"/>
      <c r="L30" s="10"/>
      <c r="M30" s="10"/>
      <c r="N30" s="10"/>
      <c r="O30" s="173"/>
    </row>
    <row r="31" spans="1:17">
      <c r="A31" s="376"/>
      <c r="B31" s="314"/>
      <c r="C31" s="314"/>
      <c r="D31" s="314"/>
      <c r="E31" s="314"/>
      <c r="F31" s="314"/>
      <c r="G31" s="314"/>
      <c r="H31" s="10"/>
      <c r="I31" s="10"/>
      <c r="J31" s="10"/>
      <c r="K31" s="10"/>
      <c r="L31" s="10"/>
      <c r="M31" s="10"/>
      <c r="N31" s="10"/>
      <c r="O31" s="173"/>
    </row>
    <row r="32" spans="1:17">
      <c r="A32" s="377"/>
      <c r="B32" s="92"/>
      <c r="C32" s="371" t="s">
        <v>1329</v>
      </c>
      <c r="D32" s="92"/>
      <c r="E32" s="92"/>
      <c r="F32" s="92"/>
      <c r="G32" s="92"/>
      <c r="H32" s="198"/>
      <c r="I32" s="371" t="s">
        <v>1329</v>
      </c>
      <c r="J32" s="198"/>
      <c r="K32" s="198"/>
      <c r="L32" s="198"/>
      <c r="M32" s="198"/>
      <c r="N32" s="198"/>
      <c r="O32" s="199"/>
    </row>
    <row r="33" spans="1:15">
      <c r="A33" s="378" t="s">
        <v>1261</v>
      </c>
      <c r="B33" s="379" t="s">
        <v>1330</v>
      </c>
      <c r="C33" s="92" t="s">
        <v>1404</v>
      </c>
      <c r="D33" s="369" t="s">
        <v>1334</v>
      </c>
      <c r="E33" s="379" t="s">
        <v>1331</v>
      </c>
      <c r="F33" s="92"/>
      <c r="G33" s="379" t="s">
        <v>1261</v>
      </c>
      <c r="H33" s="365" t="s">
        <v>1330</v>
      </c>
      <c r="I33" s="198" t="s">
        <v>1403</v>
      </c>
      <c r="J33" s="369" t="s">
        <v>1334</v>
      </c>
      <c r="K33" s="365" t="s">
        <v>1331</v>
      </c>
      <c r="L33" s="198"/>
      <c r="M33" s="198" t="s">
        <v>1020</v>
      </c>
      <c r="N33" s="198" t="s">
        <v>1332</v>
      </c>
      <c r="O33" s="199" t="s">
        <v>1333</v>
      </c>
    </row>
    <row r="34" spans="1:15">
      <c r="A34" s="374">
        <v>262</v>
      </c>
      <c r="B34" s="92" t="s">
        <v>1020</v>
      </c>
      <c r="C34" s="368">
        <v>118661.4</v>
      </c>
      <c r="D34" s="371">
        <v>1.4524902127176686</v>
      </c>
      <c r="E34" s="375">
        <f>C34/D34</f>
        <v>81695.146005823786</v>
      </c>
      <c r="F34" s="92"/>
      <c r="G34" s="373">
        <v>262</v>
      </c>
      <c r="H34" s="198" t="s">
        <v>1020</v>
      </c>
      <c r="I34" s="368">
        <v>9230.4</v>
      </c>
      <c r="J34" s="372">
        <v>0.42685618115807472</v>
      </c>
      <c r="K34" s="134">
        <f t="shared" ref="K34:K36" si="4">I34/J34</f>
        <v>21624.145104230713</v>
      </c>
      <c r="L34" s="198"/>
      <c r="M34" s="198" t="s">
        <v>1025</v>
      </c>
      <c r="N34" s="134">
        <f>AVERAGE(E34:E36)</f>
        <v>85119.903211471334</v>
      </c>
      <c r="O34" s="367">
        <f>AVERAGE(K34:K36)</f>
        <v>39374.302012691172</v>
      </c>
    </row>
    <row r="35" spans="1:15">
      <c r="A35" s="374">
        <v>270</v>
      </c>
      <c r="B35" s="92" t="s">
        <v>1020</v>
      </c>
      <c r="C35" s="368">
        <v>102012.6</v>
      </c>
      <c r="D35" s="371">
        <v>1.0829333531155638</v>
      </c>
      <c r="E35" s="375">
        <f t="shared" ref="E35:E36" si="5">C35/D35</f>
        <v>94200.25683622458</v>
      </c>
      <c r="F35" s="92"/>
      <c r="G35" s="373">
        <v>270</v>
      </c>
      <c r="H35" s="198" t="s">
        <v>1020</v>
      </c>
      <c r="I35" s="366">
        <v>29842.6</v>
      </c>
      <c r="J35" s="372">
        <v>0.60805360985624013</v>
      </c>
      <c r="K35" s="134">
        <f t="shared" si="4"/>
        <v>49078.896196431713</v>
      </c>
      <c r="L35" s="198"/>
      <c r="M35" s="198" t="s">
        <v>1026</v>
      </c>
      <c r="N35" s="198">
        <f>STDEV(E34:E36)/3^0.5</f>
        <v>4585.6216358672946</v>
      </c>
      <c r="O35" s="199">
        <f>STDEV(K34:K36)/3^0.5</f>
        <v>8887.9909438097075</v>
      </c>
    </row>
    <row r="36" spans="1:15">
      <c r="A36" s="374">
        <v>272</v>
      </c>
      <c r="B36" s="92" t="s">
        <v>1020</v>
      </c>
      <c r="C36" s="368">
        <v>92742.6</v>
      </c>
      <c r="D36" s="371">
        <v>1.1670975780652006</v>
      </c>
      <c r="E36" s="375">
        <f t="shared" si="5"/>
        <v>79464.306792365634</v>
      </c>
      <c r="F36" s="92"/>
      <c r="G36" s="373">
        <v>272</v>
      </c>
      <c r="H36" s="198" t="s">
        <v>1020</v>
      </c>
      <c r="I36" s="366">
        <v>25662.6</v>
      </c>
      <c r="J36" s="372">
        <v>0.54117826236129962</v>
      </c>
      <c r="K36" s="134">
        <f t="shared" si="4"/>
        <v>47419.864737411088</v>
      </c>
      <c r="L36" s="198"/>
      <c r="M36" s="198"/>
      <c r="N36" s="198"/>
      <c r="O36" s="199"/>
    </row>
    <row r="37" spans="1:15" ht="16" thickBot="1">
      <c r="A37" s="233"/>
      <c r="B37" s="213"/>
      <c r="C37" s="213"/>
      <c r="D37" s="213"/>
      <c r="E37" s="213"/>
      <c r="F37" s="213"/>
      <c r="G37" s="213"/>
      <c r="H37" s="213"/>
      <c r="I37" s="213"/>
      <c r="J37" s="213"/>
      <c r="K37" s="213"/>
      <c r="L37" s="213"/>
      <c r="M37" s="213"/>
      <c r="N37" s="213"/>
      <c r="O37" s="214"/>
    </row>
    <row r="41" spans="1:15" ht="16" thickBot="1">
      <c r="A41" s="9" t="s">
        <v>1687</v>
      </c>
      <c r="B41" s="9" t="s">
        <v>1688</v>
      </c>
    </row>
    <row r="42" spans="1:15">
      <c r="A42" s="840"/>
      <c r="B42" s="841"/>
      <c r="C42" s="841"/>
      <c r="D42" s="841"/>
      <c r="E42" s="841"/>
      <c r="F42" s="841"/>
      <c r="G42" s="841"/>
      <c r="H42" s="841"/>
      <c r="I42" s="841"/>
      <c r="J42" s="841"/>
      <c r="K42" s="841"/>
      <c r="L42" s="841"/>
      <c r="M42" s="842"/>
    </row>
    <row r="43" spans="1:15">
      <c r="A43" s="411"/>
      <c r="B43" s="21" t="s">
        <v>1405</v>
      </c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412"/>
    </row>
    <row r="44" spans="1:15">
      <c r="A44" s="411"/>
      <c r="B44" s="405">
        <v>1</v>
      </c>
      <c r="C44" s="405">
        <v>2</v>
      </c>
      <c r="D44" s="405">
        <v>3</v>
      </c>
      <c r="E44" s="405">
        <v>4</v>
      </c>
      <c r="F44" s="405">
        <v>5</v>
      </c>
      <c r="G44" s="405">
        <v>6</v>
      </c>
      <c r="H44" s="405">
        <v>7</v>
      </c>
      <c r="I44" s="405">
        <v>8</v>
      </c>
      <c r="J44" s="405">
        <v>9</v>
      </c>
      <c r="K44" s="405">
        <v>10</v>
      </c>
      <c r="L44" s="405">
        <v>11</v>
      </c>
      <c r="M44" s="413">
        <v>12</v>
      </c>
    </row>
    <row r="45" spans="1:15">
      <c r="A45" s="414" t="s">
        <v>1406</v>
      </c>
      <c r="B45" s="402"/>
      <c r="C45" s="402">
        <v>0.90794699999999995</v>
      </c>
      <c r="D45" s="402">
        <v>1.0920529999999999</v>
      </c>
      <c r="E45" s="402">
        <v>2.3201939999999999</v>
      </c>
      <c r="F45" s="402">
        <v>2.2260499999999999</v>
      </c>
      <c r="G45" s="402">
        <v>2.471266</v>
      </c>
      <c r="H45" s="402">
        <v>1.5871770000000001</v>
      </c>
      <c r="I45" s="402">
        <v>1.9309970000000001</v>
      </c>
      <c r="J45" s="402">
        <v>1.639678</v>
      </c>
      <c r="K45" s="402">
        <v>0.73629699999999998</v>
      </c>
      <c r="L45" s="402">
        <v>1.0260640000000001</v>
      </c>
      <c r="M45" s="415">
        <v>0.83505200000000002</v>
      </c>
    </row>
    <row r="46" spans="1:15">
      <c r="A46" s="414" t="s">
        <v>1407</v>
      </c>
      <c r="B46" s="402"/>
      <c r="C46" s="402">
        <v>3.5538560000000001</v>
      </c>
      <c r="D46" s="402">
        <v>3.7413599999999998</v>
      </c>
      <c r="E46" s="402">
        <v>1.25596</v>
      </c>
      <c r="F46" s="402">
        <v>1.3412459999999999</v>
      </c>
      <c r="G46" s="402">
        <v>1.142835</v>
      </c>
      <c r="H46" s="402">
        <v>1.5733140000000001</v>
      </c>
      <c r="I46" s="402">
        <v>1.567294</v>
      </c>
      <c r="J46" s="402">
        <v>1.372803</v>
      </c>
      <c r="K46" s="402">
        <v>1.6268450000000001</v>
      </c>
      <c r="L46" s="402">
        <v>1.619947</v>
      </c>
      <c r="M46" s="415">
        <v>1.8953009999999999</v>
      </c>
    </row>
    <row r="47" spans="1:15">
      <c r="A47" s="414" t="s">
        <v>1408</v>
      </c>
      <c r="B47" s="402"/>
      <c r="C47" s="402"/>
      <c r="D47" s="402"/>
      <c r="E47" s="402"/>
      <c r="F47" s="402"/>
      <c r="G47" s="402"/>
      <c r="H47" s="402"/>
      <c r="I47" s="402"/>
      <c r="J47" s="402"/>
      <c r="K47" s="402"/>
      <c r="L47" s="402"/>
      <c r="M47" s="415"/>
    </row>
    <row r="48" spans="1:15">
      <c r="A48" s="414" t="s">
        <v>1409</v>
      </c>
      <c r="B48" s="402"/>
      <c r="C48" s="402"/>
      <c r="D48" s="402"/>
      <c r="E48" s="402"/>
      <c r="F48" s="402"/>
      <c r="G48" s="402"/>
      <c r="H48" s="402"/>
      <c r="I48" s="402"/>
      <c r="J48" s="402"/>
      <c r="K48" s="402"/>
      <c r="L48" s="402"/>
      <c r="M48" s="415"/>
    </row>
    <row r="49" spans="1:13">
      <c r="A49" s="414" t="s">
        <v>1410</v>
      </c>
      <c r="B49" s="402"/>
      <c r="C49" s="402">
        <v>1.0616019999999999</v>
      </c>
      <c r="D49" s="402">
        <v>0.93839799999999995</v>
      </c>
      <c r="E49" s="402">
        <v>0.88123200000000002</v>
      </c>
      <c r="F49" s="402">
        <v>1.731311</v>
      </c>
      <c r="G49" s="402">
        <v>2.0132289999999999</v>
      </c>
      <c r="H49" s="402">
        <v>1.423702</v>
      </c>
      <c r="I49" s="402">
        <v>1.483757</v>
      </c>
      <c r="J49" s="402">
        <v>1.6469750000000001</v>
      </c>
      <c r="K49" s="402">
        <v>0.67470799999999997</v>
      </c>
      <c r="L49" s="402">
        <v>0.69647499999999996</v>
      </c>
      <c r="M49" s="415">
        <v>0.84389599999999998</v>
      </c>
    </row>
    <row r="50" spans="1:13">
      <c r="A50" s="414" t="s">
        <v>1411</v>
      </c>
      <c r="B50" s="402"/>
      <c r="C50" s="402">
        <v>3.1910829999999999</v>
      </c>
      <c r="D50" s="402">
        <v>3.587529</v>
      </c>
      <c r="E50" s="402">
        <v>1.186493</v>
      </c>
      <c r="F50" s="402">
        <v>1.1615</v>
      </c>
      <c r="G50" s="402">
        <v>1.2513829999999999</v>
      </c>
      <c r="H50" s="402">
        <v>1.3152649999999999</v>
      </c>
      <c r="I50" s="402">
        <v>1.2727010000000001</v>
      </c>
      <c r="J50" s="402">
        <v>1.3652150000000001</v>
      </c>
      <c r="K50" s="402">
        <v>1.539231</v>
      </c>
      <c r="L50" s="402">
        <v>1.6137809999999999</v>
      </c>
      <c r="M50" s="415">
        <v>1.76928</v>
      </c>
    </row>
    <row r="51" spans="1:13">
      <c r="A51" s="414" t="s">
        <v>1412</v>
      </c>
      <c r="B51" s="402"/>
      <c r="C51" s="402"/>
      <c r="D51" s="402"/>
      <c r="E51" s="402"/>
      <c r="F51" s="402"/>
      <c r="G51" s="402"/>
      <c r="H51" s="402"/>
      <c r="I51" s="402"/>
      <c r="J51" s="402"/>
      <c r="K51" s="402"/>
      <c r="L51" s="402"/>
      <c r="M51" s="415"/>
    </row>
    <row r="52" spans="1:13">
      <c r="A52" s="414" t="s">
        <v>1413</v>
      </c>
      <c r="B52" s="402"/>
      <c r="C52" s="402"/>
      <c r="D52" s="402"/>
      <c r="E52" s="402"/>
      <c r="F52" s="402"/>
      <c r="G52" s="402"/>
      <c r="H52" s="402"/>
      <c r="I52" s="402"/>
      <c r="J52" s="402"/>
      <c r="K52" s="402"/>
      <c r="L52" s="402"/>
      <c r="M52" s="415"/>
    </row>
    <row r="53" spans="1:13">
      <c r="A53" s="411"/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412"/>
    </row>
    <row r="54" spans="1:13">
      <c r="A54" s="411"/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412"/>
    </row>
    <row r="55" spans="1:13">
      <c r="A55" s="411"/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412"/>
    </row>
    <row r="56" spans="1:13">
      <c r="A56" s="411" t="s">
        <v>1423</v>
      </c>
      <c r="B56" s="10" t="s">
        <v>1414</v>
      </c>
      <c r="C56" s="10" t="s">
        <v>1032</v>
      </c>
      <c r="D56" s="10"/>
      <c r="E56" s="10" t="s">
        <v>1414</v>
      </c>
      <c r="F56" s="10" t="s">
        <v>1032</v>
      </c>
      <c r="G56" s="10"/>
      <c r="H56" s="10" t="s">
        <v>1414</v>
      </c>
      <c r="I56" s="10" t="s">
        <v>1032</v>
      </c>
      <c r="J56" s="10"/>
      <c r="K56" s="10" t="s">
        <v>1414</v>
      </c>
      <c r="L56" s="10" t="s">
        <v>1032</v>
      </c>
      <c r="M56" s="412"/>
    </row>
    <row r="57" spans="1:13">
      <c r="A57" s="416" t="s">
        <v>1415</v>
      </c>
      <c r="B57" s="403">
        <f>AVERAGE(B45:D45)</f>
        <v>1</v>
      </c>
      <c r="C57" s="404">
        <f>STDEV(B45:D45)/2^0.5</f>
        <v>9.2052999999999982E-2</v>
      </c>
      <c r="D57" s="406" t="s">
        <v>1416</v>
      </c>
      <c r="E57" s="404">
        <f>AVERAGE(E45:G45)</f>
        <v>2.3391699999999997</v>
      </c>
      <c r="F57" s="404">
        <f>STDEV(E45:G45)/3^0.5</f>
        <v>7.1420790847857032E-2</v>
      </c>
      <c r="G57" s="406" t="s">
        <v>1417</v>
      </c>
      <c r="H57" s="404">
        <f t="shared" ref="H57:H62" si="6">AVERAGE(H45:J45)</f>
        <v>1.719284</v>
      </c>
      <c r="I57" s="404">
        <f>STDEV(H45:J45)/3^0.5</f>
        <v>0.10693593802989405</v>
      </c>
      <c r="J57" s="406" t="s">
        <v>1418</v>
      </c>
      <c r="K57" s="404">
        <f t="shared" ref="K57:K62" si="7">AVERAGE(K45:M45)</f>
        <v>0.86580433333333329</v>
      </c>
      <c r="L57" s="404">
        <f>STDEV(K45:M45)/3^0.5</f>
        <v>8.5050001129400907E-2</v>
      </c>
      <c r="M57" s="417"/>
    </row>
    <row r="58" spans="1:13">
      <c r="A58" s="418" t="s">
        <v>1419</v>
      </c>
      <c r="B58" s="397">
        <f t="shared" ref="B58:B62" si="8">AVERAGE(B46:D46)</f>
        <v>3.647608</v>
      </c>
      <c r="C58" s="404">
        <f t="shared" ref="C58:C62" si="9">STDEV(B46:D46)/2^0.5</f>
        <v>9.3751999999999822E-2</v>
      </c>
      <c r="D58" s="406" t="s">
        <v>1420</v>
      </c>
      <c r="E58" s="398">
        <f t="shared" ref="E58" si="10">AVERAGE(E46:G46)</f>
        <v>1.2466803333333332</v>
      </c>
      <c r="F58" s="404">
        <f t="shared" ref="F58:F62" si="11">STDEV(E46:G46)/3^0.5</f>
        <v>5.7463946349960236E-2</v>
      </c>
      <c r="G58" s="406" t="s">
        <v>1421</v>
      </c>
      <c r="H58" s="398">
        <f t="shared" si="6"/>
        <v>1.5044703333333336</v>
      </c>
      <c r="I58" s="404">
        <f t="shared" ref="I58:I62" si="12">STDEV(H46:J46)/3^0.5</f>
        <v>6.5856599518279962E-2</v>
      </c>
      <c r="J58" s="406" t="s">
        <v>1422</v>
      </c>
      <c r="K58" s="398">
        <f t="shared" si="7"/>
        <v>1.7140310000000001</v>
      </c>
      <c r="L58" s="404">
        <f t="shared" ref="L58:L62" si="13">STDEV(K46:M46)/3^0.5</f>
        <v>9.0656871914562148E-2</v>
      </c>
      <c r="M58" s="419"/>
    </row>
    <row r="59" spans="1:13">
      <c r="A59" s="414"/>
      <c r="B59" s="397"/>
      <c r="C59" s="404"/>
      <c r="D59" s="398"/>
      <c r="E59" s="398"/>
      <c r="F59" s="404"/>
      <c r="G59" s="398"/>
      <c r="H59" s="398"/>
      <c r="I59" s="404"/>
      <c r="J59" s="398"/>
      <c r="K59" s="398"/>
      <c r="L59" s="404"/>
      <c r="M59" s="419"/>
    </row>
    <row r="60" spans="1:13">
      <c r="A60" s="411" t="s">
        <v>1424</v>
      </c>
      <c r="B60" s="10" t="s">
        <v>1414</v>
      </c>
      <c r="C60" s="10" t="s">
        <v>1032</v>
      </c>
      <c r="D60" s="10"/>
      <c r="E60" s="10" t="s">
        <v>1414</v>
      </c>
      <c r="F60" s="10" t="s">
        <v>1032</v>
      </c>
      <c r="G60" s="10"/>
      <c r="H60" s="10" t="s">
        <v>1414</v>
      </c>
      <c r="I60" s="10" t="s">
        <v>1032</v>
      </c>
      <c r="J60" s="10"/>
      <c r="K60" s="10" t="s">
        <v>1414</v>
      </c>
      <c r="L60" s="10" t="s">
        <v>1032</v>
      </c>
      <c r="M60" s="419"/>
    </row>
    <row r="61" spans="1:13">
      <c r="A61" s="416" t="s">
        <v>1415</v>
      </c>
      <c r="B61" s="397">
        <f t="shared" si="8"/>
        <v>1</v>
      </c>
      <c r="C61" s="404">
        <f t="shared" si="9"/>
        <v>6.1601999999999983E-2</v>
      </c>
      <c r="D61" s="406" t="s">
        <v>1416</v>
      </c>
      <c r="E61" s="398">
        <f t="shared" ref="E61:E62" si="14">AVERAGE(E49:G49)</f>
        <v>1.5419239999999999</v>
      </c>
      <c r="F61" s="404">
        <f t="shared" si="11"/>
        <v>0.3402229067484045</v>
      </c>
      <c r="G61" s="406" t="s">
        <v>1417</v>
      </c>
      <c r="H61" s="398">
        <f t="shared" si="6"/>
        <v>1.5181446666666669</v>
      </c>
      <c r="I61" s="404">
        <f t="shared" si="12"/>
        <v>6.670730056581349E-2</v>
      </c>
      <c r="J61" s="406" t="s">
        <v>1418</v>
      </c>
      <c r="K61" s="398">
        <f t="shared" si="7"/>
        <v>0.73835966666666664</v>
      </c>
      <c r="L61" s="404">
        <f t="shared" si="13"/>
        <v>5.3140972304282372E-2</v>
      </c>
      <c r="M61" s="419"/>
    </row>
    <row r="62" spans="1:13">
      <c r="A62" s="418" t="s">
        <v>1419</v>
      </c>
      <c r="B62" s="397">
        <f t="shared" si="8"/>
        <v>3.3893059999999999</v>
      </c>
      <c r="C62" s="404">
        <f t="shared" si="9"/>
        <v>0.19822300000000004</v>
      </c>
      <c r="D62" s="406" t="s">
        <v>1420</v>
      </c>
      <c r="E62" s="398">
        <f t="shared" si="14"/>
        <v>1.1997919999999997</v>
      </c>
      <c r="F62" s="404">
        <f t="shared" si="11"/>
        <v>2.6785480973841015E-2</v>
      </c>
      <c r="G62" s="406" t="s">
        <v>1421</v>
      </c>
      <c r="H62" s="398">
        <f t="shared" si="6"/>
        <v>1.3177269999999999</v>
      </c>
      <c r="I62" s="404">
        <f t="shared" si="12"/>
        <v>2.6734846997879005E-2</v>
      </c>
      <c r="J62" s="406" t="s">
        <v>1422</v>
      </c>
      <c r="K62" s="398">
        <f t="shared" si="7"/>
        <v>1.6407639999999999</v>
      </c>
      <c r="L62" s="404">
        <f t="shared" si="13"/>
        <v>6.7766012417730462E-2</v>
      </c>
      <c r="M62" s="419"/>
    </row>
    <row r="63" spans="1:13">
      <c r="A63" s="414"/>
      <c r="B63" s="397"/>
      <c r="C63" s="404"/>
      <c r="D63" s="398"/>
      <c r="E63" s="398"/>
      <c r="F63" s="404"/>
      <c r="G63" s="398"/>
      <c r="H63" s="398"/>
      <c r="I63" s="404"/>
      <c r="J63" s="398"/>
      <c r="K63" s="398"/>
      <c r="L63" s="404"/>
      <c r="M63" s="419"/>
    </row>
    <row r="64" spans="1:13">
      <c r="A64" s="414"/>
      <c r="B64" s="397"/>
      <c r="C64" s="404"/>
      <c r="D64" s="407"/>
      <c r="E64" s="398"/>
      <c r="F64" s="404"/>
      <c r="G64" s="407"/>
      <c r="H64" s="398"/>
      <c r="I64" s="404"/>
      <c r="J64" s="407"/>
      <c r="K64" s="398"/>
      <c r="L64" s="404"/>
      <c r="M64" s="420"/>
    </row>
    <row r="65" spans="1:13">
      <c r="A65" s="411"/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412"/>
    </row>
    <row r="66" spans="1:13">
      <c r="A66" s="411"/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412"/>
    </row>
    <row r="67" spans="1:13">
      <c r="A67" s="411"/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412"/>
    </row>
    <row r="68" spans="1:13">
      <c r="A68" s="411"/>
      <c r="B68" s="21" t="s">
        <v>1025</v>
      </c>
      <c r="C68" s="21" t="s">
        <v>1026</v>
      </c>
      <c r="D68" s="21"/>
      <c r="E68" s="21"/>
      <c r="F68" s="21"/>
      <c r="G68" s="21"/>
      <c r="H68" s="21"/>
      <c r="I68" s="21"/>
      <c r="J68" s="21"/>
      <c r="K68" s="21"/>
      <c r="L68" s="21"/>
      <c r="M68" s="412"/>
    </row>
    <row r="69" spans="1:13">
      <c r="A69" s="416" t="s">
        <v>1415</v>
      </c>
      <c r="B69" s="403">
        <f t="shared" ref="B69:C69" si="15">B57</f>
        <v>1</v>
      </c>
      <c r="C69" s="10">
        <f t="shared" si="15"/>
        <v>9.2052999999999982E-2</v>
      </c>
      <c r="D69" s="21" t="s">
        <v>1423</v>
      </c>
      <c r="E69" s="21"/>
      <c r="F69" s="21"/>
      <c r="G69" s="21"/>
      <c r="H69" s="21"/>
      <c r="I69" s="21"/>
      <c r="J69" s="21"/>
      <c r="K69" s="21"/>
      <c r="L69" s="21"/>
      <c r="M69" s="412"/>
    </row>
    <row r="70" spans="1:13">
      <c r="A70" s="418" t="s">
        <v>1416</v>
      </c>
      <c r="B70" s="397">
        <f t="shared" ref="B70:C70" si="16">E57</f>
        <v>2.3391699999999997</v>
      </c>
      <c r="C70" s="10">
        <f t="shared" si="16"/>
        <v>7.1420790847857032E-2</v>
      </c>
      <c r="D70" s="21" t="s">
        <v>1423</v>
      </c>
      <c r="E70" s="21"/>
      <c r="F70" s="21"/>
      <c r="G70" s="21"/>
      <c r="H70" s="21"/>
      <c r="I70" s="21"/>
      <c r="J70" s="21"/>
      <c r="K70" s="21"/>
      <c r="L70" s="21"/>
      <c r="M70" s="412"/>
    </row>
    <row r="71" spans="1:13">
      <c r="A71" s="418" t="s">
        <v>1417</v>
      </c>
      <c r="B71" s="397">
        <f t="shared" ref="B71:C71" si="17">H57</f>
        <v>1.719284</v>
      </c>
      <c r="C71" s="10">
        <f t="shared" si="17"/>
        <v>0.10693593802989405</v>
      </c>
      <c r="D71" s="21" t="s">
        <v>1423</v>
      </c>
      <c r="E71" s="21"/>
      <c r="F71" s="21"/>
      <c r="G71" s="21"/>
      <c r="H71" s="21"/>
      <c r="I71" s="21"/>
      <c r="J71" s="21"/>
      <c r="K71" s="21"/>
      <c r="L71" s="21"/>
      <c r="M71" s="412"/>
    </row>
    <row r="72" spans="1:13">
      <c r="A72" s="418" t="s">
        <v>1418</v>
      </c>
      <c r="B72" s="397">
        <f t="shared" ref="B72:C72" si="18">K57</f>
        <v>0.86580433333333329</v>
      </c>
      <c r="C72" s="10">
        <f t="shared" si="18"/>
        <v>8.5050001129400907E-2</v>
      </c>
      <c r="D72" s="21" t="s">
        <v>1423</v>
      </c>
      <c r="E72" s="21"/>
      <c r="F72" s="21"/>
      <c r="G72" s="21"/>
      <c r="H72" s="21"/>
      <c r="I72" s="21"/>
      <c r="J72" s="21"/>
      <c r="K72" s="21"/>
      <c r="L72" s="21"/>
      <c r="M72" s="412"/>
    </row>
    <row r="73" spans="1:13">
      <c r="A73" s="418" t="s">
        <v>1419</v>
      </c>
      <c r="B73" s="404">
        <f t="shared" ref="B73:C73" si="19">B58</f>
        <v>3.647608</v>
      </c>
      <c r="C73" s="10">
        <f t="shared" si="19"/>
        <v>9.3751999999999822E-2</v>
      </c>
      <c r="D73" s="21" t="s">
        <v>1423</v>
      </c>
      <c r="E73" s="21"/>
      <c r="F73" s="21"/>
      <c r="G73" s="21"/>
      <c r="H73" s="21"/>
      <c r="I73" s="21"/>
      <c r="J73" s="21"/>
      <c r="K73" s="21"/>
      <c r="L73" s="21"/>
      <c r="M73" s="412"/>
    </row>
    <row r="74" spans="1:13">
      <c r="A74" s="418" t="s">
        <v>1420</v>
      </c>
      <c r="B74" s="398">
        <f t="shared" ref="B74:C74" si="20">E58</f>
        <v>1.2466803333333332</v>
      </c>
      <c r="C74" s="10">
        <f t="shared" si="20"/>
        <v>5.7463946349960236E-2</v>
      </c>
      <c r="D74" s="21" t="s">
        <v>1423</v>
      </c>
      <c r="E74" s="21"/>
      <c r="F74" s="21"/>
      <c r="G74" s="21"/>
      <c r="H74" s="21"/>
      <c r="I74" s="21"/>
      <c r="J74" s="21"/>
      <c r="K74" s="21"/>
      <c r="L74" s="21"/>
      <c r="M74" s="412"/>
    </row>
    <row r="75" spans="1:13">
      <c r="A75" s="418" t="s">
        <v>1421</v>
      </c>
      <c r="B75" s="398">
        <f t="shared" ref="B75:C75" si="21">H58</f>
        <v>1.5044703333333336</v>
      </c>
      <c r="C75" s="10">
        <f t="shared" si="21"/>
        <v>6.5856599518279962E-2</v>
      </c>
      <c r="D75" s="21" t="s">
        <v>1423</v>
      </c>
      <c r="E75" s="21"/>
      <c r="F75" s="21"/>
      <c r="G75" s="21"/>
      <c r="H75" s="21"/>
      <c r="I75" s="21"/>
      <c r="J75" s="21"/>
      <c r="K75" s="21"/>
      <c r="L75" s="21"/>
      <c r="M75" s="412"/>
    </row>
    <row r="76" spans="1:13">
      <c r="A76" s="418" t="s">
        <v>1422</v>
      </c>
      <c r="B76" s="398">
        <f t="shared" ref="B76:C76" si="22">K58</f>
        <v>1.7140310000000001</v>
      </c>
      <c r="C76" s="10">
        <f t="shared" si="22"/>
        <v>9.0656871914562148E-2</v>
      </c>
      <c r="D76" s="21" t="s">
        <v>1423</v>
      </c>
      <c r="E76" s="21"/>
      <c r="F76" s="21"/>
      <c r="G76" s="21"/>
      <c r="H76" s="21"/>
      <c r="I76" s="21"/>
      <c r="J76" s="21"/>
      <c r="K76" s="21"/>
      <c r="L76" s="21"/>
      <c r="M76" s="412"/>
    </row>
    <row r="77" spans="1:13">
      <c r="A77" s="411"/>
      <c r="B77" s="10"/>
      <c r="C77" s="10"/>
      <c r="D77" s="21"/>
      <c r="E77" s="21"/>
      <c r="F77" s="21"/>
      <c r="G77" s="21"/>
      <c r="H77" s="21"/>
      <c r="I77" s="21"/>
      <c r="J77" s="21"/>
      <c r="K77" s="21"/>
      <c r="L77" s="21"/>
      <c r="M77" s="412"/>
    </row>
    <row r="78" spans="1:13">
      <c r="A78" s="411"/>
      <c r="B78" s="10" t="s">
        <v>1025</v>
      </c>
      <c r="C78" s="10" t="s">
        <v>1026</v>
      </c>
      <c r="D78" s="21"/>
      <c r="E78" s="21"/>
      <c r="F78" s="21"/>
      <c r="G78" s="21"/>
      <c r="H78" s="21"/>
      <c r="I78" s="21"/>
      <c r="J78" s="21"/>
      <c r="K78" s="21"/>
      <c r="L78" s="21"/>
      <c r="M78" s="412"/>
    </row>
    <row r="79" spans="1:13">
      <c r="A79" s="416" t="s">
        <v>1415</v>
      </c>
      <c r="B79" s="397">
        <f t="shared" ref="B79:C79" si="23">B61</f>
        <v>1</v>
      </c>
      <c r="C79" s="10">
        <f t="shared" si="23"/>
        <v>6.1601999999999983E-2</v>
      </c>
      <c r="D79" s="21" t="s">
        <v>1424</v>
      </c>
      <c r="E79" s="21"/>
      <c r="F79" s="21"/>
      <c r="G79" s="21"/>
      <c r="H79" s="21"/>
      <c r="I79" s="21"/>
      <c r="J79" s="21"/>
      <c r="K79" s="21"/>
      <c r="L79" s="21"/>
      <c r="M79" s="412"/>
    </row>
    <row r="80" spans="1:13">
      <c r="A80" s="418" t="s">
        <v>1416</v>
      </c>
      <c r="B80" s="397">
        <f t="shared" ref="B80:C80" si="24">E61</f>
        <v>1.5419239999999999</v>
      </c>
      <c r="C80" s="10">
        <f t="shared" si="24"/>
        <v>0.3402229067484045</v>
      </c>
      <c r="D80" s="21" t="s">
        <v>1424</v>
      </c>
      <c r="E80" s="21"/>
      <c r="F80" s="21"/>
      <c r="G80" s="21"/>
      <c r="H80" s="21"/>
      <c r="I80" s="21"/>
      <c r="J80" s="21"/>
      <c r="K80" s="21"/>
      <c r="L80" s="21"/>
      <c r="M80" s="412"/>
    </row>
    <row r="81" spans="1:28">
      <c r="A81" s="418" t="s">
        <v>1417</v>
      </c>
      <c r="B81" s="397">
        <f t="shared" ref="B81:C81" si="25">H61</f>
        <v>1.5181446666666669</v>
      </c>
      <c r="C81" s="10">
        <f t="shared" si="25"/>
        <v>6.670730056581349E-2</v>
      </c>
      <c r="D81" s="21" t="s">
        <v>1424</v>
      </c>
      <c r="E81" s="21"/>
      <c r="F81" s="21"/>
      <c r="G81" s="21"/>
      <c r="H81" s="21"/>
      <c r="I81" s="21"/>
      <c r="J81" s="21"/>
      <c r="K81" s="21"/>
      <c r="L81" s="21"/>
      <c r="M81" s="412"/>
    </row>
    <row r="82" spans="1:28">
      <c r="A82" s="418" t="s">
        <v>1418</v>
      </c>
      <c r="B82" s="397">
        <f t="shared" ref="B82:C82" si="26">K61</f>
        <v>0.73835966666666664</v>
      </c>
      <c r="C82" s="10">
        <f t="shared" si="26"/>
        <v>5.3140972304282372E-2</v>
      </c>
      <c r="D82" s="21" t="s">
        <v>1424</v>
      </c>
      <c r="E82" s="21"/>
      <c r="F82" s="21"/>
      <c r="G82" s="21"/>
      <c r="H82" s="21"/>
      <c r="I82" s="21"/>
      <c r="J82" s="21"/>
      <c r="K82" s="21"/>
      <c r="L82" s="21"/>
      <c r="M82" s="412"/>
    </row>
    <row r="83" spans="1:28">
      <c r="A83" s="418" t="s">
        <v>1419</v>
      </c>
      <c r="B83" s="394">
        <f t="shared" ref="B83:C83" si="27">B62</f>
        <v>3.3893059999999999</v>
      </c>
      <c r="C83" s="10">
        <f t="shared" si="27"/>
        <v>0.19822300000000004</v>
      </c>
      <c r="D83" s="21" t="s">
        <v>1424</v>
      </c>
      <c r="E83" s="21"/>
      <c r="F83" s="21"/>
      <c r="G83" s="21"/>
      <c r="H83" s="21"/>
      <c r="I83" s="21"/>
      <c r="J83" s="21"/>
      <c r="K83" s="21"/>
      <c r="L83" s="21"/>
      <c r="M83" s="412"/>
    </row>
    <row r="84" spans="1:28">
      <c r="A84" s="418" t="s">
        <v>1420</v>
      </c>
      <c r="B84" s="394">
        <f t="shared" ref="B84:C84" si="28">E62</f>
        <v>1.1997919999999997</v>
      </c>
      <c r="C84" s="10">
        <f t="shared" si="28"/>
        <v>2.6785480973841015E-2</v>
      </c>
      <c r="D84" s="21" t="s">
        <v>1424</v>
      </c>
      <c r="E84" s="21"/>
      <c r="F84" s="21"/>
      <c r="G84" s="21"/>
      <c r="H84" s="21"/>
      <c r="I84" s="21"/>
      <c r="J84" s="21"/>
      <c r="K84" s="21"/>
      <c r="L84" s="21"/>
      <c r="M84" s="412"/>
    </row>
    <row r="85" spans="1:28">
      <c r="A85" s="418" t="s">
        <v>1421</v>
      </c>
      <c r="B85" s="394">
        <f t="shared" ref="B85:C85" si="29">H62</f>
        <v>1.3177269999999999</v>
      </c>
      <c r="C85" s="10">
        <f t="shared" si="29"/>
        <v>2.6734846997879005E-2</v>
      </c>
      <c r="D85" s="21" t="s">
        <v>1424</v>
      </c>
      <c r="E85" s="21"/>
      <c r="F85" s="21"/>
      <c r="G85" s="21"/>
      <c r="H85" s="21"/>
      <c r="I85" s="21"/>
      <c r="J85" s="21"/>
      <c r="K85" s="21"/>
      <c r="L85" s="21"/>
      <c r="M85" s="412"/>
    </row>
    <row r="86" spans="1:28" ht="16" thickBot="1">
      <c r="A86" s="421" t="s">
        <v>1422</v>
      </c>
      <c r="B86" s="395">
        <f t="shared" ref="B86:C86" si="30">K62</f>
        <v>1.6407639999999999</v>
      </c>
      <c r="C86" s="213">
        <f t="shared" si="30"/>
        <v>6.7766012417730462E-2</v>
      </c>
      <c r="D86" s="408" t="s">
        <v>1424</v>
      </c>
      <c r="E86" s="408"/>
      <c r="F86" s="408"/>
      <c r="G86" s="408"/>
      <c r="H86" s="408"/>
      <c r="I86" s="408"/>
      <c r="J86" s="408"/>
      <c r="K86" s="408"/>
      <c r="L86" s="408"/>
      <c r="M86" s="422"/>
    </row>
    <row r="92" spans="1:28" ht="16" thickBot="1">
      <c r="A92" s="482" t="s">
        <v>1357</v>
      </c>
      <c r="B92" s="597" t="s">
        <v>1358</v>
      </c>
    </row>
    <row r="93" spans="1:28">
      <c r="A93" s="229"/>
      <c r="B93" s="607" t="s">
        <v>1025</v>
      </c>
      <c r="C93" s="649" t="s">
        <v>1025</v>
      </c>
      <c r="D93" s="649" t="s">
        <v>1025</v>
      </c>
      <c r="E93" s="649" t="s">
        <v>1025</v>
      </c>
      <c r="F93" s="649" t="s">
        <v>1025</v>
      </c>
      <c r="G93" s="607" t="s">
        <v>1025</v>
      </c>
      <c r="H93" s="607" t="s">
        <v>1025</v>
      </c>
      <c r="I93" s="607" t="s">
        <v>1025</v>
      </c>
      <c r="J93" s="607"/>
      <c r="K93" s="607"/>
      <c r="L93" s="607"/>
      <c r="M93" s="607"/>
      <c r="N93" s="607"/>
      <c r="O93" s="607"/>
      <c r="P93" s="607"/>
      <c r="Q93" s="607"/>
      <c r="R93" s="607"/>
      <c r="S93" s="607"/>
      <c r="T93" s="607"/>
      <c r="U93" s="607"/>
      <c r="V93" s="607"/>
      <c r="W93" s="607"/>
      <c r="X93" s="607"/>
      <c r="Y93" s="607"/>
      <c r="Z93" s="607"/>
      <c r="AA93" s="607"/>
      <c r="AB93" s="608"/>
    </row>
    <row r="94" spans="1:28">
      <c r="A94" s="652" t="s">
        <v>1724</v>
      </c>
      <c r="B94" s="658" t="s">
        <v>1715</v>
      </c>
      <c r="C94" s="658" t="s">
        <v>1716</v>
      </c>
      <c r="D94" s="658" t="s">
        <v>1718</v>
      </c>
      <c r="E94" s="658" t="s">
        <v>1717</v>
      </c>
      <c r="F94" s="659" t="s">
        <v>1720</v>
      </c>
      <c r="G94" s="659" t="s">
        <v>1721</v>
      </c>
      <c r="H94" s="659" t="s">
        <v>1722</v>
      </c>
      <c r="I94" s="659" t="s">
        <v>1723</v>
      </c>
      <c r="J94" s="660"/>
      <c r="K94" s="596" t="s">
        <v>1724</v>
      </c>
      <c r="L94" s="661" t="s">
        <v>1336</v>
      </c>
      <c r="M94" s="661" t="s">
        <v>1337</v>
      </c>
      <c r="N94" s="661" t="s">
        <v>1338</v>
      </c>
      <c r="O94" s="661" t="s">
        <v>1339</v>
      </c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73"/>
    </row>
    <row r="95" spans="1:28">
      <c r="A95" s="380" t="s">
        <v>1353</v>
      </c>
      <c r="B95" s="662">
        <v>3.9867701331226346</v>
      </c>
      <c r="C95" s="662">
        <v>0.24493050192909041</v>
      </c>
      <c r="D95" s="662">
        <v>1.9384813666560967</v>
      </c>
      <c r="E95" s="662">
        <v>2.8541696307843609</v>
      </c>
      <c r="F95" s="663">
        <v>0.28424765360952103</v>
      </c>
      <c r="G95" s="663">
        <v>0.15519072448825852</v>
      </c>
      <c r="H95" s="663">
        <v>0.6471656983367261</v>
      </c>
      <c r="I95" s="663">
        <v>0.71786704744972718</v>
      </c>
      <c r="J95" s="660"/>
      <c r="K95" s="381" t="s">
        <v>1353</v>
      </c>
      <c r="L95" s="661">
        <f t="shared" ref="L95:L103" si="31">AVERAGE(B95:E95)</f>
        <v>2.2560879081230456</v>
      </c>
      <c r="M95" s="661">
        <f t="shared" ref="M95:M103" si="32">STDEV(B95:E95)/4^0.5</f>
        <v>0.79049513695438844</v>
      </c>
      <c r="N95" s="661">
        <f t="shared" ref="N95:N103" si="33">AVERAGE(F95:I95)</f>
        <v>0.45111778097105826</v>
      </c>
      <c r="O95" s="661">
        <f>STDEV(F95:I95)/4^0.5</f>
        <v>0.13693320124381611</v>
      </c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73"/>
    </row>
    <row r="96" spans="1:28">
      <c r="A96" s="380" t="s">
        <v>1346</v>
      </c>
      <c r="B96" s="662">
        <v>25.713926287708414</v>
      </c>
      <c r="C96" s="662">
        <v>25.274121773311744</v>
      </c>
      <c r="D96" s="662">
        <v>13.642621825181287</v>
      </c>
      <c r="E96" s="662">
        <v>12.784934468463399</v>
      </c>
      <c r="F96" s="663">
        <v>6.7889516995097571E-2</v>
      </c>
      <c r="G96" s="663">
        <v>4.655565075081583E-2</v>
      </c>
      <c r="H96" s="663">
        <v>6.8701368696962177</v>
      </c>
      <c r="I96" s="663">
        <v>4.431338179225695</v>
      </c>
      <c r="J96" s="660"/>
      <c r="K96" s="381" t="s">
        <v>1346</v>
      </c>
      <c r="L96" s="661">
        <f t="shared" si="31"/>
        <v>19.353901088666213</v>
      </c>
      <c r="M96" s="661">
        <f t="shared" si="32"/>
        <v>3.5504573270003772</v>
      </c>
      <c r="N96" s="661">
        <f t="shared" si="33"/>
        <v>2.8539800541669562</v>
      </c>
      <c r="O96" s="661">
        <f>STDEV(F96:I96)/4^0.5</f>
        <v>1.6897116737239033</v>
      </c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73"/>
    </row>
    <row r="97" spans="1:28">
      <c r="A97" s="380" t="s">
        <v>1347</v>
      </c>
      <c r="B97" s="662">
        <v>19.370122212880982</v>
      </c>
      <c r="C97" s="662">
        <v>17.313328451120881</v>
      </c>
      <c r="D97" s="662">
        <v>4.9991240611846308</v>
      </c>
      <c r="E97" s="662">
        <v>6.8167831897135009</v>
      </c>
      <c r="F97" s="663">
        <v>1.5693750938330686</v>
      </c>
      <c r="G97" s="663">
        <v>2.255204286774843</v>
      </c>
      <c r="H97" s="663">
        <v>9.5827983514589139</v>
      </c>
      <c r="I97" s="664" t="s">
        <v>1719</v>
      </c>
      <c r="J97" s="660"/>
      <c r="K97" s="381" t="s">
        <v>1347</v>
      </c>
      <c r="L97" s="661">
        <f t="shared" si="31"/>
        <v>12.124839478725001</v>
      </c>
      <c r="M97" s="661">
        <f t="shared" si="32"/>
        <v>3.6327884319259409</v>
      </c>
      <c r="N97" s="661">
        <f t="shared" si="33"/>
        <v>4.469125910688942</v>
      </c>
      <c r="O97" s="661">
        <f>STDEV(F97:I97)/3^0.5</f>
        <v>2.5644898644168679</v>
      </c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73"/>
    </row>
    <row r="98" spans="1:28">
      <c r="A98" s="380" t="s">
        <v>1348</v>
      </c>
      <c r="B98" s="662">
        <v>8.1537662808726932</v>
      </c>
      <c r="C98" s="662">
        <v>10.94628498570342</v>
      </c>
      <c r="D98" s="662">
        <v>1.9537887922400587</v>
      </c>
      <c r="E98" s="662">
        <v>3.8145768342857149</v>
      </c>
      <c r="F98" s="663">
        <v>4.1530770963782625E-2</v>
      </c>
      <c r="G98" s="663">
        <v>5.1964353106246738E-2</v>
      </c>
      <c r="H98" s="663">
        <v>3.3410401446143601</v>
      </c>
      <c r="I98" s="663">
        <v>0.64329263056759134</v>
      </c>
      <c r="J98" s="660"/>
      <c r="K98" s="381" t="s">
        <v>1348</v>
      </c>
      <c r="L98" s="661">
        <f t="shared" si="31"/>
        <v>6.2171042232754719</v>
      </c>
      <c r="M98" s="661">
        <f t="shared" si="32"/>
        <v>2.0425434905285345</v>
      </c>
      <c r="N98" s="661">
        <f t="shared" si="33"/>
        <v>1.0194569748129951</v>
      </c>
      <c r="O98" s="661">
        <f>STDEV(F98:I98)/4^0.5</f>
        <v>0.78653404574640295</v>
      </c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73"/>
    </row>
    <row r="99" spans="1:28">
      <c r="A99" s="380" t="s">
        <v>1349</v>
      </c>
      <c r="B99" s="662">
        <v>8.3896112352230077</v>
      </c>
      <c r="C99" s="662">
        <v>12.472683911055272</v>
      </c>
      <c r="D99" s="662">
        <v>8.6160054476078454</v>
      </c>
      <c r="E99" s="662">
        <v>12.249314051525152</v>
      </c>
      <c r="F99" s="663">
        <v>1.1164192857337742</v>
      </c>
      <c r="G99" s="663">
        <v>0.93872713816682174</v>
      </c>
      <c r="H99" s="663">
        <v>6.3102826577540201</v>
      </c>
      <c r="I99" s="664" t="s">
        <v>1719</v>
      </c>
      <c r="J99" s="660"/>
      <c r="K99" s="381" t="s">
        <v>1349</v>
      </c>
      <c r="L99" s="661">
        <f t="shared" si="31"/>
        <v>10.43190366135282</v>
      </c>
      <c r="M99" s="661">
        <f t="shared" si="32"/>
        <v>1.1156541142005492</v>
      </c>
      <c r="N99" s="661">
        <f t="shared" si="33"/>
        <v>2.7884763605515386</v>
      </c>
      <c r="O99" s="661">
        <f>STDEV(F99:I99)/3^0.5</f>
        <v>1.7616501091389696</v>
      </c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73"/>
    </row>
    <row r="100" spans="1:28">
      <c r="A100" s="650" t="s">
        <v>1350</v>
      </c>
      <c r="B100" s="662">
        <v>4.8710193605458425</v>
      </c>
      <c r="C100" s="662">
        <v>5.0048005355686511</v>
      </c>
      <c r="D100" s="662">
        <v>6.5943738823474938</v>
      </c>
      <c r="E100" s="662">
        <v>11.054186050036975</v>
      </c>
      <c r="F100" s="663">
        <v>2.1720179054461823</v>
      </c>
      <c r="G100" s="663">
        <v>1.5043456354760285</v>
      </c>
      <c r="H100" s="663">
        <v>1.1173974318609892</v>
      </c>
      <c r="I100" s="663">
        <v>0.95463424760884641</v>
      </c>
      <c r="J100" s="660"/>
      <c r="K100" s="383" t="s">
        <v>1350</v>
      </c>
      <c r="L100" s="661">
        <f t="shared" si="31"/>
        <v>6.8810949571247404</v>
      </c>
      <c r="M100" s="661">
        <f t="shared" si="32"/>
        <v>1.4450427590210315</v>
      </c>
      <c r="N100" s="661">
        <f t="shared" si="33"/>
        <v>1.4370988050980118</v>
      </c>
      <c r="O100" s="661">
        <f>STDEV(F100:I100)/4^0.5</f>
        <v>0.27074114906051672</v>
      </c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73"/>
    </row>
    <row r="101" spans="1:28">
      <c r="A101" s="650" t="s">
        <v>1342</v>
      </c>
      <c r="B101" s="662">
        <v>3.8327517629807049</v>
      </c>
      <c r="C101" s="662">
        <v>3.8773286140791812</v>
      </c>
      <c r="D101" s="662">
        <v>4.3962974463672619</v>
      </c>
      <c r="E101" s="662">
        <v>5.144133201133557</v>
      </c>
      <c r="F101" s="663">
        <v>0.40647932979786172</v>
      </c>
      <c r="G101" s="663">
        <v>0.44624275193049118</v>
      </c>
      <c r="H101" s="663">
        <v>0.29693725162539686</v>
      </c>
      <c r="I101" s="663">
        <v>0.38010581464005849</v>
      </c>
      <c r="J101" s="660"/>
      <c r="K101" s="383" t="s">
        <v>1342</v>
      </c>
      <c r="L101" s="661">
        <f t="shared" si="31"/>
        <v>4.3126277561401762</v>
      </c>
      <c r="M101" s="661">
        <f t="shared" si="32"/>
        <v>0.30525511652907678</v>
      </c>
      <c r="N101" s="661">
        <f t="shared" si="33"/>
        <v>0.38244128699845203</v>
      </c>
      <c r="O101" s="661">
        <f>STDEV(F101:I101)/4^0.5</f>
        <v>3.1576427026757926E-2</v>
      </c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73"/>
    </row>
    <row r="102" spans="1:28">
      <c r="A102" s="650" t="s">
        <v>1355</v>
      </c>
      <c r="B102" s="662">
        <v>7.8138940394632037</v>
      </c>
      <c r="C102" s="662">
        <v>5.9054365341285937</v>
      </c>
      <c r="D102" s="662">
        <v>3.4006046938678844</v>
      </c>
      <c r="E102" s="662">
        <v>4.1961533935372177</v>
      </c>
      <c r="F102" s="663">
        <v>0.98108882217402893</v>
      </c>
      <c r="G102" s="663">
        <v>0.82478460974548917</v>
      </c>
      <c r="H102" s="663">
        <v>2.293057351950635</v>
      </c>
      <c r="I102" s="663">
        <v>2.2152460055347962</v>
      </c>
      <c r="J102" s="660"/>
      <c r="K102" s="383" t="s">
        <v>1355</v>
      </c>
      <c r="L102" s="661">
        <f t="shared" si="31"/>
        <v>5.3290221652492242</v>
      </c>
      <c r="M102" s="661">
        <f t="shared" si="32"/>
        <v>0.97932916469044462</v>
      </c>
      <c r="N102" s="661">
        <f t="shared" si="33"/>
        <v>1.5785441973512373</v>
      </c>
      <c r="O102" s="661">
        <f>STDEV(F102:I102)/4^0.5</f>
        <v>0.39168702236559594</v>
      </c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73"/>
    </row>
    <row r="103" spans="1:28">
      <c r="A103" s="650" t="s">
        <v>1356</v>
      </c>
      <c r="B103" s="662">
        <v>18.675055197083623</v>
      </c>
      <c r="C103" s="662">
        <v>18.852006665330563</v>
      </c>
      <c r="D103" s="662">
        <v>54.643500442944408</v>
      </c>
      <c r="E103" s="662">
        <v>44.399545399707051</v>
      </c>
      <c r="F103" s="663">
        <v>4.0467846325163537</v>
      </c>
      <c r="G103" s="663">
        <v>4.9857231066008163</v>
      </c>
      <c r="H103" s="663">
        <v>7.5446605899752957</v>
      </c>
      <c r="I103" s="663">
        <v>5.8170149017596229</v>
      </c>
      <c r="J103" s="660"/>
      <c r="K103" s="383" t="s">
        <v>1356</v>
      </c>
      <c r="L103" s="661">
        <f t="shared" si="31"/>
        <v>34.142526926266413</v>
      </c>
      <c r="M103" s="661">
        <f t="shared" si="32"/>
        <v>9.1220384903777276</v>
      </c>
      <c r="N103" s="661">
        <f t="shared" si="33"/>
        <v>5.5985458077130223</v>
      </c>
      <c r="O103" s="661">
        <f>STDEV(F103:I103)/4^0.5</f>
        <v>0.74266445421420935</v>
      </c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73"/>
    </row>
    <row r="104" spans="1:28">
      <c r="A104" s="232"/>
      <c r="B104" s="660"/>
      <c r="C104" s="660"/>
      <c r="D104" s="660"/>
      <c r="E104" s="660"/>
      <c r="F104" s="660"/>
      <c r="G104" s="660"/>
      <c r="H104" s="660"/>
      <c r="I104" s="660"/>
      <c r="J104" s="660"/>
      <c r="K104" s="660"/>
      <c r="L104" s="665"/>
      <c r="M104" s="665"/>
      <c r="N104" s="665"/>
      <c r="O104" s="665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73"/>
    </row>
    <row r="105" spans="1:28">
      <c r="A105" s="232"/>
      <c r="B105" s="660"/>
      <c r="C105" s="660"/>
      <c r="D105" s="660"/>
      <c r="E105" s="660"/>
      <c r="F105" s="660"/>
      <c r="G105" s="660"/>
      <c r="H105" s="660"/>
      <c r="I105" s="660"/>
      <c r="J105" s="660"/>
      <c r="K105" s="660"/>
      <c r="L105" s="665"/>
      <c r="M105" s="665"/>
      <c r="N105" s="665"/>
      <c r="O105" s="665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73"/>
    </row>
    <row r="106" spans="1:28">
      <c r="A106" s="232"/>
      <c r="B106" s="660"/>
      <c r="C106" s="660"/>
      <c r="D106" s="660"/>
      <c r="E106" s="660"/>
      <c r="F106" s="660"/>
      <c r="G106" s="660"/>
      <c r="H106" s="660"/>
      <c r="I106" s="660"/>
      <c r="J106" s="660"/>
      <c r="K106" s="660"/>
      <c r="L106" s="665"/>
      <c r="M106" s="665"/>
      <c r="N106" s="665"/>
      <c r="O106" s="665"/>
      <c r="P106" s="10"/>
      <c r="Q106" s="10"/>
      <c r="R106" s="10"/>
      <c r="S106" s="10"/>
      <c r="T106" s="10"/>
      <c r="U106" s="10"/>
      <c r="V106" s="314"/>
      <c r="W106" s="10"/>
      <c r="X106" s="10"/>
      <c r="Y106" s="10"/>
      <c r="Z106" s="10"/>
      <c r="AA106" s="10"/>
      <c r="AB106" s="173"/>
    </row>
    <row r="107" spans="1:28">
      <c r="A107" s="651"/>
      <c r="B107" s="660"/>
      <c r="C107" s="660"/>
      <c r="D107" s="660"/>
      <c r="E107" s="660"/>
      <c r="F107" s="660"/>
      <c r="G107" s="660"/>
      <c r="H107" s="660"/>
      <c r="I107" s="660"/>
      <c r="J107" s="660"/>
      <c r="K107" s="660"/>
      <c r="L107" s="665"/>
      <c r="M107" s="665"/>
      <c r="N107" s="665"/>
      <c r="O107" s="665"/>
      <c r="P107" s="10"/>
      <c r="Q107" s="10"/>
      <c r="R107" s="10"/>
      <c r="S107" s="10"/>
      <c r="T107" s="10"/>
      <c r="U107" s="10"/>
      <c r="V107" s="314"/>
      <c r="W107" s="10"/>
      <c r="X107" s="10"/>
      <c r="Y107" s="10"/>
      <c r="Z107" s="10"/>
      <c r="AA107" s="10"/>
      <c r="AB107" s="173"/>
    </row>
    <row r="108" spans="1:28">
      <c r="A108" s="652"/>
      <c r="B108" s="10" t="s">
        <v>1025</v>
      </c>
      <c r="C108" s="660" t="s">
        <v>1025</v>
      </c>
      <c r="D108" s="660" t="s">
        <v>1025</v>
      </c>
      <c r="E108" s="660" t="s">
        <v>1025</v>
      </c>
      <c r="F108" s="660" t="s">
        <v>1025</v>
      </c>
      <c r="G108" s="660" t="s">
        <v>1025</v>
      </c>
      <c r="H108" s="660" t="s">
        <v>1025</v>
      </c>
      <c r="I108" s="660" t="s">
        <v>1025</v>
      </c>
      <c r="J108" s="660"/>
      <c r="K108" s="660"/>
      <c r="L108" s="665"/>
      <c r="M108" s="665"/>
      <c r="N108" s="665"/>
      <c r="O108" s="665"/>
      <c r="P108" s="10"/>
      <c r="Q108" s="10"/>
      <c r="R108" s="10"/>
      <c r="S108" s="10"/>
      <c r="T108" s="10"/>
      <c r="U108" s="10"/>
      <c r="V108" s="347"/>
      <c r="W108" s="10"/>
      <c r="X108" s="10"/>
      <c r="Y108" s="10"/>
      <c r="Z108" s="10"/>
      <c r="AA108" s="10"/>
      <c r="AB108" s="173"/>
    </row>
    <row r="109" spans="1:28">
      <c r="A109" s="652" t="s">
        <v>1725</v>
      </c>
      <c r="B109" s="666" t="s">
        <v>1715</v>
      </c>
      <c r="C109" s="666" t="s">
        <v>1716</v>
      </c>
      <c r="D109" s="666" t="s">
        <v>1718</v>
      </c>
      <c r="E109" s="666" t="s">
        <v>1717</v>
      </c>
      <c r="F109" s="667" t="s">
        <v>1720</v>
      </c>
      <c r="G109" s="667" t="s">
        <v>1721</v>
      </c>
      <c r="H109" s="667" t="s">
        <v>1722</v>
      </c>
      <c r="I109" s="667" t="s">
        <v>1723</v>
      </c>
      <c r="J109" s="660"/>
      <c r="K109" s="596" t="s">
        <v>1725</v>
      </c>
      <c r="L109" s="661" t="s">
        <v>1336</v>
      </c>
      <c r="M109" s="661" t="s">
        <v>1337</v>
      </c>
      <c r="N109" s="661" t="s">
        <v>1338</v>
      </c>
      <c r="O109" s="661" t="s">
        <v>1339</v>
      </c>
      <c r="P109" s="10"/>
      <c r="Q109" s="10"/>
      <c r="R109" s="10"/>
      <c r="S109" s="10"/>
      <c r="T109" s="10"/>
      <c r="U109" s="10"/>
      <c r="V109" s="314"/>
      <c r="W109" s="10"/>
      <c r="X109" s="10"/>
      <c r="Y109" s="10"/>
      <c r="Z109" s="10"/>
      <c r="AA109" s="10"/>
      <c r="AB109" s="173"/>
    </row>
    <row r="110" spans="1:28">
      <c r="A110" s="653" t="s">
        <v>1340</v>
      </c>
      <c r="B110" s="666">
        <v>13.739016331963542</v>
      </c>
      <c r="C110" s="666">
        <v>0.58684530078540331</v>
      </c>
      <c r="D110" s="666">
        <v>8.7421127888423591</v>
      </c>
      <c r="E110" s="666">
        <v>6.8329475525656562</v>
      </c>
      <c r="F110" s="667">
        <v>12.682408923826985</v>
      </c>
      <c r="G110" s="667">
        <v>2.6235986160074654</v>
      </c>
      <c r="H110" s="667">
        <v>2.155297077494756</v>
      </c>
      <c r="I110" s="667">
        <v>11.15214034606341</v>
      </c>
      <c r="J110" s="660"/>
      <c r="K110" s="644" t="s">
        <v>1340</v>
      </c>
      <c r="L110" s="661">
        <f t="shared" ref="L110:L118" si="34">AVERAGE(B110:E110)</f>
        <v>7.4752304935392404</v>
      </c>
      <c r="M110" s="661">
        <f t="shared" ref="M110:M118" si="35">STDEV(B110:E110)/4^0.5</f>
        <v>2.7187984742010172</v>
      </c>
      <c r="N110" s="661">
        <f t="shared" ref="N110:N118" si="36">AVERAGE(F110:I110)</f>
        <v>7.1533612408481542</v>
      </c>
      <c r="O110" s="661">
        <f t="shared" ref="O110:O118" si="37">STDEV(F110:I110)/4^0.5</f>
        <v>2.769777329066978</v>
      </c>
      <c r="P110" s="10"/>
      <c r="Q110" s="10"/>
      <c r="R110" s="10"/>
      <c r="S110" s="10"/>
      <c r="T110" s="10"/>
      <c r="U110" s="10"/>
      <c r="V110" s="347"/>
      <c r="W110" s="10"/>
      <c r="X110" s="10"/>
      <c r="Y110" s="10"/>
      <c r="Z110" s="10"/>
      <c r="AA110" s="10"/>
      <c r="AB110" s="173"/>
    </row>
    <row r="111" spans="1:28">
      <c r="A111" s="653" t="s">
        <v>1310</v>
      </c>
      <c r="B111" s="666">
        <v>38.546317829231334</v>
      </c>
      <c r="C111" s="666">
        <v>43.319549012715747</v>
      </c>
      <c r="D111" s="666">
        <v>42.926149831105789</v>
      </c>
      <c r="E111" s="666">
        <v>40.028901767756615</v>
      </c>
      <c r="F111" s="667">
        <v>18.513676002550657</v>
      </c>
      <c r="G111" s="667">
        <v>13.445220430322181</v>
      </c>
      <c r="H111" s="667">
        <v>8.6531753141731684</v>
      </c>
      <c r="I111" s="667">
        <v>9.8346094036782095</v>
      </c>
      <c r="J111" s="660"/>
      <c r="K111" s="644" t="s">
        <v>1310</v>
      </c>
      <c r="L111" s="661">
        <f t="shared" si="34"/>
        <v>41.205229610202373</v>
      </c>
      <c r="M111" s="661">
        <f t="shared" si="35"/>
        <v>1.1505604429457574</v>
      </c>
      <c r="N111" s="661">
        <f t="shared" si="36"/>
        <v>12.611670287681052</v>
      </c>
      <c r="O111" s="661">
        <f t="shared" si="37"/>
        <v>2.2156682007052368</v>
      </c>
      <c r="P111" s="10"/>
      <c r="Q111" s="10"/>
      <c r="R111" s="10"/>
      <c r="S111" s="10"/>
      <c r="T111" s="10"/>
      <c r="U111" s="10"/>
      <c r="V111" s="347"/>
      <c r="W111" s="10"/>
      <c r="X111" s="10"/>
      <c r="Y111" s="10"/>
      <c r="Z111" s="10"/>
      <c r="AA111" s="10"/>
      <c r="AB111" s="173"/>
    </row>
    <row r="112" spans="1:28">
      <c r="A112" s="653" t="s">
        <v>1341</v>
      </c>
      <c r="B112" s="666">
        <v>46.033787676638418</v>
      </c>
      <c r="C112" s="666">
        <v>51.338353052820572</v>
      </c>
      <c r="D112" s="666">
        <v>53.68805585136554</v>
      </c>
      <c r="E112" s="666">
        <v>40.127235834472174</v>
      </c>
      <c r="F112" s="667">
        <v>21.92877710580483</v>
      </c>
      <c r="G112" s="667">
        <v>5.3704214537983459</v>
      </c>
      <c r="H112" s="667">
        <v>6.394418100331424</v>
      </c>
      <c r="I112" s="667">
        <v>14.393143541632606</v>
      </c>
      <c r="J112" s="660"/>
      <c r="K112" s="644" t="s">
        <v>1341</v>
      </c>
      <c r="L112" s="661">
        <f t="shared" si="34"/>
        <v>47.796858103824178</v>
      </c>
      <c r="M112" s="661">
        <f t="shared" si="35"/>
        <v>3.016343267105599</v>
      </c>
      <c r="N112" s="661">
        <f t="shared" si="36"/>
        <v>12.0216900503918</v>
      </c>
      <c r="O112" s="661">
        <f t="shared" si="37"/>
        <v>3.8695362462080785</v>
      </c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73"/>
    </row>
    <row r="113" spans="1:28">
      <c r="A113" s="653" t="s">
        <v>49</v>
      </c>
      <c r="B113" s="666">
        <v>26.053538511994734</v>
      </c>
      <c r="C113" s="666">
        <v>45.819345603899563</v>
      </c>
      <c r="D113" s="666">
        <v>25.374270917956782</v>
      </c>
      <c r="E113" s="666">
        <v>29.46993751453984</v>
      </c>
      <c r="F113" s="667">
        <v>23.720123612826544</v>
      </c>
      <c r="G113" s="667">
        <v>21.779232603713961</v>
      </c>
      <c r="H113" s="667">
        <v>0.34545449628025215</v>
      </c>
      <c r="I113" s="667">
        <v>1.4318138269875156</v>
      </c>
      <c r="J113" s="660"/>
      <c r="K113" s="644" t="s">
        <v>49</v>
      </c>
      <c r="L113" s="661">
        <f t="shared" si="34"/>
        <v>31.679273137097727</v>
      </c>
      <c r="M113" s="661">
        <f t="shared" si="35"/>
        <v>4.7977838314073562</v>
      </c>
      <c r="N113" s="661">
        <f t="shared" si="36"/>
        <v>11.819156134952069</v>
      </c>
      <c r="O113" s="661">
        <f t="shared" si="37"/>
        <v>6.3270507853784776</v>
      </c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73"/>
    </row>
    <row r="114" spans="1:28">
      <c r="A114" s="653" t="s">
        <v>0</v>
      </c>
      <c r="B114" s="666">
        <v>27.859121670938332</v>
      </c>
      <c r="C114" s="666">
        <v>45.3363021586106</v>
      </c>
      <c r="D114" s="666">
        <v>45.975152094215815</v>
      </c>
      <c r="E114" s="666">
        <v>29.747380822468752</v>
      </c>
      <c r="F114" s="667">
        <v>27.618743118222753</v>
      </c>
      <c r="G114" s="667">
        <v>26.250819518448949</v>
      </c>
      <c r="H114" s="667">
        <v>4.9489692688760911</v>
      </c>
      <c r="I114" s="667">
        <v>3.9762488954615365</v>
      </c>
      <c r="J114" s="660"/>
      <c r="K114" s="644" t="s">
        <v>0</v>
      </c>
      <c r="L114" s="661">
        <f t="shared" si="34"/>
        <v>37.229489186558375</v>
      </c>
      <c r="M114" s="661">
        <f t="shared" si="35"/>
        <v>4.8818777911098277</v>
      </c>
      <c r="N114" s="661">
        <f t="shared" si="36"/>
        <v>15.698695200252333</v>
      </c>
      <c r="O114" s="661">
        <f t="shared" si="37"/>
        <v>6.4961990486860444</v>
      </c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73"/>
    </row>
    <row r="115" spans="1:28">
      <c r="A115" s="654" t="s">
        <v>1214</v>
      </c>
      <c r="B115" s="666">
        <v>41.804219616100617</v>
      </c>
      <c r="C115" s="666">
        <v>39.570288170727935</v>
      </c>
      <c r="D115" s="666">
        <v>26.68963492709743</v>
      </c>
      <c r="E115" s="666">
        <v>18.211043248793732</v>
      </c>
      <c r="F115" s="667">
        <v>3.1774659530800404</v>
      </c>
      <c r="G115" s="667">
        <v>5.0431343751890729</v>
      </c>
      <c r="H115" s="667">
        <v>3.9856130947123094</v>
      </c>
      <c r="I115" s="667">
        <v>6.3328226026375596</v>
      </c>
      <c r="J115" s="660"/>
      <c r="K115" s="645" t="s">
        <v>1214</v>
      </c>
      <c r="L115" s="661">
        <f t="shared" si="34"/>
        <v>31.568796490679929</v>
      </c>
      <c r="M115" s="661">
        <f t="shared" si="35"/>
        <v>5.5604522065576054</v>
      </c>
      <c r="N115" s="661">
        <f t="shared" si="36"/>
        <v>4.6347590064047459</v>
      </c>
      <c r="O115" s="661">
        <f t="shared" si="37"/>
        <v>0.68284233640327974</v>
      </c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73"/>
    </row>
    <row r="116" spans="1:28">
      <c r="A116" s="654" t="s">
        <v>1342</v>
      </c>
      <c r="B116" s="666">
        <v>12.123585457475651</v>
      </c>
      <c r="C116" s="666">
        <v>9.3474300249350861</v>
      </c>
      <c r="D116" s="666">
        <v>15.920855991961394</v>
      </c>
      <c r="E116" s="666">
        <v>18.523232743939143</v>
      </c>
      <c r="F116" s="667">
        <v>1.4739055426640189</v>
      </c>
      <c r="G116" s="667">
        <v>1.8967322752758777</v>
      </c>
      <c r="H116" s="667">
        <v>7.6476314525837958</v>
      </c>
      <c r="I116" s="667">
        <v>10.278066595907024</v>
      </c>
      <c r="J116" s="660"/>
      <c r="K116" s="645" t="s">
        <v>1342</v>
      </c>
      <c r="L116" s="661">
        <f t="shared" si="34"/>
        <v>13.978776054577818</v>
      </c>
      <c r="M116" s="661">
        <f t="shared" si="35"/>
        <v>2.027207835146096</v>
      </c>
      <c r="N116" s="661">
        <f t="shared" si="36"/>
        <v>5.3240839666076791</v>
      </c>
      <c r="O116" s="661">
        <f t="shared" si="37"/>
        <v>2.1700889060754678</v>
      </c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73"/>
    </row>
    <row r="117" spans="1:28">
      <c r="A117" s="654" t="s">
        <v>1345</v>
      </c>
      <c r="B117" s="666">
        <v>19.752960635127021</v>
      </c>
      <c r="C117" s="666">
        <v>24.966107480488429</v>
      </c>
      <c r="D117" s="666">
        <v>19.891511478465084</v>
      </c>
      <c r="E117" s="666">
        <v>17.539527764883712</v>
      </c>
      <c r="F117" s="667">
        <v>5.7346310355823267</v>
      </c>
      <c r="G117" s="667">
        <v>5.9744117359563083</v>
      </c>
      <c r="H117" s="667">
        <v>5.504332672341218</v>
      </c>
      <c r="I117" s="667">
        <v>6.0148787971799651</v>
      </c>
      <c r="J117" s="660"/>
      <c r="K117" s="645" t="s">
        <v>1345</v>
      </c>
      <c r="L117" s="661">
        <f t="shared" si="34"/>
        <v>20.537526839741062</v>
      </c>
      <c r="M117" s="661">
        <f t="shared" si="35"/>
        <v>1.571443204002686</v>
      </c>
      <c r="N117" s="661">
        <f t="shared" si="36"/>
        <v>5.8070635602649538</v>
      </c>
      <c r="O117" s="661">
        <f t="shared" si="37"/>
        <v>0.11835154052520101</v>
      </c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73"/>
    </row>
    <row r="118" spans="1:28">
      <c r="A118" s="654" t="s">
        <v>1344</v>
      </c>
      <c r="B118" s="666">
        <v>16.458676578504317</v>
      </c>
      <c r="C118" s="666">
        <v>16.397129028900835</v>
      </c>
      <c r="D118" s="666">
        <v>43.925505989445554</v>
      </c>
      <c r="E118" s="666">
        <v>44.368565365334639</v>
      </c>
      <c r="F118" s="667">
        <v>11.17981182272554</v>
      </c>
      <c r="G118" s="667">
        <v>12.088153663279906</v>
      </c>
      <c r="H118" s="667">
        <v>11.006378660215992</v>
      </c>
      <c r="I118" s="667">
        <v>9.0209670103540365</v>
      </c>
      <c r="J118" s="660"/>
      <c r="K118" s="645" t="s">
        <v>1344</v>
      </c>
      <c r="L118" s="661">
        <f t="shared" si="34"/>
        <v>30.287469240546336</v>
      </c>
      <c r="M118" s="661">
        <f t="shared" si="35"/>
        <v>8.0023453443602861</v>
      </c>
      <c r="N118" s="661">
        <f t="shared" si="36"/>
        <v>10.823827789143868</v>
      </c>
      <c r="O118" s="661">
        <f t="shared" si="37"/>
        <v>0.64606993664275114</v>
      </c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73"/>
    </row>
    <row r="119" spans="1:28">
      <c r="A119" s="232"/>
      <c r="B119" s="660"/>
      <c r="C119" s="660"/>
      <c r="D119" s="660"/>
      <c r="E119" s="660"/>
      <c r="F119" s="660"/>
      <c r="G119" s="660"/>
      <c r="H119" s="660"/>
      <c r="I119" s="660"/>
      <c r="J119" s="660"/>
      <c r="K119" s="660"/>
      <c r="L119" s="660"/>
      <c r="M119" s="660"/>
      <c r="N119" s="660"/>
      <c r="O119" s="66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73"/>
    </row>
    <row r="120" spans="1:28">
      <c r="A120" s="232"/>
      <c r="B120" s="660"/>
      <c r="C120" s="660"/>
      <c r="D120" s="660"/>
      <c r="E120" s="660"/>
      <c r="F120" s="660"/>
      <c r="G120" s="660"/>
      <c r="H120" s="660"/>
      <c r="I120" s="660"/>
      <c r="J120" s="660"/>
      <c r="K120" s="660"/>
      <c r="L120" s="660"/>
      <c r="M120" s="660"/>
      <c r="N120" s="660"/>
      <c r="O120" s="66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73"/>
    </row>
    <row r="121" spans="1:28">
      <c r="A121" s="232"/>
      <c r="B121" s="660"/>
      <c r="C121" s="660"/>
      <c r="D121" s="660"/>
      <c r="E121" s="660"/>
      <c r="F121" s="660"/>
      <c r="G121" s="660"/>
      <c r="H121" s="660"/>
      <c r="I121" s="660"/>
      <c r="J121" s="660"/>
      <c r="K121" s="660"/>
      <c r="L121" s="660"/>
      <c r="M121" s="660"/>
      <c r="N121" s="660"/>
      <c r="O121" s="66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73"/>
    </row>
    <row r="122" spans="1:28">
      <c r="A122" s="651"/>
      <c r="B122" s="10" t="s">
        <v>1025</v>
      </c>
      <c r="C122" s="660" t="s">
        <v>1025</v>
      </c>
      <c r="D122" s="660" t="s">
        <v>1025</v>
      </c>
      <c r="E122" s="660" t="s">
        <v>1025</v>
      </c>
      <c r="F122" s="660" t="s">
        <v>1025</v>
      </c>
      <c r="G122" s="660" t="s">
        <v>1025</v>
      </c>
      <c r="H122" s="660"/>
      <c r="I122" s="660"/>
      <c r="J122" s="660"/>
      <c r="K122" s="660"/>
      <c r="L122" s="661"/>
      <c r="M122" s="661"/>
      <c r="N122" s="661"/>
      <c r="O122" s="661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73"/>
    </row>
    <row r="123" spans="1:28">
      <c r="A123" s="652" t="s">
        <v>1351</v>
      </c>
      <c r="B123" s="662" t="s">
        <v>1715</v>
      </c>
      <c r="C123" s="662" t="s">
        <v>1716</v>
      </c>
      <c r="D123" s="662" t="s">
        <v>1718</v>
      </c>
      <c r="E123" s="659" t="s">
        <v>1720</v>
      </c>
      <c r="F123" s="659" t="s">
        <v>1721</v>
      </c>
      <c r="G123" s="659" t="s">
        <v>1722</v>
      </c>
      <c r="H123" s="660"/>
      <c r="I123" s="596" t="s">
        <v>1351</v>
      </c>
      <c r="J123" s="661" t="s">
        <v>1336</v>
      </c>
      <c r="K123" s="661" t="s">
        <v>1337</v>
      </c>
      <c r="L123" s="661" t="s">
        <v>1338</v>
      </c>
      <c r="M123" s="661" t="s">
        <v>1339</v>
      </c>
      <c r="N123" s="660"/>
      <c r="O123" s="66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73"/>
    </row>
    <row r="124" spans="1:28">
      <c r="A124" s="380" t="s">
        <v>1354</v>
      </c>
      <c r="B124" s="662">
        <v>1.9271535153148984</v>
      </c>
      <c r="C124" s="662">
        <v>1.3702152053687824</v>
      </c>
      <c r="D124" s="662">
        <v>1.5099852950782169</v>
      </c>
      <c r="E124" s="663">
        <v>0.89223604265783052</v>
      </c>
      <c r="F124" s="663">
        <v>0.96555967676530174</v>
      </c>
      <c r="G124" s="663">
        <v>0.93371834491047467</v>
      </c>
      <c r="H124" s="660"/>
      <c r="I124" s="381" t="s">
        <v>1354</v>
      </c>
      <c r="J124" s="661">
        <f t="shared" ref="J124:J132" si="38">AVERAGE(B124:D124)</f>
        <v>1.6024513385872992</v>
      </c>
      <c r="K124" s="661">
        <f t="shared" ref="K124:K132" si="39">STDEV(B124:D124)/3^0.5</f>
        <v>0.16728971593523659</v>
      </c>
      <c r="L124" s="661">
        <f t="shared" ref="L124:L132" si="40">AVERAGE(E124:G124)</f>
        <v>0.93050468811120235</v>
      </c>
      <c r="M124" s="661">
        <f t="shared" ref="M124:M132" si="41">STDEV(E124:G124)/3^0.5</f>
        <v>2.1227611909956739E-2</v>
      </c>
      <c r="N124" s="660"/>
      <c r="O124" s="66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73"/>
    </row>
    <row r="125" spans="1:28">
      <c r="A125" s="380" t="s">
        <v>1310</v>
      </c>
      <c r="B125" s="662">
        <v>1.3349481116960478</v>
      </c>
      <c r="C125" s="662">
        <v>0.71715937277583997</v>
      </c>
      <c r="D125" s="662">
        <v>1.4719448993239146</v>
      </c>
      <c r="E125" s="663">
        <v>1.00862402835149</v>
      </c>
      <c r="F125" s="663">
        <v>0.69229244058718009</v>
      </c>
      <c r="G125" s="663">
        <v>0.90340981939571996</v>
      </c>
      <c r="H125" s="660"/>
      <c r="I125" s="381" t="s">
        <v>1310</v>
      </c>
      <c r="J125" s="661">
        <f t="shared" si="38"/>
        <v>1.1746841279319342</v>
      </c>
      <c r="K125" s="661">
        <f t="shared" si="39"/>
        <v>0.23215562750058535</v>
      </c>
      <c r="L125" s="661">
        <f t="shared" si="40"/>
        <v>0.86810876277812998</v>
      </c>
      <c r="M125" s="661">
        <f t="shared" si="41"/>
        <v>9.3007243092695091E-2</v>
      </c>
      <c r="N125" s="660"/>
      <c r="O125" s="66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73"/>
    </row>
    <row r="126" spans="1:28">
      <c r="A126" s="380" t="s">
        <v>1341</v>
      </c>
      <c r="B126" s="662">
        <v>2.1079724326192433</v>
      </c>
      <c r="C126" s="662">
        <v>0.5031383278814423</v>
      </c>
      <c r="D126" s="662">
        <v>2.4064976258485977</v>
      </c>
      <c r="E126" s="663">
        <v>2.2667990453860023</v>
      </c>
      <c r="F126" s="663">
        <v>0.79882063177137452</v>
      </c>
      <c r="G126" s="663">
        <f t="shared" ref="G126" si="42">2^F126</f>
        <v>1.7396784002225658</v>
      </c>
      <c r="H126" s="660"/>
      <c r="I126" s="381" t="s">
        <v>1341</v>
      </c>
      <c r="J126" s="661">
        <f t="shared" si="38"/>
        <v>1.6725361287830944</v>
      </c>
      <c r="K126" s="661">
        <f t="shared" si="39"/>
        <v>0.59101543558900138</v>
      </c>
      <c r="L126" s="661">
        <f t="shared" si="40"/>
        <v>1.6017660257933144</v>
      </c>
      <c r="M126" s="661">
        <f t="shared" si="41"/>
        <v>0.42934252952437435</v>
      </c>
      <c r="N126" s="660"/>
      <c r="O126" s="66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73"/>
    </row>
    <row r="127" spans="1:28">
      <c r="A127" s="380" t="s">
        <v>49</v>
      </c>
      <c r="B127" s="662">
        <v>0.41595287675183795</v>
      </c>
      <c r="C127" s="662">
        <v>0.69714226484239583</v>
      </c>
      <c r="D127" s="662">
        <v>0.53756607509254783</v>
      </c>
      <c r="E127" s="672">
        <v>0.38290100005998173</v>
      </c>
      <c r="F127" s="663">
        <v>0.39807394001527979</v>
      </c>
      <c r="G127" s="663">
        <v>0.30043948457466441</v>
      </c>
      <c r="H127" s="660"/>
      <c r="I127" s="381" t="s">
        <v>49</v>
      </c>
      <c r="J127" s="661">
        <f t="shared" si="38"/>
        <v>0.55022040556226059</v>
      </c>
      <c r="K127" s="661">
        <f t="shared" si="39"/>
        <v>8.1418603634576925E-2</v>
      </c>
      <c r="L127" s="661">
        <f t="shared" si="40"/>
        <v>0.36047147488330866</v>
      </c>
      <c r="M127" s="661">
        <f t="shared" si="41"/>
        <v>3.0333888760672608E-2</v>
      </c>
      <c r="N127" s="660"/>
      <c r="O127" s="66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73"/>
    </row>
    <row r="128" spans="1:28">
      <c r="A128" s="380" t="s">
        <v>0</v>
      </c>
      <c r="B128" s="662">
        <v>2.8838990545988663</v>
      </c>
      <c r="C128" s="662">
        <v>4.0369386627264419</v>
      </c>
      <c r="D128" s="662">
        <v>4.8811418108222897</v>
      </c>
      <c r="E128" s="663">
        <v>1.2494706387482029</v>
      </c>
      <c r="F128" s="663">
        <v>1.6857247639023538</v>
      </c>
      <c r="G128" s="663">
        <v>0.41081449753680521</v>
      </c>
      <c r="H128" s="660"/>
      <c r="I128" s="381" t="s">
        <v>0</v>
      </c>
      <c r="J128" s="661">
        <f t="shared" si="38"/>
        <v>3.9339931760491993</v>
      </c>
      <c r="K128" s="661">
        <f t="shared" si="39"/>
        <v>0.57884741418965358</v>
      </c>
      <c r="L128" s="661">
        <f t="shared" si="40"/>
        <v>1.1153366333957873</v>
      </c>
      <c r="M128" s="661">
        <f t="shared" si="41"/>
        <v>0.37409579671744503</v>
      </c>
      <c r="N128" s="660"/>
      <c r="O128" s="66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73"/>
    </row>
    <row r="129" spans="1:28">
      <c r="A129" s="650" t="s">
        <v>1214</v>
      </c>
      <c r="B129" s="662">
        <v>4.4001224314813649</v>
      </c>
      <c r="C129" s="662">
        <v>7.3342307995491245</v>
      </c>
      <c r="D129" s="662">
        <v>5.6057859840752258</v>
      </c>
      <c r="E129" s="663">
        <v>1.2032752241173574</v>
      </c>
      <c r="F129" s="663">
        <v>0.75179470877768118</v>
      </c>
      <c r="G129" s="663">
        <v>0.73294185961066682</v>
      </c>
      <c r="H129" s="660"/>
      <c r="I129" s="383" t="s">
        <v>1214</v>
      </c>
      <c r="J129" s="661">
        <f t="shared" si="38"/>
        <v>5.7800464050352387</v>
      </c>
      <c r="K129" s="661">
        <f t="shared" si="39"/>
        <v>0.8514738202329285</v>
      </c>
      <c r="L129" s="661">
        <f t="shared" si="40"/>
        <v>0.89600393083523511</v>
      </c>
      <c r="M129" s="661">
        <f t="shared" si="41"/>
        <v>0.15373201058647412</v>
      </c>
      <c r="N129" s="660"/>
      <c r="O129" s="66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73"/>
    </row>
    <row r="130" spans="1:28">
      <c r="A130" s="655" t="s">
        <v>1342</v>
      </c>
      <c r="B130" s="662">
        <v>3.1782134062116918</v>
      </c>
      <c r="C130" s="662">
        <v>4.4800070419460782</v>
      </c>
      <c r="D130" s="662">
        <v>2.2164427066140129</v>
      </c>
      <c r="E130" s="663">
        <v>0.26754194520994845</v>
      </c>
      <c r="F130" s="663">
        <v>0.53154030648700445</v>
      </c>
      <c r="G130" s="663">
        <v>0.33043284436408599</v>
      </c>
      <c r="H130" s="660"/>
      <c r="I130" s="382" t="s">
        <v>1342</v>
      </c>
      <c r="J130" s="661">
        <f t="shared" si="38"/>
        <v>3.2915543849239275</v>
      </c>
      <c r="K130" s="661">
        <f t="shared" si="39"/>
        <v>0.65588756865243569</v>
      </c>
      <c r="L130" s="661">
        <f t="shared" si="40"/>
        <v>0.3765050320203463</v>
      </c>
      <c r="M130" s="661">
        <f t="shared" si="41"/>
        <v>7.9615259311721545E-2</v>
      </c>
      <c r="N130" s="660"/>
      <c r="O130" s="66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73"/>
    </row>
    <row r="131" spans="1:28">
      <c r="A131" s="650" t="s">
        <v>1343</v>
      </c>
      <c r="B131" s="662">
        <v>2.4350425800091622</v>
      </c>
      <c r="C131" s="662">
        <v>0.96787993624368884</v>
      </c>
      <c r="D131" s="662">
        <v>2.0526789502183087</v>
      </c>
      <c r="E131" s="663">
        <v>0.35100261081059619</v>
      </c>
      <c r="F131" s="663">
        <v>0.81740652598801722</v>
      </c>
      <c r="G131" s="663">
        <v>0.82931705484265961</v>
      </c>
      <c r="H131" s="660"/>
      <c r="I131" s="383" t="s">
        <v>1343</v>
      </c>
      <c r="J131" s="661">
        <f t="shared" si="38"/>
        <v>1.8185338221570533</v>
      </c>
      <c r="K131" s="661">
        <f t="shared" si="39"/>
        <v>0.4394160942134227</v>
      </c>
      <c r="L131" s="661">
        <f t="shared" si="40"/>
        <v>0.66590873054709099</v>
      </c>
      <c r="M131" s="661">
        <f t="shared" si="41"/>
        <v>0.15749059586741584</v>
      </c>
      <c r="N131" s="660"/>
      <c r="O131" s="66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73"/>
    </row>
    <row r="132" spans="1:28">
      <c r="A132" s="650" t="s">
        <v>1344</v>
      </c>
      <c r="B132" s="662">
        <v>4.4800070419460782</v>
      </c>
      <c r="C132" s="662">
        <v>1.5911428160666041</v>
      </c>
      <c r="D132" s="662">
        <v>1.3849467648418781</v>
      </c>
      <c r="E132" s="663">
        <v>1.0816479398407954</v>
      </c>
      <c r="F132" s="663">
        <v>0.5041524641608538</v>
      </c>
      <c r="G132" s="663">
        <v>0.62311873523314965</v>
      </c>
      <c r="H132" s="660"/>
      <c r="I132" s="383" t="s">
        <v>1344</v>
      </c>
      <c r="J132" s="661">
        <f t="shared" si="38"/>
        <v>2.4853655409515203</v>
      </c>
      <c r="K132" s="661">
        <f t="shared" si="39"/>
        <v>0.99909546440810393</v>
      </c>
      <c r="L132" s="661">
        <f t="shared" si="40"/>
        <v>0.73630637974493307</v>
      </c>
      <c r="M132" s="661">
        <f t="shared" si="41"/>
        <v>0.17605286919965704</v>
      </c>
      <c r="N132" s="660"/>
      <c r="O132" s="66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73"/>
    </row>
    <row r="133" spans="1:28">
      <c r="A133" s="232"/>
      <c r="B133" s="660"/>
      <c r="C133" s="660"/>
      <c r="D133" s="660"/>
      <c r="E133" s="660"/>
      <c r="F133" s="660"/>
      <c r="G133" s="660"/>
      <c r="H133" s="660"/>
      <c r="I133" s="660"/>
      <c r="J133" s="665"/>
      <c r="K133" s="665"/>
      <c r="L133" s="665"/>
      <c r="M133" s="665"/>
      <c r="N133" s="660"/>
      <c r="O133" s="66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73"/>
    </row>
    <row r="134" spans="1:28">
      <c r="A134" s="232"/>
      <c r="B134" s="660"/>
      <c r="C134" s="660"/>
      <c r="D134" s="660"/>
      <c r="E134" s="660"/>
      <c r="F134" s="660"/>
      <c r="G134" s="660"/>
      <c r="H134" s="660"/>
      <c r="I134" s="660"/>
      <c r="J134" s="665"/>
      <c r="K134" s="665"/>
      <c r="L134" s="665"/>
      <c r="M134" s="665"/>
      <c r="N134" s="660"/>
      <c r="O134" s="66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73"/>
    </row>
    <row r="135" spans="1:28">
      <c r="A135" s="651"/>
      <c r="B135" s="10" t="s">
        <v>1025</v>
      </c>
      <c r="C135" s="660" t="s">
        <v>1025</v>
      </c>
      <c r="D135" s="660" t="s">
        <v>1025</v>
      </c>
      <c r="E135" s="660" t="s">
        <v>1025</v>
      </c>
      <c r="F135" s="660" t="s">
        <v>1025</v>
      </c>
      <c r="G135" s="660" t="s">
        <v>1025</v>
      </c>
      <c r="H135" s="660"/>
      <c r="I135" s="660"/>
      <c r="J135" s="661"/>
      <c r="K135" s="661"/>
      <c r="L135" s="661"/>
      <c r="M135" s="661"/>
      <c r="N135" s="660"/>
      <c r="O135" s="66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73"/>
    </row>
    <row r="136" spans="1:28">
      <c r="A136" s="652" t="s">
        <v>1352</v>
      </c>
      <c r="B136" s="662" t="s">
        <v>1715</v>
      </c>
      <c r="C136" s="662" t="s">
        <v>1716</v>
      </c>
      <c r="D136" s="662" t="s">
        <v>1718</v>
      </c>
      <c r="E136" s="656" t="s">
        <v>1720</v>
      </c>
      <c r="F136" s="656" t="s">
        <v>1721</v>
      </c>
      <c r="G136" s="656" t="s">
        <v>1722</v>
      </c>
      <c r="H136" s="660"/>
      <c r="I136" s="596" t="s">
        <v>1352</v>
      </c>
      <c r="J136" s="661" t="s">
        <v>1336</v>
      </c>
      <c r="K136" s="661" t="s">
        <v>1337</v>
      </c>
      <c r="L136" s="661" t="s">
        <v>1338</v>
      </c>
      <c r="M136" s="661" t="s">
        <v>1339</v>
      </c>
      <c r="N136" s="660"/>
      <c r="O136" s="66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73"/>
    </row>
    <row r="137" spans="1:28">
      <c r="A137" s="380" t="s">
        <v>1354</v>
      </c>
      <c r="B137" s="662">
        <v>4.3330128047138112</v>
      </c>
      <c r="C137" s="662">
        <v>6.2840057468220181</v>
      </c>
      <c r="D137" s="662">
        <v>5.8861059049349214</v>
      </c>
      <c r="E137" s="663">
        <v>2.8472700519973961</v>
      </c>
      <c r="F137" s="663">
        <v>1.1631025737225056</v>
      </c>
      <c r="G137" s="663">
        <v>2.1108957539745399</v>
      </c>
      <c r="H137" s="660"/>
      <c r="I137" s="381" t="s">
        <v>1354</v>
      </c>
      <c r="J137" s="661">
        <f t="shared" ref="J137:J145" si="43">AVERAGE(B137:D137)</f>
        <v>5.5010414854902505</v>
      </c>
      <c r="K137" s="661">
        <f t="shared" ref="K137:K145" si="44">STDEV(B137:D137)/3^0.5</f>
        <v>0.59520285628254654</v>
      </c>
      <c r="L137" s="661">
        <f t="shared" ref="L137:L145" si="45">AVERAGE(E137:G137)</f>
        <v>2.0404227932314805</v>
      </c>
      <c r="M137" s="661">
        <f t="shared" ref="M137:M145" si="46">STDEV(E137:G137)/3^0.5</f>
        <v>0.48745251131661338</v>
      </c>
      <c r="N137" s="660"/>
      <c r="O137" s="66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73"/>
    </row>
    <row r="138" spans="1:28">
      <c r="A138" s="380" t="s">
        <v>1310</v>
      </c>
      <c r="B138" s="662">
        <v>3.6206348045438426</v>
      </c>
      <c r="C138" s="662">
        <v>3.364746151048108</v>
      </c>
      <c r="D138" s="662">
        <v>3.2931190470866381</v>
      </c>
      <c r="E138" s="663">
        <v>2.5664292684603311</v>
      </c>
      <c r="F138" s="663">
        <v>2.7026196684196639</v>
      </c>
      <c r="G138" s="663">
        <v>2.4719053447357084</v>
      </c>
      <c r="H138" s="660"/>
      <c r="I138" s="381" t="s">
        <v>1310</v>
      </c>
      <c r="J138" s="661">
        <f t="shared" si="43"/>
        <v>3.4261666675595297</v>
      </c>
      <c r="K138" s="661">
        <f t="shared" si="44"/>
        <v>9.9408253735272512E-2</v>
      </c>
      <c r="L138" s="661">
        <f t="shared" si="45"/>
        <v>2.580318093871901</v>
      </c>
      <c r="M138" s="661">
        <f t="shared" si="46"/>
        <v>6.6962550209603608E-2</v>
      </c>
      <c r="N138" s="660"/>
      <c r="O138" s="66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73"/>
    </row>
    <row r="139" spans="1:28">
      <c r="A139" s="380" t="s">
        <v>1341</v>
      </c>
      <c r="B139" s="662">
        <v>3.696302936472911</v>
      </c>
      <c r="C139" s="662">
        <v>5.4254281765109242</v>
      </c>
      <c r="D139" s="662">
        <v>7.8056836814595165</v>
      </c>
      <c r="E139" s="663">
        <v>1.2845023235966646</v>
      </c>
      <c r="F139" s="663">
        <v>1.6094340940495218</v>
      </c>
      <c r="G139" s="663">
        <v>2.166233108775232</v>
      </c>
      <c r="H139" s="660"/>
      <c r="I139" s="381" t="s">
        <v>1341</v>
      </c>
      <c r="J139" s="661">
        <f t="shared" si="43"/>
        <v>5.6424715981477833</v>
      </c>
      <c r="K139" s="661">
        <f t="shared" si="44"/>
        <v>1.1912295345529267</v>
      </c>
      <c r="L139" s="661">
        <f t="shared" si="45"/>
        <v>1.6867231754738061</v>
      </c>
      <c r="M139" s="661">
        <f t="shared" si="46"/>
        <v>0.25745063990563349</v>
      </c>
      <c r="N139" s="660"/>
      <c r="O139" s="66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73"/>
    </row>
    <row r="140" spans="1:28">
      <c r="A140" s="380" t="s">
        <v>49</v>
      </c>
      <c r="B140" s="662">
        <v>3.9637638133594661</v>
      </c>
      <c r="C140" s="662">
        <v>3.4182075532864111</v>
      </c>
      <c r="D140" s="662">
        <v>3.3150416582894597</v>
      </c>
      <c r="E140" s="663">
        <v>0.17385076654402404</v>
      </c>
      <c r="F140" s="663">
        <v>0.22153680922270422</v>
      </c>
      <c r="G140" s="663">
        <v>0.28011057068758438</v>
      </c>
      <c r="H140" s="660"/>
      <c r="I140" s="381" t="s">
        <v>49</v>
      </c>
      <c r="J140" s="661">
        <f t="shared" si="43"/>
        <v>3.5656710083117793</v>
      </c>
      <c r="K140" s="661">
        <f t="shared" si="44"/>
        <v>0.20126202783575645</v>
      </c>
      <c r="L140" s="661">
        <f t="shared" si="45"/>
        <v>0.2251660488181042</v>
      </c>
      <c r="M140" s="661">
        <f t="shared" si="46"/>
        <v>3.0728190255787206E-2</v>
      </c>
      <c r="N140" s="660"/>
      <c r="O140" s="66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73"/>
    </row>
    <row r="141" spans="1:28">
      <c r="A141" s="380" t="s">
        <v>0</v>
      </c>
      <c r="B141" s="662">
        <v>12.151855096392534</v>
      </c>
      <c r="C141" s="662">
        <v>20.476321618012744</v>
      </c>
      <c r="D141" s="662">
        <v>24.79804816668867</v>
      </c>
      <c r="E141" s="663">
        <v>2.739121003509728</v>
      </c>
      <c r="F141" s="663">
        <v>4.4762170694718639</v>
      </c>
      <c r="G141" s="663">
        <v>2.6417354523328882</v>
      </c>
      <c r="H141" s="660"/>
      <c r="I141" s="381" t="s">
        <v>0</v>
      </c>
      <c r="J141" s="661">
        <f t="shared" si="43"/>
        <v>19.142074960364649</v>
      </c>
      <c r="K141" s="661">
        <f t="shared" si="44"/>
        <v>3.7110964417714181</v>
      </c>
      <c r="L141" s="661">
        <f t="shared" si="45"/>
        <v>3.2856911751048266</v>
      </c>
      <c r="M141" s="661">
        <f t="shared" si="46"/>
        <v>0.59592642590153411</v>
      </c>
      <c r="N141" s="660"/>
      <c r="O141" s="66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73"/>
    </row>
    <row r="142" spans="1:28">
      <c r="A142" s="650" t="s">
        <v>1214</v>
      </c>
      <c r="B142" s="662">
        <v>11.631777451050956</v>
      </c>
      <c r="C142" s="662">
        <v>5.6934165915510055</v>
      </c>
      <c r="D142" s="662">
        <v>7.7872377133148927</v>
      </c>
      <c r="E142" s="663">
        <v>3.4904587615446019</v>
      </c>
      <c r="F142" s="663">
        <v>1.9868826507608432</v>
      </c>
      <c r="G142" s="663">
        <v>1.6177769005227567</v>
      </c>
      <c r="H142" s="660"/>
      <c r="I142" s="383" t="s">
        <v>1214</v>
      </c>
      <c r="J142" s="661">
        <f t="shared" si="43"/>
        <v>8.3708105853056178</v>
      </c>
      <c r="K142" s="661">
        <f t="shared" si="44"/>
        <v>1.7389125334628832</v>
      </c>
      <c r="L142" s="661">
        <f t="shared" si="45"/>
        <v>2.3650394376094006</v>
      </c>
      <c r="M142" s="661">
        <f t="shared" si="46"/>
        <v>0.57270884246994136</v>
      </c>
      <c r="N142" s="660"/>
      <c r="O142" s="66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73"/>
    </row>
    <row r="143" spans="1:28">
      <c r="A143" s="655" t="s">
        <v>1342</v>
      </c>
      <c r="B143" s="662">
        <v>6.7244502816112419</v>
      </c>
      <c r="C143" s="662">
        <v>6.1240511525591748</v>
      </c>
      <c r="D143" s="662">
        <v>6.8052649591191132</v>
      </c>
      <c r="E143" s="663">
        <v>5.018405329879581</v>
      </c>
      <c r="F143" s="663">
        <v>3.4960577103888153</v>
      </c>
      <c r="G143" s="663">
        <v>4.9085843259028161</v>
      </c>
      <c r="H143" s="660"/>
      <c r="I143" s="382" t="s">
        <v>1342</v>
      </c>
      <c r="J143" s="661">
        <f t="shared" si="43"/>
        <v>6.5512554644298433</v>
      </c>
      <c r="K143" s="661">
        <f t="shared" si="44"/>
        <v>0.2148723621795382</v>
      </c>
      <c r="L143" s="661">
        <f t="shared" si="45"/>
        <v>4.4743491220570704</v>
      </c>
      <c r="M143" s="661">
        <f t="shared" si="46"/>
        <v>0.49017198608805457</v>
      </c>
      <c r="N143" s="660"/>
      <c r="O143" s="66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73"/>
    </row>
    <row r="144" spans="1:28">
      <c r="A144" s="650" t="s">
        <v>1343</v>
      </c>
      <c r="B144" s="662">
        <v>6.052348241145264</v>
      </c>
      <c r="C144" s="662">
        <v>6.5048915300146701</v>
      </c>
      <c r="D144" s="662">
        <v>7.232472837827534</v>
      </c>
      <c r="E144" s="663">
        <v>2.901457238440329</v>
      </c>
      <c r="F144" s="663">
        <v>2.9777603832256587</v>
      </c>
      <c r="G144" s="663">
        <v>2.4785127264763021</v>
      </c>
      <c r="H144" s="660"/>
      <c r="I144" s="383" t="s">
        <v>1343</v>
      </c>
      <c r="J144" s="661">
        <f t="shared" si="43"/>
        <v>6.5965708696624894</v>
      </c>
      <c r="K144" s="661">
        <f t="shared" si="44"/>
        <v>0.3437428020639452</v>
      </c>
      <c r="L144" s="661">
        <f t="shared" si="45"/>
        <v>2.7859101160474302</v>
      </c>
      <c r="M144" s="661">
        <f t="shared" si="46"/>
        <v>0.15526902332445514</v>
      </c>
      <c r="N144" s="660"/>
      <c r="O144" s="66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73"/>
    </row>
    <row r="145" spans="1:28" ht="16" thickBot="1">
      <c r="A145" s="657" t="s">
        <v>1344</v>
      </c>
      <c r="B145" s="668">
        <v>3.9668018490848378</v>
      </c>
      <c r="C145" s="668">
        <v>4.4239845074205997</v>
      </c>
      <c r="D145" s="668">
        <v>13.077809425759387</v>
      </c>
      <c r="E145" s="669">
        <v>1.5817197445950792</v>
      </c>
      <c r="F145" s="669">
        <v>1.1095187129621327</v>
      </c>
      <c r="G145" s="669">
        <v>1.7280332770395075</v>
      </c>
      <c r="H145" s="670"/>
      <c r="I145" s="384" t="s">
        <v>1344</v>
      </c>
      <c r="J145" s="671">
        <f t="shared" si="43"/>
        <v>7.1561985940882744</v>
      </c>
      <c r="K145" s="671">
        <f t="shared" si="44"/>
        <v>2.9637453853243554</v>
      </c>
      <c r="L145" s="671">
        <f t="shared" si="45"/>
        <v>1.4730905781989065</v>
      </c>
      <c r="M145" s="671">
        <f t="shared" si="46"/>
        <v>0.18662822967770423</v>
      </c>
      <c r="N145" s="670"/>
      <c r="O145" s="670"/>
      <c r="P145" s="213"/>
      <c r="Q145" s="213"/>
      <c r="R145" s="213"/>
      <c r="S145" s="213"/>
      <c r="T145" s="213"/>
      <c r="U145" s="213"/>
      <c r="V145" s="213"/>
      <c r="W145" s="213"/>
      <c r="X145" s="213"/>
      <c r="Y145" s="213"/>
      <c r="Z145" s="213"/>
      <c r="AA145" s="213"/>
      <c r="AB145" s="214"/>
    </row>
    <row r="146" spans="1:28">
      <c r="K146" s="10"/>
    </row>
    <row r="149" spans="1:28" ht="16" thickBot="1">
      <c r="A149" s="9" t="s">
        <v>1726</v>
      </c>
      <c r="B149" s="9" t="s">
        <v>1727</v>
      </c>
    </row>
    <row r="150" spans="1:28" ht="25">
      <c r="A150" s="646" t="s">
        <v>1371</v>
      </c>
      <c r="B150" s="647"/>
      <c r="C150" s="647"/>
      <c r="D150" s="647"/>
      <c r="E150" s="196"/>
      <c r="F150" s="196"/>
      <c r="G150" s="196"/>
      <c r="H150" s="196"/>
      <c r="I150" s="196"/>
      <c r="J150" s="648"/>
    </row>
    <row r="151" spans="1:28">
      <c r="A151" s="370"/>
      <c r="B151" s="198"/>
      <c r="C151" s="198"/>
      <c r="D151" s="10"/>
      <c r="E151" s="198">
        <f>AVERAGE(D153:D156)</f>
        <v>1.8378927862727847</v>
      </c>
      <c r="F151" s="392" t="s">
        <v>1370</v>
      </c>
      <c r="G151" s="198"/>
      <c r="H151" s="198"/>
      <c r="I151" s="198"/>
      <c r="J151" s="199"/>
    </row>
    <row r="152" spans="1:28" ht="46.5">
      <c r="A152" s="364" t="s">
        <v>1261</v>
      </c>
      <c r="B152" s="386" t="s">
        <v>1369</v>
      </c>
      <c r="C152" s="198" t="s">
        <v>1324</v>
      </c>
      <c r="D152" s="387" t="s">
        <v>1359</v>
      </c>
      <c r="E152" s="198" t="s">
        <v>1360</v>
      </c>
      <c r="F152" s="198" t="s">
        <v>1361</v>
      </c>
      <c r="G152" s="198"/>
      <c r="H152" s="198" t="s">
        <v>1332</v>
      </c>
      <c r="I152" s="198" t="s">
        <v>1335</v>
      </c>
      <c r="J152" s="199"/>
    </row>
    <row r="153" spans="1:28">
      <c r="A153" s="595">
        <v>262</v>
      </c>
      <c r="B153" s="592" t="s">
        <v>1362</v>
      </c>
      <c r="C153" s="389" t="s">
        <v>1332</v>
      </c>
      <c r="D153" s="385">
        <v>1.7918474652497831</v>
      </c>
      <c r="E153" s="198">
        <f>D153/E151</f>
        <v>0.97494667732148799</v>
      </c>
      <c r="F153" s="388"/>
      <c r="G153" s="198" t="s">
        <v>1025</v>
      </c>
      <c r="H153" s="198">
        <f>AVERAGE(E153:E156)</f>
        <v>1</v>
      </c>
      <c r="I153" s="198">
        <f>AVERAGE(F157:F160)</f>
        <v>0.76886582671586112</v>
      </c>
      <c r="J153" s="199"/>
    </row>
    <row r="154" spans="1:28">
      <c r="A154" s="595">
        <v>270</v>
      </c>
      <c r="B154" s="592" t="s">
        <v>1362</v>
      </c>
      <c r="C154" s="389" t="s">
        <v>1332</v>
      </c>
      <c r="D154" s="385">
        <v>1.7146567156549672</v>
      </c>
      <c r="E154" s="198">
        <f>D154/E151</f>
        <v>0.93294708399844251</v>
      </c>
      <c r="F154" s="388"/>
      <c r="G154" s="198" t="s">
        <v>1026</v>
      </c>
      <c r="H154" s="198">
        <f>STDEV(E153:E156)/4^0.5</f>
        <v>4.625104011278134E-2</v>
      </c>
      <c r="I154" s="198">
        <f>STDEV(F157:F160)/4^0.5</f>
        <v>0.12843545866371325</v>
      </c>
      <c r="J154" s="199"/>
    </row>
    <row r="155" spans="1:28">
      <c r="A155" s="595">
        <v>272</v>
      </c>
      <c r="B155" s="592" t="s">
        <v>1362</v>
      </c>
      <c r="C155" s="389" t="s">
        <v>1332</v>
      </c>
      <c r="D155" s="385">
        <v>2.0884757745499622</v>
      </c>
      <c r="E155" s="198">
        <f>D155/E151</f>
        <v>1.1363425495484727</v>
      </c>
      <c r="F155" s="388"/>
      <c r="G155" s="198"/>
      <c r="H155" s="198"/>
      <c r="I155" s="198"/>
      <c r="J155" s="199"/>
    </row>
    <row r="156" spans="1:28">
      <c r="A156" s="595">
        <v>281</v>
      </c>
      <c r="B156" s="592" t="s">
        <v>1362</v>
      </c>
      <c r="C156" s="389" t="s">
        <v>1332</v>
      </c>
      <c r="D156" s="385">
        <v>1.7565911896364261</v>
      </c>
      <c r="E156" s="198">
        <f>D156/E151</f>
        <v>0.95576368913159682</v>
      </c>
      <c r="F156" s="388"/>
      <c r="G156" s="198"/>
      <c r="H156" s="198"/>
      <c r="I156" s="198"/>
      <c r="J156" s="199"/>
    </row>
    <row r="157" spans="1:28">
      <c r="A157" s="595">
        <v>262</v>
      </c>
      <c r="B157" s="592" t="s">
        <v>1362</v>
      </c>
      <c r="C157" s="390" t="s">
        <v>1335</v>
      </c>
      <c r="D157" s="385">
        <v>1.9748183704446092</v>
      </c>
      <c r="E157" s="198">
        <f>D157/E151</f>
        <v>1.0745013992081156</v>
      </c>
      <c r="F157" s="198">
        <f>E157/E153</f>
        <v>1.1021129916152321</v>
      </c>
      <c r="G157" s="198"/>
      <c r="H157" s="198"/>
      <c r="I157" s="198"/>
      <c r="J157" s="199"/>
    </row>
    <row r="158" spans="1:28">
      <c r="A158" s="595">
        <v>270</v>
      </c>
      <c r="B158" s="592" t="s">
        <v>1362</v>
      </c>
      <c r="C158" s="390" t="s">
        <v>1335</v>
      </c>
      <c r="D158" s="385">
        <v>1.4395420883908254</v>
      </c>
      <c r="E158" s="198">
        <f>D158/E151</f>
        <v>0.78325683584089378</v>
      </c>
      <c r="F158" s="198">
        <f>E158/E154</f>
        <v>0.8395511913537439</v>
      </c>
      <c r="G158" s="198"/>
      <c r="H158" s="198"/>
      <c r="I158" s="198"/>
      <c r="J158" s="199"/>
    </row>
    <row r="159" spans="1:28">
      <c r="A159" s="595">
        <v>272</v>
      </c>
      <c r="B159" s="592" t="s">
        <v>1362</v>
      </c>
      <c r="C159" s="390" t="s">
        <v>1335</v>
      </c>
      <c r="D159" s="385">
        <v>1.2102561486027708</v>
      </c>
      <c r="E159" s="198">
        <f>D159/E151</f>
        <v>0.65850203975018018</v>
      </c>
      <c r="F159" s="198">
        <f>E159/E155</f>
        <v>0.57949254827414221</v>
      </c>
      <c r="G159" s="198"/>
      <c r="H159" s="198"/>
      <c r="I159" s="198"/>
      <c r="J159" s="199"/>
    </row>
    <row r="160" spans="1:28">
      <c r="A160" s="595">
        <v>281</v>
      </c>
      <c r="B160" s="592" t="s">
        <v>1362</v>
      </c>
      <c r="C160" s="390" t="s">
        <v>1335</v>
      </c>
      <c r="D160" s="385">
        <v>0.97369004709220319</v>
      </c>
      <c r="E160" s="198">
        <f>D160/E151</f>
        <v>0.52978609762478579</v>
      </c>
      <c r="F160" s="198">
        <f>E160/E156</f>
        <v>0.55430657562032659</v>
      </c>
      <c r="G160" s="198"/>
      <c r="H160" s="198"/>
      <c r="I160" s="198"/>
      <c r="J160" s="199"/>
    </row>
    <row r="161" spans="1:10">
      <c r="A161" s="370"/>
      <c r="B161" s="198"/>
      <c r="C161" s="198"/>
      <c r="D161" s="198"/>
      <c r="E161" s="198"/>
      <c r="F161" s="198"/>
      <c r="G161" s="198"/>
      <c r="H161" s="198"/>
      <c r="I161" s="198"/>
      <c r="J161" s="199"/>
    </row>
    <row r="162" spans="1:10">
      <c r="A162" s="370"/>
      <c r="B162" s="198"/>
      <c r="C162" s="198"/>
      <c r="D162" s="198"/>
      <c r="E162" s="198"/>
      <c r="F162" s="198"/>
      <c r="G162" s="198"/>
      <c r="H162" s="198"/>
      <c r="I162" s="198"/>
      <c r="J162" s="199"/>
    </row>
    <row r="163" spans="1:10">
      <c r="A163" s="370"/>
      <c r="B163" s="198"/>
      <c r="C163" s="198"/>
      <c r="D163" s="391"/>
      <c r="E163" s="198">
        <f>AVERAGE(D165:D168)</f>
        <v>3.5167639878843238</v>
      </c>
      <c r="F163" s="392" t="s">
        <v>1370</v>
      </c>
      <c r="G163" s="198"/>
      <c r="H163" s="198"/>
      <c r="I163" s="198"/>
      <c r="J163" s="199"/>
    </row>
    <row r="164" spans="1:10" ht="46.5">
      <c r="A164" s="364" t="s">
        <v>1261</v>
      </c>
      <c r="B164" s="386" t="s">
        <v>1369</v>
      </c>
      <c r="C164" s="198" t="s">
        <v>1324</v>
      </c>
      <c r="D164" s="387" t="s">
        <v>1363</v>
      </c>
      <c r="E164" s="198" t="s">
        <v>1360</v>
      </c>
      <c r="F164" s="198" t="s">
        <v>1361</v>
      </c>
      <c r="G164" s="198"/>
      <c r="H164" s="198" t="s">
        <v>1332</v>
      </c>
      <c r="I164" s="198" t="s">
        <v>1335</v>
      </c>
      <c r="J164" s="199"/>
    </row>
    <row r="165" spans="1:10">
      <c r="A165" s="595">
        <v>262</v>
      </c>
      <c r="B165" s="592" t="s">
        <v>1362</v>
      </c>
      <c r="C165" s="389" t="s">
        <v>1332</v>
      </c>
      <c r="D165" s="385">
        <v>4.5053001693160715</v>
      </c>
      <c r="E165" s="198">
        <f>D165/E163</f>
        <v>1.2810925569180571</v>
      </c>
      <c r="F165" s="388"/>
      <c r="G165" s="198" t="s">
        <v>1025</v>
      </c>
      <c r="H165" s="198">
        <f>AVERAGE(E165:E168)</f>
        <v>1</v>
      </c>
      <c r="I165" s="198">
        <f>AVERAGE(F169:F172)</f>
        <v>0.48116289300780679</v>
      </c>
      <c r="J165" s="199"/>
    </row>
    <row r="166" spans="1:10">
      <c r="A166" s="595">
        <v>270</v>
      </c>
      <c r="B166" s="592" t="s">
        <v>1362</v>
      </c>
      <c r="C166" s="389" t="s">
        <v>1332</v>
      </c>
      <c r="D166" s="385">
        <v>3.5848085117362292</v>
      </c>
      <c r="E166" s="198">
        <f>D166/E163</f>
        <v>1.0193486182428866</v>
      </c>
      <c r="F166" s="388"/>
      <c r="G166" s="198" t="s">
        <v>1026</v>
      </c>
      <c r="H166" s="198">
        <f>STDEV(E165:E168)/4^0.5</f>
        <v>0.11060765476211661</v>
      </c>
      <c r="I166" s="198">
        <f>STDEV(F169:F172)/4^0.5</f>
        <v>9.9035589063379129E-2</v>
      </c>
      <c r="J166" s="199"/>
    </row>
    <row r="167" spans="1:10">
      <c r="A167" s="595">
        <v>272</v>
      </c>
      <c r="B167" s="592" t="s">
        <v>1362</v>
      </c>
      <c r="C167" s="389" t="s">
        <v>1332</v>
      </c>
      <c r="D167" s="385">
        <v>3.3597279597322274</v>
      </c>
      <c r="E167" s="198">
        <f>D167/E163</f>
        <v>0.95534644101989652</v>
      </c>
      <c r="F167" s="388"/>
      <c r="G167" s="198"/>
      <c r="H167" s="198"/>
      <c r="I167" s="198"/>
      <c r="J167" s="199"/>
    </row>
    <row r="168" spans="1:10">
      <c r="A168" s="595">
        <v>281</v>
      </c>
      <c r="B168" s="592" t="s">
        <v>1362</v>
      </c>
      <c r="C168" s="389" t="s">
        <v>1332</v>
      </c>
      <c r="D168" s="385">
        <v>2.6172193107527684</v>
      </c>
      <c r="E168" s="198">
        <f>D168/E163</f>
        <v>0.74421238381916011</v>
      </c>
      <c r="F168" s="388"/>
      <c r="G168" s="198"/>
      <c r="H168" s="198"/>
      <c r="I168" s="198"/>
      <c r="J168" s="199"/>
    </row>
    <row r="169" spans="1:10">
      <c r="A169" s="595">
        <v>262</v>
      </c>
      <c r="B169" s="592" t="s">
        <v>1362</v>
      </c>
      <c r="C169" s="390" t="s">
        <v>1335</v>
      </c>
      <c r="D169" s="385">
        <v>3.3895306353498125</v>
      </c>
      <c r="E169" s="198">
        <f>D169/E163</f>
        <v>0.9638209009837323</v>
      </c>
      <c r="F169" s="198">
        <f>E169/E165</f>
        <v>0.75234290901073542</v>
      </c>
      <c r="G169" s="198"/>
      <c r="H169" s="198"/>
      <c r="I169" s="198"/>
      <c r="J169" s="199"/>
    </row>
    <row r="170" spans="1:10">
      <c r="A170" s="595">
        <v>270</v>
      </c>
      <c r="B170" s="592" t="s">
        <v>1362</v>
      </c>
      <c r="C170" s="390" t="s">
        <v>1335</v>
      </c>
      <c r="D170" s="385">
        <v>0.99578488436236889</v>
      </c>
      <c r="E170" s="198">
        <f>D170/E163</f>
        <v>0.28315374241574581</v>
      </c>
      <c r="F170" s="198">
        <f>E170/E166</f>
        <v>0.27777910064157951</v>
      </c>
      <c r="G170" s="198"/>
      <c r="H170" s="198"/>
      <c r="I170" s="198"/>
      <c r="J170" s="199"/>
    </row>
    <row r="171" spans="1:10">
      <c r="A171" s="595">
        <v>272</v>
      </c>
      <c r="B171" s="592" t="s">
        <v>1362</v>
      </c>
      <c r="C171" s="390" t="s">
        <v>1335</v>
      </c>
      <c r="D171" s="385">
        <v>1.4498406998490905</v>
      </c>
      <c r="E171" s="198">
        <f>D171/E163</f>
        <v>0.41226556710770657</v>
      </c>
      <c r="F171" s="198">
        <f>E171/E167</f>
        <v>0.43153514725776898</v>
      </c>
      <c r="G171" s="198"/>
      <c r="H171" s="198"/>
      <c r="I171" s="198"/>
      <c r="J171" s="199"/>
    </row>
    <row r="172" spans="1:10">
      <c r="A172" s="595">
        <v>281</v>
      </c>
      <c r="B172" s="592" t="s">
        <v>1362</v>
      </c>
      <c r="C172" s="390" t="s">
        <v>1335</v>
      </c>
      <c r="D172" s="385">
        <v>1.2117579240257401</v>
      </c>
      <c r="E172" s="198">
        <f>D172/E163</f>
        <v>0.34456617737226392</v>
      </c>
      <c r="F172" s="198">
        <f>E172/E168</f>
        <v>0.46299441512114342</v>
      </c>
      <c r="G172" s="198"/>
      <c r="H172" s="198"/>
      <c r="I172" s="198"/>
      <c r="J172" s="199"/>
    </row>
    <row r="173" spans="1:10">
      <c r="A173" s="370"/>
      <c r="B173" s="198"/>
      <c r="C173" s="198"/>
      <c r="D173" s="198"/>
      <c r="E173" s="198"/>
      <c r="F173" s="198"/>
      <c r="G173" s="198"/>
      <c r="H173" s="198"/>
      <c r="I173" s="198"/>
      <c r="J173" s="199"/>
    </row>
    <row r="174" spans="1:10">
      <c r="A174" s="370"/>
      <c r="B174" s="198"/>
      <c r="C174" s="198"/>
      <c r="D174" s="198"/>
      <c r="E174" s="198"/>
      <c r="F174" s="198"/>
      <c r="G174" s="198"/>
      <c r="H174" s="198"/>
      <c r="I174" s="198"/>
      <c r="J174" s="199"/>
    </row>
    <row r="175" spans="1:10">
      <c r="A175" s="370"/>
      <c r="B175" s="198"/>
      <c r="C175" s="198"/>
      <c r="D175" s="198"/>
      <c r="E175" s="198">
        <f>AVERAGE(D177:D180)</f>
        <v>1.363792624782062</v>
      </c>
      <c r="F175" s="393" t="s">
        <v>1370</v>
      </c>
      <c r="G175" s="198"/>
      <c r="H175" s="198"/>
      <c r="I175" s="198"/>
      <c r="J175" s="199"/>
    </row>
    <row r="176" spans="1:10" ht="46.5">
      <c r="A176" s="364" t="s">
        <v>1261</v>
      </c>
      <c r="B176" s="386" t="s">
        <v>1369</v>
      </c>
      <c r="C176" s="198" t="s">
        <v>1324</v>
      </c>
      <c r="D176" s="387" t="s">
        <v>1364</v>
      </c>
      <c r="E176" s="198" t="s">
        <v>1360</v>
      </c>
      <c r="F176" s="198" t="s">
        <v>1361</v>
      </c>
      <c r="G176" s="198"/>
      <c r="H176" s="198" t="s">
        <v>1332</v>
      </c>
      <c r="I176" s="198" t="s">
        <v>1335</v>
      </c>
      <c r="J176" s="199"/>
    </row>
    <row r="177" spans="1:10">
      <c r="A177" s="595">
        <v>262</v>
      </c>
      <c r="B177" s="592" t="s">
        <v>1362</v>
      </c>
      <c r="C177" s="389" t="s">
        <v>1332</v>
      </c>
      <c r="D177" s="385">
        <v>1.7759586880855571</v>
      </c>
      <c r="E177" s="198">
        <f>D177/E175</f>
        <v>1.3022204811888909</v>
      </c>
      <c r="F177" s="388"/>
      <c r="G177" s="198" t="s">
        <v>1025</v>
      </c>
      <c r="H177" s="198">
        <f>AVERAGE(E177:E180)</f>
        <v>1.0000000000000002</v>
      </c>
      <c r="I177" s="198">
        <f>AVERAGE(F181:F184)</f>
        <v>0.59511002145819891</v>
      </c>
      <c r="J177" s="199"/>
    </row>
    <row r="178" spans="1:10">
      <c r="A178" s="595">
        <v>270</v>
      </c>
      <c r="B178" s="592" t="s">
        <v>1362</v>
      </c>
      <c r="C178" s="389" t="s">
        <v>1332</v>
      </c>
      <c r="D178" s="385">
        <v>1.2929756574622597</v>
      </c>
      <c r="E178" s="198">
        <f>D178/E175</f>
        <v>0.94807350763381715</v>
      </c>
      <c r="F178" s="388"/>
      <c r="G178" s="198" t="s">
        <v>1026</v>
      </c>
      <c r="H178" s="198">
        <f>STDEV(E177:E180)/4^0.5</f>
        <v>0.1022126482253396</v>
      </c>
      <c r="I178" s="198">
        <f>STDEV(F181:F184)/4^0.5</f>
        <v>7.5627851195300091E-2</v>
      </c>
      <c r="J178" s="199"/>
    </row>
    <row r="179" spans="1:10">
      <c r="A179" s="595">
        <v>272</v>
      </c>
      <c r="B179" s="592" t="s">
        <v>1362</v>
      </c>
      <c r="C179" s="389" t="s">
        <v>1332</v>
      </c>
      <c r="D179" s="385">
        <v>1.1897795404457985</v>
      </c>
      <c r="E179" s="198">
        <f>D179/E175</f>
        <v>0.87240502612039617</v>
      </c>
      <c r="F179" s="388"/>
      <c r="G179" s="198"/>
      <c r="H179" s="198"/>
      <c r="I179" s="198"/>
      <c r="J179" s="199"/>
    </row>
    <row r="180" spans="1:10">
      <c r="A180" s="595">
        <v>281</v>
      </c>
      <c r="B180" s="592" t="s">
        <v>1362</v>
      </c>
      <c r="C180" s="389" t="s">
        <v>1332</v>
      </c>
      <c r="D180" s="385">
        <v>1.1964566131346333</v>
      </c>
      <c r="E180" s="198">
        <f>D180/E175</f>
        <v>0.87730098505689635</v>
      </c>
      <c r="F180" s="388"/>
      <c r="G180" s="198"/>
      <c r="H180" s="198"/>
      <c r="I180" s="198"/>
      <c r="J180" s="199"/>
    </row>
    <row r="181" spans="1:10">
      <c r="A181" s="595">
        <v>262</v>
      </c>
      <c r="B181" s="592" t="s">
        <v>1362</v>
      </c>
      <c r="C181" s="390" t="s">
        <v>1335</v>
      </c>
      <c r="D181" s="385">
        <v>1.4504714628093431</v>
      </c>
      <c r="E181" s="198">
        <f>D181/E175</f>
        <v>1.0635571981049046</v>
      </c>
      <c r="F181" s="198">
        <f>E181/E177</f>
        <v>0.8167259027702487</v>
      </c>
      <c r="G181" s="198"/>
      <c r="H181" s="198"/>
      <c r="I181" s="198"/>
      <c r="J181" s="199"/>
    </row>
    <row r="182" spans="1:10">
      <c r="A182" s="595">
        <v>270</v>
      </c>
      <c r="B182" s="592" t="s">
        <v>1362</v>
      </c>
      <c r="C182" s="390" t="s">
        <v>1335</v>
      </c>
      <c r="D182" s="385">
        <v>0.67650856966126838</v>
      </c>
      <c r="E182" s="198">
        <f>D182/E175</f>
        <v>0.4960494413653076</v>
      </c>
      <c r="F182" s="198">
        <f>E182/E178</f>
        <v>0.52321833420209984</v>
      </c>
      <c r="G182" s="198"/>
      <c r="H182" s="198"/>
      <c r="I182" s="198"/>
      <c r="J182" s="199"/>
    </row>
    <row r="183" spans="1:10">
      <c r="A183" s="595">
        <v>272</v>
      </c>
      <c r="B183" s="592" t="s">
        <v>1362</v>
      </c>
      <c r="C183" s="390" t="s">
        <v>1335</v>
      </c>
      <c r="D183" s="385">
        <v>0.57180605157208919</v>
      </c>
      <c r="E183" s="198">
        <f>D183/E175</f>
        <v>0.41927639230595298</v>
      </c>
      <c r="F183" s="198">
        <f>E183/E179</f>
        <v>0.48059832274291686</v>
      </c>
      <c r="G183" s="198"/>
      <c r="H183" s="198"/>
      <c r="I183" s="198"/>
      <c r="J183" s="199"/>
    </row>
    <row r="184" spans="1:10">
      <c r="A184" s="595">
        <v>281</v>
      </c>
      <c r="B184" s="592" t="s">
        <v>1362</v>
      </c>
      <c r="C184" s="390" t="s">
        <v>1335</v>
      </c>
      <c r="D184" s="385">
        <v>0.66989309780104012</v>
      </c>
      <c r="E184" s="198">
        <f>D184/E175</f>
        <v>0.49119865119382866</v>
      </c>
      <c r="F184" s="198">
        <f>E184/E180</f>
        <v>0.5598975261175303</v>
      </c>
      <c r="G184" s="198"/>
      <c r="H184" s="198"/>
      <c r="I184" s="198"/>
      <c r="J184" s="199"/>
    </row>
    <row r="185" spans="1:10">
      <c r="A185" s="370"/>
      <c r="B185" s="198"/>
      <c r="C185" s="198"/>
      <c r="D185" s="198"/>
      <c r="E185" s="198"/>
      <c r="F185" s="198"/>
      <c r="G185" s="198"/>
      <c r="H185" s="198"/>
      <c r="I185" s="198"/>
      <c r="J185" s="199"/>
    </row>
    <row r="186" spans="1:10">
      <c r="A186" s="370"/>
      <c r="B186" s="198"/>
      <c r="C186" s="198"/>
      <c r="D186" s="198"/>
      <c r="E186" s="198"/>
      <c r="F186" s="198"/>
      <c r="G186" s="198"/>
      <c r="H186" s="198"/>
      <c r="I186" s="198"/>
      <c r="J186" s="199"/>
    </row>
    <row r="187" spans="1:10">
      <c r="A187" s="370"/>
      <c r="B187" s="198"/>
      <c r="C187" s="198"/>
      <c r="D187" s="198"/>
      <c r="E187" s="198">
        <f>AVERAGE(D189:D192)</f>
        <v>1.858348258053339</v>
      </c>
      <c r="F187" s="393" t="s">
        <v>1370</v>
      </c>
      <c r="G187" s="198"/>
      <c r="H187" s="198"/>
      <c r="I187" s="198"/>
      <c r="J187" s="199"/>
    </row>
    <row r="188" spans="1:10" ht="46.5">
      <c r="A188" s="364" t="s">
        <v>1261</v>
      </c>
      <c r="B188" s="386" t="s">
        <v>1369</v>
      </c>
      <c r="C188" s="198" t="s">
        <v>1324</v>
      </c>
      <c r="D188" s="387" t="s">
        <v>1365</v>
      </c>
      <c r="E188" s="198" t="s">
        <v>1360</v>
      </c>
      <c r="F188" s="198" t="s">
        <v>1361</v>
      </c>
      <c r="G188" s="198"/>
      <c r="H188" s="198" t="s">
        <v>1332</v>
      </c>
      <c r="I188" s="198" t="s">
        <v>1335</v>
      </c>
      <c r="J188" s="199"/>
    </row>
    <row r="189" spans="1:10">
      <c r="A189" s="595">
        <v>262</v>
      </c>
      <c r="B189" s="592" t="s">
        <v>1362</v>
      </c>
      <c r="C189" s="389" t="s">
        <v>1332</v>
      </c>
      <c r="D189" s="385">
        <v>2.979817392009311</v>
      </c>
      <c r="E189" s="198">
        <f>D189/E187</f>
        <v>1.6034763016544249</v>
      </c>
      <c r="F189" s="388"/>
      <c r="G189" s="198" t="s">
        <v>1025</v>
      </c>
      <c r="H189" s="198">
        <f>AVERAGE(E189:E192)</f>
        <v>1</v>
      </c>
      <c r="I189" s="198">
        <f>AVERAGE(F193:F196)</f>
        <v>0.40919695476423534</v>
      </c>
      <c r="J189" s="199"/>
    </row>
    <row r="190" spans="1:10">
      <c r="A190" s="595">
        <v>270</v>
      </c>
      <c r="B190" s="592" t="s">
        <v>1362</v>
      </c>
      <c r="C190" s="389" t="s">
        <v>1332</v>
      </c>
      <c r="D190" s="385">
        <v>0.88880385620830349</v>
      </c>
      <c r="E190" s="198">
        <f>D190/E187</f>
        <v>0.4782762608443184</v>
      </c>
      <c r="F190" s="388"/>
      <c r="G190" s="198" t="s">
        <v>1026</v>
      </c>
      <c r="H190" s="198">
        <f>STDEV(E189:E192)/4^0.5</f>
        <v>0.25313586772930136</v>
      </c>
      <c r="I190" s="198">
        <f>STDEV(F193:F196)/4^0.5</f>
        <v>7.7833283771083769E-2</v>
      </c>
      <c r="J190" s="199"/>
    </row>
    <row r="191" spans="1:10">
      <c r="A191" s="595">
        <v>272</v>
      </c>
      <c r="B191" s="592" t="s">
        <v>1362</v>
      </c>
      <c r="C191" s="389" t="s">
        <v>1332</v>
      </c>
      <c r="D191" s="385">
        <v>1.3100360163728535</v>
      </c>
      <c r="E191" s="198">
        <f>D191/E187</f>
        <v>0.70494645484003371</v>
      </c>
      <c r="F191" s="388"/>
      <c r="G191" s="198"/>
      <c r="H191" s="198"/>
      <c r="I191" s="198"/>
      <c r="J191" s="199"/>
    </row>
    <row r="192" spans="1:10">
      <c r="A192" s="595">
        <v>281</v>
      </c>
      <c r="B192" s="592" t="s">
        <v>1362</v>
      </c>
      <c r="C192" s="389" t="s">
        <v>1332</v>
      </c>
      <c r="D192" s="385">
        <v>2.2547357676228885</v>
      </c>
      <c r="E192" s="198">
        <f>D192/E187</f>
        <v>1.2133009826612231</v>
      </c>
      <c r="F192" s="388"/>
      <c r="G192" s="198"/>
      <c r="H192" s="198"/>
      <c r="I192" s="198"/>
      <c r="J192" s="199"/>
    </row>
    <row r="193" spans="1:10">
      <c r="A193" s="595">
        <v>262</v>
      </c>
      <c r="B193" s="592" t="s">
        <v>1362</v>
      </c>
      <c r="C193" s="390" t="s">
        <v>1335</v>
      </c>
      <c r="D193" s="385">
        <v>1.8877752468002269</v>
      </c>
      <c r="E193" s="198">
        <f>D193/E187</f>
        <v>1.0158350237203189</v>
      </c>
      <c r="F193" s="198">
        <f>E193/E189</f>
        <v>0.63352044721347411</v>
      </c>
      <c r="G193" s="198"/>
      <c r="H193" s="198"/>
      <c r="I193" s="198"/>
      <c r="J193" s="199"/>
    </row>
    <row r="194" spans="1:10">
      <c r="A194" s="595">
        <v>270</v>
      </c>
      <c r="B194" s="592" t="s">
        <v>1362</v>
      </c>
      <c r="C194" s="390" t="s">
        <v>1335</v>
      </c>
      <c r="D194" s="385">
        <v>0.29236711761070711</v>
      </c>
      <c r="E194" s="198">
        <f>D194/E187</f>
        <v>0.15732633339510224</v>
      </c>
      <c r="F194" s="198">
        <f>E194/E190</f>
        <v>0.32894447472130095</v>
      </c>
      <c r="G194" s="198"/>
      <c r="H194" s="198"/>
      <c r="I194" s="198"/>
      <c r="J194" s="199"/>
    </row>
    <row r="195" spans="1:10">
      <c r="A195" s="595">
        <v>272</v>
      </c>
      <c r="B195" s="592" t="s">
        <v>1362</v>
      </c>
      <c r="C195" s="390" t="s">
        <v>1335</v>
      </c>
      <c r="D195" s="385">
        <v>0.51074461058021048</v>
      </c>
      <c r="E195" s="198">
        <f>D195/E187</f>
        <v>0.2748379419018192</v>
      </c>
      <c r="F195" s="198">
        <f>E195/E191</f>
        <v>0.3898706632465942</v>
      </c>
      <c r="G195" s="198"/>
      <c r="H195" s="198"/>
      <c r="I195" s="198"/>
      <c r="J195" s="199"/>
    </row>
    <row r="196" spans="1:10">
      <c r="A196" s="595">
        <v>281</v>
      </c>
      <c r="B196" s="592" t="s">
        <v>1362</v>
      </c>
      <c r="C196" s="390" t="s">
        <v>1335</v>
      </c>
      <c r="D196" s="385">
        <v>0.64136462589948373</v>
      </c>
      <c r="E196" s="198">
        <f>D196/E187</f>
        <v>0.34512617488141184</v>
      </c>
      <c r="F196" s="198">
        <f>E196/E192</f>
        <v>0.28445223387557222</v>
      </c>
      <c r="G196" s="198"/>
      <c r="H196" s="198"/>
      <c r="I196" s="198"/>
      <c r="J196" s="199"/>
    </row>
    <row r="197" spans="1:10">
      <c r="A197" s="370"/>
      <c r="B197" s="198"/>
      <c r="C197" s="198"/>
      <c r="D197" s="198"/>
      <c r="E197" s="198"/>
      <c r="F197" s="198"/>
      <c r="G197" s="198"/>
      <c r="H197" s="198"/>
      <c r="I197" s="198"/>
      <c r="J197" s="199"/>
    </row>
    <row r="198" spans="1:10">
      <c r="A198" s="370"/>
      <c r="B198" s="198"/>
      <c r="C198" s="198"/>
      <c r="D198" s="198"/>
      <c r="E198" s="198"/>
      <c r="F198" s="198"/>
      <c r="G198" s="198"/>
      <c r="H198" s="198"/>
      <c r="I198" s="198"/>
      <c r="J198" s="199"/>
    </row>
    <row r="199" spans="1:10">
      <c r="A199" s="370"/>
      <c r="B199" s="198"/>
      <c r="C199" s="198"/>
      <c r="D199" s="198"/>
      <c r="E199" s="198"/>
      <c r="F199" s="198"/>
      <c r="G199" s="198"/>
      <c r="H199" s="198"/>
      <c r="I199" s="198"/>
      <c r="J199" s="199"/>
    </row>
    <row r="200" spans="1:10">
      <c r="A200" s="370"/>
      <c r="B200" s="198"/>
      <c r="C200" s="198"/>
      <c r="D200" s="198"/>
      <c r="E200" s="198">
        <f>AVERAGE(D202:D205)</f>
        <v>1.3612463403767361</v>
      </c>
      <c r="F200" s="393" t="s">
        <v>1370</v>
      </c>
      <c r="G200" s="198"/>
      <c r="H200" s="198"/>
      <c r="I200" s="198"/>
      <c r="J200" s="199"/>
    </row>
    <row r="201" spans="1:10" ht="46.5">
      <c r="A201" s="364" t="s">
        <v>1261</v>
      </c>
      <c r="B201" s="386" t="s">
        <v>1369</v>
      </c>
      <c r="C201" s="198" t="s">
        <v>1324</v>
      </c>
      <c r="D201" s="387" t="s">
        <v>1366</v>
      </c>
      <c r="E201" s="198" t="s">
        <v>1360</v>
      </c>
      <c r="F201" s="198" t="s">
        <v>1361</v>
      </c>
      <c r="G201" s="198"/>
      <c r="H201" s="198" t="s">
        <v>1332</v>
      </c>
      <c r="I201" s="198" t="s">
        <v>1335</v>
      </c>
      <c r="J201" s="199"/>
    </row>
    <row r="202" spans="1:10">
      <c r="A202" s="595">
        <v>262</v>
      </c>
      <c r="B202" s="592" t="s">
        <v>1362</v>
      </c>
      <c r="C202" s="389" t="s">
        <v>1332</v>
      </c>
      <c r="D202" s="385">
        <v>1.6450223937000581</v>
      </c>
      <c r="E202" s="198">
        <f>D202/E200</f>
        <v>1.2084678172539913</v>
      </c>
      <c r="F202" s="388"/>
      <c r="G202" s="198" t="s">
        <v>1025</v>
      </c>
      <c r="H202" s="198">
        <f>AVERAGE(E202:E205)</f>
        <v>0.99999999999999989</v>
      </c>
      <c r="I202" s="198">
        <f>AVERAGE(F206:F209)</f>
        <v>0.63166122341158326</v>
      </c>
      <c r="J202" s="199"/>
    </row>
    <row r="203" spans="1:10">
      <c r="A203" s="595">
        <v>270</v>
      </c>
      <c r="B203" s="592" t="s">
        <v>1362</v>
      </c>
      <c r="C203" s="389" t="s">
        <v>1332</v>
      </c>
      <c r="D203" s="385">
        <v>1.1592854590659467</v>
      </c>
      <c r="E203" s="198">
        <f>D203/E200</f>
        <v>0.85163531734094866</v>
      </c>
      <c r="F203" s="388"/>
      <c r="G203" s="198" t="s">
        <v>1026</v>
      </c>
      <c r="H203" s="198">
        <f>STDEV(E202:E205)/4^0.5</f>
        <v>0.1031006448000425</v>
      </c>
      <c r="I203" s="198">
        <f>STDEV(F206:F209)/4^0.5</f>
        <v>6.1834954024667363E-2</v>
      </c>
      <c r="J203" s="199"/>
    </row>
    <row r="204" spans="1:10">
      <c r="A204" s="595">
        <v>272</v>
      </c>
      <c r="B204" s="592" t="s">
        <v>1362</v>
      </c>
      <c r="C204" s="389" t="s">
        <v>1332</v>
      </c>
      <c r="D204" s="385">
        <v>1.0840148393392703</v>
      </c>
      <c r="E204" s="198">
        <f>D204/E200</f>
        <v>0.79633994758014215</v>
      </c>
      <c r="F204" s="388"/>
      <c r="G204" s="198"/>
      <c r="H204" s="198"/>
      <c r="I204" s="198"/>
      <c r="J204" s="199"/>
    </row>
    <row r="205" spans="1:10">
      <c r="A205" s="595">
        <v>281</v>
      </c>
      <c r="B205" s="592" t="s">
        <v>1362</v>
      </c>
      <c r="C205" s="389" t="s">
        <v>1332</v>
      </c>
      <c r="D205" s="385">
        <v>1.556662669401669</v>
      </c>
      <c r="E205" s="198">
        <f>D205/E200</f>
        <v>1.1435569178249176</v>
      </c>
      <c r="F205" s="388"/>
      <c r="G205" s="198"/>
      <c r="H205" s="198"/>
      <c r="I205" s="198"/>
      <c r="J205" s="199"/>
    </row>
    <row r="206" spans="1:10">
      <c r="A206" s="595">
        <v>262</v>
      </c>
      <c r="B206" s="592" t="s">
        <v>1362</v>
      </c>
      <c r="C206" s="390" t="s">
        <v>1335</v>
      </c>
      <c r="D206" s="385">
        <v>1.3082273640071527</v>
      </c>
      <c r="E206" s="198">
        <f>D206/E200</f>
        <v>0.96105115231758131</v>
      </c>
      <c r="F206" s="198">
        <f>E206/E202</f>
        <v>0.79526416723399684</v>
      </c>
      <c r="G206" s="198"/>
      <c r="H206" s="198"/>
      <c r="I206" s="198"/>
      <c r="J206" s="199"/>
    </row>
    <row r="207" spans="1:10">
      <c r="A207" s="595">
        <v>270</v>
      </c>
      <c r="B207" s="592" t="s">
        <v>1362</v>
      </c>
      <c r="C207" s="390" t="s">
        <v>1335</v>
      </c>
      <c r="D207" s="385">
        <v>0.75695927138258312</v>
      </c>
      <c r="E207" s="198">
        <f>D207/E200</f>
        <v>0.55607809470627367</v>
      </c>
      <c r="F207" s="198">
        <f>E207/E203</f>
        <v>0.65295330452300882</v>
      </c>
      <c r="G207" s="198"/>
      <c r="H207" s="198"/>
      <c r="I207" s="198"/>
      <c r="J207" s="199"/>
    </row>
    <row r="208" spans="1:10">
      <c r="A208" s="595">
        <v>272</v>
      </c>
      <c r="B208" s="592" t="s">
        <v>1362</v>
      </c>
      <c r="C208" s="390" t="s">
        <v>1335</v>
      </c>
      <c r="D208" s="385">
        <v>0.6148910812024807</v>
      </c>
      <c r="E208" s="198">
        <f>D208/E200</f>
        <v>0.45171183419476046</v>
      </c>
      <c r="F208" s="198">
        <f>E208/E204</f>
        <v>0.56723492971486411</v>
      </c>
      <c r="G208" s="198"/>
      <c r="H208" s="198"/>
      <c r="I208" s="198"/>
      <c r="J208" s="199"/>
    </row>
    <row r="209" spans="1:10">
      <c r="A209" s="595">
        <v>281</v>
      </c>
      <c r="B209" s="592" t="s">
        <v>1362</v>
      </c>
      <c r="C209" s="390" t="s">
        <v>1335</v>
      </c>
      <c r="D209" s="385">
        <v>0.7957542694463916</v>
      </c>
      <c r="E209" s="198">
        <f>D209/E200</f>
        <v>0.58457771076626741</v>
      </c>
      <c r="F209" s="198">
        <f>E209/E205</f>
        <v>0.51119249217446316</v>
      </c>
      <c r="G209" s="198"/>
      <c r="H209" s="198"/>
      <c r="I209" s="198"/>
      <c r="J209" s="199"/>
    </row>
    <row r="210" spans="1:10">
      <c r="A210" s="370"/>
      <c r="B210" s="198"/>
      <c r="C210" s="198"/>
      <c r="D210" s="198"/>
      <c r="E210" s="198"/>
      <c r="F210" s="198"/>
      <c r="G210" s="198"/>
      <c r="H210" s="198"/>
      <c r="I210" s="198"/>
      <c r="J210" s="199"/>
    </row>
    <row r="211" spans="1:10">
      <c r="A211" s="370"/>
      <c r="B211" s="198"/>
      <c r="C211" s="198"/>
      <c r="D211" s="198"/>
      <c r="E211" s="198"/>
      <c r="F211" s="198"/>
      <c r="G211" s="198"/>
      <c r="H211" s="198"/>
      <c r="I211" s="198"/>
      <c r="J211" s="199"/>
    </row>
    <row r="212" spans="1:10">
      <c r="A212" s="370"/>
      <c r="B212" s="198"/>
      <c r="C212" s="198"/>
      <c r="D212" s="198"/>
      <c r="E212" s="198">
        <f>AVERAGE(D214:D217)</f>
        <v>1.8152437898838141</v>
      </c>
      <c r="F212" s="393" t="s">
        <v>1370</v>
      </c>
      <c r="G212" s="198"/>
      <c r="H212" s="198"/>
      <c r="I212" s="198"/>
      <c r="J212" s="199"/>
    </row>
    <row r="213" spans="1:10" ht="46.5">
      <c r="A213" s="364" t="s">
        <v>1261</v>
      </c>
      <c r="B213" s="386" t="s">
        <v>1369</v>
      </c>
      <c r="C213" s="198" t="s">
        <v>1324</v>
      </c>
      <c r="D213" s="387" t="s">
        <v>1367</v>
      </c>
      <c r="E213" s="198" t="s">
        <v>1360</v>
      </c>
      <c r="F213" s="198" t="s">
        <v>1361</v>
      </c>
      <c r="G213" s="198"/>
      <c r="H213" s="198" t="s">
        <v>1332</v>
      </c>
      <c r="I213" s="198" t="s">
        <v>1335</v>
      </c>
      <c r="J213" s="199"/>
    </row>
    <row r="214" spans="1:10">
      <c r="A214" s="595">
        <v>262</v>
      </c>
      <c r="B214" s="592" t="s">
        <v>1362</v>
      </c>
      <c r="C214" s="389" t="s">
        <v>1332</v>
      </c>
      <c r="D214" s="385">
        <v>2.1484586368897114</v>
      </c>
      <c r="E214" s="198">
        <f>D214/E212</f>
        <v>1.1835647910560956</v>
      </c>
      <c r="F214" s="388"/>
      <c r="G214" s="198" t="s">
        <v>1025</v>
      </c>
      <c r="H214" s="198">
        <f>AVERAGE(E214:E217)</f>
        <v>1</v>
      </c>
      <c r="I214" s="198">
        <f>AVERAGE(F218:F221)</f>
        <v>0.60907527151424901</v>
      </c>
      <c r="J214" s="199"/>
    </row>
    <row r="215" spans="1:10">
      <c r="A215" s="595">
        <v>270</v>
      </c>
      <c r="B215" s="592" t="s">
        <v>1362</v>
      </c>
      <c r="C215" s="389" t="s">
        <v>1332</v>
      </c>
      <c r="D215" s="385">
        <v>1.9488713462771063</v>
      </c>
      <c r="E215" s="198">
        <f>D215/E212</f>
        <v>1.0736141102027101</v>
      </c>
      <c r="F215" s="388"/>
      <c r="G215" s="198" t="s">
        <v>1026</v>
      </c>
      <c r="H215" s="198">
        <f>STDEV(E214:E217)/4^0.5</f>
        <v>8.6576995195957338E-2</v>
      </c>
      <c r="I215" s="198">
        <f>STDEV(F218:F221)/4^0.5</f>
        <v>9.1666576582978526E-2</v>
      </c>
      <c r="J215" s="199"/>
    </row>
    <row r="216" spans="1:10">
      <c r="A216" s="595">
        <v>272</v>
      </c>
      <c r="B216" s="592" t="s">
        <v>1362</v>
      </c>
      <c r="C216" s="389" t="s">
        <v>1332</v>
      </c>
      <c r="D216" s="385">
        <v>1.4107588549635455</v>
      </c>
      <c r="E216" s="198">
        <f>D216/E212</f>
        <v>0.77717321652638294</v>
      </c>
      <c r="F216" s="388"/>
      <c r="G216" s="198"/>
      <c r="H216" s="198"/>
      <c r="I216" s="198"/>
      <c r="J216" s="199"/>
    </row>
    <row r="217" spans="1:10">
      <c r="A217" s="595">
        <v>281</v>
      </c>
      <c r="B217" s="592" t="s">
        <v>1362</v>
      </c>
      <c r="C217" s="389" t="s">
        <v>1332</v>
      </c>
      <c r="D217" s="385">
        <v>1.7528863214048929</v>
      </c>
      <c r="E217" s="198">
        <f>D217/E212</f>
        <v>0.96564788221481124</v>
      </c>
      <c r="F217" s="388"/>
      <c r="G217" s="198"/>
      <c r="H217" s="198"/>
      <c r="I217" s="198"/>
      <c r="J217" s="199"/>
    </row>
    <row r="218" spans="1:10">
      <c r="A218" s="595">
        <v>262</v>
      </c>
      <c r="B218" s="592" t="s">
        <v>1362</v>
      </c>
      <c r="C218" s="390" t="s">
        <v>1335</v>
      </c>
      <c r="D218" s="385">
        <v>1.8657595973817778</v>
      </c>
      <c r="E218" s="198">
        <f>D218/E212</f>
        <v>1.0278286628933719</v>
      </c>
      <c r="F218" s="198">
        <f>E218/E214</f>
        <v>0.86841774160605079</v>
      </c>
      <c r="G218" s="198"/>
      <c r="H218" s="198"/>
      <c r="I218" s="198"/>
      <c r="J218" s="199"/>
    </row>
    <row r="219" spans="1:10">
      <c r="A219" s="595">
        <v>270</v>
      </c>
      <c r="B219" s="592" t="s">
        <v>1362</v>
      </c>
      <c r="C219" s="390" t="s">
        <v>1335</v>
      </c>
      <c r="D219" s="385">
        <v>0.87155659806627084</v>
      </c>
      <c r="E219" s="198">
        <f>D219/E212</f>
        <v>0.48013198167837029</v>
      </c>
      <c r="F219" s="198">
        <f>E219/E215</f>
        <v>0.44721094582830706</v>
      </c>
      <c r="G219" s="198"/>
      <c r="H219" s="198"/>
      <c r="I219" s="198"/>
      <c r="J219" s="199"/>
    </row>
    <row r="220" spans="1:10">
      <c r="A220" s="595">
        <v>272</v>
      </c>
      <c r="B220" s="592" t="s">
        <v>1362</v>
      </c>
      <c r="C220" s="390" t="s">
        <v>1335</v>
      </c>
      <c r="D220" s="385">
        <v>0.73940364032536587</v>
      </c>
      <c r="E220" s="198">
        <f>D220/E212</f>
        <v>0.40733021341044878</v>
      </c>
      <c r="F220" s="198">
        <f>E220/E216</f>
        <v>0.52411766739856636</v>
      </c>
      <c r="G220" s="198"/>
      <c r="H220" s="198"/>
      <c r="I220" s="198"/>
      <c r="J220" s="199"/>
    </row>
    <row r="221" spans="1:10">
      <c r="A221" s="595">
        <v>281</v>
      </c>
      <c r="B221" s="592" t="s">
        <v>1362</v>
      </c>
      <c r="C221" s="390" t="s">
        <v>1335</v>
      </c>
      <c r="D221" s="385">
        <v>1.0456926283320476</v>
      </c>
      <c r="E221" s="198">
        <f>D221/E212</f>
        <v>0.57606181283175073</v>
      </c>
      <c r="F221" s="198">
        <f>E221/E217</f>
        <v>0.59655473122407165</v>
      </c>
      <c r="G221" s="198"/>
      <c r="H221" s="198"/>
      <c r="I221" s="198"/>
      <c r="J221" s="199"/>
    </row>
    <row r="222" spans="1:10">
      <c r="A222" s="370"/>
      <c r="B222" s="198"/>
      <c r="C222" s="198"/>
      <c r="D222" s="198"/>
      <c r="E222" s="198"/>
      <c r="F222" s="198"/>
      <c r="G222" s="198"/>
      <c r="H222" s="198"/>
      <c r="I222" s="198"/>
      <c r="J222" s="199"/>
    </row>
    <row r="223" spans="1:10">
      <c r="A223" s="370"/>
      <c r="B223" s="198"/>
      <c r="C223" s="198"/>
      <c r="D223" s="198"/>
      <c r="E223" s="198"/>
      <c r="F223" s="198"/>
      <c r="G223" s="198"/>
      <c r="H223" s="198"/>
      <c r="I223" s="198"/>
      <c r="J223" s="199"/>
    </row>
    <row r="224" spans="1:10">
      <c r="A224" s="370"/>
      <c r="B224" s="198"/>
      <c r="C224" s="198"/>
      <c r="D224" s="198"/>
      <c r="E224" s="198">
        <f>AVERAGE(D226:D229)</f>
        <v>2.5524700198682067</v>
      </c>
      <c r="F224" s="393" t="s">
        <v>1370</v>
      </c>
      <c r="G224" s="198"/>
      <c r="H224" s="198"/>
      <c r="I224" s="198"/>
      <c r="J224" s="199"/>
    </row>
    <row r="225" spans="1:10" ht="46.5">
      <c r="A225" s="364" t="s">
        <v>1261</v>
      </c>
      <c r="B225" s="386" t="s">
        <v>1369</v>
      </c>
      <c r="C225" s="198" t="s">
        <v>1324</v>
      </c>
      <c r="D225" s="387" t="s">
        <v>1368</v>
      </c>
      <c r="E225" s="198" t="s">
        <v>1360</v>
      </c>
      <c r="F225" s="198" t="s">
        <v>1361</v>
      </c>
      <c r="G225" s="198"/>
      <c r="H225" s="198" t="s">
        <v>1332</v>
      </c>
      <c r="I225" s="198" t="s">
        <v>1335</v>
      </c>
      <c r="J225" s="199"/>
    </row>
    <row r="226" spans="1:10">
      <c r="A226" s="595">
        <v>262</v>
      </c>
      <c r="B226" s="592" t="s">
        <v>1362</v>
      </c>
      <c r="C226" s="389" t="s">
        <v>1332</v>
      </c>
      <c r="D226" s="385">
        <v>3.9221673062201705</v>
      </c>
      <c r="E226" s="198">
        <f>D226/E224</f>
        <v>1.5366164051645497</v>
      </c>
      <c r="F226" s="388"/>
      <c r="G226" s="198" t="s">
        <v>1025</v>
      </c>
      <c r="H226" s="198">
        <f>AVERAGE(E226:E229)</f>
        <v>1</v>
      </c>
      <c r="I226" s="198">
        <f>AVERAGE(F230:F233)</f>
        <v>0.52147408466567902</v>
      </c>
      <c r="J226" s="199"/>
    </row>
    <row r="227" spans="1:10">
      <c r="A227" s="595">
        <v>270</v>
      </c>
      <c r="B227" s="592" t="s">
        <v>1362</v>
      </c>
      <c r="C227" s="389" t="s">
        <v>1332</v>
      </c>
      <c r="D227" s="385">
        <v>2.9045234303258152</v>
      </c>
      <c r="E227" s="198">
        <f>D227/E224</f>
        <v>1.1379265604364617</v>
      </c>
      <c r="F227" s="388"/>
      <c r="G227" s="198" t="s">
        <v>1026</v>
      </c>
      <c r="H227" s="198">
        <f>STDEV(E226:E229)/4^0.5</f>
        <v>0.21256926978500981</v>
      </c>
      <c r="I227" s="198">
        <f>STDEV(F230:F233)/4^0.5</f>
        <v>9.9326188528829615E-2</v>
      </c>
      <c r="J227" s="199"/>
    </row>
    <row r="228" spans="1:10">
      <c r="A228" s="595">
        <v>272</v>
      </c>
      <c r="B228" s="592" t="s">
        <v>1362</v>
      </c>
      <c r="C228" s="389" t="s">
        <v>1332</v>
      </c>
      <c r="D228" s="385">
        <v>1.8504162078357247</v>
      </c>
      <c r="E228" s="198">
        <f>D228/E224</f>
        <v>0.72495120155466841</v>
      </c>
      <c r="F228" s="388"/>
      <c r="G228" s="198"/>
      <c r="H228" s="198"/>
      <c r="I228" s="198"/>
      <c r="J228" s="199"/>
    </row>
    <row r="229" spans="1:10">
      <c r="A229" s="595">
        <v>281</v>
      </c>
      <c r="B229" s="592" t="s">
        <v>1362</v>
      </c>
      <c r="C229" s="389" t="s">
        <v>1332</v>
      </c>
      <c r="D229" s="385">
        <v>1.5327731350911156</v>
      </c>
      <c r="E229" s="198">
        <f>D229/E224</f>
        <v>0.60050583284432002</v>
      </c>
      <c r="F229" s="388"/>
      <c r="G229" s="198"/>
      <c r="H229" s="198"/>
      <c r="I229" s="198"/>
      <c r="J229" s="199"/>
    </row>
    <row r="230" spans="1:10">
      <c r="A230" s="595">
        <v>262</v>
      </c>
      <c r="B230" s="592" t="s">
        <v>1362</v>
      </c>
      <c r="C230" s="390" t="s">
        <v>1335</v>
      </c>
      <c r="D230" s="385">
        <v>2.7514783664088935</v>
      </c>
      <c r="E230" s="198">
        <f>D230/E224</f>
        <v>1.077966967287225</v>
      </c>
      <c r="F230" s="198">
        <f>E230/E226</f>
        <v>0.70151988724329029</v>
      </c>
      <c r="G230" s="198"/>
      <c r="H230" s="198"/>
      <c r="I230" s="198"/>
      <c r="J230" s="199"/>
    </row>
    <row r="231" spans="1:10">
      <c r="A231" s="595">
        <v>270</v>
      </c>
      <c r="B231" s="592" t="s">
        <v>1362</v>
      </c>
      <c r="C231" s="390" t="s">
        <v>1335</v>
      </c>
      <c r="D231" s="385">
        <v>0.81842723273284523</v>
      </c>
      <c r="E231" s="198">
        <f>D231/E224</f>
        <v>0.32064127153787436</v>
      </c>
      <c r="F231" s="198">
        <f>E231/E227</f>
        <v>0.28177677073895663</v>
      </c>
      <c r="G231" s="198"/>
      <c r="H231" s="198"/>
      <c r="I231" s="198"/>
      <c r="J231" s="199"/>
    </row>
    <row r="232" spans="1:10">
      <c r="A232" s="595">
        <v>272</v>
      </c>
      <c r="B232" s="592" t="s">
        <v>1362</v>
      </c>
      <c r="C232" s="390" t="s">
        <v>1335</v>
      </c>
      <c r="D232" s="385">
        <v>0.80618148730383687</v>
      </c>
      <c r="E232" s="198">
        <f>D232/E224</f>
        <v>0.31584366555869009</v>
      </c>
      <c r="F232" s="198">
        <f>E232/E228</f>
        <v>0.43567575980474099</v>
      </c>
      <c r="G232" s="198"/>
      <c r="H232" s="198"/>
      <c r="I232" s="198"/>
      <c r="J232" s="199"/>
    </row>
    <row r="233" spans="1:10">
      <c r="A233" s="595">
        <v>281</v>
      </c>
      <c r="B233" s="592" t="s">
        <v>1362</v>
      </c>
      <c r="C233" s="390" t="s">
        <v>1335</v>
      </c>
      <c r="D233" s="385">
        <v>1.0222430690679494</v>
      </c>
      <c r="E233" s="198">
        <f>D233/E224</f>
        <v>0.40049170454927868</v>
      </c>
      <c r="F233" s="198">
        <f>E233/E229</f>
        <v>0.66692392087572838</v>
      </c>
      <c r="G233" s="198"/>
      <c r="H233" s="198"/>
      <c r="I233" s="198"/>
      <c r="J233" s="199"/>
    </row>
    <row r="234" spans="1:10" ht="16" thickBot="1">
      <c r="A234" s="490"/>
      <c r="B234" s="201"/>
      <c r="C234" s="201"/>
      <c r="D234" s="201"/>
      <c r="E234" s="201"/>
      <c r="F234" s="201"/>
      <c r="G234" s="201"/>
      <c r="H234" s="201"/>
      <c r="I234" s="201"/>
      <c r="J234" s="202"/>
    </row>
  </sheetData>
  <mergeCells count="1">
    <mergeCell ref="A42:M42"/>
  </mergeCells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CB73"/>
  <sheetViews>
    <sheetView workbookViewId="0">
      <selection activeCell="F58" sqref="F58"/>
    </sheetView>
  </sheetViews>
  <sheetFormatPr defaultColWidth="10.83203125" defaultRowHeight="14"/>
  <cols>
    <col min="1" max="5" width="10.83203125" style="430"/>
    <col min="6" max="6" width="16.83203125" style="430" customWidth="1"/>
    <col min="7" max="16384" width="10.83203125" style="430"/>
  </cols>
  <sheetData>
    <row r="2" spans="1:6">
      <c r="B2" s="482" t="s">
        <v>1477</v>
      </c>
    </row>
    <row r="3" spans="1:6" ht="16" thickBot="1">
      <c r="A3" s="482" t="s">
        <v>1476</v>
      </c>
      <c r="B3" s="9" t="s">
        <v>1693</v>
      </c>
    </row>
    <row r="4" spans="1:6">
      <c r="A4" s="431" t="s">
        <v>1425</v>
      </c>
      <c r="B4" s="432" t="s">
        <v>1426</v>
      </c>
      <c r="C4" s="432"/>
      <c r="D4" s="433"/>
      <c r="E4" s="434" t="s">
        <v>1427</v>
      </c>
      <c r="F4" s="435" t="s">
        <v>1426</v>
      </c>
    </row>
    <row r="5" spans="1:6" ht="14.5">
      <c r="A5" s="443" t="s">
        <v>1428</v>
      </c>
      <c r="B5" s="436">
        <v>11543</v>
      </c>
      <c r="C5" s="437"/>
      <c r="D5" s="437"/>
      <c r="E5" s="446" t="s">
        <v>1429</v>
      </c>
      <c r="F5" s="438">
        <v>9997</v>
      </c>
    </row>
    <row r="6" spans="1:6" ht="14.5">
      <c r="A6" s="443" t="s">
        <v>1430</v>
      </c>
      <c r="B6" s="436">
        <v>9974</v>
      </c>
      <c r="C6" s="437"/>
      <c r="D6" s="437"/>
      <c r="E6" s="446" t="s">
        <v>1428</v>
      </c>
      <c r="F6" s="438">
        <v>9705</v>
      </c>
    </row>
    <row r="7" spans="1:6" ht="14.5">
      <c r="A7" s="443" t="s">
        <v>1429</v>
      </c>
      <c r="B7" s="436">
        <v>9767</v>
      </c>
      <c r="C7" s="437"/>
      <c r="D7" s="437"/>
      <c r="E7" s="446" t="s">
        <v>1430</v>
      </c>
      <c r="F7" s="438">
        <v>8248</v>
      </c>
    </row>
    <row r="8" spans="1:6" ht="14.5">
      <c r="A8" s="443" t="s">
        <v>1431</v>
      </c>
      <c r="B8" s="436">
        <v>7785</v>
      </c>
      <c r="C8" s="437"/>
      <c r="D8" s="437"/>
      <c r="E8" s="446" t="s">
        <v>44</v>
      </c>
      <c r="F8" s="438">
        <v>5968</v>
      </c>
    </row>
    <row r="9" spans="1:6" ht="14.5">
      <c r="A9" s="443" t="s">
        <v>1432</v>
      </c>
      <c r="B9" s="436">
        <v>7768</v>
      </c>
      <c r="C9" s="437"/>
      <c r="D9" s="437"/>
      <c r="E9" s="446" t="s">
        <v>1433</v>
      </c>
      <c r="F9" s="438">
        <v>5006</v>
      </c>
    </row>
    <row r="10" spans="1:6" ht="14.5">
      <c r="A10" s="443" t="s">
        <v>1434</v>
      </c>
      <c r="B10" s="436">
        <v>7155</v>
      </c>
      <c r="C10" s="437"/>
      <c r="D10" s="437"/>
      <c r="E10" s="446" t="s">
        <v>1435</v>
      </c>
      <c r="F10" s="438">
        <v>4731</v>
      </c>
    </row>
    <row r="11" spans="1:6" ht="14.5">
      <c r="A11" s="443" t="s">
        <v>44</v>
      </c>
      <c r="B11" s="436">
        <v>6128</v>
      </c>
      <c r="C11" s="437"/>
      <c r="D11" s="437"/>
      <c r="E11" s="446" t="s">
        <v>1434</v>
      </c>
      <c r="F11" s="438">
        <v>4679</v>
      </c>
    </row>
    <row r="12" spans="1:6" ht="14.5">
      <c r="A12" s="443" t="s">
        <v>1436</v>
      </c>
      <c r="B12" s="436">
        <v>5328</v>
      </c>
      <c r="C12" s="437"/>
      <c r="D12" s="437"/>
      <c r="E12" s="446" t="s">
        <v>1436</v>
      </c>
      <c r="F12" s="438">
        <v>4192</v>
      </c>
    </row>
    <row r="13" spans="1:6" ht="14.5">
      <c r="A13" s="443" t="s">
        <v>1437</v>
      </c>
      <c r="B13" s="436">
        <v>5115</v>
      </c>
      <c r="C13" s="437"/>
      <c r="D13" s="437"/>
      <c r="E13" s="446" t="s">
        <v>1438</v>
      </c>
      <c r="F13" s="438">
        <v>3974</v>
      </c>
    </row>
    <row r="14" spans="1:6" ht="14.5">
      <c r="A14" s="443" t="s">
        <v>1438</v>
      </c>
      <c r="B14" s="436">
        <v>3889</v>
      </c>
      <c r="C14" s="437"/>
      <c r="D14" s="437"/>
      <c r="E14" s="446" t="s">
        <v>1439</v>
      </c>
      <c r="F14" s="438">
        <v>3347</v>
      </c>
    </row>
    <row r="15" spans="1:6" ht="14.5">
      <c r="A15" s="443" t="s">
        <v>1439</v>
      </c>
      <c r="B15" s="436">
        <v>3364</v>
      </c>
      <c r="C15" s="437"/>
      <c r="D15" s="437"/>
      <c r="E15" s="446" t="s">
        <v>1437</v>
      </c>
      <c r="F15" s="438">
        <v>3214</v>
      </c>
    </row>
    <row r="16" spans="1:6" ht="14.5">
      <c r="A16" s="443" t="s">
        <v>1440</v>
      </c>
      <c r="B16" s="436">
        <v>2530</v>
      </c>
      <c r="C16" s="437"/>
      <c r="D16" s="437"/>
      <c r="E16" s="446" t="s">
        <v>1431</v>
      </c>
      <c r="F16" s="438">
        <v>3156</v>
      </c>
    </row>
    <row r="17" spans="1:6" ht="14.5">
      <c r="A17" s="443" t="s">
        <v>1441</v>
      </c>
      <c r="B17" s="436">
        <v>2381</v>
      </c>
      <c r="C17" s="437"/>
      <c r="D17" s="437"/>
      <c r="E17" s="446" t="s">
        <v>1432</v>
      </c>
      <c r="F17" s="438">
        <v>2756</v>
      </c>
    </row>
    <row r="18" spans="1:6" ht="14.5">
      <c r="A18" s="443" t="s">
        <v>1442</v>
      </c>
      <c r="B18" s="436">
        <v>2344</v>
      </c>
      <c r="C18" s="437"/>
      <c r="D18" s="437"/>
      <c r="E18" s="446" t="s">
        <v>1441</v>
      </c>
      <c r="F18" s="438">
        <v>2418</v>
      </c>
    </row>
    <row r="19" spans="1:6" ht="14.5">
      <c r="A19" s="443" t="s">
        <v>1443</v>
      </c>
      <c r="B19" s="436">
        <v>2297</v>
      </c>
      <c r="C19" s="437"/>
      <c r="D19" s="437"/>
      <c r="E19" s="446" t="s">
        <v>1442</v>
      </c>
      <c r="F19" s="438">
        <v>2248</v>
      </c>
    </row>
    <row r="20" spans="1:6" ht="14.5">
      <c r="A20" s="443" t="s">
        <v>1433</v>
      </c>
      <c r="B20" s="436">
        <v>2263</v>
      </c>
      <c r="C20" s="437"/>
      <c r="D20" s="437"/>
      <c r="E20" s="446" t="s">
        <v>1444</v>
      </c>
      <c r="F20" s="438">
        <v>1791</v>
      </c>
    </row>
    <row r="21" spans="1:6" ht="14.5">
      <c r="A21" s="443" t="s">
        <v>1445</v>
      </c>
      <c r="B21" s="436">
        <v>1906</v>
      </c>
      <c r="C21" s="437"/>
      <c r="D21" s="437"/>
      <c r="E21" s="446" t="s">
        <v>1445</v>
      </c>
      <c r="F21" s="438">
        <v>1720</v>
      </c>
    </row>
    <row r="22" spans="1:6" ht="14.5">
      <c r="A22" s="443" t="s">
        <v>1435</v>
      </c>
      <c r="B22" s="436">
        <v>1688</v>
      </c>
      <c r="C22" s="437"/>
      <c r="D22" s="437"/>
      <c r="E22" s="446" t="s">
        <v>1446</v>
      </c>
      <c r="F22" s="438">
        <v>1713</v>
      </c>
    </row>
    <row r="23" spans="1:6" ht="14.5">
      <c r="A23" s="443" t="s">
        <v>1447</v>
      </c>
      <c r="B23" s="436">
        <v>1523</v>
      </c>
      <c r="C23" s="437"/>
      <c r="D23" s="437"/>
      <c r="E23" s="446" t="s">
        <v>1443</v>
      </c>
      <c r="F23" s="438">
        <v>1507</v>
      </c>
    </row>
    <row r="24" spans="1:6" ht="14.5">
      <c r="A24" s="443" t="s">
        <v>1448</v>
      </c>
      <c r="B24" s="436">
        <v>1374</v>
      </c>
      <c r="C24" s="437"/>
      <c r="D24" s="437"/>
      <c r="E24" s="446" t="s">
        <v>1440</v>
      </c>
      <c r="F24" s="438">
        <v>1459</v>
      </c>
    </row>
    <row r="25" spans="1:6" ht="14.5">
      <c r="A25" s="443" t="s">
        <v>1446</v>
      </c>
      <c r="B25" s="436">
        <v>1309</v>
      </c>
      <c r="C25" s="437"/>
      <c r="D25" s="437"/>
      <c r="E25" s="446" t="s">
        <v>1447</v>
      </c>
      <c r="F25" s="438">
        <v>1449</v>
      </c>
    </row>
    <row r="26" spans="1:6" ht="14.5">
      <c r="A26" s="443" t="s">
        <v>1449</v>
      </c>
      <c r="B26" s="436">
        <v>1260</v>
      </c>
      <c r="C26" s="437"/>
      <c r="D26" s="437"/>
      <c r="E26" s="446" t="s">
        <v>1450</v>
      </c>
      <c r="F26" s="438">
        <v>1429</v>
      </c>
    </row>
    <row r="27" spans="1:6" ht="14.5">
      <c r="A27" s="443" t="s">
        <v>1444</v>
      </c>
      <c r="B27" s="436">
        <v>1228</v>
      </c>
      <c r="C27" s="437"/>
      <c r="D27" s="437"/>
      <c r="E27" s="446" t="s">
        <v>1449</v>
      </c>
      <c r="F27" s="438">
        <v>1374</v>
      </c>
    </row>
    <row r="28" spans="1:6" ht="14.5">
      <c r="A28" s="443" t="s">
        <v>1451</v>
      </c>
      <c r="B28" s="436">
        <v>1193</v>
      </c>
      <c r="C28" s="437"/>
      <c r="D28" s="437"/>
      <c r="E28" s="446" t="s">
        <v>1452</v>
      </c>
      <c r="F28" s="438">
        <v>1370</v>
      </c>
    </row>
    <row r="29" spans="1:6" ht="14.5">
      <c r="A29" s="443" t="s">
        <v>1453</v>
      </c>
      <c r="B29" s="436">
        <v>1099</v>
      </c>
      <c r="C29" s="437"/>
      <c r="D29" s="437"/>
      <c r="E29" s="446" t="s">
        <v>1453</v>
      </c>
      <c r="F29" s="438">
        <v>1167</v>
      </c>
    </row>
    <row r="30" spans="1:6" ht="14.5">
      <c r="A30" s="443" t="s">
        <v>1454</v>
      </c>
      <c r="B30" s="436">
        <v>984.4</v>
      </c>
      <c r="C30" s="437"/>
      <c r="D30" s="437"/>
      <c r="E30" s="446" t="s">
        <v>1451</v>
      </c>
      <c r="F30" s="438">
        <v>983.3</v>
      </c>
    </row>
    <row r="31" spans="1:6" ht="14.5">
      <c r="A31" s="443" t="s">
        <v>1455</v>
      </c>
      <c r="B31" s="436">
        <v>972.4</v>
      </c>
      <c r="C31" s="437"/>
      <c r="D31" s="437"/>
      <c r="E31" s="446" t="s">
        <v>1454</v>
      </c>
      <c r="F31" s="438">
        <v>959.3</v>
      </c>
    </row>
    <row r="32" spans="1:6" ht="14.5">
      <c r="A32" s="443" t="s">
        <v>1452</v>
      </c>
      <c r="B32" s="436">
        <v>971.8</v>
      </c>
      <c r="C32" s="437"/>
      <c r="D32" s="437"/>
      <c r="E32" s="446" t="s">
        <v>1456</v>
      </c>
      <c r="F32" s="438">
        <v>904.9</v>
      </c>
    </row>
    <row r="33" spans="1:6" ht="14.5">
      <c r="A33" s="443" t="s">
        <v>1456</v>
      </c>
      <c r="B33" s="436">
        <v>941.6</v>
      </c>
      <c r="C33" s="437"/>
      <c r="D33" s="437"/>
      <c r="E33" s="446" t="s">
        <v>1455</v>
      </c>
      <c r="F33" s="438">
        <v>879.1</v>
      </c>
    </row>
    <row r="34" spans="1:6" ht="14.5">
      <c r="A34" s="443" t="s">
        <v>1457</v>
      </c>
      <c r="B34" s="436">
        <v>830.6</v>
      </c>
      <c r="C34" s="437"/>
      <c r="D34" s="437"/>
      <c r="E34" s="446" t="s">
        <v>1457</v>
      </c>
      <c r="F34" s="438">
        <v>782.8</v>
      </c>
    </row>
    <row r="35" spans="1:6" ht="14.5">
      <c r="A35" s="443" t="s">
        <v>1450</v>
      </c>
      <c r="B35" s="436">
        <v>547.20000000000005</v>
      </c>
      <c r="C35" s="437"/>
      <c r="D35" s="437"/>
      <c r="E35" s="446" t="s">
        <v>1458</v>
      </c>
      <c r="F35" s="438">
        <v>673.4</v>
      </c>
    </row>
    <row r="36" spans="1:6" ht="14.5">
      <c r="A36" s="443" t="s">
        <v>1458</v>
      </c>
      <c r="B36" s="436">
        <v>506.1</v>
      </c>
      <c r="C36" s="437"/>
      <c r="D36" s="437"/>
      <c r="E36" s="446" t="s">
        <v>1459</v>
      </c>
      <c r="F36" s="438">
        <v>457.7</v>
      </c>
    </row>
    <row r="37" spans="1:6" ht="14.5">
      <c r="A37" s="443" t="s">
        <v>1460</v>
      </c>
      <c r="B37" s="436">
        <v>466.2</v>
      </c>
      <c r="C37" s="437"/>
      <c r="D37" s="437"/>
      <c r="E37" s="446" t="s">
        <v>1460</v>
      </c>
      <c r="F37" s="438">
        <v>418</v>
      </c>
    </row>
    <row r="38" spans="1:6" ht="14.5">
      <c r="A38" s="443" t="s">
        <v>1459</v>
      </c>
      <c r="B38" s="436">
        <v>427.4</v>
      </c>
      <c r="C38" s="437"/>
      <c r="D38" s="437"/>
      <c r="E38" s="446" t="s">
        <v>1448</v>
      </c>
      <c r="F38" s="438">
        <v>384.4</v>
      </c>
    </row>
    <row r="39" spans="1:6" ht="14.5">
      <c r="A39" s="443" t="s">
        <v>1461</v>
      </c>
      <c r="B39" s="436">
        <v>372.8</v>
      </c>
      <c r="C39" s="437"/>
      <c r="D39" s="437"/>
      <c r="E39" s="446" t="s">
        <v>1462</v>
      </c>
      <c r="F39" s="438">
        <v>335.9</v>
      </c>
    </row>
    <row r="40" spans="1:6" ht="14.5">
      <c r="A40" s="443" t="s">
        <v>1462</v>
      </c>
      <c r="B40" s="436">
        <v>363.3</v>
      </c>
      <c r="C40" s="437"/>
      <c r="D40" s="437"/>
      <c r="E40" s="446" t="s">
        <v>1461</v>
      </c>
      <c r="F40" s="438">
        <v>326</v>
      </c>
    </row>
    <row r="41" spans="1:6" ht="14.5">
      <c r="A41" s="443" t="s">
        <v>1463</v>
      </c>
      <c r="B41" s="436">
        <v>281.89999999999998</v>
      </c>
      <c r="C41" s="437"/>
      <c r="D41" s="437"/>
      <c r="E41" s="446" t="s">
        <v>1463</v>
      </c>
      <c r="F41" s="438">
        <v>274.10000000000002</v>
      </c>
    </row>
    <row r="42" spans="1:6" ht="14.5">
      <c r="A42" s="443" t="s">
        <v>1464</v>
      </c>
      <c r="B42" s="436">
        <v>273.5</v>
      </c>
      <c r="C42" s="437"/>
      <c r="D42" s="437"/>
      <c r="E42" s="446" t="s">
        <v>1464</v>
      </c>
      <c r="F42" s="438">
        <v>245.5</v>
      </c>
    </row>
    <row r="43" spans="1:6" ht="14.5">
      <c r="A43" s="443" t="s">
        <v>1465</v>
      </c>
      <c r="B43" s="436">
        <v>237.9</v>
      </c>
      <c r="C43" s="437"/>
      <c r="D43" s="437"/>
      <c r="E43" s="446" t="s">
        <v>1466</v>
      </c>
      <c r="F43" s="438">
        <v>244.9</v>
      </c>
    </row>
    <row r="44" spans="1:6" ht="14.5">
      <c r="A44" s="443" t="s">
        <v>1467</v>
      </c>
      <c r="B44" s="436">
        <v>237.6</v>
      </c>
      <c r="C44" s="437"/>
      <c r="D44" s="437"/>
      <c r="E44" s="446" t="s">
        <v>1467</v>
      </c>
      <c r="F44" s="438">
        <v>237.3</v>
      </c>
    </row>
    <row r="45" spans="1:6" ht="14.5">
      <c r="A45" s="443" t="s">
        <v>1466</v>
      </c>
      <c r="B45" s="436">
        <v>232.4</v>
      </c>
      <c r="C45" s="437"/>
      <c r="D45" s="437"/>
      <c r="E45" s="446" t="s">
        <v>1465</v>
      </c>
      <c r="F45" s="438">
        <v>233.8</v>
      </c>
    </row>
    <row r="46" spans="1:6" ht="14.5">
      <c r="A46" s="443" t="s">
        <v>1468</v>
      </c>
      <c r="B46" s="436">
        <v>228.6</v>
      </c>
      <c r="C46" s="437"/>
      <c r="D46" s="437"/>
      <c r="E46" s="446" t="s">
        <v>1468</v>
      </c>
      <c r="F46" s="438">
        <v>223.9</v>
      </c>
    </row>
    <row r="47" spans="1:6" ht="14.5">
      <c r="A47" s="443" t="s">
        <v>1469</v>
      </c>
      <c r="B47" s="436">
        <v>194.6</v>
      </c>
      <c r="C47" s="437"/>
      <c r="D47" s="437"/>
      <c r="E47" s="446" t="s">
        <v>1470</v>
      </c>
      <c r="F47" s="438">
        <v>222.2</v>
      </c>
    </row>
    <row r="48" spans="1:6" ht="14.5">
      <c r="A48" s="443" t="s">
        <v>1471</v>
      </c>
      <c r="B48" s="436">
        <v>185.4</v>
      </c>
      <c r="C48" s="437"/>
      <c r="D48" s="437"/>
      <c r="E48" s="446" t="s">
        <v>1469</v>
      </c>
      <c r="F48" s="438">
        <v>201.3</v>
      </c>
    </row>
    <row r="49" spans="1:80" ht="14.5">
      <c r="A49" s="443" t="s">
        <v>1470</v>
      </c>
      <c r="B49" s="436">
        <v>180.2</v>
      </c>
      <c r="C49" s="437"/>
      <c r="D49" s="437"/>
      <c r="E49" s="446" t="s">
        <v>1471</v>
      </c>
      <c r="F49" s="438">
        <v>183.4</v>
      </c>
    </row>
    <row r="50" spans="1:80" ht="14.5">
      <c r="A50" s="444" t="s">
        <v>1472</v>
      </c>
      <c r="B50" s="437">
        <v>166</v>
      </c>
      <c r="C50" s="437"/>
      <c r="D50" s="437"/>
      <c r="E50" s="446" t="s">
        <v>1472</v>
      </c>
      <c r="F50" s="439">
        <v>158.5</v>
      </c>
    </row>
    <row r="51" spans="1:80" ht="14.5">
      <c r="A51" s="443" t="s">
        <v>1473</v>
      </c>
      <c r="B51" s="436">
        <v>156.69999999999999</v>
      </c>
      <c r="C51" s="437"/>
      <c r="D51" s="437"/>
      <c r="E51" s="446" t="s">
        <v>1473</v>
      </c>
      <c r="F51" s="438">
        <v>141.69999999999999</v>
      </c>
    </row>
    <row r="52" spans="1:80" ht="14.5">
      <c r="A52" s="443" t="s">
        <v>1474</v>
      </c>
      <c r="B52" s="436">
        <v>155</v>
      </c>
      <c r="C52" s="437"/>
      <c r="D52" s="437"/>
      <c r="E52" s="446" t="s">
        <v>1474</v>
      </c>
      <c r="F52" s="438">
        <v>139.5</v>
      </c>
    </row>
    <row r="53" spans="1:80" ht="15" thickBot="1">
      <c r="A53" s="445" t="s">
        <v>1475</v>
      </c>
      <c r="B53" s="440">
        <v>75.319999999999993</v>
      </c>
      <c r="C53" s="441"/>
      <c r="D53" s="441"/>
      <c r="E53" s="447" t="s">
        <v>1475</v>
      </c>
      <c r="F53" s="442">
        <v>77.38</v>
      </c>
    </row>
    <row r="58" spans="1:80" ht="16" thickBot="1">
      <c r="A58" s="482" t="s">
        <v>1481</v>
      </c>
      <c r="B58" s="482" t="s">
        <v>1482</v>
      </c>
      <c r="F58" s="9" t="s">
        <v>1693</v>
      </c>
    </row>
    <row r="59" spans="1:80" ht="15.5">
      <c r="A59" s="423" t="s">
        <v>9</v>
      </c>
      <c r="B59" s="425" t="s">
        <v>10</v>
      </c>
      <c r="C59" s="448" t="s">
        <v>1215</v>
      </c>
      <c r="D59" s="448" t="s">
        <v>1216</v>
      </c>
      <c r="E59" s="448" t="s">
        <v>1217</v>
      </c>
      <c r="F59" s="448" t="s">
        <v>1218</v>
      </c>
      <c r="G59" s="448" t="s">
        <v>1219</v>
      </c>
      <c r="H59" s="448" t="s">
        <v>1220</v>
      </c>
      <c r="I59" s="449" t="s">
        <v>11</v>
      </c>
      <c r="J59" s="449" t="s">
        <v>12</v>
      </c>
      <c r="K59" s="449" t="s">
        <v>13</v>
      </c>
      <c r="L59" s="449" t="s">
        <v>14</v>
      </c>
      <c r="M59" s="449" t="s">
        <v>15</v>
      </c>
      <c r="N59" s="449" t="s">
        <v>16</v>
      </c>
      <c r="O59" s="450" t="s">
        <v>1221</v>
      </c>
      <c r="P59" s="450" t="s">
        <v>1222</v>
      </c>
      <c r="Q59" s="450" t="s">
        <v>1223</v>
      </c>
      <c r="R59" s="450" t="s">
        <v>1224</v>
      </c>
      <c r="S59" s="450" t="s">
        <v>1225</v>
      </c>
      <c r="T59" s="450" t="s">
        <v>1226</v>
      </c>
      <c r="U59" s="451" t="s">
        <v>17</v>
      </c>
      <c r="V59" s="451" t="s">
        <v>18</v>
      </c>
      <c r="W59" s="451" t="s">
        <v>19</v>
      </c>
      <c r="X59" s="451" t="s">
        <v>20</v>
      </c>
      <c r="Y59" s="451" t="s">
        <v>21</v>
      </c>
      <c r="Z59" s="451" t="s">
        <v>22</v>
      </c>
      <c r="AA59" s="452" t="s">
        <v>1227</v>
      </c>
      <c r="AB59" s="452" t="s">
        <v>1228</v>
      </c>
      <c r="AC59" s="452" t="s">
        <v>1229</v>
      </c>
      <c r="AD59" s="452" t="s">
        <v>1230</v>
      </c>
      <c r="AE59" s="453" t="s">
        <v>1231</v>
      </c>
      <c r="AF59" s="453" t="s">
        <v>1232</v>
      </c>
      <c r="AG59" s="453" t="s">
        <v>1233</v>
      </c>
      <c r="AH59" s="453" t="s">
        <v>1234</v>
      </c>
      <c r="AI59" s="454" t="s">
        <v>1235</v>
      </c>
      <c r="AJ59" s="454" t="s">
        <v>1236</v>
      </c>
      <c r="AK59" s="454" t="s">
        <v>1237</v>
      </c>
      <c r="AL59" s="454" t="s">
        <v>1238</v>
      </c>
      <c r="AM59" s="454" t="s">
        <v>1239</v>
      </c>
      <c r="AN59" s="454" t="s">
        <v>1240</v>
      </c>
      <c r="AO59" s="454" t="s">
        <v>1241</v>
      </c>
      <c r="AP59" s="454" t="s">
        <v>1242</v>
      </c>
      <c r="AQ59" s="455" t="s">
        <v>1243</v>
      </c>
      <c r="AR59" s="456" t="s">
        <v>1244</v>
      </c>
      <c r="AS59" s="457" t="s">
        <v>1245</v>
      </c>
      <c r="AT59" s="458" t="s">
        <v>1246</v>
      </c>
      <c r="AU59" s="459" t="s">
        <v>1247</v>
      </c>
      <c r="AV59" s="424" t="s">
        <v>9</v>
      </c>
      <c r="AW59" s="424" t="s">
        <v>10</v>
      </c>
      <c r="AX59" s="460" t="s">
        <v>1248</v>
      </c>
      <c r="AY59" s="460" t="s">
        <v>1249</v>
      </c>
      <c r="AZ59" s="460" t="s">
        <v>1250</v>
      </c>
      <c r="BA59" s="460" t="s">
        <v>1251</v>
      </c>
      <c r="BB59" s="460" t="s">
        <v>1252</v>
      </c>
      <c r="BC59" s="460" t="s">
        <v>1253</v>
      </c>
      <c r="BD59" s="461" t="s">
        <v>23</v>
      </c>
      <c r="BE59" s="461" t="s">
        <v>24</v>
      </c>
      <c r="BF59" s="461" t="s">
        <v>25</v>
      </c>
      <c r="BG59" s="461" t="s">
        <v>26</v>
      </c>
      <c r="BH59" s="461" t="s">
        <v>27</v>
      </c>
      <c r="BI59" s="461" t="s">
        <v>28</v>
      </c>
      <c r="BJ59" s="462" t="s">
        <v>1254</v>
      </c>
      <c r="BK59" s="462" t="s">
        <v>1255</v>
      </c>
      <c r="BL59" s="462" t="s">
        <v>1256</v>
      </c>
      <c r="BM59" s="462" t="s">
        <v>1257</v>
      </c>
      <c r="BN59" s="462" t="s">
        <v>1258</v>
      </c>
      <c r="BO59" s="462" t="s">
        <v>1259</v>
      </c>
      <c r="BP59" s="463" t="s">
        <v>29</v>
      </c>
      <c r="BQ59" s="463" t="s">
        <v>30</v>
      </c>
      <c r="BR59" s="463" t="s">
        <v>31</v>
      </c>
      <c r="BS59" s="463" t="s">
        <v>32</v>
      </c>
      <c r="BT59" s="463" t="s">
        <v>33</v>
      </c>
      <c r="BU59" s="464" t="s">
        <v>34</v>
      </c>
      <c r="BV59" s="237"/>
      <c r="BW59" s="8"/>
      <c r="BX59" s="237"/>
      <c r="BY59" s="237"/>
      <c r="BZ59" s="237"/>
      <c r="CA59" s="237"/>
      <c r="CB59" s="237"/>
    </row>
    <row r="60" spans="1:80" ht="15.5">
      <c r="A60" s="426" t="s">
        <v>1478</v>
      </c>
      <c r="B60" s="239" t="s">
        <v>1433</v>
      </c>
      <c r="C60" s="240">
        <v>1009.60596</v>
      </c>
      <c r="D60" s="240">
        <v>778.53800100000001</v>
      </c>
      <c r="E60" s="240">
        <v>854.342985</v>
      </c>
      <c r="F60" s="240">
        <v>879.60460399999999</v>
      </c>
      <c r="G60" s="240">
        <v>1417.7580399999999</v>
      </c>
      <c r="H60" s="240">
        <v>1142.41463</v>
      </c>
      <c r="I60" s="241">
        <v>433.22243200000003</v>
      </c>
      <c r="J60" s="241">
        <v>320.96622500000001</v>
      </c>
      <c r="K60" s="241">
        <v>397.59114599999998</v>
      </c>
      <c r="L60" s="241">
        <v>459.501147</v>
      </c>
      <c r="M60" s="241">
        <v>667.71517700000004</v>
      </c>
      <c r="N60" s="241">
        <v>401.33595500000001</v>
      </c>
      <c r="O60" s="242">
        <v>969.067812</v>
      </c>
      <c r="P60" s="242">
        <v>776.02759800000001</v>
      </c>
      <c r="Q60" s="242">
        <v>810.45740499999999</v>
      </c>
      <c r="R60" s="242">
        <v>959.69864099999995</v>
      </c>
      <c r="S60" s="242">
        <v>1347.94109</v>
      </c>
      <c r="T60" s="242">
        <v>1205.1865600000001</v>
      </c>
      <c r="U60" s="243">
        <v>437.584946</v>
      </c>
      <c r="V60" s="243">
        <v>401.231831</v>
      </c>
      <c r="W60" s="243">
        <v>343.84041200000001</v>
      </c>
      <c r="X60" s="243">
        <v>462.235342</v>
      </c>
      <c r="Y60" s="243">
        <v>705.611671</v>
      </c>
      <c r="Z60" s="243">
        <v>424.39981499999999</v>
      </c>
      <c r="AA60" s="257">
        <v>1013.7107</v>
      </c>
      <c r="AB60" s="257">
        <v>446.722014</v>
      </c>
      <c r="AC60" s="257">
        <v>1011.39652</v>
      </c>
      <c r="AD60" s="257">
        <v>462.48400299999997</v>
      </c>
      <c r="AE60" s="258">
        <v>1.0022881100000001</v>
      </c>
      <c r="AF60" s="258">
        <v>0.96591883999999995</v>
      </c>
      <c r="AG60" s="258">
        <v>2.2692203900000001</v>
      </c>
      <c r="AH60" s="258">
        <v>2.1868789199999998</v>
      </c>
      <c r="AI60" s="259">
        <v>1417.7580399999999</v>
      </c>
      <c r="AJ60" s="259">
        <v>778.53800100000001</v>
      </c>
      <c r="AK60" s="259">
        <v>667.71517700000004</v>
      </c>
      <c r="AL60" s="259">
        <v>320.96622500000001</v>
      </c>
      <c r="AM60" s="259">
        <v>1347.94109</v>
      </c>
      <c r="AN60" s="259">
        <v>776.02759800000001</v>
      </c>
      <c r="AO60" s="259">
        <v>705.611671</v>
      </c>
      <c r="AP60" s="259">
        <v>343.84041200000001</v>
      </c>
      <c r="AQ60" s="260">
        <v>1.8210518200000001</v>
      </c>
      <c r="AR60" s="261">
        <v>2.08032847</v>
      </c>
      <c r="AS60" s="262">
        <v>1.73697572</v>
      </c>
      <c r="AT60" s="263">
        <v>2.0521487500000002</v>
      </c>
      <c r="AU60" s="238">
        <v>733.57830999999999</v>
      </c>
      <c r="AV60" s="238" t="s">
        <v>1478</v>
      </c>
      <c r="AW60" s="238" t="s">
        <v>1433</v>
      </c>
      <c r="AX60" s="252">
        <v>55.654997000000002</v>
      </c>
      <c r="AY60" s="252">
        <v>87.825939899999995</v>
      </c>
      <c r="AZ60" s="252">
        <v>38.836031300000002</v>
      </c>
      <c r="BA60" s="252">
        <v>69.869375399999996</v>
      </c>
      <c r="BB60" s="252">
        <v>31.084100100000001</v>
      </c>
      <c r="BC60" s="252">
        <v>63.220486600000001</v>
      </c>
      <c r="BD60" s="253">
        <v>15.560734699999999</v>
      </c>
      <c r="BE60" s="253">
        <v>8.63950335</v>
      </c>
      <c r="BF60" s="253">
        <v>19.004873</v>
      </c>
      <c r="BG60" s="253">
        <v>37.336196000000001</v>
      </c>
      <c r="BH60" s="253">
        <v>126.69143099999999</v>
      </c>
      <c r="BI60" s="253">
        <v>7.5425023700000002</v>
      </c>
      <c r="BJ60" s="254">
        <v>99.4742143</v>
      </c>
      <c r="BK60" s="254">
        <v>21.1030142</v>
      </c>
      <c r="BL60" s="254">
        <v>84.514417699999996</v>
      </c>
      <c r="BM60" s="254">
        <v>23.3582745</v>
      </c>
      <c r="BN60" s="254">
        <v>157.10403099999999</v>
      </c>
      <c r="BO60" s="254">
        <v>65.840615</v>
      </c>
      <c r="BP60" s="255">
        <v>25.556462799999998</v>
      </c>
      <c r="BQ60" s="255">
        <v>28.730692900000001</v>
      </c>
      <c r="BR60" s="255">
        <v>54.6196105</v>
      </c>
      <c r="BS60" s="255">
        <v>20.1190818</v>
      </c>
      <c r="BT60" s="255">
        <v>122.19694699999999</v>
      </c>
      <c r="BU60" s="465">
        <v>37.293658700000002</v>
      </c>
      <c r="BV60" s="237"/>
      <c r="BW60" s="8"/>
      <c r="BX60" s="237"/>
      <c r="BY60" s="237"/>
      <c r="BZ60" s="237"/>
      <c r="CA60" s="237"/>
      <c r="CB60" s="237"/>
    </row>
    <row r="61" spans="1:80" ht="15.5">
      <c r="A61" s="426" t="s">
        <v>1479</v>
      </c>
      <c r="B61" s="239" t="s">
        <v>1438</v>
      </c>
      <c r="C61" s="240">
        <v>771.66223000000002</v>
      </c>
      <c r="D61" s="240">
        <v>708.73572200000001</v>
      </c>
      <c r="E61" s="240">
        <v>698.54193299999997</v>
      </c>
      <c r="F61" s="240">
        <v>854.671783</v>
      </c>
      <c r="G61" s="240">
        <v>870.99519599999996</v>
      </c>
      <c r="H61" s="240">
        <v>911.16902700000003</v>
      </c>
      <c r="I61" s="241">
        <v>777.52742699999999</v>
      </c>
      <c r="J61" s="241">
        <v>761.91284199999996</v>
      </c>
      <c r="K61" s="241">
        <v>746.73045300000001</v>
      </c>
      <c r="L61" s="241">
        <v>787.945697</v>
      </c>
      <c r="M61" s="241">
        <v>801.29890899999998</v>
      </c>
      <c r="N61" s="241">
        <v>805.198396</v>
      </c>
      <c r="O61" s="242">
        <v>731.45362599999999</v>
      </c>
      <c r="P61" s="242">
        <v>700.57771000000002</v>
      </c>
      <c r="Q61" s="242">
        <v>689.09156199999995</v>
      </c>
      <c r="R61" s="242">
        <v>769.88999100000001</v>
      </c>
      <c r="S61" s="242">
        <v>835.36707999999999</v>
      </c>
      <c r="T61" s="242">
        <v>807.86170300000003</v>
      </c>
      <c r="U61" s="243">
        <v>792.60530500000004</v>
      </c>
      <c r="V61" s="243">
        <v>752.41766800000005</v>
      </c>
      <c r="W61" s="243">
        <v>737.03050900000005</v>
      </c>
      <c r="X61" s="243">
        <v>705.19170099999997</v>
      </c>
      <c r="Y61" s="243">
        <v>836.63079300000004</v>
      </c>
      <c r="Z61" s="243">
        <v>801.81672100000003</v>
      </c>
      <c r="AA61" s="257">
        <v>802.62931500000002</v>
      </c>
      <c r="AB61" s="257">
        <v>780.10228700000005</v>
      </c>
      <c r="AC61" s="257">
        <v>755.70694500000002</v>
      </c>
      <c r="AD61" s="257">
        <v>770.94878300000005</v>
      </c>
      <c r="AE61" s="258">
        <v>1.0620906999999999</v>
      </c>
      <c r="AF61" s="258">
        <v>1.01187304</v>
      </c>
      <c r="AG61" s="258">
        <v>1.0288770199999999</v>
      </c>
      <c r="AH61" s="258">
        <v>0.98022977</v>
      </c>
      <c r="AI61" s="259">
        <v>911.16902700000003</v>
      </c>
      <c r="AJ61" s="259">
        <v>698.54193299999997</v>
      </c>
      <c r="AK61" s="259">
        <v>805.198396</v>
      </c>
      <c r="AL61" s="259">
        <v>746.73045300000001</v>
      </c>
      <c r="AM61" s="259">
        <v>835.36707999999999</v>
      </c>
      <c r="AN61" s="259">
        <v>689.09156199999995</v>
      </c>
      <c r="AO61" s="259">
        <v>836.63079300000004</v>
      </c>
      <c r="AP61" s="259">
        <v>705.19170099999997</v>
      </c>
      <c r="AQ61" s="260">
        <v>1.3043870099999999</v>
      </c>
      <c r="AR61" s="261">
        <v>1.0782985899999999</v>
      </c>
      <c r="AS61" s="262">
        <v>1.2122729800000001</v>
      </c>
      <c r="AT61" s="263">
        <v>1.18638775</v>
      </c>
      <c r="AU61" s="238">
        <v>777.34683299999995</v>
      </c>
      <c r="AV61" s="238" t="s">
        <v>1479</v>
      </c>
      <c r="AW61" s="238" t="s">
        <v>1438</v>
      </c>
      <c r="AX61" s="252">
        <v>40.325440100000002</v>
      </c>
      <c r="AY61" s="252">
        <v>39.9235191</v>
      </c>
      <c r="AZ61" s="252">
        <v>20.092148699999999</v>
      </c>
      <c r="BA61" s="252">
        <v>29.5191643</v>
      </c>
      <c r="BB61" s="252">
        <v>33.029376800000001</v>
      </c>
      <c r="BC61" s="252">
        <v>28.402540200000001</v>
      </c>
      <c r="BD61" s="253">
        <v>34.059293699999998</v>
      </c>
      <c r="BE61" s="253">
        <v>14.173793399999999</v>
      </c>
      <c r="BF61" s="253">
        <v>38.683143800000003</v>
      </c>
      <c r="BG61" s="253">
        <v>23.6552446</v>
      </c>
      <c r="BH61" s="253">
        <v>34.506852600000002</v>
      </c>
      <c r="BI61" s="253">
        <v>5.2573654899999998</v>
      </c>
      <c r="BJ61" s="254">
        <v>26.5039075</v>
      </c>
      <c r="BK61" s="254">
        <v>33.196574300000002</v>
      </c>
      <c r="BL61" s="254">
        <v>25.592783900000001</v>
      </c>
      <c r="BM61" s="254">
        <v>9.7254363000000001</v>
      </c>
      <c r="BN61" s="254">
        <v>33.092205999999997</v>
      </c>
      <c r="BO61" s="254">
        <v>7.7060019100000003</v>
      </c>
      <c r="BP61" s="255">
        <v>32.287731999999998</v>
      </c>
      <c r="BQ61" s="255">
        <v>12.9246289</v>
      </c>
      <c r="BR61" s="255">
        <v>44.156852100000002</v>
      </c>
      <c r="BS61" s="255">
        <v>78.884384900000001</v>
      </c>
      <c r="BT61" s="255">
        <v>26.386368300000001</v>
      </c>
      <c r="BU61" s="465">
        <v>38.983774400000001</v>
      </c>
      <c r="BV61" s="237"/>
      <c r="BW61" s="8"/>
      <c r="BX61" s="237"/>
      <c r="BY61" s="237"/>
      <c r="BZ61" s="237"/>
      <c r="CA61" s="237"/>
      <c r="CB61" s="237"/>
    </row>
    <row r="62" spans="1:80" ht="16" thickBot="1">
      <c r="A62" s="427" t="s">
        <v>1480</v>
      </c>
      <c r="B62" s="429" t="s">
        <v>1452</v>
      </c>
      <c r="C62" s="466">
        <v>269.07361500000002</v>
      </c>
      <c r="D62" s="466">
        <v>263.45220399999999</v>
      </c>
      <c r="E62" s="466">
        <v>254.77574999999999</v>
      </c>
      <c r="F62" s="466">
        <v>293.561218</v>
      </c>
      <c r="G62" s="466">
        <v>282.36356899999998</v>
      </c>
      <c r="H62" s="466">
        <v>282.926063</v>
      </c>
      <c r="I62" s="467">
        <v>177.409604</v>
      </c>
      <c r="J62" s="467">
        <v>182.44298599999999</v>
      </c>
      <c r="K62" s="467">
        <v>213.38350399999999</v>
      </c>
      <c r="L62" s="467">
        <v>180.47415799999999</v>
      </c>
      <c r="M62" s="467">
        <v>215.943049</v>
      </c>
      <c r="N62" s="467">
        <v>181.793836</v>
      </c>
      <c r="O62" s="468">
        <v>226.99270200000001</v>
      </c>
      <c r="P62" s="468">
        <v>218.021815</v>
      </c>
      <c r="Q62" s="468">
        <v>263.982845</v>
      </c>
      <c r="R62" s="468">
        <v>273.35357299999998</v>
      </c>
      <c r="S62" s="468">
        <v>255.87579099999999</v>
      </c>
      <c r="T62" s="468">
        <v>302.65499499999999</v>
      </c>
      <c r="U62" s="469">
        <v>167.52844200000001</v>
      </c>
      <c r="V62" s="469">
        <v>172.86900399999999</v>
      </c>
      <c r="W62" s="469">
        <v>161.89278200000001</v>
      </c>
      <c r="X62" s="469">
        <v>170.37974700000001</v>
      </c>
      <c r="Y62" s="469">
        <v>185.270152</v>
      </c>
      <c r="Z62" s="469">
        <v>189.74119200000001</v>
      </c>
      <c r="AA62" s="470">
        <v>274.35873700000002</v>
      </c>
      <c r="AB62" s="470">
        <v>191.90785600000001</v>
      </c>
      <c r="AC62" s="470">
        <v>256.81362000000001</v>
      </c>
      <c r="AD62" s="470">
        <v>174.613553</v>
      </c>
      <c r="AE62" s="471">
        <v>1.0683184800000001</v>
      </c>
      <c r="AF62" s="471">
        <v>1.0990433100000001</v>
      </c>
      <c r="AG62" s="471">
        <v>1.4296378599999999</v>
      </c>
      <c r="AH62" s="471">
        <v>1.4707542199999999</v>
      </c>
      <c r="AI62" s="472">
        <v>293.561218</v>
      </c>
      <c r="AJ62" s="472">
        <v>254.77574999999999</v>
      </c>
      <c r="AK62" s="472">
        <v>215.943049</v>
      </c>
      <c r="AL62" s="472">
        <v>177.409604</v>
      </c>
      <c r="AM62" s="472">
        <v>302.65499499999999</v>
      </c>
      <c r="AN62" s="472">
        <v>218.021815</v>
      </c>
      <c r="AO62" s="472">
        <v>189.74119200000001</v>
      </c>
      <c r="AP62" s="472">
        <v>161.89278200000001</v>
      </c>
      <c r="AQ62" s="473">
        <v>1.1522337499999999</v>
      </c>
      <c r="AR62" s="474">
        <v>1.2172004400000001</v>
      </c>
      <c r="AS62" s="475">
        <v>1.38818675</v>
      </c>
      <c r="AT62" s="476">
        <v>1.1720176099999999</v>
      </c>
      <c r="AU62" s="428">
        <v>224.42344199999999</v>
      </c>
      <c r="AV62" s="428" t="s">
        <v>1480</v>
      </c>
      <c r="AW62" s="428" t="s">
        <v>1452</v>
      </c>
      <c r="AX62" s="477">
        <v>27.465827900000001</v>
      </c>
      <c r="AY62" s="477">
        <v>31.378617200000001</v>
      </c>
      <c r="AZ62" s="477">
        <v>15.0111098</v>
      </c>
      <c r="BA62" s="477">
        <v>15.9173461</v>
      </c>
      <c r="BB62" s="477">
        <v>16.542867399999999</v>
      </c>
      <c r="BC62" s="477">
        <v>18.859230400000001</v>
      </c>
      <c r="BD62" s="478">
        <v>13.143862</v>
      </c>
      <c r="BE62" s="478">
        <v>8.3453523999999994</v>
      </c>
      <c r="BF62" s="478">
        <v>13.0939868</v>
      </c>
      <c r="BG62" s="478">
        <v>4.0453999899999999</v>
      </c>
      <c r="BH62" s="478">
        <v>30.9387805</v>
      </c>
      <c r="BI62" s="478">
        <v>9.2031208800000002</v>
      </c>
      <c r="BJ62" s="479">
        <v>3.5413134799999999</v>
      </c>
      <c r="BK62" s="479">
        <v>10.640269</v>
      </c>
      <c r="BL62" s="479">
        <v>4.35874688</v>
      </c>
      <c r="BM62" s="479">
        <v>14.2401958</v>
      </c>
      <c r="BN62" s="479">
        <v>2.3131474600000002</v>
      </c>
      <c r="BO62" s="479">
        <v>43.585569100000001</v>
      </c>
      <c r="BP62" s="480">
        <v>5.3652342300000004</v>
      </c>
      <c r="BQ62" s="480">
        <v>8.8706451400000006</v>
      </c>
      <c r="BR62" s="480">
        <v>5.6356258500000003</v>
      </c>
      <c r="BS62" s="480">
        <v>3.9326792500000001</v>
      </c>
      <c r="BT62" s="480">
        <v>8.2274729799999999</v>
      </c>
      <c r="BU62" s="481">
        <v>2.78823957</v>
      </c>
      <c r="BV62" s="237"/>
      <c r="BW62" s="8"/>
      <c r="BX62" s="237"/>
      <c r="BY62" s="237"/>
      <c r="BZ62" s="237"/>
      <c r="CA62" s="237"/>
      <c r="CB62" s="237"/>
    </row>
    <row r="65" spans="1:80" ht="16" thickBot="1">
      <c r="A65" s="482" t="s">
        <v>1487</v>
      </c>
      <c r="B65" s="482" t="s">
        <v>1489</v>
      </c>
      <c r="F65" s="9" t="s">
        <v>1693</v>
      </c>
    </row>
    <row r="66" spans="1:80" ht="15.5">
      <c r="A66" s="423" t="s">
        <v>9</v>
      </c>
      <c r="B66" s="425" t="s">
        <v>10</v>
      </c>
      <c r="C66" s="449" t="s">
        <v>11</v>
      </c>
      <c r="D66" s="449" t="s">
        <v>12</v>
      </c>
      <c r="E66" s="449" t="s">
        <v>13</v>
      </c>
      <c r="F66" s="449" t="s">
        <v>14</v>
      </c>
      <c r="G66" s="449" t="s">
        <v>15</v>
      </c>
      <c r="H66" s="449" t="s">
        <v>16</v>
      </c>
      <c r="I66" s="451" t="s">
        <v>17</v>
      </c>
      <c r="J66" s="451" t="s">
        <v>18</v>
      </c>
      <c r="K66" s="451" t="s">
        <v>19</v>
      </c>
      <c r="L66" s="451" t="s">
        <v>20</v>
      </c>
      <c r="M66" s="451" t="s">
        <v>21</v>
      </c>
      <c r="N66" s="451" t="s">
        <v>22</v>
      </c>
      <c r="O66" s="461" t="s">
        <v>23</v>
      </c>
      <c r="P66" s="461" t="s">
        <v>24</v>
      </c>
      <c r="Q66" s="461" t="s">
        <v>25</v>
      </c>
      <c r="R66" s="461" t="s">
        <v>26</v>
      </c>
      <c r="S66" s="461" t="s">
        <v>27</v>
      </c>
      <c r="T66" s="461" t="s">
        <v>28</v>
      </c>
      <c r="U66" s="463" t="s">
        <v>29</v>
      </c>
      <c r="V66" s="463" t="s">
        <v>30</v>
      </c>
      <c r="W66" s="463" t="s">
        <v>31</v>
      </c>
      <c r="X66" s="463" t="s">
        <v>32</v>
      </c>
      <c r="Y66" s="463" t="s">
        <v>33</v>
      </c>
      <c r="Z66" s="464" t="s">
        <v>34</v>
      </c>
      <c r="AA66" s="237"/>
      <c r="AB66" s="8"/>
      <c r="AC66" s="237"/>
      <c r="AD66" s="237"/>
      <c r="AE66" s="237"/>
      <c r="AF66" s="237"/>
      <c r="AG66" s="237"/>
    </row>
    <row r="67" spans="1:80" ht="15.5">
      <c r="A67" s="426" t="s">
        <v>1483</v>
      </c>
      <c r="B67" s="239" t="s">
        <v>1484</v>
      </c>
      <c r="C67" s="241">
        <v>252.88405</v>
      </c>
      <c r="D67" s="241">
        <v>292.512247</v>
      </c>
      <c r="E67" s="241">
        <v>246.05864099999999</v>
      </c>
      <c r="F67" s="241">
        <v>215.20039700000001</v>
      </c>
      <c r="G67" s="241">
        <v>238.89468099999999</v>
      </c>
      <c r="H67" s="241">
        <v>263.25477699999999</v>
      </c>
      <c r="I67" s="243">
        <v>285.86425400000002</v>
      </c>
      <c r="J67" s="243">
        <v>326.01364100000001</v>
      </c>
      <c r="K67" s="243">
        <v>320.60387900000001</v>
      </c>
      <c r="L67" s="243">
        <v>323.51423799999998</v>
      </c>
      <c r="M67" s="243">
        <v>314.92168299999997</v>
      </c>
      <c r="N67" s="243">
        <v>322.13987100000003</v>
      </c>
      <c r="O67" s="253">
        <v>15.559177699999999</v>
      </c>
      <c r="P67" s="253">
        <v>24.605703200000001</v>
      </c>
      <c r="Q67" s="253">
        <v>25.322246799999999</v>
      </c>
      <c r="R67" s="253">
        <v>11.3604311</v>
      </c>
      <c r="S67" s="253">
        <v>9.6430871600000003</v>
      </c>
      <c r="T67" s="253">
        <v>1.4926735799999999</v>
      </c>
      <c r="U67" s="255">
        <v>8.7312705600000005</v>
      </c>
      <c r="V67" s="255">
        <v>25.173814700000001</v>
      </c>
      <c r="W67" s="255">
        <v>16.573274600000001</v>
      </c>
      <c r="X67" s="255">
        <v>28.0031462</v>
      </c>
      <c r="Y67" s="255">
        <v>17.582517800000002</v>
      </c>
      <c r="Z67" s="465">
        <v>26.445002599999999</v>
      </c>
      <c r="AA67" s="237"/>
      <c r="AB67" s="8"/>
      <c r="AC67" s="237"/>
      <c r="AD67" s="237"/>
      <c r="AE67" s="237"/>
      <c r="AF67" s="237"/>
      <c r="AG67" s="237"/>
    </row>
    <row r="68" spans="1:80" ht="16" thickBot="1">
      <c r="A68" s="427" t="s">
        <v>1485</v>
      </c>
      <c r="B68" s="429" t="s">
        <v>1486</v>
      </c>
      <c r="C68" s="467">
        <v>289.73554000000001</v>
      </c>
      <c r="D68" s="467">
        <v>317.93632200000002</v>
      </c>
      <c r="E68" s="467">
        <v>252.73508699999999</v>
      </c>
      <c r="F68" s="467">
        <v>253.89345399999999</v>
      </c>
      <c r="G68" s="467">
        <v>233.699918</v>
      </c>
      <c r="H68" s="467">
        <v>288.54295300000001</v>
      </c>
      <c r="I68" s="469">
        <v>262.15811000000002</v>
      </c>
      <c r="J68" s="469">
        <v>296.12740400000001</v>
      </c>
      <c r="K68" s="469">
        <v>299.52437300000003</v>
      </c>
      <c r="L68" s="469">
        <v>273.12392799999998</v>
      </c>
      <c r="M68" s="469">
        <v>261.74950100000001</v>
      </c>
      <c r="N68" s="469">
        <v>267.246824</v>
      </c>
      <c r="O68" s="478">
        <v>15.7061172</v>
      </c>
      <c r="P68" s="478">
        <v>12.5062184</v>
      </c>
      <c r="Q68" s="478">
        <v>14.8190449</v>
      </c>
      <c r="R68" s="478">
        <v>10.511112600000001</v>
      </c>
      <c r="S68" s="478">
        <v>8.5375027100000001</v>
      </c>
      <c r="T68" s="478">
        <v>10.9122255</v>
      </c>
      <c r="U68" s="480">
        <v>23.609097999999999</v>
      </c>
      <c r="V68" s="480">
        <v>9.4050907600000002</v>
      </c>
      <c r="W68" s="480">
        <v>9.1046456800000009</v>
      </c>
      <c r="X68" s="480">
        <v>7.6377464699999997</v>
      </c>
      <c r="Y68" s="480">
        <v>18.961106699999998</v>
      </c>
      <c r="Z68" s="481">
        <v>2.4503550000000001</v>
      </c>
      <c r="AA68" s="237"/>
      <c r="AB68" s="8"/>
      <c r="AC68" s="237"/>
      <c r="AD68" s="237"/>
      <c r="AE68" s="237"/>
      <c r="AF68" s="237"/>
      <c r="AG68" s="237"/>
    </row>
    <row r="71" spans="1:80" ht="16" thickBot="1">
      <c r="A71" s="482" t="s">
        <v>1692</v>
      </c>
      <c r="B71" s="482" t="s">
        <v>1490</v>
      </c>
      <c r="F71" s="9" t="s">
        <v>1693</v>
      </c>
    </row>
    <row r="72" spans="1:80" ht="15.5">
      <c r="A72" s="423" t="s">
        <v>9</v>
      </c>
      <c r="B72" s="425" t="s">
        <v>10</v>
      </c>
      <c r="C72" s="448" t="s">
        <v>1215</v>
      </c>
      <c r="D72" s="448" t="s">
        <v>1216</v>
      </c>
      <c r="E72" s="448" t="s">
        <v>1217</v>
      </c>
      <c r="F72" s="448" t="s">
        <v>1218</v>
      </c>
      <c r="G72" s="448" t="s">
        <v>1219</v>
      </c>
      <c r="H72" s="448" t="s">
        <v>1220</v>
      </c>
      <c r="I72" s="449" t="s">
        <v>11</v>
      </c>
      <c r="J72" s="449" t="s">
        <v>12</v>
      </c>
      <c r="K72" s="449" t="s">
        <v>13</v>
      </c>
      <c r="L72" s="449" t="s">
        <v>14</v>
      </c>
      <c r="M72" s="449" t="s">
        <v>15</v>
      </c>
      <c r="N72" s="449" t="s">
        <v>16</v>
      </c>
      <c r="O72" s="450" t="s">
        <v>1221</v>
      </c>
      <c r="P72" s="450" t="s">
        <v>1222</v>
      </c>
      <c r="Q72" s="450" t="s">
        <v>1223</v>
      </c>
      <c r="R72" s="450" t="s">
        <v>1224</v>
      </c>
      <c r="S72" s="450" t="s">
        <v>1225</v>
      </c>
      <c r="T72" s="450" t="s">
        <v>1226</v>
      </c>
      <c r="U72" s="451" t="s">
        <v>17</v>
      </c>
      <c r="V72" s="451" t="s">
        <v>18</v>
      </c>
      <c r="W72" s="451" t="s">
        <v>19</v>
      </c>
      <c r="X72" s="451" t="s">
        <v>20</v>
      </c>
      <c r="Y72" s="451" t="s">
        <v>21</v>
      </c>
      <c r="Z72" s="451" t="s">
        <v>22</v>
      </c>
      <c r="AA72" s="452" t="s">
        <v>1227</v>
      </c>
      <c r="AB72" s="452" t="s">
        <v>1228</v>
      </c>
      <c r="AC72" s="452" t="s">
        <v>1229</v>
      </c>
      <c r="AD72" s="452" t="s">
        <v>1230</v>
      </c>
      <c r="AE72" s="453" t="s">
        <v>1231</v>
      </c>
      <c r="AF72" s="453" t="s">
        <v>1232</v>
      </c>
      <c r="AG72" s="453" t="s">
        <v>1233</v>
      </c>
      <c r="AH72" s="453" t="s">
        <v>1234</v>
      </c>
      <c r="AI72" s="454" t="s">
        <v>1235</v>
      </c>
      <c r="AJ72" s="454" t="s">
        <v>1236</v>
      </c>
      <c r="AK72" s="454" t="s">
        <v>1237</v>
      </c>
      <c r="AL72" s="454" t="s">
        <v>1238</v>
      </c>
      <c r="AM72" s="454" t="s">
        <v>1239</v>
      </c>
      <c r="AN72" s="454" t="s">
        <v>1240</v>
      </c>
      <c r="AO72" s="454" t="s">
        <v>1241</v>
      </c>
      <c r="AP72" s="454" t="s">
        <v>1242</v>
      </c>
      <c r="AQ72" s="455" t="s">
        <v>1243</v>
      </c>
      <c r="AR72" s="456" t="s">
        <v>1244</v>
      </c>
      <c r="AS72" s="457" t="s">
        <v>1245</v>
      </c>
      <c r="AT72" s="458" t="s">
        <v>1246</v>
      </c>
      <c r="AU72" s="459" t="s">
        <v>1247</v>
      </c>
      <c r="AV72" s="424" t="s">
        <v>9</v>
      </c>
      <c r="AW72" s="424" t="s">
        <v>10</v>
      </c>
      <c r="AX72" s="460" t="s">
        <v>1248</v>
      </c>
      <c r="AY72" s="460" t="s">
        <v>1249</v>
      </c>
      <c r="AZ72" s="460" t="s">
        <v>1250</v>
      </c>
      <c r="BA72" s="460" t="s">
        <v>1251</v>
      </c>
      <c r="BB72" s="460" t="s">
        <v>1252</v>
      </c>
      <c r="BC72" s="460" t="s">
        <v>1253</v>
      </c>
      <c r="BD72" s="461" t="s">
        <v>23</v>
      </c>
      <c r="BE72" s="461" t="s">
        <v>24</v>
      </c>
      <c r="BF72" s="461" t="s">
        <v>25</v>
      </c>
      <c r="BG72" s="461" t="s">
        <v>26</v>
      </c>
      <c r="BH72" s="461" t="s">
        <v>27</v>
      </c>
      <c r="BI72" s="461" t="s">
        <v>28</v>
      </c>
      <c r="BJ72" s="462" t="s">
        <v>1254</v>
      </c>
      <c r="BK72" s="462" t="s">
        <v>1255</v>
      </c>
      <c r="BL72" s="462" t="s">
        <v>1256</v>
      </c>
      <c r="BM72" s="462" t="s">
        <v>1257</v>
      </c>
      <c r="BN72" s="462" t="s">
        <v>1258</v>
      </c>
      <c r="BO72" s="462" t="s">
        <v>1259</v>
      </c>
      <c r="BP72" s="463" t="s">
        <v>29</v>
      </c>
      <c r="BQ72" s="463" t="s">
        <v>30</v>
      </c>
      <c r="BR72" s="463" t="s">
        <v>31</v>
      </c>
      <c r="BS72" s="463" t="s">
        <v>32</v>
      </c>
      <c r="BT72" s="463" t="s">
        <v>33</v>
      </c>
      <c r="BU72" s="464" t="s">
        <v>34</v>
      </c>
      <c r="BV72" s="237"/>
      <c r="BW72" s="8"/>
      <c r="BX72" s="237"/>
      <c r="BY72" s="237"/>
      <c r="BZ72" s="237"/>
      <c r="CA72" s="237"/>
      <c r="CB72" s="237"/>
    </row>
    <row r="73" spans="1:80" ht="16" thickBot="1">
      <c r="A73" s="427" t="s">
        <v>1488</v>
      </c>
      <c r="B73" s="429" t="s">
        <v>1439</v>
      </c>
      <c r="C73" s="466">
        <v>778.25074900000004</v>
      </c>
      <c r="D73" s="466">
        <v>643.61749699999996</v>
      </c>
      <c r="E73" s="466">
        <v>574.168947</v>
      </c>
      <c r="F73" s="466">
        <v>628.91521499999999</v>
      </c>
      <c r="G73" s="466">
        <v>702.21931900000004</v>
      </c>
      <c r="H73" s="466">
        <v>817.30965700000002</v>
      </c>
      <c r="I73" s="467">
        <v>734.81782099999998</v>
      </c>
      <c r="J73" s="467">
        <v>626.66744500000004</v>
      </c>
      <c r="K73" s="467">
        <v>655.02430800000002</v>
      </c>
      <c r="L73" s="467">
        <v>633.86583099999996</v>
      </c>
      <c r="M73" s="467">
        <v>714.695697</v>
      </c>
      <c r="N73" s="467">
        <v>731.91473099999996</v>
      </c>
      <c r="O73" s="468">
        <v>649.87100399999997</v>
      </c>
      <c r="P73" s="468">
        <v>610.67345299999999</v>
      </c>
      <c r="Q73" s="468">
        <v>527.47035400000004</v>
      </c>
      <c r="R73" s="468">
        <v>571.88310100000001</v>
      </c>
      <c r="S73" s="468">
        <v>646.09716200000003</v>
      </c>
      <c r="T73" s="468">
        <v>808.34306900000001</v>
      </c>
      <c r="U73" s="469">
        <v>586.62047099999995</v>
      </c>
      <c r="V73" s="469">
        <v>584.07646299999999</v>
      </c>
      <c r="W73" s="469">
        <v>547.20316300000002</v>
      </c>
      <c r="X73" s="469">
        <v>533.67880700000001</v>
      </c>
      <c r="Y73" s="469">
        <v>577.53675999999996</v>
      </c>
      <c r="Z73" s="469">
        <v>597.87020800000005</v>
      </c>
      <c r="AA73" s="470">
        <v>690.74689699999999</v>
      </c>
      <c r="AB73" s="470">
        <v>682.83097199999997</v>
      </c>
      <c r="AC73" s="470">
        <v>635.72302400000001</v>
      </c>
      <c r="AD73" s="470">
        <v>571.164312</v>
      </c>
      <c r="AE73" s="471">
        <v>1.0865532200000001</v>
      </c>
      <c r="AF73" s="471">
        <v>1.1955070699999999</v>
      </c>
      <c r="AG73" s="471">
        <v>1.0115928000000001</v>
      </c>
      <c r="AH73" s="471">
        <v>1.1130300200000001</v>
      </c>
      <c r="AI73" s="472">
        <v>817.30965700000002</v>
      </c>
      <c r="AJ73" s="472">
        <v>574.168947</v>
      </c>
      <c r="AK73" s="472">
        <v>734.81782099999998</v>
      </c>
      <c r="AL73" s="472">
        <v>626.66744500000004</v>
      </c>
      <c r="AM73" s="472">
        <v>808.34306900000001</v>
      </c>
      <c r="AN73" s="472">
        <v>527.47035400000004</v>
      </c>
      <c r="AO73" s="472">
        <v>597.87020800000005</v>
      </c>
      <c r="AP73" s="472">
        <v>533.67880700000001</v>
      </c>
      <c r="AQ73" s="473">
        <v>1.4234654499999999</v>
      </c>
      <c r="AR73" s="474">
        <v>1.17258017</v>
      </c>
      <c r="AS73" s="475">
        <v>1.53249005</v>
      </c>
      <c r="AT73" s="476">
        <v>1.1202809600000001</v>
      </c>
      <c r="AU73" s="428">
        <v>645.11630100000002</v>
      </c>
      <c r="AV73" s="428" t="s">
        <v>1488</v>
      </c>
      <c r="AW73" s="428" t="s">
        <v>1439</v>
      </c>
      <c r="AX73" s="477">
        <v>20.501607700000001</v>
      </c>
      <c r="AY73" s="477">
        <v>15.420889499999999</v>
      </c>
      <c r="AZ73" s="477">
        <v>8.3358082499999995</v>
      </c>
      <c r="BA73" s="477">
        <v>28.482577299999999</v>
      </c>
      <c r="BB73" s="477">
        <v>8.0491916700000008</v>
      </c>
      <c r="BC73" s="477">
        <v>17.3363783</v>
      </c>
      <c r="BD73" s="478">
        <v>24.0664622</v>
      </c>
      <c r="BE73" s="478">
        <v>25.5829041</v>
      </c>
      <c r="BF73" s="478">
        <v>38.933015400000002</v>
      </c>
      <c r="BG73" s="478">
        <v>9.6693639900000008</v>
      </c>
      <c r="BH73" s="478">
        <v>24.370267299999998</v>
      </c>
      <c r="BI73" s="478">
        <v>21.948893200000001</v>
      </c>
      <c r="BJ73" s="479">
        <v>9.38663311</v>
      </c>
      <c r="BK73" s="479">
        <v>18.8322504</v>
      </c>
      <c r="BL73" s="479">
        <v>16.440382400000001</v>
      </c>
      <c r="BM73" s="479">
        <v>21.5820252</v>
      </c>
      <c r="BN73" s="479">
        <v>29.305502799999999</v>
      </c>
      <c r="BO73" s="479">
        <v>46.917733900000002</v>
      </c>
      <c r="BP73" s="480">
        <v>15.103714999999999</v>
      </c>
      <c r="BQ73" s="480">
        <v>37.579249599999997</v>
      </c>
      <c r="BR73" s="480">
        <v>13.153506</v>
      </c>
      <c r="BS73" s="480">
        <v>15.397845200000001</v>
      </c>
      <c r="BT73" s="480">
        <v>16.586885599999999</v>
      </c>
      <c r="BU73" s="481">
        <v>16.651776999999999</v>
      </c>
      <c r="BV73" s="237"/>
      <c r="BW73" s="8"/>
      <c r="BX73" s="237"/>
      <c r="BY73" s="237"/>
      <c r="BZ73" s="237"/>
      <c r="CA73" s="237"/>
      <c r="CB73" s="237"/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E1460"/>
  <sheetViews>
    <sheetView workbookViewId="0">
      <selection activeCell="Q13" sqref="Q13"/>
    </sheetView>
  </sheetViews>
  <sheetFormatPr defaultColWidth="11" defaultRowHeight="15.5"/>
  <sheetData>
    <row r="1" spans="1:57" ht="16" thickBot="1">
      <c r="A1" s="9" t="s">
        <v>1499</v>
      </c>
    </row>
    <row r="2" spans="1:57">
      <c r="A2" s="229"/>
      <c r="B2" s="607"/>
      <c r="C2" s="613" t="s">
        <v>1729</v>
      </c>
      <c r="D2" s="613" t="s">
        <v>1730</v>
      </c>
      <c r="E2" s="613" t="s">
        <v>1731</v>
      </c>
      <c r="F2" s="613" t="s">
        <v>1732</v>
      </c>
      <c r="G2" s="613" t="s">
        <v>1733</v>
      </c>
      <c r="H2" s="613" t="s">
        <v>1734</v>
      </c>
      <c r="I2" s="613" t="s">
        <v>1735</v>
      </c>
      <c r="J2" s="613" t="s">
        <v>1736</v>
      </c>
      <c r="K2" s="674" t="s">
        <v>1737</v>
      </c>
      <c r="L2" s="675" t="s">
        <v>1738</v>
      </c>
      <c r="M2" s="675" t="s">
        <v>1739</v>
      </c>
      <c r="N2" s="675" t="s">
        <v>1740</v>
      </c>
      <c r="O2" s="675" t="s">
        <v>1741</v>
      </c>
      <c r="P2" s="675" t="s">
        <v>1742</v>
      </c>
      <c r="Q2" s="675" t="s">
        <v>1743</v>
      </c>
      <c r="R2" s="675" t="s">
        <v>1744</v>
      </c>
      <c r="S2" s="607"/>
      <c r="T2" s="607"/>
      <c r="U2" s="607"/>
      <c r="V2" s="607"/>
      <c r="W2" s="607"/>
      <c r="X2" s="608"/>
    </row>
    <row r="3" spans="1:57">
      <c r="A3" s="232"/>
      <c r="B3" s="10"/>
      <c r="C3" s="10" t="s">
        <v>1284</v>
      </c>
      <c r="D3" s="10" t="s">
        <v>1284</v>
      </c>
      <c r="E3" s="10" t="s">
        <v>1284</v>
      </c>
      <c r="F3" s="10" t="s">
        <v>1284</v>
      </c>
      <c r="G3" s="10" t="s">
        <v>1284</v>
      </c>
      <c r="H3" s="10" t="s">
        <v>1284</v>
      </c>
      <c r="I3" s="10" t="s">
        <v>1284</v>
      </c>
      <c r="J3" s="10" t="s">
        <v>1284</v>
      </c>
      <c r="K3" s="13" t="s">
        <v>1284</v>
      </c>
      <c r="L3" s="10" t="s">
        <v>1284</v>
      </c>
      <c r="M3" s="10" t="s">
        <v>1284</v>
      </c>
      <c r="N3" s="10" t="s">
        <v>1284</v>
      </c>
      <c r="O3" s="10" t="s">
        <v>1284</v>
      </c>
      <c r="P3" s="10" t="s">
        <v>1284</v>
      </c>
      <c r="Q3" s="10" t="s">
        <v>1284</v>
      </c>
      <c r="R3" s="10" t="s">
        <v>1284</v>
      </c>
      <c r="S3" s="10"/>
      <c r="T3" s="10"/>
      <c r="U3" s="10"/>
      <c r="V3" s="10"/>
      <c r="W3" s="10"/>
      <c r="X3" s="173"/>
    </row>
    <row r="4" spans="1:57" ht="16" thickBot="1">
      <c r="A4" s="232" t="s">
        <v>1498</v>
      </c>
      <c r="B4" s="93" t="s">
        <v>1728</v>
      </c>
      <c r="C4" s="10" t="s">
        <v>1749</v>
      </c>
      <c r="D4" s="10" t="s">
        <v>1749</v>
      </c>
      <c r="E4" s="10" t="s">
        <v>1749</v>
      </c>
      <c r="F4" s="10" t="s">
        <v>1749</v>
      </c>
      <c r="G4" s="10" t="s">
        <v>1749</v>
      </c>
      <c r="H4" s="10" t="s">
        <v>1749</v>
      </c>
      <c r="I4" s="10" t="s">
        <v>1749</v>
      </c>
      <c r="J4" s="10" t="s">
        <v>1749</v>
      </c>
      <c r="K4" s="13" t="s">
        <v>1749</v>
      </c>
      <c r="L4" s="10" t="s">
        <v>1749</v>
      </c>
      <c r="M4" s="10" t="s">
        <v>1749</v>
      </c>
      <c r="N4" s="10" t="s">
        <v>1749</v>
      </c>
      <c r="O4" s="10" t="s">
        <v>1749</v>
      </c>
      <c r="P4" s="10" t="s">
        <v>1749</v>
      </c>
      <c r="Q4" s="10" t="s">
        <v>1749</v>
      </c>
      <c r="R4" s="10" t="s">
        <v>1749</v>
      </c>
      <c r="S4" s="676"/>
      <c r="T4" s="10" t="s">
        <v>1495</v>
      </c>
      <c r="U4" s="10" t="s">
        <v>1026</v>
      </c>
      <c r="V4" s="10" t="s">
        <v>1496</v>
      </c>
      <c r="W4" s="10" t="s">
        <v>1497</v>
      </c>
      <c r="X4" s="173"/>
    </row>
    <row r="5" spans="1:57" ht="16.5" thickTop="1" thickBot="1">
      <c r="A5" s="232">
        <v>0</v>
      </c>
      <c r="B5" s="673">
        <v>0.29166666666666669</v>
      </c>
      <c r="C5" s="314">
        <v>0</v>
      </c>
      <c r="D5" s="314">
        <v>0</v>
      </c>
      <c r="E5" s="314">
        <v>0</v>
      </c>
      <c r="F5" s="314">
        <v>0</v>
      </c>
      <c r="G5" s="314">
        <v>0</v>
      </c>
      <c r="H5" s="314">
        <v>0</v>
      </c>
      <c r="I5" s="314">
        <v>0</v>
      </c>
      <c r="J5" s="314">
        <v>0</v>
      </c>
      <c r="K5" s="314">
        <v>0</v>
      </c>
      <c r="L5" s="314">
        <v>0</v>
      </c>
      <c r="M5" s="314">
        <v>0</v>
      </c>
      <c r="N5" s="314">
        <v>0</v>
      </c>
      <c r="O5" s="314">
        <v>0</v>
      </c>
      <c r="P5" s="314">
        <v>0</v>
      </c>
      <c r="Q5" s="314">
        <v>0</v>
      </c>
      <c r="R5" s="314">
        <v>0</v>
      </c>
      <c r="S5" s="676"/>
      <c r="T5" s="10">
        <f>AVERAGE(C5:J5)</f>
        <v>0</v>
      </c>
      <c r="U5" s="10">
        <f>STDEV(C5:J5)/8^0.5</f>
        <v>0</v>
      </c>
      <c r="V5" s="10">
        <f>AVERAGE(K5:R5)</f>
        <v>0</v>
      </c>
      <c r="W5" s="10">
        <f>STDEV(K5:R5)/8^0.5</f>
        <v>0</v>
      </c>
      <c r="X5" s="173">
        <v>0</v>
      </c>
    </row>
    <row r="6" spans="1:57" ht="16.5" thickTop="1" thickBot="1">
      <c r="A6" s="232">
        <v>1</v>
      </c>
      <c r="B6" s="673">
        <v>0.29166666666666669</v>
      </c>
      <c r="C6" s="10">
        <v>4.0500000000000007</v>
      </c>
      <c r="D6" s="10">
        <v>4.32</v>
      </c>
      <c r="E6" s="10">
        <v>4.0900000000000007</v>
      </c>
      <c r="F6" s="10">
        <v>4.2699999999999996</v>
      </c>
      <c r="G6" s="10">
        <v>4.07</v>
      </c>
      <c r="H6" s="10">
        <v>4.96</v>
      </c>
      <c r="I6" s="10">
        <v>3.9800000000000004</v>
      </c>
      <c r="J6" s="10">
        <v>3.75</v>
      </c>
      <c r="K6" s="10">
        <v>4.07</v>
      </c>
      <c r="L6" s="10">
        <v>4.49</v>
      </c>
      <c r="M6" s="10">
        <v>5.2000000000000011</v>
      </c>
      <c r="N6" s="10">
        <v>4.21</v>
      </c>
      <c r="O6" s="10">
        <v>5.04</v>
      </c>
      <c r="P6" s="10">
        <v>4.62</v>
      </c>
      <c r="Q6" s="10">
        <v>4.99</v>
      </c>
      <c r="R6" s="10">
        <v>3.9699999999999998</v>
      </c>
      <c r="S6" s="676"/>
      <c r="T6" s="10">
        <f>AVERAGE(C6:J6)</f>
        <v>4.1862500000000002</v>
      </c>
      <c r="U6" s="10">
        <f>STDEV(C6:J6)/8^0.5</f>
        <v>0.12661721700802434</v>
      </c>
      <c r="V6" s="10">
        <f>AVERAGE(K6:R6)</f>
        <v>4.5737500000000004</v>
      </c>
      <c r="W6" s="10">
        <f>STDEV(K6:R6)/8^0.5</f>
        <v>0.1659704954416383</v>
      </c>
      <c r="X6" s="173">
        <v>1</v>
      </c>
    </row>
    <row r="7" spans="1:57" ht="16.5" thickTop="1" thickBot="1">
      <c r="A7" s="232">
        <v>2</v>
      </c>
      <c r="B7" s="673">
        <v>0.29166666666666669</v>
      </c>
      <c r="C7" s="10">
        <v>7.7800000000000011</v>
      </c>
      <c r="D7" s="10">
        <v>8.26</v>
      </c>
      <c r="E7" s="10">
        <v>8.14</v>
      </c>
      <c r="F7" s="10">
        <v>8.2000000000000011</v>
      </c>
      <c r="G7" s="10">
        <v>8.1</v>
      </c>
      <c r="H7" s="10">
        <v>9.93</v>
      </c>
      <c r="I7" s="10">
        <v>8.08</v>
      </c>
      <c r="J7" s="10">
        <v>7.2999999999999989</v>
      </c>
      <c r="K7" s="10">
        <v>7.7799999999999994</v>
      </c>
      <c r="L7" s="10">
        <v>8.58</v>
      </c>
      <c r="M7" s="10">
        <v>10.479999999999999</v>
      </c>
      <c r="N7" s="10">
        <v>8.2800000000000011</v>
      </c>
      <c r="O7" s="10">
        <v>9.7899999999999991</v>
      </c>
      <c r="P7" s="10">
        <v>8.8999999999999986</v>
      </c>
      <c r="Q7" s="10">
        <v>9.81</v>
      </c>
      <c r="R7" s="10">
        <v>7.1800000000000006</v>
      </c>
      <c r="S7" s="676"/>
      <c r="T7" s="10">
        <f>AVERAGE(C7:J7)</f>
        <v>8.2237500000000008</v>
      </c>
      <c r="U7" s="10">
        <f>STDEV(C7:J7)/8^0.5</f>
        <v>0.26747454818836763</v>
      </c>
      <c r="V7" s="10">
        <f>AVERAGE(K7:R7)</f>
        <v>8.85</v>
      </c>
      <c r="W7" s="10">
        <f>STDEV(K7:R7)/8^0.5</f>
        <v>0.39632688528536641</v>
      </c>
      <c r="X7" s="173">
        <v>2</v>
      </c>
    </row>
    <row r="8" spans="1:57" ht="16.5" thickTop="1" thickBot="1">
      <c r="A8" s="232">
        <v>3</v>
      </c>
      <c r="B8" s="673">
        <v>0.29166666666666669</v>
      </c>
      <c r="C8" s="10">
        <v>11.920000000000002</v>
      </c>
      <c r="D8" s="10">
        <v>12.48</v>
      </c>
      <c r="E8" s="10">
        <v>12.099999999999998</v>
      </c>
      <c r="F8" s="10">
        <v>12.11</v>
      </c>
      <c r="G8" s="10">
        <v>12.34</v>
      </c>
      <c r="H8" s="10">
        <v>14.46</v>
      </c>
      <c r="I8" s="10">
        <v>11.799999999999999</v>
      </c>
      <c r="J8" s="10">
        <v>10.69</v>
      </c>
      <c r="K8" s="10">
        <v>11.23</v>
      </c>
      <c r="L8" s="10">
        <v>12.58</v>
      </c>
      <c r="M8" s="10">
        <v>14.639999999999999</v>
      </c>
      <c r="N8" s="10">
        <v>12.09</v>
      </c>
      <c r="O8" s="10">
        <v>14.080000000000002</v>
      </c>
      <c r="P8" s="10">
        <v>12.86</v>
      </c>
      <c r="Q8" s="10">
        <v>13.879999999999999</v>
      </c>
      <c r="R8" s="10">
        <v>10.66</v>
      </c>
      <c r="S8" s="676"/>
      <c r="T8" s="10">
        <f>AVERAGE(C8:J8)</f>
        <v>12.237499999999999</v>
      </c>
      <c r="U8" s="10">
        <f>STDEV(C8:J8)/8^0.5</f>
        <v>0.37155440862870764</v>
      </c>
      <c r="V8" s="10">
        <f>AVERAGE(K8:R8)</f>
        <v>12.7525</v>
      </c>
      <c r="W8" s="10">
        <f>STDEV(K8:R8)/8^0.5</f>
        <v>0.49592896236687606</v>
      </c>
      <c r="X8" s="173">
        <v>3</v>
      </c>
    </row>
    <row r="9" spans="1:57" ht="16.5" thickTop="1" thickBot="1">
      <c r="A9" s="233">
        <v>4</v>
      </c>
      <c r="B9" s="677">
        <v>0.29166666666666669</v>
      </c>
      <c r="C9" s="213">
        <v>16.399999999999999</v>
      </c>
      <c r="D9" s="213">
        <v>16.25</v>
      </c>
      <c r="E9" s="213">
        <v>15.59</v>
      </c>
      <c r="F9" s="213">
        <v>15.98</v>
      </c>
      <c r="G9" s="213">
        <v>16.64</v>
      </c>
      <c r="H9" s="213">
        <v>18.63</v>
      </c>
      <c r="I9" s="213">
        <v>15.37</v>
      </c>
      <c r="J9" s="213">
        <v>14.040000000000001</v>
      </c>
      <c r="K9" s="213">
        <v>14.719999999999999</v>
      </c>
      <c r="L9" s="213">
        <v>16.410000000000004</v>
      </c>
      <c r="M9" s="213">
        <v>19.130000000000003</v>
      </c>
      <c r="N9" s="213">
        <v>15.900000000000002</v>
      </c>
      <c r="O9" s="213">
        <v>18.57</v>
      </c>
      <c r="P9" s="213">
        <v>16.970000000000002</v>
      </c>
      <c r="Q9" s="213">
        <v>18.04</v>
      </c>
      <c r="R9" s="213">
        <v>14.18</v>
      </c>
      <c r="S9" s="678"/>
      <c r="T9" s="213">
        <f>AVERAGE(C9:J9)</f>
        <v>16.112500000000001</v>
      </c>
      <c r="U9" s="213">
        <f>STDEV(C9:J9)/8^0.5</f>
        <v>0.46009995032135587</v>
      </c>
      <c r="V9" s="213">
        <f>AVERAGE(K9:R9)</f>
        <v>16.740000000000002</v>
      </c>
      <c r="W9" s="213">
        <f>STDEV(K9:R9)/8^0.5</f>
        <v>0.63036837302825233</v>
      </c>
      <c r="X9" s="214">
        <v>4</v>
      </c>
    </row>
    <row r="12" spans="1:57" ht="16" thickBot="1">
      <c r="A12" s="9" t="s">
        <v>1793</v>
      </c>
    </row>
    <row r="13" spans="1:57" ht="16" thickBot="1">
      <c r="A13" s="229" t="s">
        <v>1745</v>
      </c>
      <c r="B13" s="613" t="s">
        <v>1729</v>
      </c>
      <c r="C13" s="613" t="s">
        <v>1730</v>
      </c>
      <c r="D13" s="613" t="s">
        <v>1731</v>
      </c>
      <c r="E13" s="613" t="s">
        <v>1732</v>
      </c>
      <c r="F13" s="613" t="s">
        <v>1733</v>
      </c>
      <c r="G13" s="613" t="s">
        <v>1734</v>
      </c>
      <c r="H13" s="613" t="s">
        <v>1735</v>
      </c>
      <c r="I13" s="613" t="s">
        <v>1736</v>
      </c>
      <c r="J13" s="674" t="s">
        <v>1737</v>
      </c>
      <c r="K13" s="675" t="s">
        <v>1738</v>
      </c>
      <c r="L13" s="675" t="s">
        <v>1739</v>
      </c>
      <c r="M13" s="675" t="s">
        <v>1740</v>
      </c>
      <c r="N13" s="675" t="s">
        <v>1741</v>
      </c>
      <c r="O13" s="675" t="s">
        <v>1742</v>
      </c>
      <c r="P13" s="675" t="s">
        <v>1743</v>
      </c>
      <c r="Q13" s="675" t="s">
        <v>1744</v>
      </c>
      <c r="R13" s="687"/>
      <c r="S13" s="607"/>
      <c r="T13" s="607"/>
      <c r="U13" s="607"/>
      <c r="V13" s="607"/>
      <c r="W13" s="607"/>
      <c r="X13" s="607"/>
      <c r="Y13" s="607"/>
      <c r="Z13" s="607"/>
      <c r="AA13" s="607"/>
      <c r="AB13" s="607"/>
      <c r="AC13" s="607"/>
      <c r="AD13" s="607"/>
      <c r="AE13" s="607"/>
      <c r="AF13" s="607"/>
      <c r="AG13" s="607"/>
      <c r="AH13" s="607"/>
      <c r="AI13" s="607"/>
      <c r="AJ13" s="607"/>
      <c r="AK13" s="607"/>
      <c r="AL13" s="607"/>
      <c r="AM13" s="607"/>
      <c r="AN13" s="607"/>
      <c r="AO13" s="607"/>
      <c r="AP13" s="607"/>
      <c r="AQ13" s="607"/>
      <c r="AR13" s="607"/>
      <c r="AS13" s="607"/>
      <c r="AT13" s="607"/>
      <c r="AU13" s="607"/>
      <c r="AV13" s="607"/>
      <c r="AW13" s="607"/>
      <c r="AX13" s="607"/>
      <c r="AY13" s="607"/>
      <c r="AZ13" s="607"/>
      <c r="BA13" s="607"/>
      <c r="BB13" s="607"/>
      <c r="BC13" s="607"/>
      <c r="BD13" s="607"/>
      <c r="BE13" s="608"/>
    </row>
    <row r="14" spans="1:57">
      <c r="A14" s="232"/>
      <c r="B14" s="10" t="s">
        <v>1284</v>
      </c>
      <c r="C14" s="10" t="s">
        <v>1284</v>
      </c>
      <c r="D14" s="10" t="s">
        <v>1284</v>
      </c>
      <c r="E14" s="10" t="s">
        <v>1284</v>
      </c>
      <c r="F14" s="10" t="s">
        <v>1284</v>
      </c>
      <c r="G14" s="10" t="s">
        <v>1284</v>
      </c>
      <c r="H14" s="10" t="s">
        <v>1284</v>
      </c>
      <c r="I14" s="10" t="s">
        <v>1284</v>
      </c>
      <c r="J14" s="13" t="s">
        <v>1284</v>
      </c>
      <c r="K14" s="10" t="s">
        <v>1284</v>
      </c>
      <c r="L14" s="10" t="s">
        <v>1284</v>
      </c>
      <c r="M14" s="10" t="s">
        <v>1284</v>
      </c>
      <c r="N14" s="10" t="s">
        <v>1284</v>
      </c>
      <c r="O14" s="10" t="s">
        <v>1284</v>
      </c>
      <c r="P14" s="10" t="s">
        <v>1284</v>
      </c>
      <c r="Q14" s="10" t="s">
        <v>1284</v>
      </c>
      <c r="R14" s="676"/>
      <c r="S14" s="10" t="s">
        <v>1745</v>
      </c>
      <c r="T14" s="613" t="s">
        <v>1729</v>
      </c>
      <c r="U14" s="613" t="s">
        <v>1730</v>
      </c>
      <c r="V14" s="613" t="s">
        <v>1731</v>
      </c>
      <c r="W14" s="613" t="s">
        <v>1732</v>
      </c>
      <c r="X14" s="613" t="s">
        <v>1733</v>
      </c>
      <c r="Y14" s="613" t="s">
        <v>1734</v>
      </c>
      <c r="Z14" s="613" t="s">
        <v>1735</v>
      </c>
      <c r="AA14" s="613" t="s">
        <v>1736</v>
      </c>
      <c r="AB14" s="674" t="s">
        <v>1737</v>
      </c>
      <c r="AC14" s="675" t="s">
        <v>1738</v>
      </c>
      <c r="AD14" s="675" t="s">
        <v>1739</v>
      </c>
      <c r="AE14" s="675" t="s">
        <v>1740</v>
      </c>
      <c r="AF14" s="675" t="s">
        <v>1741</v>
      </c>
      <c r="AG14" s="675" t="s">
        <v>1742</v>
      </c>
      <c r="AH14" s="675" t="s">
        <v>1743</v>
      </c>
      <c r="AI14" s="675" t="s">
        <v>1744</v>
      </c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 t="s">
        <v>1747</v>
      </c>
      <c r="AV14" s="10"/>
      <c r="AW14" s="10"/>
      <c r="AX14" s="10"/>
      <c r="AY14" s="596" t="s">
        <v>1748</v>
      </c>
      <c r="AZ14" s="10"/>
      <c r="BA14" s="10"/>
      <c r="BB14" s="10"/>
      <c r="BC14" s="10"/>
      <c r="BD14" s="10"/>
      <c r="BE14" s="173"/>
    </row>
    <row r="15" spans="1:57">
      <c r="A15" s="232" t="s">
        <v>1794</v>
      </c>
      <c r="B15" s="10" t="s">
        <v>1285</v>
      </c>
      <c r="C15" s="10" t="s">
        <v>1285</v>
      </c>
      <c r="D15" s="10" t="s">
        <v>1285</v>
      </c>
      <c r="E15" s="10" t="s">
        <v>1285</v>
      </c>
      <c r="F15" s="10" t="s">
        <v>1285</v>
      </c>
      <c r="G15" s="10" t="s">
        <v>1285</v>
      </c>
      <c r="H15" s="10" t="s">
        <v>1285</v>
      </c>
      <c r="I15" s="10" t="s">
        <v>1285</v>
      </c>
      <c r="J15" s="13" t="s">
        <v>1285</v>
      </c>
      <c r="K15" s="10" t="s">
        <v>1285</v>
      </c>
      <c r="L15" s="10" t="s">
        <v>1285</v>
      </c>
      <c r="M15" s="10" t="s">
        <v>1285</v>
      </c>
      <c r="N15" s="10" t="s">
        <v>1285</v>
      </c>
      <c r="O15" s="10" t="s">
        <v>1285</v>
      </c>
      <c r="P15" s="10" t="s">
        <v>1285</v>
      </c>
      <c r="Q15" s="10" t="s">
        <v>1285</v>
      </c>
      <c r="R15" s="676"/>
      <c r="S15" s="10"/>
      <c r="T15" s="10" t="s">
        <v>1284</v>
      </c>
      <c r="U15" s="10" t="s">
        <v>1284</v>
      </c>
      <c r="V15" s="10" t="s">
        <v>1284</v>
      </c>
      <c r="W15" s="10" t="s">
        <v>1284</v>
      </c>
      <c r="X15" s="10" t="s">
        <v>1284</v>
      </c>
      <c r="Y15" s="10" t="s">
        <v>1284</v>
      </c>
      <c r="Z15" s="10" t="s">
        <v>1284</v>
      </c>
      <c r="AA15" s="10" t="s">
        <v>1284</v>
      </c>
      <c r="AB15" s="13" t="s">
        <v>1284</v>
      </c>
      <c r="AC15" s="10" t="s">
        <v>1284</v>
      </c>
      <c r="AD15" s="10" t="s">
        <v>1284</v>
      </c>
      <c r="AE15" s="10" t="s">
        <v>1284</v>
      </c>
      <c r="AF15" s="10" t="s">
        <v>1284</v>
      </c>
      <c r="AG15" s="10" t="s">
        <v>1284</v>
      </c>
      <c r="AH15" s="10" t="s">
        <v>1284</v>
      </c>
      <c r="AI15" s="10" t="s">
        <v>1284</v>
      </c>
      <c r="AJ15" s="285" t="s">
        <v>1491</v>
      </c>
      <c r="AK15" s="314" t="s">
        <v>1491</v>
      </c>
      <c r="AL15" s="302" t="s">
        <v>1492</v>
      </c>
      <c r="AM15" s="314" t="s">
        <v>1492</v>
      </c>
      <c r="AN15" s="10"/>
      <c r="AO15" s="10"/>
      <c r="AP15" s="285" t="s">
        <v>1491</v>
      </c>
      <c r="AQ15" s="314" t="s">
        <v>1491</v>
      </c>
      <c r="AR15" s="302" t="s">
        <v>1492</v>
      </c>
      <c r="AS15" s="314" t="s">
        <v>1492</v>
      </c>
      <c r="AT15" s="314"/>
      <c r="AU15" s="285" t="s">
        <v>1491</v>
      </c>
      <c r="AV15" s="302" t="s">
        <v>1492</v>
      </c>
      <c r="AW15" s="10"/>
      <c r="AX15" s="10"/>
      <c r="AY15" s="285" t="s">
        <v>1491</v>
      </c>
      <c r="AZ15" s="314" t="s">
        <v>1491</v>
      </c>
      <c r="BA15" s="302" t="s">
        <v>1492</v>
      </c>
      <c r="BB15" s="314" t="s">
        <v>1492</v>
      </c>
      <c r="BC15" s="10"/>
      <c r="BD15" s="10"/>
      <c r="BE15" s="173"/>
    </row>
    <row r="16" spans="1:57" ht="16" thickBot="1">
      <c r="A16" s="688">
        <v>0.28819444444444448</v>
      </c>
      <c r="B16" s="689">
        <v>5.43</v>
      </c>
      <c r="C16" s="689">
        <v>6.93</v>
      </c>
      <c r="D16" s="689">
        <v>7.05</v>
      </c>
      <c r="E16" s="689">
        <v>5.93</v>
      </c>
      <c r="F16" s="689">
        <v>6.02</v>
      </c>
      <c r="G16" s="689">
        <v>5.55</v>
      </c>
      <c r="H16" s="689">
        <v>6.74</v>
      </c>
      <c r="I16" s="689">
        <v>5.99</v>
      </c>
      <c r="J16" s="683">
        <v>4.8</v>
      </c>
      <c r="K16" s="689">
        <v>5.76</v>
      </c>
      <c r="L16" s="689">
        <v>6.1</v>
      </c>
      <c r="M16" s="689">
        <v>5.91</v>
      </c>
      <c r="N16" s="689">
        <v>6.2</v>
      </c>
      <c r="O16" s="689">
        <v>6.38</v>
      </c>
      <c r="P16" s="689">
        <v>5.66</v>
      </c>
      <c r="Q16" s="689">
        <v>5.13</v>
      </c>
      <c r="R16" s="676"/>
      <c r="S16" s="10"/>
      <c r="T16" s="10" t="s">
        <v>1746</v>
      </c>
      <c r="U16" s="10" t="s">
        <v>1746</v>
      </c>
      <c r="V16" s="10" t="s">
        <v>1746</v>
      </c>
      <c r="W16" s="10" t="s">
        <v>1746</v>
      </c>
      <c r="X16" s="10" t="s">
        <v>1746</v>
      </c>
      <c r="Y16" s="10" t="s">
        <v>1746</v>
      </c>
      <c r="Z16" s="10" t="s">
        <v>1746</v>
      </c>
      <c r="AA16" s="10" t="s">
        <v>1746</v>
      </c>
      <c r="AB16" s="13" t="s">
        <v>1746</v>
      </c>
      <c r="AC16" s="10" t="s">
        <v>1746</v>
      </c>
      <c r="AD16" s="10" t="s">
        <v>1746</v>
      </c>
      <c r="AE16" s="10" t="s">
        <v>1746</v>
      </c>
      <c r="AF16" s="10" t="s">
        <v>1746</v>
      </c>
      <c r="AG16" s="10" t="s">
        <v>1746</v>
      </c>
      <c r="AH16" s="10" t="s">
        <v>1746</v>
      </c>
      <c r="AI16" s="10" t="s">
        <v>1746</v>
      </c>
      <c r="AJ16" s="285" t="s">
        <v>1025</v>
      </c>
      <c r="AK16" s="10" t="s">
        <v>1026</v>
      </c>
      <c r="AL16" s="302" t="s">
        <v>1025</v>
      </c>
      <c r="AM16" s="10" t="s">
        <v>1026</v>
      </c>
      <c r="AN16" s="10" t="s">
        <v>1033</v>
      </c>
      <c r="AO16" s="10"/>
      <c r="AP16" s="10" t="s">
        <v>1025</v>
      </c>
      <c r="AQ16" s="10" t="s">
        <v>1026</v>
      </c>
      <c r="AR16" s="10" t="s">
        <v>1025</v>
      </c>
      <c r="AS16" s="10" t="s">
        <v>1026</v>
      </c>
      <c r="AT16" s="10"/>
      <c r="AU16" s="285" t="s">
        <v>1025</v>
      </c>
      <c r="AV16" s="302" t="s">
        <v>1025</v>
      </c>
      <c r="AW16" s="10" t="s">
        <v>1033</v>
      </c>
      <c r="AX16" s="10"/>
      <c r="AY16" s="10" t="s">
        <v>1025</v>
      </c>
      <c r="AZ16" s="10" t="s">
        <v>1026</v>
      </c>
      <c r="BA16" s="10" t="s">
        <v>1025</v>
      </c>
      <c r="BB16" s="10" t="s">
        <v>1026</v>
      </c>
      <c r="BC16" s="10"/>
      <c r="BD16" s="10"/>
      <c r="BE16" s="173"/>
    </row>
    <row r="17" spans="1:57" ht="16" thickTop="1">
      <c r="A17" s="690">
        <v>0.29166666666666669</v>
      </c>
      <c r="B17" s="91">
        <v>5.43</v>
      </c>
      <c r="C17" s="91">
        <v>6.93</v>
      </c>
      <c r="D17" s="91">
        <v>7.05</v>
      </c>
      <c r="E17" s="91">
        <v>5.93</v>
      </c>
      <c r="F17" s="91">
        <v>6.02</v>
      </c>
      <c r="G17" s="91">
        <v>5.55</v>
      </c>
      <c r="H17" s="91">
        <v>6.74</v>
      </c>
      <c r="I17" s="91">
        <v>5.99</v>
      </c>
      <c r="J17" s="345">
        <v>4.82</v>
      </c>
      <c r="K17" s="91">
        <v>5.76</v>
      </c>
      <c r="L17" s="91">
        <v>6.1</v>
      </c>
      <c r="M17" s="91">
        <v>5.97</v>
      </c>
      <c r="N17" s="91">
        <v>6.2</v>
      </c>
      <c r="O17" s="91">
        <v>6.38</v>
      </c>
      <c r="P17" s="91">
        <v>5.66</v>
      </c>
      <c r="Q17" s="91">
        <v>5.13</v>
      </c>
      <c r="R17" s="676"/>
      <c r="S17" s="673">
        <v>0.29166666666666669</v>
      </c>
      <c r="T17" s="91">
        <f t="shared" ref="T17:AI32" si="0">B17-B16</f>
        <v>0</v>
      </c>
      <c r="U17" s="91">
        <f t="shared" si="0"/>
        <v>0</v>
      </c>
      <c r="V17" s="91">
        <f t="shared" si="0"/>
        <v>0</v>
      </c>
      <c r="W17" s="91">
        <f t="shared" si="0"/>
        <v>0</v>
      </c>
      <c r="X17" s="91">
        <f t="shared" si="0"/>
        <v>0</v>
      </c>
      <c r="Y17" s="91">
        <f t="shared" si="0"/>
        <v>0</v>
      </c>
      <c r="Z17" s="91">
        <f t="shared" si="0"/>
        <v>0</v>
      </c>
      <c r="AA17" s="91">
        <f t="shared" si="0"/>
        <v>0</v>
      </c>
      <c r="AB17" s="345">
        <f t="shared" si="0"/>
        <v>2.0000000000000462E-2</v>
      </c>
      <c r="AC17" s="91">
        <f t="shared" si="0"/>
        <v>0</v>
      </c>
      <c r="AD17" s="91">
        <f t="shared" si="0"/>
        <v>0</v>
      </c>
      <c r="AE17" s="91">
        <f t="shared" si="0"/>
        <v>5.9999999999999609E-2</v>
      </c>
      <c r="AF17" s="91">
        <f t="shared" si="0"/>
        <v>0</v>
      </c>
      <c r="AG17" s="91">
        <f t="shared" si="0"/>
        <v>0</v>
      </c>
      <c r="AH17" s="91">
        <f t="shared" si="0"/>
        <v>0</v>
      </c>
      <c r="AI17" s="91">
        <f t="shared" si="0"/>
        <v>0</v>
      </c>
      <c r="AJ17" s="10">
        <f>AVERAGE(T17:AA28,T305:AA316,T593:AA604,T881:AA892,T1169:AA1180)</f>
        <v>1.1229166666666648E-2</v>
      </c>
      <c r="AK17" s="10">
        <f>STDEV(T17:AA28,T305:AA316,T593:AA604,T881:AA892,T1169:AA1180)/480^0.5</f>
        <v>1.9211297070652442E-3</v>
      </c>
      <c r="AL17" s="10">
        <f>AVERAGE(AB17:AI28,AB305:AI316,AB593:AI604,AB881:AI892,AB1169:AI1180)</f>
        <v>1.1812500000000014E-2</v>
      </c>
      <c r="AM17" s="10">
        <f>STDEV(AB17:AI28,AB305:AI316,AB593:AI604,AB881:AI892,AB1169:AI1180)/480^0.5</f>
        <v>1.6393770417671059E-3</v>
      </c>
      <c r="AN17" s="679">
        <v>0</v>
      </c>
      <c r="AO17" s="10" t="s">
        <v>1493</v>
      </c>
      <c r="AP17" s="10">
        <f>AVERAGE(AJ17:AJ28)</f>
        <v>8.2152777777777779E-3</v>
      </c>
      <c r="AQ17" s="10">
        <f>STDEV(AJ17:AJ28)/12^0.5</f>
        <v>7.2319130545223315E-4</v>
      </c>
      <c r="AR17" s="10">
        <f>AVERAGE(AL17:AL28)</f>
        <v>8.3871527777777781E-3</v>
      </c>
      <c r="AS17" s="10">
        <f>STDEV(AL17:AL28)/12^0.5</f>
        <v>8.9266919155218819E-4</v>
      </c>
      <c r="AT17" s="10"/>
      <c r="AU17" s="10">
        <f>144*AJ17</f>
        <v>1.6169999999999973</v>
      </c>
      <c r="AV17" s="10">
        <f>144*AL17</f>
        <v>1.7010000000000021</v>
      </c>
      <c r="AW17" s="679">
        <v>0</v>
      </c>
      <c r="AX17" s="10" t="s">
        <v>1493</v>
      </c>
      <c r="AY17" s="10">
        <f>AVERAGE(AU17:AU28)</f>
        <v>1.1829999999999998</v>
      </c>
      <c r="AZ17" s="10">
        <f>STDEV(AU17:AU28)/12^0.5</f>
        <v>0.10413954798512144</v>
      </c>
      <c r="BA17" s="10">
        <f>AVERAGE(AV17:AV28)</f>
        <v>1.2077499999999999</v>
      </c>
      <c r="BB17" s="10">
        <f>STDEV(AV17:AV28)/12^0.5</f>
        <v>0.12854436358351531</v>
      </c>
      <c r="BC17" s="10"/>
      <c r="BD17" s="10"/>
      <c r="BE17" s="173"/>
    </row>
    <row r="18" spans="1:57">
      <c r="A18" s="691">
        <v>0.2951388888888889</v>
      </c>
      <c r="B18" s="10">
        <v>5.43</v>
      </c>
      <c r="C18" s="10">
        <v>6.93</v>
      </c>
      <c r="D18" s="10">
        <v>7.05</v>
      </c>
      <c r="E18" s="10">
        <v>5.93</v>
      </c>
      <c r="F18" s="10">
        <v>6.02</v>
      </c>
      <c r="G18" s="10">
        <v>5.58</v>
      </c>
      <c r="H18" s="10">
        <v>6.74</v>
      </c>
      <c r="I18" s="10">
        <v>5.99</v>
      </c>
      <c r="J18" s="13">
        <v>4.82</v>
      </c>
      <c r="K18" s="10">
        <v>5.76</v>
      </c>
      <c r="L18" s="10">
        <v>6.1</v>
      </c>
      <c r="M18" s="10">
        <v>5.98</v>
      </c>
      <c r="N18" s="10">
        <v>6.2</v>
      </c>
      <c r="O18" s="10">
        <v>6.38</v>
      </c>
      <c r="P18" s="10">
        <v>5.66</v>
      </c>
      <c r="Q18" s="10">
        <v>5.13</v>
      </c>
      <c r="R18" s="676"/>
      <c r="S18" s="692">
        <v>0.2951388888888889</v>
      </c>
      <c r="T18" s="10">
        <f t="shared" si="0"/>
        <v>0</v>
      </c>
      <c r="U18" s="10">
        <f t="shared" si="0"/>
        <v>0</v>
      </c>
      <c r="V18" s="10">
        <f t="shared" si="0"/>
        <v>0</v>
      </c>
      <c r="W18" s="10">
        <f t="shared" si="0"/>
        <v>0</v>
      </c>
      <c r="X18" s="10">
        <f t="shared" si="0"/>
        <v>0</v>
      </c>
      <c r="Y18" s="10">
        <f t="shared" si="0"/>
        <v>3.0000000000000249E-2</v>
      </c>
      <c r="Z18" s="10">
        <f t="shared" si="0"/>
        <v>0</v>
      </c>
      <c r="AA18" s="10">
        <f t="shared" si="0"/>
        <v>0</v>
      </c>
      <c r="AB18" s="13">
        <f t="shared" si="0"/>
        <v>0</v>
      </c>
      <c r="AC18" s="10">
        <f t="shared" si="0"/>
        <v>0</v>
      </c>
      <c r="AD18" s="10">
        <f t="shared" si="0"/>
        <v>0</v>
      </c>
      <c r="AE18" s="10">
        <f t="shared" si="0"/>
        <v>1.0000000000000675E-2</v>
      </c>
      <c r="AF18" s="10">
        <f t="shared" si="0"/>
        <v>0</v>
      </c>
      <c r="AG18" s="10">
        <f t="shared" si="0"/>
        <v>0</v>
      </c>
      <c r="AH18" s="10">
        <f t="shared" si="0"/>
        <v>0</v>
      </c>
      <c r="AI18" s="10">
        <f t="shared" si="0"/>
        <v>0</v>
      </c>
      <c r="AJ18" s="10">
        <f>AVERAGE(T29:AA40,T317:AA328,T605:AA616,T893:AA904,T1181:AA1192)</f>
        <v>9.5208333333333429E-3</v>
      </c>
      <c r="AK18" s="10">
        <f>STDEV(T29:AA40,T317:AA328,T605:AA616,T893:AA904,T1181:AA1192)/480^0.5</f>
        <v>1.8345228376053697E-3</v>
      </c>
      <c r="AL18" s="10">
        <f>AVERAGE(AB29:AI40,AB317:AI328,AB605:AI616,AB893:AI904,AB1181:AI1192)</f>
        <v>1.0604166666666668E-2</v>
      </c>
      <c r="AM18" s="10">
        <f>STDEV(AB29:AI40,AB317:AI328,AB605:AI616,AB893:AI904,AB1181:AI1192)/480^0.5</f>
        <v>1.8784904783696538E-3</v>
      </c>
      <c r="AN18" s="680">
        <v>1</v>
      </c>
      <c r="AO18" s="10" t="s">
        <v>1494</v>
      </c>
      <c r="AP18" s="10">
        <f>AVERAGE(AJ29:AJ40)</f>
        <v>1.9442708333333336E-2</v>
      </c>
      <c r="AQ18" s="10">
        <f>STDEV(AJ29:AJ40)/12^0.5</f>
        <v>1.7157603800854009E-3</v>
      </c>
      <c r="AR18" s="10">
        <f>AVERAGE(AL29:AL40)</f>
        <v>2.0335069444444447E-2</v>
      </c>
      <c r="AS18" s="10">
        <f>STDEV(AL29:AL40)/12^0.5</f>
        <v>1.9052837396461159E-3</v>
      </c>
      <c r="AT18" s="10"/>
      <c r="AU18" s="10">
        <f t="shared" ref="AU18:AU40" si="1">144*AJ18</f>
        <v>1.3710000000000013</v>
      </c>
      <c r="AV18" s="10">
        <f t="shared" ref="AV18:AV40" si="2">144*AL18</f>
        <v>1.5270000000000001</v>
      </c>
      <c r="AW18" s="680">
        <v>1</v>
      </c>
      <c r="AX18" s="10" t="s">
        <v>1494</v>
      </c>
      <c r="AY18" s="10">
        <f>AVERAGE(AU29:AU40)</f>
        <v>2.7997500000000008</v>
      </c>
      <c r="AZ18" s="10">
        <f>STDEV(AU29:AU40)/12^0.5</f>
        <v>0.24706949473229722</v>
      </c>
      <c r="BA18" s="10">
        <f>AVERAGE(AV29:AV40)</f>
        <v>2.9282500000000002</v>
      </c>
      <c r="BB18" s="10">
        <f>STDEV(AV29:AV40)/12^0.5</f>
        <v>0.27436085850904102</v>
      </c>
      <c r="BC18" s="10"/>
      <c r="BD18" s="10"/>
      <c r="BE18" s="173"/>
    </row>
    <row r="19" spans="1:57">
      <c r="A19" s="691">
        <v>0.2986111111111111</v>
      </c>
      <c r="B19" s="10">
        <v>5.43</v>
      </c>
      <c r="C19" s="10">
        <v>6.93</v>
      </c>
      <c r="D19" s="10">
        <v>7.05</v>
      </c>
      <c r="E19" s="10">
        <v>5.93</v>
      </c>
      <c r="F19" s="10">
        <v>6.02</v>
      </c>
      <c r="G19" s="10">
        <v>5.6</v>
      </c>
      <c r="H19" s="10">
        <v>6.74</v>
      </c>
      <c r="I19" s="10">
        <v>5.99</v>
      </c>
      <c r="J19" s="13">
        <v>4.82</v>
      </c>
      <c r="K19" s="10">
        <v>5.76</v>
      </c>
      <c r="L19" s="10">
        <v>6.1</v>
      </c>
      <c r="M19" s="10">
        <v>5.98</v>
      </c>
      <c r="N19" s="10">
        <v>6.2</v>
      </c>
      <c r="O19" s="10">
        <v>6.39</v>
      </c>
      <c r="P19" s="10">
        <v>5.66</v>
      </c>
      <c r="Q19" s="10">
        <v>5.13</v>
      </c>
      <c r="R19" s="676"/>
      <c r="S19" s="692">
        <v>0.2986111111111111</v>
      </c>
      <c r="T19" s="10">
        <f t="shared" si="0"/>
        <v>0</v>
      </c>
      <c r="U19" s="10">
        <f t="shared" si="0"/>
        <v>0</v>
      </c>
      <c r="V19" s="10">
        <f t="shared" si="0"/>
        <v>0</v>
      </c>
      <c r="W19" s="10">
        <f t="shared" si="0"/>
        <v>0</v>
      </c>
      <c r="X19" s="10">
        <f t="shared" si="0"/>
        <v>0</v>
      </c>
      <c r="Y19" s="10">
        <f t="shared" si="0"/>
        <v>1.9999999999999574E-2</v>
      </c>
      <c r="Z19" s="10">
        <f t="shared" si="0"/>
        <v>0</v>
      </c>
      <c r="AA19" s="10">
        <f t="shared" si="0"/>
        <v>0</v>
      </c>
      <c r="AB19" s="13">
        <f t="shared" si="0"/>
        <v>0</v>
      </c>
      <c r="AC19" s="10">
        <f t="shared" si="0"/>
        <v>0</v>
      </c>
      <c r="AD19" s="10">
        <f t="shared" si="0"/>
        <v>0</v>
      </c>
      <c r="AE19" s="10">
        <f t="shared" si="0"/>
        <v>0</v>
      </c>
      <c r="AF19" s="10">
        <f t="shared" si="0"/>
        <v>0</v>
      </c>
      <c r="AG19" s="10">
        <f t="shared" si="0"/>
        <v>9.9999999999997868E-3</v>
      </c>
      <c r="AH19" s="10">
        <f t="shared" si="0"/>
        <v>0</v>
      </c>
      <c r="AI19" s="10">
        <f t="shared" si="0"/>
        <v>0</v>
      </c>
      <c r="AJ19" s="10">
        <f>AVERAGE(T41:AA52,T329:AA340,T617:AA628,T905:AA916,T1193:AA1204)</f>
        <v>7.5624999999999946E-3</v>
      </c>
      <c r="AK19" s="10">
        <f>STDEV(T41:AA52,T329:AA340,T617:AA628,T905:AA916,T1193:AA1204)/480^0.5</f>
        <v>1.5308929131448244E-3</v>
      </c>
      <c r="AL19" s="10">
        <f>AVERAGE(AB41:AI52,AB329:AI340,AB617:AI628,AB905:AI916,AB1193:AI1204)</f>
        <v>1.0187499999999988E-2</v>
      </c>
      <c r="AM19" s="10">
        <f>STDEV(AB41:AI52,AB329:AI340,AB617:AI628,AB905:AI916,AB1193:AI1204)/480^0.5</f>
        <v>1.8028276582191857E-3</v>
      </c>
      <c r="AN19" s="680">
        <v>2</v>
      </c>
      <c r="AO19" s="10"/>
      <c r="AP19" s="10"/>
      <c r="AQ19" s="10"/>
      <c r="AR19" s="10"/>
      <c r="AS19" s="10"/>
      <c r="AT19" s="10"/>
      <c r="AU19" s="10">
        <f t="shared" si="1"/>
        <v>1.0889999999999993</v>
      </c>
      <c r="AV19" s="10">
        <f t="shared" si="2"/>
        <v>1.4669999999999983</v>
      </c>
      <c r="AW19" s="680">
        <v>2</v>
      </c>
      <c r="AX19" s="10"/>
      <c r="AY19" s="10"/>
      <c r="AZ19" s="10"/>
      <c r="BA19" s="10"/>
      <c r="BB19" s="10"/>
      <c r="BC19" s="10"/>
      <c r="BD19" s="10"/>
      <c r="BE19" s="173"/>
    </row>
    <row r="20" spans="1:57">
      <c r="A20" s="691">
        <v>0.30208333333333331</v>
      </c>
      <c r="B20" s="10">
        <v>5.52</v>
      </c>
      <c r="C20" s="10">
        <v>6.93</v>
      </c>
      <c r="D20" s="10">
        <v>7.05</v>
      </c>
      <c r="E20" s="10">
        <v>5.93</v>
      </c>
      <c r="F20" s="10">
        <v>6.1</v>
      </c>
      <c r="G20" s="10">
        <v>5.71</v>
      </c>
      <c r="H20" s="10">
        <v>6.74</v>
      </c>
      <c r="I20" s="10">
        <v>6.02</v>
      </c>
      <c r="J20" s="13">
        <v>4.82</v>
      </c>
      <c r="K20" s="10">
        <v>5.83</v>
      </c>
      <c r="L20" s="10">
        <v>6.1</v>
      </c>
      <c r="M20" s="10">
        <v>5.98</v>
      </c>
      <c r="N20" s="10">
        <v>6.22</v>
      </c>
      <c r="O20" s="10">
        <v>6.39</v>
      </c>
      <c r="P20" s="10">
        <v>5.66</v>
      </c>
      <c r="Q20" s="10">
        <v>5.13</v>
      </c>
      <c r="R20" s="676"/>
      <c r="S20" s="692">
        <v>0.30208333333333331</v>
      </c>
      <c r="T20" s="10">
        <f t="shared" si="0"/>
        <v>8.9999999999999858E-2</v>
      </c>
      <c r="U20" s="10">
        <f t="shared" si="0"/>
        <v>0</v>
      </c>
      <c r="V20" s="10">
        <f t="shared" si="0"/>
        <v>0</v>
      </c>
      <c r="W20" s="10">
        <f t="shared" si="0"/>
        <v>0</v>
      </c>
      <c r="X20" s="10">
        <f t="shared" si="0"/>
        <v>8.0000000000000071E-2</v>
      </c>
      <c r="Y20" s="10">
        <f t="shared" si="0"/>
        <v>0.11000000000000032</v>
      </c>
      <c r="Z20" s="10">
        <f t="shared" si="0"/>
        <v>0</v>
      </c>
      <c r="AA20" s="10">
        <f t="shared" si="0"/>
        <v>2.9999999999999361E-2</v>
      </c>
      <c r="AB20" s="13">
        <f t="shared" si="0"/>
        <v>0</v>
      </c>
      <c r="AC20" s="10">
        <f t="shared" si="0"/>
        <v>7.0000000000000284E-2</v>
      </c>
      <c r="AD20" s="10">
        <f t="shared" si="0"/>
        <v>0</v>
      </c>
      <c r="AE20" s="10">
        <f t="shared" si="0"/>
        <v>0</v>
      </c>
      <c r="AF20" s="10">
        <f t="shared" si="0"/>
        <v>1.9999999999999574E-2</v>
      </c>
      <c r="AG20" s="10">
        <f t="shared" si="0"/>
        <v>0</v>
      </c>
      <c r="AH20" s="10">
        <f t="shared" si="0"/>
        <v>0</v>
      </c>
      <c r="AI20" s="10">
        <f t="shared" si="0"/>
        <v>0</v>
      </c>
      <c r="AJ20" s="10">
        <f>AVERAGE(T53:AA64,T341:AA352,T629:AA640,T917:AA928,T1205:AA1216)</f>
        <v>5.6875000000000155E-3</v>
      </c>
      <c r="AK20" s="10">
        <f>STDEV(T53:AA64,T341:AA352,T629:AA640,T917:AA928,T1205:AA1216)/480^0.5</f>
        <v>1.0637580051044489E-3</v>
      </c>
      <c r="AL20" s="10">
        <f>AVERAGE(AB53:AI64,AB341:AI352,AB629:AI640,AB917:AI928,AB1205:AI1216)</f>
        <v>6.9375000000000053E-3</v>
      </c>
      <c r="AM20" s="10">
        <f>STDEV(AB53:AI64,AB341:AI352,AB629:AI640,AB917:AI928,AB1205:AI1216)/480^0.5</f>
        <v>1.634162149203273E-3</v>
      </c>
      <c r="AN20" s="680">
        <v>3</v>
      </c>
      <c r="AO20" s="10"/>
      <c r="AP20" s="10"/>
      <c r="AQ20" s="10"/>
      <c r="AR20" s="10"/>
      <c r="AS20" s="10"/>
      <c r="AT20" s="10"/>
      <c r="AU20" s="10">
        <f t="shared" si="1"/>
        <v>0.81900000000000217</v>
      </c>
      <c r="AV20" s="10">
        <f t="shared" si="2"/>
        <v>0.99900000000000078</v>
      </c>
      <c r="AW20" s="680">
        <v>3</v>
      </c>
      <c r="AX20" s="10"/>
      <c r="AY20" s="10"/>
      <c r="AZ20" s="10"/>
      <c r="BA20" s="10"/>
      <c r="BB20" s="10"/>
      <c r="BC20" s="10"/>
      <c r="BD20" s="10"/>
      <c r="BE20" s="173"/>
    </row>
    <row r="21" spans="1:57">
      <c r="A21" s="691">
        <v>0.30555555555555552</v>
      </c>
      <c r="B21" s="10">
        <v>5.83</v>
      </c>
      <c r="C21" s="10">
        <v>6.93</v>
      </c>
      <c r="D21" s="10">
        <v>7.05</v>
      </c>
      <c r="E21" s="10">
        <v>5.94</v>
      </c>
      <c r="F21" s="10">
        <v>6.1</v>
      </c>
      <c r="G21" s="10">
        <v>5.84</v>
      </c>
      <c r="H21" s="10">
        <v>6.74</v>
      </c>
      <c r="I21" s="10">
        <v>6.14</v>
      </c>
      <c r="J21" s="13">
        <v>4.82</v>
      </c>
      <c r="K21" s="10">
        <v>5.83</v>
      </c>
      <c r="L21" s="10">
        <v>6.37</v>
      </c>
      <c r="M21" s="10">
        <v>6.01</v>
      </c>
      <c r="N21" s="10">
        <v>6.31</v>
      </c>
      <c r="O21" s="10">
        <v>6.39</v>
      </c>
      <c r="P21" s="10">
        <v>5.66</v>
      </c>
      <c r="Q21" s="10">
        <v>5.13</v>
      </c>
      <c r="R21" s="676"/>
      <c r="S21" s="692">
        <v>0.30555555555555552</v>
      </c>
      <c r="T21" s="10">
        <f t="shared" si="0"/>
        <v>0.3100000000000005</v>
      </c>
      <c r="U21" s="10">
        <f t="shared" si="0"/>
        <v>0</v>
      </c>
      <c r="V21" s="10">
        <f t="shared" si="0"/>
        <v>0</v>
      </c>
      <c r="W21" s="10">
        <f t="shared" si="0"/>
        <v>1.0000000000000675E-2</v>
      </c>
      <c r="X21" s="10">
        <f t="shared" si="0"/>
        <v>0</v>
      </c>
      <c r="Y21" s="10">
        <f t="shared" si="0"/>
        <v>0.12999999999999989</v>
      </c>
      <c r="Z21" s="10">
        <f t="shared" si="0"/>
        <v>0</v>
      </c>
      <c r="AA21" s="10">
        <f t="shared" si="0"/>
        <v>0.12000000000000011</v>
      </c>
      <c r="AB21" s="13">
        <f t="shared" si="0"/>
        <v>0</v>
      </c>
      <c r="AC21" s="10">
        <f t="shared" si="0"/>
        <v>0</v>
      </c>
      <c r="AD21" s="10">
        <f t="shared" si="0"/>
        <v>0.27000000000000046</v>
      </c>
      <c r="AE21" s="10">
        <f t="shared" si="0"/>
        <v>2.9999999999999361E-2</v>
      </c>
      <c r="AF21" s="10">
        <f t="shared" si="0"/>
        <v>8.9999999999999858E-2</v>
      </c>
      <c r="AG21" s="10">
        <f t="shared" si="0"/>
        <v>0</v>
      </c>
      <c r="AH21" s="10">
        <f t="shared" si="0"/>
        <v>0</v>
      </c>
      <c r="AI21" s="10">
        <f t="shared" si="0"/>
        <v>0</v>
      </c>
      <c r="AJ21" s="10">
        <f>AVERAGE(T65:AA76,T353:AA364,T641:AA652,T929:AA940,T1217:AA1228)</f>
        <v>5.583333333333349E-3</v>
      </c>
      <c r="AK21" s="10">
        <f>STDEV(T65:AA76,T353:AA364,T641:AA652,T929:AA940,T1217:AA1228)/480^0.5</f>
        <v>1.0622513763446243E-3</v>
      </c>
      <c r="AL21" s="10">
        <f>AVERAGE(AB65:AI76,AB353:AI364,AB641:AI652,AB929:AI940,AB1217:AI1228)</f>
        <v>6.5416666666666661E-3</v>
      </c>
      <c r="AM21" s="10">
        <f>STDEV(AB65:AI76,AB353:AI364,AB641:AI652,AB929:AI940,AB1217:AI1228)/480^0.5</f>
        <v>1.5529104360248866E-3</v>
      </c>
      <c r="AN21" s="680">
        <v>4</v>
      </c>
      <c r="AO21" s="10"/>
      <c r="AP21" s="10"/>
      <c r="AQ21" s="10"/>
      <c r="AR21" s="10"/>
      <c r="AS21" s="10"/>
      <c r="AT21" s="10"/>
      <c r="AU21" s="10">
        <f t="shared" si="1"/>
        <v>0.80400000000000227</v>
      </c>
      <c r="AV21" s="10">
        <f t="shared" si="2"/>
        <v>0.94199999999999995</v>
      </c>
      <c r="AW21" s="680">
        <v>4</v>
      </c>
      <c r="AX21" s="10"/>
      <c r="AY21" s="10"/>
      <c r="AZ21" s="10"/>
      <c r="BA21" s="10"/>
      <c r="BB21" s="10"/>
      <c r="BC21" s="10"/>
      <c r="BD21" s="10"/>
      <c r="BE21" s="173"/>
    </row>
    <row r="22" spans="1:57">
      <c r="A22" s="691">
        <v>0.30902777777777779</v>
      </c>
      <c r="B22" s="10">
        <v>5.88</v>
      </c>
      <c r="C22" s="10">
        <v>6.93</v>
      </c>
      <c r="D22" s="10">
        <v>7.05</v>
      </c>
      <c r="E22" s="10">
        <v>5.94</v>
      </c>
      <c r="F22" s="10">
        <v>6.1</v>
      </c>
      <c r="G22" s="10">
        <v>5.88</v>
      </c>
      <c r="H22" s="10">
        <v>6.74</v>
      </c>
      <c r="I22" s="10">
        <v>6.14</v>
      </c>
      <c r="J22" s="13">
        <v>4.82</v>
      </c>
      <c r="K22" s="10">
        <v>5.83</v>
      </c>
      <c r="L22" s="10">
        <v>6.37</v>
      </c>
      <c r="M22" s="10">
        <v>6.01</v>
      </c>
      <c r="N22" s="10">
        <v>6.31</v>
      </c>
      <c r="O22" s="10">
        <v>6.39</v>
      </c>
      <c r="P22" s="10">
        <v>5.66</v>
      </c>
      <c r="Q22" s="10">
        <v>5.13</v>
      </c>
      <c r="R22" s="676"/>
      <c r="S22" s="692">
        <v>0.30902777777777779</v>
      </c>
      <c r="T22" s="10">
        <f t="shared" si="0"/>
        <v>4.9999999999999822E-2</v>
      </c>
      <c r="U22" s="10">
        <f t="shared" si="0"/>
        <v>0</v>
      </c>
      <c r="V22" s="10">
        <f t="shared" si="0"/>
        <v>0</v>
      </c>
      <c r="W22" s="10">
        <f t="shared" si="0"/>
        <v>0</v>
      </c>
      <c r="X22" s="10">
        <f t="shared" si="0"/>
        <v>0</v>
      </c>
      <c r="Y22" s="10">
        <f t="shared" si="0"/>
        <v>4.0000000000000036E-2</v>
      </c>
      <c r="Z22" s="10">
        <f t="shared" si="0"/>
        <v>0</v>
      </c>
      <c r="AA22" s="10">
        <f t="shared" si="0"/>
        <v>0</v>
      </c>
      <c r="AB22" s="13">
        <f t="shared" si="0"/>
        <v>0</v>
      </c>
      <c r="AC22" s="10">
        <f t="shared" si="0"/>
        <v>0</v>
      </c>
      <c r="AD22" s="10">
        <f t="shared" si="0"/>
        <v>0</v>
      </c>
      <c r="AE22" s="10">
        <f t="shared" si="0"/>
        <v>0</v>
      </c>
      <c r="AF22" s="10">
        <f t="shared" si="0"/>
        <v>0</v>
      </c>
      <c r="AG22" s="10">
        <f t="shared" si="0"/>
        <v>0</v>
      </c>
      <c r="AH22" s="10">
        <f t="shared" si="0"/>
        <v>0</v>
      </c>
      <c r="AI22" s="10">
        <f t="shared" si="0"/>
        <v>0</v>
      </c>
      <c r="AJ22" s="10">
        <f>AVERAGE(T77:AA88,T365:AA376,T653:AA664,T941:AA952,T1229:AA1240)</f>
        <v>6.3749999999999788E-3</v>
      </c>
      <c r="AK22" s="10">
        <f>STDEV(T77:AA88,T365:AA376,T653:AA664,T941:AA952,T1229:AA1240)/480^0.5</f>
        <v>1.4677175945560913E-3</v>
      </c>
      <c r="AL22" s="10">
        <f>AVERAGE(AB77:AI88,AB365:AI376,AB653:AI664,AB941:AI952,AB1229:AI1240)</f>
        <v>4.249999999999996E-3</v>
      </c>
      <c r="AM22" s="10">
        <f>STDEV(AB77:AI88,AB365:AI376,AB653:AI664,AB941:AI952,AB1229:AI1240)/480^0.5</f>
        <v>1.0121263711769047E-3</v>
      </c>
      <c r="AN22" s="680">
        <v>5</v>
      </c>
      <c r="AO22" s="10"/>
      <c r="AP22" s="10"/>
      <c r="AQ22" s="10"/>
      <c r="AR22" s="10"/>
      <c r="AS22" s="10"/>
      <c r="AT22" s="10"/>
      <c r="AU22" s="10">
        <f t="shared" si="1"/>
        <v>0.91799999999999693</v>
      </c>
      <c r="AV22" s="10">
        <f t="shared" si="2"/>
        <v>0.61199999999999943</v>
      </c>
      <c r="AW22" s="680">
        <v>5</v>
      </c>
      <c r="AX22" s="10"/>
      <c r="AY22" s="10"/>
      <c r="AZ22" s="10"/>
      <c r="BA22" s="10"/>
      <c r="BB22" s="10"/>
      <c r="BC22" s="10"/>
      <c r="BD22" s="10"/>
      <c r="BE22" s="173"/>
    </row>
    <row r="23" spans="1:57">
      <c r="A23" s="691">
        <v>0.3125</v>
      </c>
      <c r="B23" s="10">
        <v>5.88</v>
      </c>
      <c r="C23" s="10">
        <v>6.93</v>
      </c>
      <c r="D23" s="10">
        <v>7.05</v>
      </c>
      <c r="E23" s="10">
        <v>6.09</v>
      </c>
      <c r="F23" s="10">
        <v>6.1</v>
      </c>
      <c r="G23" s="10">
        <v>5.88</v>
      </c>
      <c r="H23" s="10">
        <v>6.74</v>
      </c>
      <c r="I23" s="10">
        <v>6.14</v>
      </c>
      <c r="J23" s="13">
        <v>4.82</v>
      </c>
      <c r="K23" s="10">
        <v>5.83</v>
      </c>
      <c r="L23" s="10">
        <v>6.38</v>
      </c>
      <c r="M23" s="10">
        <v>6.01</v>
      </c>
      <c r="N23" s="10">
        <v>6.31</v>
      </c>
      <c r="O23" s="10">
        <v>6.54</v>
      </c>
      <c r="P23" s="10">
        <v>5.66</v>
      </c>
      <c r="Q23" s="10">
        <v>5.13</v>
      </c>
      <c r="R23" s="676"/>
      <c r="S23" s="692">
        <v>0.3125</v>
      </c>
      <c r="T23" s="10">
        <f t="shared" si="0"/>
        <v>0</v>
      </c>
      <c r="U23" s="10">
        <f t="shared" si="0"/>
        <v>0</v>
      </c>
      <c r="V23" s="10">
        <f t="shared" si="0"/>
        <v>0</v>
      </c>
      <c r="W23" s="10">
        <f t="shared" si="0"/>
        <v>0.14999999999999947</v>
      </c>
      <c r="X23" s="10">
        <f t="shared" si="0"/>
        <v>0</v>
      </c>
      <c r="Y23" s="10">
        <f t="shared" si="0"/>
        <v>0</v>
      </c>
      <c r="Z23" s="10">
        <f t="shared" si="0"/>
        <v>0</v>
      </c>
      <c r="AA23" s="10">
        <f t="shared" si="0"/>
        <v>0</v>
      </c>
      <c r="AB23" s="13">
        <f t="shared" si="0"/>
        <v>0</v>
      </c>
      <c r="AC23" s="10">
        <f t="shared" si="0"/>
        <v>0</v>
      </c>
      <c r="AD23" s="10">
        <f t="shared" si="0"/>
        <v>9.9999999999997868E-3</v>
      </c>
      <c r="AE23" s="10">
        <f t="shared" si="0"/>
        <v>0</v>
      </c>
      <c r="AF23" s="10">
        <f t="shared" si="0"/>
        <v>0</v>
      </c>
      <c r="AG23" s="10">
        <f t="shared" si="0"/>
        <v>0.15000000000000036</v>
      </c>
      <c r="AH23" s="10">
        <f t="shared" si="0"/>
        <v>0</v>
      </c>
      <c r="AI23" s="10">
        <f t="shared" si="0"/>
        <v>0</v>
      </c>
      <c r="AJ23" s="10">
        <f>AVERAGE(T89:AA100,T377:AA388,T665:AA676,T953:AA964,T1241:AA1252)</f>
        <v>6.7916666666666646E-3</v>
      </c>
      <c r="AK23" s="10">
        <f>STDEV(T89:AA100,T377:AA388,T665:AA676,T953:AA964,T1241:AA1252)/480^0.5</f>
        <v>1.5169237338253463E-3</v>
      </c>
      <c r="AL23" s="10">
        <f>AVERAGE(AB89:AI100,AB377:AI388,AB665:AI676,AB953:AI964,AB1241:AI1252)</f>
        <v>4.791666666666668E-3</v>
      </c>
      <c r="AM23" s="10">
        <f>STDEV(AB89:AI100,AB377:AI388,AB665:AI676,AB953:AI964,AB1241:AI1252)/480^0.5</f>
        <v>1.1475579322371503E-3</v>
      </c>
      <c r="AN23" s="680">
        <v>6</v>
      </c>
      <c r="AO23" s="10"/>
      <c r="AP23" s="10"/>
      <c r="AQ23" s="10"/>
      <c r="AR23" s="10"/>
      <c r="AS23" s="10"/>
      <c r="AT23" s="10"/>
      <c r="AU23" s="10">
        <f t="shared" si="1"/>
        <v>0.97799999999999976</v>
      </c>
      <c r="AV23" s="10">
        <f t="shared" si="2"/>
        <v>0.69000000000000017</v>
      </c>
      <c r="AW23" s="680">
        <v>6</v>
      </c>
      <c r="AX23" s="10"/>
      <c r="AY23" s="10"/>
      <c r="AZ23" s="10"/>
      <c r="BA23" s="10"/>
      <c r="BB23" s="10"/>
      <c r="BC23" s="10"/>
      <c r="BD23" s="10"/>
      <c r="BE23" s="173"/>
    </row>
    <row r="24" spans="1:57">
      <c r="A24" s="691">
        <v>0.31597222222222221</v>
      </c>
      <c r="B24" s="10">
        <v>5.88</v>
      </c>
      <c r="C24" s="10">
        <v>6.93</v>
      </c>
      <c r="D24" s="10">
        <v>7.05</v>
      </c>
      <c r="E24" s="10">
        <v>6.09</v>
      </c>
      <c r="F24" s="10">
        <v>6.1</v>
      </c>
      <c r="G24" s="10">
        <v>5.88</v>
      </c>
      <c r="H24" s="10">
        <v>6.74</v>
      </c>
      <c r="I24" s="10">
        <v>6.14</v>
      </c>
      <c r="J24" s="13">
        <v>4.82</v>
      </c>
      <c r="K24" s="10">
        <v>5.83</v>
      </c>
      <c r="L24" s="10">
        <v>6.45</v>
      </c>
      <c r="M24" s="10">
        <v>6.01</v>
      </c>
      <c r="N24" s="10">
        <v>6.32</v>
      </c>
      <c r="O24" s="10">
        <v>6.54</v>
      </c>
      <c r="P24" s="10">
        <v>5.66</v>
      </c>
      <c r="Q24" s="10">
        <v>5.13</v>
      </c>
      <c r="R24" s="676"/>
      <c r="S24" s="692">
        <v>0.31597222222222221</v>
      </c>
      <c r="T24" s="10">
        <f t="shared" si="0"/>
        <v>0</v>
      </c>
      <c r="U24" s="10">
        <f t="shared" si="0"/>
        <v>0</v>
      </c>
      <c r="V24" s="10">
        <f t="shared" si="0"/>
        <v>0</v>
      </c>
      <c r="W24" s="10">
        <f t="shared" si="0"/>
        <v>0</v>
      </c>
      <c r="X24" s="10">
        <f t="shared" si="0"/>
        <v>0</v>
      </c>
      <c r="Y24" s="10">
        <f t="shared" si="0"/>
        <v>0</v>
      </c>
      <c r="Z24" s="10">
        <f t="shared" si="0"/>
        <v>0</v>
      </c>
      <c r="AA24" s="10">
        <f t="shared" si="0"/>
        <v>0</v>
      </c>
      <c r="AB24" s="13">
        <f t="shared" si="0"/>
        <v>0</v>
      </c>
      <c r="AC24" s="10">
        <f t="shared" si="0"/>
        <v>0</v>
      </c>
      <c r="AD24" s="10">
        <f t="shared" si="0"/>
        <v>7.0000000000000284E-2</v>
      </c>
      <c r="AE24" s="10">
        <f t="shared" si="0"/>
        <v>0</v>
      </c>
      <c r="AF24" s="10">
        <f t="shared" si="0"/>
        <v>1.0000000000000675E-2</v>
      </c>
      <c r="AG24" s="10">
        <f t="shared" si="0"/>
        <v>0</v>
      </c>
      <c r="AH24" s="10">
        <f t="shared" si="0"/>
        <v>0</v>
      </c>
      <c r="AI24" s="10">
        <f t="shared" si="0"/>
        <v>0</v>
      </c>
      <c r="AJ24" s="10">
        <f>AVERAGE(T101:AA112,T389:AA400,T677:AA688,T965:AA976,T1253:AA1264)</f>
        <v>6.54166666666666E-3</v>
      </c>
      <c r="AK24" s="10">
        <f>STDEV(T101:AA112,T389:AA400,T677:AA688,T965:AA976,T1253:AA1264)/480^0.5</f>
        <v>2.1042538669516172E-3</v>
      </c>
      <c r="AL24" s="10">
        <f>AVERAGE(AB101:AI112,AB389:AI400,AB677:AI688,AB965:AI976,AB1253:AI1264)</f>
        <v>5.0624999999999924E-3</v>
      </c>
      <c r="AM24" s="10">
        <f>STDEV(AB101:AI112,AB389:AI400,AB677:AI688,AB965:AI976,AB1253:AI1264)/480^0.5</f>
        <v>8.5885954760494914E-4</v>
      </c>
      <c r="AN24" s="680">
        <v>7</v>
      </c>
      <c r="AO24" s="10"/>
      <c r="AP24" s="10"/>
      <c r="AQ24" s="10"/>
      <c r="AR24" s="10"/>
      <c r="AS24" s="10"/>
      <c r="AT24" s="10"/>
      <c r="AU24" s="10">
        <f t="shared" si="1"/>
        <v>0.94199999999999906</v>
      </c>
      <c r="AV24" s="10">
        <f t="shared" si="2"/>
        <v>0.72899999999999887</v>
      </c>
      <c r="AW24" s="680">
        <v>7</v>
      </c>
      <c r="AX24" s="10"/>
      <c r="AY24" s="10"/>
      <c r="AZ24" s="10"/>
      <c r="BA24" s="10"/>
      <c r="BB24" s="10"/>
      <c r="BC24" s="10"/>
      <c r="BD24" s="10"/>
      <c r="BE24" s="173"/>
    </row>
    <row r="25" spans="1:57">
      <c r="A25" s="691">
        <v>0.31944444444444448</v>
      </c>
      <c r="B25" s="10">
        <v>5.88</v>
      </c>
      <c r="C25" s="10">
        <v>6.93</v>
      </c>
      <c r="D25" s="10">
        <v>7.4</v>
      </c>
      <c r="E25" s="10">
        <v>6.09</v>
      </c>
      <c r="F25" s="10">
        <v>6.1</v>
      </c>
      <c r="G25" s="10">
        <v>5.88</v>
      </c>
      <c r="H25" s="10">
        <v>6.74</v>
      </c>
      <c r="I25" s="10">
        <v>6.14</v>
      </c>
      <c r="J25" s="13">
        <v>4.82</v>
      </c>
      <c r="K25" s="10">
        <v>5.86</v>
      </c>
      <c r="L25" s="10">
        <v>6.45</v>
      </c>
      <c r="M25" s="10">
        <v>6.01</v>
      </c>
      <c r="N25" s="10">
        <v>6.32</v>
      </c>
      <c r="O25" s="10">
        <v>6.54</v>
      </c>
      <c r="P25" s="10">
        <v>5.66</v>
      </c>
      <c r="Q25" s="10">
        <v>5.13</v>
      </c>
      <c r="R25" s="676"/>
      <c r="S25" s="692">
        <v>0.31944444444444448</v>
      </c>
      <c r="T25" s="10">
        <f t="shared" si="0"/>
        <v>0</v>
      </c>
      <c r="U25" s="10">
        <f t="shared" si="0"/>
        <v>0</v>
      </c>
      <c r="V25" s="10">
        <f t="shared" si="0"/>
        <v>0.35000000000000053</v>
      </c>
      <c r="W25" s="10">
        <f t="shared" si="0"/>
        <v>0</v>
      </c>
      <c r="X25" s="10">
        <f t="shared" si="0"/>
        <v>0</v>
      </c>
      <c r="Y25" s="10">
        <f t="shared" si="0"/>
        <v>0</v>
      </c>
      <c r="Z25" s="10">
        <f t="shared" si="0"/>
        <v>0</v>
      </c>
      <c r="AA25" s="10">
        <f t="shared" si="0"/>
        <v>0</v>
      </c>
      <c r="AB25" s="13">
        <f t="shared" si="0"/>
        <v>0</v>
      </c>
      <c r="AC25" s="10">
        <f t="shared" si="0"/>
        <v>3.0000000000000249E-2</v>
      </c>
      <c r="AD25" s="10">
        <f t="shared" si="0"/>
        <v>0</v>
      </c>
      <c r="AE25" s="10">
        <f t="shared" si="0"/>
        <v>0</v>
      </c>
      <c r="AF25" s="10">
        <f t="shared" si="0"/>
        <v>0</v>
      </c>
      <c r="AG25" s="10">
        <f t="shared" si="0"/>
        <v>0</v>
      </c>
      <c r="AH25" s="10">
        <f t="shared" si="0"/>
        <v>0</v>
      </c>
      <c r="AI25" s="10">
        <f t="shared" si="0"/>
        <v>0</v>
      </c>
      <c r="AJ25" s="10">
        <f>AVERAGE(T113:AA124,T401:AA412,T689:AA700,T977:AA988,T1265:AA1276)</f>
        <v>7.9583333333333346E-3</v>
      </c>
      <c r="AK25" s="10">
        <f>STDEV(T113:AA124,T401:AA412,T689:AA700,T977:AA988,T1265:AA1276)/480^0.5</f>
        <v>1.7777024555996027E-3</v>
      </c>
      <c r="AL25" s="10">
        <f>AVERAGE(AB113:AI124,AB401:AI412,AB689:AI700,AB977:AI988,AB1265:AI1276)</f>
        <v>9.4166666666666791E-3</v>
      </c>
      <c r="AM25" s="10">
        <f>STDEV(AB113:AI124,AB401:AI412,AB689:AI700,AB977:AI988,AB1265:AI1276)/480^0.5</f>
        <v>1.8284040457935157E-3</v>
      </c>
      <c r="AN25" s="680">
        <v>8</v>
      </c>
      <c r="AO25" s="10"/>
      <c r="AP25" s="10"/>
      <c r="AQ25" s="10"/>
      <c r="AR25" s="10"/>
      <c r="AS25" s="10"/>
      <c r="AT25" s="10"/>
      <c r="AU25" s="10">
        <f t="shared" si="1"/>
        <v>1.1460000000000001</v>
      </c>
      <c r="AV25" s="10">
        <f t="shared" si="2"/>
        <v>1.3560000000000019</v>
      </c>
      <c r="AW25" s="680">
        <v>8</v>
      </c>
      <c r="AX25" s="10"/>
      <c r="AY25" s="10"/>
      <c r="AZ25" s="10"/>
      <c r="BA25" s="10"/>
      <c r="BB25" s="10"/>
      <c r="BC25" s="10"/>
      <c r="BD25" s="10"/>
      <c r="BE25" s="173"/>
    </row>
    <row r="26" spans="1:57">
      <c r="A26" s="691">
        <v>0.32291666666666669</v>
      </c>
      <c r="B26" s="10">
        <v>5.88</v>
      </c>
      <c r="C26" s="10">
        <v>6.93</v>
      </c>
      <c r="D26" s="10">
        <v>7.4</v>
      </c>
      <c r="E26" s="10">
        <v>6.09</v>
      </c>
      <c r="F26" s="10">
        <v>6.1</v>
      </c>
      <c r="G26" s="10">
        <v>5.88</v>
      </c>
      <c r="H26" s="10">
        <v>6.74</v>
      </c>
      <c r="I26" s="10">
        <v>6.14</v>
      </c>
      <c r="J26" s="13">
        <v>4.82</v>
      </c>
      <c r="K26" s="10">
        <v>6.22</v>
      </c>
      <c r="L26" s="10">
        <v>6.45</v>
      </c>
      <c r="M26" s="10">
        <v>6.01</v>
      </c>
      <c r="N26" s="10">
        <v>6.32</v>
      </c>
      <c r="O26" s="10">
        <v>6.54</v>
      </c>
      <c r="P26" s="10">
        <v>5.66</v>
      </c>
      <c r="Q26" s="10">
        <v>5.13</v>
      </c>
      <c r="R26" s="676"/>
      <c r="S26" s="692">
        <v>0.32291666666666669</v>
      </c>
      <c r="T26" s="10">
        <f t="shared" si="0"/>
        <v>0</v>
      </c>
      <c r="U26" s="10">
        <f t="shared" si="0"/>
        <v>0</v>
      </c>
      <c r="V26" s="10">
        <f t="shared" si="0"/>
        <v>0</v>
      </c>
      <c r="W26" s="10">
        <f t="shared" si="0"/>
        <v>0</v>
      </c>
      <c r="X26" s="10">
        <f t="shared" si="0"/>
        <v>0</v>
      </c>
      <c r="Y26" s="10">
        <f t="shared" si="0"/>
        <v>0</v>
      </c>
      <c r="Z26" s="10">
        <f t="shared" si="0"/>
        <v>0</v>
      </c>
      <c r="AA26" s="10">
        <f t="shared" si="0"/>
        <v>0</v>
      </c>
      <c r="AB26" s="13">
        <f t="shared" si="0"/>
        <v>0</v>
      </c>
      <c r="AC26" s="10">
        <f t="shared" si="0"/>
        <v>0.35999999999999943</v>
      </c>
      <c r="AD26" s="10">
        <f t="shared" si="0"/>
        <v>0</v>
      </c>
      <c r="AE26" s="10">
        <f t="shared" si="0"/>
        <v>0</v>
      </c>
      <c r="AF26" s="10">
        <f t="shared" si="0"/>
        <v>0</v>
      </c>
      <c r="AG26" s="10">
        <f t="shared" si="0"/>
        <v>0</v>
      </c>
      <c r="AH26" s="10">
        <f t="shared" si="0"/>
        <v>0</v>
      </c>
      <c r="AI26" s="10">
        <f t="shared" si="0"/>
        <v>0</v>
      </c>
      <c r="AJ26" s="10">
        <f>AVERAGE(T125:AA136,T413:AA424,T701:AA712,T989:AA1000,T1277:AA1288)</f>
        <v>6.8333333333333249E-3</v>
      </c>
      <c r="AK26" s="10">
        <f>STDEV(T125:AA136,T413:AA424,T701:AA712,T989:AA1000,T1277:AA1288)/480^0.5</f>
        <v>1.2633880580777358E-3</v>
      </c>
      <c r="AL26" s="10">
        <f>AVERAGE(AB125:AI136,AB413:AI424,AB701:AI712,AB989:AI1000,AB1277:AI1288)</f>
        <v>6.3749999999999996E-3</v>
      </c>
      <c r="AM26" s="10">
        <f>STDEV(AB125:AI136,AB413:AI424,AB701:AI712,AB989:AI1000,AB1277:AI1288)/480^0.5</f>
        <v>1.10844739132981E-3</v>
      </c>
      <c r="AN26" s="680">
        <v>9</v>
      </c>
      <c r="AO26" s="10"/>
      <c r="AP26" s="10"/>
      <c r="AQ26" s="10"/>
      <c r="AR26" s="10"/>
      <c r="AS26" s="10"/>
      <c r="AT26" s="10"/>
      <c r="AU26" s="10">
        <f t="shared" si="1"/>
        <v>0.98399999999999876</v>
      </c>
      <c r="AV26" s="10">
        <f t="shared" si="2"/>
        <v>0.91799999999999993</v>
      </c>
      <c r="AW26" s="680">
        <v>9</v>
      </c>
      <c r="AX26" s="10"/>
      <c r="AY26" s="10"/>
      <c r="AZ26" s="10"/>
      <c r="BA26" s="10"/>
      <c r="BB26" s="10"/>
      <c r="BC26" s="10"/>
      <c r="BD26" s="10"/>
      <c r="BE26" s="173"/>
    </row>
    <row r="27" spans="1:57">
      <c r="A27" s="691">
        <v>0.3263888888888889</v>
      </c>
      <c r="B27" s="10">
        <v>5.88</v>
      </c>
      <c r="C27" s="10">
        <v>6.93</v>
      </c>
      <c r="D27" s="10">
        <v>7.4</v>
      </c>
      <c r="E27" s="10">
        <v>6.09</v>
      </c>
      <c r="F27" s="10">
        <v>6.1</v>
      </c>
      <c r="G27" s="10">
        <v>5.88</v>
      </c>
      <c r="H27" s="10">
        <v>6.74</v>
      </c>
      <c r="I27" s="10">
        <v>6.14</v>
      </c>
      <c r="J27" s="13">
        <v>4.82</v>
      </c>
      <c r="K27" s="10">
        <v>6.22</v>
      </c>
      <c r="L27" s="10">
        <v>6.45</v>
      </c>
      <c r="M27" s="10">
        <v>6.26</v>
      </c>
      <c r="N27" s="10">
        <v>6.32</v>
      </c>
      <c r="O27" s="10">
        <v>6.54</v>
      </c>
      <c r="P27" s="10">
        <v>5.66</v>
      </c>
      <c r="Q27" s="10">
        <v>5.13</v>
      </c>
      <c r="R27" s="676"/>
      <c r="S27" s="692">
        <v>0.3263888888888889</v>
      </c>
      <c r="T27" s="10">
        <f t="shared" si="0"/>
        <v>0</v>
      </c>
      <c r="U27" s="10">
        <f t="shared" si="0"/>
        <v>0</v>
      </c>
      <c r="V27" s="10">
        <f t="shared" si="0"/>
        <v>0</v>
      </c>
      <c r="W27" s="10">
        <f t="shared" si="0"/>
        <v>0</v>
      </c>
      <c r="X27" s="10">
        <f t="shared" si="0"/>
        <v>0</v>
      </c>
      <c r="Y27" s="10">
        <f t="shared" si="0"/>
        <v>0</v>
      </c>
      <c r="Z27" s="10">
        <f t="shared" si="0"/>
        <v>0</v>
      </c>
      <c r="AA27" s="10">
        <f t="shared" si="0"/>
        <v>0</v>
      </c>
      <c r="AB27" s="13">
        <f t="shared" si="0"/>
        <v>0</v>
      </c>
      <c r="AC27" s="10">
        <f t="shared" si="0"/>
        <v>0</v>
      </c>
      <c r="AD27" s="10">
        <f t="shared" si="0"/>
        <v>0</v>
      </c>
      <c r="AE27" s="10">
        <f t="shared" si="0"/>
        <v>0.25</v>
      </c>
      <c r="AF27" s="10">
        <f t="shared" si="0"/>
        <v>0</v>
      </c>
      <c r="AG27" s="10">
        <f t="shared" si="0"/>
        <v>0</v>
      </c>
      <c r="AH27" s="10">
        <f t="shared" si="0"/>
        <v>0</v>
      </c>
      <c r="AI27" s="10">
        <f t="shared" si="0"/>
        <v>0</v>
      </c>
      <c r="AJ27" s="10">
        <f>AVERAGE(T137:AA148,T425:AA436,T713:AA724,T1001:AA1012,T1289:AA1300)</f>
        <v>1.3187499999999998E-2</v>
      </c>
      <c r="AK27" s="10">
        <f>STDEV(T137:AA148,T425:AA436,T713:AA724,T1001:AA1012,T1289:AA1300)/480^0.5</f>
        <v>2.1552713342366742E-3</v>
      </c>
      <c r="AL27" s="10">
        <f>AVERAGE(AB137:AI148,AB425:AI436,AB713:AI724,AB1001:AI1012,AB1289:AI1300)</f>
        <v>1.1229166666666641E-2</v>
      </c>
      <c r="AM27" s="10">
        <f>STDEV(AB137:AI148,AB425:AI436,AB713:AI724,AB1001:AI1012,AB1289:AI1300)/480^0.5</f>
        <v>1.7380854871649949E-3</v>
      </c>
      <c r="AN27" s="680">
        <v>10</v>
      </c>
      <c r="AO27" s="10"/>
      <c r="AP27" s="10"/>
      <c r="AQ27" s="10"/>
      <c r="AR27" s="10"/>
      <c r="AS27" s="10"/>
      <c r="AT27" s="10"/>
      <c r="AU27" s="10">
        <f t="shared" si="1"/>
        <v>1.8989999999999996</v>
      </c>
      <c r="AV27" s="10">
        <f t="shared" si="2"/>
        <v>1.6169999999999962</v>
      </c>
      <c r="AW27" s="680">
        <v>10</v>
      </c>
      <c r="AX27" s="10"/>
      <c r="AY27" s="10"/>
      <c r="AZ27" s="10"/>
      <c r="BA27" s="10"/>
      <c r="BB27" s="10"/>
      <c r="BC27" s="10"/>
      <c r="BD27" s="10"/>
      <c r="BE27" s="173"/>
    </row>
    <row r="28" spans="1:57" ht="16" thickBot="1">
      <c r="A28" s="691">
        <v>0.3298611111111111</v>
      </c>
      <c r="B28" s="10">
        <v>5.88</v>
      </c>
      <c r="C28" s="10">
        <v>6.93</v>
      </c>
      <c r="D28" s="10">
        <v>7.4</v>
      </c>
      <c r="E28" s="10">
        <v>6.1</v>
      </c>
      <c r="F28" s="10">
        <v>6.1</v>
      </c>
      <c r="G28" s="10">
        <v>5.88</v>
      </c>
      <c r="H28" s="10">
        <v>6.74</v>
      </c>
      <c r="I28" s="10">
        <v>6.14</v>
      </c>
      <c r="J28" s="13">
        <v>4.82</v>
      </c>
      <c r="K28" s="10">
        <v>6.22</v>
      </c>
      <c r="L28" s="10">
        <v>6.45</v>
      </c>
      <c r="M28" s="10">
        <v>6.26</v>
      </c>
      <c r="N28" s="10">
        <v>6.34</v>
      </c>
      <c r="O28" s="10">
        <v>6.54</v>
      </c>
      <c r="P28" s="10">
        <v>5.66</v>
      </c>
      <c r="Q28" s="10">
        <v>5.13</v>
      </c>
      <c r="R28" s="676"/>
      <c r="S28" s="692">
        <v>0.3298611111111111</v>
      </c>
      <c r="T28" s="10">
        <f t="shared" si="0"/>
        <v>0</v>
      </c>
      <c r="U28" s="10">
        <f t="shared" si="0"/>
        <v>0</v>
      </c>
      <c r="V28" s="10">
        <f t="shared" si="0"/>
        <v>0</v>
      </c>
      <c r="W28" s="10">
        <f t="shared" si="0"/>
        <v>9.9999999999997868E-3</v>
      </c>
      <c r="X28" s="10">
        <f t="shared" si="0"/>
        <v>0</v>
      </c>
      <c r="Y28" s="10">
        <f t="shared" si="0"/>
        <v>0</v>
      </c>
      <c r="Z28" s="10">
        <f t="shared" si="0"/>
        <v>0</v>
      </c>
      <c r="AA28" s="10">
        <f t="shared" si="0"/>
        <v>0</v>
      </c>
      <c r="AB28" s="13">
        <f t="shared" si="0"/>
        <v>0</v>
      </c>
      <c r="AC28" s="10">
        <f t="shared" si="0"/>
        <v>0</v>
      </c>
      <c r="AD28" s="10">
        <f t="shared" si="0"/>
        <v>0</v>
      </c>
      <c r="AE28" s="10">
        <f t="shared" si="0"/>
        <v>0</v>
      </c>
      <c r="AF28" s="10">
        <f t="shared" si="0"/>
        <v>1.9999999999999574E-2</v>
      </c>
      <c r="AG28" s="10">
        <f t="shared" si="0"/>
        <v>0</v>
      </c>
      <c r="AH28" s="10">
        <f t="shared" si="0"/>
        <v>0</v>
      </c>
      <c r="AI28" s="10">
        <f t="shared" si="0"/>
        <v>0</v>
      </c>
      <c r="AJ28" s="10">
        <f>AVERAGE(T149:AA160,T437:AA448,T725:AA736,T1013:AA1024,T1301:AA1312)</f>
        <v>1.1312500000000003E-2</v>
      </c>
      <c r="AK28" s="10">
        <f>STDEV(T149:AA160,T437:AA448,T725:AA736,T1013:AA1024,T1301:AA1312)/480^0.5</f>
        <v>2.2400257590056939E-3</v>
      </c>
      <c r="AL28" s="10">
        <f>AVERAGE(AB149:AI160,AB437:AI448,AB725:AI736,AB1013:AI1024,AB1301:AI1312)</f>
        <v>1.3437500000000014E-2</v>
      </c>
      <c r="AM28" s="10">
        <f>STDEV(AB149:AI160,AB437:AI448,AB725:AI736,AB1013:AI1024,AB1301:AI1312)/480^0.5</f>
        <v>2.1029812455587655E-3</v>
      </c>
      <c r="AN28" s="680">
        <v>11</v>
      </c>
      <c r="AO28" s="10"/>
      <c r="AP28" s="10"/>
      <c r="AQ28" s="10"/>
      <c r="AR28" s="10"/>
      <c r="AS28" s="10"/>
      <c r="AT28" s="10"/>
      <c r="AU28" s="10">
        <f t="shared" si="1"/>
        <v>1.6290000000000004</v>
      </c>
      <c r="AV28" s="10">
        <f t="shared" si="2"/>
        <v>1.9350000000000021</v>
      </c>
      <c r="AW28" s="680">
        <v>11</v>
      </c>
      <c r="AX28" s="10"/>
      <c r="AY28" s="10"/>
      <c r="AZ28" s="10"/>
      <c r="BA28" s="10"/>
      <c r="BB28" s="10"/>
      <c r="BC28" s="10"/>
      <c r="BD28" s="10"/>
      <c r="BE28" s="173"/>
    </row>
    <row r="29" spans="1:57" ht="16" thickTop="1">
      <c r="A29" s="690">
        <v>0.33333333333333331</v>
      </c>
      <c r="B29" s="91">
        <v>5.88</v>
      </c>
      <c r="C29" s="91">
        <v>7.07</v>
      </c>
      <c r="D29" s="91">
        <v>7.42</v>
      </c>
      <c r="E29" s="91">
        <v>6.1</v>
      </c>
      <c r="F29" s="91">
        <v>6.1</v>
      </c>
      <c r="G29" s="91">
        <v>5.88</v>
      </c>
      <c r="H29" s="91">
        <v>6.74</v>
      </c>
      <c r="I29" s="91">
        <v>6.14</v>
      </c>
      <c r="J29" s="345">
        <v>4.82</v>
      </c>
      <c r="K29" s="91">
        <v>6.22</v>
      </c>
      <c r="L29" s="91">
        <v>6.45</v>
      </c>
      <c r="M29" s="91">
        <v>6.26</v>
      </c>
      <c r="N29" s="91">
        <v>6.34</v>
      </c>
      <c r="O29" s="91">
        <v>6.82</v>
      </c>
      <c r="P29" s="91">
        <v>5.66</v>
      </c>
      <c r="Q29" s="91">
        <v>5.19</v>
      </c>
      <c r="R29" s="676"/>
      <c r="S29" s="673">
        <v>0.33333333333333331</v>
      </c>
      <c r="T29" s="91">
        <f t="shared" si="0"/>
        <v>0</v>
      </c>
      <c r="U29" s="91">
        <f t="shared" si="0"/>
        <v>0.14000000000000057</v>
      </c>
      <c r="V29" s="91">
        <f t="shared" si="0"/>
        <v>1.9999999999999574E-2</v>
      </c>
      <c r="W29" s="91">
        <f t="shared" si="0"/>
        <v>0</v>
      </c>
      <c r="X29" s="91">
        <f t="shared" si="0"/>
        <v>0</v>
      </c>
      <c r="Y29" s="91">
        <f t="shared" si="0"/>
        <v>0</v>
      </c>
      <c r="Z29" s="91">
        <f t="shared" si="0"/>
        <v>0</v>
      </c>
      <c r="AA29" s="91">
        <f t="shared" si="0"/>
        <v>0</v>
      </c>
      <c r="AB29" s="345">
        <f t="shared" si="0"/>
        <v>0</v>
      </c>
      <c r="AC29" s="91">
        <f t="shared" si="0"/>
        <v>0</v>
      </c>
      <c r="AD29" s="91">
        <f t="shared" si="0"/>
        <v>0</v>
      </c>
      <c r="AE29" s="91">
        <f t="shared" si="0"/>
        <v>0</v>
      </c>
      <c r="AF29" s="91">
        <f t="shared" si="0"/>
        <v>0</v>
      </c>
      <c r="AG29" s="91">
        <f t="shared" si="0"/>
        <v>0.28000000000000025</v>
      </c>
      <c r="AH29" s="91">
        <f t="shared" si="0"/>
        <v>0</v>
      </c>
      <c r="AI29" s="91">
        <f t="shared" si="0"/>
        <v>6.0000000000000497E-2</v>
      </c>
      <c r="AJ29" s="10">
        <f>AVERAGE(T161:AA172,T449:AA460,T737:AA748,T1025:AA1036,T1313:AA1324)</f>
        <v>2.0229166666666673E-2</v>
      </c>
      <c r="AK29" s="10">
        <f>STDEV(T161:AA172,T449:AA460,T737:AA748,T1025:AA1036,T1313:AA1324)/480^0.5</f>
        <v>2.447673322940836E-3</v>
      </c>
      <c r="AL29" s="10">
        <f>AVERAGE(AB161:AI172,AB449:AI460,AB737:AI748,AB1025:AI1036,AB1313:AI1324)</f>
        <v>2.1979166666666675E-2</v>
      </c>
      <c r="AM29" s="10">
        <f>STDEV(AB161:AI172,AB449:AI460,AB737:AI748,AB1025:AI1036,AB1313:AI1324)/480^0.5</f>
        <v>2.3255223218733947E-3</v>
      </c>
      <c r="AN29" s="681">
        <v>12</v>
      </c>
      <c r="AO29" s="10"/>
      <c r="AP29" s="10"/>
      <c r="AQ29" s="10"/>
      <c r="AR29" s="10"/>
      <c r="AS29" s="10"/>
      <c r="AT29" s="10"/>
      <c r="AU29" s="10">
        <f t="shared" si="1"/>
        <v>2.9130000000000011</v>
      </c>
      <c r="AV29" s="10">
        <f t="shared" si="2"/>
        <v>3.1650000000000009</v>
      </c>
      <c r="AW29" s="681">
        <v>12</v>
      </c>
      <c r="AX29" s="10"/>
      <c r="AY29" s="10"/>
      <c r="AZ29" s="10"/>
      <c r="BA29" s="10"/>
      <c r="BB29" s="10"/>
      <c r="BC29" s="10"/>
      <c r="BD29" s="10"/>
      <c r="BE29" s="173"/>
    </row>
    <row r="30" spans="1:57">
      <c r="A30" s="691">
        <v>0.33680555555555558</v>
      </c>
      <c r="B30" s="10">
        <v>5.88</v>
      </c>
      <c r="C30" s="10">
        <v>7.07</v>
      </c>
      <c r="D30" s="10">
        <v>7.44</v>
      </c>
      <c r="E30" s="10">
        <v>6.1</v>
      </c>
      <c r="F30" s="10">
        <v>6.1</v>
      </c>
      <c r="G30" s="10">
        <v>5.88</v>
      </c>
      <c r="H30" s="10">
        <v>6.74</v>
      </c>
      <c r="I30" s="10">
        <v>6.14</v>
      </c>
      <c r="J30" s="13">
        <v>4.82</v>
      </c>
      <c r="K30" s="10">
        <v>6.22</v>
      </c>
      <c r="L30" s="10">
        <v>6.45</v>
      </c>
      <c r="M30" s="10">
        <v>6.26</v>
      </c>
      <c r="N30" s="10">
        <v>6.34</v>
      </c>
      <c r="O30" s="10">
        <v>6.85</v>
      </c>
      <c r="P30" s="10">
        <v>5.66</v>
      </c>
      <c r="Q30" s="10">
        <v>5.59</v>
      </c>
      <c r="R30" s="676"/>
      <c r="S30" s="692">
        <v>0.33680555555555558</v>
      </c>
      <c r="T30" s="10">
        <f t="shared" si="0"/>
        <v>0</v>
      </c>
      <c r="U30" s="10">
        <f t="shared" si="0"/>
        <v>0</v>
      </c>
      <c r="V30" s="10">
        <f t="shared" si="0"/>
        <v>2.0000000000000462E-2</v>
      </c>
      <c r="W30" s="10">
        <f t="shared" si="0"/>
        <v>0</v>
      </c>
      <c r="X30" s="10">
        <f t="shared" si="0"/>
        <v>0</v>
      </c>
      <c r="Y30" s="10">
        <f t="shared" si="0"/>
        <v>0</v>
      </c>
      <c r="Z30" s="10">
        <f t="shared" si="0"/>
        <v>0</v>
      </c>
      <c r="AA30" s="10">
        <f t="shared" si="0"/>
        <v>0</v>
      </c>
      <c r="AB30" s="13">
        <f t="shared" si="0"/>
        <v>0</v>
      </c>
      <c r="AC30" s="10">
        <f t="shared" si="0"/>
        <v>0</v>
      </c>
      <c r="AD30" s="10">
        <f t="shared" si="0"/>
        <v>0</v>
      </c>
      <c r="AE30" s="10">
        <f t="shared" si="0"/>
        <v>0</v>
      </c>
      <c r="AF30" s="10">
        <f t="shared" si="0"/>
        <v>0</v>
      </c>
      <c r="AG30" s="10">
        <f t="shared" si="0"/>
        <v>2.9999999999999361E-2</v>
      </c>
      <c r="AH30" s="10">
        <f t="shared" si="0"/>
        <v>0</v>
      </c>
      <c r="AI30" s="10">
        <f t="shared" si="0"/>
        <v>0.39999999999999947</v>
      </c>
      <c r="AJ30" s="10">
        <f>AVERAGE(T173:AA184,T461:AA472,T749:AA760,T1037:AA1048,T1325:AA1336)</f>
        <v>2.8270833333333335E-2</v>
      </c>
      <c r="AK30" s="10">
        <f>STDEV(T173:AA184,T461:AA472,T749:AA760,T1037:AA1048,T1325:AA1336)/480^0.5</f>
        <v>2.8241989088287575E-3</v>
      </c>
      <c r="AL30" s="10">
        <f>AVERAGE(AB173:AI184,AB461:AI472,AB749:AI760,AB1037:AI1048,AB1325:AI1336)</f>
        <v>3.4395833333333334E-2</v>
      </c>
      <c r="AM30" s="10">
        <f>STDEV(AB173:AI184,AB461:AI472,AB749:AI760,AB1037:AI1048,AB1325:AI1336)/480^0.5</f>
        <v>3.0738594071262363E-3</v>
      </c>
      <c r="AN30" s="681">
        <v>13</v>
      </c>
      <c r="AO30" s="10"/>
      <c r="AP30" s="10"/>
      <c r="AQ30" s="10"/>
      <c r="AR30" s="10"/>
      <c r="AS30" s="10"/>
      <c r="AT30" s="10"/>
      <c r="AU30" s="10">
        <f t="shared" si="1"/>
        <v>4.0710000000000006</v>
      </c>
      <c r="AV30" s="10">
        <f t="shared" si="2"/>
        <v>4.9530000000000003</v>
      </c>
      <c r="AW30" s="681">
        <v>13</v>
      </c>
      <c r="AX30" s="10"/>
      <c r="AY30" s="10"/>
      <c r="AZ30" s="10"/>
      <c r="BA30" s="10"/>
      <c r="BB30" s="10"/>
      <c r="BC30" s="10"/>
      <c r="BD30" s="10"/>
      <c r="BE30" s="173"/>
    </row>
    <row r="31" spans="1:57">
      <c r="A31" s="691">
        <v>0.34027777777777773</v>
      </c>
      <c r="B31" s="10">
        <v>5.88</v>
      </c>
      <c r="C31" s="10">
        <v>7.11</v>
      </c>
      <c r="D31" s="10">
        <v>7.44</v>
      </c>
      <c r="E31" s="10">
        <v>6.1</v>
      </c>
      <c r="F31" s="10">
        <v>6.1</v>
      </c>
      <c r="G31" s="10">
        <v>5.88</v>
      </c>
      <c r="H31" s="10">
        <v>6.74</v>
      </c>
      <c r="I31" s="10">
        <v>6.14</v>
      </c>
      <c r="J31" s="13">
        <v>4.83</v>
      </c>
      <c r="K31" s="10">
        <v>6.22</v>
      </c>
      <c r="L31" s="10">
        <v>6.45</v>
      </c>
      <c r="M31" s="10">
        <v>6.26</v>
      </c>
      <c r="N31" s="10">
        <v>6.34</v>
      </c>
      <c r="O31" s="10">
        <v>6.85</v>
      </c>
      <c r="P31" s="10">
        <v>5.66</v>
      </c>
      <c r="Q31" s="10">
        <v>5.59</v>
      </c>
      <c r="R31" s="676"/>
      <c r="S31" s="692">
        <v>0.34027777777777773</v>
      </c>
      <c r="T31" s="10">
        <f t="shared" si="0"/>
        <v>0</v>
      </c>
      <c r="U31" s="10">
        <f t="shared" si="0"/>
        <v>4.0000000000000036E-2</v>
      </c>
      <c r="V31" s="10">
        <f t="shared" si="0"/>
        <v>0</v>
      </c>
      <c r="W31" s="10">
        <f t="shared" si="0"/>
        <v>0</v>
      </c>
      <c r="X31" s="10">
        <f t="shared" si="0"/>
        <v>0</v>
      </c>
      <c r="Y31" s="10">
        <f t="shared" si="0"/>
        <v>0</v>
      </c>
      <c r="Z31" s="10">
        <f t="shared" si="0"/>
        <v>0</v>
      </c>
      <c r="AA31" s="10">
        <f t="shared" si="0"/>
        <v>0</v>
      </c>
      <c r="AB31" s="13">
        <f t="shared" si="0"/>
        <v>9.9999999999997868E-3</v>
      </c>
      <c r="AC31" s="10">
        <f t="shared" si="0"/>
        <v>0</v>
      </c>
      <c r="AD31" s="10">
        <f t="shared" si="0"/>
        <v>0</v>
      </c>
      <c r="AE31" s="10">
        <f t="shared" si="0"/>
        <v>0</v>
      </c>
      <c r="AF31" s="10">
        <f t="shared" si="0"/>
        <v>0</v>
      </c>
      <c r="AG31" s="10">
        <f t="shared" si="0"/>
        <v>0</v>
      </c>
      <c r="AH31" s="10">
        <f t="shared" si="0"/>
        <v>0</v>
      </c>
      <c r="AI31" s="10">
        <f t="shared" si="0"/>
        <v>0</v>
      </c>
      <c r="AJ31" s="10">
        <f>AVERAGE(T185:AA196,T473:AA484,T761:AA772,T1049:AA1060,T1337:AA1348)</f>
        <v>2.6354166666666685E-2</v>
      </c>
      <c r="AK31" s="10">
        <f>STDEV(T185:AA196,T473:AA484,T761:AA772,T1049:AA1060,T1337:AA1348)/480^0.5</f>
        <v>2.8741582166542184E-3</v>
      </c>
      <c r="AL31" s="10">
        <f>AVERAGE(AB185:AI196,AB473:AI484,AB761:AI772,AB1049:AI1060,AB1337:AI1348)</f>
        <v>2.4749999999999987E-2</v>
      </c>
      <c r="AM31" s="10">
        <f>STDEV(AB185:AI196,AB473:AI484,AB761:AI772,AB1049:AI1060,AB1337:AI1348)/480^0.5</f>
        <v>2.6773961036081124E-3</v>
      </c>
      <c r="AN31" s="681">
        <v>14</v>
      </c>
      <c r="AO31" s="10"/>
      <c r="AP31" s="10"/>
      <c r="AQ31" s="10"/>
      <c r="AR31" s="10"/>
      <c r="AS31" s="10"/>
      <c r="AT31" s="10"/>
      <c r="AU31" s="10">
        <f t="shared" si="1"/>
        <v>3.7950000000000026</v>
      </c>
      <c r="AV31" s="10">
        <f t="shared" si="2"/>
        <v>3.5639999999999983</v>
      </c>
      <c r="AW31" s="681">
        <v>14</v>
      </c>
      <c r="AX31" s="10"/>
      <c r="AY31" s="10"/>
      <c r="AZ31" s="10"/>
      <c r="BA31" s="10"/>
      <c r="BB31" s="10"/>
      <c r="BC31" s="10"/>
      <c r="BD31" s="10"/>
      <c r="BE31" s="173"/>
    </row>
    <row r="32" spans="1:57">
      <c r="A32" s="691">
        <v>0.34375</v>
      </c>
      <c r="B32" s="10">
        <v>5.88</v>
      </c>
      <c r="C32" s="10">
        <v>7.11</v>
      </c>
      <c r="D32" s="10">
        <v>7.44</v>
      </c>
      <c r="E32" s="10">
        <v>6.1</v>
      </c>
      <c r="F32" s="10">
        <v>6.1</v>
      </c>
      <c r="G32" s="10">
        <v>5.88</v>
      </c>
      <c r="H32" s="10">
        <v>6.89</v>
      </c>
      <c r="I32" s="10">
        <v>6.14</v>
      </c>
      <c r="J32" s="13">
        <v>4.83</v>
      </c>
      <c r="K32" s="10">
        <v>6.22</v>
      </c>
      <c r="L32" s="10">
        <v>6.45</v>
      </c>
      <c r="M32" s="10">
        <v>6.26</v>
      </c>
      <c r="N32" s="10">
        <v>6.34</v>
      </c>
      <c r="O32" s="10">
        <v>6.85</v>
      </c>
      <c r="P32" s="10">
        <v>5.66</v>
      </c>
      <c r="Q32" s="10">
        <v>5.59</v>
      </c>
      <c r="R32" s="676"/>
      <c r="S32" s="692">
        <v>0.34375</v>
      </c>
      <c r="T32" s="10">
        <f t="shared" si="0"/>
        <v>0</v>
      </c>
      <c r="U32" s="10">
        <f t="shared" si="0"/>
        <v>0</v>
      </c>
      <c r="V32" s="10">
        <f t="shared" si="0"/>
        <v>0</v>
      </c>
      <c r="W32" s="10">
        <f t="shared" si="0"/>
        <v>0</v>
      </c>
      <c r="X32" s="10">
        <f t="shared" si="0"/>
        <v>0</v>
      </c>
      <c r="Y32" s="10">
        <f t="shared" si="0"/>
        <v>0</v>
      </c>
      <c r="Z32" s="10">
        <f t="shared" si="0"/>
        <v>0.14999999999999947</v>
      </c>
      <c r="AA32" s="10">
        <f t="shared" si="0"/>
        <v>0</v>
      </c>
      <c r="AB32" s="13">
        <f t="shared" si="0"/>
        <v>0</v>
      </c>
      <c r="AC32" s="10">
        <f t="shared" si="0"/>
        <v>0</v>
      </c>
      <c r="AD32" s="10">
        <f t="shared" si="0"/>
        <v>0</v>
      </c>
      <c r="AE32" s="10">
        <f t="shared" si="0"/>
        <v>0</v>
      </c>
      <c r="AF32" s="10">
        <f t="shared" si="0"/>
        <v>0</v>
      </c>
      <c r="AG32" s="10">
        <f t="shared" si="0"/>
        <v>0</v>
      </c>
      <c r="AH32" s="10">
        <f t="shared" si="0"/>
        <v>0</v>
      </c>
      <c r="AI32" s="10">
        <f t="shared" ref="AI32:AI95" si="3">Q32-Q31</f>
        <v>0</v>
      </c>
      <c r="AJ32" s="10">
        <f>AVERAGE(T197:AA208,T485:AA496,T773:AA784,T1061:AA1072,T1349:AA1360)</f>
        <v>2.7062499999999969E-2</v>
      </c>
      <c r="AK32" s="10">
        <f>STDEV(T197:AA208,T485:AA496,T773:AA784,T1061:AA1072,T1349:AA1360)/480^0.5</f>
        <v>3.1769314949970113E-3</v>
      </c>
      <c r="AL32" s="10">
        <f>AVERAGE(AB197:AI208,AB485:AI496,AB773:AI784,AB1061:AI1072,AB1349:AI1360)</f>
        <v>2.3333333333333317E-2</v>
      </c>
      <c r="AM32" s="10">
        <f>STDEV(AB197:AI208,AB485:AI496,AB773:AI784,AB1061:AI1072,AB1349:AI1360)/480^0.5</f>
        <v>2.2085376607458951E-3</v>
      </c>
      <c r="AN32" s="681">
        <v>15</v>
      </c>
      <c r="AO32" s="10"/>
      <c r="AP32" s="10"/>
      <c r="AQ32" s="10"/>
      <c r="AR32" s="10"/>
      <c r="AS32" s="10"/>
      <c r="AT32" s="10"/>
      <c r="AU32" s="10">
        <f t="shared" si="1"/>
        <v>3.8969999999999954</v>
      </c>
      <c r="AV32" s="10">
        <f t="shared" si="2"/>
        <v>3.3599999999999977</v>
      </c>
      <c r="AW32" s="681">
        <v>15</v>
      </c>
      <c r="AX32" s="10"/>
      <c r="AY32" s="10"/>
      <c r="AZ32" s="10"/>
      <c r="BA32" s="10"/>
      <c r="BB32" s="10"/>
      <c r="BC32" s="10"/>
      <c r="BD32" s="10"/>
      <c r="BE32" s="173"/>
    </row>
    <row r="33" spans="1:57">
      <c r="A33" s="691">
        <v>0.34722222222222227</v>
      </c>
      <c r="B33" s="10">
        <v>5.88</v>
      </c>
      <c r="C33" s="10">
        <v>7.11</v>
      </c>
      <c r="D33" s="10">
        <v>7.44</v>
      </c>
      <c r="E33" s="10">
        <v>6.1</v>
      </c>
      <c r="F33" s="10">
        <v>6.1</v>
      </c>
      <c r="G33" s="10">
        <v>5.88</v>
      </c>
      <c r="H33" s="10">
        <v>6.92</v>
      </c>
      <c r="I33" s="10">
        <v>6.14</v>
      </c>
      <c r="J33" s="13">
        <v>4.83</v>
      </c>
      <c r="K33" s="10">
        <v>6.22</v>
      </c>
      <c r="L33" s="10">
        <v>6.45</v>
      </c>
      <c r="M33" s="10">
        <v>6.26</v>
      </c>
      <c r="N33" s="10">
        <v>6.34</v>
      </c>
      <c r="O33" s="10">
        <v>6.85</v>
      </c>
      <c r="P33" s="10">
        <v>5.66</v>
      </c>
      <c r="Q33" s="10">
        <v>5.59</v>
      </c>
      <c r="R33" s="676"/>
      <c r="S33" s="692">
        <v>0.34722222222222227</v>
      </c>
      <c r="T33" s="10">
        <f t="shared" ref="T33:AH49" si="4">B33-B32</f>
        <v>0</v>
      </c>
      <c r="U33" s="10">
        <f t="shared" si="4"/>
        <v>0</v>
      </c>
      <c r="V33" s="10">
        <f t="shared" si="4"/>
        <v>0</v>
      </c>
      <c r="W33" s="10">
        <f t="shared" si="4"/>
        <v>0</v>
      </c>
      <c r="X33" s="10">
        <f t="shared" si="4"/>
        <v>0</v>
      </c>
      <c r="Y33" s="10">
        <f t="shared" si="4"/>
        <v>0</v>
      </c>
      <c r="Z33" s="10">
        <f t="shared" si="4"/>
        <v>3.0000000000000249E-2</v>
      </c>
      <c r="AA33" s="10">
        <f t="shared" si="4"/>
        <v>0</v>
      </c>
      <c r="AB33" s="13">
        <f t="shared" si="4"/>
        <v>0</v>
      </c>
      <c r="AC33" s="10">
        <f t="shared" si="4"/>
        <v>0</v>
      </c>
      <c r="AD33" s="10">
        <f t="shared" si="4"/>
        <v>0</v>
      </c>
      <c r="AE33" s="10">
        <f t="shared" si="4"/>
        <v>0</v>
      </c>
      <c r="AF33" s="10">
        <f t="shared" si="4"/>
        <v>0</v>
      </c>
      <c r="AG33" s="10">
        <f t="shared" si="4"/>
        <v>0</v>
      </c>
      <c r="AH33" s="10">
        <f t="shared" si="4"/>
        <v>0</v>
      </c>
      <c r="AI33" s="10">
        <f t="shared" si="3"/>
        <v>0</v>
      </c>
      <c r="AJ33" s="10">
        <f>AVERAGE(T209:AA220,T497:AA508,T785:AA796,T1073:AA1084,T1361:AA1372)</f>
        <v>2.2750000000000048E-2</v>
      </c>
      <c r="AK33" s="10">
        <f>STDEV(T209:AA220,T497:AA508,T785:AA796,T1073:AA1084,T1361:AA1372)/480^0.5</f>
        <v>2.4805874699841118E-3</v>
      </c>
      <c r="AL33" s="10">
        <f>AVERAGE(AB209:AI220,AB497:AI508,AB785:AI796,AB1073:AI1084,AB1361:AI1372)</f>
        <v>2.5187500000000029E-2</v>
      </c>
      <c r="AM33" s="10">
        <f>STDEV(AB209:AI220,AB497:AI508,AB785:AI796,AB1073:AI1084,AB1361:AI1372)/480^0.5</f>
        <v>2.5060670336624017E-3</v>
      </c>
      <c r="AN33" s="681">
        <v>16</v>
      </c>
      <c r="AO33" s="10"/>
      <c r="AP33" s="10"/>
      <c r="AQ33" s="10"/>
      <c r="AR33" s="10"/>
      <c r="AS33" s="10"/>
      <c r="AT33" s="10"/>
      <c r="AU33" s="10">
        <f t="shared" si="1"/>
        <v>3.2760000000000069</v>
      </c>
      <c r="AV33" s="10">
        <f t="shared" si="2"/>
        <v>3.6270000000000042</v>
      </c>
      <c r="AW33" s="681">
        <v>16</v>
      </c>
      <c r="AX33" s="10"/>
      <c r="AY33" s="10"/>
      <c r="AZ33" s="10"/>
      <c r="BA33" s="10"/>
      <c r="BB33" s="10"/>
      <c r="BC33" s="10"/>
      <c r="BD33" s="10"/>
      <c r="BE33" s="173"/>
    </row>
    <row r="34" spans="1:57">
      <c r="A34" s="691">
        <v>0.35069444444444442</v>
      </c>
      <c r="B34" s="10">
        <v>5.88</v>
      </c>
      <c r="C34" s="10">
        <v>7.11</v>
      </c>
      <c r="D34" s="10">
        <v>7.44</v>
      </c>
      <c r="E34" s="10">
        <v>6.1</v>
      </c>
      <c r="F34" s="10">
        <v>6.1</v>
      </c>
      <c r="G34" s="10">
        <v>5.94</v>
      </c>
      <c r="H34" s="10">
        <v>6.92</v>
      </c>
      <c r="I34" s="10">
        <v>6.14</v>
      </c>
      <c r="J34" s="13">
        <v>4.83</v>
      </c>
      <c r="K34" s="10">
        <v>6.23</v>
      </c>
      <c r="L34" s="10">
        <v>6.45</v>
      </c>
      <c r="M34" s="10">
        <v>6.26</v>
      </c>
      <c r="N34" s="10">
        <v>6.34</v>
      </c>
      <c r="O34" s="10">
        <v>6.85</v>
      </c>
      <c r="P34" s="10">
        <v>5.66</v>
      </c>
      <c r="Q34" s="10">
        <v>5.59</v>
      </c>
      <c r="R34" s="676"/>
      <c r="S34" s="692">
        <v>0.35069444444444442</v>
      </c>
      <c r="T34" s="10">
        <f t="shared" si="4"/>
        <v>0</v>
      </c>
      <c r="U34" s="10">
        <f t="shared" si="4"/>
        <v>0</v>
      </c>
      <c r="V34" s="10">
        <f t="shared" si="4"/>
        <v>0</v>
      </c>
      <c r="W34" s="10">
        <f t="shared" si="4"/>
        <v>0</v>
      </c>
      <c r="X34" s="10">
        <f t="shared" si="4"/>
        <v>0</v>
      </c>
      <c r="Y34" s="10">
        <f t="shared" si="4"/>
        <v>6.0000000000000497E-2</v>
      </c>
      <c r="Z34" s="10">
        <f t="shared" si="4"/>
        <v>0</v>
      </c>
      <c r="AA34" s="10">
        <f t="shared" si="4"/>
        <v>0</v>
      </c>
      <c r="AB34" s="13">
        <f t="shared" si="4"/>
        <v>0</v>
      </c>
      <c r="AC34" s="10">
        <f t="shared" si="4"/>
        <v>1.0000000000000675E-2</v>
      </c>
      <c r="AD34" s="10">
        <f t="shared" si="4"/>
        <v>0</v>
      </c>
      <c r="AE34" s="10">
        <f t="shared" si="4"/>
        <v>0</v>
      </c>
      <c r="AF34" s="10">
        <f t="shared" si="4"/>
        <v>0</v>
      </c>
      <c r="AG34" s="10">
        <f t="shared" si="4"/>
        <v>0</v>
      </c>
      <c r="AH34" s="10">
        <f t="shared" si="4"/>
        <v>0</v>
      </c>
      <c r="AI34" s="10">
        <f t="shared" si="3"/>
        <v>0</v>
      </c>
      <c r="AJ34" s="10">
        <f>AVERAGE(T221:AA232,T509:AA520,T797:AA808,T1085:AA1096,T1373:AA1384)</f>
        <v>2.2187499999999975E-2</v>
      </c>
      <c r="AK34" s="10">
        <f>STDEV(T221:AA232,T509:AA520,T797:AA808,T1085:AA1096,T1373:AA1384)/480^0.5</f>
        <v>2.5473961669145338E-3</v>
      </c>
      <c r="AL34" s="10">
        <f>AVERAGE(AB221:AI232,AB509:AI520,AB797:AI808,AB1085:AI1096,AB1373:AI1384)</f>
        <v>2.3916666666666635E-2</v>
      </c>
      <c r="AM34" s="10">
        <f>STDEV(AB221:AI232,AB509:AI520,AB797:AI808,AB1085:AI1096,AB1373:AI1384)/480^0.5</f>
        <v>2.1282765343645944E-3</v>
      </c>
      <c r="AN34" s="681">
        <v>17</v>
      </c>
      <c r="AO34" s="10"/>
      <c r="AP34" s="10"/>
      <c r="AQ34" s="10"/>
      <c r="AR34" s="10"/>
      <c r="AS34" s="10"/>
      <c r="AT34" s="10"/>
      <c r="AU34" s="10">
        <f t="shared" si="1"/>
        <v>3.1949999999999963</v>
      </c>
      <c r="AV34" s="10">
        <f t="shared" si="2"/>
        <v>3.4439999999999955</v>
      </c>
      <c r="AW34" s="681">
        <v>17</v>
      </c>
      <c r="AX34" s="10"/>
      <c r="AY34" s="10"/>
      <c r="AZ34" s="10"/>
      <c r="BA34" s="10"/>
      <c r="BB34" s="10"/>
      <c r="BC34" s="10"/>
      <c r="BD34" s="10"/>
      <c r="BE34" s="173"/>
    </row>
    <row r="35" spans="1:57">
      <c r="A35" s="691">
        <v>0.35416666666666669</v>
      </c>
      <c r="B35" s="10">
        <v>5.88</v>
      </c>
      <c r="C35" s="10">
        <v>7.11</v>
      </c>
      <c r="D35" s="10">
        <v>7.44</v>
      </c>
      <c r="E35" s="10">
        <v>6.1</v>
      </c>
      <c r="F35" s="10">
        <v>6.1</v>
      </c>
      <c r="G35" s="10">
        <v>6.46</v>
      </c>
      <c r="H35" s="10">
        <v>6.95</v>
      </c>
      <c r="I35" s="10">
        <v>6.14</v>
      </c>
      <c r="J35" s="13">
        <v>4.83</v>
      </c>
      <c r="K35" s="10">
        <v>6.23</v>
      </c>
      <c r="L35" s="10">
        <v>6.45</v>
      </c>
      <c r="M35" s="10">
        <v>6.26</v>
      </c>
      <c r="N35" s="10">
        <v>6.34</v>
      </c>
      <c r="O35" s="10">
        <v>6.85</v>
      </c>
      <c r="P35" s="10">
        <v>5.66</v>
      </c>
      <c r="Q35" s="10">
        <v>5.59</v>
      </c>
      <c r="R35" s="676"/>
      <c r="S35" s="692">
        <v>0.35416666666666669</v>
      </c>
      <c r="T35" s="10">
        <f t="shared" si="4"/>
        <v>0</v>
      </c>
      <c r="U35" s="10">
        <f t="shared" si="4"/>
        <v>0</v>
      </c>
      <c r="V35" s="10">
        <f t="shared" si="4"/>
        <v>0</v>
      </c>
      <c r="W35" s="10">
        <f t="shared" si="4"/>
        <v>0</v>
      </c>
      <c r="X35" s="10">
        <f t="shared" si="4"/>
        <v>0</v>
      </c>
      <c r="Y35" s="10">
        <f t="shared" si="4"/>
        <v>0.51999999999999957</v>
      </c>
      <c r="Z35" s="10">
        <f t="shared" si="4"/>
        <v>3.0000000000000249E-2</v>
      </c>
      <c r="AA35" s="10">
        <f t="shared" si="4"/>
        <v>0</v>
      </c>
      <c r="AB35" s="13">
        <f t="shared" si="4"/>
        <v>0</v>
      </c>
      <c r="AC35" s="10">
        <f t="shared" si="4"/>
        <v>0</v>
      </c>
      <c r="AD35" s="10">
        <f t="shared" si="4"/>
        <v>0</v>
      </c>
      <c r="AE35" s="10">
        <f t="shared" si="4"/>
        <v>0</v>
      </c>
      <c r="AF35" s="10">
        <f t="shared" si="4"/>
        <v>0</v>
      </c>
      <c r="AG35" s="10">
        <f t="shared" si="4"/>
        <v>0</v>
      </c>
      <c r="AH35" s="10">
        <f t="shared" si="4"/>
        <v>0</v>
      </c>
      <c r="AI35" s="10">
        <f t="shared" si="3"/>
        <v>0</v>
      </c>
      <c r="AJ35" s="10">
        <f>AVERAGE(T233:AA244,T521:AA532,T809:AA820,T1097:AA1108,T1385:AA1396)</f>
        <v>1.8187500000000016E-2</v>
      </c>
      <c r="AK35" s="10">
        <f>STDEV(T233:AA244,T521:AA532,T809:AA820,T1097:AA1108,T1385:AA1396)/480^0.5</f>
        <v>2.4059583789252043E-3</v>
      </c>
      <c r="AL35" s="10">
        <f>AVERAGE(AB233:AI244,AB521:AI532,AB809:AI820,AB1097:AI1108,AB1385:AI1396)</f>
        <v>2.0666666666666708E-2</v>
      </c>
      <c r="AM35" s="10">
        <f>STDEV(AB233:AI244,AB521:AI532,AB809:AI820,AB1097:AI1108,AB1385:AI1396)/480^0.5</f>
        <v>2.6092905402881478E-3</v>
      </c>
      <c r="AN35" s="681">
        <v>18</v>
      </c>
      <c r="AO35" s="10"/>
      <c r="AP35" s="10"/>
      <c r="AQ35" s="10"/>
      <c r="AR35" s="10"/>
      <c r="AS35" s="10"/>
      <c r="AT35" s="10"/>
      <c r="AU35" s="10">
        <f t="shared" si="1"/>
        <v>2.6190000000000024</v>
      </c>
      <c r="AV35" s="10">
        <f t="shared" si="2"/>
        <v>2.9760000000000062</v>
      </c>
      <c r="AW35" s="681">
        <v>18</v>
      </c>
      <c r="AX35" s="10"/>
      <c r="AY35" s="10"/>
      <c r="AZ35" s="10"/>
      <c r="BA35" s="10"/>
      <c r="BB35" s="10"/>
      <c r="BC35" s="10"/>
      <c r="BD35" s="10"/>
      <c r="BE35" s="173"/>
    </row>
    <row r="36" spans="1:57">
      <c r="A36" s="691">
        <v>0.3576388888888889</v>
      </c>
      <c r="B36" s="10">
        <v>5.88</v>
      </c>
      <c r="C36" s="10">
        <v>7.11</v>
      </c>
      <c r="D36" s="10">
        <v>7.44</v>
      </c>
      <c r="E36" s="10">
        <v>6.16</v>
      </c>
      <c r="F36" s="10">
        <v>6.1</v>
      </c>
      <c r="G36" s="10">
        <v>6.46</v>
      </c>
      <c r="H36" s="10">
        <v>7.02</v>
      </c>
      <c r="I36" s="10">
        <v>6.14</v>
      </c>
      <c r="J36" s="13">
        <v>4.83</v>
      </c>
      <c r="K36" s="10">
        <v>6.23</v>
      </c>
      <c r="L36" s="10">
        <v>6.45</v>
      </c>
      <c r="M36" s="10">
        <v>6.26</v>
      </c>
      <c r="N36" s="10">
        <v>6.34</v>
      </c>
      <c r="O36" s="10">
        <v>6.93</v>
      </c>
      <c r="P36" s="10">
        <v>5.66</v>
      </c>
      <c r="Q36" s="10">
        <v>5.59</v>
      </c>
      <c r="R36" s="676"/>
      <c r="S36" s="692">
        <v>0.3576388888888889</v>
      </c>
      <c r="T36" s="10">
        <f t="shared" si="4"/>
        <v>0</v>
      </c>
      <c r="U36" s="10">
        <f t="shared" si="4"/>
        <v>0</v>
      </c>
      <c r="V36" s="10">
        <f t="shared" si="4"/>
        <v>0</v>
      </c>
      <c r="W36" s="10">
        <f t="shared" si="4"/>
        <v>6.0000000000000497E-2</v>
      </c>
      <c r="X36" s="10">
        <f t="shared" si="4"/>
        <v>0</v>
      </c>
      <c r="Y36" s="10">
        <f t="shared" si="4"/>
        <v>0</v>
      </c>
      <c r="Z36" s="10">
        <f t="shared" si="4"/>
        <v>6.9999999999999396E-2</v>
      </c>
      <c r="AA36" s="10">
        <f t="shared" si="4"/>
        <v>0</v>
      </c>
      <c r="AB36" s="13">
        <f t="shared" si="4"/>
        <v>0</v>
      </c>
      <c r="AC36" s="10">
        <f t="shared" si="4"/>
        <v>0</v>
      </c>
      <c r="AD36" s="10">
        <f t="shared" si="4"/>
        <v>0</v>
      </c>
      <c r="AE36" s="10">
        <f t="shared" si="4"/>
        <v>0</v>
      </c>
      <c r="AF36" s="10">
        <f t="shared" si="4"/>
        <v>0</v>
      </c>
      <c r="AG36" s="10">
        <f t="shared" si="4"/>
        <v>8.0000000000000071E-2</v>
      </c>
      <c r="AH36" s="10">
        <f t="shared" si="4"/>
        <v>0</v>
      </c>
      <c r="AI36" s="10">
        <f t="shared" si="3"/>
        <v>0</v>
      </c>
      <c r="AJ36" s="10">
        <f>AVERAGE(T245:AA256,T533:AA544,T821:AA832,T1109:AA1120,T1397:AA1408)</f>
        <v>1.2833333333333334E-2</v>
      </c>
      <c r="AK36" s="10">
        <f>STDEV(T245:AA256,T533:AA544,T821:AA832,T1109:AA1120,T1397:AA1408)/480^0.5</f>
        <v>1.8955716380134771E-3</v>
      </c>
      <c r="AL36" s="10">
        <f>AVERAGE(AB245:AI256,AB533:AI544,AB821:AI832,AB1109:AI1120,AB1397:AI1408)</f>
        <v>1.3124999999999989E-2</v>
      </c>
      <c r="AM36" s="10">
        <f>STDEV(AB245:AI256,AB533:AI544,AB821:AI832,AB1109:AI1120,AB1397:AI1408)/480^0.5</f>
        <v>2.5243357125865704E-3</v>
      </c>
      <c r="AN36" s="681">
        <v>19</v>
      </c>
      <c r="AO36" s="10"/>
      <c r="AP36" s="10"/>
      <c r="AQ36" s="10"/>
      <c r="AR36" s="10"/>
      <c r="AS36" s="10"/>
      <c r="AT36" s="10"/>
      <c r="AU36" s="10">
        <f t="shared" si="1"/>
        <v>1.8480000000000001</v>
      </c>
      <c r="AV36" s="10">
        <f t="shared" si="2"/>
        <v>1.8899999999999983</v>
      </c>
      <c r="AW36" s="681">
        <v>19</v>
      </c>
      <c r="AX36" s="10"/>
      <c r="AY36" s="10"/>
      <c r="AZ36" s="10"/>
      <c r="BA36" s="10"/>
      <c r="BB36" s="10"/>
      <c r="BC36" s="10"/>
      <c r="BD36" s="10"/>
      <c r="BE36" s="173"/>
    </row>
    <row r="37" spans="1:57">
      <c r="A37" s="691">
        <v>0.3611111111111111</v>
      </c>
      <c r="B37" s="10">
        <v>5.88</v>
      </c>
      <c r="C37" s="10">
        <v>7.11</v>
      </c>
      <c r="D37" s="10">
        <v>7.44</v>
      </c>
      <c r="E37" s="10">
        <v>6.33</v>
      </c>
      <c r="F37" s="10">
        <v>6.1</v>
      </c>
      <c r="G37" s="10">
        <v>6.46</v>
      </c>
      <c r="H37" s="10">
        <v>7.02</v>
      </c>
      <c r="I37" s="10">
        <v>6.14</v>
      </c>
      <c r="J37" s="13">
        <v>4.8499999999999996</v>
      </c>
      <c r="K37" s="10">
        <v>6.23</v>
      </c>
      <c r="L37" s="10">
        <v>6.45</v>
      </c>
      <c r="M37" s="10">
        <v>6.26</v>
      </c>
      <c r="N37" s="10">
        <v>6.34</v>
      </c>
      <c r="O37" s="10">
        <v>6.94</v>
      </c>
      <c r="P37" s="10">
        <v>5.66</v>
      </c>
      <c r="Q37" s="10">
        <v>5.59</v>
      </c>
      <c r="R37" s="676"/>
      <c r="S37" s="692">
        <v>0.3611111111111111</v>
      </c>
      <c r="T37" s="10">
        <f t="shared" si="4"/>
        <v>0</v>
      </c>
      <c r="U37" s="10">
        <f t="shared" si="4"/>
        <v>0</v>
      </c>
      <c r="V37" s="10">
        <f t="shared" si="4"/>
        <v>0</v>
      </c>
      <c r="W37" s="10">
        <f t="shared" si="4"/>
        <v>0.16999999999999993</v>
      </c>
      <c r="X37" s="10">
        <f t="shared" si="4"/>
        <v>0</v>
      </c>
      <c r="Y37" s="10">
        <f t="shared" si="4"/>
        <v>0</v>
      </c>
      <c r="Z37" s="10">
        <f t="shared" si="4"/>
        <v>0</v>
      </c>
      <c r="AA37" s="10">
        <f t="shared" si="4"/>
        <v>0</v>
      </c>
      <c r="AB37" s="13">
        <f t="shared" si="4"/>
        <v>1.9999999999999574E-2</v>
      </c>
      <c r="AC37" s="10">
        <f t="shared" si="4"/>
        <v>0</v>
      </c>
      <c r="AD37" s="10">
        <f t="shared" si="4"/>
        <v>0</v>
      </c>
      <c r="AE37" s="10">
        <f t="shared" si="4"/>
        <v>0</v>
      </c>
      <c r="AF37" s="10">
        <f t="shared" si="4"/>
        <v>0</v>
      </c>
      <c r="AG37" s="10">
        <f t="shared" si="4"/>
        <v>1.0000000000000675E-2</v>
      </c>
      <c r="AH37" s="10">
        <f t="shared" si="4"/>
        <v>0</v>
      </c>
      <c r="AI37" s="10">
        <f t="shared" si="3"/>
        <v>0</v>
      </c>
      <c r="AJ37" s="10">
        <f>AVERAGE(T257:AA268,T545:AA556,T833:AA844,T1121:AA1132,T1409:AA1420)</f>
        <v>1.5979166666666666E-2</v>
      </c>
      <c r="AK37" s="10">
        <f>STDEV(T257:AA268,T545:AA556,T833:AA844,T1121:AA1132,T1409:AA1420)/480^0.5</f>
        <v>2.4877394133925859E-3</v>
      </c>
      <c r="AL37" s="10">
        <f>AVERAGE(AB257:AI268,AB545:AI556,AB833:AI844,AB1121:AI1132,AB1409:AI1420)</f>
        <v>1.2500000000000001E-2</v>
      </c>
      <c r="AM37" s="10">
        <f>STDEV(AB257:AI268,AB545:AI556,AB833:AI844,AB1121:AI1132,AB1409:AI1420)/480^0.5</f>
        <v>2.0131353624319196E-3</v>
      </c>
      <c r="AN37" s="681">
        <v>20</v>
      </c>
      <c r="AO37" s="10"/>
      <c r="AP37" s="10"/>
      <c r="AQ37" s="10"/>
      <c r="AR37" s="10"/>
      <c r="AS37" s="10"/>
      <c r="AT37" s="10"/>
      <c r="AU37" s="10">
        <f t="shared" si="1"/>
        <v>2.3009999999999997</v>
      </c>
      <c r="AV37" s="10">
        <f t="shared" si="2"/>
        <v>1.8</v>
      </c>
      <c r="AW37" s="681">
        <v>20</v>
      </c>
      <c r="AX37" s="10"/>
      <c r="AY37" s="10"/>
      <c r="AZ37" s="10"/>
      <c r="BA37" s="10"/>
      <c r="BB37" s="10"/>
      <c r="BC37" s="10"/>
      <c r="BD37" s="10"/>
      <c r="BE37" s="173"/>
    </row>
    <row r="38" spans="1:57">
      <c r="A38" s="691">
        <v>0.36458333333333331</v>
      </c>
      <c r="B38" s="10">
        <v>5.88</v>
      </c>
      <c r="C38" s="10">
        <v>7.11</v>
      </c>
      <c r="D38" s="10">
        <v>7.44</v>
      </c>
      <c r="E38" s="10">
        <v>6.33</v>
      </c>
      <c r="F38" s="10">
        <v>6.1</v>
      </c>
      <c r="G38" s="10">
        <v>6.47</v>
      </c>
      <c r="H38" s="10">
        <v>7.02</v>
      </c>
      <c r="I38" s="10">
        <v>6.14</v>
      </c>
      <c r="J38" s="13">
        <v>4.8499999999999996</v>
      </c>
      <c r="K38" s="10">
        <v>6.23</v>
      </c>
      <c r="L38" s="10">
        <v>6.48</v>
      </c>
      <c r="M38" s="10">
        <v>6.26</v>
      </c>
      <c r="N38" s="10">
        <v>6.34</v>
      </c>
      <c r="O38" s="10">
        <v>6.94</v>
      </c>
      <c r="P38" s="10">
        <v>5.66</v>
      </c>
      <c r="Q38" s="10">
        <v>5.59</v>
      </c>
      <c r="R38" s="676"/>
      <c r="S38" s="692">
        <v>0.36458333333333331</v>
      </c>
      <c r="T38" s="10">
        <f t="shared" si="4"/>
        <v>0</v>
      </c>
      <c r="U38" s="10">
        <f t="shared" si="4"/>
        <v>0</v>
      </c>
      <c r="V38" s="10">
        <f t="shared" si="4"/>
        <v>0</v>
      </c>
      <c r="W38" s="10">
        <f t="shared" si="4"/>
        <v>0</v>
      </c>
      <c r="X38" s="10">
        <f t="shared" si="4"/>
        <v>0</v>
      </c>
      <c r="Y38" s="10">
        <f t="shared" si="4"/>
        <v>9.9999999999997868E-3</v>
      </c>
      <c r="Z38" s="10">
        <f t="shared" si="4"/>
        <v>0</v>
      </c>
      <c r="AA38" s="10">
        <f t="shared" si="4"/>
        <v>0</v>
      </c>
      <c r="AB38" s="13">
        <f t="shared" si="4"/>
        <v>0</v>
      </c>
      <c r="AC38" s="10">
        <f t="shared" si="4"/>
        <v>0</v>
      </c>
      <c r="AD38" s="10">
        <f t="shared" si="4"/>
        <v>3.0000000000000249E-2</v>
      </c>
      <c r="AE38" s="10">
        <f t="shared" si="4"/>
        <v>0</v>
      </c>
      <c r="AF38" s="10">
        <f t="shared" si="4"/>
        <v>0</v>
      </c>
      <c r="AG38" s="10">
        <f t="shared" si="4"/>
        <v>0</v>
      </c>
      <c r="AH38" s="10">
        <f t="shared" si="4"/>
        <v>0</v>
      </c>
      <c r="AI38" s="10">
        <f t="shared" si="3"/>
        <v>0</v>
      </c>
      <c r="AJ38" s="10">
        <f>AVERAGE(T269:AA280,T557:AA568,T845:AA856,T1133:AA1144,T1421:AA1432)</f>
        <v>1.3666666666666657E-2</v>
      </c>
      <c r="AK38" s="10">
        <f>STDEV(T269:AA280,T557:AA568,T845:AA856,T1133:AA1144,T1421:AA1432)/480^0.5</f>
        <v>2.1285932682845077E-3</v>
      </c>
      <c r="AL38" s="10">
        <f>AVERAGE(AB269:AI280,AB557:AI568,AB845:AI856,AB1133:AI1144,AB1421:AI1432)</f>
        <v>1.4187499999999987E-2</v>
      </c>
      <c r="AM38" s="10">
        <f>STDEV(AB269:AI280,AB557:AI568,AB845:AI856,AB1133:AI1144,AB1421:AI1432)/480^0.5</f>
        <v>2.4232146117200851E-3</v>
      </c>
      <c r="AN38" s="681">
        <v>21</v>
      </c>
      <c r="AO38" s="10"/>
      <c r="AP38" s="10"/>
      <c r="AQ38" s="10"/>
      <c r="AR38" s="10"/>
      <c r="AS38" s="10"/>
      <c r="AT38" s="10"/>
      <c r="AU38" s="10">
        <f t="shared" si="1"/>
        <v>1.9679999999999986</v>
      </c>
      <c r="AV38" s="10">
        <f t="shared" si="2"/>
        <v>2.0429999999999979</v>
      </c>
      <c r="AW38" s="681">
        <v>21</v>
      </c>
      <c r="AX38" s="10"/>
      <c r="AY38" s="10"/>
      <c r="AZ38" s="10"/>
      <c r="BA38" s="10"/>
      <c r="BB38" s="10"/>
      <c r="BC38" s="10"/>
      <c r="BD38" s="10"/>
      <c r="BE38" s="173"/>
    </row>
    <row r="39" spans="1:57">
      <c r="A39" s="691">
        <v>0.36805555555555558</v>
      </c>
      <c r="B39" s="10">
        <v>5.88</v>
      </c>
      <c r="C39" s="10">
        <v>7.11</v>
      </c>
      <c r="D39" s="10">
        <v>7.44</v>
      </c>
      <c r="E39" s="10">
        <v>6.36</v>
      </c>
      <c r="F39" s="10">
        <v>6.1</v>
      </c>
      <c r="G39" s="10">
        <v>6.47</v>
      </c>
      <c r="H39" s="10">
        <v>7.02</v>
      </c>
      <c r="I39" s="10">
        <v>6.14</v>
      </c>
      <c r="J39" s="13">
        <v>4.88</v>
      </c>
      <c r="K39" s="10">
        <v>6.23</v>
      </c>
      <c r="L39" s="10">
        <v>6.48</v>
      </c>
      <c r="M39" s="10">
        <v>6.58</v>
      </c>
      <c r="N39" s="10">
        <v>6.34</v>
      </c>
      <c r="O39" s="10">
        <v>6.94</v>
      </c>
      <c r="P39" s="10">
        <v>5.66</v>
      </c>
      <c r="Q39" s="10">
        <v>5.59</v>
      </c>
      <c r="R39" s="676"/>
      <c r="S39" s="692">
        <v>0.36805555555555558</v>
      </c>
      <c r="T39" s="10">
        <f t="shared" si="4"/>
        <v>0</v>
      </c>
      <c r="U39" s="10">
        <f t="shared" si="4"/>
        <v>0</v>
      </c>
      <c r="V39" s="10">
        <f t="shared" si="4"/>
        <v>0</v>
      </c>
      <c r="W39" s="10">
        <f t="shared" si="4"/>
        <v>3.0000000000000249E-2</v>
      </c>
      <c r="X39" s="10">
        <f t="shared" si="4"/>
        <v>0</v>
      </c>
      <c r="Y39" s="10">
        <f t="shared" si="4"/>
        <v>0</v>
      </c>
      <c r="Z39" s="10">
        <f t="shared" si="4"/>
        <v>0</v>
      </c>
      <c r="AA39" s="10">
        <f t="shared" si="4"/>
        <v>0</v>
      </c>
      <c r="AB39" s="13">
        <f t="shared" si="4"/>
        <v>3.0000000000000249E-2</v>
      </c>
      <c r="AC39" s="10">
        <f t="shared" si="4"/>
        <v>0</v>
      </c>
      <c r="AD39" s="10">
        <f t="shared" si="4"/>
        <v>0</v>
      </c>
      <c r="AE39" s="10">
        <f t="shared" si="4"/>
        <v>0.32000000000000028</v>
      </c>
      <c r="AF39" s="10">
        <f t="shared" si="4"/>
        <v>0</v>
      </c>
      <c r="AG39" s="10">
        <f t="shared" si="4"/>
        <v>0</v>
      </c>
      <c r="AH39" s="10">
        <f t="shared" si="4"/>
        <v>0</v>
      </c>
      <c r="AI39" s="10">
        <f t="shared" si="3"/>
        <v>0</v>
      </c>
      <c r="AJ39" s="10">
        <f>AVERAGE(T281:AA292,T569:AA580,T857:AA868,T1145:AA1156,T1433:AA1444)</f>
        <v>1.5062500000000005E-2</v>
      </c>
      <c r="AK39" s="10">
        <f>STDEV(T281:AA292,T569:AA580,T857:AA868,T1145:AA1156,T1433:AA1444)/480^0.5</f>
        <v>2.4411997063814805E-3</v>
      </c>
      <c r="AL39" s="10">
        <f>AVERAGE(AB281:AI292,AB569:AI580,AB857:AI868,AB1145:AI1156,AB1433:AI1444)</f>
        <v>1.3333333333333367E-2</v>
      </c>
      <c r="AM39" s="10">
        <f>STDEV(AB281:AI292,AB569:AI580,AB857:AI868,AB1145:AI1156,AB1433:AI1444)/480^0.5</f>
        <v>1.6246442074319808E-3</v>
      </c>
      <c r="AN39" s="681">
        <v>22</v>
      </c>
      <c r="AO39" s="10"/>
      <c r="AP39" s="10"/>
      <c r="AQ39" s="10"/>
      <c r="AR39" s="10"/>
      <c r="AS39" s="10"/>
      <c r="AT39" s="10"/>
      <c r="AU39" s="10">
        <f t="shared" si="1"/>
        <v>2.1690000000000005</v>
      </c>
      <c r="AV39" s="10">
        <f t="shared" si="2"/>
        <v>1.9200000000000048</v>
      </c>
      <c r="AW39" s="681">
        <v>22</v>
      </c>
      <c r="AX39" s="10"/>
      <c r="AY39" s="10"/>
      <c r="AZ39" s="10"/>
      <c r="BA39" s="10"/>
      <c r="BB39" s="10"/>
      <c r="BC39" s="10"/>
      <c r="BD39" s="10"/>
      <c r="BE39" s="173"/>
    </row>
    <row r="40" spans="1:57" ht="16" thickBot="1">
      <c r="A40" s="691">
        <v>0.37152777777777773</v>
      </c>
      <c r="B40" s="10">
        <v>5.88</v>
      </c>
      <c r="C40" s="10">
        <v>7.11</v>
      </c>
      <c r="D40" s="10">
        <v>7.44</v>
      </c>
      <c r="E40" s="10">
        <v>6.36</v>
      </c>
      <c r="F40" s="10">
        <v>6.1</v>
      </c>
      <c r="G40" s="10">
        <v>6.47</v>
      </c>
      <c r="H40" s="10">
        <v>7.02</v>
      </c>
      <c r="I40" s="10">
        <v>6.46</v>
      </c>
      <c r="J40" s="13">
        <v>4.88</v>
      </c>
      <c r="K40" s="10">
        <v>6.23</v>
      </c>
      <c r="L40" s="10">
        <v>6.62</v>
      </c>
      <c r="M40" s="10">
        <v>6.58</v>
      </c>
      <c r="N40" s="10">
        <v>6.34</v>
      </c>
      <c r="O40" s="10">
        <v>6.94</v>
      </c>
      <c r="P40" s="10">
        <v>5.66</v>
      </c>
      <c r="Q40" s="10">
        <v>5.59</v>
      </c>
      <c r="R40" s="676"/>
      <c r="S40" s="692">
        <v>0.37152777777777773</v>
      </c>
      <c r="T40" s="10">
        <f t="shared" si="4"/>
        <v>0</v>
      </c>
      <c r="U40" s="10">
        <f t="shared" si="4"/>
        <v>0</v>
      </c>
      <c r="V40" s="10">
        <f t="shared" si="4"/>
        <v>0</v>
      </c>
      <c r="W40" s="10">
        <f t="shared" si="4"/>
        <v>0</v>
      </c>
      <c r="X40" s="10">
        <f t="shared" si="4"/>
        <v>0</v>
      </c>
      <c r="Y40" s="10">
        <f t="shared" si="4"/>
        <v>0</v>
      </c>
      <c r="Z40" s="10">
        <f t="shared" si="4"/>
        <v>0</v>
      </c>
      <c r="AA40" s="10">
        <f t="shared" si="4"/>
        <v>0.32000000000000028</v>
      </c>
      <c r="AB40" s="13">
        <f t="shared" si="4"/>
        <v>0</v>
      </c>
      <c r="AC40" s="10">
        <f t="shared" si="4"/>
        <v>0</v>
      </c>
      <c r="AD40" s="10">
        <f t="shared" si="4"/>
        <v>0.13999999999999968</v>
      </c>
      <c r="AE40" s="10">
        <f t="shared" si="4"/>
        <v>0</v>
      </c>
      <c r="AF40" s="10">
        <f t="shared" si="4"/>
        <v>0</v>
      </c>
      <c r="AG40" s="10">
        <f t="shared" si="4"/>
        <v>0</v>
      </c>
      <c r="AH40" s="10">
        <f t="shared" si="4"/>
        <v>0</v>
      </c>
      <c r="AI40" s="10">
        <f t="shared" si="3"/>
        <v>0</v>
      </c>
      <c r="AJ40" s="10">
        <f>AVERAGE(T293:AA304,T581:AA592,T869:AA880,T1157:AA1168,T1445:AA1456)</f>
        <v>1.0729166666666668E-2</v>
      </c>
      <c r="AK40" s="10">
        <f>STDEV(T293:AA304,T581:AA592,T869:AA880,T1157:AA1168,T1445:AA1456)/480^0.5</f>
        <v>1.5842232670047864E-3</v>
      </c>
      <c r="AL40" s="10">
        <f>AVERAGE(AB293:AI304,AB581:AI592,AB869:AI880,AB1157:AI1168,AB1445:AI1456)</f>
        <v>1.6645833333333315E-2</v>
      </c>
      <c r="AM40" s="10">
        <f>STDEV(AB293:AI304,AB581:AI592,AB869:AI880,AB1157:AI1168,AB1445:AI1456)/480^0.5</f>
        <v>2.2305173978597308E-3</v>
      </c>
      <c r="AN40" s="682">
        <v>23</v>
      </c>
      <c r="AO40" s="10"/>
      <c r="AP40" s="10"/>
      <c r="AQ40" s="10"/>
      <c r="AR40" s="10"/>
      <c r="AS40" s="10"/>
      <c r="AT40" s="10"/>
      <c r="AU40" s="10">
        <f t="shared" si="1"/>
        <v>1.5450000000000002</v>
      </c>
      <c r="AV40" s="10">
        <f t="shared" si="2"/>
        <v>2.3969999999999971</v>
      </c>
      <c r="AW40" s="682">
        <v>23</v>
      </c>
      <c r="AX40" s="10"/>
      <c r="AY40" s="10"/>
      <c r="AZ40" s="10"/>
      <c r="BA40" s="10"/>
      <c r="BB40" s="10"/>
      <c r="BC40" s="10"/>
      <c r="BD40" s="10"/>
      <c r="BE40" s="173"/>
    </row>
    <row r="41" spans="1:57" ht="16" thickTop="1">
      <c r="A41" s="690">
        <v>0.375</v>
      </c>
      <c r="B41" s="91">
        <v>5.88</v>
      </c>
      <c r="C41" s="91">
        <v>7.11</v>
      </c>
      <c r="D41" s="91">
        <v>7.44</v>
      </c>
      <c r="E41" s="91">
        <v>6.36</v>
      </c>
      <c r="F41" s="91">
        <v>6.1</v>
      </c>
      <c r="G41" s="91">
        <v>6.47</v>
      </c>
      <c r="H41" s="91">
        <v>7.02</v>
      </c>
      <c r="I41" s="91">
        <v>6.46</v>
      </c>
      <c r="J41" s="345">
        <v>4.88</v>
      </c>
      <c r="K41" s="91">
        <v>6.23</v>
      </c>
      <c r="L41" s="91">
        <v>6.76</v>
      </c>
      <c r="M41" s="91">
        <v>6.58</v>
      </c>
      <c r="N41" s="91">
        <v>6.46</v>
      </c>
      <c r="O41" s="91">
        <v>6.94</v>
      </c>
      <c r="P41" s="91">
        <v>5.66</v>
      </c>
      <c r="Q41" s="91">
        <v>5.59</v>
      </c>
      <c r="R41" s="676"/>
      <c r="S41" s="673">
        <v>0.375</v>
      </c>
      <c r="T41" s="91">
        <f t="shared" si="4"/>
        <v>0</v>
      </c>
      <c r="U41" s="91">
        <f t="shared" si="4"/>
        <v>0</v>
      </c>
      <c r="V41" s="91">
        <f t="shared" si="4"/>
        <v>0</v>
      </c>
      <c r="W41" s="91">
        <f t="shared" si="4"/>
        <v>0</v>
      </c>
      <c r="X41" s="91">
        <f t="shared" si="4"/>
        <v>0</v>
      </c>
      <c r="Y41" s="91">
        <f t="shared" si="4"/>
        <v>0</v>
      </c>
      <c r="Z41" s="91">
        <f t="shared" si="4"/>
        <v>0</v>
      </c>
      <c r="AA41" s="91">
        <f t="shared" si="4"/>
        <v>0</v>
      </c>
      <c r="AB41" s="345">
        <f t="shared" si="4"/>
        <v>0</v>
      </c>
      <c r="AC41" s="91">
        <f t="shared" si="4"/>
        <v>0</v>
      </c>
      <c r="AD41" s="91">
        <f t="shared" si="4"/>
        <v>0.13999999999999968</v>
      </c>
      <c r="AE41" s="91">
        <f t="shared" si="4"/>
        <v>0</v>
      </c>
      <c r="AF41" s="91">
        <f t="shared" si="4"/>
        <v>0.12000000000000011</v>
      </c>
      <c r="AG41" s="91">
        <f t="shared" si="4"/>
        <v>0</v>
      </c>
      <c r="AH41" s="91">
        <f t="shared" si="4"/>
        <v>0</v>
      </c>
      <c r="AI41" s="91">
        <f t="shared" si="3"/>
        <v>0</v>
      </c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73"/>
    </row>
    <row r="42" spans="1:57">
      <c r="A42" s="691">
        <v>0.37847222222222227</v>
      </c>
      <c r="B42" s="10">
        <v>5.88</v>
      </c>
      <c r="C42" s="10">
        <v>7.11</v>
      </c>
      <c r="D42" s="10">
        <v>7.44</v>
      </c>
      <c r="E42" s="10">
        <v>6.36</v>
      </c>
      <c r="F42" s="10">
        <v>6.1</v>
      </c>
      <c r="G42" s="10">
        <v>6.47</v>
      </c>
      <c r="H42" s="10">
        <v>7.02</v>
      </c>
      <c r="I42" s="10">
        <v>6.49</v>
      </c>
      <c r="J42" s="13">
        <v>4.88</v>
      </c>
      <c r="K42" s="10">
        <v>6.23</v>
      </c>
      <c r="L42" s="10">
        <v>6.77</v>
      </c>
      <c r="M42" s="10">
        <v>6.58</v>
      </c>
      <c r="N42" s="10">
        <v>6.5</v>
      </c>
      <c r="O42" s="10">
        <v>6.94</v>
      </c>
      <c r="P42" s="10">
        <v>5.66</v>
      </c>
      <c r="Q42" s="10">
        <v>5.59</v>
      </c>
      <c r="R42" s="676"/>
      <c r="S42" s="692">
        <v>0.37847222222222227</v>
      </c>
      <c r="T42" s="10">
        <f t="shared" si="4"/>
        <v>0</v>
      </c>
      <c r="U42" s="10">
        <f t="shared" si="4"/>
        <v>0</v>
      </c>
      <c r="V42" s="10">
        <f t="shared" si="4"/>
        <v>0</v>
      </c>
      <c r="W42" s="10">
        <f t="shared" si="4"/>
        <v>0</v>
      </c>
      <c r="X42" s="10">
        <f t="shared" si="4"/>
        <v>0</v>
      </c>
      <c r="Y42" s="10">
        <f t="shared" si="4"/>
        <v>0</v>
      </c>
      <c r="Z42" s="10">
        <f t="shared" si="4"/>
        <v>0</v>
      </c>
      <c r="AA42" s="10">
        <f t="shared" si="4"/>
        <v>3.0000000000000249E-2</v>
      </c>
      <c r="AB42" s="13">
        <f t="shared" si="4"/>
        <v>0</v>
      </c>
      <c r="AC42" s="10">
        <f t="shared" si="4"/>
        <v>0</v>
      </c>
      <c r="AD42" s="10">
        <f t="shared" si="4"/>
        <v>9.9999999999997868E-3</v>
      </c>
      <c r="AE42" s="10">
        <f t="shared" si="4"/>
        <v>0</v>
      </c>
      <c r="AF42" s="10">
        <f t="shared" si="4"/>
        <v>4.0000000000000036E-2</v>
      </c>
      <c r="AG42" s="10">
        <f t="shared" si="4"/>
        <v>0</v>
      </c>
      <c r="AH42" s="10">
        <f t="shared" si="4"/>
        <v>0</v>
      </c>
      <c r="AI42" s="10">
        <f t="shared" si="3"/>
        <v>0</v>
      </c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73"/>
    </row>
    <row r="43" spans="1:57">
      <c r="A43" s="691">
        <v>0.38194444444444442</v>
      </c>
      <c r="B43" s="10">
        <v>5.88</v>
      </c>
      <c r="C43" s="10">
        <v>7.11</v>
      </c>
      <c r="D43" s="10">
        <v>7.44</v>
      </c>
      <c r="E43" s="10">
        <v>6.36</v>
      </c>
      <c r="F43" s="10">
        <v>6.1</v>
      </c>
      <c r="G43" s="10">
        <v>6.47</v>
      </c>
      <c r="H43" s="10">
        <v>7.02</v>
      </c>
      <c r="I43" s="10">
        <v>6.49</v>
      </c>
      <c r="J43" s="13">
        <v>4.88</v>
      </c>
      <c r="K43" s="10">
        <v>6.23</v>
      </c>
      <c r="L43" s="10">
        <v>6.77</v>
      </c>
      <c r="M43" s="10">
        <v>6.58</v>
      </c>
      <c r="N43" s="10">
        <v>6.53</v>
      </c>
      <c r="O43" s="10">
        <v>6.94</v>
      </c>
      <c r="P43" s="10">
        <v>5.77</v>
      </c>
      <c r="Q43" s="10">
        <v>5.59</v>
      </c>
      <c r="R43" s="676"/>
      <c r="S43" s="692">
        <v>0.38194444444444442</v>
      </c>
      <c r="T43" s="10">
        <f t="shared" si="4"/>
        <v>0</v>
      </c>
      <c r="U43" s="10">
        <f t="shared" si="4"/>
        <v>0</v>
      </c>
      <c r="V43" s="10">
        <f t="shared" si="4"/>
        <v>0</v>
      </c>
      <c r="W43" s="10">
        <f t="shared" si="4"/>
        <v>0</v>
      </c>
      <c r="X43" s="10">
        <f t="shared" si="4"/>
        <v>0</v>
      </c>
      <c r="Y43" s="10">
        <f t="shared" si="4"/>
        <v>0</v>
      </c>
      <c r="Z43" s="10">
        <f t="shared" si="4"/>
        <v>0</v>
      </c>
      <c r="AA43" s="10">
        <f t="shared" si="4"/>
        <v>0</v>
      </c>
      <c r="AB43" s="13">
        <f t="shared" si="4"/>
        <v>0</v>
      </c>
      <c r="AC43" s="10">
        <f t="shared" si="4"/>
        <v>0</v>
      </c>
      <c r="AD43" s="10">
        <f t="shared" si="4"/>
        <v>0</v>
      </c>
      <c r="AE43" s="10">
        <f t="shared" si="4"/>
        <v>0</v>
      </c>
      <c r="AF43" s="10">
        <f t="shared" si="4"/>
        <v>3.0000000000000249E-2</v>
      </c>
      <c r="AG43" s="10">
        <f t="shared" si="4"/>
        <v>0</v>
      </c>
      <c r="AH43" s="10">
        <f t="shared" si="4"/>
        <v>0.10999999999999943</v>
      </c>
      <c r="AI43" s="10">
        <f t="shared" si="3"/>
        <v>0</v>
      </c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73"/>
    </row>
    <row r="44" spans="1:57">
      <c r="A44" s="691">
        <v>0.38541666666666669</v>
      </c>
      <c r="B44" s="10">
        <v>5.88</v>
      </c>
      <c r="C44" s="10">
        <v>7.11</v>
      </c>
      <c r="D44" s="10">
        <v>7.44</v>
      </c>
      <c r="E44" s="10">
        <v>6.36</v>
      </c>
      <c r="F44" s="10">
        <v>6.1</v>
      </c>
      <c r="G44" s="10">
        <v>6.47</v>
      </c>
      <c r="H44" s="10">
        <v>7.02</v>
      </c>
      <c r="I44" s="10">
        <v>6.49</v>
      </c>
      <c r="J44" s="13">
        <v>4.88</v>
      </c>
      <c r="K44" s="10">
        <v>6.23</v>
      </c>
      <c r="L44" s="10">
        <v>6.77</v>
      </c>
      <c r="M44" s="10">
        <v>6.61</v>
      </c>
      <c r="N44" s="10">
        <v>6.53</v>
      </c>
      <c r="O44" s="10">
        <v>6.94</v>
      </c>
      <c r="P44" s="10">
        <v>5.78</v>
      </c>
      <c r="Q44" s="10">
        <v>5.59</v>
      </c>
      <c r="R44" s="676"/>
      <c r="S44" s="692">
        <v>0.38541666666666669</v>
      </c>
      <c r="T44" s="10">
        <f t="shared" si="4"/>
        <v>0</v>
      </c>
      <c r="U44" s="10">
        <f t="shared" si="4"/>
        <v>0</v>
      </c>
      <c r="V44" s="10">
        <f t="shared" si="4"/>
        <v>0</v>
      </c>
      <c r="W44" s="10">
        <f t="shared" si="4"/>
        <v>0</v>
      </c>
      <c r="X44" s="10">
        <f t="shared" si="4"/>
        <v>0</v>
      </c>
      <c r="Y44" s="10">
        <f t="shared" si="4"/>
        <v>0</v>
      </c>
      <c r="Z44" s="10">
        <f t="shared" si="4"/>
        <v>0</v>
      </c>
      <c r="AA44" s="10">
        <f t="shared" si="4"/>
        <v>0</v>
      </c>
      <c r="AB44" s="13">
        <f t="shared" si="4"/>
        <v>0</v>
      </c>
      <c r="AC44" s="10">
        <f t="shared" si="4"/>
        <v>0</v>
      </c>
      <c r="AD44" s="10">
        <f t="shared" si="4"/>
        <v>0</v>
      </c>
      <c r="AE44" s="10">
        <f t="shared" si="4"/>
        <v>3.0000000000000249E-2</v>
      </c>
      <c r="AF44" s="10">
        <f t="shared" si="4"/>
        <v>0</v>
      </c>
      <c r="AG44" s="10">
        <f t="shared" si="4"/>
        <v>0</v>
      </c>
      <c r="AH44" s="10">
        <f t="shared" si="4"/>
        <v>1.0000000000000675E-2</v>
      </c>
      <c r="AI44" s="10">
        <f t="shared" si="3"/>
        <v>0</v>
      </c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73"/>
    </row>
    <row r="45" spans="1:57">
      <c r="A45" s="691">
        <v>0.3888888888888889</v>
      </c>
      <c r="B45" s="10">
        <v>5.88</v>
      </c>
      <c r="C45" s="10">
        <v>7.11</v>
      </c>
      <c r="D45" s="10">
        <v>7.44</v>
      </c>
      <c r="E45" s="10">
        <v>6.36</v>
      </c>
      <c r="F45" s="10">
        <v>6.1</v>
      </c>
      <c r="G45" s="10">
        <v>6.47</v>
      </c>
      <c r="H45" s="10">
        <v>7.02</v>
      </c>
      <c r="I45" s="10">
        <v>6.49</v>
      </c>
      <c r="J45" s="13">
        <v>4.88</v>
      </c>
      <c r="K45" s="10">
        <v>6.23</v>
      </c>
      <c r="L45" s="10">
        <v>6.77</v>
      </c>
      <c r="M45" s="10">
        <v>6.61</v>
      </c>
      <c r="N45" s="10">
        <v>6.53</v>
      </c>
      <c r="O45" s="10">
        <v>6.94</v>
      </c>
      <c r="P45" s="10">
        <v>5.78</v>
      </c>
      <c r="Q45" s="10">
        <v>5.59</v>
      </c>
      <c r="R45" s="676"/>
      <c r="S45" s="692">
        <v>0.3888888888888889</v>
      </c>
      <c r="T45" s="10">
        <f t="shared" si="4"/>
        <v>0</v>
      </c>
      <c r="U45" s="10">
        <f t="shared" si="4"/>
        <v>0</v>
      </c>
      <c r="V45" s="10">
        <f t="shared" si="4"/>
        <v>0</v>
      </c>
      <c r="W45" s="10">
        <f t="shared" si="4"/>
        <v>0</v>
      </c>
      <c r="X45" s="10">
        <f t="shared" si="4"/>
        <v>0</v>
      </c>
      <c r="Y45" s="10">
        <f t="shared" si="4"/>
        <v>0</v>
      </c>
      <c r="Z45" s="10">
        <f t="shared" si="4"/>
        <v>0</v>
      </c>
      <c r="AA45" s="10">
        <f t="shared" si="4"/>
        <v>0</v>
      </c>
      <c r="AB45" s="13">
        <f t="shared" si="4"/>
        <v>0</v>
      </c>
      <c r="AC45" s="10">
        <f t="shared" si="4"/>
        <v>0</v>
      </c>
      <c r="AD45" s="10">
        <f t="shared" si="4"/>
        <v>0</v>
      </c>
      <c r="AE45" s="10">
        <f t="shared" si="4"/>
        <v>0</v>
      </c>
      <c r="AF45" s="10">
        <f t="shared" si="4"/>
        <v>0</v>
      </c>
      <c r="AG45" s="10">
        <f t="shared" si="4"/>
        <v>0</v>
      </c>
      <c r="AH45" s="10">
        <f t="shared" si="4"/>
        <v>0</v>
      </c>
      <c r="AI45" s="10">
        <f t="shared" si="3"/>
        <v>0</v>
      </c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73"/>
    </row>
    <row r="46" spans="1:57">
      <c r="A46" s="691">
        <v>0.3923611111111111</v>
      </c>
      <c r="B46" s="10">
        <v>5.88</v>
      </c>
      <c r="C46" s="10">
        <v>7.11</v>
      </c>
      <c r="D46" s="10">
        <v>7.44</v>
      </c>
      <c r="E46" s="10">
        <v>6.36</v>
      </c>
      <c r="F46" s="10">
        <v>6.1</v>
      </c>
      <c r="G46" s="10">
        <v>6.47</v>
      </c>
      <c r="H46" s="10">
        <v>7.02</v>
      </c>
      <c r="I46" s="10">
        <v>6.49</v>
      </c>
      <c r="J46" s="13">
        <v>4.88</v>
      </c>
      <c r="K46" s="10">
        <v>6.23</v>
      </c>
      <c r="L46" s="10">
        <v>6.77</v>
      </c>
      <c r="M46" s="10">
        <v>6.61</v>
      </c>
      <c r="N46" s="10">
        <v>6.53</v>
      </c>
      <c r="O46" s="10">
        <v>6.94</v>
      </c>
      <c r="P46" s="10">
        <v>5.78</v>
      </c>
      <c r="Q46" s="10">
        <v>5.59</v>
      </c>
      <c r="R46" s="676"/>
      <c r="S46" s="692">
        <v>0.3923611111111111</v>
      </c>
      <c r="T46" s="10">
        <f t="shared" si="4"/>
        <v>0</v>
      </c>
      <c r="U46" s="10">
        <f t="shared" si="4"/>
        <v>0</v>
      </c>
      <c r="V46" s="10">
        <f t="shared" si="4"/>
        <v>0</v>
      </c>
      <c r="W46" s="10">
        <f t="shared" si="4"/>
        <v>0</v>
      </c>
      <c r="X46" s="10">
        <f t="shared" si="4"/>
        <v>0</v>
      </c>
      <c r="Y46" s="10">
        <f t="shared" si="4"/>
        <v>0</v>
      </c>
      <c r="Z46" s="10">
        <f t="shared" si="4"/>
        <v>0</v>
      </c>
      <c r="AA46" s="10">
        <f t="shared" si="4"/>
        <v>0</v>
      </c>
      <c r="AB46" s="13">
        <f t="shared" si="4"/>
        <v>0</v>
      </c>
      <c r="AC46" s="10">
        <f t="shared" si="4"/>
        <v>0</v>
      </c>
      <c r="AD46" s="10">
        <f t="shared" si="4"/>
        <v>0</v>
      </c>
      <c r="AE46" s="10">
        <f t="shared" si="4"/>
        <v>0</v>
      </c>
      <c r="AF46" s="10">
        <f t="shared" si="4"/>
        <v>0</v>
      </c>
      <c r="AG46" s="10">
        <f t="shared" si="4"/>
        <v>0</v>
      </c>
      <c r="AH46" s="10">
        <f t="shared" si="4"/>
        <v>0</v>
      </c>
      <c r="AI46" s="10">
        <f t="shared" si="3"/>
        <v>0</v>
      </c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73"/>
    </row>
    <row r="47" spans="1:57">
      <c r="A47" s="691">
        <v>0.39583333333333331</v>
      </c>
      <c r="B47" s="10">
        <v>5.88</v>
      </c>
      <c r="C47" s="10">
        <v>7.11</v>
      </c>
      <c r="D47" s="10">
        <v>7.44</v>
      </c>
      <c r="E47" s="10">
        <v>6.36</v>
      </c>
      <c r="F47" s="10">
        <v>6.1</v>
      </c>
      <c r="G47" s="10">
        <v>6.47</v>
      </c>
      <c r="H47" s="10">
        <v>7.02</v>
      </c>
      <c r="I47" s="10">
        <v>6.49</v>
      </c>
      <c r="J47" s="13">
        <v>4.88</v>
      </c>
      <c r="K47" s="10">
        <v>6.23</v>
      </c>
      <c r="L47" s="10">
        <v>6.77</v>
      </c>
      <c r="M47" s="10">
        <v>6.61</v>
      </c>
      <c r="N47" s="10">
        <v>6.53</v>
      </c>
      <c r="O47" s="10">
        <v>6.94</v>
      </c>
      <c r="P47" s="10">
        <v>5.78</v>
      </c>
      <c r="Q47" s="10">
        <v>5.59</v>
      </c>
      <c r="R47" s="676"/>
      <c r="S47" s="692">
        <v>0.39583333333333331</v>
      </c>
      <c r="T47" s="10">
        <f t="shared" si="4"/>
        <v>0</v>
      </c>
      <c r="U47" s="10">
        <f t="shared" si="4"/>
        <v>0</v>
      </c>
      <c r="V47" s="10">
        <f t="shared" si="4"/>
        <v>0</v>
      </c>
      <c r="W47" s="10">
        <f t="shared" si="4"/>
        <v>0</v>
      </c>
      <c r="X47" s="10">
        <f t="shared" si="4"/>
        <v>0</v>
      </c>
      <c r="Y47" s="10">
        <f t="shared" si="4"/>
        <v>0</v>
      </c>
      <c r="Z47" s="10">
        <f t="shared" si="4"/>
        <v>0</v>
      </c>
      <c r="AA47" s="10">
        <f t="shared" si="4"/>
        <v>0</v>
      </c>
      <c r="AB47" s="13">
        <f t="shared" si="4"/>
        <v>0</v>
      </c>
      <c r="AC47" s="10">
        <f t="shared" si="4"/>
        <v>0</v>
      </c>
      <c r="AD47" s="10">
        <f t="shared" si="4"/>
        <v>0</v>
      </c>
      <c r="AE47" s="10">
        <f t="shared" si="4"/>
        <v>0</v>
      </c>
      <c r="AF47" s="10">
        <f t="shared" si="4"/>
        <v>0</v>
      </c>
      <c r="AG47" s="10">
        <f t="shared" si="4"/>
        <v>0</v>
      </c>
      <c r="AH47" s="10">
        <f t="shared" si="4"/>
        <v>0</v>
      </c>
      <c r="AI47" s="10">
        <f t="shared" si="3"/>
        <v>0</v>
      </c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73"/>
    </row>
    <row r="48" spans="1:57">
      <c r="A48" s="691">
        <v>0.39930555555555558</v>
      </c>
      <c r="B48" s="10">
        <v>5.88</v>
      </c>
      <c r="C48" s="10">
        <v>7.24</v>
      </c>
      <c r="D48" s="10">
        <v>7.44</v>
      </c>
      <c r="E48" s="10">
        <v>6.36</v>
      </c>
      <c r="F48" s="10">
        <v>6.1</v>
      </c>
      <c r="G48" s="10">
        <v>6.47</v>
      </c>
      <c r="H48" s="10">
        <v>7.02</v>
      </c>
      <c r="I48" s="10">
        <v>6.49</v>
      </c>
      <c r="J48" s="13">
        <v>4.88</v>
      </c>
      <c r="K48" s="10">
        <v>6.23</v>
      </c>
      <c r="L48" s="10">
        <v>6.77</v>
      </c>
      <c r="M48" s="10">
        <v>6.61</v>
      </c>
      <c r="N48" s="10">
        <v>6.53</v>
      </c>
      <c r="O48" s="10">
        <v>6.94</v>
      </c>
      <c r="P48" s="10">
        <v>5.78</v>
      </c>
      <c r="Q48" s="10">
        <v>5.59</v>
      </c>
      <c r="R48" s="676"/>
      <c r="S48" s="692">
        <v>0.39930555555555558</v>
      </c>
      <c r="T48" s="10">
        <f t="shared" si="4"/>
        <v>0</v>
      </c>
      <c r="U48" s="10">
        <f t="shared" si="4"/>
        <v>0.12999999999999989</v>
      </c>
      <c r="V48" s="10">
        <f t="shared" si="4"/>
        <v>0</v>
      </c>
      <c r="W48" s="10">
        <f t="shared" si="4"/>
        <v>0</v>
      </c>
      <c r="X48" s="10">
        <f t="shared" si="4"/>
        <v>0</v>
      </c>
      <c r="Y48" s="10">
        <f t="shared" si="4"/>
        <v>0</v>
      </c>
      <c r="Z48" s="10">
        <f t="shared" si="4"/>
        <v>0</v>
      </c>
      <c r="AA48" s="10">
        <f t="shared" si="4"/>
        <v>0</v>
      </c>
      <c r="AB48" s="13">
        <f t="shared" si="4"/>
        <v>0</v>
      </c>
      <c r="AC48" s="10">
        <f t="shared" si="4"/>
        <v>0</v>
      </c>
      <c r="AD48" s="10">
        <f t="shared" si="4"/>
        <v>0</v>
      </c>
      <c r="AE48" s="10">
        <f t="shared" si="4"/>
        <v>0</v>
      </c>
      <c r="AF48" s="10">
        <f t="shared" si="4"/>
        <v>0</v>
      </c>
      <c r="AG48" s="10">
        <f t="shared" si="4"/>
        <v>0</v>
      </c>
      <c r="AH48" s="10">
        <f t="shared" si="4"/>
        <v>0</v>
      </c>
      <c r="AI48" s="10">
        <f t="shared" si="3"/>
        <v>0</v>
      </c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73"/>
    </row>
    <row r="49" spans="1:57">
      <c r="A49" s="691">
        <v>0.40277777777777773</v>
      </c>
      <c r="B49" s="10">
        <v>5.88</v>
      </c>
      <c r="C49" s="10">
        <v>7.24</v>
      </c>
      <c r="D49" s="10">
        <v>7.44</v>
      </c>
      <c r="E49" s="10">
        <v>6.36</v>
      </c>
      <c r="F49" s="10">
        <v>6.1</v>
      </c>
      <c r="G49" s="10">
        <v>6.47</v>
      </c>
      <c r="H49" s="10">
        <v>7.02</v>
      </c>
      <c r="I49" s="10">
        <v>6.49</v>
      </c>
      <c r="J49" s="13">
        <v>4.88</v>
      </c>
      <c r="K49" s="10">
        <v>6.25</v>
      </c>
      <c r="L49" s="10">
        <v>6.77</v>
      </c>
      <c r="M49" s="10">
        <v>6.61</v>
      </c>
      <c r="N49" s="10">
        <v>6.53</v>
      </c>
      <c r="O49" s="10">
        <v>6.94</v>
      </c>
      <c r="P49" s="10">
        <v>5.78</v>
      </c>
      <c r="Q49" s="10">
        <v>5.59</v>
      </c>
      <c r="R49" s="676"/>
      <c r="S49" s="692">
        <v>0.40277777777777773</v>
      </c>
      <c r="T49" s="10">
        <f t="shared" si="4"/>
        <v>0</v>
      </c>
      <c r="U49" s="10">
        <f t="shared" si="4"/>
        <v>0</v>
      </c>
      <c r="V49" s="10">
        <f t="shared" si="4"/>
        <v>0</v>
      </c>
      <c r="W49" s="10">
        <f t="shared" si="4"/>
        <v>0</v>
      </c>
      <c r="X49" s="10">
        <f t="shared" si="4"/>
        <v>0</v>
      </c>
      <c r="Y49" s="10">
        <f t="shared" si="4"/>
        <v>0</v>
      </c>
      <c r="Z49" s="10">
        <f t="shared" si="4"/>
        <v>0</v>
      </c>
      <c r="AA49" s="10">
        <f t="shared" si="4"/>
        <v>0</v>
      </c>
      <c r="AB49" s="13">
        <f t="shared" si="4"/>
        <v>0</v>
      </c>
      <c r="AC49" s="10">
        <f t="shared" si="4"/>
        <v>1.9999999999999574E-2</v>
      </c>
      <c r="AD49" s="10">
        <f t="shared" si="4"/>
        <v>0</v>
      </c>
      <c r="AE49" s="10">
        <f t="shared" si="4"/>
        <v>0</v>
      </c>
      <c r="AF49" s="10">
        <f t="shared" si="4"/>
        <v>0</v>
      </c>
      <c r="AG49" s="10">
        <f t="shared" si="4"/>
        <v>0</v>
      </c>
      <c r="AH49" s="10">
        <f t="shared" si="4"/>
        <v>0</v>
      </c>
      <c r="AI49" s="10">
        <f t="shared" si="3"/>
        <v>0</v>
      </c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73"/>
    </row>
    <row r="50" spans="1:57">
      <c r="A50" s="691">
        <v>0.40625</v>
      </c>
      <c r="B50" s="10">
        <v>5.89</v>
      </c>
      <c r="C50" s="10">
        <v>7.24</v>
      </c>
      <c r="D50" s="10">
        <v>7.44</v>
      </c>
      <c r="E50" s="10">
        <v>6.36</v>
      </c>
      <c r="F50" s="10">
        <v>6.1</v>
      </c>
      <c r="G50" s="10">
        <v>6.47</v>
      </c>
      <c r="H50" s="10">
        <v>7.02</v>
      </c>
      <c r="I50" s="10">
        <v>6.49</v>
      </c>
      <c r="J50" s="13">
        <v>4.88</v>
      </c>
      <c r="K50" s="10">
        <v>6.31</v>
      </c>
      <c r="L50" s="10">
        <v>6.77</v>
      </c>
      <c r="M50" s="10">
        <v>6.61</v>
      </c>
      <c r="N50" s="10">
        <v>6.53</v>
      </c>
      <c r="O50" s="10">
        <v>6.94</v>
      </c>
      <c r="P50" s="10">
        <v>5.81</v>
      </c>
      <c r="Q50" s="10">
        <v>5.59</v>
      </c>
      <c r="R50" s="676"/>
      <c r="S50" s="692">
        <v>0.40625</v>
      </c>
      <c r="T50" s="10">
        <f t="shared" ref="T50:AH66" si="5">B50-B49</f>
        <v>9.9999999999997868E-3</v>
      </c>
      <c r="U50" s="10">
        <f t="shared" si="5"/>
        <v>0</v>
      </c>
      <c r="V50" s="10">
        <f t="shared" si="5"/>
        <v>0</v>
      </c>
      <c r="W50" s="10">
        <f t="shared" si="5"/>
        <v>0</v>
      </c>
      <c r="X50" s="10">
        <f t="shared" si="5"/>
        <v>0</v>
      </c>
      <c r="Y50" s="10">
        <f t="shared" si="5"/>
        <v>0</v>
      </c>
      <c r="Z50" s="10">
        <f t="shared" si="5"/>
        <v>0</v>
      </c>
      <c r="AA50" s="10">
        <f t="shared" si="5"/>
        <v>0</v>
      </c>
      <c r="AB50" s="13">
        <f t="shared" si="5"/>
        <v>0</v>
      </c>
      <c r="AC50" s="10">
        <f t="shared" si="5"/>
        <v>5.9999999999999609E-2</v>
      </c>
      <c r="AD50" s="10">
        <f t="shared" si="5"/>
        <v>0</v>
      </c>
      <c r="AE50" s="10">
        <f t="shared" si="5"/>
        <v>0</v>
      </c>
      <c r="AF50" s="10">
        <f t="shared" si="5"/>
        <v>0</v>
      </c>
      <c r="AG50" s="10">
        <f t="shared" si="5"/>
        <v>0</v>
      </c>
      <c r="AH50" s="10">
        <f t="shared" si="5"/>
        <v>2.9999999999999361E-2</v>
      </c>
      <c r="AI50" s="10">
        <f t="shared" si="3"/>
        <v>0</v>
      </c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73"/>
    </row>
    <row r="51" spans="1:57">
      <c r="A51" s="691">
        <v>0.40972222222222227</v>
      </c>
      <c r="B51" s="10">
        <v>5.89</v>
      </c>
      <c r="C51" s="10">
        <v>7.24</v>
      </c>
      <c r="D51" s="10">
        <v>7.44</v>
      </c>
      <c r="E51" s="10">
        <v>6.36</v>
      </c>
      <c r="F51" s="10">
        <v>6.1</v>
      </c>
      <c r="G51" s="10">
        <v>6.47</v>
      </c>
      <c r="H51" s="10">
        <v>7.02</v>
      </c>
      <c r="I51" s="10">
        <v>6.49</v>
      </c>
      <c r="J51" s="13">
        <v>4.88</v>
      </c>
      <c r="K51" s="10">
        <v>6.31</v>
      </c>
      <c r="L51" s="10">
        <v>6.77</v>
      </c>
      <c r="M51" s="10">
        <v>6.61</v>
      </c>
      <c r="N51" s="10">
        <v>6.53</v>
      </c>
      <c r="O51" s="10">
        <v>6.94</v>
      </c>
      <c r="P51" s="10">
        <v>5.81</v>
      </c>
      <c r="Q51" s="10">
        <v>5.59</v>
      </c>
      <c r="R51" s="676"/>
      <c r="S51" s="692">
        <v>0.40972222222222227</v>
      </c>
      <c r="T51" s="10">
        <f t="shared" si="5"/>
        <v>0</v>
      </c>
      <c r="U51" s="10">
        <f t="shared" si="5"/>
        <v>0</v>
      </c>
      <c r="V51" s="10">
        <f t="shared" si="5"/>
        <v>0</v>
      </c>
      <c r="W51" s="10">
        <f t="shared" si="5"/>
        <v>0</v>
      </c>
      <c r="X51" s="10">
        <f t="shared" si="5"/>
        <v>0</v>
      </c>
      <c r="Y51" s="10">
        <f t="shared" si="5"/>
        <v>0</v>
      </c>
      <c r="Z51" s="10">
        <f t="shared" si="5"/>
        <v>0</v>
      </c>
      <c r="AA51" s="10">
        <f t="shared" si="5"/>
        <v>0</v>
      </c>
      <c r="AB51" s="13">
        <f t="shared" si="5"/>
        <v>0</v>
      </c>
      <c r="AC51" s="10">
        <f t="shared" si="5"/>
        <v>0</v>
      </c>
      <c r="AD51" s="10">
        <f t="shared" si="5"/>
        <v>0</v>
      </c>
      <c r="AE51" s="10">
        <f t="shared" si="5"/>
        <v>0</v>
      </c>
      <c r="AF51" s="10">
        <f t="shared" si="5"/>
        <v>0</v>
      </c>
      <c r="AG51" s="10">
        <f t="shared" si="5"/>
        <v>0</v>
      </c>
      <c r="AH51" s="10">
        <f t="shared" si="5"/>
        <v>0</v>
      </c>
      <c r="AI51" s="10">
        <f t="shared" si="3"/>
        <v>0</v>
      </c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73"/>
    </row>
    <row r="52" spans="1:57" ht="16" thickBot="1">
      <c r="A52" s="691">
        <v>0.41319444444444442</v>
      </c>
      <c r="B52" s="10">
        <v>5.89</v>
      </c>
      <c r="C52" s="10">
        <v>7.24</v>
      </c>
      <c r="D52" s="10">
        <v>7.44</v>
      </c>
      <c r="E52" s="10">
        <v>6.36</v>
      </c>
      <c r="F52" s="10">
        <v>6.1</v>
      </c>
      <c r="G52" s="10">
        <v>6.47</v>
      </c>
      <c r="H52" s="10">
        <v>7.02</v>
      </c>
      <c r="I52" s="10">
        <v>6.49</v>
      </c>
      <c r="J52" s="13">
        <v>4.88</v>
      </c>
      <c r="K52" s="10">
        <v>6.31</v>
      </c>
      <c r="L52" s="10">
        <v>6.77</v>
      </c>
      <c r="M52" s="10">
        <v>6.61</v>
      </c>
      <c r="N52" s="10">
        <v>6.53</v>
      </c>
      <c r="O52" s="10">
        <v>6.94</v>
      </c>
      <c r="P52" s="10">
        <v>5.81</v>
      </c>
      <c r="Q52" s="10">
        <v>5.59</v>
      </c>
      <c r="R52" s="676"/>
      <c r="S52" s="692">
        <v>0.41319444444444442</v>
      </c>
      <c r="T52" s="10">
        <f t="shared" si="5"/>
        <v>0</v>
      </c>
      <c r="U52" s="10">
        <f t="shared" si="5"/>
        <v>0</v>
      </c>
      <c r="V52" s="10">
        <f t="shared" si="5"/>
        <v>0</v>
      </c>
      <c r="W52" s="10">
        <f t="shared" si="5"/>
        <v>0</v>
      </c>
      <c r="X52" s="10">
        <f t="shared" si="5"/>
        <v>0</v>
      </c>
      <c r="Y52" s="10">
        <f t="shared" si="5"/>
        <v>0</v>
      </c>
      <c r="Z52" s="10">
        <f t="shared" si="5"/>
        <v>0</v>
      </c>
      <c r="AA52" s="10">
        <f t="shared" si="5"/>
        <v>0</v>
      </c>
      <c r="AB52" s="13">
        <f t="shared" si="5"/>
        <v>0</v>
      </c>
      <c r="AC52" s="10">
        <f t="shared" si="5"/>
        <v>0</v>
      </c>
      <c r="AD52" s="10">
        <f t="shared" si="5"/>
        <v>0</v>
      </c>
      <c r="AE52" s="10">
        <f t="shared" si="5"/>
        <v>0</v>
      </c>
      <c r="AF52" s="10">
        <f t="shared" si="5"/>
        <v>0</v>
      </c>
      <c r="AG52" s="10">
        <f t="shared" si="5"/>
        <v>0</v>
      </c>
      <c r="AH52" s="10">
        <f t="shared" si="5"/>
        <v>0</v>
      </c>
      <c r="AI52" s="10">
        <f t="shared" si="3"/>
        <v>0</v>
      </c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73"/>
    </row>
    <row r="53" spans="1:57" ht="16" thickTop="1">
      <c r="A53" s="690">
        <v>0.41666666666666669</v>
      </c>
      <c r="B53" s="91">
        <v>5.99</v>
      </c>
      <c r="C53" s="91">
        <v>7.24</v>
      </c>
      <c r="D53" s="91">
        <v>7.44</v>
      </c>
      <c r="E53" s="91">
        <v>6.36</v>
      </c>
      <c r="F53" s="91">
        <v>6.1</v>
      </c>
      <c r="G53" s="91">
        <v>6.47</v>
      </c>
      <c r="H53" s="91">
        <v>7.02</v>
      </c>
      <c r="I53" s="91">
        <v>6.49</v>
      </c>
      <c r="J53" s="345">
        <v>4.88</v>
      </c>
      <c r="K53" s="91">
        <v>6.31</v>
      </c>
      <c r="L53" s="91">
        <v>6.77</v>
      </c>
      <c r="M53" s="91">
        <v>6.61</v>
      </c>
      <c r="N53" s="91">
        <v>6.53</v>
      </c>
      <c r="O53" s="91">
        <v>6.94</v>
      </c>
      <c r="P53" s="91">
        <v>5.81</v>
      </c>
      <c r="Q53" s="91">
        <v>5.59</v>
      </c>
      <c r="R53" s="676"/>
      <c r="S53" s="673">
        <v>0.41666666666666669</v>
      </c>
      <c r="T53" s="91">
        <f t="shared" si="5"/>
        <v>0.10000000000000053</v>
      </c>
      <c r="U53" s="91">
        <f t="shared" si="5"/>
        <v>0</v>
      </c>
      <c r="V53" s="91">
        <f t="shared" si="5"/>
        <v>0</v>
      </c>
      <c r="W53" s="91">
        <f t="shared" si="5"/>
        <v>0</v>
      </c>
      <c r="X53" s="91">
        <f t="shared" si="5"/>
        <v>0</v>
      </c>
      <c r="Y53" s="91">
        <f t="shared" si="5"/>
        <v>0</v>
      </c>
      <c r="Z53" s="91">
        <f t="shared" si="5"/>
        <v>0</v>
      </c>
      <c r="AA53" s="91">
        <f t="shared" si="5"/>
        <v>0</v>
      </c>
      <c r="AB53" s="345">
        <f t="shared" si="5"/>
        <v>0</v>
      </c>
      <c r="AC53" s="91">
        <f t="shared" si="5"/>
        <v>0</v>
      </c>
      <c r="AD53" s="91">
        <f t="shared" si="5"/>
        <v>0</v>
      </c>
      <c r="AE53" s="91">
        <f t="shared" si="5"/>
        <v>0</v>
      </c>
      <c r="AF53" s="91">
        <f t="shared" si="5"/>
        <v>0</v>
      </c>
      <c r="AG53" s="91">
        <f t="shared" si="5"/>
        <v>0</v>
      </c>
      <c r="AH53" s="91">
        <f t="shared" si="5"/>
        <v>0</v>
      </c>
      <c r="AI53" s="91">
        <f t="shared" si="3"/>
        <v>0</v>
      </c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73"/>
    </row>
    <row r="54" spans="1:57">
      <c r="A54" s="691">
        <v>0.4201388888888889</v>
      </c>
      <c r="B54" s="10">
        <v>5.99</v>
      </c>
      <c r="C54" s="10">
        <v>7.24</v>
      </c>
      <c r="D54" s="10">
        <v>7.44</v>
      </c>
      <c r="E54" s="10">
        <v>6.36</v>
      </c>
      <c r="F54" s="10">
        <v>6.1</v>
      </c>
      <c r="G54" s="10">
        <v>6.47</v>
      </c>
      <c r="H54" s="10">
        <v>7.02</v>
      </c>
      <c r="I54" s="10">
        <v>6.49</v>
      </c>
      <c r="J54" s="13">
        <v>4.88</v>
      </c>
      <c r="K54" s="10">
        <v>6.31</v>
      </c>
      <c r="L54" s="10">
        <v>6.77</v>
      </c>
      <c r="M54" s="10">
        <v>6.61</v>
      </c>
      <c r="N54" s="10">
        <v>6.53</v>
      </c>
      <c r="O54" s="10">
        <v>6.94</v>
      </c>
      <c r="P54" s="10">
        <v>5.81</v>
      </c>
      <c r="Q54" s="10">
        <v>5.59</v>
      </c>
      <c r="R54" s="676"/>
      <c r="S54" s="692">
        <v>0.4201388888888889</v>
      </c>
      <c r="T54" s="10">
        <f t="shared" si="5"/>
        <v>0</v>
      </c>
      <c r="U54" s="10">
        <f t="shared" si="5"/>
        <v>0</v>
      </c>
      <c r="V54" s="10">
        <f t="shared" si="5"/>
        <v>0</v>
      </c>
      <c r="W54" s="10">
        <f t="shared" si="5"/>
        <v>0</v>
      </c>
      <c r="X54" s="10">
        <f t="shared" si="5"/>
        <v>0</v>
      </c>
      <c r="Y54" s="10">
        <f t="shared" si="5"/>
        <v>0</v>
      </c>
      <c r="Z54" s="10">
        <f t="shared" si="5"/>
        <v>0</v>
      </c>
      <c r="AA54" s="10">
        <f t="shared" si="5"/>
        <v>0</v>
      </c>
      <c r="AB54" s="13">
        <f t="shared" si="5"/>
        <v>0</v>
      </c>
      <c r="AC54" s="10">
        <f t="shared" si="5"/>
        <v>0</v>
      </c>
      <c r="AD54" s="10">
        <f t="shared" si="5"/>
        <v>0</v>
      </c>
      <c r="AE54" s="10">
        <f t="shared" si="5"/>
        <v>0</v>
      </c>
      <c r="AF54" s="10">
        <f t="shared" si="5"/>
        <v>0</v>
      </c>
      <c r="AG54" s="10">
        <f t="shared" si="5"/>
        <v>0</v>
      </c>
      <c r="AH54" s="10">
        <f t="shared" si="5"/>
        <v>0</v>
      </c>
      <c r="AI54" s="10">
        <f t="shared" si="3"/>
        <v>0</v>
      </c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73"/>
    </row>
    <row r="55" spans="1:57">
      <c r="A55" s="691">
        <v>0.4236111111111111</v>
      </c>
      <c r="B55" s="10">
        <v>6</v>
      </c>
      <c r="C55" s="10">
        <v>7.24</v>
      </c>
      <c r="D55" s="10">
        <v>7.44</v>
      </c>
      <c r="E55" s="10">
        <v>6.41</v>
      </c>
      <c r="F55" s="10">
        <v>6.1</v>
      </c>
      <c r="G55" s="10">
        <v>6.49</v>
      </c>
      <c r="H55" s="10">
        <v>7.02</v>
      </c>
      <c r="I55" s="10">
        <v>6.49</v>
      </c>
      <c r="J55" s="13">
        <v>4.88</v>
      </c>
      <c r="K55" s="10">
        <v>6.31</v>
      </c>
      <c r="L55" s="10">
        <v>6.77</v>
      </c>
      <c r="M55" s="10">
        <v>6.61</v>
      </c>
      <c r="N55" s="10">
        <v>6.53</v>
      </c>
      <c r="O55" s="10">
        <v>6.94</v>
      </c>
      <c r="P55" s="10">
        <v>5.81</v>
      </c>
      <c r="Q55" s="10">
        <v>5.59</v>
      </c>
      <c r="R55" s="676"/>
      <c r="S55" s="692">
        <v>0.4236111111111111</v>
      </c>
      <c r="T55" s="10">
        <f t="shared" si="5"/>
        <v>9.9999999999997868E-3</v>
      </c>
      <c r="U55" s="10">
        <f t="shared" si="5"/>
        <v>0</v>
      </c>
      <c r="V55" s="10">
        <f t="shared" si="5"/>
        <v>0</v>
      </c>
      <c r="W55" s="10">
        <f t="shared" si="5"/>
        <v>4.9999999999999822E-2</v>
      </c>
      <c r="X55" s="10">
        <f t="shared" si="5"/>
        <v>0</v>
      </c>
      <c r="Y55" s="10">
        <f t="shared" si="5"/>
        <v>2.0000000000000462E-2</v>
      </c>
      <c r="Z55" s="10">
        <f t="shared" si="5"/>
        <v>0</v>
      </c>
      <c r="AA55" s="10">
        <f t="shared" si="5"/>
        <v>0</v>
      </c>
      <c r="AB55" s="13">
        <f t="shared" si="5"/>
        <v>0</v>
      </c>
      <c r="AC55" s="10">
        <f t="shared" si="5"/>
        <v>0</v>
      </c>
      <c r="AD55" s="10">
        <f t="shared" si="5"/>
        <v>0</v>
      </c>
      <c r="AE55" s="10">
        <f t="shared" si="5"/>
        <v>0</v>
      </c>
      <c r="AF55" s="10">
        <f t="shared" si="5"/>
        <v>0</v>
      </c>
      <c r="AG55" s="10">
        <f t="shared" si="5"/>
        <v>0</v>
      </c>
      <c r="AH55" s="10">
        <f t="shared" si="5"/>
        <v>0</v>
      </c>
      <c r="AI55" s="10">
        <f t="shared" si="3"/>
        <v>0</v>
      </c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73"/>
    </row>
    <row r="56" spans="1:57">
      <c r="A56" s="691">
        <v>0.42708333333333331</v>
      </c>
      <c r="B56" s="10">
        <v>6</v>
      </c>
      <c r="C56" s="10">
        <v>7.24</v>
      </c>
      <c r="D56" s="10">
        <v>7.44</v>
      </c>
      <c r="E56" s="10">
        <v>6.41</v>
      </c>
      <c r="F56" s="10">
        <v>6.1</v>
      </c>
      <c r="G56" s="10">
        <v>6.49</v>
      </c>
      <c r="H56" s="10">
        <v>7.02</v>
      </c>
      <c r="I56" s="10">
        <v>6.49</v>
      </c>
      <c r="J56" s="13">
        <v>4.88</v>
      </c>
      <c r="K56" s="10">
        <v>6.31</v>
      </c>
      <c r="L56" s="10">
        <v>6.77</v>
      </c>
      <c r="M56" s="10">
        <v>6.61</v>
      </c>
      <c r="N56" s="10">
        <v>6.53</v>
      </c>
      <c r="O56" s="10">
        <v>6.94</v>
      </c>
      <c r="P56" s="10">
        <v>5.81</v>
      </c>
      <c r="Q56" s="10">
        <v>5.59</v>
      </c>
      <c r="R56" s="676"/>
      <c r="S56" s="692">
        <v>0.42708333333333331</v>
      </c>
      <c r="T56" s="10">
        <f t="shared" si="5"/>
        <v>0</v>
      </c>
      <c r="U56" s="10">
        <f t="shared" si="5"/>
        <v>0</v>
      </c>
      <c r="V56" s="10">
        <f t="shared" si="5"/>
        <v>0</v>
      </c>
      <c r="W56" s="10">
        <f t="shared" si="5"/>
        <v>0</v>
      </c>
      <c r="X56" s="10">
        <f t="shared" si="5"/>
        <v>0</v>
      </c>
      <c r="Y56" s="10">
        <f t="shared" si="5"/>
        <v>0</v>
      </c>
      <c r="Z56" s="10">
        <f t="shared" si="5"/>
        <v>0</v>
      </c>
      <c r="AA56" s="10">
        <f t="shared" si="5"/>
        <v>0</v>
      </c>
      <c r="AB56" s="13">
        <f t="shared" si="5"/>
        <v>0</v>
      </c>
      <c r="AC56" s="10">
        <f t="shared" si="5"/>
        <v>0</v>
      </c>
      <c r="AD56" s="10">
        <f t="shared" si="5"/>
        <v>0</v>
      </c>
      <c r="AE56" s="10">
        <f t="shared" si="5"/>
        <v>0</v>
      </c>
      <c r="AF56" s="10">
        <f t="shared" si="5"/>
        <v>0</v>
      </c>
      <c r="AG56" s="10">
        <f t="shared" si="5"/>
        <v>0</v>
      </c>
      <c r="AH56" s="10">
        <f t="shared" si="5"/>
        <v>0</v>
      </c>
      <c r="AI56" s="10">
        <f t="shared" si="3"/>
        <v>0</v>
      </c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73"/>
    </row>
    <row r="57" spans="1:57">
      <c r="A57" s="691">
        <v>0.43055555555555558</v>
      </c>
      <c r="B57" s="10">
        <v>6</v>
      </c>
      <c r="C57" s="10">
        <v>7.24</v>
      </c>
      <c r="D57" s="10">
        <v>7.44</v>
      </c>
      <c r="E57" s="10">
        <v>6.43</v>
      </c>
      <c r="F57" s="10">
        <v>6.1</v>
      </c>
      <c r="G57" s="10">
        <v>6.5</v>
      </c>
      <c r="H57" s="10">
        <v>7.02</v>
      </c>
      <c r="I57" s="10">
        <v>6.49</v>
      </c>
      <c r="J57" s="13">
        <v>4.88</v>
      </c>
      <c r="K57" s="10">
        <v>6.31</v>
      </c>
      <c r="L57" s="10">
        <v>6.77</v>
      </c>
      <c r="M57" s="10">
        <v>6.61</v>
      </c>
      <c r="N57" s="10">
        <v>6.53</v>
      </c>
      <c r="O57" s="10">
        <v>6.94</v>
      </c>
      <c r="P57" s="10">
        <v>5.81</v>
      </c>
      <c r="Q57" s="10">
        <v>5.59</v>
      </c>
      <c r="R57" s="676"/>
      <c r="S57" s="692">
        <v>0.43055555555555558</v>
      </c>
      <c r="T57" s="10">
        <f t="shared" si="5"/>
        <v>0</v>
      </c>
      <c r="U57" s="10">
        <f t="shared" si="5"/>
        <v>0</v>
      </c>
      <c r="V57" s="10">
        <f t="shared" si="5"/>
        <v>0</v>
      </c>
      <c r="W57" s="10">
        <f t="shared" si="5"/>
        <v>1.9999999999999574E-2</v>
      </c>
      <c r="X57" s="10">
        <f t="shared" si="5"/>
        <v>0</v>
      </c>
      <c r="Y57" s="10">
        <f t="shared" si="5"/>
        <v>9.9999999999997868E-3</v>
      </c>
      <c r="Z57" s="10">
        <f t="shared" si="5"/>
        <v>0</v>
      </c>
      <c r="AA57" s="10">
        <f t="shared" si="5"/>
        <v>0</v>
      </c>
      <c r="AB57" s="13">
        <f t="shared" si="5"/>
        <v>0</v>
      </c>
      <c r="AC57" s="10">
        <f t="shared" si="5"/>
        <v>0</v>
      </c>
      <c r="AD57" s="10">
        <f t="shared" si="5"/>
        <v>0</v>
      </c>
      <c r="AE57" s="10">
        <f t="shared" si="5"/>
        <v>0</v>
      </c>
      <c r="AF57" s="10">
        <f t="shared" si="5"/>
        <v>0</v>
      </c>
      <c r="AG57" s="10">
        <f t="shared" si="5"/>
        <v>0</v>
      </c>
      <c r="AH57" s="10">
        <f t="shared" si="5"/>
        <v>0</v>
      </c>
      <c r="AI57" s="10">
        <f t="shared" si="3"/>
        <v>0</v>
      </c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73"/>
    </row>
    <row r="58" spans="1:57">
      <c r="A58" s="691">
        <v>0.43402777777777773</v>
      </c>
      <c r="B58" s="10">
        <v>6</v>
      </c>
      <c r="C58" s="10">
        <v>7.24</v>
      </c>
      <c r="D58" s="10">
        <v>7.44</v>
      </c>
      <c r="E58" s="10">
        <v>6.43</v>
      </c>
      <c r="F58" s="10">
        <v>6.1</v>
      </c>
      <c r="G58" s="10">
        <v>6.54</v>
      </c>
      <c r="H58" s="10">
        <v>7.11</v>
      </c>
      <c r="I58" s="10">
        <v>6.49</v>
      </c>
      <c r="J58" s="13">
        <v>4.88</v>
      </c>
      <c r="K58" s="10">
        <v>6.33</v>
      </c>
      <c r="L58" s="10">
        <v>6.77</v>
      </c>
      <c r="M58" s="10">
        <v>6.61</v>
      </c>
      <c r="N58" s="10">
        <v>6.53</v>
      </c>
      <c r="O58" s="10">
        <v>6.94</v>
      </c>
      <c r="P58" s="10">
        <v>5.81</v>
      </c>
      <c r="Q58" s="10">
        <v>5.59</v>
      </c>
      <c r="R58" s="676"/>
      <c r="S58" s="692">
        <v>0.43402777777777773</v>
      </c>
      <c r="T58" s="10">
        <f t="shared" si="5"/>
        <v>0</v>
      </c>
      <c r="U58" s="10">
        <f t="shared" si="5"/>
        <v>0</v>
      </c>
      <c r="V58" s="10">
        <f t="shared" si="5"/>
        <v>0</v>
      </c>
      <c r="W58" s="10">
        <f t="shared" si="5"/>
        <v>0</v>
      </c>
      <c r="X58" s="10">
        <f t="shared" si="5"/>
        <v>0</v>
      </c>
      <c r="Y58" s="10">
        <f t="shared" si="5"/>
        <v>4.0000000000000036E-2</v>
      </c>
      <c r="Z58" s="10">
        <f t="shared" si="5"/>
        <v>9.0000000000000746E-2</v>
      </c>
      <c r="AA58" s="10">
        <f t="shared" si="5"/>
        <v>0</v>
      </c>
      <c r="AB58" s="13">
        <f t="shared" si="5"/>
        <v>0</v>
      </c>
      <c r="AC58" s="10">
        <f t="shared" si="5"/>
        <v>2.0000000000000462E-2</v>
      </c>
      <c r="AD58" s="10">
        <f t="shared" si="5"/>
        <v>0</v>
      </c>
      <c r="AE58" s="10">
        <f t="shared" si="5"/>
        <v>0</v>
      </c>
      <c r="AF58" s="10">
        <f t="shared" si="5"/>
        <v>0</v>
      </c>
      <c r="AG58" s="10">
        <f t="shared" si="5"/>
        <v>0</v>
      </c>
      <c r="AH58" s="10">
        <f t="shared" si="5"/>
        <v>0</v>
      </c>
      <c r="AI58" s="10">
        <f t="shared" si="3"/>
        <v>0</v>
      </c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73"/>
    </row>
    <row r="59" spans="1:57">
      <c r="A59" s="691">
        <v>0.4375</v>
      </c>
      <c r="B59" s="10">
        <v>6</v>
      </c>
      <c r="C59" s="10">
        <v>7.24</v>
      </c>
      <c r="D59" s="10">
        <v>7.44</v>
      </c>
      <c r="E59" s="10">
        <v>6.43</v>
      </c>
      <c r="F59" s="10">
        <v>6.1</v>
      </c>
      <c r="G59" s="10">
        <v>6.57</v>
      </c>
      <c r="H59" s="10">
        <v>7.2</v>
      </c>
      <c r="I59" s="10">
        <v>6.49</v>
      </c>
      <c r="J59" s="13">
        <v>4.88</v>
      </c>
      <c r="K59" s="10">
        <v>6.34</v>
      </c>
      <c r="L59" s="10">
        <v>6.77</v>
      </c>
      <c r="M59" s="10">
        <v>6.61</v>
      </c>
      <c r="N59" s="10">
        <v>6.53</v>
      </c>
      <c r="O59" s="10">
        <v>6.94</v>
      </c>
      <c r="P59" s="10">
        <v>5.81</v>
      </c>
      <c r="Q59" s="10">
        <v>5.59</v>
      </c>
      <c r="R59" s="676"/>
      <c r="S59" s="692">
        <v>0.4375</v>
      </c>
      <c r="T59" s="10">
        <f t="shared" si="5"/>
        <v>0</v>
      </c>
      <c r="U59" s="10">
        <f t="shared" si="5"/>
        <v>0</v>
      </c>
      <c r="V59" s="10">
        <f t="shared" si="5"/>
        <v>0</v>
      </c>
      <c r="W59" s="10">
        <f t="shared" si="5"/>
        <v>0</v>
      </c>
      <c r="X59" s="10">
        <f t="shared" si="5"/>
        <v>0</v>
      </c>
      <c r="Y59" s="10">
        <f t="shared" si="5"/>
        <v>3.0000000000000249E-2</v>
      </c>
      <c r="Z59" s="10">
        <f t="shared" si="5"/>
        <v>8.9999999999999858E-2</v>
      </c>
      <c r="AA59" s="10">
        <f t="shared" si="5"/>
        <v>0</v>
      </c>
      <c r="AB59" s="13">
        <f t="shared" si="5"/>
        <v>0</v>
      </c>
      <c r="AC59" s="10">
        <f t="shared" si="5"/>
        <v>9.9999999999997868E-3</v>
      </c>
      <c r="AD59" s="10">
        <f t="shared" si="5"/>
        <v>0</v>
      </c>
      <c r="AE59" s="10">
        <f t="shared" si="5"/>
        <v>0</v>
      </c>
      <c r="AF59" s="10">
        <f t="shared" si="5"/>
        <v>0</v>
      </c>
      <c r="AG59" s="10">
        <f t="shared" si="5"/>
        <v>0</v>
      </c>
      <c r="AH59" s="10">
        <f t="shared" si="5"/>
        <v>0</v>
      </c>
      <c r="AI59" s="10">
        <f t="shared" si="3"/>
        <v>0</v>
      </c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73"/>
    </row>
    <row r="60" spans="1:57">
      <c r="A60" s="691">
        <v>0.44097222222222227</v>
      </c>
      <c r="B60" s="10">
        <v>6</v>
      </c>
      <c r="C60" s="10">
        <v>7.24</v>
      </c>
      <c r="D60" s="10">
        <v>7.44</v>
      </c>
      <c r="E60" s="10">
        <v>6.43</v>
      </c>
      <c r="F60" s="10">
        <v>6.1</v>
      </c>
      <c r="G60" s="10">
        <v>6.57</v>
      </c>
      <c r="H60" s="10">
        <v>7.23</v>
      </c>
      <c r="I60" s="10">
        <v>6.49</v>
      </c>
      <c r="J60" s="13">
        <v>4.88</v>
      </c>
      <c r="K60" s="10">
        <v>6.34</v>
      </c>
      <c r="L60" s="10">
        <v>6.77</v>
      </c>
      <c r="M60" s="10">
        <v>6.61</v>
      </c>
      <c r="N60" s="10">
        <v>6.53</v>
      </c>
      <c r="O60" s="10">
        <v>6.95</v>
      </c>
      <c r="P60" s="10">
        <v>5.81</v>
      </c>
      <c r="Q60" s="10">
        <v>5.59</v>
      </c>
      <c r="R60" s="676"/>
      <c r="S60" s="692">
        <v>0.44097222222222227</v>
      </c>
      <c r="T60" s="10">
        <f t="shared" si="5"/>
        <v>0</v>
      </c>
      <c r="U60" s="10">
        <f t="shared" si="5"/>
        <v>0</v>
      </c>
      <c r="V60" s="10">
        <f t="shared" si="5"/>
        <v>0</v>
      </c>
      <c r="W60" s="10">
        <f t="shared" si="5"/>
        <v>0</v>
      </c>
      <c r="X60" s="10">
        <f t="shared" si="5"/>
        <v>0</v>
      </c>
      <c r="Y60" s="10">
        <f t="shared" si="5"/>
        <v>0</v>
      </c>
      <c r="Z60" s="10">
        <f t="shared" si="5"/>
        <v>3.0000000000000249E-2</v>
      </c>
      <c r="AA60" s="10">
        <f t="shared" si="5"/>
        <v>0</v>
      </c>
      <c r="AB60" s="13">
        <f t="shared" si="5"/>
        <v>0</v>
      </c>
      <c r="AC60" s="10">
        <f t="shared" si="5"/>
        <v>0</v>
      </c>
      <c r="AD60" s="10">
        <f t="shared" si="5"/>
        <v>0</v>
      </c>
      <c r="AE60" s="10">
        <f t="shared" si="5"/>
        <v>0</v>
      </c>
      <c r="AF60" s="10">
        <f t="shared" si="5"/>
        <v>0</v>
      </c>
      <c r="AG60" s="10">
        <f t="shared" si="5"/>
        <v>9.9999999999997868E-3</v>
      </c>
      <c r="AH60" s="10">
        <f t="shared" si="5"/>
        <v>0</v>
      </c>
      <c r="AI60" s="10">
        <f t="shared" si="3"/>
        <v>0</v>
      </c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73"/>
    </row>
    <row r="61" spans="1:57">
      <c r="A61" s="691">
        <v>0.44444444444444442</v>
      </c>
      <c r="B61" s="10">
        <v>6</v>
      </c>
      <c r="C61" s="10">
        <v>7.24</v>
      </c>
      <c r="D61" s="10">
        <v>7.44</v>
      </c>
      <c r="E61" s="10">
        <v>6.43</v>
      </c>
      <c r="F61" s="10">
        <v>6.1</v>
      </c>
      <c r="G61" s="10">
        <v>6.57</v>
      </c>
      <c r="H61" s="10">
        <v>7.23</v>
      </c>
      <c r="I61" s="10">
        <v>6.49</v>
      </c>
      <c r="J61" s="13">
        <v>4.88</v>
      </c>
      <c r="K61" s="10">
        <v>6.34</v>
      </c>
      <c r="L61" s="10">
        <v>6.9</v>
      </c>
      <c r="M61" s="10">
        <v>6.61</v>
      </c>
      <c r="N61" s="10">
        <v>6.53</v>
      </c>
      <c r="O61" s="10">
        <v>7.11</v>
      </c>
      <c r="P61" s="10">
        <v>5.95</v>
      </c>
      <c r="Q61" s="10">
        <v>5.59</v>
      </c>
      <c r="R61" s="676"/>
      <c r="S61" s="692">
        <v>0.44444444444444442</v>
      </c>
      <c r="T61" s="10">
        <f t="shared" si="5"/>
        <v>0</v>
      </c>
      <c r="U61" s="10">
        <f t="shared" si="5"/>
        <v>0</v>
      </c>
      <c r="V61" s="10">
        <f t="shared" si="5"/>
        <v>0</v>
      </c>
      <c r="W61" s="10">
        <f t="shared" si="5"/>
        <v>0</v>
      </c>
      <c r="X61" s="10">
        <f t="shared" si="5"/>
        <v>0</v>
      </c>
      <c r="Y61" s="10">
        <f t="shared" si="5"/>
        <v>0</v>
      </c>
      <c r="Z61" s="10">
        <f t="shared" si="5"/>
        <v>0</v>
      </c>
      <c r="AA61" s="10">
        <f t="shared" si="5"/>
        <v>0</v>
      </c>
      <c r="AB61" s="13">
        <f t="shared" si="5"/>
        <v>0</v>
      </c>
      <c r="AC61" s="10">
        <f t="shared" si="5"/>
        <v>0</v>
      </c>
      <c r="AD61" s="10">
        <f t="shared" si="5"/>
        <v>0.13000000000000078</v>
      </c>
      <c r="AE61" s="10">
        <f t="shared" si="5"/>
        <v>0</v>
      </c>
      <c r="AF61" s="10">
        <f t="shared" si="5"/>
        <v>0</v>
      </c>
      <c r="AG61" s="10">
        <f t="shared" si="5"/>
        <v>0.16000000000000014</v>
      </c>
      <c r="AH61" s="10">
        <f t="shared" si="5"/>
        <v>0.14000000000000057</v>
      </c>
      <c r="AI61" s="10">
        <f t="shared" si="3"/>
        <v>0</v>
      </c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73"/>
    </row>
    <row r="62" spans="1:57">
      <c r="A62" s="691">
        <v>0.44791666666666669</v>
      </c>
      <c r="B62" s="10">
        <v>6</v>
      </c>
      <c r="C62" s="10">
        <v>7.24</v>
      </c>
      <c r="D62" s="10">
        <v>7.44</v>
      </c>
      <c r="E62" s="10">
        <v>6.43</v>
      </c>
      <c r="F62" s="10">
        <v>6.1</v>
      </c>
      <c r="G62" s="10">
        <v>6.57</v>
      </c>
      <c r="H62" s="10">
        <v>7.23</v>
      </c>
      <c r="I62" s="10">
        <v>6.49</v>
      </c>
      <c r="J62" s="13">
        <v>4.88</v>
      </c>
      <c r="K62" s="10">
        <v>6.34</v>
      </c>
      <c r="L62" s="10">
        <v>6.9</v>
      </c>
      <c r="M62" s="10">
        <v>6.61</v>
      </c>
      <c r="N62" s="10">
        <v>6.53</v>
      </c>
      <c r="O62" s="10">
        <v>7.11</v>
      </c>
      <c r="P62" s="10">
        <v>6.05</v>
      </c>
      <c r="Q62" s="10">
        <v>5.59</v>
      </c>
      <c r="R62" s="676"/>
      <c r="S62" s="692">
        <v>0.44791666666666669</v>
      </c>
      <c r="T62" s="10">
        <f t="shared" si="5"/>
        <v>0</v>
      </c>
      <c r="U62" s="10">
        <f t="shared" si="5"/>
        <v>0</v>
      </c>
      <c r="V62" s="10">
        <f t="shared" si="5"/>
        <v>0</v>
      </c>
      <c r="W62" s="10">
        <f t="shared" si="5"/>
        <v>0</v>
      </c>
      <c r="X62" s="10">
        <f t="shared" si="5"/>
        <v>0</v>
      </c>
      <c r="Y62" s="10">
        <f t="shared" si="5"/>
        <v>0</v>
      </c>
      <c r="Z62" s="10">
        <f t="shared" si="5"/>
        <v>0</v>
      </c>
      <c r="AA62" s="10">
        <f t="shared" si="5"/>
        <v>0</v>
      </c>
      <c r="AB62" s="13">
        <f t="shared" si="5"/>
        <v>0</v>
      </c>
      <c r="AC62" s="10">
        <f t="shared" si="5"/>
        <v>0</v>
      </c>
      <c r="AD62" s="10">
        <f t="shared" si="5"/>
        <v>0</v>
      </c>
      <c r="AE62" s="10">
        <f t="shared" si="5"/>
        <v>0</v>
      </c>
      <c r="AF62" s="10">
        <f t="shared" si="5"/>
        <v>0</v>
      </c>
      <c r="AG62" s="10">
        <f t="shared" si="5"/>
        <v>0</v>
      </c>
      <c r="AH62" s="10">
        <f t="shared" si="5"/>
        <v>9.9999999999999645E-2</v>
      </c>
      <c r="AI62" s="10">
        <f t="shared" si="3"/>
        <v>0</v>
      </c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73"/>
    </row>
    <row r="63" spans="1:57">
      <c r="A63" s="691">
        <v>0.4513888888888889</v>
      </c>
      <c r="B63" s="10">
        <v>6</v>
      </c>
      <c r="C63" s="10">
        <v>7.24</v>
      </c>
      <c r="D63" s="10">
        <v>7.44</v>
      </c>
      <c r="E63" s="10">
        <v>6.43</v>
      </c>
      <c r="F63" s="10">
        <v>6.1</v>
      </c>
      <c r="G63" s="10">
        <v>6.57</v>
      </c>
      <c r="H63" s="10">
        <v>7.23</v>
      </c>
      <c r="I63" s="10">
        <v>6.49</v>
      </c>
      <c r="J63" s="13">
        <v>4.88</v>
      </c>
      <c r="K63" s="10">
        <v>6.34</v>
      </c>
      <c r="L63" s="10">
        <v>6.93</v>
      </c>
      <c r="M63" s="10">
        <v>6.61</v>
      </c>
      <c r="N63" s="10">
        <v>6.53</v>
      </c>
      <c r="O63" s="10">
        <v>7.11</v>
      </c>
      <c r="P63" s="10">
        <v>6.05</v>
      </c>
      <c r="Q63" s="10">
        <v>5.59</v>
      </c>
      <c r="R63" s="676"/>
      <c r="S63" s="692">
        <v>0.4513888888888889</v>
      </c>
      <c r="T63" s="10">
        <f t="shared" si="5"/>
        <v>0</v>
      </c>
      <c r="U63" s="10">
        <f t="shared" si="5"/>
        <v>0</v>
      </c>
      <c r="V63" s="10">
        <f t="shared" si="5"/>
        <v>0</v>
      </c>
      <c r="W63" s="10">
        <f t="shared" si="5"/>
        <v>0</v>
      </c>
      <c r="X63" s="10">
        <f t="shared" si="5"/>
        <v>0</v>
      </c>
      <c r="Y63" s="10">
        <f t="shared" si="5"/>
        <v>0</v>
      </c>
      <c r="Z63" s="10">
        <f t="shared" si="5"/>
        <v>0</v>
      </c>
      <c r="AA63" s="10">
        <f t="shared" si="5"/>
        <v>0</v>
      </c>
      <c r="AB63" s="13">
        <f t="shared" si="5"/>
        <v>0</v>
      </c>
      <c r="AC63" s="10">
        <f t="shared" si="5"/>
        <v>0</v>
      </c>
      <c r="AD63" s="10">
        <f t="shared" si="5"/>
        <v>2.9999999999999361E-2</v>
      </c>
      <c r="AE63" s="10">
        <f t="shared" si="5"/>
        <v>0</v>
      </c>
      <c r="AF63" s="10">
        <f t="shared" si="5"/>
        <v>0</v>
      </c>
      <c r="AG63" s="10">
        <f t="shared" si="5"/>
        <v>0</v>
      </c>
      <c r="AH63" s="10">
        <f t="shared" si="5"/>
        <v>0</v>
      </c>
      <c r="AI63" s="10">
        <f t="shared" si="3"/>
        <v>0</v>
      </c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73"/>
    </row>
    <row r="64" spans="1:57" ht="16" thickBot="1">
      <c r="A64" s="691">
        <v>0.4548611111111111</v>
      </c>
      <c r="B64" s="10">
        <v>6</v>
      </c>
      <c r="C64" s="10">
        <v>7.24</v>
      </c>
      <c r="D64" s="10">
        <v>7.44</v>
      </c>
      <c r="E64" s="10">
        <v>6.44</v>
      </c>
      <c r="F64" s="10">
        <v>6.1</v>
      </c>
      <c r="G64" s="10">
        <v>6.57</v>
      </c>
      <c r="H64" s="10">
        <v>7.23</v>
      </c>
      <c r="I64" s="10">
        <v>6.49</v>
      </c>
      <c r="J64" s="13">
        <v>4.88</v>
      </c>
      <c r="K64" s="10">
        <v>6.34</v>
      </c>
      <c r="L64" s="10">
        <v>6.93</v>
      </c>
      <c r="M64" s="10">
        <v>6.61</v>
      </c>
      <c r="N64" s="10">
        <v>6.53</v>
      </c>
      <c r="O64" s="10">
        <v>7.11</v>
      </c>
      <c r="P64" s="10">
        <v>6.05</v>
      </c>
      <c r="Q64" s="10">
        <v>5.59</v>
      </c>
      <c r="R64" s="676"/>
      <c r="S64" s="692">
        <v>0.4548611111111111</v>
      </c>
      <c r="T64" s="10">
        <f t="shared" si="5"/>
        <v>0</v>
      </c>
      <c r="U64" s="10">
        <f t="shared" si="5"/>
        <v>0</v>
      </c>
      <c r="V64" s="10">
        <f t="shared" si="5"/>
        <v>0</v>
      </c>
      <c r="W64" s="10">
        <f t="shared" si="5"/>
        <v>1.0000000000000675E-2</v>
      </c>
      <c r="X64" s="10">
        <f t="shared" si="5"/>
        <v>0</v>
      </c>
      <c r="Y64" s="10">
        <f t="shared" si="5"/>
        <v>0</v>
      </c>
      <c r="Z64" s="10">
        <f t="shared" si="5"/>
        <v>0</v>
      </c>
      <c r="AA64" s="10">
        <f t="shared" si="5"/>
        <v>0</v>
      </c>
      <c r="AB64" s="13">
        <f t="shared" si="5"/>
        <v>0</v>
      </c>
      <c r="AC64" s="10">
        <f t="shared" si="5"/>
        <v>0</v>
      </c>
      <c r="AD64" s="10">
        <f t="shared" si="5"/>
        <v>0</v>
      </c>
      <c r="AE64" s="10">
        <f t="shared" si="5"/>
        <v>0</v>
      </c>
      <c r="AF64" s="10">
        <f t="shared" si="5"/>
        <v>0</v>
      </c>
      <c r="AG64" s="10">
        <f t="shared" si="5"/>
        <v>0</v>
      </c>
      <c r="AH64" s="10">
        <f t="shared" si="5"/>
        <v>0</v>
      </c>
      <c r="AI64" s="10">
        <f t="shared" si="3"/>
        <v>0</v>
      </c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73"/>
    </row>
    <row r="65" spans="1:57" ht="16" thickTop="1">
      <c r="A65" s="690">
        <v>0.45833333333333331</v>
      </c>
      <c r="B65" s="91">
        <v>6</v>
      </c>
      <c r="C65" s="91">
        <v>7.24</v>
      </c>
      <c r="D65" s="91">
        <v>7.44</v>
      </c>
      <c r="E65" s="91">
        <v>6.44</v>
      </c>
      <c r="F65" s="91">
        <v>6.13</v>
      </c>
      <c r="G65" s="91">
        <v>6.57</v>
      </c>
      <c r="H65" s="91">
        <v>7.23</v>
      </c>
      <c r="I65" s="91">
        <v>6.49</v>
      </c>
      <c r="J65" s="345">
        <v>4.88</v>
      </c>
      <c r="K65" s="91">
        <v>6.34</v>
      </c>
      <c r="L65" s="91">
        <v>6.93</v>
      </c>
      <c r="M65" s="91">
        <v>6.61</v>
      </c>
      <c r="N65" s="91">
        <v>6.53</v>
      </c>
      <c r="O65" s="91">
        <v>7.11</v>
      </c>
      <c r="P65" s="91">
        <v>6.05</v>
      </c>
      <c r="Q65" s="91">
        <v>5.61</v>
      </c>
      <c r="R65" s="676"/>
      <c r="S65" s="673">
        <v>0.45833333333333331</v>
      </c>
      <c r="T65" s="91">
        <f t="shared" si="5"/>
        <v>0</v>
      </c>
      <c r="U65" s="91">
        <f t="shared" si="5"/>
        <v>0</v>
      </c>
      <c r="V65" s="91">
        <f t="shared" si="5"/>
        <v>0</v>
      </c>
      <c r="W65" s="91">
        <f t="shared" si="5"/>
        <v>0</v>
      </c>
      <c r="X65" s="91">
        <f t="shared" si="5"/>
        <v>3.0000000000000249E-2</v>
      </c>
      <c r="Y65" s="91">
        <f t="shared" si="5"/>
        <v>0</v>
      </c>
      <c r="Z65" s="91">
        <f t="shared" si="5"/>
        <v>0</v>
      </c>
      <c r="AA65" s="91">
        <f t="shared" si="5"/>
        <v>0</v>
      </c>
      <c r="AB65" s="345">
        <f t="shared" si="5"/>
        <v>0</v>
      </c>
      <c r="AC65" s="91">
        <f t="shared" si="5"/>
        <v>0</v>
      </c>
      <c r="AD65" s="91">
        <f t="shared" si="5"/>
        <v>0</v>
      </c>
      <c r="AE65" s="91">
        <f t="shared" si="5"/>
        <v>0</v>
      </c>
      <c r="AF65" s="91">
        <f t="shared" si="5"/>
        <v>0</v>
      </c>
      <c r="AG65" s="91">
        <f t="shared" si="5"/>
        <v>0</v>
      </c>
      <c r="AH65" s="91">
        <f t="shared" si="5"/>
        <v>0</v>
      </c>
      <c r="AI65" s="91">
        <f t="shared" si="3"/>
        <v>2.0000000000000462E-2</v>
      </c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73"/>
    </row>
    <row r="66" spans="1:57">
      <c r="A66" s="691">
        <v>0.46180555555555558</v>
      </c>
      <c r="B66" s="10">
        <v>6.01</v>
      </c>
      <c r="C66" s="10">
        <v>7.52</v>
      </c>
      <c r="D66" s="10">
        <v>7.44</v>
      </c>
      <c r="E66" s="10">
        <v>6.55</v>
      </c>
      <c r="F66" s="10">
        <v>6.13</v>
      </c>
      <c r="G66" s="10">
        <v>6.57</v>
      </c>
      <c r="H66" s="10">
        <v>7.23</v>
      </c>
      <c r="I66" s="10">
        <v>6.49</v>
      </c>
      <c r="J66" s="13">
        <v>4.88</v>
      </c>
      <c r="K66" s="10">
        <v>6.34</v>
      </c>
      <c r="L66" s="10">
        <v>6.93</v>
      </c>
      <c r="M66" s="10">
        <v>6.61</v>
      </c>
      <c r="N66" s="10">
        <v>6.53</v>
      </c>
      <c r="O66" s="10">
        <v>7.11</v>
      </c>
      <c r="P66" s="10">
        <v>6.07</v>
      </c>
      <c r="Q66" s="10">
        <v>5.61</v>
      </c>
      <c r="R66" s="676"/>
      <c r="S66" s="692">
        <v>0.46180555555555558</v>
      </c>
      <c r="T66" s="10">
        <f t="shared" si="5"/>
        <v>9.9999999999997868E-3</v>
      </c>
      <c r="U66" s="10">
        <f t="shared" si="5"/>
        <v>0.27999999999999936</v>
      </c>
      <c r="V66" s="10">
        <f t="shared" si="5"/>
        <v>0</v>
      </c>
      <c r="W66" s="10">
        <f t="shared" si="5"/>
        <v>0.10999999999999943</v>
      </c>
      <c r="X66" s="10">
        <f t="shared" si="5"/>
        <v>0</v>
      </c>
      <c r="Y66" s="10">
        <f t="shared" si="5"/>
        <v>0</v>
      </c>
      <c r="Z66" s="10">
        <f t="shared" si="5"/>
        <v>0</v>
      </c>
      <c r="AA66" s="10">
        <f t="shared" si="5"/>
        <v>0</v>
      </c>
      <c r="AB66" s="13">
        <f t="shared" si="5"/>
        <v>0</v>
      </c>
      <c r="AC66" s="10">
        <f t="shared" si="5"/>
        <v>0</v>
      </c>
      <c r="AD66" s="10">
        <f t="shared" si="5"/>
        <v>0</v>
      </c>
      <c r="AE66" s="10">
        <f t="shared" si="5"/>
        <v>0</v>
      </c>
      <c r="AF66" s="10">
        <f t="shared" si="5"/>
        <v>0</v>
      </c>
      <c r="AG66" s="10">
        <f t="shared" si="5"/>
        <v>0</v>
      </c>
      <c r="AH66" s="10">
        <f t="shared" si="5"/>
        <v>2.0000000000000462E-2</v>
      </c>
      <c r="AI66" s="10">
        <f t="shared" si="3"/>
        <v>0</v>
      </c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73"/>
    </row>
    <row r="67" spans="1:57">
      <c r="A67" s="691">
        <v>0.46527777777777773</v>
      </c>
      <c r="B67" s="10">
        <v>6.01</v>
      </c>
      <c r="C67" s="10">
        <v>7.57</v>
      </c>
      <c r="D67" s="10">
        <v>7.44</v>
      </c>
      <c r="E67" s="10">
        <v>6.61</v>
      </c>
      <c r="F67" s="10">
        <v>6.13</v>
      </c>
      <c r="G67" s="10">
        <v>6.57</v>
      </c>
      <c r="H67" s="10">
        <v>7.23</v>
      </c>
      <c r="I67" s="10">
        <v>6.49</v>
      </c>
      <c r="J67" s="13">
        <v>4.88</v>
      </c>
      <c r="K67" s="10">
        <v>6.34</v>
      </c>
      <c r="L67" s="10">
        <v>6.93</v>
      </c>
      <c r="M67" s="10">
        <v>6.61</v>
      </c>
      <c r="N67" s="10">
        <v>6.53</v>
      </c>
      <c r="O67" s="10">
        <v>7.11</v>
      </c>
      <c r="P67" s="10">
        <v>6.07</v>
      </c>
      <c r="Q67" s="10">
        <v>5.62</v>
      </c>
      <c r="R67" s="676"/>
      <c r="S67" s="692">
        <v>0.46527777777777773</v>
      </c>
      <c r="T67" s="10">
        <f t="shared" ref="T67:AH83" si="6">B67-B66</f>
        <v>0</v>
      </c>
      <c r="U67" s="10">
        <f t="shared" si="6"/>
        <v>5.0000000000000711E-2</v>
      </c>
      <c r="V67" s="10">
        <f t="shared" si="6"/>
        <v>0</v>
      </c>
      <c r="W67" s="10">
        <f t="shared" si="6"/>
        <v>6.0000000000000497E-2</v>
      </c>
      <c r="X67" s="10">
        <f t="shared" si="6"/>
        <v>0</v>
      </c>
      <c r="Y67" s="10">
        <f t="shared" si="6"/>
        <v>0</v>
      </c>
      <c r="Z67" s="10">
        <f t="shared" si="6"/>
        <v>0</v>
      </c>
      <c r="AA67" s="10">
        <f t="shared" si="6"/>
        <v>0</v>
      </c>
      <c r="AB67" s="13">
        <f t="shared" si="6"/>
        <v>0</v>
      </c>
      <c r="AC67" s="10">
        <f t="shared" si="6"/>
        <v>0</v>
      </c>
      <c r="AD67" s="10">
        <f t="shared" si="6"/>
        <v>0</v>
      </c>
      <c r="AE67" s="10">
        <f t="shared" si="6"/>
        <v>0</v>
      </c>
      <c r="AF67" s="10">
        <f t="shared" si="6"/>
        <v>0</v>
      </c>
      <c r="AG67" s="10">
        <f t="shared" si="6"/>
        <v>0</v>
      </c>
      <c r="AH67" s="10">
        <f t="shared" si="6"/>
        <v>0</v>
      </c>
      <c r="AI67" s="10">
        <f t="shared" si="3"/>
        <v>9.9999999999997868E-3</v>
      </c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73"/>
    </row>
    <row r="68" spans="1:57">
      <c r="A68" s="691">
        <v>0.46875</v>
      </c>
      <c r="B68" s="10">
        <v>6.01</v>
      </c>
      <c r="C68" s="10">
        <v>7.57</v>
      </c>
      <c r="D68" s="10">
        <v>7.44</v>
      </c>
      <c r="E68" s="10">
        <v>6.61</v>
      </c>
      <c r="F68" s="10">
        <v>6.13</v>
      </c>
      <c r="G68" s="10">
        <v>6.57</v>
      </c>
      <c r="H68" s="10">
        <v>7.23</v>
      </c>
      <c r="I68" s="10">
        <v>6.49</v>
      </c>
      <c r="J68" s="13">
        <v>4.88</v>
      </c>
      <c r="K68" s="10">
        <v>6.34</v>
      </c>
      <c r="L68" s="10">
        <v>6.93</v>
      </c>
      <c r="M68" s="10">
        <v>6.61</v>
      </c>
      <c r="N68" s="10">
        <v>6.53</v>
      </c>
      <c r="O68" s="10">
        <v>7.11</v>
      </c>
      <c r="P68" s="10">
        <v>6.07</v>
      </c>
      <c r="Q68" s="10">
        <v>5.62</v>
      </c>
      <c r="R68" s="676"/>
      <c r="S68" s="692">
        <v>0.46875</v>
      </c>
      <c r="T68" s="10">
        <f t="shared" si="6"/>
        <v>0</v>
      </c>
      <c r="U68" s="10">
        <f t="shared" si="6"/>
        <v>0</v>
      </c>
      <c r="V68" s="10">
        <f t="shared" si="6"/>
        <v>0</v>
      </c>
      <c r="W68" s="10">
        <f t="shared" si="6"/>
        <v>0</v>
      </c>
      <c r="X68" s="10">
        <f t="shared" si="6"/>
        <v>0</v>
      </c>
      <c r="Y68" s="10">
        <f t="shared" si="6"/>
        <v>0</v>
      </c>
      <c r="Z68" s="10">
        <f t="shared" si="6"/>
        <v>0</v>
      </c>
      <c r="AA68" s="10">
        <f t="shared" si="6"/>
        <v>0</v>
      </c>
      <c r="AB68" s="13">
        <f t="shared" si="6"/>
        <v>0</v>
      </c>
      <c r="AC68" s="10">
        <f t="shared" si="6"/>
        <v>0</v>
      </c>
      <c r="AD68" s="10">
        <f t="shared" si="6"/>
        <v>0</v>
      </c>
      <c r="AE68" s="10">
        <f t="shared" si="6"/>
        <v>0</v>
      </c>
      <c r="AF68" s="10">
        <f t="shared" si="6"/>
        <v>0</v>
      </c>
      <c r="AG68" s="10">
        <f t="shared" si="6"/>
        <v>0</v>
      </c>
      <c r="AH68" s="10">
        <f t="shared" si="6"/>
        <v>0</v>
      </c>
      <c r="AI68" s="10">
        <f t="shared" si="3"/>
        <v>0</v>
      </c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73"/>
    </row>
    <row r="69" spans="1:57">
      <c r="A69" s="691">
        <v>0.47222222222222227</v>
      </c>
      <c r="B69" s="10">
        <v>6.01</v>
      </c>
      <c r="C69" s="10">
        <v>7.57</v>
      </c>
      <c r="D69" s="10">
        <v>7.44</v>
      </c>
      <c r="E69" s="10">
        <v>6.62</v>
      </c>
      <c r="F69" s="10">
        <v>6.13</v>
      </c>
      <c r="G69" s="10">
        <v>6.57</v>
      </c>
      <c r="H69" s="10">
        <v>7.23</v>
      </c>
      <c r="I69" s="10">
        <v>6.49</v>
      </c>
      <c r="J69" s="13">
        <v>4.97</v>
      </c>
      <c r="K69" s="10">
        <v>6.34</v>
      </c>
      <c r="L69" s="10">
        <v>6.93</v>
      </c>
      <c r="M69" s="10">
        <v>6.62</v>
      </c>
      <c r="N69" s="10">
        <v>6.53</v>
      </c>
      <c r="O69" s="10">
        <v>7.13</v>
      </c>
      <c r="P69" s="10">
        <v>6.07</v>
      </c>
      <c r="Q69" s="10">
        <v>5.62</v>
      </c>
      <c r="R69" s="676"/>
      <c r="S69" s="692">
        <v>0.47222222222222227</v>
      </c>
      <c r="T69" s="10">
        <f t="shared" si="6"/>
        <v>0</v>
      </c>
      <c r="U69" s="10">
        <f t="shared" si="6"/>
        <v>0</v>
      </c>
      <c r="V69" s="10">
        <f t="shared" si="6"/>
        <v>0</v>
      </c>
      <c r="W69" s="10">
        <f t="shared" si="6"/>
        <v>9.9999999999997868E-3</v>
      </c>
      <c r="X69" s="10">
        <f t="shared" si="6"/>
        <v>0</v>
      </c>
      <c r="Y69" s="10">
        <f t="shared" si="6"/>
        <v>0</v>
      </c>
      <c r="Z69" s="10">
        <f t="shared" si="6"/>
        <v>0</v>
      </c>
      <c r="AA69" s="10">
        <f t="shared" si="6"/>
        <v>0</v>
      </c>
      <c r="AB69" s="13">
        <f t="shared" si="6"/>
        <v>8.9999999999999858E-2</v>
      </c>
      <c r="AC69" s="10">
        <f t="shared" si="6"/>
        <v>0</v>
      </c>
      <c r="AD69" s="10">
        <f t="shared" si="6"/>
        <v>0</v>
      </c>
      <c r="AE69" s="10">
        <f t="shared" si="6"/>
        <v>9.9999999999997868E-3</v>
      </c>
      <c r="AF69" s="10">
        <f t="shared" si="6"/>
        <v>0</v>
      </c>
      <c r="AG69" s="10">
        <f t="shared" si="6"/>
        <v>1.9999999999999574E-2</v>
      </c>
      <c r="AH69" s="10">
        <f t="shared" si="6"/>
        <v>0</v>
      </c>
      <c r="AI69" s="10">
        <f t="shared" si="3"/>
        <v>0</v>
      </c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73"/>
    </row>
    <row r="70" spans="1:57">
      <c r="A70" s="691">
        <v>0.47569444444444442</v>
      </c>
      <c r="B70" s="10">
        <v>6.01</v>
      </c>
      <c r="C70" s="10">
        <v>7.57</v>
      </c>
      <c r="D70" s="10">
        <v>7.44</v>
      </c>
      <c r="E70" s="10">
        <v>6.62</v>
      </c>
      <c r="F70" s="10">
        <v>6.13</v>
      </c>
      <c r="G70" s="10">
        <v>6.57</v>
      </c>
      <c r="H70" s="10">
        <v>7.23</v>
      </c>
      <c r="I70" s="10">
        <v>6.49</v>
      </c>
      <c r="J70" s="13">
        <v>4.9800000000000004</v>
      </c>
      <c r="K70" s="10">
        <v>6.49</v>
      </c>
      <c r="L70" s="10">
        <v>6.93</v>
      </c>
      <c r="M70" s="10">
        <v>6.62</v>
      </c>
      <c r="N70" s="10">
        <v>6.53</v>
      </c>
      <c r="O70" s="10">
        <v>7.13</v>
      </c>
      <c r="P70" s="10">
        <v>6.07</v>
      </c>
      <c r="Q70" s="10">
        <v>5.62</v>
      </c>
      <c r="R70" s="676"/>
      <c r="S70" s="692">
        <v>0.47569444444444442</v>
      </c>
      <c r="T70" s="10">
        <f t="shared" si="6"/>
        <v>0</v>
      </c>
      <c r="U70" s="10">
        <f t="shared" si="6"/>
        <v>0</v>
      </c>
      <c r="V70" s="10">
        <f t="shared" si="6"/>
        <v>0</v>
      </c>
      <c r="W70" s="10">
        <f t="shared" si="6"/>
        <v>0</v>
      </c>
      <c r="X70" s="10">
        <f t="shared" si="6"/>
        <v>0</v>
      </c>
      <c r="Y70" s="10">
        <f t="shared" si="6"/>
        <v>0</v>
      </c>
      <c r="Z70" s="10">
        <f t="shared" si="6"/>
        <v>0</v>
      </c>
      <c r="AA70" s="10">
        <f t="shared" si="6"/>
        <v>0</v>
      </c>
      <c r="AB70" s="13">
        <f t="shared" si="6"/>
        <v>1.0000000000000675E-2</v>
      </c>
      <c r="AC70" s="10">
        <f t="shared" si="6"/>
        <v>0.15000000000000036</v>
      </c>
      <c r="AD70" s="10">
        <f t="shared" si="6"/>
        <v>0</v>
      </c>
      <c r="AE70" s="10">
        <f t="shared" si="6"/>
        <v>0</v>
      </c>
      <c r="AF70" s="10">
        <f t="shared" si="6"/>
        <v>0</v>
      </c>
      <c r="AG70" s="10">
        <f t="shared" si="6"/>
        <v>0</v>
      </c>
      <c r="AH70" s="10">
        <f t="shared" si="6"/>
        <v>0</v>
      </c>
      <c r="AI70" s="10">
        <f t="shared" si="3"/>
        <v>0</v>
      </c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73"/>
    </row>
    <row r="71" spans="1:57">
      <c r="A71" s="691">
        <v>0.47916666666666669</v>
      </c>
      <c r="B71" s="10">
        <v>6.01</v>
      </c>
      <c r="C71" s="10">
        <v>7.57</v>
      </c>
      <c r="D71" s="10">
        <v>7.58</v>
      </c>
      <c r="E71" s="10">
        <v>6.62</v>
      </c>
      <c r="F71" s="10">
        <v>6.13</v>
      </c>
      <c r="G71" s="10">
        <v>6.57</v>
      </c>
      <c r="H71" s="10">
        <v>7.23</v>
      </c>
      <c r="I71" s="10">
        <v>6.49</v>
      </c>
      <c r="J71" s="13">
        <v>4.99</v>
      </c>
      <c r="K71" s="10">
        <v>6.52</v>
      </c>
      <c r="L71" s="10">
        <v>6.93</v>
      </c>
      <c r="M71" s="10">
        <v>6.62</v>
      </c>
      <c r="N71" s="10">
        <v>6.53</v>
      </c>
      <c r="O71" s="10">
        <v>7.13</v>
      </c>
      <c r="P71" s="10">
        <v>6.07</v>
      </c>
      <c r="Q71" s="10">
        <v>5.62</v>
      </c>
      <c r="R71" s="676"/>
      <c r="S71" s="692">
        <v>0.47916666666666669</v>
      </c>
      <c r="T71" s="10">
        <f t="shared" si="6"/>
        <v>0</v>
      </c>
      <c r="U71" s="10">
        <f t="shared" si="6"/>
        <v>0</v>
      </c>
      <c r="V71" s="10">
        <f t="shared" si="6"/>
        <v>0.13999999999999968</v>
      </c>
      <c r="W71" s="10">
        <f t="shared" si="6"/>
        <v>0</v>
      </c>
      <c r="X71" s="10">
        <f t="shared" si="6"/>
        <v>0</v>
      </c>
      <c r="Y71" s="10">
        <f t="shared" si="6"/>
        <v>0</v>
      </c>
      <c r="Z71" s="10">
        <f t="shared" si="6"/>
        <v>0</v>
      </c>
      <c r="AA71" s="10">
        <f t="shared" si="6"/>
        <v>0</v>
      </c>
      <c r="AB71" s="13">
        <f t="shared" si="6"/>
        <v>9.9999999999997868E-3</v>
      </c>
      <c r="AC71" s="10">
        <f t="shared" si="6"/>
        <v>2.9999999999999361E-2</v>
      </c>
      <c r="AD71" s="10">
        <f t="shared" si="6"/>
        <v>0</v>
      </c>
      <c r="AE71" s="10">
        <f t="shared" si="6"/>
        <v>0</v>
      </c>
      <c r="AF71" s="10">
        <f t="shared" si="6"/>
        <v>0</v>
      </c>
      <c r="AG71" s="10">
        <f t="shared" si="6"/>
        <v>0</v>
      </c>
      <c r="AH71" s="10">
        <f t="shared" si="6"/>
        <v>0</v>
      </c>
      <c r="AI71" s="10">
        <f t="shared" si="3"/>
        <v>0</v>
      </c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73"/>
    </row>
    <row r="72" spans="1:57">
      <c r="A72" s="691">
        <v>0.4826388888888889</v>
      </c>
      <c r="B72" s="10">
        <v>6.01</v>
      </c>
      <c r="C72" s="10">
        <v>7.57</v>
      </c>
      <c r="D72" s="10">
        <v>7.7</v>
      </c>
      <c r="E72" s="10">
        <v>6.62</v>
      </c>
      <c r="F72" s="10">
        <v>6.13</v>
      </c>
      <c r="G72" s="10">
        <v>6.57</v>
      </c>
      <c r="H72" s="10">
        <v>7.23</v>
      </c>
      <c r="I72" s="10">
        <v>6.49</v>
      </c>
      <c r="J72" s="13">
        <v>4.99</v>
      </c>
      <c r="K72" s="10">
        <v>6.52</v>
      </c>
      <c r="L72" s="10">
        <v>6.93</v>
      </c>
      <c r="M72" s="10">
        <v>6.62</v>
      </c>
      <c r="N72" s="10">
        <v>6.53</v>
      </c>
      <c r="O72" s="10">
        <v>7.14</v>
      </c>
      <c r="P72" s="10">
        <v>6.07</v>
      </c>
      <c r="Q72" s="10">
        <v>5.62</v>
      </c>
      <c r="R72" s="676"/>
      <c r="S72" s="692">
        <v>0.4826388888888889</v>
      </c>
      <c r="T72" s="10">
        <f t="shared" si="6"/>
        <v>0</v>
      </c>
      <c r="U72" s="10">
        <f t="shared" si="6"/>
        <v>0</v>
      </c>
      <c r="V72" s="10">
        <f t="shared" si="6"/>
        <v>0.12000000000000011</v>
      </c>
      <c r="W72" s="10">
        <f t="shared" si="6"/>
        <v>0</v>
      </c>
      <c r="X72" s="10">
        <f t="shared" si="6"/>
        <v>0</v>
      </c>
      <c r="Y72" s="10">
        <f t="shared" si="6"/>
        <v>0</v>
      </c>
      <c r="Z72" s="10">
        <f t="shared" si="6"/>
        <v>0</v>
      </c>
      <c r="AA72" s="10">
        <f t="shared" si="6"/>
        <v>0</v>
      </c>
      <c r="AB72" s="13">
        <f t="shared" si="6"/>
        <v>0</v>
      </c>
      <c r="AC72" s="10">
        <f t="shared" si="6"/>
        <v>0</v>
      </c>
      <c r="AD72" s="10">
        <f t="shared" si="6"/>
        <v>0</v>
      </c>
      <c r="AE72" s="10">
        <f t="shared" si="6"/>
        <v>0</v>
      </c>
      <c r="AF72" s="10">
        <f t="shared" si="6"/>
        <v>0</v>
      </c>
      <c r="AG72" s="10">
        <f t="shared" si="6"/>
        <v>9.9999999999997868E-3</v>
      </c>
      <c r="AH72" s="10">
        <f t="shared" si="6"/>
        <v>0</v>
      </c>
      <c r="AI72" s="10">
        <f t="shared" si="3"/>
        <v>0</v>
      </c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73"/>
    </row>
    <row r="73" spans="1:57">
      <c r="A73" s="691">
        <v>0.4861111111111111</v>
      </c>
      <c r="B73" s="10">
        <v>6.01</v>
      </c>
      <c r="C73" s="10">
        <v>7.57</v>
      </c>
      <c r="D73" s="10">
        <v>7.7</v>
      </c>
      <c r="E73" s="10">
        <v>6.62</v>
      </c>
      <c r="F73" s="10">
        <v>6.13</v>
      </c>
      <c r="G73" s="10">
        <v>6.57</v>
      </c>
      <c r="H73" s="10">
        <v>7.23</v>
      </c>
      <c r="I73" s="10">
        <v>6.49</v>
      </c>
      <c r="J73" s="13">
        <v>4.99</v>
      </c>
      <c r="K73" s="10">
        <v>6.52</v>
      </c>
      <c r="L73" s="10">
        <v>6.93</v>
      </c>
      <c r="M73" s="10">
        <v>6.69</v>
      </c>
      <c r="N73" s="10">
        <v>6.53</v>
      </c>
      <c r="O73" s="10">
        <v>7.14</v>
      </c>
      <c r="P73" s="10">
        <v>6.07</v>
      </c>
      <c r="Q73" s="10">
        <v>5.62</v>
      </c>
      <c r="R73" s="676"/>
      <c r="S73" s="692">
        <v>0.4861111111111111</v>
      </c>
      <c r="T73" s="10">
        <f t="shared" si="6"/>
        <v>0</v>
      </c>
      <c r="U73" s="10">
        <f t="shared" si="6"/>
        <v>0</v>
      </c>
      <c r="V73" s="10">
        <f t="shared" si="6"/>
        <v>0</v>
      </c>
      <c r="W73" s="10">
        <f t="shared" si="6"/>
        <v>0</v>
      </c>
      <c r="X73" s="10">
        <f t="shared" si="6"/>
        <v>0</v>
      </c>
      <c r="Y73" s="10">
        <f t="shared" si="6"/>
        <v>0</v>
      </c>
      <c r="Z73" s="10">
        <f t="shared" si="6"/>
        <v>0</v>
      </c>
      <c r="AA73" s="10">
        <f t="shared" si="6"/>
        <v>0</v>
      </c>
      <c r="AB73" s="13">
        <f t="shared" si="6"/>
        <v>0</v>
      </c>
      <c r="AC73" s="10">
        <f t="shared" si="6"/>
        <v>0</v>
      </c>
      <c r="AD73" s="10">
        <f t="shared" si="6"/>
        <v>0</v>
      </c>
      <c r="AE73" s="10">
        <f t="shared" si="6"/>
        <v>7.0000000000000284E-2</v>
      </c>
      <c r="AF73" s="10">
        <f t="shared" si="6"/>
        <v>0</v>
      </c>
      <c r="AG73" s="10">
        <f t="shared" si="6"/>
        <v>0</v>
      </c>
      <c r="AH73" s="10">
        <f t="shared" si="6"/>
        <v>0</v>
      </c>
      <c r="AI73" s="10">
        <f t="shared" si="3"/>
        <v>0</v>
      </c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73"/>
    </row>
    <row r="74" spans="1:57">
      <c r="A74" s="691">
        <v>0.48958333333333331</v>
      </c>
      <c r="B74" s="10">
        <v>6.01</v>
      </c>
      <c r="C74" s="10">
        <v>7.57</v>
      </c>
      <c r="D74" s="10">
        <v>7.7</v>
      </c>
      <c r="E74" s="10">
        <v>6.62</v>
      </c>
      <c r="F74" s="10">
        <v>6.13</v>
      </c>
      <c r="G74" s="10">
        <v>6.57</v>
      </c>
      <c r="H74" s="10">
        <v>7.23</v>
      </c>
      <c r="I74" s="10">
        <v>6.49</v>
      </c>
      <c r="J74" s="13">
        <v>4.99</v>
      </c>
      <c r="K74" s="10">
        <v>6.52</v>
      </c>
      <c r="L74" s="10">
        <v>6.93</v>
      </c>
      <c r="M74" s="10">
        <v>6.69</v>
      </c>
      <c r="N74" s="10">
        <v>6.53</v>
      </c>
      <c r="O74" s="10">
        <v>7.14</v>
      </c>
      <c r="P74" s="10">
        <v>6.07</v>
      </c>
      <c r="Q74" s="10">
        <v>5.62</v>
      </c>
      <c r="R74" s="676"/>
      <c r="S74" s="692">
        <v>0.48958333333333331</v>
      </c>
      <c r="T74" s="10">
        <f t="shared" si="6"/>
        <v>0</v>
      </c>
      <c r="U74" s="10">
        <f t="shared" si="6"/>
        <v>0</v>
      </c>
      <c r="V74" s="10">
        <f t="shared" si="6"/>
        <v>0</v>
      </c>
      <c r="W74" s="10">
        <f t="shared" si="6"/>
        <v>0</v>
      </c>
      <c r="X74" s="10">
        <f t="shared" si="6"/>
        <v>0</v>
      </c>
      <c r="Y74" s="10">
        <f t="shared" si="6"/>
        <v>0</v>
      </c>
      <c r="Z74" s="10">
        <f t="shared" si="6"/>
        <v>0</v>
      </c>
      <c r="AA74" s="10">
        <f t="shared" si="6"/>
        <v>0</v>
      </c>
      <c r="AB74" s="13">
        <f t="shared" si="6"/>
        <v>0</v>
      </c>
      <c r="AC74" s="10">
        <f t="shared" si="6"/>
        <v>0</v>
      </c>
      <c r="AD74" s="10">
        <f t="shared" si="6"/>
        <v>0</v>
      </c>
      <c r="AE74" s="10">
        <f t="shared" si="6"/>
        <v>0</v>
      </c>
      <c r="AF74" s="10">
        <f t="shared" si="6"/>
        <v>0</v>
      </c>
      <c r="AG74" s="10">
        <f t="shared" si="6"/>
        <v>0</v>
      </c>
      <c r="AH74" s="10">
        <f t="shared" si="6"/>
        <v>0</v>
      </c>
      <c r="AI74" s="10">
        <f t="shared" si="3"/>
        <v>0</v>
      </c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73"/>
    </row>
    <row r="75" spans="1:57">
      <c r="A75" s="691">
        <v>0.49305555555555558</v>
      </c>
      <c r="B75" s="10">
        <v>6.01</v>
      </c>
      <c r="C75" s="10">
        <v>7.57</v>
      </c>
      <c r="D75" s="10">
        <v>7.7</v>
      </c>
      <c r="E75" s="10">
        <v>6.62</v>
      </c>
      <c r="F75" s="10">
        <v>6.13</v>
      </c>
      <c r="G75" s="10">
        <v>6.57</v>
      </c>
      <c r="H75" s="10">
        <v>7.23</v>
      </c>
      <c r="I75" s="10">
        <v>6.49</v>
      </c>
      <c r="J75" s="13">
        <v>4.99</v>
      </c>
      <c r="K75" s="10">
        <v>6.52</v>
      </c>
      <c r="L75" s="10">
        <v>6.93</v>
      </c>
      <c r="M75" s="10">
        <v>6.69</v>
      </c>
      <c r="N75" s="10">
        <v>6.66</v>
      </c>
      <c r="O75" s="10">
        <v>7.14</v>
      </c>
      <c r="P75" s="10">
        <v>6.07</v>
      </c>
      <c r="Q75" s="10">
        <v>5.62</v>
      </c>
      <c r="R75" s="676"/>
      <c r="S75" s="692">
        <v>0.49305555555555558</v>
      </c>
      <c r="T75" s="10">
        <f t="shared" si="6"/>
        <v>0</v>
      </c>
      <c r="U75" s="10">
        <f t="shared" si="6"/>
        <v>0</v>
      </c>
      <c r="V75" s="10">
        <f t="shared" si="6"/>
        <v>0</v>
      </c>
      <c r="W75" s="10">
        <f t="shared" si="6"/>
        <v>0</v>
      </c>
      <c r="X75" s="10">
        <f t="shared" si="6"/>
        <v>0</v>
      </c>
      <c r="Y75" s="10">
        <f t="shared" si="6"/>
        <v>0</v>
      </c>
      <c r="Z75" s="10">
        <f t="shared" si="6"/>
        <v>0</v>
      </c>
      <c r="AA75" s="10">
        <f t="shared" si="6"/>
        <v>0</v>
      </c>
      <c r="AB75" s="13">
        <f t="shared" si="6"/>
        <v>0</v>
      </c>
      <c r="AC75" s="10">
        <f t="shared" si="6"/>
        <v>0</v>
      </c>
      <c r="AD75" s="10">
        <f t="shared" si="6"/>
        <v>0</v>
      </c>
      <c r="AE75" s="10">
        <f t="shared" si="6"/>
        <v>0</v>
      </c>
      <c r="AF75" s="10">
        <f t="shared" si="6"/>
        <v>0.12999999999999989</v>
      </c>
      <c r="AG75" s="10">
        <f t="shared" si="6"/>
        <v>0</v>
      </c>
      <c r="AH75" s="10">
        <f t="shared" si="6"/>
        <v>0</v>
      </c>
      <c r="AI75" s="10">
        <f t="shared" si="3"/>
        <v>0</v>
      </c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73"/>
    </row>
    <row r="76" spans="1:57" ht="16" thickBot="1">
      <c r="A76" s="691">
        <v>0.49652777777777773</v>
      </c>
      <c r="B76" s="10">
        <v>6.03</v>
      </c>
      <c r="C76" s="10">
        <v>7.6</v>
      </c>
      <c r="D76" s="10">
        <v>7.73</v>
      </c>
      <c r="E76" s="10">
        <v>6.62</v>
      </c>
      <c r="F76" s="10">
        <v>6.13</v>
      </c>
      <c r="G76" s="10">
        <v>6.57</v>
      </c>
      <c r="H76" s="10">
        <v>7.24</v>
      </c>
      <c r="I76" s="10">
        <v>6.49</v>
      </c>
      <c r="J76" s="13">
        <v>4.99</v>
      </c>
      <c r="K76" s="10">
        <v>6.52</v>
      </c>
      <c r="L76" s="10">
        <v>6.96</v>
      </c>
      <c r="M76" s="10">
        <v>6.74</v>
      </c>
      <c r="N76" s="10">
        <v>6.8</v>
      </c>
      <c r="O76" s="10">
        <v>7.14</v>
      </c>
      <c r="P76" s="10">
        <v>6.07</v>
      </c>
      <c r="Q76" s="10">
        <v>5.62</v>
      </c>
      <c r="R76" s="676"/>
      <c r="S76" s="692">
        <v>0.49652777777777773</v>
      </c>
      <c r="T76" s="10">
        <f t="shared" si="6"/>
        <v>2.0000000000000462E-2</v>
      </c>
      <c r="U76" s="10">
        <f t="shared" si="6"/>
        <v>2.9999999999999361E-2</v>
      </c>
      <c r="V76" s="10">
        <f t="shared" si="6"/>
        <v>3.0000000000000249E-2</v>
      </c>
      <c r="W76" s="10">
        <f t="shared" si="6"/>
        <v>0</v>
      </c>
      <c r="X76" s="10">
        <f t="shared" si="6"/>
        <v>0</v>
      </c>
      <c r="Y76" s="10">
        <f t="shared" si="6"/>
        <v>0</v>
      </c>
      <c r="Z76" s="10">
        <f t="shared" si="6"/>
        <v>9.9999999999997868E-3</v>
      </c>
      <c r="AA76" s="10">
        <f t="shared" si="6"/>
        <v>0</v>
      </c>
      <c r="AB76" s="13">
        <f t="shared" si="6"/>
        <v>0</v>
      </c>
      <c r="AC76" s="10">
        <f t="shared" si="6"/>
        <v>0</v>
      </c>
      <c r="AD76" s="10">
        <f t="shared" si="6"/>
        <v>3.0000000000000249E-2</v>
      </c>
      <c r="AE76" s="10">
        <f t="shared" si="6"/>
        <v>4.9999999999999822E-2</v>
      </c>
      <c r="AF76" s="10">
        <f t="shared" si="6"/>
        <v>0.13999999999999968</v>
      </c>
      <c r="AG76" s="10">
        <f t="shared" si="6"/>
        <v>0</v>
      </c>
      <c r="AH76" s="10">
        <f t="shared" si="6"/>
        <v>0</v>
      </c>
      <c r="AI76" s="10">
        <f t="shared" si="3"/>
        <v>0</v>
      </c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73"/>
    </row>
    <row r="77" spans="1:57" ht="16" thickTop="1">
      <c r="A77" s="690">
        <v>0.5</v>
      </c>
      <c r="B77" s="91">
        <v>6.03</v>
      </c>
      <c r="C77" s="91">
        <v>7.6</v>
      </c>
      <c r="D77" s="91">
        <v>7.73</v>
      </c>
      <c r="E77" s="91">
        <v>6.62</v>
      </c>
      <c r="F77" s="91">
        <v>6.13</v>
      </c>
      <c r="G77" s="91">
        <v>6.57</v>
      </c>
      <c r="H77" s="91">
        <v>7.24</v>
      </c>
      <c r="I77" s="91">
        <v>6.49</v>
      </c>
      <c r="J77" s="345">
        <v>4.99</v>
      </c>
      <c r="K77" s="91">
        <v>6.52</v>
      </c>
      <c r="L77" s="91">
        <v>7.21</v>
      </c>
      <c r="M77" s="91">
        <v>6.74</v>
      </c>
      <c r="N77" s="91">
        <v>6.8</v>
      </c>
      <c r="O77" s="91">
        <v>7.14</v>
      </c>
      <c r="P77" s="91">
        <v>6.07</v>
      </c>
      <c r="Q77" s="91">
        <v>5.62</v>
      </c>
      <c r="R77" s="676"/>
      <c r="S77" s="673">
        <v>0.5</v>
      </c>
      <c r="T77" s="91">
        <f t="shared" si="6"/>
        <v>0</v>
      </c>
      <c r="U77" s="91">
        <f t="shared" si="6"/>
        <v>0</v>
      </c>
      <c r="V77" s="91">
        <f t="shared" si="6"/>
        <v>0</v>
      </c>
      <c r="W77" s="91">
        <f t="shared" si="6"/>
        <v>0</v>
      </c>
      <c r="X77" s="91">
        <f t="shared" si="6"/>
        <v>0</v>
      </c>
      <c r="Y77" s="91">
        <f t="shared" si="6"/>
        <v>0</v>
      </c>
      <c r="Z77" s="91">
        <f t="shared" si="6"/>
        <v>0</v>
      </c>
      <c r="AA77" s="91">
        <f t="shared" si="6"/>
        <v>0</v>
      </c>
      <c r="AB77" s="345">
        <f t="shared" si="6"/>
        <v>0</v>
      </c>
      <c r="AC77" s="91">
        <f t="shared" si="6"/>
        <v>0</v>
      </c>
      <c r="AD77" s="91">
        <f t="shared" si="6"/>
        <v>0.25</v>
      </c>
      <c r="AE77" s="91">
        <f t="shared" si="6"/>
        <v>0</v>
      </c>
      <c r="AF77" s="91">
        <f t="shared" si="6"/>
        <v>0</v>
      </c>
      <c r="AG77" s="91">
        <f t="shared" si="6"/>
        <v>0</v>
      </c>
      <c r="AH77" s="91">
        <f t="shared" si="6"/>
        <v>0</v>
      </c>
      <c r="AI77" s="91">
        <f t="shared" si="3"/>
        <v>0</v>
      </c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73"/>
    </row>
    <row r="78" spans="1:57">
      <c r="A78" s="691">
        <v>0.50347222222222221</v>
      </c>
      <c r="B78" s="10">
        <v>6.03</v>
      </c>
      <c r="C78" s="10">
        <v>7.6</v>
      </c>
      <c r="D78" s="10">
        <v>7.73</v>
      </c>
      <c r="E78" s="10">
        <v>6.62</v>
      </c>
      <c r="F78" s="10">
        <v>6.13</v>
      </c>
      <c r="G78" s="10">
        <v>6.57</v>
      </c>
      <c r="H78" s="10">
        <v>7.24</v>
      </c>
      <c r="I78" s="10">
        <v>6.52</v>
      </c>
      <c r="J78" s="13">
        <v>4.99</v>
      </c>
      <c r="K78" s="10">
        <v>6.52</v>
      </c>
      <c r="L78" s="10">
        <v>7.21</v>
      </c>
      <c r="M78" s="10">
        <v>6.74</v>
      </c>
      <c r="N78" s="10">
        <v>6.88</v>
      </c>
      <c r="O78" s="10">
        <v>7.14</v>
      </c>
      <c r="P78" s="10">
        <v>6.07</v>
      </c>
      <c r="Q78" s="10">
        <v>5.62</v>
      </c>
      <c r="R78" s="676"/>
      <c r="S78" s="692">
        <v>0.50347222222222221</v>
      </c>
      <c r="T78" s="10">
        <f t="shared" si="6"/>
        <v>0</v>
      </c>
      <c r="U78" s="10">
        <f t="shared" si="6"/>
        <v>0</v>
      </c>
      <c r="V78" s="10">
        <f t="shared" si="6"/>
        <v>0</v>
      </c>
      <c r="W78" s="10">
        <f t="shared" si="6"/>
        <v>0</v>
      </c>
      <c r="X78" s="10">
        <f t="shared" si="6"/>
        <v>0</v>
      </c>
      <c r="Y78" s="10">
        <f t="shared" si="6"/>
        <v>0</v>
      </c>
      <c r="Z78" s="10">
        <f t="shared" si="6"/>
        <v>0</v>
      </c>
      <c r="AA78" s="10">
        <f t="shared" si="6"/>
        <v>2.9999999999999361E-2</v>
      </c>
      <c r="AB78" s="13">
        <f t="shared" si="6"/>
        <v>0</v>
      </c>
      <c r="AC78" s="10">
        <f t="shared" si="6"/>
        <v>0</v>
      </c>
      <c r="AD78" s="10">
        <f t="shared" si="6"/>
        <v>0</v>
      </c>
      <c r="AE78" s="10">
        <f t="shared" si="6"/>
        <v>0</v>
      </c>
      <c r="AF78" s="10">
        <f t="shared" si="6"/>
        <v>8.0000000000000071E-2</v>
      </c>
      <c r="AG78" s="10">
        <f t="shared" si="6"/>
        <v>0</v>
      </c>
      <c r="AH78" s="10">
        <f t="shared" si="6"/>
        <v>0</v>
      </c>
      <c r="AI78" s="10">
        <f t="shared" si="3"/>
        <v>0</v>
      </c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73"/>
    </row>
    <row r="79" spans="1:57">
      <c r="A79" s="691">
        <v>0.50694444444444442</v>
      </c>
      <c r="B79" s="10">
        <v>6.03</v>
      </c>
      <c r="C79" s="10">
        <v>7.6</v>
      </c>
      <c r="D79" s="10">
        <v>7.73</v>
      </c>
      <c r="E79" s="10">
        <v>6.62</v>
      </c>
      <c r="F79" s="10">
        <v>6.13</v>
      </c>
      <c r="G79" s="10">
        <v>6.57</v>
      </c>
      <c r="H79" s="10">
        <v>7.24</v>
      </c>
      <c r="I79" s="10">
        <v>6.52</v>
      </c>
      <c r="J79" s="13">
        <v>4.99</v>
      </c>
      <c r="K79" s="10">
        <v>6.52</v>
      </c>
      <c r="L79" s="10">
        <v>7.24</v>
      </c>
      <c r="M79" s="10">
        <v>6.74</v>
      </c>
      <c r="N79" s="10">
        <v>6.88</v>
      </c>
      <c r="O79" s="10">
        <v>7.28</v>
      </c>
      <c r="P79" s="10">
        <v>6.07</v>
      </c>
      <c r="Q79" s="10">
        <v>5.62</v>
      </c>
      <c r="R79" s="676"/>
      <c r="S79" s="692">
        <v>0.50694444444444442</v>
      </c>
      <c r="T79" s="10">
        <f t="shared" si="6"/>
        <v>0</v>
      </c>
      <c r="U79" s="10">
        <f t="shared" si="6"/>
        <v>0</v>
      </c>
      <c r="V79" s="10">
        <f t="shared" si="6"/>
        <v>0</v>
      </c>
      <c r="W79" s="10">
        <f t="shared" si="6"/>
        <v>0</v>
      </c>
      <c r="X79" s="10">
        <f t="shared" si="6"/>
        <v>0</v>
      </c>
      <c r="Y79" s="10">
        <f t="shared" si="6"/>
        <v>0</v>
      </c>
      <c r="Z79" s="10">
        <f t="shared" si="6"/>
        <v>0</v>
      </c>
      <c r="AA79" s="10">
        <f t="shared" si="6"/>
        <v>0</v>
      </c>
      <c r="AB79" s="13">
        <f t="shared" si="6"/>
        <v>0</v>
      </c>
      <c r="AC79" s="10">
        <f t="shared" si="6"/>
        <v>0</v>
      </c>
      <c r="AD79" s="10">
        <f t="shared" si="6"/>
        <v>3.0000000000000249E-2</v>
      </c>
      <c r="AE79" s="10">
        <f t="shared" si="6"/>
        <v>0</v>
      </c>
      <c r="AF79" s="10">
        <f t="shared" si="6"/>
        <v>0</v>
      </c>
      <c r="AG79" s="10">
        <f t="shared" si="6"/>
        <v>0.14000000000000057</v>
      </c>
      <c r="AH79" s="10">
        <f t="shared" si="6"/>
        <v>0</v>
      </c>
      <c r="AI79" s="10">
        <f t="shared" si="3"/>
        <v>0</v>
      </c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73"/>
    </row>
    <row r="80" spans="1:57">
      <c r="A80" s="691">
        <v>0.51041666666666663</v>
      </c>
      <c r="B80" s="10">
        <v>6.03</v>
      </c>
      <c r="C80" s="10">
        <v>7.6</v>
      </c>
      <c r="D80" s="10">
        <v>7.73</v>
      </c>
      <c r="E80" s="10">
        <v>6.62</v>
      </c>
      <c r="F80" s="10">
        <v>6.13</v>
      </c>
      <c r="G80" s="10">
        <v>6.58</v>
      </c>
      <c r="H80" s="10">
        <v>7.24</v>
      </c>
      <c r="I80" s="10">
        <v>6.52</v>
      </c>
      <c r="J80" s="13">
        <v>4.99</v>
      </c>
      <c r="K80" s="10">
        <v>6.52</v>
      </c>
      <c r="L80" s="10">
        <v>7.27</v>
      </c>
      <c r="M80" s="10">
        <v>6.74</v>
      </c>
      <c r="N80" s="10">
        <v>6.88</v>
      </c>
      <c r="O80" s="10">
        <v>7.28</v>
      </c>
      <c r="P80" s="10">
        <v>6.07</v>
      </c>
      <c r="Q80" s="10">
        <v>5.62</v>
      </c>
      <c r="R80" s="676"/>
      <c r="S80" s="692">
        <v>0.51041666666666663</v>
      </c>
      <c r="T80" s="10">
        <f t="shared" si="6"/>
        <v>0</v>
      </c>
      <c r="U80" s="10">
        <f t="shared" si="6"/>
        <v>0</v>
      </c>
      <c r="V80" s="10">
        <f t="shared" si="6"/>
        <v>0</v>
      </c>
      <c r="W80" s="10">
        <f t="shared" si="6"/>
        <v>0</v>
      </c>
      <c r="X80" s="10">
        <f t="shared" si="6"/>
        <v>0</v>
      </c>
      <c r="Y80" s="10">
        <f t="shared" si="6"/>
        <v>9.9999999999997868E-3</v>
      </c>
      <c r="Z80" s="10">
        <f t="shared" si="6"/>
        <v>0</v>
      </c>
      <c r="AA80" s="10">
        <f t="shared" si="6"/>
        <v>0</v>
      </c>
      <c r="AB80" s="13">
        <f t="shared" si="6"/>
        <v>0</v>
      </c>
      <c r="AC80" s="10">
        <f t="shared" si="6"/>
        <v>0</v>
      </c>
      <c r="AD80" s="10">
        <f t="shared" si="6"/>
        <v>2.9999999999999361E-2</v>
      </c>
      <c r="AE80" s="10">
        <f t="shared" si="6"/>
        <v>0</v>
      </c>
      <c r="AF80" s="10">
        <f t="shared" si="6"/>
        <v>0</v>
      </c>
      <c r="AG80" s="10">
        <f t="shared" si="6"/>
        <v>0</v>
      </c>
      <c r="AH80" s="10">
        <f t="shared" si="6"/>
        <v>0</v>
      </c>
      <c r="AI80" s="10">
        <f t="shared" si="3"/>
        <v>0</v>
      </c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73"/>
    </row>
    <row r="81" spans="1:57">
      <c r="A81" s="691">
        <v>0.51388888888888895</v>
      </c>
      <c r="B81" s="10">
        <v>6.03</v>
      </c>
      <c r="C81" s="10">
        <v>7.6</v>
      </c>
      <c r="D81" s="10">
        <v>7.78</v>
      </c>
      <c r="E81" s="10">
        <v>6.62</v>
      </c>
      <c r="F81" s="10">
        <v>6.13</v>
      </c>
      <c r="G81" s="10">
        <v>6.73</v>
      </c>
      <c r="H81" s="10">
        <v>7.24</v>
      </c>
      <c r="I81" s="10">
        <v>6.52</v>
      </c>
      <c r="J81" s="13">
        <v>4.99</v>
      </c>
      <c r="K81" s="10">
        <v>6.52</v>
      </c>
      <c r="L81" s="10">
        <v>7.27</v>
      </c>
      <c r="M81" s="10">
        <v>6.74</v>
      </c>
      <c r="N81" s="10">
        <v>6.88</v>
      </c>
      <c r="O81" s="10">
        <v>7.28</v>
      </c>
      <c r="P81" s="10">
        <v>6.07</v>
      </c>
      <c r="Q81" s="10">
        <v>5.62</v>
      </c>
      <c r="R81" s="676"/>
      <c r="S81" s="692">
        <v>0.51388888888888895</v>
      </c>
      <c r="T81" s="10">
        <f t="shared" si="6"/>
        <v>0</v>
      </c>
      <c r="U81" s="10">
        <f t="shared" si="6"/>
        <v>0</v>
      </c>
      <c r="V81" s="10">
        <f t="shared" si="6"/>
        <v>4.9999999999999822E-2</v>
      </c>
      <c r="W81" s="10">
        <f t="shared" si="6"/>
        <v>0</v>
      </c>
      <c r="X81" s="10">
        <f t="shared" si="6"/>
        <v>0</v>
      </c>
      <c r="Y81" s="10">
        <f t="shared" si="6"/>
        <v>0.15000000000000036</v>
      </c>
      <c r="Z81" s="10">
        <f t="shared" si="6"/>
        <v>0</v>
      </c>
      <c r="AA81" s="10">
        <f t="shared" si="6"/>
        <v>0</v>
      </c>
      <c r="AB81" s="13">
        <f t="shared" si="6"/>
        <v>0</v>
      </c>
      <c r="AC81" s="10">
        <f t="shared" si="6"/>
        <v>0</v>
      </c>
      <c r="AD81" s="10">
        <f t="shared" si="6"/>
        <v>0</v>
      </c>
      <c r="AE81" s="10">
        <f t="shared" si="6"/>
        <v>0</v>
      </c>
      <c r="AF81" s="10">
        <f t="shared" si="6"/>
        <v>0</v>
      </c>
      <c r="AG81" s="10">
        <f t="shared" si="6"/>
        <v>0</v>
      </c>
      <c r="AH81" s="10">
        <f t="shared" si="6"/>
        <v>0</v>
      </c>
      <c r="AI81" s="10">
        <f t="shared" si="3"/>
        <v>0</v>
      </c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73"/>
    </row>
    <row r="82" spans="1:57">
      <c r="A82" s="691">
        <v>0.51736111111111105</v>
      </c>
      <c r="B82" s="10">
        <v>6.11</v>
      </c>
      <c r="C82" s="10">
        <v>7.6</v>
      </c>
      <c r="D82" s="10">
        <v>7.8</v>
      </c>
      <c r="E82" s="10">
        <v>6.62</v>
      </c>
      <c r="F82" s="10">
        <v>6.13</v>
      </c>
      <c r="G82" s="10">
        <v>6.77</v>
      </c>
      <c r="H82" s="10">
        <v>7.24</v>
      </c>
      <c r="I82" s="10">
        <v>6.52</v>
      </c>
      <c r="J82" s="13">
        <v>4.99</v>
      </c>
      <c r="K82" s="10">
        <v>6.52</v>
      </c>
      <c r="L82" s="10">
        <v>7.27</v>
      </c>
      <c r="M82" s="10">
        <v>6.74</v>
      </c>
      <c r="N82" s="10">
        <v>6.88</v>
      </c>
      <c r="O82" s="10">
        <v>7.28</v>
      </c>
      <c r="P82" s="10">
        <v>6.17</v>
      </c>
      <c r="Q82" s="10">
        <v>5.62</v>
      </c>
      <c r="R82" s="676"/>
      <c r="S82" s="692">
        <v>0.51736111111111105</v>
      </c>
      <c r="T82" s="10">
        <f t="shared" si="6"/>
        <v>8.0000000000000071E-2</v>
      </c>
      <c r="U82" s="10">
        <f t="shared" si="6"/>
        <v>0</v>
      </c>
      <c r="V82" s="10">
        <f t="shared" si="6"/>
        <v>1.9999999999999574E-2</v>
      </c>
      <c r="W82" s="10">
        <f t="shared" si="6"/>
        <v>0</v>
      </c>
      <c r="X82" s="10">
        <f t="shared" si="6"/>
        <v>0</v>
      </c>
      <c r="Y82" s="10">
        <f t="shared" si="6"/>
        <v>3.9999999999999147E-2</v>
      </c>
      <c r="Z82" s="10">
        <f t="shared" si="6"/>
        <v>0</v>
      </c>
      <c r="AA82" s="10">
        <f t="shared" si="6"/>
        <v>0</v>
      </c>
      <c r="AB82" s="13">
        <f t="shared" si="6"/>
        <v>0</v>
      </c>
      <c r="AC82" s="10">
        <f t="shared" si="6"/>
        <v>0</v>
      </c>
      <c r="AD82" s="10">
        <f t="shared" si="6"/>
        <v>0</v>
      </c>
      <c r="AE82" s="10">
        <f t="shared" si="6"/>
        <v>0</v>
      </c>
      <c r="AF82" s="10">
        <f t="shared" si="6"/>
        <v>0</v>
      </c>
      <c r="AG82" s="10">
        <f t="shared" si="6"/>
        <v>0</v>
      </c>
      <c r="AH82" s="10">
        <f t="shared" si="6"/>
        <v>9.9999999999999645E-2</v>
      </c>
      <c r="AI82" s="10">
        <f t="shared" si="3"/>
        <v>0</v>
      </c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73"/>
    </row>
    <row r="83" spans="1:57">
      <c r="A83" s="691">
        <v>0.52083333333333337</v>
      </c>
      <c r="B83" s="10">
        <v>6.11</v>
      </c>
      <c r="C83" s="10">
        <v>7.6</v>
      </c>
      <c r="D83" s="10">
        <v>7.8</v>
      </c>
      <c r="E83" s="10">
        <v>6.62</v>
      </c>
      <c r="F83" s="10">
        <v>6.13</v>
      </c>
      <c r="G83" s="10">
        <v>6.79</v>
      </c>
      <c r="H83" s="10">
        <v>7.24</v>
      </c>
      <c r="I83" s="10">
        <v>6.52</v>
      </c>
      <c r="J83" s="13">
        <v>5</v>
      </c>
      <c r="K83" s="10">
        <v>6.52</v>
      </c>
      <c r="L83" s="10">
        <v>7.27</v>
      </c>
      <c r="M83" s="10">
        <v>6.74</v>
      </c>
      <c r="N83" s="10">
        <v>6.88</v>
      </c>
      <c r="O83" s="10">
        <v>7.28</v>
      </c>
      <c r="P83" s="10">
        <v>6.19</v>
      </c>
      <c r="Q83" s="10">
        <v>5.62</v>
      </c>
      <c r="R83" s="676"/>
      <c r="S83" s="692">
        <v>0.52083333333333337</v>
      </c>
      <c r="T83" s="10">
        <f t="shared" si="6"/>
        <v>0</v>
      </c>
      <c r="U83" s="10">
        <f t="shared" si="6"/>
        <v>0</v>
      </c>
      <c r="V83" s="10">
        <f t="shared" si="6"/>
        <v>0</v>
      </c>
      <c r="W83" s="10">
        <f t="shared" si="6"/>
        <v>0</v>
      </c>
      <c r="X83" s="10">
        <f t="shared" si="6"/>
        <v>0</v>
      </c>
      <c r="Y83" s="10">
        <f t="shared" si="6"/>
        <v>2.0000000000000462E-2</v>
      </c>
      <c r="Z83" s="10">
        <f t="shared" si="6"/>
        <v>0</v>
      </c>
      <c r="AA83" s="10">
        <f t="shared" si="6"/>
        <v>0</v>
      </c>
      <c r="AB83" s="13">
        <f t="shared" si="6"/>
        <v>9.9999999999997868E-3</v>
      </c>
      <c r="AC83" s="10">
        <f t="shared" si="6"/>
        <v>0</v>
      </c>
      <c r="AD83" s="10">
        <f t="shared" si="6"/>
        <v>0</v>
      </c>
      <c r="AE83" s="10">
        <f t="shared" si="6"/>
        <v>0</v>
      </c>
      <c r="AF83" s="10">
        <f t="shared" si="6"/>
        <v>0</v>
      </c>
      <c r="AG83" s="10">
        <f t="shared" si="6"/>
        <v>0</v>
      </c>
      <c r="AH83" s="10">
        <f t="shared" si="6"/>
        <v>2.0000000000000462E-2</v>
      </c>
      <c r="AI83" s="10">
        <f t="shared" si="3"/>
        <v>0</v>
      </c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73"/>
    </row>
    <row r="84" spans="1:57">
      <c r="A84" s="691">
        <v>0.52430555555555558</v>
      </c>
      <c r="B84" s="10">
        <v>6.12</v>
      </c>
      <c r="C84" s="10">
        <v>7.6</v>
      </c>
      <c r="D84" s="10">
        <v>7.8</v>
      </c>
      <c r="E84" s="10">
        <v>6.67</v>
      </c>
      <c r="F84" s="10">
        <v>6.13</v>
      </c>
      <c r="G84" s="10">
        <v>6.79</v>
      </c>
      <c r="H84" s="10">
        <v>7.24</v>
      </c>
      <c r="I84" s="10">
        <v>6.52</v>
      </c>
      <c r="J84" s="13">
        <v>5</v>
      </c>
      <c r="K84" s="10">
        <v>6.52</v>
      </c>
      <c r="L84" s="10">
        <v>7.27</v>
      </c>
      <c r="M84" s="10">
        <v>6.74</v>
      </c>
      <c r="N84" s="10">
        <v>6.88</v>
      </c>
      <c r="O84" s="10">
        <v>7.28</v>
      </c>
      <c r="P84" s="10">
        <v>6.19</v>
      </c>
      <c r="Q84" s="10">
        <v>5.62</v>
      </c>
      <c r="R84" s="676"/>
      <c r="S84" s="692">
        <v>0.52430555555555558</v>
      </c>
      <c r="T84" s="10">
        <f t="shared" ref="T84:AI100" si="7">B84-B83</f>
        <v>9.9999999999997868E-3</v>
      </c>
      <c r="U84" s="10">
        <f t="shared" si="7"/>
        <v>0</v>
      </c>
      <c r="V84" s="10">
        <f t="shared" si="7"/>
        <v>0</v>
      </c>
      <c r="W84" s="10">
        <f t="shared" si="7"/>
        <v>4.9999999999999822E-2</v>
      </c>
      <c r="X84" s="10">
        <f t="shared" si="7"/>
        <v>0</v>
      </c>
      <c r="Y84" s="10">
        <f t="shared" si="7"/>
        <v>0</v>
      </c>
      <c r="Z84" s="10">
        <f t="shared" si="7"/>
        <v>0</v>
      </c>
      <c r="AA84" s="10">
        <f t="shared" si="7"/>
        <v>0</v>
      </c>
      <c r="AB84" s="13">
        <f t="shared" si="7"/>
        <v>0</v>
      </c>
      <c r="AC84" s="10">
        <f t="shared" si="7"/>
        <v>0</v>
      </c>
      <c r="AD84" s="10">
        <f t="shared" si="7"/>
        <v>0</v>
      </c>
      <c r="AE84" s="10">
        <f t="shared" si="7"/>
        <v>0</v>
      </c>
      <c r="AF84" s="10">
        <f t="shared" si="7"/>
        <v>0</v>
      </c>
      <c r="AG84" s="10">
        <f t="shared" si="7"/>
        <v>0</v>
      </c>
      <c r="AH84" s="10">
        <f t="shared" si="7"/>
        <v>0</v>
      </c>
      <c r="AI84" s="10">
        <f t="shared" si="3"/>
        <v>0</v>
      </c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73"/>
    </row>
    <row r="85" spans="1:57">
      <c r="A85" s="691">
        <v>0.52777777777777779</v>
      </c>
      <c r="B85" s="10">
        <v>6.12</v>
      </c>
      <c r="C85" s="10">
        <v>7.6</v>
      </c>
      <c r="D85" s="10">
        <v>7.8</v>
      </c>
      <c r="E85" s="10">
        <v>6.79</v>
      </c>
      <c r="F85" s="10">
        <v>6.13</v>
      </c>
      <c r="G85" s="10">
        <v>6.79</v>
      </c>
      <c r="H85" s="10">
        <v>7.24</v>
      </c>
      <c r="I85" s="10">
        <v>6.52</v>
      </c>
      <c r="J85" s="13">
        <v>5</v>
      </c>
      <c r="K85" s="10">
        <v>6.53</v>
      </c>
      <c r="L85" s="10">
        <v>7.27</v>
      </c>
      <c r="M85" s="10">
        <v>6.74</v>
      </c>
      <c r="N85" s="10">
        <v>6.88</v>
      </c>
      <c r="O85" s="10">
        <v>7.28</v>
      </c>
      <c r="P85" s="10">
        <v>6.19</v>
      </c>
      <c r="Q85" s="10">
        <v>5.62</v>
      </c>
      <c r="R85" s="676"/>
      <c r="S85" s="692">
        <v>0.52777777777777779</v>
      </c>
      <c r="T85" s="10">
        <f t="shared" si="7"/>
        <v>0</v>
      </c>
      <c r="U85" s="10">
        <f t="shared" si="7"/>
        <v>0</v>
      </c>
      <c r="V85" s="10">
        <f t="shared" si="7"/>
        <v>0</v>
      </c>
      <c r="W85" s="10">
        <f t="shared" si="7"/>
        <v>0.12000000000000011</v>
      </c>
      <c r="X85" s="10">
        <f t="shared" si="7"/>
        <v>0</v>
      </c>
      <c r="Y85" s="10">
        <f t="shared" si="7"/>
        <v>0</v>
      </c>
      <c r="Z85" s="10">
        <f t="shared" si="7"/>
        <v>0</v>
      </c>
      <c r="AA85" s="10">
        <f t="shared" si="7"/>
        <v>0</v>
      </c>
      <c r="AB85" s="13">
        <f t="shared" si="7"/>
        <v>0</v>
      </c>
      <c r="AC85" s="10">
        <f t="shared" si="7"/>
        <v>1.0000000000000675E-2</v>
      </c>
      <c r="AD85" s="10">
        <f t="shared" si="7"/>
        <v>0</v>
      </c>
      <c r="AE85" s="10">
        <f t="shared" si="7"/>
        <v>0</v>
      </c>
      <c r="AF85" s="10">
        <f t="shared" si="7"/>
        <v>0</v>
      </c>
      <c r="AG85" s="10">
        <f t="shared" si="7"/>
        <v>0</v>
      </c>
      <c r="AH85" s="10">
        <f t="shared" si="7"/>
        <v>0</v>
      </c>
      <c r="AI85" s="10">
        <f t="shared" si="3"/>
        <v>0</v>
      </c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73"/>
    </row>
    <row r="86" spans="1:57">
      <c r="A86" s="691">
        <v>0.53125</v>
      </c>
      <c r="B86" s="10">
        <v>6.12</v>
      </c>
      <c r="C86" s="10">
        <v>7.6</v>
      </c>
      <c r="D86" s="10">
        <v>7.8</v>
      </c>
      <c r="E86" s="10">
        <v>6.79</v>
      </c>
      <c r="F86" s="10">
        <v>6.13</v>
      </c>
      <c r="G86" s="10">
        <v>6.79</v>
      </c>
      <c r="H86" s="10">
        <v>7.24</v>
      </c>
      <c r="I86" s="10">
        <v>6.52</v>
      </c>
      <c r="J86" s="13">
        <v>5</v>
      </c>
      <c r="K86" s="10">
        <v>6.53</v>
      </c>
      <c r="L86" s="10">
        <v>7.27</v>
      </c>
      <c r="M86" s="10">
        <v>6.74</v>
      </c>
      <c r="N86" s="10">
        <v>6.88</v>
      </c>
      <c r="O86" s="10">
        <v>7.28</v>
      </c>
      <c r="P86" s="10">
        <v>6.19</v>
      </c>
      <c r="Q86" s="10">
        <v>5.62</v>
      </c>
      <c r="R86" s="676"/>
      <c r="S86" s="692">
        <v>0.53125</v>
      </c>
      <c r="T86" s="10">
        <f t="shared" si="7"/>
        <v>0</v>
      </c>
      <c r="U86" s="10">
        <f t="shared" si="7"/>
        <v>0</v>
      </c>
      <c r="V86" s="10">
        <f t="shared" si="7"/>
        <v>0</v>
      </c>
      <c r="W86" s="10">
        <f t="shared" si="7"/>
        <v>0</v>
      </c>
      <c r="X86" s="10">
        <f t="shared" si="7"/>
        <v>0</v>
      </c>
      <c r="Y86" s="10">
        <f t="shared" si="7"/>
        <v>0</v>
      </c>
      <c r="Z86" s="10">
        <f t="shared" si="7"/>
        <v>0</v>
      </c>
      <c r="AA86" s="10">
        <f t="shared" si="7"/>
        <v>0</v>
      </c>
      <c r="AB86" s="13">
        <f t="shared" si="7"/>
        <v>0</v>
      </c>
      <c r="AC86" s="10">
        <f t="shared" si="7"/>
        <v>0</v>
      </c>
      <c r="AD86" s="10">
        <f t="shared" si="7"/>
        <v>0</v>
      </c>
      <c r="AE86" s="10">
        <f t="shared" si="7"/>
        <v>0</v>
      </c>
      <c r="AF86" s="10">
        <f t="shared" si="7"/>
        <v>0</v>
      </c>
      <c r="AG86" s="10">
        <f t="shared" si="7"/>
        <v>0</v>
      </c>
      <c r="AH86" s="10">
        <f t="shared" si="7"/>
        <v>0</v>
      </c>
      <c r="AI86" s="10">
        <f t="shared" si="3"/>
        <v>0</v>
      </c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73"/>
    </row>
    <row r="87" spans="1:57">
      <c r="A87" s="691">
        <v>0.53472222222222221</v>
      </c>
      <c r="B87" s="10">
        <v>6.12</v>
      </c>
      <c r="C87" s="10">
        <v>7.6</v>
      </c>
      <c r="D87" s="10">
        <v>7.8</v>
      </c>
      <c r="E87" s="10">
        <v>6.8</v>
      </c>
      <c r="F87" s="10">
        <v>6.13</v>
      </c>
      <c r="G87" s="10">
        <v>6.79</v>
      </c>
      <c r="H87" s="10">
        <v>7.39</v>
      </c>
      <c r="I87" s="10">
        <v>6.52</v>
      </c>
      <c r="J87" s="13">
        <v>5</v>
      </c>
      <c r="K87" s="10">
        <v>6.53</v>
      </c>
      <c r="L87" s="10">
        <v>7.27</v>
      </c>
      <c r="M87" s="10">
        <v>6.74</v>
      </c>
      <c r="N87" s="10">
        <v>6.88</v>
      </c>
      <c r="O87" s="10">
        <v>7.28</v>
      </c>
      <c r="P87" s="10">
        <v>6.19</v>
      </c>
      <c r="Q87" s="10">
        <v>5.62</v>
      </c>
      <c r="R87" s="676"/>
      <c r="S87" s="692">
        <v>0.53472222222222221</v>
      </c>
      <c r="T87" s="10">
        <f t="shared" si="7"/>
        <v>0</v>
      </c>
      <c r="U87" s="10">
        <f t="shared" si="7"/>
        <v>0</v>
      </c>
      <c r="V87" s="10">
        <f t="shared" si="7"/>
        <v>0</v>
      </c>
      <c r="W87" s="10">
        <f t="shared" si="7"/>
        <v>9.9999999999997868E-3</v>
      </c>
      <c r="X87" s="10">
        <f t="shared" si="7"/>
        <v>0</v>
      </c>
      <c r="Y87" s="10">
        <f t="shared" si="7"/>
        <v>0</v>
      </c>
      <c r="Z87" s="10">
        <f t="shared" si="7"/>
        <v>0.14999999999999947</v>
      </c>
      <c r="AA87" s="10">
        <f t="shared" si="7"/>
        <v>0</v>
      </c>
      <c r="AB87" s="13">
        <f t="shared" si="7"/>
        <v>0</v>
      </c>
      <c r="AC87" s="10">
        <f t="shared" si="7"/>
        <v>0</v>
      </c>
      <c r="AD87" s="10">
        <f t="shared" si="7"/>
        <v>0</v>
      </c>
      <c r="AE87" s="10">
        <f t="shared" si="7"/>
        <v>0</v>
      </c>
      <c r="AF87" s="10">
        <f t="shared" si="7"/>
        <v>0</v>
      </c>
      <c r="AG87" s="10">
        <f t="shared" si="7"/>
        <v>0</v>
      </c>
      <c r="AH87" s="10">
        <f t="shared" si="7"/>
        <v>0</v>
      </c>
      <c r="AI87" s="10">
        <f t="shared" si="3"/>
        <v>0</v>
      </c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73"/>
    </row>
    <row r="88" spans="1:57" ht="16" thickBot="1">
      <c r="A88" s="691">
        <v>0.53819444444444442</v>
      </c>
      <c r="B88" s="10">
        <v>6.12</v>
      </c>
      <c r="C88" s="10">
        <v>7.6</v>
      </c>
      <c r="D88" s="10">
        <v>7.8</v>
      </c>
      <c r="E88" s="10">
        <v>6.8</v>
      </c>
      <c r="F88" s="10">
        <v>6.13</v>
      </c>
      <c r="G88" s="10">
        <v>6.79</v>
      </c>
      <c r="H88" s="10">
        <v>7.42</v>
      </c>
      <c r="I88" s="10">
        <v>6.52</v>
      </c>
      <c r="J88" s="13">
        <v>5</v>
      </c>
      <c r="K88" s="10">
        <v>6.53</v>
      </c>
      <c r="L88" s="10">
        <v>7.27</v>
      </c>
      <c r="M88" s="10">
        <v>6.74</v>
      </c>
      <c r="N88" s="10">
        <v>6.88</v>
      </c>
      <c r="O88" s="10">
        <v>7.28</v>
      </c>
      <c r="P88" s="10">
        <v>6.19</v>
      </c>
      <c r="Q88" s="10">
        <v>5.62</v>
      </c>
      <c r="R88" s="676"/>
      <c r="S88" s="692">
        <v>0.53819444444444442</v>
      </c>
      <c r="T88" s="10">
        <f t="shared" si="7"/>
        <v>0</v>
      </c>
      <c r="U88" s="10">
        <f t="shared" si="7"/>
        <v>0</v>
      </c>
      <c r="V88" s="10">
        <f t="shared" si="7"/>
        <v>0</v>
      </c>
      <c r="W88" s="10">
        <f t="shared" si="7"/>
        <v>0</v>
      </c>
      <c r="X88" s="10">
        <f t="shared" si="7"/>
        <v>0</v>
      </c>
      <c r="Y88" s="10">
        <f t="shared" si="7"/>
        <v>0</v>
      </c>
      <c r="Z88" s="10">
        <f t="shared" si="7"/>
        <v>3.0000000000000249E-2</v>
      </c>
      <c r="AA88" s="10">
        <f t="shared" si="7"/>
        <v>0</v>
      </c>
      <c r="AB88" s="13">
        <f t="shared" si="7"/>
        <v>0</v>
      </c>
      <c r="AC88" s="10">
        <f t="shared" si="7"/>
        <v>0</v>
      </c>
      <c r="AD88" s="10">
        <f t="shared" si="7"/>
        <v>0</v>
      </c>
      <c r="AE88" s="10">
        <f t="shared" si="7"/>
        <v>0</v>
      </c>
      <c r="AF88" s="10">
        <f t="shared" si="7"/>
        <v>0</v>
      </c>
      <c r="AG88" s="10">
        <f t="shared" si="7"/>
        <v>0</v>
      </c>
      <c r="AH88" s="10">
        <f t="shared" si="7"/>
        <v>0</v>
      </c>
      <c r="AI88" s="10">
        <f t="shared" si="3"/>
        <v>0</v>
      </c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73"/>
    </row>
    <row r="89" spans="1:57" ht="16" thickTop="1">
      <c r="A89" s="690">
        <v>0.54166666666666663</v>
      </c>
      <c r="B89" s="91">
        <v>6.12</v>
      </c>
      <c r="C89" s="91">
        <v>7.6</v>
      </c>
      <c r="D89" s="91">
        <v>7.8</v>
      </c>
      <c r="E89" s="91">
        <v>6.81</v>
      </c>
      <c r="F89" s="91">
        <v>6.13</v>
      </c>
      <c r="G89" s="91">
        <v>6.79</v>
      </c>
      <c r="H89" s="91">
        <v>7.42</v>
      </c>
      <c r="I89" s="91">
        <v>6.52</v>
      </c>
      <c r="J89" s="345">
        <v>5</v>
      </c>
      <c r="K89" s="91">
        <v>6.53</v>
      </c>
      <c r="L89" s="91">
        <v>7.27</v>
      </c>
      <c r="M89" s="91">
        <v>6.74</v>
      </c>
      <c r="N89" s="91">
        <v>6.88</v>
      </c>
      <c r="O89" s="91">
        <v>7.28</v>
      </c>
      <c r="P89" s="91">
        <v>6.19</v>
      </c>
      <c r="Q89" s="91">
        <v>5.63</v>
      </c>
      <c r="R89" s="676"/>
      <c r="S89" s="673">
        <v>0.54166666666666663</v>
      </c>
      <c r="T89" s="91">
        <f t="shared" si="7"/>
        <v>0</v>
      </c>
      <c r="U89" s="91">
        <f t="shared" si="7"/>
        <v>0</v>
      </c>
      <c r="V89" s="91">
        <f t="shared" si="7"/>
        <v>0</v>
      </c>
      <c r="W89" s="91">
        <f t="shared" si="7"/>
        <v>9.9999999999997868E-3</v>
      </c>
      <c r="X89" s="91">
        <f t="shared" si="7"/>
        <v>0</v>
      </c>
      <c r="Y89" s="91">
        <f t="shared" si="7"/>
        <v>0</v>
      </c>
      <c r="Z89" s="91">
        <f t="shared" si="7"/>
        <v>0</v>
      </c>
      <c r="AA89" s="91">
        <f t="shared" si="7"/>
        <v>0</v>
      </c>
      <c r="AB89" s="345">
        <f t="shared" si="7"/>
        <v>0</v>
      </c>
      <c r="AC89" s="91">
        <f t="shared" si="7"/>
        <v>0</v>
      </c>
      <c r="AD89" s="91">
        <f t="shared" si="7"/>
        <v>0</v>
      </c>
      <c r="AE89" s="91">
        <f t="shared" si="7"/>
        <v>0</v>
      </c>
      <c r="AF89" s="91">
        <f t="shared" si="7"/>
        <v>0</v>
      </c>
      <c r="AG89" s="91">
        <f t="shared" si="7"/>
        <v>0</v>
      </c>
      <c r="AH89" s="91">
        <f t="shared" si="7"/>
        <v>0</v>
      </c>
      <c r="AI89" s="91">
        <f t="shared" si="3"/>
        <v>9.9999999999997868E-3</v>
      </c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73"/>
    </row>
    <row r="90" spans="1:57">
      <c r="A90" s="691">
        <v>0.54513888888888895</v>
      </c>
      <c r="B90" s="10">
        <v>6.14</v>
      </c>
      <c r="C90" s="10">
        <v>7.6</v>
      </c>
      <c r="D90" s="10">
        <v>7.8</v>
      </c>
      <c r="E90" s="10">
        <v>6.81</v>
      </c>
      <c r="F90" s="10">
        <v>6.13</v>
      </c>
      <c r="G90" s="10">
        <v>6.79</v>
      </c>
      <c r="H90" s="10">
        <v>7.42</v>
      </c>
      <c r="I90" s="10">
        <v>6.52</v>
      </c>
      <c r="J90" s="13">
        <v>5.13</v>
      </c>
      <c r="K90" s="10">
        <v>6.53</v>
      </c>
      <c r="L90" s="10">
        <v>7.27</v>
      </c>
      <c r="M90" s="10">
        <v>6.74</v>
      </c>
      <c r="N90" s="10">
        <v>6.88</v>
      </c>
      <c r="O90" s="10">
        <v>7.28</v>
      </c>
      <c r="P90" s="10">
        <v>6.19</v>
      </c>
      <c r="Q90" s="10">
        <v>5.63</v>
      </c>
      <c r="R90" s="676"/>
      <c r="S90" s="692">
        <v>0.54513888888888895</v>
      </c>
      <c r="T90" s="10">
        <f t="shared" si="7"/>
        <v>1.9999999999999574E-2</v>
      </c>
      <c r="U90" s="10">
        <f t="shared" si="7"/>
        <v>0</v>
      </c>
      <c r="V90" s="10">
        <f t="shared" si="7"/>
        <v>0</v>
      </c>
      <c r="W90" s="10">
        <f t="shared" si="7"/>
        <v>0</v>
      </c>
      <c r="X90" s="10">
        <f t="shared" si="7"/>
        <v>0</v>
      </c>
      <c r="Y90" s="10">
        <f t="shared" si="7"/>
        <v>0</v>
      </c>
      <c r="Z90" s="10">
        <f t="shared" si="7"/>
        <v>0</v>
      </c>
      <c r="AA90" s="10">
        <f t="shared" si="7"/>
        <v>0</v>
      </c>
      <c r="AB90" s="13">
        <f t="shared" si="7"/>
        <v>0.12999999999999989</v>
      </c>
      <c r="AC90" s="10">
        <f t="shared" si="7"/>
        <v>0</v>
      </c>
      <c r="AD90" s="10">
        <f t="shared" si="7"/>
        <v>0</v>
      </c>
      <c r="AE90" s="10">
        <f t="shared" si="7"/>
        <v>0</v>
      </c>
      <c r="AF90" s="10">
        <f t="shared" si="7"/>
        <v>0</v>
      </c>
      <c r="AG90" s="10">
        <f t="shared" si="7"/>
        <v>0</v>
      </c>
      <c r="AH90" s="10">
        <f t="shared" si="7"/>
        <v>0</v>
      </c>
      <c r="AI90" s="10">
        <f t="shared" si="3"/>
        <v>0</v>
      </c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73"/>
    </row>
    <row r="91" spans="1:57">
      <c r="A91" s="691">
        <v>0.54861111111111105</v>
      </c>
      <c r="B91" s="10">
        <v>6.14</v>
      </c>
      <c r="C91" s="10">
        <v>7.6</v>
      </c>
      <c r="D91" s="10">
        <v>7.8</v>
      </c>
      <c r="E91" s="10">
        <v>6.81</v>
      </c>
      <c r="F91" s="10">
        <v>6.13</v>
      </c>
      <c r="G91" s="10">
        <v>6.79</v>
      </c>
      <c r="H91" s="10">
        <v>7.42</v>
      </c>
      <c r="I91" s="10">
        <v>6.52</v>
      </c>
      <c r="J91" s="13">
        <v>5.23</v>
      </c>
      <c r="K91" s="10">
        <v>6.53</v>
      </c>
      <c r="L91" s="10">
        <v>7.27</v>
      </c>
      <c r="M91" s="10">
        <v>6.74</v>
      </c>
      <c r="N91" s="10">
        <v>6.88</v>
      </c>
      <c r="O91" s="10">
        <v>7.28</v>
      </c>
      <c r="P91" s="10">
        <v>6.19</v>
      </c>
      <c r="Q91" s="10">
        <v>5.63</v>
      </c>
      <c r="R91" s="676"/>
      <c r="S91" s="692">
        <v>0.54861111111111105</v>
      </c>
      <c r="T91" s="10">
        <f t="shared" si="7"/>
        <v>0</v>
      </c>
      <c r="U91" s="10">
        <f t="shared" si="7"/>
        <v>0</v>
      </c>
      <c r="V91" s="10">
        <f t="shared" si="7"/>
        <v>0</v>
      </c>
      <c r="W91" s="10">
        <f t="shared" si="7"/>
        <v>0</v>
      </c>
      <c r="X91" s="10">
        <f t="shared" si="7"/>
        <v>0</v>
      </c>
      <c r="Y91" s="10">
        <f t="shared" si="7"/>
        <v>0</v>
      </c>
      <c r="Z91" s="10">
        <f t="shared" si="7"/>
        <v>0</v>
      </c>
      <c r="AA91" s="10">
        <f t="shared" si="7"/>
        <v>0</v>
      </c>
      <c r="AB91" s="13">
        <f t="shared" si="7"/>
        <v>0.10000000000000053</v>
      </c>
      <c r="AC91" s="10">
        <f t="shared" si="7"/>
        <v>0</v>
      </c>
      <c r="AD91" s="10">
        <f t="shared" si="7"/>
        <v>0</v>
      </c>
      <c r="AE91" s="10">
        <f t="shared" si="7"/>
        <v>0</v>
      </c>
      <c r="AF91" s="10">
        <f t="shared" si="7"/>
        <v>0</v>
      </c>
      <c r="AG91" s="10">
        <f t="shared" si="7"/>
        <v>0</v>
      </c>
      <c r="AH91" s="10">
        <f t="shared" si="7"/>
        <v>0</v>
      </c>
      <c r="AI91" s="10">
        <f t="shared" si="3"/>
        <v>0</v>
      </c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73"/>
    </row>
    <row r="92" spans="1:57">
      <c r="A92" s="691">
        <v>0.55208333333333337</v>
      </c>
      <c r="B92" s="10">
        <v>6.14</v>
      </c>
      <c r="C92" s="10">
        <v>7.6</v>
      </c>
      <c r="D92" s="10">
        <v>7.8</v>
      </c>
      <c r="E92" s="10">
        <v>6.81</v>
      </c>
      <c r="F92" s="10">
        <v>6.14</v>
      </c>
      <c r="G92" s="10">
        <v>6.79</v>
      </c>
      <c r="H92" s="10">
        <v>7.42</v>
      </c>
      <c r="I92" s="10">
        <v>6.52</v>
      </c>
      <c r="J92" s="13">
        <v>5.23</v>
      </c>
      <c r="K92" s="10">
        <v>6.53</v>
      </c>
      <c r="L92" s="10">
        <v>7.27</v>
      </c>
      <c r="M92" s="10">
        <v>6.74</v>
      </c>
      <c r="N92" s="10">
        <v>6.88</v>
      </c>
      <c r="O92" s="10">
        <v>7.28</v>
      </c>
      <c r="P92" s="10">
        <v>6.19</v>
      </c>
      <c r="Q92" s="10">
        <v>5.63</v>
      </c>
      <c r="R92" s="676"/>
      <c r="S92" s="692">
        <v>0.55208333333333337</v>
      </c>
      <c r="T92" s="10">
        <f t="shared" si="7"/>
        <v>0</v>
      </c>
      <c r="U92" s="10">
        <f t="shared" si="7"/>
        <v>0</v>
      </c>
      <c r="V92" s="10">
        <f t="shared" si="7"/>
        <v>0</v>
      </c>
      <c r="W92" s="10">
        <f t="shared" si="7"/>
        <v>0</v>
      </c>
      <c r="X92" s="10">
        <f t="shared" si="7"/>
        <v>9.9999999999997868E-3</v>
      </c>
      <c r="Y92" s="10">
        <f t="shared" si="7"/>
        <v>0</v>
      </c>
      <c r="Z92" s="10">
        <f t="shared" si="7"/>
        <v>0</v>
      </c>
      <c r="AA92" s="10">
        <f t="shared" si="7"/>
        <v>0</v>
      </c>
      <c r="AB92" s="13">
        <f t="shared" si="7"/>
        <v>0</v>
      </c>
      <c r="AC92" s="10">
        <f t="shared" si="7"/>
        <v>0</v>
      </c>
      <c r="AD92" s="10">
        <f t="shared" si="7"/>
        <v>0</v>
      </c>
      <c r="AE92" s="10">
        <f t="shared" si="7"/>
        <v>0</v>
      </c>
      <c r="AF92" s="10">
        <f t="shared" si="7"/>
        <v>0</v>
      </c>
      <c r="AG92" s="10">
        <f t="shared" si="7"/>
        <v>0</v>
      </c>
      <c r="AH92" s="10">
        <f t="shared" si="7"/>
        <v>0</v>
      </c>
      <c r="AI92" s="10">
        <f t="shared" si="3"/>
        <v>0</v>
      </c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73"/>
    </row>
    <row r="93" spans="1:57">
      <c r="A93" s="691">
        <v>0.55555555555555558</v>
      </c>
      <c r="B93" s="10">
        <v>6.14</v>
      </c>
      <c r="C93" s="10">
        <v>7.6</v>
      </c>
      <c r="D93" s="10">
        <v>7.8</v>
      </c>
      <c r="E93" s="10">
        <v>6.81</v>
      </c>
      <c r="F93" s="10">
        <v>6.14</v>
      </c>
      <c r="G93" s="10">
        <v>6.79</v>
      </c>
      <c r="H93" s="10">
        <v>7.42</v>
      </c>
      <c r="I93" s="10">
        <v>6.52</v>
      </c>
      <c r="J93" s="13">
        <v>5.23</v>
      </c>
      <c r="K93" s="10">
        <v>6.53</v>
      </c>
      <c r="L93" s="10">
        <v>7.27</v>
      </c>
      <c r="M93" s="10">
        <v>6.74</v>
      </c>
      <c r="N93" s="10">
        <v>6.88</v>
      </c>
      <c r="O93" s="10">
        <v>7.28</v>
      </c>
      <c r="P93" s="10">
        <v>6.19</v>
      </c>
      <c r="Q93" s="10">
        <v>5.63</v>
      </c>
      <c r="R93" s="676"/>
      <c r="S93" s="692">
        <v>0.55555555555555558</v>
      </c>
      <c r="T93" s="10">
        <f t="shared" si="7"/>
        <v>0</v>
      </c>
      <c r="U93" s="10">
        <f t="shared" si="7"/>
        <v>0</v>
      </c>
      <c r="V93" s="10">
        <f t="shared" si="7"/>
        <v>0</v>
      </c>
      <c r="W93" s="10">
        <f t="shared" si="7"/>
        <v>0</v>
      </c>
      <c r="X93" s="10">
        <f t="shared" si="7"/>
        <v>0</v>
      </c>
      <c r="Y93" s="10">
        <f t="shared" si="7"/>
        <v>0</v>
      </c>
      <c r="Z93" s="10">
        <f t="shared" si="7"/>
        <v>0</v>
      </c>
      <c r="AA93" s="10">
        <f t="shared" si="7"/>
        <v>0</v>
      </c>
      <c r="AB93" s="13">
        <f t="shared" si="7"/>
        <v>0</v>
      </c>
      <c r="AC93" s="10">
        <f t="shared" si="7"/>
        <v>0</v>
      </c>
      <c r="AD93" s="10">
        <f t="shared" si="7"/>
        <v>0</v>
      </c>
      <c r="AE93" s="10">
        <f t="shared" si="7"/>
        <v>0</v>
      </c>
      <c r="AF93" s="10">
        <f t="shared" si="7"/>
        <v>0</v>
      </c>
      <c r="AG93" s="10">
        <f t="shared" si="7"/>
        <v>0</v>
      </c>
      <c r="AH93" s="10">
        <f t="shared" si="7"/>
        <v>0</v>
      </c>
      <c r="AI93" s="10">
        <f t="shared" si="3"/>
        <v>0</v>
      </c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73"/>
    </row>
    <row r="94" spans="1:57">
      <c r="A94" s="691">
        <v>0.55902777777777779</v>
      </c>
      <c r="B94" s="10">
        <v>6.14</v>
      </c>
      <c r="C94" s="10">
        <v>7.6</v>
      </c>
      <c r="D94" s="10">
        <v>7.8</v>
      </c>
      <c r="E94" s="10">
        <v>6.81</v>
      </c>
      <c r="F94" s="10">
        <v>6.14</v>
      </c>
      <c r="G94" s="10">
        <v>6.79</v>
      </c>
      <c r="H94" s="10">
        <v>7.42</v>
      </c>
      <c r="I94" s="10">
        <v>6.52</v>
      </c>
      <c r="J94" s="13">
        <v>5.23</v>
      </c>
      <c r="K94" s="10">
        <v>6.53</v>
      </c>
      <c r="L94" s="10">
        <v>7.27</v>
      </c>
      <c r="M94" s="10">
        <v>6.74</v>
      </c>
      <c r="N94" s="10">
        <v>6.88</v>
      </c>
      <c r="O94" s="10">
        <v>7.29</v>
      </c>
      <c r="P94" s="10">
        <v>6.19</v>
      </c>
      <c r="Q94" s="10">
        <v>5.63</v>
      </c>
      <c r="R94" s="676"/>
      <c r="S94" s="692">
        <v>0.55902777777777779</v>
      </c>
      <c r="T94" s="10">
        <f t="shared" si="7"/>
        <v>0</v>
      </c>
      <c r="U94" s="10">
        <f t="shared" si="7"/>
        <v>0</v>
      </c>
      <c r="V94" s="10">
        <f t="shared" si="7"/>
        <v>0</v>
      </c>
      <c r="W94" s="10">
        <f t="shared" si="7"/>
        <v>0</v>
      </c>
      <c r="X94" s="10">
        <f t="shared" si="7"/>
        <v>0</v>
      </c>
      <c r="Y94" s="10">
        <f t="shared" si="7"/>
        <v>0</v>
      </c>
      <c r="Z94" s="10">
        <f t="shared" si="7"/>
        <v>0</v>
      </c>
      <c r="AA94" s="10">
        <f t="shared" si="7"/>
        <v>0</v>
      </c>
      <c r="AB94" s="13">
        <f t="shared" si="7"/>
        <v>0</v>
      </c>
      <c r="AC94" s="10">
        <f t="shared" si="7"/>
        <v>0</v>
      </c>
      <c r="AD94" s="10">
        <f t="shared" si="7"/>
        <v>0</v>
      </c>
      <c r="AE94" s="10">
        <f t="shared" si="7"/>
        <v>0</v>
      </c>
      <c r="AF94" s="10">
        <f t="shared" si="7"/>
        <v>0</v>
      </c>
      <c r="AG94" s="10">
        <f t="shared" si="7"/>
        <v>9.9999999999997868E-3</v>
      </c>
      <c r="AH94" s="10">
        <f t="shared" si="7"/>
        <v>0</v>
      </c>
      <c r="AI94" s="10">
        <f t="shared" si="3"/>
        <v>0</v>
      </c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73"/>
    </row>
    <row r="95" spans="1:57">
      <c r="A95" s="691">
        <v>0.5625</v>
      </c>
      <c r="B95" s="10">
        <v>6.14</v>
      </c>
      <c r="C95" s="10">
        <v>7.6</v>
      </c>
      <c r="D95" s="10">
        <v>7.92</v>
      </c>
      <c r="E95" s="10">
        <v>6.81</v>
      </c>
      <c r="F95" s="10">
        <v>6.14</v>
      </c>
      <c r="G95" s="10">
        <v>6.79</v>
      </c>
      <c r="H95" s="10">
        <v>7.42</v>
      </c>
      <c r="I95" s="10">
        <v>6.55</v>
      </c>
      <c r="J95" s="13">
        <v>5.23</v>
      </c>
      <c r="K95" s="10">
        <v>6.59</v>
      </c>
      <c r="L95" s="10">
        <v>7.27</v>
      </c>
      <c r="M95" s="10">
        <v>6.74</v>
      </c>
      <c r="N95" s="10">
        <v>6.88</v>
      </c>
      <c r="O95" s="10">
        <v>7.29</v>
      </c>
      <c r="P95" s="10">
        <v>6.19</v>
      </c>
      <c r="Q95" s="10">
        <v>5.63</v>
      </c>
      <c r="R95" s="676"/>
      <c r="S95" s="692">
        <v>0.5625</v>
      </c>
      <c r="T95" s="10">
        <f t="shared" si="7"/>
        <v>0</v>
      </c>
      <c r="U95" s="10">
        <f t="shared" si="7"/>
        <v>0</v>
      </c>
      <c r="V95" s="10">
        <f t="shared" si="7"/>
        <v>0.12000000000000011</v>
      </c>
      <c r="W95" s="10">
        <f t="shared" si="7"/>
        <v>0</v>
      </c>
      <c r="X95" s="10">
        <f t="shared" si="7"/>
        <v>0</v>
      </c>
      <c r="Y95" s="10">
        <f t="shared" si="7"/>
        <v>0</v>
      </c>
      <c r="Z95" s="10">
        <f t="shared" si="7"/>
        <v>0</v>
      </c>
      <c r="AA95" s="10">
        <f t="shared" si="7"/>
        <v>3.0000000000000249E-2</v>
      </c>
      <c r="AB95" s="13">
        <f t="shared" si="7"/>
        <v>0</v>
      </c>
      <c r="AC95" s="10">
        <f t="shared" si="7"/>
        <v>5.9999999999999609E-2</v>
      </c>
      <c r="AD95" s="10">
        <f t="shared" si="7"/>
        <v>0</v>
      </c>
      <c r="AE95" s="10">
        <f t="shared" si="7"/>
        <v>0</v>
      </c>
      <c r="AF95" s="10">
        <f t="shared" si="7"/>
        <v>0</v>
      </c>
      <c r="AG95" s="10">
        <f t="shared" si="7"/>
        <v>0</v>
      </c>
      <c r="AH95" s="10">
        <f t="shared" si="7"/>
        <v>0</v>
      </c>
      <c r="AI95" s="10">
        <f t="shared" si="3"/>
        <v>0</v>
      </c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73"/>
    </row>
    <row r="96" spans="1:57">
      <c r="A96" s="691">
        <v>0.56597222222222221</v>
      </c>
      <c r="B96" s="10">
        <v>6.14</v>
      </c>
      <c r="C96" s="10">
        <v>7.6</v>
      </c>
      <c r="D96" s="10">
        <v>7.92</v>
      </c>
      <c r="E96" s="10">
        <v>6.81</v>
      </c>
      <c r="F96" s="10">
        <v>6.14</v>
      </c>
      <c r="G96" s="10">
        <v>6.79</v>
      </c>
      <c r="H96" s="10">
        <v>7.42</v>
      </c>
      <c r="I96" s="10">
        <v>6.55</v>
      </c>
      <c r="J96" s="13">
        <v>5.23</v>
      </c>
      <c r="K96" s="10">
        <v>6.61</v>
      </c>
      <c r="L96" s="10">
        <v>7.27</v>
      </c>
      <c r="M96" s="10">
        <v>6.74</v>
      </c>
      <c r="N96" s="10">
        <v>6.88</v>
      </c>
      <c r="O96" s="10">
        <v>7.29</v>
      </c>
      <c r="P96" s="10">
        <v>6.19</v>
      </c>
      <c r="Q96" s="10">
        <v>5.63</v>
      </c>
      <c r="R96" s="676"/>
      <c r="S96" s="692">
        <v>0.56597222222222221</v>
      </c>
      <c r="T96" s="10">
        <f t="shared" si="7"/>
        <v>0</v>
      </c>
      <c r="U96" s="10">
        <f t="shared" si="7"/>
        <v>0</v>
      </c>
      <c r="V96" s="10">
        <f t="shared" si="7"/>
        <v>0</v>
      </c>
      <c r="W96" s="10">
        <f t="shared" si="7"/>
        <v>0</v>
      </c>
      <c r="X96" s="10">
        <f t="shared" si="7"/>
        <v>0</v>
      </c>
      <c r="Y96" s="10">
        <f t="shared" si="7"/>
        <v>0</v>
      </c>
      <c r="Z96" s="10">
        <f t="shared" si="7"/>
        <v>0</v>
      </c>
      <c r="AA96" s="10">
        <f t="shared" si="7"/>
        <v>0</v>
      </c>
      <c r="AB96" s="13">
        <f t="shared" si="7"/>
        <v>0</v>
      </c>
      <c r="AC96" s="10">
        <f t="shared" si="7"/>
        <v>2.0000000000000462E-2</v>
      </c>
      <c r="AD96" s="10">
        <f t="shared" si="7"/>
        <v>0</v>
      </c>
      <c r="AE96" s="10">
        <f t="shared" si="7"/>
        <v>0</v>
      </c>
      <c r="AF96" s="10">
        <f t="shared" si="7"/>
        <v>0</v>
      </c>
      <c r="AG96" s="10">
        <f t="shared" si="7"/>
        <v>0</v>
      </c>
      <c r="AH96" s="10">
        <f t="shared" si="7"/>
        <v>0</v>
      </c>
      <c r="AI96" s="10">
        <f t="shared" si="7"/>
        <v>0</v>
      </c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73"/>
    </row>
    <row r="97" spans="1:57">
      <c r="A97" s="691">
        <v>0.56944444444444442</v>
      </c>
      <c r="B97" s="10">
        <v>6.14</v>
      </c>
      <c r="C97" s="10">
        <v>7.6</v>
      </c>
      <c r="D97" s="10">
        <v>7.92</v>
      </c>
      <c r="E97" s="10">
        <v>6.81</v>
      </c>
      <c r="F97" s="10">
        <v>6.14</v>
      </c>
      <c r="G97" s="10">
        <v>6.79</v>
      </c>
      <c r="H97" s="10">
        <v>7.42</v>
      </c>
      <c r="I97" s="10">
        <v>6.55</v>
      </c>
      <c r="J97" s="13">
        <v>5.23</v>
      </c>
      <c r="K97" s="10">
        <v>6.61</v>
      </c>
      <c r="L97" s="10">
        <v>7.27</v>
      </c>
      <c r="M97" s="10">
        <v>6.74</v>
      </c>
      <c r="N97" s="10">
        <v>6.88</v>
      </c>
      <c r="O97" s="10">
        <v>7.29</v>
      </c>
      <c r="P97" s="10">
        <v>6.19</v>
      </c>
      <c r="Q97" s="10">
        <v>5.63</v>
      </c>
      <c r="R97" s="676"/>
      <c r="S97" s="692">
        <v>0.56944444444444442</v>
      </c>
      <c r="T97" s="10">
        <f t="shared" si="7"/>
        <v>0</v>
      </c>
      <c r="U97" s="10">
        <f t="shared" si="7"/>
        <v>0</v>
      </c>
      <c r="V97" s="10">
        <f t="shared" si="7"/>
        <v>0</v>
      </c>
      <c r="W97" s="10">
        <f t="shared" si="7"/>
        <v>0</v>
      </c>
      <c r="X97" s="10">
        <f t="shared" si="7"/>
        <v>0</v>
      </c>
      <c r="Y97" s="10">
        <f t="shared" si="7"/>
        <v>0</v>
      </c>
      <c r="Z97" s="10">
        <f t="shared" si="7"/>
        <v>0</v>
      </c>
      <c r="AA97" s="10">
        <f t="shared" si="7"/>
        <v>0</v>
      </c>
      <c r="AB97" s="13">
        <f t="shared" si="7"/>
        <v>0</v>
      </c>
      <c r="AC97" s="10">
        <f t="shared" si="7"/>
        <v>0</v>
      </c>
      <c r="AD97" s="10">
        <f t="shared" si="7"/>
        <v>0</v>
      </c>
      <c r="AE97" s="10">
        <f t="shared" si="7"/>
        <v>0</v>
      </c>
      <c r="AF97" s="10">
        <f t="shared" si="7"/>
        <v>0</v>
      </c>
      <c r="AG97" s="10">
        <f t="shared" si="7"/>
        <v>0</v>
      </c>
      <c r="AH97" s="10">
        <f t="shared" si="7"/>
        <v>0</v>
      </c>
      <c r="AI97" s="10">
        <f t="shared" si="7"/>
        <v>0</v>
      </c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73"/>
    </row>
    <row r="98" spans="1:57">
      <c r="A98" s="691">
        <v>0.57291666666666663</v>
      </c>
      <c r="B98" s="10">
        <v>6.14</v>
      </c>
      <c r="C98" s="10">
        <v>7.6</v>
      </c>
      <c r="D98" s="10">
        <v>7.92</v>
      </c>
      <c r="E98" s="10">
        <v>6.81</v>
      </c>
      <c r="F98" s="10">
        <v>6.14</v>
      </c>
      <c r="G98" s="10">
        <v>6.79</v>
      </c>
      <c r="H98" s="10">
        <v>7.42</v>
      </c>
      <c r="I98" s="10">
        <v>6.58</v>
      </c>
      <c r="J98" s="13">
        <v>5.23</v>
      </c>
      <c r="K98" s="10">
        <v>6.62</v>
      </c>
      <c r="L98" s="10">
        <v>7.27</v>
      </c>
      <c r="M98" s="10">
        <v>6.74</v>
      </c>
      <c r="N98" s="10">
        <v>6.88</v>
      </c>
      <c r="O98" s="10">
        <v>7.29</v>
      </c>
      <c r="P98" s="10">
        <v>6.19</v>
      </c>
      <c r="Q98" s="10">
        <v>5.63</v>
      </c>
      <c r="R98" s="676"/>
      <c r="S98" s="692">
        <v>0.57291666666666663</v>
      </c>
      <c r="T98" s="10">
        <f t="shared" si="7"/>
        <v>0</v>
      </c>
      <c r="U98" s="10">
        <f t="shared" si="7"/>
        <v>0</v>
      </c>
      <c r="V98" s="10">
        <f t="shared" si="7"/>
        <v>0</v>
      </c>
      <c r="W98" s="10">
        <f t="shared" si="7"/>
        <v>0</v>
      </c>
      <c r="X98" s="10">
        <f t="shared" si="7"/>
        <v>0</v>
      </c>
      <c r="Y98" s="10">
        <f t="shared" si="7"/>
        <v>0</v>
      </c>
      <c r="Z98" s="10">
        <f t="shared" si="7"/>
        <v>0</v>
      </c>
      <c r="AA98" s="10">
        <f t="shared" si="7"/>
        <v>3.0000000000000249E-2</v>
      </c>
      <c r="AB98" s="13">
        <f t="shared" si="7"/>
        <v>0</v>
      </c>
      <c r="AC98" s="10">
        <f t="shared" si="7"/>
        <v>9.9999999999997868E-3</v>
      </c>
      <c r="AD98" s="10">
        <f t="shared" si="7"/>
        <v>0</v>
      </c>
      <c r="AE98" s="10">
        <f t="shared" si="7"/>
        <v>0</v>
      </c>
      <c r="AF98" s="10">
        <f t="shared" si="7"/>
        <v>0</v>
      </c>
      <c r="AG98" s="10">
        <f t="shared" si="7"/>
        <v>0</v>
      </c>
      <c r="AH98" s="10">
        <f t="shared" si="7"/>
        <v>0</v>
      </c>
      <c r="AI98" s="10">
        <f t="shared" si="7"/>
        <v>0</v>
      </c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73"/>
    </row>
    <row r="99" spans="1:57">
      <c r="A99" s="691">
        <v>0.57638888888888895</v>
      </c>
      <c r="B99" s="10">
        <v>6.14</v>
      </c>
      <c r="C99" s="10">
        <v>7.6</v>
      </c>
      <c r="D99" s="10">
        <v>7.92</v>
      </c>
      <c r="E99" s="10">
        <v>6.81</v>
      </c>
      <c r="F99" s="10">
        <v>6.14</v>
      </c>
      <c r="G99" s="10">
        <v>6.79</v>
      </c>
      <c r="H99" s="10">
        <v>7.42</v>
      </c>
      <c r="I99" s="10">
        <v>6.58</v>
      </c>
      <c r="J99" s="13">
        <v>5.23</v>
      </c>
      <c r="K99" s="10">
        <v>6.62</v>
      </c>
      <c r="L99" s="10">
        <v>7.27</v>
      </c>
      <c r="M99" s="10">
        <v>6.74</v>
      </c>
      <c r="N99" s="10">
        <v>6.88</v>
      </c>
      <c r="O99" s="10">
        <v>7.29</v>
      </c>
      <c r="P99" s="10">
        <v>6.21</v>
      </c>
      <c r="Q99" s="10">
        <v>5.63</v>
      </c>
      <c r="R99" s="676"/>
      <c r="S99" s="692">
        <v>0.57638888888888895</v>
      </c>
      <c r="T99" s="10">
        <f t="shared" si="7"/>
        <v>0</v>
      </c>
      <c r="U99" s="10">
        <f t="shared" si="7"/>
        <v>0</v>
      </c>
      <c r="V99" s="10">
        <f t="shared" si="7"/>
        <v>0</v>
      </c>
      <c r="W99" s="10">
        <f t="shared" si="7"/>
        <v>0</v>
      </c>
      <c r="X99" s="10">
        <f t="shared" si="7"/>
        <v>0</v>
      </c>
      <c r="Y99" s="10">
        <f t="shared" si="7"/>
        <v>0</v>
      </c>
      <c r="Z99" s="10">
        <f t="shared" si="7"/>
        <v>0</v>
      </c>
      <c r="AA99" s="10">
        <f t="shared" si="7"/>
        <v>0</v>
      </c>
      <c r="AB99" s="13">
        <f t="shared" si="7"/>
        <v>0</v>
      </c>
      <c r="AC99" s="10">
        <f t="shared" si="7"/>
        <v>0</v>
      </c>
      <c r="AD99" s="10">
        <f t="shared" si="7"/>
        <v>0</v>
      </c>
      <c r="AE99" s="10">
        <f t="shared" si="7"/>
        <v>0</v>
      </c>
      <c r="AF99" s="10">
        <f t="shared" si="7"/>
        <v>0</v>
      </c>
      <c r="AG99" s="10">
        <f t="shared" si="7"/>
        <v>0</v>
      </c>
      <c r="AH99" s="10">
        <f t="shared" si="7"/>
        <v>1.9999999999999574E-2</v>
      </c>
      <c r="AI99" s="10">
        <f t="shared" si="7"/>
        <v>0</v>
      </c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73"/>
    </row>
    <row r="100" spans="1:57" ht="16" thickBot="1">
      <c r="A100" s="691">
        <v>0.57986111111111105</v>
      </c>
      <c r="B100" s="10">
        <v>6.14</v>
      </c>
      <c r="C100" s="10">
        <v>7.6</v>
      </c>
      <c r="D100" s="10">
        <v>7.92</v>
      </c>
      <c r="E100" s="10">
        <v>6.86</v>
      </c>
      <c r="F100" s="10">
        <v>6.14</v>
      </c>
      <c r="G100" s="10">
        <v>6.79</v>
      </c>
      <c r="H100" s="10">
        <v>7.42</v>
      </c>
      <c r="I100" s="10">
        <v>6.58</v>
      </c>
      <c r="J100" s="13">
        <v>5.23</v>
      </c>
      <c r="K100" s="10">
        <v>6.62</v>
      </c>
      <c r="L100" s="10">
        <v>7.27</v>
      </c>
      <c r="M100" s="10">
        <v>6.74</v>
      </c>
      <c r="N100" s="10">
        <v>6.88</v>
      </c>
      <c r="O100" s="10">
        <v>7.29</v>
      </c>
      <c r="P100" s="10">
        <v>6.21</v>
      </c>
      <c r="Q100" s="10">
        <v>5.63</v>
      </c>
      <c r="R100" s="676"/>
      <c r="S100" s="692">
        <v>0.57986111111111105</v>
      </c>
      <c r="T100" s="10">
        <f t="shared" si="7"/>
        <v>0</v>
      </c>
      <c r="U100" s="10">
        <f t="shared" si="7"/>
        <v>0</v>
      </c>
      <c r="V100" s="10">
        <f t="shared" si="7"/>
        <v>0</v>
      </c>
      <c r="W100" s="10">
        <f t="shared" si="7"/>
        <v>5.0000000000000711E-2</v>
      </c>
      <c r="X100" s="10">
        <f t="shared" si="7"/>
        <v>0</v>
      </c>
      <c r="Y100" s="10">
        <f t="shared" si="7"/>
        <v>0</v>
      </c>
      <c r="Z100" s="10">
        <f t="shared" si="7"/>
        <v>0</v>
      </c>
      <c r="AA100" s="10">
        <f t="shared" si="7"/>
        <v>0</v>
      </c>
      <c r="AB100" s="13">
        <f t="shared" si="7"/>
        <v>0</v>
      </c>
      <c r="AC100" s="10">
        <f t="shared" si="7"/>
        <v>0</v>
      </c>
      <c r="AD100" s="10">
        <f t="shared" si="7"/>
        <v>0</v>
      </c>
      <c r="AE100" s="10">
        <f t="shared" ref="AC100:AI142" si="8">M100-M99</f>
        <v>0</v>
      </c>
      <c r="AF100" s="10">
        <f t="shared" si="8"/>
        <v>0</v>
      </c>
      <c r="AG100" s="10">
        <f t="shared" si="8"/>
        <v>0</v>
      </c>
      <c r="AH100" s="10">
        <f t="shared" si="8"/>
        <v>0</v>
      </c>
      <c r="AI100" s="10">
        <f t="shared" si="8"/>
        <v>0</v>
      </c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73"/>
    </row>
    <row r="101" spans="1:57" ht="16" thickTop="1">
      <c r="A101" s="690">
        <v>0.58333333333333337</v>
      </c>
      <c r="B101" s="91">
        <v>6.14</v>
      </c>
      <c r="C101" s="91">
        <v>7.6</v>
      </c>
      <c r="D101" s="91">
        <v>7.92</v>
      </c>
      <c r="E101" s="91">
        <v>6.93</v>
      </c>
      <c r="F101" s="91">
        <v>6.14</v>
      </c>
      <c r="G101" s="91">
        <v>6.79</v>
      </c>
      <c r="H101" s="91">
        <v>7.42</v>
      </c>
      <c r="I101" s="91">
        <v>6.58</v>
      </c>
      <c r="J101" s="345">
        <v>5.23</v>
      </c>
      <c r="K101" s="91">
        <v>6.62</v>
      </c>
      <c r="L101" s="91">
        <v>7.27</v>
      </c>
      <c r="M101" s="91">
        <v>6.81</v>
      </c>
      <c r="N101" s="91">
        <v>6.88</v>
      </c>
      <c r="O101" s="91">
        <v>7.29</v>
      </c>
      <c r="P101" s="91">
        <v>6.21</v>
      </c>
      <c r="Q101" s="91">
        <v>5.63</v>
      </c>
      <c r="R101" s="676"/>
      <c r="S101" s="673">
        <v>0.58333333333333337</v>
      </c>
      <c r="T101" s="91">
        <f t="shared" ref="T101:AB129" si="9">B101-B100</f>
        <v>0</v>
      </c>
      <c r="U101" s="91">
        <f t="shared" si="9"/>
        <v>0</v>
      </c>
      <c r="V101" s="91">
        <f t="shared" si="9"/>
        <v>0</v>
      </c>
      <c r="W101" s="91">
        <f t="shared" si="9"/>
        <v>6.9999999999999396E-2</v>
      </c>
      <c r="X101" s="91">
        <f t="shared" si="9"/>
        <v>0</v>
      </c>
      <c r="Y101" s="91">
        <f t="shared" si="9"/>
        <v>0</v>
      </c>
      <c r="Z101" s="91">
        <f t="shared" si="9"/>
        <v>0</v>
      </c>
      <c r="AA101" s="91">
        <f t="shared" si="9"/>
        <v>0</v>
      </c>
      <c r="AB101" s="345">
        <f t="shared" si="9"/>
        <v>0</v>
      </c>
      <c r="AC101" s="91">
        <f t="shared" si="8"/>
        <v>0</v>
      </c>
      <c r="AD101" s="91">
        <f t="shared" si="8"/>
        <v>0</v>
      </c>
      <c r="AE101" s="91">
        <f t="shared" si="8"/>
        <v>6.9999999999999396E-2</v>
      </c>
      <c r="AF101" s="91">
        <f t="shared" si="8"/>
        <v>0</v>
      </c>
      <c r="AG101" s="91">
        <f t="shared" si="8"/>
        <v>0</v>
      </c>
      <c r="AH101" s="91">
        <f t="shared" si="8"/>
        <v>0</v>
      </c>
      <c r="AI101" s="91">
        <f t="shared" si="8"/>
        <v>0</v>
      </c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73"/>
    </row>
    <row r="102" spans="1:57">
      <c r="A102" s="691">
        <v>0.58680555555555558</v>
      </c>
      <c r="B102" s="10">
        <v>6.14</v>
      </c>
      <c r="C102" s="10">
        <v>7.6</v>
      </c>
      <c r="D102" s="10">
        <v>7.92</v>
      </c>
      <c r="E102" s="10">
        <v>6.93</v>
      </c>
      <c r="F102" s="10">
        <v>6.14</v>
      </c>
      <c r="G102" s="10">
        <v>6.79</v>
      </c>
      <c r="H102" s="10">
        <v>7.42</v>
      </c>
      <c r="I102" s="10">
        <v>6.58</v>
      </c>
      <c r="J102" s="13">
        <v>5.23</v>
      </c>
      <c r="K102" s="10">
        <v>6.62</v>
      </c>
      <c r="L102" s="10">
        <v>7.27</v>
      </c>
      <c r="M102" s="10">
        <v>6.84</v>
      </c>
      <c r="N102" s="10">
        <v>6.88</v>
      </c>
      <c r="O102" s="10">
        <v>7.39</v>
      </c>
      <c r="P102" s="10">
        <v>6.21</v>
      </c>
      <c r="Q102" s="10">
        <v>5.63</v>
      </c>
      <c r="R102" s="676"/>
      <c r="S102" s="692">
        <v>0.58680555555555558</v>
      </c>
      <c r="T102" s="10">
        <f t="shared" si="9"/>
        <v>0</v>
      </c>
      <c r="U102" s="10">
        <f t="shared" si="9"/>
        <v>0</v>
      </c>
      <c r="V102" s="10">
        <f t="shared" si="9"/>
        <v>0</v>
      </c>
      <c r="W102" s="10">
        <f t="shared" si="9"/>
        <v>0</v>
      </c>
      <c r="X102" s="10">
        <f t="shared" si="9"/>
        <v>0</v>
      </c>
      <c r="Y102" s="10">
        <f t="shared" si="9"/>
        <v>0</v>
      </c>
      <c r="Z102" s="10">
        <f t="shared" si="9"/>
        <v>0</v>
      </c>
      <c r="AA102" s="10">
        <f t="shared" si="9"/>
        <v>0</v>
      </c>
      <c r="AB102" s="13">
        <f t="shared" si="9"/>
        <v>0</v>
      </c>
      <c r="AC102" s="10">
        <f t="shared" si="8"/>
        <v>0</v>
      </c>
      <c r="AD102" s="10">
        <f t="shared" si="8"/>
        <v>0</v>
      </c>
      <c r="AE102" s="10">
        <f t="shared" si="8"/>
        <v>3.0000000000000249E-2</v>
      </c>
      <c r="AF102" s="10">
        <f t="shared" si="8"/>
        <v>0</v>
      </c>
      <c r="AG102" s="10">
        <f t="shared" si="8"/>
        <v>9.9999999999999645E-2</v>
      </c>
      <c r="AH102" s="10">
        <f t="shared" si="8"/>
        <v>0</v>
      </c>
      <c r="AI102" s="10">
        <f t="shared" si="8"/>
        <v>0</v>
      </c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73"/>
    </row>
    <row r="103" spans="1:57">
      <c r="A103" s="691">
        <v>0.59027777777777779</v>
      </c>
      <c r="B103" s="10">
        <v>6.14</v>
      </c>
      <c r="C103" s="10">
        <v>7.6</v>
      </c>
      <c r="D103" s="10">
        <v>7.92</v>
      </c>
      <c r="E103" s="10">
        <v>6.93</v>
      </c>
      <c r="F103" s="10">
        <v>6.14</v>
      </c>
      <c r="G103" s="10">
        <v>6.87</v>
      </c>
      <c r="H103" s="10">
        <v>7.42</v>
      </c>
      <c r="I103" s="10">
        <v>6.58</v>
      </c>
      <c r="J103" s="13">
        <v>5.23</v>
      </c>
      <c r="K103" s="10">
        <v>6.62</v>
      </c>
      <c r="L103" s="10">
        <v>7.27</v>
      </c>
      <c r="M103" s="10">
        <v>6.86</v>
      </c>
      <c r="N103" s="10">
        <v>6.88</v>
      </c>
      <c r="O103" s="10">
        <v>7.39</v>
      </c>
      <c r="P103" s="10">
        <v>6.21</v>
      </c>
      <c r="Q103" s="10">
        <v>5.63</v>
      </c>
      <c r="R103" s="676"/>
      <c r="S103" s="692">
        <v>0.59027777777777779</v>
      </c>
      <c r="T103" s="10">
        <f t="shared" si="9"/>
        <v>0</v>
      </c>
      <c r="U103" s="10">
        <f t="shared" si="9"/>
        <v>0</v>
      </c>
      <c r="V103" s="10">
        <f t="shared" si="9"/>
        <v>0</v>
      </c>
      <c r="W103" s="10">
        <f t="shared" si="9"/>
        <v>0</v>
      </c>
      <c r="X103" s="10">
        <f t="shared" si="9"/>
        <v>0</v>
      </c>
      <c r="Y103" s="10">
        <f t="shared" si="9"/>
        <v>8.0000000000000071E-2</v>
      </c>
      <c r="Z103" s="10">
        <f t="shared" si="9"/>
        <v>0</v>
      </c>
      <c r="AA103" s="10">
        <f t="shared" si="9"/>
        <v>0</v>
      </c>
      <c r="AB103" s="13">
        <f t="shared" si="9"/>
        <v>0</v>
      </c>
      <c r="AC103" s="10">
        <f t="shared" si="8"/>
        <v>0</v>
      </c>
      <c r="AD103" s="10">
        <f t="shared" si="8"/>
        <v>0</v>
      </c>
      <c r="AE103" s="10">
        <f t="shared" si="8"/>
        <v>2.0000000000000462E-2</v>
      </c>
      <c r="AF103" s="10">
        <f t="shared" si="8"/>
        <v>0</v>
      </c>
      <c r="AG103" s="10">
        <f t="shared" si="8"/>
        <v>0</v>
      </c>
      <c r="AH103" s="10">
        <f t="shared" si="8"/>
        <v>0</v>
      </c>
      <c r="AI103" s="10">
        <f t="shared" si="8"/>
        <v>0</v>
      </c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73"/>
    </row>
    <row r="104" spans="1:57">
      <c r="A104" s="691">
        <v>0.59375</v>
      </c>
      <c r="B104" s="10">
        <v>6.14</v>
      </c>
      <c r="C104" s="10">
        <v>7.6</v>
      </c>
      <c r="D104" s="10">
        <v>7.92</v>
      </c>
      <c r="E104" s="10">
        <v>6.93</v>
      </c>
      <c r="F104" s="10">
        <v>6.14</v>
      </c>
      <c r="G104" s="10">
        <v>6.94</v>
      </c>
      <c r="H104" s="10">
        <v>7.42</v>
      </c>
      <c r="I104" s="10">
        <v>6.58</v>
      </c>
      <c r="J104" s="13">
        <v>5.23</v>
      </c>
      <c r="K104" s="10">
        <v>6.62</v>
      </c>
      <c r="L104" s="10">
        <v>7.27</v>
      </c>
      <c r="M104" s="10">
        <v>6.86</v>
      </c>
      <c r="N104" s="10">
        <v>6.88</v>
      </c>
      <c r="O104" s="10">
        <v>7.4</v>
      </c>
      <c r="P104" s="10">
        <v>6.21</v>
      </c>
      <c r="Q104" s="10">
        <v>5.63</v>
      </c>
      <c r="R104" s="676"/>
      <c r="S104" s="692">
        <v>0.59375</v>
      </c>
      <c r="T104" s="10">
        <f t="shared" si="9"/>
        <v>0</v>
      </c>
      <c r="U104" s="10">
        <f t="shared" si="9"/>
        <v>0</v>
      </c>
      <c r="V104" s="10">
        <f t="shared" si="9"/>
        <v>0</v>
      </c>
      <c r="W104" s="10">
        <f t="shared" si="9"/>
        <v>0</v>
      </c>
      <c r="X104" s="10">
        <f t="shared" si="9"/>
        <v>0</v>
      </c>
      <c r="Y104" s="10">
        <f t="shared" si="9"/>
        <v>7.0000000000000284E-2</v>
      </c>
      <c r="Z104" s="10">
        <f t="shared" si="9"/>
        <v>0</v>
      </c>
      <c r="AA104" s="10">
        <f t="shared" si="9"/>
        <v>0</v>
      </c>
      <c r="AB104" s="13">
        <f t="shared" si="9"/>
        <v>0</v>
      </c>
      <c r="AC104" s="10">
        <f t="shared" si="8"/>
        <v>0</v>
      </c>
      <c r="AD104" s="10">
        <f t="shared" si="8"/>
        <v>0</v>
      </c>
      <c r="AE104" s="10">
        <f t="shared" si="8"/>
        <v>0</v>
      </c>
      <c r="AF104" s="10">
        <f t="shared" si="8"/>
        <v>0</v>
      </c>
      <c r="AG104" s="10">
        <f t="shared" si="8"/>
        <v>1.0000000000000675E-2</v>
      </c>
      <c r="AH104" s="10">
        <f t="shared" si="8"/>
        <v>0</v>
      </c>
      <c r="AI104" s="10">
        <f t="shared" si="8"/>
        <v>0</v>
      </c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73"/>
    </row>
    <row r="105" spans="1:57">
      <c r="A105" s="691">
        <v>0.59722222222222221</v>
      </c>
      <c r="B105" s="10">
        <v>6.14</v>
      </c>
      <c r="C105" s="10">
        <v>7.6</v>
      </c>
      <c r="D105" s="10">
        <v>7.92</v>
      </c>
      <c r="E105" s="10">
        <v>6.96</v>
      </c>
      <c r="F105" s="10">
        <v>6.14</v>
      </c>
      <c r="G105" s="10">
        <v>6.94</v>
      </c>
      <c r="H105" s="10">
        <v>7.42</v>
      </c>
      <c r="I105" s="10">
        <v>6.58</v>
      </c>
      <c r="J105" s="13">
        <v>5.23</v>
      </c>
      <c r="K105" s="10">
        <v>6.62</v>
      </c>
      <c r="L105" s="10">
        <v>7.27</v>
      </c>
      <c r="M105" s="10">
        <v>6.86</v>
      </c>
      <c r="N105" s="10">
        <v>6.88</v>
      </c>
      <c r="O105" s="10">
        <v>7.4</v>
      </c>
      <c r="P105" s="10">
        <v>6.21</v>
      </c>
      <c r="Q105" s="10">
        <v>5.63</v>
      </c>
      <c r="R105" s="676"/>
      <c r="S105" s="692">
        <v>0.59722222222222221</v>
      </c>
      <c r="T105" s="10">
        <f t="shared" si="9"/>
        <v>0</v>
      </c>
      <c r="U105" s="10">
        <f t="shared" si="9"/>
        <v>0</v>
      </c>
      <c r="V105" s="10">
        <f t="shared" si="9"/>
        <v>0</v>
      </c>
      <c r="W105" s="10">
        <f t="shared" si="9"/>
        <v>3.0000000000000249E-2</v>
      </c>
      <c r="X105" s="10">
        <f t="shared" si="9"/>
        <v>0</v>
      </c>
      <c r="Y105" s="10">
        <f t="shared" si="9"/>
        <v>0</v>
      </c>
      <c r="Z105" s="10">
        <f t="shared" si="9"/>
        <v>0</v>
      </c>
      <c r="AA105" s="10">
        <f t="shared" si="9"/>
        <v>0</v>
      </c>
      <c r="AB105" s="13">
        <f t="shared" si="9"/>
        <v>0</v>
      </c>
      <c r="AC105" s="10">
        <f t="shared" si="8"/>
        <v>0</v>
      </c>
      <c r="AD105" s="10">
        <f t="shared" si="8"/>
        <v>0</v>
      </c>
      <c r="AE105" s="10">
        <f t="shared" si="8"/>
        <v>0</v>
      </c>
      <c r="AF105" s="10">
        <f t="shared" si="8"/>
        <v>0</v>
      </c>
      <c r="AG105" s="10">
        <f t="shared" si="8"/>
        <v>0</v>
      </c>
      <c r="AH105" s="10">
        <f t="shared" si="8"/>
        <v>0</v>
      </c>
      <c r="AI105" s="10">
        <f t="shared" si="8"/>
        <v>0</v>
      </c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73"/>
    </row>
    <row r="106" spans="1:57">
      <c r="A106" s="691">
        <v>0.60069444444444442</v>
      </c>
      <c r="B106" s="10">
        <v>6.14</v>
      </c>
      <c r="C106" s="10">
        <v>7.6</v>
      </c>
      <c r="D106" s="10">
        <v>7.92</v>
      </c>
      <c r="E106" s="10">
        <v>6.96</v>
      </c>
      <c r="F106" s="10">
        <v>6.14</v>
      </c>
      <c r="G106" s="10">
        <v>6.95</v>
      </c>
      <c r="H106" s="10">
        <v>7.42</v>
      </c>
      <c r="I106" s="10">
        <v>6.58</v>
      </c>
      <c r="J106" s="13">
        <v>5.23</v>
      </c>
      <c r="K106" s="10">
        <v>6.62</v>
      </c>
      <c r="L106" s="10">
        <v>7.27</v>
      </c>
      <c r="M106" s="10">
        <v>6.86</v>
      </c>
      <c r="N106" s="10">
        <v>6.88</v>
      </c>
      <c r="O106" s="10">
        <v>7.4</v>
      </c>
      <c r="P106" s="10">
        <v>6.21</v>
      </c>
      <c r="Q106" s="10">
        <v>5.63</v>
      </c>
      <c r="R106" s="676"/>
      <c r="S106" s="692">
        <v>0.60069444444444442</v>
      </c>
      <c r="T106" s="10">
        <f t="shared" si="9"/>
        <v>0</v>
      </c>
      <c r="U106" s="10">
        <f t="shared" si="9"/>
        <v>0</v>
      </c>
      <c r="V106" s="10">
        <f t="shared" si="9"/>
        <v>0</v>
      </c>
      <c r="W106" s="10">
        <f t="shared" si="9"/>
        <v>0</v>
      </c>
      <c r="X106" s="10">
        <f t="shared" si="9"/>
        <v>0</v>
      </c>
      <c r="Y106" s="10">
        <f t="shared" si="9"/>
        <v>9.9999999999997868E-3</v>
      </c>
      <c r="Z106" s="10">
        <f t="shared" si="9"/>
        <v>0</v>
      </c>
      <c r="AA106" s="10">
        <f t="shared" si="9"/>
        <v>0</v>
      </c>
      <c r="AB106" s="13">
        <f t="shared" si="9"/>
        <v>0</v>
      </c>
      <c r="AC106" s="10">
        <f t="shared" si="8"/>
        <v>0</v>
      </c>
      <c r="AD106" s="10">
        <f t="shared" si="8"/>
        <v>0</v>
      </c>
      <c r="AE106" s="10">
        <f t="shared" si="8"/>
        <v>0</v>
      </c>
      <c r="AF106" s="10">
        <f t="shared" si="8"/>
        <v>0</v>
      </c>
      <c r="AG106" s="10">
        <f t="shared" si="8"/>
        <v>0</v>
      </c>
      <c r="AH106" s="10">
        <f t="shared" si="8"/>
        <v>0</v>
      </c>
      <c r="AI106" s="10">
        <f t="shared" si="8"/>
        <v>0</v>
      </c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73"/>
    </row>
    <row r="107" spans="1:57">
      <c r="A107" s="691">
        <v>0.60416666666666663</v>
      </c>
      <c r="B107" s="10">
        <v>6.14</v>
      </c>
      <c r="C107" s="10">
        <v>7.6</v>
      </c>
      <c r="D107" s="10">
        <v>7.92</v>
      </c>
      <c r="E107" s="10">
        <v>6.96</v>
      </c>
      <c r="F107" s="10">
        <v>6.14</v>
      </c>
      <c r="G107" s="10">
        <v>6.95</v>
      </c>
      <c r="H107" s="10">
        <v>7.42</v>
      </c>
      <c r="I107" s="10">
        <v>6.58</v>
      </c>
      <c r="J107" s="13">
        <v>5.23</v>
      </c>
      <c r="K107" s="10">
        <v>6.62</v>
      </c>
      <c r="L107" s="10">
        <v>7.27</v>
      </c>
      <c r="M107" s="10">
        <v>6.86</v>
      </c>
      <c r="N107" s="10">
        <v>6.88</v>
      </c>
      <c r="O107" s="10">
        <v>7.4</v>
      </c>
      <c r="P107" s="10">
        <v>6.3</v>
      </c>
      <c r="Q107" s="10">
        <v>5.63</v>
      </c>
      <c r="R107" s="676"/>
      <c r="S107" s="692">
        <v>0.60416666666666663</v>
      </c>
      <c r="T107" s="10">
        <f t="shared" si="9"/>
        <v>0</v>
      </c>
      <c r="U107" s="10">
        <f t="shared" si="9"/>
        <v>0</v>
      </c>
      <c r="V107" s="10">
        <f t="shared" si="9"/>
        <v>0</v>
      </c>
      <c r="W107" s="10">
        <f t="shared" si="9"/>
        <v>0</v>
      </c>
      <c r="X107" s="10">
        <f t="shared" si="9"/>
        <v>0</v>
      </c>
      <c r="Y107" s="10">
        <f t="shared" si="9"/>
        <v>0</v>
      </c>
      <c r="Z107" s="10">
        <f t="shared" si="9"/>
        <v>0</v>
      </c>
      <c r="AA107" s="10">
        <f t="shared" si="9"/>
        <v>0</v>
      </c>
      <c r="AB107" s="13">
        <f t="shared" si="9"/>
        <v>0</v>
      </c>
      <c r="AC107" s="10">
        <f t="shared" si="8"/>
        <v>0</v>
      </c>
      <c r="AD107" s="10">
        <f t="shared" si="8"/>
        <v>0</v>
      </c>
      <c r="AE107" s="10">
        <f t="shared" si="8"/>
        <v>0</v>
      </c>
      <c r="AF107" s="10">
        <f t="shared" si="8"/>
        <v>0</v>
      </c>
      <c r="AG107" s="10">
        <f t="shared" si="8"/>
        <v>0</v>
      </c>
      <c r="AH107" s="10">
        <f t="shared" si="8"/>
        <v>8.9999999999999858E-2</v>
      </c>
      <c r="AI107" s="10">
        <f t="shared" si="8"/>
        <v>0</v>
      </c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73"/>
    </row>
    <row r="108" spans="1:57">
      <c r="A108" s="691">
        <v>0.60763888888888895</v>
      </c>
      <c r="B108" s="10">
        <v>6.14</v>
      </c>
      <c r="C108" s="10">
        <v>7.6</v>
      </c>
      <c r="D108" s="10">
        <v>7.92</v>
      </c>
      <c r="E108" s="10">
        <v>6.96</v>
      </c>
      <c r="F108" s="10">
        <v>6.14</v>
      </c>
      <c r="G108" s="10">
        <v>6.95</v>
      </c>
      <c r="H108" s="10">
        <v>7.42</v>
      </c>
      <c r="I108" s="10">
        <v>6.58</v>
      </c>
      <c r="J108" s="13">
        <v>5.25</v>
      </c>
      <c r="K108" s="10">
        <v>6.62</v>
      </c>
      <c r="L108" s="10">
        <v>7.27</v>
      </c>
      <c r="M108" s="10">
        <v>6.86</v>
      </c>
      <c r="N108" s="10">
        <v>6.88</v>
      </c>
      <c r="O108" s="10">
        <v>7.4</v>
      </c>
      <c r="P108" s="10">
        <v>6.32</v>
      </c>
      <c r="Q108" s="10">
        <v>5.63</v>
      </c>
      <c r="R108" s="676"/>
      <c r="S108" s="692">
        <v>0.60763888888888895</v>
      </c>
      <c r="T108" s="10">
        <f t="shared" si="9"/>
        <v>0</v>
      </c>
      <c r="U108" s="10">
        <f t="shared" si="9"/>
        <v>0</v>
      </c>
      <c r="V108" s="10">
        <f t="shared" si="9"/>
        <v>0</v>
      </c>
      <c r="W108" s="10">
        <f t="shared" si="9"/>
        <v>0</v>
      </c>
      <c r="X108" s="10">
        <f t="shared" si="9"/>
        <v>0</v>
      </c>
      <c r="Y108" s="10">
        <f t="shared" si="9"/>
        <v>0</v>
      </c>
      <c r="Z108" s="10">
        <f t="shared" si="9"/>
        <v>0</v>
      </c>
      <c r="AA108" s="10">
        <f t="shared" si="9"/>
        <v>0</v>
      </c>
      <c r="AB108" s="13">
        <f t="shared" si="9"/>
        <v>1.9999999999999574E-2</v>
      </c>
      <c r="AC108" s="10">
        <f t="shared" si="8"/>
        <v>0</v>
      </c>
      <c r="AD108" s="10">
        <f t="shared" si="8"/>
        <v>0</v>
      </c>
      <c r="AE108" s="10">
        <f t="shared" si="8"/>
        <v>0</v>
      </c>
      <c r="AF108" s="10">
        <f t="shared" si="8"/>
        <v>0</v>
      </c>
      <c r="AG108" s="10">
        <f t="shared" si="8"/>
        <v>0</v>
      </c>
      <c r="AH108" s="10">
        <f t="shared" si="8"/>
        <v>2.0000000000000462E-2</v>
      </c>
      <c r="AI108" s="10">
        <f t="shared" si="8"/>
        <v>0</v>
      </c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73"/>
    </row>
    <row r="109" spans="1:57">
      <c r="A109" s="691">
        <v>0.61111111111111105</v>
      </c>
      <c r="B109" s="10">
        <v>6.14</v>
      </c>
      <c r="C109" s="10">
        <v>7.6</v>
      </c>
      <c r="D109" s="10">
        <v>7.92</v>
      </c>
      <c r="E109" s="10">
        <v>6.96</v>
      </c>
      <c r="F109" s="10">
        <v>6.14</v>
      </c>
      <c r="G109" s="10">
        <v>6.95</v>
      </c>
      <c r="H109" s="10">
        <v>7.42</v>
      </c>
      <c r="I109" s="10">
        <v>6.58</v>
      </c>
      <c r="J109" s="13">
        <v>5.25</v>
      </c>
      <c r="K109" s="10">
        <v>6.62</v>
      </c>
      <c r="L109" s="10">
        <v>7.27</v>
      </c>
      <c r="M109" s="10">
        <v>6.86</v>
      </c>
      <c r="N109" s="10">
        <v>6.88</v>
      </c>
      <c r="O109" s="10">
        <v>7.4</v>
      </c>
      <c r="P109" s="10">
        <v>6.32</v>
      </c>
      <c r="Q109" s="10">
        <v>5.63</v>
      </c>
      <c r="R109" s="676"/>
      <c r="S109" s="692">
        <v>0.61111111111111105</v>
      </c>
      <c r="T109" s="10">
        <f t="shared" si="9"/>
        <v>0</v>
      </c>
      <c r="U109" s="10">
        <f t="shared" si="9"/>
        <v>0</v>
      </c>
      <c r="V109" s="10">
        <f t="shared" si="9"/>
        <v>0</v>
      </c>
      <c r="W109" s="10">
        <f t="shared" si="9"/>
        <v>0</v>
      </c>
      <c r="X109" s="10">
        <f t="shared" si="9"/>
        <v>0</v>
      </c>
      <c r="Y109" s="10">
        <f t="shared" si="9"/>
        <v>0</v>
      </c>
      <c r="Z109" s="10">
        <f t="shared" si="9"/>
        <v>0</v>
      </c>
      <c r="AA109" s="10">
        <f t="shared" si="9"/>
        <v>0</v>
      </c>
      <c r="AB109" s="13">
        <f t="shared" si="9"/>
        <v>0</v>
      </c>
      <c r="AC109" s="10">
        <f t="shared" si="8"/>
        <v>0</v>
      </c>
      <c r="AD109" s="10">
        <f t="shared" si="8"/>
        <v>0</v>
      </c>
      <c r="AE109" s="10">
        <f t="shared" si="8"/>
        <v>0</v>
      </c>
      <c r="AF109" s="10">
        <f t="shared" si="8"/>
        <v>0</v>
      </c>
      <c r="AG109" s="10">
        <f t="shared" si="8"/>
        <v>0</v>
      </c>
      <c r="AH109" s="10">
        <f t="shared" si="8"/>
        <v>0</v>
      </c>
      <c r="AI109" s="10">
        <f t="shared" si="8"/>
        <v>0</v>
      </c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73"/>
    </row>
    <row r="110" spans="1:57">
      <c r="A110" s="691">
        <v>0.61458333333333337</v>
      </c>
      <c r="B110" s="10">
        <v>6.14</v>
      </c>
      <c r="C110" s="10">
        <v>7.65</v>
      </c>
      <c r="D110" s="10">
        <v>7.92</v>
      </c>
      <c r="E110" s="10">
        <v>6.96</v>
      </c>
      <c r="F110" s="10">
        <v>6.14</v>
      </c>
      <c r="G110" s="10">
        <v>6.95</v>
      </c>
      <c r="H110" s="10">
        <v>7.42</v>
      </c>
      <c r="I110" s="10">
        <v>6.58</v>
      </c>
      <c r="J110" s="13">
        <v>5.25</v>
      </c>
      <c r="K110" s="10">
        <v>6.62</v>
      </c>
      <c r="L110" s="10">
        <v>7.27</v>
      </c>
      <c r="M110" s="10">
        <v>6.86</v>
      </c>
      <c r="N110" s="10">
        <v>6.88</v>
      </c>
      <c r="O110" s="10">
        <v>7.4</v>
      </c>
      <c r="P110" s="10">
        <v>6.32</v>
      </c>
      <c r="Q110" s="10">
        <v>5.63</v>
      </c>
      <c r="R110" s="676"/>
      <c r="S110" s="692">
        <v>0.61458333333333337</v>
      </c>
      <c r="T110" s="10">
        <f t="shared" si="9"/>
        <v>0</v>
      </c>
      <c r="U110" s="10">
        <f t="shared" si="9"/>
        <v>5.0000000000000711E-2</v>
      </c>
      <c r="V110" s="10">
        <f t="shared" si="9"/>
        <v>0</v>
      </c>
      <c r="W110" s="10">
        <f t="shared" si="9"/>
        <v>0</v>
      </c>
      <c r="X110" s="10">
        <f t="shared" si="9"/>
        <v>0</v>
      </c>
      <c r="Y110" s="10">
        <f t="shared" si="9"/>
        <v>0</v>
      </c>
      <c r="Z110" s="10">
        <f t="shared" si="9"/>
        <v>0</v>
      </c>
      <c r="AA110" s="10">
        <f t="shared" si="9"/>
        <v>0</v>
      </c>
      <c r="AB110" s="13">
        <f t="shared" si="9"/>
        <v>0</v>
      </c>
      <c r="AC110" s="10">
        <f t="shared" si="8"/>
        <v>0</v>
      </c>
      <c r="AD110" s="10">
        <f t="shared" si="8"/>
        <v>0</v>
      </c>
      <c r="AE110" s="10">
        <f t="shared" si="8"/>
        <v>0</v>
      </c>
      <c r="AF110" s="10">
        <f t="shared" si="8"/>
        <v>0</v>
      </c>
      <c r="AG110" s="10">
        <f t="shared" si="8"/>
        <v>0</v>
      </c>
      <c r="AH110" s="10">
        <f t="shared" si="8"/>
        <v>0</v>
      </c>
      <c r="AI110" s="10">
        <f t="shared" si="8"/>
        <v>0</v>
      </c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73"/>
    </row>
    <row r="111" spans="1:57">
      <c r="A111" s="691">
        <v>0.61805555555555558</v>
      </c>
      <c r="B111" s="10">
        <v>6.14</v>
      </c>
      <c r="C111" s="10">
        <v>7.76</v>
      </c>
      <c r="D111" s="10">
        <v>8.02</v>
      </c>
      <c r="E111" s="10">
        <v>6.96</v>
      </c>
      <c r="F111" s="10">
        <v>6.14</v>
      </c>
      <c r="G111" s="10">
        <v>6.95</v>
      </c>
      <c r="H111" s="10">
        <v>7.42</v>
      </c>
      <c r="I111" s="10">
        <v>6.58</v>
      </c>
      <c r="J111" s="13">
        <v>5.25</v>
      </c>
      <c r="K111" s="10">
        <v>6.62</v>
      </c>
      <c r="L111" s="10">
        <v>7.27</v>
      </c>
      <c r="M111" s="10">
        <v>6.86</v>
      </c>
      <c r="N111" s="10">
        <v>6.91</v>
      </c>
      <c r="O111" s="10">
        <v>7.4</v>
      </c>
      <c r="P111" s="10">
        <v>6.32</v>
      </c>
      <c r="Q111" s="10">
        <v>5.63</v>
      </c>
      <c r="R111" s="676"/>
      <c r="S111" s="692">
        <v>0.61805555555555558</v>
      </c>
      <c r="T111" s="10">
        <f t="shared" si="9"/>
        <v>0</v>
      </c>
      <c r="U111" s="10">
        <f t="shared" si="9"/>
        <v>0.10999999999999943</v>
      </c>
      <c r="V111" s="10">
        <f t="shared" si="9"/>
        <v>9.9999999999999645E-2</v>
      </c>
      <c r="W111" s="10">
        <f t="shared" si="9"/>
        <v>0</v>
      </c>
      <c r="X111" s="10">
        <f t="shared" si="9"/>
        <v>0</v>
      </c>
      <c r="Y111" s="10">
        <f t="shared" si="9"/>
        <v>0</v>
      </c>
      <c r="Z111" s="10">
        <f t="shared" si="9"/>
        <v>0</v>
      </c>
      <c r="AA111" s="10">
        <f t="shared" si="9"/>
        <v>0</v>
      </c>
      <c r="AB111" s="13">
        <f t="shared" si="9"/>
        <v>0</v>
      </c>
      <c r="AC111" s="10">
        <f t="shared" si="8"/>
        <v>0</v>
      </c>
      <c r="AD111" s="10">
        <f t="shared" si="8"/>
        <v>0</v>
      </c>
      <c r="AE111" s="10">
        <f t="shared" si="8"/>
        <v>0</v>
      </c>
      <c r="AF111" s="10">
        <f t="shared" si="8"/>
        <v>3.0000000000000249E-2</v>
      </c>
      <c r="AG111" s="10">
        <f t="shared" si="8"/>
        <v>0</v>
      </c>
      <c r="AH111" s="10">
        <f t="shared" si="8"/>
        <v>0</v>
      </c>
      <c r="AI111" s="10">
        <f t="shared" si="8"/>
        <v>0</v>
      </c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73"/>
    </row>
    <row r="112" spans="1:57" ht="16" thickBot="1">
      <c r="A112" s="691">
        <v>0.62152777777777779</v>
      </c>
      <c r="B112" s="10">
        <v>6.14</v>
      </c>
      <c r="C112" s="10">
        <v>7.76</v>
      </c>
      <c r="D112" s="10">
        <v>8.02</v>
      </c>
      <c r="E112" s="10">
        <v>6.96</v>
      </c>
      <c r="F112" s="10">
        <v>6.14</v>
      </c>
      <c r="G112" s="10">
        <v>6.95</v>
      </c>
      <c r="H112" s="10">
        <v>7.42</v>
      </c>
      <c r="I112" s="10">
        <v>6.58</v>
      </c>
      <c r="J112" s="13">
        <v>5.26</v>
      </c>
      <c r="K112" s="10">
        <v>6.62</v>
      </c>
      <c r="L112" s="10">
        <v>7.27</v>
      </c>
      <c r="M112" s="10">
        <v>6.86</v>
      </c>
      <c r="N112" s="10">
        <v>6.99</v>
      </c>
      <c r="O112" s="10">
        <v>7.4</v>
      </c>
      <c r="P112" s="10">
        <v>6.32</v>
      </c>
      <c r="Q112" s="10">
        <v>5.63</v>
      </c>
      <c r="R112" s="676"/>
      <c r="S112" s="692">
        <v>0.62152777777777779</v>
      </c>
      <c r="T112" s="10">
        <f t="shared" si="9"/>
        <v>0</v>
      </c>
      <c r="U112" s="10">
        <f t="shared" si="9"/>
        <v>0</v>
      </c>
      <c r="V112" s="10">
        <f t="shared" si="9"/>
        <v>0</v>
      </c>
      <c r="W112" s="10">
        <f t="shared" si="9"/>
        <v>0</v>
      </c>
      <c r="X112" s="10">
        <f t="shared" si="9"/>
        <v>0</v>
      </c>
      <c r="Y112" s="10">
        <f t="shared" si="9"/>
        <v>0</v>
      </c>
      <c r="Z112" s="10">
        <f t="shared" si="9"/>
        <v>0</v>
      </c>
      <c r="AA112" s="10">
        <f t="shared" si="9"/>
        <v>0</v>
      </c>
      <c r="AB112" s="13">
        <f t="shared" si="9"/>
        <v>9.9999999999997868E-3</v>
      </c>
      <c r="AC112" s="10">
        <f t="shared" si="8"/>
        <v>0</v>
      </c>
      <c r="AD112" s="10">
        <f t="shared" si="8"/>
        <v>0</v>
      </c>
      <c r="AE112" s="10">
        <f t="shared" si="8"/>
        <v>0</v>
      </c>
      <c r="AF112" s="10">
        <f t="shared" si="8"/>
        <v>8.0000000000000071E-2</v>
      </c>
      <c r="AG112" s="10">
        <f t="shared" si="8"/>
        <v>0</v>
      </c>
      <c r="AH112" s="10">
        <f t="shared" si="8"/>
        <v>0</v>
      </c>
      <c r="AI112" s="10">
        <f t="shared" si="8"/>
        <v>0</v>
      </c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73"/>
    </row>
    <row r="113" spans="1:57" ht="16" thickTop="1">
      <c r="A113" s="690">
        <v>0.625</v>
      </c>
      <c r="B113" s="91">
        <v>6.14</v>
      </c>
      <c r="C113" s="91">
        <v>7.76</v>
      </c>
      <c r="D113" s="91">
        <v>8.02</v>
      </c>
      <c r="E113" s="91">
        <v>6.96</v>
      </c>
      <c r="F113" s="91">
        <v>6.14</v>
      </c>
      <c r="G113" s="91">
        <v>6.95</v>
      </c>
      <c r="H113" s="91">
        <v>7.42</v>
      </c>
      <c r="I113" s="91">
        <v>6.58</v>
      </c>
      <c r="J113" s="345">
        <v>5.26</v>
      </c>
      <c r="K113" s="91">
        <v>6.62</v>
      </c>
      <c r="L113" s="91">
        <v>7.27</v>
      </c>
      <c r="M113" s="91">
        <v>6.86</v>
      </c>
      <c r="N113" s="91">
        <v>7.03</v>
      </c>
      <c r="O113" s="91">
        <v>7.4</v>
      </c>
      <c r="P113" s="91">
        <v>6.32</v>
      </c>
      <c r="Q113" s="91">
        <v>5.63</v>
      </c>
      <c r="R113" s="676"/>
      <c r="S113" s="673">
        <v>0.625</v>
      </c>
      <c r="T113" s="91">
        <f t="shared" si="9"/>
        <v>0</v>
      </c>
      <c r="U113" s="91">
        <f t="shared" si="9"/>
        <v>0</v>
      </c>
      <c r="V113" s="91">
        <f t="shared" si="9"/>
        <v>0</v>
      </c>
      <c r="W113" s="91">
        <f t="shared" si="9"/>
        <v>0</v>
      </c>
      <c r="X113" s="91">
        <f t="shared" si="9"/>
        <v>0</v>
      </c>
      <c r="Y113" s="91">
        <f t="shared" si="9"/>
        <v>0</v>
      </c>
      <c r="Z113" s="91">
        <f t="shared" si="9"/>
        <v>0</v>
      </c>
      <c r="AA113" s="91">
        <f t="shared" si="9"/>
        <v>0</v>
      </c>
      <c r="AB113" s="345">
        <f t="shared" si="9"/>
        <v>0</v>
      </c>
      <c r="AC113" s="91">
        <f t="shared" si="8"/>
        <v>0</v>
      </c>
      <c r="AD113" s="91">
        <f t="shared" si="8"/>
        <v>0</v>
      </c>
      <c r="AE113" s="91">
        <f t="shared" si="8"/>
        <v>0</v>
      </c>
      <c r="AF113" s="91">
        <f t="shared" si="8"/>
        <v>4.0000000000000036E-2</v>
      </c>
      <c r="AG113" s="91">
        <f t="shared" si="8"/>
        <v>0</v>
      </c>
      <c r="AH113" s="91">
        <f t="shared" si="8"/>
        <v>0</v>
      </c>
      <c r="AI113" s="91">
        <f t="shared" si="8"/>
        <v>0</v>
      </c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73"/>
    </row>
    <row r="114" spans="1:57">
      <c r="A114" s="691">
        <v>0.62847222222222221</v>
      </c>
      <c r="B114" s="10">
        <v>6.14</v>
      </c>
      <c r="C114" s="10">
        <v>7.76</v>
      </c>
      <c r="D114" s="10">
        <v>8.02</v>
      </c>
      <c r="E114" s="10">
        <v>6.96</v>
      </c>
      <c r="F114" s="10">
        <v>6.14</v>
      </c>
      <c r="G114" s="10">
        <v>6.95</v>
      </c>
      <c r="H114" s="10">
        <v>7.42</v>
      </c>
      <c r="I114" s="10">
        <v>6.58</v>
      </c>
      <c r="J114" s="13">
        <v>5.26</v>
      </c>
      <c r="K114" s="10">
        <v>6.62</v>
      </c>
      <c r="L114" s="10">
        <v>7.35</v>
      </c>
      <c r="M114" s="10">
        <v>6.86</v>
      </c>
      <c r="N114" s="10">
        <v>7.19</v>
      </c>
      <c r="O114" s="10">
        <v>7.4</v>
      </c>
      <c r="P114" s="10">
        <v>6.32</v>
      </c>
      <c r="Q114" s="10">
        <v>5.63</v>
      </c>
      <c r="R114" s="676"/>
      <c r="S114" s="692">
        <v>0.62847222222222221</v>
      </c>
      <c r="T114" s="10">
        <f t="shared" si="9"/>
        <v>0</v>
      </c>
      <c r="U114" s="10">
        <f t="shared" si="9"/>
        <v>0</v>
      </c>
      <c r="V114" s="10">
        <f t="shared" si="9"/>
        <v>0</v>
      </c>
      <c r="W114" s="10">
        <f t="shared" si="9"/>
        <v>0</v>
      </c>
      <c r="X114" s="10">
        <f t="shared" si="9"/>
        <v>0</v>
      </c>
      <c r="Y114" s="10">
        <f t="shared" si="9"/>
        <v>0</v>
      </c>
      <c r="Z114" s="10">
        <f t="shared" si="9"/>
        <v>0</v>
      </c>
      <c r="AA114" s="10">
        <f t="shared" si="9"/>
        <v>0</v>
      </c>
      <c r="AB114" s="13">
        <f t="shared" si="9"/>
        <v>0</v>
      </c>
      <c r="AC114" s="10">
        <f t="shared" si="8"/>
        <v>0</v>
      </c>
      <c r="AD114" s="10">
        <f t="shared" si="8"/>
        <v>8.0000000000000071E-2</v>
      </c>
      <c r="AE114" s="10">
        <f t="shared" si="8"/>
        <v>0</v>
      </c>
      <c r="AF114" s="10">
        <f t="shared" si="8"/>
        <v>0.16000000000000014</v>
      </c>
      <c r="AG114" s="10">
        <f t="shared" si="8"/>
        <v>0</v>
      </c>
      <c r="AH114" s="10">
        <f t="shared" si="8"/>
        <v>0</v>
      </c>
      <c r="AI114" s="10">
        <f t="shared" si="8"/>
        <v>0</v>
      </c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73"/>
    </row>
    <row r="115" spans="1:57">
      <c r="A115" s="691">
        <v>0.63194444444444442</v>
      </c>
      <c r="B115" s="10">
        <v>6.14</v>
      </c>
      <c r="C115" s="10">
        <v>7.76</v>
      </c>
      <c r="D115" s="10">
        <v>8.02</v>
      </c>
      <c r="E115" s="10">
        <v>6.96</v>
      </c>
      <c r="F115" s="10">
        <v>6.14</v>
      </c>
      <c r="G115" s="10">
        <v>6.95</v>
      </c>
      <c r="H115" s="10">
        <v>7.42</v>
      </c>
      <c r="I115" s="10">
        <v>6.58</v>
      </c>
      <c r="J115" s="13">
        <v>5.26</v>
      </c>
      <c r="K115" s="10">
        <v>6.62</v>
      </c>
      <c r="L115" s="10">
        <v>7.38</v>
      </c>
      <c r="M115" s="10">
        <v>6.86</v>
      </c>
      <c r="N115" s="10">
        <v>7.23</v>
      </c>
      <c r="O115" s="10">
        <v>7.4</v>
      </c>
      <c r="P115" s="10">
        <v>6.32</v>
      </c>
      <c r="Q115" s="10">
        <v>5.63</v>
      </c>
      <c r="R115" s="676"/>
      <c r="S115" s="692">
        <v>0.63194444444444442</v>
      </c>
      <c r="T115" s="10">
        <f t="shared" si="9"/>
        <v>0</v>
      </c>
      <c r="U115" s="10">
        <f t="shared" si="9"/>
        <v>0</v>
      </c>
      <c r="V115" s="10">
        <f t="shared" si="9"/>
        <v>0</v>
      </c>
      <c r="W115" s="10">
        <f t="shared" si="9"/>
        <v>0</v>
      </c>
      <c r="X115" s="10">
        <f t="shared" si="9"/>
        <v>0</v>
      </c>
      <c r="Y115" s="10">
        <f t="shared" si="9"/>
        <v>0</v>
      </c>
      <c r="Z115" s="10">
        <f t="shared" si="9"/>
        <v>0</v>
      </c>
      <c r="AA115" s="10">
        <f t="shared" si="9"/>
        <v>0</v>
      </c>
      <c r="AB115" s="13">
        <f t="shared" si="9"/>
        <v>0</v>
      </c>
      <c r="AC115" s="10">
        <f t="shared" si="8"/>
        <v>0</v>
      </c>
      <c r="AD115" s="10">
        <f t="shared" si="8"/>
        <v>3.0000000000000249E-2</v>
      </c>
      <c r="AE115" s="10">
        <f t="shared" si="8"/>
        <v>0</v>
      </c>
      <c r="AF115" s="10">
        <f t="shared" si="8"/>
        <v>4.0000000000000036E-2</v>
      </c>
      <c r="AG115" s="10">
        <f t="shared" si="8"/>
        <v>0</v>
      </c>
      <c r="AH115" s="10">
        <f t="shared" si="8"/>
        <v>0</v>
      </c>
      <c r="AI115" s="10">
        <f t="shared" si="8"/>
        <v>0</v>
      </c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73"/>
    </row>
    <row r="116" spans="1:57">
      <c r="A116" s="691">
        <v>0.63541666666666663</v>
      </c>
      <c r="B116" s="10">
        <v>6.14</v>
      </c>
      <c r="C116" s="10">
        <v>7.79</v>
      </c>
      <c r="D116" s="10">
        <v>8.02</v>
      </c>
      <c r="E116" s="10">
        <v>6.96</v>
      </c>
      <c r="F116" s="10">
        <v>6.14</v>
      </c>
      <c r="G116" s="10">
        <v>6.95</v>
      </c>
      <c r="H116" s="10">
        <v>7.42</v>
      </c>
      <c r="I116" s="10">
        <v>6.58</v>
      </c>
      <c r="J116" s="13">
        <v>5.26</v>
      </c>
      <c r="K116" s="10">
        <v>6.62</v>
      </c>
      <c r="L116" s="10">
        <v>7.46</v>
      </c>
      <c r="M116" s="10">
        <v>6.86</v>
      </c>
      <c r="N116" s="10">
        <v>7.23</v>
      </c>
      <c r="O116" s="10">
        <v>7.45</v>
      </c>
      <c r="P116" s="10">
        <v>6.32</v>
      </c>
      <c r="Q116" s="10">
        <v>5.63</v>
      </c>
      <c r="R116" s="676"/>
      <c r="S116" s="692">
        <v>0.63541666666666663</v>
      </c>
      <c r="T116" s="10">
        <f t="shared" si="9"/>
        <v>0</v>
      </c>
      <c r="U116" s="10">
        <f t="shared" si="9"/>
        <v>3.0000000000000249E-2</v>
      </c>
      <c r="V116" s="10">
        <f t="shared" si="9"/>
        <v>0</v>
      </c>
      <c r="W116" s="10">
        <f t="shared" si="9"/>
        <v>0</v>
      </c>
      <c r="X116" s="10">
        <f t="shared" si="9"/>
        <v>0</v>
      </c>
      <c r="Y116" s="10">
        <f t="shared" si="9"/>
        <v>0</v>
      </c>
      <c r="Z116" s="10">
        <f t="shared" si="9"/>
        <v>0</v>
      </c>
      <c r="AA116" s="10">
        <f t="shared" si="9"/>
        <v>0</v>
      </c>
      <c r="AB116" s="13">
        <f t="shared" si="9"/>
        <v>0</v>
      </c>
      <c r="AC116" s="10">
        <f t="shared" si="8"/>
        <v>0</v>
      </c>
      <c r="AD116" s="10">
        <f t="shared" si="8"/>
        <v>8.0000000000000071E-2</v>
      </c>
      <c r="AE116" s="10">
        <f t="shared" si="8"/>
        <v>0</v>
      </c>
      <c r="AF116" s="10">
        <f t="shared" si="8"/>
        <v>0</v>
      </c>
      <c r="AG116" s="10">
        <f t="shared" si="8"/>
        <v>4.9999999999999822E-2</v>
      </c>
      <c r="AH116" s="10">
        <f t="shared" si="8"/>
        <v>0</v>
      </c>
      <c r="AI116" s="10">
        <f t="shared" si="8"/>
        <v>0</v>
      </c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73"/>
    </row>
    <row r="117" spans="1:57">
      <c r="A117" s="691">
        <v>0.63888888888888895</v>
      </c>
      <c r="B117" s="10">
        <v>6.14</v>
      </c>
      <c r="C117" s="10">
        <v>7.79</v>
      </c>
      <c r="D117" s="10">
        <v>8.02</v>
      </c>
      <c r="E117" s="10">
        <v>6.96</v>
      </c>
      <c r="F117" s="10">
        <v>6.14</v>
      </c>
      <c r="G117" s="10">
        <v>6.95</v>
      </c>
      <c r="H117" s="10">
        <v>7.42</v>
      </c>
      <c r="I117" s="10">
        <v>6.58</v>
      </c>
      <c r="J117" s="13">
        <v>5.26</v>
      </c>
      <c r="K117" s="10">
        <v>6.62</v>
      </c>
      <c r="L117" s="10">
        <v>7.56</v>
      </c>
      <c r="M117" s="10">
        <v>6.86</v>
      </c>
      <c r="N117" s="10">
        <v>7.23</v>
      </c>
      <c r="O117" s="10">
        <v>7.48</v>
      </c>
      <c r="P117" s="10">
        <v>6.32</v>
      </c>
      <c r="Q117" s="10">
        <v>5.63</v>
      </c>
      <c r="R117" s="676"/>
      <c r="S117" s="692">
        <v>0.63888888888888895</v>
      </c>
      <c r="T117" s="10">
        <f t="shared" si="9"/>
        <v>0</v>
      </c>
      <c r="U117" s="10">
        <f t="shared" si="9"/>
        <v>0</v>
      </c>
      <c r="V117" s="10">
        <f t="shared" si="9"/>
        <v>0</v>
      </c>
      <c r="W117" s="10">
        <f t="shared" si="9"/>
        <v>0</v>
      </c>
      <c r="X117" s="10">
        <f t="shared" si="9"/>
        <v>0</v>
      </c>
      <c r="Y117" s="10">
        <f t="shared" si="9"/>
        <v>0</v>
      </c>
      <c r="Z117" s="10">
        <f t="shared" si="9"/>
        <v>0</v>
      </c>
      <c r="AA117" s="10">
        <f t="shared" si="9"/>
        <v>0</v>
      </c>
      <c r="AB117" s="13">
        <f t="shared" si="9"/>
        <v>0</v>
      </c>
      <c r="AC117" s="10">
        <f t="shared" si="8"/>
        <v>0</v>
      </c>
      <c r="AD117" s="10">
        <f t="shared" si="8"/>
        <v>9.9999999999999645E-2</v>
      </c>
      <c r="AE117" s="10">
        <f t="shared" si="8"/>
        <v>0</v>
      </c>
      <c r="AF117" s="10">
        <f t="shared" si="8"/>
        <v>0</v>
      </c>
      <c r="AG117" s="10">
        <f t="shared" si="8"/>
        <v>3.0000000000000249E-2</v>
      </c>
      <c r="AH117" s="10">
        <f t="shared" si="8"/>
        <v>0</v>
      </c>
      <c r="AI117" s="10">
        <f t="shared" si="8"/>
        <v>0</v>
      </c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73"/>
    </row>
    <row r="118" spans="1:57">
      <c r="A118" s="691">
        <v>0.64236111111111105</v>
      </c>
      <c r="B118" s="10">
        <v>6.14</v>
      </c>
      <c r="C118" s="10">
        <v>7.79</v>
      </c>
      <c r="D118" s="10">
        <v>8.02</v>
      </c>
      <c r="E118" s="10">
        <v>6.96</v>
      </c>
      <c r="F118" s="10">
        <v>6.14</v>
      </c>
      <c r="G118" s="10">
        <v>6.95</v>
      </c>
      <c r="H118" s="10">
        <v>7.42</v>
      </c>
      <c r="I118" s="10">
        <v>6.58</v>
      </c>
      <c r="J118" s="13">
        <v>5.26</v>
      </c>
      <c r="K118" s="10">
        <v>6.62</v>
      </c>
      <c r="L118" s="10">
        <v>7.56</v>
      </c>
      <c r="M118" s="10">
        <v>6.86</v>
      </c>
      <c r="N118" s="10">
        <v>7.23</v>
      </c>
      <c r="O118" s="10">
        <v>7.53</v>
      </c>
      <c r="P118" s="10">
        <v>6.32</v>
      </c>
      <c r="Q118" s="10">
        <v>5.63</v>
      </c>
      <c r="R118" s="676"/>
      <c r="S118" s="692">
        <v>0.64236111111111105</v>
      </c>
      <c r="T118" s="10">
        <f t="shared" si="9"/>
        <v>0</v>
      </c>
      <c r="U118" s="10">
        <f t="shared" si="9"/>
        <v>0</v>
      </c>
      <c r="V118" s="10">
        <f t="shared" si="9"/>
        <v>0</v>
      </c>
      <c r="W118" s="10">
        <f t="shared" si="9"/>
        <v>0</v>
      </c>
      <c r="X118" s="10">
        <f t="shared" si="9"/>
        <v>0</v>
      </c>
      <c r="Y118" s="10">
        <f t="shared" si="9"/>
        <v>0</v>
      </c>
      <c r="Z118" s="10">
        <f t="shared" si="9"/>
        <v>0</v>
      </c>
      <c r="AA118" s="10">
        <f t="shared" si="9"/>
        <v>0</v>
      </c>
      <c r="AB118" s="13">
        <f t="shared" si="9"/>
        <v>0</v>
      </c>
      <c r="AC118" s="10">
        <f t="shared" si="8"/>
        <v>0</v>
      </c>
      <c r="AD118" s="10">
        <f t="shared" si="8"/>
        <v>0</v>
      </c>
      <c r="AE118" s="10">
        <f t="shared" si="8"/>
        <v>0</v>
      </c>
      <c r="AF118" s="10">
        <f t="shared" si="8"/>
        <v>0</v>
      </c>
      <c r="AG118" s="10">
        <f t="shared" si="8"/>
        <v>4.9999999999999822E-2</v>
      </c>
      <c r="AH118" s="10">
        <f t="shared" si="8"/>
        <v>0</v>
      </c>
      <c r="AI118" s="10">
        <f t="shared" si="8"/>
        <v>0</v>
      </c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73"/>
    </row>
    <row r="119" spans="1:57">
      <c r="A119" s="691">
        <v>0.64583333333333337</v>
      </c>
      <c r="B119" s="10">
        <v>6.14</v>
      </c>
      <c r="C119" s="10">
        <v>7.79</v>
      </c>
      <c r="D119" s="10">
        <v>8.02</v>
      </c>
      <c r="E119" s="10">
        <v>6.96</v>
      </c>
      <c r="F119" s="10">
        <v>6.14</v>
      </c>
      <c r="G119" s="10">
        <v>6.95</v>
      </c>
      <c r="H119" s="10">
        <v>7.44</v>
      </c>
      <c r="I119" s="10">
        <v>6.58</v>
      </c>
      <c r="J119" s="13">
        <v>5.26</v>
      </c>
      <c r="K119" s="10">
        <v>6.62</v>
      </c>
      <c r="L119" s="10">
        <v>7.56</v>
      </c>
      <c r="M119" s="10">
        <v>6.86</v>
      </c>
      <c r="N119" s="10">
        <v>7.23</v>
      </c>
      <c r="O119" s="10">
        <v>7.54</v>
      </c>
      <c r="P119" s="10">
        <v>6.32</v>
      </c>
      <c r="Q119" s="10">
        <v>5.63</v>
      </c>
      <c r="R119" s="676"/>
      <c r="S119" s="692">
        <v>0.64583333333333337</v>
      </c>
      <c r="T119" s="10">
        <f t="shared" si="9"/>
        <v>0</v>
      </c>
      <c r="U119" s="10">
        <f t="shared" si="9"/>
        <v>0</v>
      </c>
      <c r="V119" s="10">
        <f t="shared" si="9"/>
        <v>0</v>
      </c>
      <c r="W119" s="10">
        <f t="shared" si="9"/>
        <v>0</v>
      </c>
      <c r="X119" s="10">
        <f t="shared" si="9"/>
        <v>0</v>
      </c>
      <c r="Y119" s="10">
        <f t="shared" si="9"/>
        <v>0</v>
      </c>
      <c r="Z119" s="10">
        <f t="shared" si="9"/>
        <v>2.0000000000000462E-2</v>
      </c>
      <c r="AA119" s="10">
        <f t="shared" si="9"/>
        <v>0</v>
      </c>
      <c r="AB119" s="13">
        <f t="shared" si="9"/>
        <v>0</v>
      </c>
      <c r="AC119" s="10">
        <f t="shared" si="8"/>
        <v>0</v>
      </c>
      <c r="AD119" s="10">
        <f t="shared" si="8"/>
        <v>0</v>
      </c>
      <c r="AE119" s="10">
        <f t="shared" si="8"/>
        <v>0</v>
      </c>
      <c r="AF119" s="10">
        <f t="shared" si="8"/>
        <v>0</v>
      </c>
      <c r="AG119" s="10">
        <f t="shared" si="8"/>
        <v>9.9999999999997868E-3</v>
      </c>
      <c r="AH119" s="10">
        <f t="shared" si="8"/>
        <v>0</v>
      </c>
      <c r="AI119" s="10">
        <f t="shared" si="8"/>
        <v>0</v>
      </c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73"/>
    </row>
    <row r="120" spans="1:57">
      <c r="A120" s="691">
        <v>0.64930555555555558</v>
      </c>
      <c r="B120" s="10">
        <v>6.14</v>
      </c>
      <c r="C120" s="10">
        <v>7.79</v>
      </c>
      <c r="D120" s="10">
        <v>8.02</v>
      </c>
      <c r="E120" s="10">
        <v>6.96</v>
      </c>
      <c r="F120" s="10">
        <v>6.14</v>
      </c>
      <c r="G120" s="10">
        <v>6.96</v>
      </c>
      <c r="H120" s="10">
        <v>7.56</v>
      </c>
      <c r="I120" s="10">
        <v>6.58</v>
      </c>
      <c r="J120" s="13">
        <v>5.26</v>
      </c>
      <c r="K120" s="10">
        <v>6.62</v>
      </c>
      <c r="L120" s="10">
        <v>7.56</v>
      </c>
      <c r="M120" s="10">
        <v>6.86</v>
      </c>
      <c r="N120" s="10">
        <v>7.23</v>
      </c>
      <c r="O120" s="10">
        <v>7.54</v>
      </c>
      <c r="P120" s="10">
        <v>6.32</v>
      </c>
      <c r="Q120" s="10">
        <v>5.63</v>
      </c>
      <c r="R120" s="676"/>
      <c r="S120" s="692">
        <v>0.64930555555555558</v>
      </c>
      <c r="T120" s="10">
        <f t="shared" si="9"/>
        <v>0</v>
      </c>
      <c r="U120" s="10">
        <f t="shared" si="9"/>
        <v>0</v>
      </c>
      <c r="V120" s="10">
        <f t="shared" si="9"/>
        <v>0</v>
      </c>
      <c r="W120" s="10">
        <f t="shared" si="9"/>
        <v>0</v>
      </c>
      <c r="X120" s="10">
        <f t="shared" si="9"/>
        <v>0</v>
      </c>
      <c r="Y120" s="10">
        <f t="shared" si="9"/>
        <v>9.9999999999997868E-3</v>
      </c>
      <c r="Z120" s="10">
        <f t="shared" si="9"/>
        <v>0.11999999999999922</v>
      </c>
      <c r="AA120" s="10">
        <f t="shared" si="9"/>
        <v>0</v>
      </c>
      <c r="AB120" s="13">
        <f t="shared" si="9"/>
        <v>0</v>
      </c>
      <c r="AC120" s="10">
        <f t="shared" si="8"/>
        <v>0</v>
      </c>
      <c r="AD120" s="10">
        <f t="shared" si="8"/>
        <v>0</v>
      </c>
      <c r="AE120" s="10">
        <f t="shared" si="8"/>
        <v>0</v>
      </c>
      <c r="AF120" s="10">
        <f t="shared" si="8"/>
        <v>0</v>
      </c>
      <c r="AG120" s="10">
        <f t="shared" si="8"/>
        <v>0</v>
      </c>
      <c r="AH120" s="10">
        <f t="shared" si="8"/>
        <v>0</v>
      </c>
      <c r="AI120" s="10">
        <f t="shared" si="8"/>
        <v>0</v>
      </c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73"/>
    </row>
    <row r="121" spans="1:57">
      <c r="A121" s="691">
        <v>0.65277777777777779</v>
      </c>
      <c r="B121" s="10">
        <v>6.14</v>
      </c>
      <c r="C121" s="10">
        <v>7.79</v>
      </c>
      <c r="D121" s="10">
        <v>8.02</v>
      </c>
      <c r="E121" s="10">
        <v>7.21</v>
      </c>
      <c r="F121" s="10">
        <v>6.14</v>
      </c>
      <c r="G121" s="10">
        <v>6.96</v>
      </c>
      <c r="H121" s="10">
        <v>7.57</v>
      </c>
      <c r="I121" s="10">
        <v>6.58</v>
      </c>
      <c r="J121" s="13">
        <v>5.26</v>
      </c>
      <c r="K121" s="10">
        <v>6.62</v>
      </c>
      <c r="L121" s="10">
        <v>7.56</v>
      </c>
      <c r="M121" s="10">
        <v>6.86</v>
      </c>
      <c r="N121" s="10">
        <v>7.23</v>
      </c>
      <c r="O121" s="10">
        <v>7.54</v>
      </c>
      <c r="P121" s="10">
        <v>6.32</v>
      </c>
      <c r="Q121" s="10">
        <v>5.63</v>
      </c>
      <c r="R121" s="676"/>
      <c r="S121" s="692">
        <v>0.65277777777777779</v>
      </c>
      <c r="T121" s="10">
        <f t="shared" si="9"/>
        <v>0</v>
      </c>
      <c r="U121" s="10">
        <f t="shared" si="9"/>
        <v>0</v>
      </c>
      <c r="V121" s="10">
        <f t="shared" si="9"/>
        <v>0</v>
      </c>
      <c r="W121" s="10">
        <f t="shared" si="9"/>
        <v>0.25</v>
      </c>
      <c r="X121" s="10">
        <f t="shared" si="9"/>
        <v>0</v>
      </c>
      <c r="Y121" s="10">
        <f t="shared" si="9"/>
        <v>0</v>
      </c>
      <c r="Z121" s="10">
        <f t="shared" si="9"/>
        <v>1.0000000000000675E-2</v>
      </c>
      <c r="AA121" s="10">
        <f t="shared" si="9"/>
        <v>0</v>
      </c>
      <c r="AB121" s="13">
        <f t="shared" si="9"/>
        <v>0</v>
      </c>
      <c r="AC121" s="10">
        <f t="shared" si="8"/>
        <v>0</v>
      </c>
      <c r="AD121" s="10">
        <f t="shared" si="8"/>
        <v>0</v>
      </c>
      <c r="AE121" s="10">
        <f t="shared" si="8"/>
        <v>0</v>
      </c>
      <c r="AF121" s="10">
        <f t="shared" si="8"/>
        <v>0</v>
      </c>
      <c r="AG121" s="10">
        <f t="shared" si="8"/>
        <v>0</v>
      </c>
      <c r="AH121" s="10">
        <f t="shared" si="8"/>
        <v>0</v>
      </c>
      <c r="AI121" s="10">
        <f t="shared" si="8"/>
        <v>0</v>
      </c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73"/>
    </row>
    <row r="122" spans="1:57">
      <c r="A122" s="691">
        <v>0.65625</v>
      </c>
      <c r="B122" s="10">
        <v>6.14</v>
      </c>
      <c r="C122" s="10">
        <v>7.79</v>
      </c>
      <c r="D122" s="10">
        <v>8.02</v>
      </c>
      <c r="E122" s="10">
        <v>7.25</v>
      </c>
      <c r="F122" s="10">
        <v>6.14</v>
      </c>
      <c r="G122" s="10">
        <v>7</v>
      </c>
      <c r="H122" s="10">
        <v>7.57</v>
      </c>
      <c r="I122" s="10">
        <v>6.58</v>
      </c>
      <c r="J122" s="13">
        <v>5.26</v>
      </c>
      <c r="K122" s="10">
        <v>6.62</v>
      </c>
      <c r="L122" s="10">
        <v>7.56</v>
      </c>
      <c r="M122" s="10">
        <v>6.86</v>
      </c>
      <c r="N122" s="10">
        <v>7.23</v>
      </c>
      <c r="O122" s="10">
        <v>7.54</v>
      </c>
      <c r="P122" s="10">
        <v>6.32</v>
      </c>
      <c r="Q122" s="10">
        <v>5.63</v>
      </c>
      <c r="R122" s="676"/>
      <c r="S122" s="692">
        <v>0.65625</v>
      </c>
      <c r="T122" s="10">
        <f t="shared" si="9"/>
        <v>0</v>
      </c>
      <c r="U122" s="10">
        <f t="shared" si="9"/>
        <v>0</v>
      </c>
      <c r="V122" s="10">
        <f t="shared" si="9"/>
        <v>0</v>
      </c>
      <c r="W122" s="10">
        <f t="shared" si="9"/>
        <v>4.0000000000000036E-2</v>
      </c>
      <c r="X122" s="10">
        <f t="shared" si="9"/>
        <v>0</v>
      </c>
      <c r="Y122" s="10">
        <f t="shared" si="9"/>
        <v>4.0000000000000036E-2</v>
      </c>
      <c r="Z122" s="10">
        <f t="shared" si="9"/>
        <v>0</v>
      </c>
      <c r="AA122" s="10">
        <f t="shared" si="9"/>
        <v>0</v>
      </c>
      <c r="AB122" s="13">
        <f t="shared" si="9"/>
        <v>0</v>
      </c>
      <c r="AC122" s="10">
        <f t="shared" si="8"/>
        <v>0</v>
      </c>
      <c r="AD122" s="10">
        <f t="shared" si="8"/>
        <v>0</v>
      </c>
      <c r="AE122" s="10">
        <f t="shared" si="8"/>
        <v>0</v>
      </c>
      <c r="AF122" s="10">
        <f t="shared" si="8"/>
        <v>0</v>
      </c>
      <c r="AG122" s="10">
        <f t="shared" si="8"/>
        <v>0</v>
      </c>
      <c r="AH122" s="10">
        <f t="shared" si="8"/>
        <v>0</v>
      </c>
      <c r="AI122" s="10">
        <f t="shared" si="8"/>
        <v>0</v>
      </c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73"/>
    </row>
    <row r="123" spans="1:57">
      <c r="A123" s="691">
        <v>0.65972222222222221</v>
      </c>
      <c r="B123" s="10">
        <v>6.14</v>
      </c>
      <c r="C123" s="10">
        <v>7.79</v>
      </c>
      <c r="D123" s="10">
        <v>8.02</v>
      </c>
      <c r="E123" s="10">
        <v>7.25</v>
      </c>
      <c r="F123" s="10">
        <v>6.2</v>
      </c>
      <c r="G123" s="10">
        <v>7</v>
      </c>
      <c r="H123" s="10">
        <v>7.57</v>
      </c>
      <c r="I123" s="10">
        <v>6.58</v>
      </c>
      <c r="J123" s="13">
        <v>5.38</v>
      </c>
      <c r="K123" s="10">
        <v>6.98</v>
      </c>
      <c r="L123" s="10">
        <v>7.56</v>
      </c>
      <c r="M123" s="10">
        <v>6.86</v>
      </c>
      <c r="N123" s="10">
        <v>7.23</v>
      </c>
      <c r="O123" s="10">
        <v>7.54</v>
      </c>
      <c r="P123" s="10">
        <v>6.32</v>
      </c>
      <c r="Q123" s="10">
        <v>5.63</v>
      </c>
      <c r="R123" s="676"/>
      <c r="S123" s="692">
        <v>0.65972222222222221</v>
      </c>
      <c r="T123" s="10">
        <f t="shared" si="9"/>
        <v>0</v>
      </c>
      <c r="U123" s="10">
        <f t="shared" si="9"/>
        <v>0</v>
      </c>
      <c r="V123" s="10">
        <f t="shared" si="9"/>
        <v>0</v>
      </c>
      <c r="W123" s="10">
        <f t="shared" si="9"/>
        <v>0</v>
      </c>
      <c r="X123" s="10">
        <f t="shared" si="9"/>
        <v>6.0000000000000497E-2</v>
      </c>
      <c r="Y123" s="10">
        <f t="shared" si="9"/>
        <v>0</v>
      </c>
      <c r="Z123" s="10">
        <f t="shared" si="9"/>
        <v>0</v>
      </c>
      <c r="AA123" s="10">
        <f t="shared" si="9"/>
        <v>0</v>
      </c>
      <c r="AB123" s="13">
        <f t="shared" si="9"/>
        <v>0.12000000000000011</v>
      </c>
      <c r="AC123" s="10">
        <f t="shared" si="8"/>
        <v>0.36000000000000032</v>
      </c>
      <c r="AD123" s="10">
        <f t="shared" si="8"/>
        <v>0</v>
      </c>
      <c r="AE123" s="10">
        <f t="shared" si="8"/>
        <v>0</v>
      </c>
      <c r="AF123" s="10">
        <f t="shared" si="8"/>
        <v>0</v>
      </c>
      <c r="AG123" s="10">
        <f t="shared" si="8"/>
        <v>0</v>
      </c>
      <c r="AH123" s="10">
        <f t="shared" si="8"/>
        <v>0</v>
      </c>
      <c r="AI123" s="10">
        <f t="shared" si="8"/>
        <v>0</v>
      </c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73"/>
    </row>
    <row r="124" spans="1:57" ht="16" thickBot="1">
      <c r="A124" s="691">
        <v>0.66319444444444442</v>
      </c>
      <c r="B124" s="10">
        <v>6.14</v>
      </c>
      <c r="C124" s="10">
        <v>7.79</v>
      </c>
      <c r="D124" s="10">
        <v>8.0500000000000007</v>
      </c>
      <c r="E124" s="10">
        <v>7.25</v>
      </c>
      <c r="F124" s="10">
        <v>6.2</v>
      </c>
      <c r="G124" s="10">
        <v>7.06</v>
      </c>
      <c r="H124" s="10">
        <v>7.57</v>
      </c>
      <c r="I124" s="10">
        <v>6.58</v>
      </c>
      <c r="J124" s="13">
        <v>5.45</v>
      </c>
      <c r="K124" s="10">
        <v>6.98</v>
      </c>
      <c r="L124" s="10">
        <v>7.56</v>
      </c>
      <c r="M124" s="10">
        <v>6.97</v>
      </c>
      <c r="N124" s="10">
        <v>7.23</v>
      </c>
      <c r="O124" s="10">
        <v>7.54</v>
      </c>
      <c r="P124" s="10">
        <v>6.45</v>
      </c>
      <c r="Q124" s="10">
        <v>5.64</v>
      </c>
      <c r="R124" s="676"/>
      <c r="S124" s="692">
        <v>0.66319444444444442</v>
      </c>
      <c r="T124" s="10">
        <f t="shared" si="9"/>
        <v>0</v>
      </c>
      <c r="U124" s="10">
        <f t="shared" si="9"/>
        <v>0</v>
      </c>
      <c r="V124" s="10">
        <f t="shared" si="9"/>
        <v>3.0000000000001137E-2</v>
      </c>
      <c r="W124" s="10">
        <f t="shared" si="9"/>
        <v>0</v>
      </c>
      <c r="X124" s="10">
        <f t="shared" si="9"/>
        <v>0</v>
      </c>
      <c r="Y124" s="10">
        <f t="shared" si="9"/>
        <v>5.9999999999999609E-2</v>
      </c>
      <c r="Z124" s="10">
        <f t="shared" si="9"/>
        <v>0</v>
      </c>
      <c r="AA124" s="10">
        <f t="shared" si="9"/>
        <v>0</v>
      </c>
      <c r="AB124" s="13">
        <f t="shared" si="9"/>
        <v>7.0000000000000284E-2</v>
      </c>
      <c r="AC124" s="10">
        <f t="shared" si="8"/>
        <v>0</v>
      </c>
      <c r="AD124" s="10">
        <f t="shared" si="8"/>
        <v>0</v>
      </c>
      <c r="AE124" s="10">
        <f t="shared" si="8"/>
        <v>0.10999999999999943</v>
      </c>
      <c r="AF124" s="10">
        <f t="shared" si="8"/>
        <v>0</v>
      </c>
      <c r="AG124" s="10">
        <f t="shared" si="8"/>
        <v>0</v>
      </c>
      <c r="AH124" s="10">
        <f t="shared" si="8"/>
        <v>0.12999999999999989</v>
      </c>
      <c r="AI124" s="10">
        <f t="shared" si="8"/>
        <v>9.9999999999997868E-3</v>
      </c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73"/>
    </row>
    <row r="125" spans="1:57" ht="16" thickTop="1">
      <c r="A125" s="690">
        <v>0.66666666666666663</v>
      </c>
      <c r="B125" s="91">
        <v>6.14</v>
      </c>
      <c r="C125" s="91">
        <v>7.79</v>
      </c>
      <c r="D125" s="91">
        <v>8.19</v>
      </c>
      <c r="E125" s="91">
        <v>7.25</v>
      </c>
      <c r="F125" s="91">
        <v>6.21</v>
      </c>
      <c r="G125" s="91">
        <v>7.1</v>
      </c>
      <c r="H125" s="91">
        <v>7.57</v>
      </c>
      <c r="I125" s="91">
        <v>6.58</v>
      </c>
      <c r="J125" s="345">
        <v>5.45</v>
      </c>
      <c r="K125" s="91">
        <v>6.99</v>
      </c>
      <c r="L125" s="91">
        <v>7.56</v>
      </c>
      <c r="M125" s="91">
        <v>6.97</v>
      </c>
      <c r="N125" s="91">
        <v>7.23</v>
      </c>
      <c r="O125" s="91">
        <v>7.54</v>
      </c>
      <c r="P125" s="91">
        <v>6.46</v>
      </c>
      <c r="Q125" s="91">
        <v>5.64</v>
      </c>
      <c r="R125" s="676"/>
      <c r="S125" s="673">
        <v>0.66666666666666663</v>
      </c>
      <c r="T125" s="91">
        <f t="shared" si="9"/>
        <v>0</v>
      </c>
      <c r="U125" s="91">
        <f t="shared" si="9"/>
        <v>0</v>
      </c>
      <c r="V125" s="91">
        <f t="shared" si="9"/>
        <v>0.13999999999999879</v>
      </c>
      <c r="W125" s="91">
        <f t="shared" si="9"/>
        <v>0</v>
      </c>
      <c r="X125" s="91">
        <f t="shared" si="9"/>
        <v>9.9999999999997868E-3</v>
      </c>
      <c r="Y125" s="91">
        <f t="shared" si="9"/>
        <v>4.0000000000000036E-2</v>
      </c>
      <c r="Z125" s="91">
        <f t="shared" si="9"/>
        <v>0</v>
      </c>
      <c r="AA125" s="91">
        <f t="shared" si="9"/>
        <v>0</v>
      </c>
      <c r="AB125" s="345">
        <f t="shared" si="9"/>
        <v>0</v>
      </c>
      <c r="AC125" s="91">
        <f t="shared" si="8"/>
        <v>9.9999999999997868E-3</v>
      </c>
      <c r="AD125" s="91">
        <f t="shared" si="8"/>
        <v>0</v>
      </c>
      <c r="AE125" s="91">
        <f t="shared" si="8"/>
        <v>0</v>
      </c>
      <c r="AF125" s="91">
        <f t="shared" si="8"/>
        <v>0</v>
      </c>
      <c r="AG125" s="91">
        <f t="shared" si="8"/>
        <v>0</v>
      </c>
      <c r="AH125" s="91">
        <f t="shared" si="8"/>
        <v>9.9999999999997868E-3</v>
      </c>
      <c r="AI125" s="91">
        <f t="shared" si="8"/>
        <v>0</v>
      </c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73"/>
    </row>
    <row r="126" spans="1:57">
      <c r="A126" s="691">
        <v>0.67013888888888884</v>
      </c>
      <c r="B126" s="10">
        <v>6.14</v>
      </c>
      <c r="C126" s="10">
        <v>7.79</v>
      </c>
      <c r="D126" s="10">
        <v>8.19</v>
      </c>
      <c r="E126" s="10">
        <v>7.25</v>
      </c>
      <c r="F126" s="10">
        <v>6.21</v>
      </c>
      <c r="G126" s="10">
        <v>7.1</v>
      </c>
      <c r="H126" s="10">
        <v>7.57</v>
      </c>
      <c r="I126" s="10">
        <v>6.58</v>
      </c>
      <c r="J126" s="13">
        <v>5.45</v>
      </c>
      <c r="K126" s="10">
        <v>6.99</v>
      </c>
      <c r="L126" s="10">
        <v>7.56</v>
      </c>
      <c r="M126" s="10">
        <v>6.97</v>
      </c>
      <c r="N126" s="10">
        <v>7.23</v>
      </c>
      <c r="O126" s="10">
        <v>7.54</v>
      </c>
      <c r="P126" s="10">
        <v>6.46</v>
      </c>
      <c r="Q126" s="10">
        <v>5.64</v>
      </c>
      <c r="R126" s="676"/>
      <c r="S126" s="692">
        <v>0.67013888888888884</v>
      </c>
      <c r="T126" s="10">
        <f t="shared" si="9"/>
        <v>0</v>
      </c>
      <c r="U126" s="10">
        <f t="shared" si="9"/>
        <v>0</v>
      </c>
      <c r="V126" s="10">
        <f t="shared" si="9"/>
        <v>0</v>
      </c>
      <c r="W126" s="10">
        <f t="shared" si="9"/>
        <v>0</v>
      </c>
      <c r="X126" s="10">
        <f t="shared" si="9"/>
        <v>0</v>
      </c>
      <c r="Y126" s="10">
        <f t="shared" si="9"/>
        <v>0</v>
      </c>
      <c r="Z126" s="10">
        <f t="shared" si="9"/>
        <v>0</v>
      </c>
      <c r="AA126" s="10">
        <f t="shared" si="9"/>
        <v>0</v>
      </c>
      <c r="AB126" s="13">
        <f t="shared" si="9"/>
        <v>0</v>
      </c>
      <c r="AC126" s="10">
        <f t="shared" si="8"/>
        <v>0</v>
      </c>
      <c r="AD126" s="10">
        <f t="shared" si="8"/>
        <v>0</v>
      </c>
      <c r="AE126" s="10">
        <f t="shared" si="8"/>
        <v>0</v>
      </c>
      <c r="AF126" s="10">
        <f t="shared" si="8"/>
        <v>0</v>
      </c>
      <c r="AG126" s="10">
        <f t="shared" si="8"/>
        <v>0</v>
      </c>
      <c r="AH126" s="10">
        <f t="shared" si="8"/>
        <v>0</v>
      </c>
      <c r="AI126" s="10">
        <f t="shared" si="8"/>
        <v>0</v>
      </c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73"/>
    </row>
    <row r="127" spans="1:57">
      <c r="A127" s="691">
        <v>0.67361111111111116</v>
      </c>
      <c r="B127" s="10">
        <v>6.14</v>
      </c>
      <c r="C127" s="10">
        <v>7.79</v>
      </c>
      <c r="D127" s="10">
        <v>8.19</v>
      </c>
      <c r="E127" s="10">
        <v>7.25</v>
      </c>
      <c r="F127" s="10">
        <v>6.21</v>
      </c>
      <c r="G127" s="10">
        <v>7.1</v>
      </c>
      <c r="H127" s="10">
        <v>7.57</v>
      </c>
      <c r="I127" s="10">
        <v>6.58</v>
      </c>
      <c r="J127" s="13">
        <v>5.45</v>
      </c>
      <c r="K127" s="10">
        <v>6.99</v>
      </c>
      <c r="L127" s="10">
        <v>7.56</v>
      </c>
      <c r="M127" s="10">
        <v>6.97</v>
      </c>
      <c r="N127" s="10">
        <v>7.23</v>
      </c>
      <c r="O127" s="10">
        <v>7.54</v>
      </c>
      <c r="P127" s="10">
        <v>6.46</v>
      </c>
      <c r="Q127" s="10">
        <v>5.64</v>
      </c>
      <c r="R127" s="676"/>
      <c r="S127" s="692">
        <v>0.67361111111111116</v>
      </c>
      <c r="T127" s="10">
        <f t="shared" si="9"/>
        <v>0</v>
      </c>
      <c r="U127" s="10">
        <f t="shared" si="9"/>
        <v>0</v>
      </c>
      <c r="V127" s="10">
        <f t="shared" si="9"/>
        <v>0</v>
      </c>
      <c r="W127" s="10">
        <f t="shared" si="9"/>
        <v>0</v>
      </c>
      <c r="X127" s="10">
        <f t="shared" si="9"/>
        <v>0</v>
      </c>
      <c r="Y127" s="10">
        <f t="shared" si="9"/>
        <v>0</v>
      </c>
      <c r="Z127" s="10">
        <f t="shared" si="9"/>
        <v>0</v>
      </c>
      <c r="AA127" s="10">
        <f t="shared" si="9"/>
        <v>0</v>
      </c>
      <c r="AB127" s="13">
        <f t="shared" si="9"/>
        <v>0</v>
      </c>
      <c r="AC127" s="10">
        <f t="shared" si="8"/>
        <v>0</v>
      </c>
      <c r="AD127" s="10">
        <f t="shared" si="8"/>
        <v>0</v>
      </c>
      <c r="AE127" s="10">
        <f t="shared" si="8"/>
        <v>0</v>
      </c>
      <c r="AF127" s="10">
        <f t="shared" si="8"/>
        <v>0</v>
      </c>
      <c r="AG127" s="10">
        <f t="shared" si="8"/>
        <v>0</v>
      </c>
      <c r="AH127" s="10">
        <f t="shared" si="8"/>
        <v>0</v>
      </c>
      <c r="AI127" s="10">
        <f t="shared" si="8"/>
        <v>0</v>
      </c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73"/>
    </row>
    <row r="128" spans="1:57">
      <c r="A128" s="691">
        <v>0.67708333333333337</v>
      </c>
      <c r="B128" s="10">
        <v>6.14</v>
      </c>
      <c r="C128" s="10">
        <v>7.79</v>
      </c>
      <c r="D128" s="10">
        <v>8.2200000000000006</v>
      </c>
      <c r="E128" s="10">
        <v>7.25</v>
      </c>
      <c r="F128" s="10">
        <v>6.22</v>
      </c>
      <c r="G128" s="10">
        <v>7.1</v>
      </c>
      <c r="H128" s="10">
        <v>7.57</v>
      </c>
      <c r="I128" s="10">
        <v>6.58</v>
      </c>
      <c r="J128" s="13">
        <v>5.45</v>
      </c>
      <c r="K128" s="10">
        <v>6.99</v>
      </c>
      <c r="L128" s="10">
        <v>7.56</v>
      </c>
      <c r="M128" s="10">
        <v>6.97</v>
      </c>
      <c r="N128" s="10">
        <v>7.23</v>
      </c>
      <c r="O128" s="10">
        <v>7.54</v>
      </c>
      <c r="P128" s="10">
        <v>6.46</v>
      </c>
      <c r="Q128" s="10">
        <v>5.64</v>
      </c>
      <c r="R128" s="676"/>
      <c r="S128" s="692">
        <v>0.67708333333333337</v>
      </c>
      <c r="T128" s="10">
        <f t="shared" si="9"/>
        <v>0</v>
      </c>
      <c r="U128" s="10">
        <f t="shared" si="9"/>
        <v>0</v>
      </c>
      <c r="V128" s="10">
        <f t="shared" si="9"/>
        <v>3.0000000000001137E-2</v>
      </c>
      <c r="W128" s="10">
        <f t="shared" si="9"/>
        <v>0</v>
      </c>
      <c r="X128" s="10">
        <f t="shared" si="9"/>
        <v>9.9999999999997868E-3</v>
      </c>
      <c r="Y128" s="10">
        <f t="shared" si="9"/>
        <v>0</v>
      </c>
      <c r="Z128" s="10">
        <f t="shared" si="9"/>
        <v>0</v>
      </c>
      <c r="AA128" s="10">
        <f t="shared" si="9"/>
        <v>0</v>
      </c>
      <c r="AB128" s="13">
        <f t="shared" si="9"/>
        <v>0</v>
      </c>
      <c r="AC128" s="10">
        <f t="shared" si="8"/>
        <v>0</v>
      </c>
      <c r="AD128" s="10">
        <f t="shared" si="8"/>
        <v>0</v>
      </c>
      <c r="AE128" s="10">
        <f t="shared" si="8"/>
        <v>0</v>
      </c>
      <c r="AF128" s="10">
        <f t="shared" si="8"/>
        <v>0</v>
      </c>
      <c r="AG128" s="10">
        <f t="shared" si="8"/>
        <v>0</v>
      </c>
      <c r="AH128" s="10">
        <f t="shared" si="8"/>
        <v>0</v>
      </c>
      <c r="AI128" s="10">
        <f t="shared" si="8"/>
        <v>0</v>
      </c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73"/>
    </row>
    <row r="129" spans="1:57">
      <c r="A129" s="691">
        <v>0.68055555555555547</v>
      </c>
      <c r="B129" s="10">
        <v>6.14</v>
      </c>
      <c r="C129" s="10">
        <v>7.79</v>
      </c>
      <c r="D129" s="10">
        <v>8.3800000000000008</v>
      </c>
      <c r="E129" s="10">
        <v>7.25</v>
      </c>
      <c r="F129" s="10">
        <v>6.22</v>
      </c>
      <c r="G129" s="10">
        <v>7.1</v>
      </c>
      <c r="H129" s="10">
        <v>7.57</v>
      </c>
      <c r="I129" s="10">
        <v>6.58</v>
      </c>
      <c r="J129" s="13">
        <v>5.45</v>
      </c>
      <c r="K129" s="10">
        <v>6.99</v>
      </c>
      <c r="L129" s="10">
        <v>7.56</v>
      </c>
      <c r="M129" s="10">
        <v>6.97</v>
      </c>
      <c r="N129" s="10">
        <v>7.23</v>
      </c>
      <c r="O129" s="10">
        <v>7.54</v>
      </c>
      <c r="P129" s="10">
        <v>6.46</v>
      </c>
      <c r="Q129" s="10">
        <v>5.64</v>
      </c>
      <c r="R129" s="676"/>
      <c r="S129" s="692">
        <v>0.68055555555555547</v>
      </c>
      <c r="T129" s="10">
        <f t="shared" si="9"/>
        <v>0</v>
      </c>
      <c r="U129" s="10">
        <f t="shared" si="9"/>
        <v>0</v>
      </c>
      <c r="V129" s="10">
        <f t="shared" si="9"/>
        <v>0.16000000000000014</v>
      </c>
      <c r="W129" s="10">
        <f t="shared" ref="W129:AE147" si="10">E129-E128</f>
        <v>0</v>
      </c>
      <c r="X129" s="10">
        <f t="shared" si="10"/>
        <v>0</v>
      </c>
      <c r="Y129" s="10">
        <f t="shared" si="10"/>
        <v>0</v>
      </c>
      <c r="Z129" s="10">
        <f t="shared" si="10"/>
        <v>0</v>
      </c>
      <c r="AA129" s="10">
        <f t="shared" si="10"/>
        <v>0</v>
      </c>
      <c r="AB129" s="13">
        <f t="shared" si="10"/>
        <v>0</v>
      </c>
      <c r="AC129" s="10">
        <f t="shared" si="10"/>
        <v>0</v>
      </c>
      <c r="AD129" s="10">
        <f t="shared" si="10"/>
        <v>0</v>
      </c>
      <c r="AE129" s="10">
        <f t="shared" si="10"/>
        <v>0</v>
      </c>
      <c r="AF129" s="10">
        <f t="shared" si="8"/>
        <v>0</v>
      </c>
      <c r="AG129" s="10">
        <f t="shared" si="8"/>
        <v>0</v>
      </c>
      <c r="AH129" s="10">
        <f t="shared" si="8"/>
        <v>0</v>
      </c>
      <c r="AI129" s="10">
        <f t="shared" si="8"/>
        <v>0</v>
      </c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73"/>
    </row>
    <row r="130" spans="1:57">
      <c r="A130" s="691">
        <v>0.68402777777777779</v>
      </c>
      <c r="B130" s="10">
        <v>6.14</v>
      </c>
      <c r="C130" s="10">
        <v>7.79</v>
      </c>
      <c r="D130" s="10">
        <v>8.43</v>
      </c>
      <c r="E130" s="10">
        <v>7.25</v>
      </c>
      <c r="F130" s="10">
        <v>6.22</v>
      </c>
      <c r="G130" s="10">
        <v>7.1</v>
      </c>
      <c r="H130" s="10">
        <v>7.57</v>
      </c>
      <c r="I130" s="10">
        <v>6.58</v>
      </c>
      <c r="J130" s="13">
        <v>5.45</v>
      </c>
      <c r="K130" s="10">
        <v>6.99</v>
      </c>
      <c r="L130" s="10">
        <v>7.56</v>
      </c>
      <c r="M130" s="10">
        <v>6.97</v>
      </c>
      <c r="N130" s="10">
        <v>7.23</v>
      </c>
      <c r="O130" s="10">
        <v>7.54</v>
      </c>
      <c r="P130" s="10">
        <v>6.46</v>
      </c>
      <c r="Q130" s="10">
        <v>5.64</v>
      </c>
      <c r="R130" s="676"/>
      <c r="S130" s="692">
        <v>0.68402777777777779</v>
      </c>
      <c r="T130" s="10">
        <f t="shared" ref="T130:AE164" si="11">B130-B129</f>
        <v>0</v>
      </c>
      <c r="U130" s="10">
        <f t="shared" si="11"/>
        <v>0</v>
      </c>
      <c r="V130" s="10">
        <f t="shared" si="11"/>
        <v>4.9999999999998934E-2</v>
      </c>
      <c r="W130" s="10">
        <f t="shared" si="10"/>
        <v>0</v>
      </c>
      <c r="X130" s="10">
        <f t="shared" si="10"/>
        <v>0</v>
      </c>
      <c r="Y130" s="10">
        <f t="shared" si="10"/>
        <v>0</v>
      </c>
      <c r="Z130" s="10">
        <f t="shared" si="10"/>
        <v>0</v>
      </c>
      <c r="AA130" s="10">
        <f t="shared" si="10"/>
        <v>0</v>
      </c>
      <c r="AB130" s="13">
        <f t="shared" si="10"/>
        <v>0</v>
      </c>
      <c r="AC130" s="10">
        <f t="shared" si="10"/>
        <v>0</v>
      </c>
      <c r="AD130" s="10">
        <f t="shared" si="10"/>
        <v>0</v>
      </c>
      <c r="AE130" s="10">
        <f t="shared" si="10"/>
        <v>0</v>
      </c>
      <c r="AF130" s="10">
        <f t="shared" si="8"/>
        <v>0</v>
      </c>
      <c r="AG130" s="10">
        <f t="shared" si="8"/>
        <v>0</v>
      </c>
      <c r="AH130" s="10">
        <f t="shared" si="8"/>
        <v>0</v>
      </c>
      <c r="AI130" s="10">
        <f t="shared" si="8"/>
        <v>0</v>
      </c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73"/>
    </row>
    <row r="131" spans="1:57">
      <c r="A131" s="691">
        <v>0.6875</v>
      </c>
      <c r="B131" s="10">
        <v>6.14</v>
      </c>
      <c r="C131" s="10">
        <v>7.79</v>
      </c>
      <c r="D131" s="10">
        <v>8.43</v>
      </c>
      <c r="E131" s="10">
        <v>7.25</v>
      </c>
      <c r="F131" s="10">
        <v>6.22</v>
      </c>
      <c r="G131" s="10">
        <v>7.1</v>
      </c>
      <c r="H131" s="10">
        <v>7.57</v>
      </c>
      <c r="I131" s="10">
        <v>6.58</v>
      </c>
      <c r="J131" s="13">
        <v>5.45</v>
      </c>
      <c r="K131" s="10">
        <v>6.99</v>
      </c>
      <c r="L131" s="10">
        <v>7.56</v>
      </c>
      <c r="M131" s="10">
        <v>6.97</v>
      </c>
      <c r="N131" s="10">
        <v>7.5</v>
      </c>
      <c r="O131" s="10">
        <v>7.54</v>
      </c>
      <c r="P131" s="10">
        <v>6.46</v>
      </c>
      <c r="Q131" s="10">
        <v>5.64</v>
      </c>
      <c r="R131" s="676"/>
      <c r="S131" s="692">
        <v>0.6875</v>
      </c>
      <c r="T131" s="10">
        <f t="shared" si="11"/>
        <v>0</v>
      </c>
      <c r="U131" s="10">
        <f t="shared" si="11"/>
        <v>0</v>
      </c>
      <c r="V131" s="10">
        <f t="shared" si="11"/>
        <v>0</v>
      </c>
      <c r="W131" s="10">
        <f t="shared" si="10"/>
        <v>0</v>
      </c>
      <c r="X131" s="10">
        <f t="shared" si="10"/>
        <v>0</v>
      </c>
      <c r="Y131" s="10">
        <f t="shared" si="10"/>
        <v>0</v>
      </c>
      <c r="Z131" s="10">
        <f t="shared" si="10"/>
        <v>0</v>
      </c>
      <c r="AA131" s="10">
        <f t="shared" si="10"/>
        <v>0</v>
      </c>
      <c r="AB131" s="13">
        <f t="shared" si="10"/>
        <v>0</v>
      </c>
      <c r="AC131" s="10">
        <f t="shared" si="10"/>
        <v>0</v>
      </c>
      <c r="AD131" s="10">
        <f t="shared" si="10"/>
        <v>0</v>
      </c>
      <c r="AE131" s="10">
        <f t="shared" si="10"/>
        <v>0</v>
      </c>
      <c r="AF131" s="10">
        <f t="shared" si="8"/>
        <v>0.26999999999999957</v>
      </c>
      <c r="AG131" s="10">
        <f t="shared" si="8"/>
        <v>0</v>
      </c>
      <c r="AH131" s="10">
        <f t="shared" si="8"/>
        <v>0</v>
      </c>
      <c r="AI131" s="10">
        <f t="shared" si="8"/>
        <v>0</v>
      </c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73"/>
    </row>
    <row r="132" spans="1:57">
      <c r="A132" s="691">
        <v>0.69097222222222221</v>
      </c>
      <c r="B132" s="10">
        <v>6.14</v>
      </c>
      <c r="C132" s="10">
        <v>7.79</v>
      </c>
      <c r="D132" s="10">
        <v>8.43</v>
      </c>
      <c r="E132" s="10">
        <v>7.25</v>
      </c>
      <c r="F132" s="10">
        <v>6.22</v>
      </c>
      <c r="G132" s="10">
        <v>7.1</v>
      </c>
      <c r="H132" s="10">
        <v>7.57</v>
      </c>
      <c r="I132" s="10">
        <v>6.58</v>
      </c>
      <c r="J132" s="13">
        <v>5.45</v>
      </c>
      <c r="K132" s="10">
        <v>6.99</v>
      </c>
      <c r="L132" s="10">
        <v>7.56</v>
      </c>
      <c r="M132" s="10">
        <v>6.97</v>
      </c>
      <c r="N132" s="10">
        <v>7.53</v>
      </c>
      <c r="O132" s="10">
        <v>7.54</v>
      </c>
      <c r="P132" s="10">
        <v>6.46</v>
      </c>
      <c r="Q132" s="10">
        <v>5.64</v>
      </c>
      <c r="R132" s="676"/>
      <c r="S132" s="692">
        <v>0.69097222222222221</v>
      </c>
      <c r="T132" s="10">
        <f t="shared" si="11"/>
        <v>0</v>
      </c>
      <c r="U132" s="10">
        <f t="shared" si="11"/>
        <v>0</v>
      </c>
      <c r="V132" s="10">
        <f t="shared" si="11"/>
        <v>0</v>
      </c>
      <c r="W132" s="10">
        <f t="shared" si="10"/>
        <v>0</v>
      </c>
      <c r="X132" s="10">
        <f t="shared" si="10"/>
        <v>0</v>
      </c>
      <c r="Y132" s="10">
        <f t="shared" si="10"/>
        <v>0</v>
      </c>
      <c r="Z132" s="10">
        <f t="shared" si="10"/>
        <v>0</v>
      </c>
      <c r="AA132" s="10">
        <f t="shared" si="10"/>
        <v>0</v>
      </c>
      <c r="AB132" s="13">
        <f t="shared" si="10"/>
        <v>0</v>
      </c>
      <c r="AC132" s="10">
        <f t="shared" si="10"/>
        <v>0</v>
      </c>
      <c r="AD132" s="10">
        <f t="shared" si="10"/>
        <v>0</v>
      </c>
      <c r="AE132" s="10">
        <f t="shared" si="10"/>
        <v>0</v>
      </c>
      <c r="AF132" s="10">
        <f t="shared" si="8"/>
        <v>3.0000000000000249E-2</v>
      </c>
      <c r="AG132" s="10">
        <f t="shared" si="8"/>
        <v>0</v>
      </c>
      <c r="AH132" s="10">
        <f t="shared" si="8"/>
        <v>0</v>
      </c>
      <c r="AI132" s="10">
        <f t="shared" si="8"/>
        <v>0</v>
      </c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73"/>
    </row>
    <row r="133" spans="1:57">
      <c r="A133" s="691">
        <v>0.69444444444444453</v>
      </c>
      <c r="B133" s="10">
        <v>6.14</v>
      </c>
      <c r="C133" s="10">
        <v>7.79</v>
      </c>
      <c r="D133" s="10">
        <v>8.43</v>
      </c>
      <c r="E133" s="10">
        <v>7.25</v>
      </c>
      <c r="F133" s="10">
        <v>6.22</v>
      </c>
      <c r="G133" s="10">
        <v>7.1</v>
      </c>
      <c r="H133" s="10">
        <v>7.57</v>
      </c>
      <c r="I133" s="10">
        <v>6.58</v>
      </c>
      <c r="J133" s="13">
        <v>5.45</v>
      </c>
      <c r="K133" s="10">
        <v>6.99</v>
      </c>
      <c r="L133" s="10">
        <v>7.56</v>
      </c>
      <c r="M133" s="10">
        <v>6.97</v>
      </c>
      <c r="N133" s="10">
        <v>7.53</v>
      </c>
      <c r="O133" s="10">
        <v>7.54</v>
      </c>
      <c r="P133" s="10">
        <v>6.46</v>
      </c>
      <c r="Q133" s="10">
        <v>5.64</v>
      </c>
      <c r="R133" s="676"/>
      <c r="S133" s="692">
        <v>0.69444444444444453</v>
      </c>
      <c r="T133" s="10">
        <f t="shared" si="11"/>
        <v>0</v>
      </c>
      <c r="U133" s="10">
        <f t="shared" si="11"/>
        <v>0</v>
      </c>
      <c r="V133" s="10">
        <f t="shared" si="11"/>
        <v>0</v>
      </c>
      <c r="W133" s="10">
        <f t="shared" si="10"/>
        <v>0</v>
      </c>
      <c r="X133" s="10">
        <f t="shared" si="10"/>
        <v>0</v>
      </c>
      <c r="Y133" s="10">
        <f t="shared" si="10"/>
        <v>0</v>
      </c>
      <c r="Z133" s="10">
        <f t="shared" si="10"/>
        <v>0</v>
      </c>
      <c r="AA133" s="10">
        <f t="shared" si="10"/>
        <v>0</v>
      </c>
      <c r="AB133" s="13">
        <f t="shared" si="10"/>
        <v>0</v>
      </c>
      <c r="AC133" s="10">
        <f t="shared" si="10"/>
        <v>0</v>
      </c>
      <c r="AD133" s="10">
        <f t="shared" si="10"/>
        <v>0</v>
      </c>
      <c r="AE133" s="10">
        <f t="shared" si="10"/>
        <v>0</v>
      </c>
      <c r="AF133" s="10">
        <f t="shared" si="8"/>
        <v>0</v>
      </c>
      <c r="AG133" s="10">
        <f t="shared" si="8"/>
        <v>0</v>
      </c>
      <c r="AH133" s="10">
        <f t="shared" si="8"/>
        <v>0</v>
      </c>
      <c r="AI133" s="10">
        <f t="shared" si="8"/>
        <v>0</v>
      </c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73"/>
    </row>
    <row r="134" spans="1:57">
      <c r="A134" s="691">
        <v>0.69791666666666663</v>
      </c>
      <c r="B134" s="10">
        <v>6.14</v>
      </c>
      <c r="C134" s="10">
        <v>7.79</v>
      </c>
      <c r="D134" s="10">
        <v>8.43</v>
      </c>
      <c r="E134" s="10">
        <v>7.25</v>
      </c>
      <c r="F134" s="10">
        <v>6.22</v>
      </c>
      <c r="G134" s="10">
        <v>7.1</v>
      </c>
      <c r="H134" s="10">
        <v>7.57</v>
      </c>
      <c r="I134" s="10">
        <v>6.58</v>
      </c>
      <c r="J134" s="13">
        <v>5.45</v>
      </c>
      <c r="K134" s="10">
        <v>7</v>
      </c>
      <c r="L134" s="10">
        <v>7.56</v>
      </c>
      <c r="M134" s="10">
        <v>6.97</v>
      </c>
      <c r="N134" s="10">
        <v>7.53</v>
      </c>
      <c r="O134" s="10">
        <v>7.54</v>
      </c>
      <c r="P134" s="10">
        <v>6.46</v>
      </c>
      <c r="Q134" s="10">
        <v>5.71</v>
      </c>
      <c r="R134" s="676"/>
      <c r="S134" s="692">
        <v>0.69791666666666663</v>
      </c>
      <c r="T134" s="10">
        <f t="shared" si="11"/>
        <v>0</v>
      </c>
      <c r="U134" s="10">
        <f t="shared" si="11"/>
        <v>0</v>
      </c>
      <c r="V134" s="10">
        <f t="shared" si="11"/>
        <v>0</v>
      </c>
      <c r="W134" s="10">
        <f t="shared" si="10"/>
        <v>0</v>
      </c>
      <c r="X134" s="10">
        <f t="shared" si="10"/>
        <v>0</v>
      </c>
      <c r="Y134" s="10">
        <f t="shared" si="10"/>
        <v>0</v>
      </c>
      <c r="Z134" s="10">
        <f t="shared" si="10"/>
        <v>0</v>
      </c>
      <c r="AA134" s="10">
        <f t="shared" si="10"/>
        <v>0</v>
      </c>
      <c r="AB134" s="13">
        <f t="shared" si="10"/>
        <v>0</v>
      </c>
      <c r="AC134" s="10">
        <f t="shared" si="10"/>
        <v>9.9999999999997868E-3</v>
      </c>
      <c r="AD134" s="10">
        <f t="shared" si="10"/>
        <v>0</v>
      </c>
      <c r="AE134" s="10">
        <f t="shared" si="10"/>
        <v>0</v>
      </c>
      <c r="AF134" s="10">
        <f t="shared" si="8"/>
        <v>0</v>
      </c>
      <c r="AG134" s="10">
        <f t="shared" si="8"/>
        <v>0</v>
      </c>
      <c r="AH134" s="10">
        <f t="shared" si="8"/>
        <v>0</v>
      </c>
      <c r="AI134" s="10">
        <f t="shared" si="8"/>
        <v>7.0000000000000284E-2</v>
      </c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73"/>
    </row>
    <row r="135" spans="1:57">
      <c r="A135" s="691">
        <v>0.70138888888888884</v>
      </c>
      <c r="B135" s="10">
        <v>6.14</v>
      </c>
      <c r="C135" s="10">
        <v>7.79</v>
      </c>
      <c r="D135" s="10">
        <v>8.43</v>
      </c>
      <c r="E135" s="10">
        <v>7.25</v>
      </c>
      <c r="F135" s="10">
        <v>6.22</v>
      </c>
      <c r="G135" s="10">
        <v>7.1</v>
      </c>
      <c r="H135" s="10">
        <v>7.57</v>
      </c>
      <c r="I135" s="10">
        <v>6.58</v>
      </c>
      <c r="J135" s="13">
        <v>5.45</v>
      </c>
      <c r="K135" s="10">
        <v>7</v>
      </c>
      <c r="L135" s="10">
        <v>7.56</v>
      </c>
      <c r="M135" s="10">
        <v>6.97</v>
      </c>
      <c r="N135" s="10">
        <v>7.53</v>
      </c>
      <c r="O135" s="10">
        <v>7.54</v>
      </c>
      <c r="P135" s="10">
        <v>6.46</v>
      </c>
      <c r="Q135" s="10">
        <v>5.79</v>
      </c>
      <c r="R135" s="676"/>
      <c r="S135" s="692">
        <v>0.70138888888888884</v>
      </c>
      <c r="T135" s="10">
        <f t="shared" si="11"/>
        <v>0</v>
      </c>
      <c r="U135" s="10">
        <f t="shared" si="11"/>
        <v>0</v>
      </c>
      <c r="V135" s="10">
        <f t="shared" si="11"/>
        <v>0</v>
      </c>
      <c r="W135" s="10">
        <f t="shared" si="10"/>
        <v>0</v>
      </c>
      <c r="X135" s="10">
        <f t="shared" si="10"/>
        <v>0</v>
      </c>
      <c r="Y135" s="10">
        <f t="shared" si="10"/>
        <v>0</v>
      </c>
      <c r="Z135" s="10">
        <f t="shared" si="10"/>
        <v>0</v>
      </c>
      <c r="AA135" s="10">
        <f t="shared" si="10"/>
        <v>0</v>
      </c>
      <c r="AB135" s="13">
        <f t="shared" si="10"/>
        <v>0</v>
      </c>
      <c r="AC135" s="10">
        <f t="shared" si="10"/>
        <v>0</v>
      </c>
      <c r="AD135" s="10">
        <f t="shared" si="10"/>
        <v>0</v>
      </c>
      <c r="AE135" s="10">
        <f t="shared" si="10"/>
        <v>0</v>
      </c>
      <c r="AF135" s="10">
        <f t="shared" si="8"/>
        <v>0</v>
      </c>
      <c r="AG135" s="10">
        <f t="shared" si="8"/>
        <v>0</v>
      </c>
      <c r="AH135" s="10">
        <f t="shared" si="8"/>
        <v>0</v>
      </c>
      <c r="AI135" s="10">
        <f t="shared" si="8"/>
        <v>8.0000000000000071E-2</v>
      </c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73"/>
    </row>
    <row r="136" spans="1:57" ht="16" thickBot="1">
      <c r="A136" s="691">
        <v>0.70486111111111116</v>
      </c>
      <c r="B136" s="10">
        <v>6.14</v>
      </c>
      <c r="C136" s="10">
        <v>7.91</v>
      </c>
      <c r="D136" s="10">
        <v>8.43</v>
      </c>
      <c r="E136" s="10">
        <v>7.25</v>
      </c>
      <c r="F136" s="10">
        <v>6.22</v>
      </c>
      <c r="G136" s="10">
        <v>7.1</v>
      </c>
      <c r="H136" s="10">
        <v>7.58</v>
      </c>
      <c r="I136" s="10">
        <v>6.58</v>
      </c>
      <c r="J136" s="13">
        <v>5.48</v>
      </c>
      <c r="K136" s="10">
        <v>7</v>
      </c>
      <c r="L136" s="10">
        <v>7.56</v>
      </c>
      <c r="M136" s="10">
        <v>6.97</v>
      </c>
      <c r="N136" s="10">
        <v>7.53</v>
      </c>
      <c r="O136" s="10">
        <v>7.58</v>
      </c>
      <c r="P136" s="10">
        <v>6.59</v>
      </c>
      <c r="Q136" s="10">
        <v>5.82</v>
      </c>
      <c r="R136" s="676"/>
      <c r="S136" s="692">
        <v>0.70486111111111116</v>
      </c>
      <c r="T136" s="10">
        <f t="shared" si="11"/>
        <v>0</v>
      </c>
      <c r="U136" s="10">
        <f t="shared" si="11"/>
        <v>0.12000000000000011</v>
      </c>
      <c r="V136" s="10">
        <f t="shared" si="11"/>
        <v>0</v>
      </c>
      <c r="W136" s="10">
        <f t="shared" si="10"/>
        <v>0</v>
      </c>
      <c r="X136" s="10">
        <f t="shared" si="10"/>
        <v>0</v>
      </c>
      <c r="Y136" s="10">
        <f t="shared" si="10"/>
        <v>0</v>
      </c>
      <c r="Z136" s="10">
        <f t="shared" si="10"/>
        <v>9.9999999999997868E-3</v>
      </c>
      <c r="AA136" s="10">
        <f t="shared" si="10"/>
        <v>0</v>
      </c>
      <c r="AB136" s="13">
        <f t="shared" si="10"/>
        <v>3.0000000000000249E-2</v>
      </c>
      <c r="AC136" s="10">
        <f t="shared" si="10"/>
        <v>0</v>
      </c>
      <c r="AD136" s="10">
        <f t="shared" si="10"/>
        <v>0</v>
      </c>
      <c r="AE136" s="10">
        <f t="shared" si="10"/>
        <v>0</v>
      </c>
      <c r="AF136" s="10">
        <f t="shared" si="8"/>
        <v>0</v>
      </c>
      <c r="AG136" s="10">
        <f t="shared" si="8"/>
        <v>4.0000000000000036E-2</v>
      </c>
      <c r="AH136" s="10">
        <f t="shared" si="8"/>
        <v>0.12999999999999989</v>
      </c>
      <c r="AI136" s="10">
        <f t="shared" si="8"/>
        <v>3.0000000000000249E-2</v>
      </c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73"/>
    </row>
    <row r="137" spans="1:57" ht="16" thickTop="1">
      <c r="A137" s="690">
        <v>0.70833333333333337</v>
      </c>
      <c r="B137" s="91">
        <v>6.14</v>
      </c>
      <c r="C137" s="91">
        <v>8.01</v>
      </c>
      <c r="D137" s="91">
        <v>8.43</v>
      </c>
      <c r="E137" s="91">
        <v>7.25</v>
      </c>
      <c r="F137" s="91">
        <v>6.22</v>
      </c>
      <c r="G137" s="91">
        <v>7.1</v>
      </c>
      <c r="H137" s="91">
        <v>7.58</v>
      </c>
      <c r="I137" s="91">
        <v>6.58</v>
      </c>
      <c r="J137" s="345">
        <v>5.48</v>
      </c>
      <c r="K137" s="91">
        <v>7.01</v>
      </c>
      <c r="L137" s="91">
        <v>7.56</v>
      </c>
      <c r="M137" s="91">
        <v>6.97</v>
      </c>
      <c r="N137" s="91">
        <v>7.53</v>
      </c>
      <c r="O137" s="91">
        <v>7.64</v>
      </c>
      <c r="P137" s="91">
        <v>6.62</v>
      </c>
      <c r="Q137" s="91">
        <v>5.82</v>
      </c>
      <c r="R137" s="676"/>
      <c r="S137" s="673">
        <v>0.70833333333333337</v>
      </c>
      <c r="T137" s="91">
        <f t="shared" si="11"/>
        <v>0</v>
      </c>
      <c r="U137" s="91">
        <f t="shared" si="11"/>
        <v>9.9999999999999645E-2</v>
      </c>
      <c r="V137" s="91">
        <f t="shared" si="11"/>
        <v>0</v>
      </c>
      <c r="W137" s="91">
        <f t="shared" si="10"/>
        <v>0</v>
      </c>
      <c r="X137" s="91">
        <f t="shared" si="10"/>
        <v>0</v>
      </c>
      <c r="Y137" s="91">
        <f t="shared" si="10"/>
        <v>0</v>
      </c>
      <c r="Z137" s="91">
        <f t="shared" si="10"/>
        <v>0</v>
      </c>
      <c r="AA137" s="91">
        <f t="shared" si="10"/>
        <v>0</v>
      </c>
      <c r="AB137" s="345">
        <f t="shared" si="10"/>
        <v>0</v>
      </c>
      <c r="AC137" s="91">
        <f t="shared" si="10"/>
        <v>9.9999999999997868E-3</v>
      </c>
      <c r="AD137" s="91">
        <f t="shared" si="10"/>
        <v>0</v>
      </c>
      <c r="AE137" s="91">
        <f t="shared" si="10"/>
        <v>0</v>
      </c>
      <c r="AF137" s="91">
        <f t="shared" si="8"/>
        <v>0</v>
      </c>
      <c r="AG137" s="91">
        <f t="shared" si="8"/>
        <v>5.9999999999999609E-2</v>
      </c>
      <c r="AH137" s="91">
        <f t="shared" si="8"/>
        <v>3.0000000000000249E-2</v>
      </c>
      <c r="AI137" s="91">
        <f t="shared" si="8"/>
        <v>0</v>
      </c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73"/>
    </row>
    <row r="138" spans="1:57">
      <c r="A138" s="691">
        <v>0.71180555555555547</v>
      </c>
      <c r="B138" s="10">
        <v>6.14</v>
      </c>
      <c r="C138" s="10">
        <v>8.01</v>
      </c>
      <c r="D138" s="10">
        <v>8.43</v>
      </c>
      <c r="E138" s="10">
        <v>7.25</v>
      </c>
      <c r="F138" s="10">
        <v>6.22</v>
      </c>
      <c r="G138" s="10">
        <v>7.1</v>
      </c>
      <c r="H138" s="10">
        <v>7.58</v>
      </c>
      <c r="I138" s="10">
        <v>6.58</v>
      </c>
      <c r="J138" s="13">
        <v>5.48</v>
      </c>
      <c r="K138" s="10">
        <v>7.01</v>
      </c>
      <c r="L138" s="10">
        <v>7.56</v>
      </c>
      <c r="M138" s="10">
        <v>6.97</v>
      </c>
      <c r="N138" s="10">
        <v>7.53</v>
      </c>
      <c r="O138" s="10">
        <v>7.64</v>
      </c>
      <c r="P138" s="10">
        <v>6.63</v>
      </c>
      <c r="Q138" s="10">
        <v>5.82</v>
      </c>
      <c r="R138" s="676"/>
      <c r="S138" s="692">
        <v>0.71180555555555547</v>
      </c>
      <c r="T138" s="10">
        <f t="shared" si="11"/>
        <v>0</v>
      </c>
      <c r="U138" s="10">
        <f t="shared" si="11"/>
        <v>0</v>
      </c>
      <c r="V138" s="10">
        <f t="shared" si="11"/>
        <v>0</v>
      </c>
      <c r="W138" s="10">
        <f t="shared" si="10"/>
        <v>0</v>
      </c>
      <c r="X138" s="10">
        <f t="shared" si="10"/>
        <v>0</v>
      </c>
      <c r="Y138" s="10">
        <f t="shared" si="10"/>
        <v>0</v>
      </c>
      <c r="Z138" s="10">
        <f t="shared" si="10"/>
        <v>0</v>
      </c>
      <c r="AA138" s="10">
        <f t="shared" si="10"/>
        <v>0</v>
      </c>
      <c r="AB138" s="13">
        <f t="shared" si="10"/>
        <v>0</v>
      </c>
      <c r="AC138" s="10">
        <f t="shared" si="10"/>
        <v>0</v>
      </c>
      <c r="AD138" s="10">
        <f t="shared" si="10"/>
        <v>0</v>
      </c>
      <c r="AE138" s="10">
        <f t="shared" si="10"/>
        <v>0</v>
      </c>
      <c r="AF138" s="10">
        <f t="shared" si="8"/>
        <v>0</v>
      </c>
      <c r="AG138" s="10">
        <f t="shared" si="8"/>
        <v>0</v>
      </c>
      <c r="AH138" s="10">
        <f t="shared" si="8"/>
        <v>9.9999999999997868E-3</v>
      </c>
      <c r="AI138" s="10">
        <f t="shared" si="8"/>
        <v>0</v>
      </c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73"/>
    </row>
    <row r="139" spans="1:57">
      <c r="A139" s="691">
        <v>0.71527777777777779</v>
      </c>
      <c r="B139" s="10">
        <v>6.14</v>
      </c>
      <c r="C139" s="10">
        <v>8.01</v>
      </c>
      <c r="D139" s="10">
        <v>8.43</v>
      </c>
      <c r="E139" s="10">
        <v>7.25</v>
      </c>
      <c r="F139" s="10">
        <v>6.22</v>
      </c>
      <c r="G139" s="10">
        <v>7.16</v>
      </c>
      <c r="H139" s="10">
        <v>7.58</v>
      </c>
      <c r="I139" s="10">
        <v>6.58</v>
      </c>
      <c r="J139" s="13">
        <v>5.48</v>
      </c>
      <c r="K139" s="10">
        <v>7.01</v>
      </c>
      <c r="L139" s="10">
        <v>7.56</v>
      </c>
      <c r="M139" s="10">
        <v>6.97</v>
      </c>
      <c r="N139" s="10">
        <v>7.53</v>
      </c>
      <c r="O139" s="10">
        <v>7.64</v>
      </c>
      <c r="P139" s="10">
        <v>6.63</v>
      </c>
      <c r="Q139" s="10">
        <v>5.82</v>
      </c>
      <c r="R139" s="676"/>
      <c r="S139" s="692">
        <v>0.71527777777777779</v>
      </c>
      <c r="T139" s="10">
        <f t="shared" si="11"/>
        <v>0</v>
      </c>
      <c r="U139" s="10">
        <f t="shared" si="11"/>
        <v>0</v>
      </c>
      <c r="V139" s="10">
        <f t="shared" si="11"/>
        <v>0</v>
      </c>
      <c r="W139" s="10">
        <f t="shared" si="10"/>
        <v>0</v>
      </c>
      <c r="X139" s="10">
        <f t="shared" si="10"/>
        <v>0</v>
      </c>
      <c r="Y139" s="10">
        <f t="shared" si="10"/>
        <v>6.0000000000000497E-2</v>
      </c>
      <c r="Z139" s="10">
        <f t="shared" si="10"/>
        <v>0</v>
      </c>
      <c r="AA139" s="10">
        <f t="shared" si="10"/>
        <v>0</v>
      </c>
      <c r="AB139" s="13">
        <f t="shared" si="10"/>
        <v>0</v>
      </c>
      <c r="AC139" s="10">
        <f t="shared" si="10"/>
        <v>0</v>
      </c>
      <c r="AD139" s="10">
        <f t="shared" si="10"/>
        <v>0</v>
      </c>
      <c r="AE139" s="10">
        <f t="shared" si="10"/>
        <v>0</v>
      </c>
      <c r="AF139" s="10">
        <f t="shared" si="8"/>
        <v>0</v>
      </c>
      <c r="AG139" s="10">
        <f t="shared" si="8"/>
        <v>0</v>
      </c>
      <c r="AH139" s="10">
        <f t="shared" si="8"/>
        <v>0</v>
      </c>
      <c r="AI139" s="10">
        <f t="shared" si="8"/>
        <v>0</v>
      </c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73"/>
    </row>
    <row r="140" spans="1:57">
      <c r="A140" s="691">
        <v>0.71875</v>
      </c>
      <c r="B140" s="10">
        <v>6.14</v>
      </c>
      <c r="C140" s="10">
        <v>8.01</v>
      </c>
      <c r="D140" s="10">
        <v>8.43</v>
      </c>
      <c r="E140" s="10">
        <v>7.25</v>
      </c>
      <c r="F140" s="10">
        <v>6.23</v>
      </c>
      <c r="G140" s="10">
        <v>7.29</v>
      </c>
      <c r="H140" s="10">
        <v>7.58</v>
      </c>
      <c r="I140" s="10">
        <v>6.58</v>
      </c>
      <c r="J140" s="13">
        <v>5.48</v>
      </c>
      <c r="K140" s="10">
        <v>7.01</v>
      </c>
      <c r="L140" s="10">
        <v>7.58</v>
      </c>
      <c r="M140" s="10">
        <v>7.04</v>
      </c>
      <c r="N140" s="10">
        <v>7.53</v>
      </c>
      <c r="O140" s="10">
        <v>7.67</v>
      </c>
      <c r="P140" s="10">
        <v>6.63</v>
      </c>
      <c r="Q140" s="10">
        <v>5.82</v>
      </c>
      <c r="R140" s="676"/>
      <c r="S140" s="692">
        <v>0.71875</v>
      </c>
      <c r="T140" s="10">
        <f t="shared" si="11"/>
        <v>0</v>
      </c>
      <c r="U140" s="10">
        <f t="shared" si="11"/>
        <v>0</v>
      </c>
      <c r="V140" s="10">
        <f t="shared" si="11"/>
        <v>0</v>
      </c>
      <c r="W140" s="10">
        <f t="shared" si="10"/>
        <v>0</v>
      </c>
      <c r="X140" s="10">
        <f t="shared" si="10"/>
        <v>1.0000000000000675E-2</v>
      </c>
      <c r="Y140" s="10">
        <f t="shared" si="10"/>
        <v>0.12999999999999989</v>
      </c>
      <c r="Z140" s="10">
        <f t="shared" si="10"/>
        <v>0</v>
      </c>
      <c r="AA140" s="10">
        <f t="shared" si="10"/>
        <v>0</v>
      </c>
      <c r="AB140" s="13">
        <f t="shared" si="10"/>
        <v>0</v>
      </c>
      <c r="AC140" s="10">
        <f t="shared" si="10"/>
        <v>0</v>
      </c>
      <c r="AD140" s="10">
        <f t="shared" si="10"/>
        <v>2.0000000000000462E-2</v>
      </c>
      <c r="AE140" s="10">
        <f t="shared" si="10"/>
        <v>7.0000000000000284E-2</v>
      </c>
      <c r="AF140" s="10">
        <f t="shared" si="8"/>
        <v>0</v>
      </c>
      <c r="AG140" s="10">
        <f t="shared" si="8"/>
        <v>3.0000000000000249E-2</v>
      </c>
      <c r="AH140" s="10">
        <f t="shared" si="8"/>
        <v>0</v>
      </c>
      <c r="AI140" s="10">
        <f t="shared" si="8"/>
        <v>0</v>
      </c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73"/>
    </row>
    <row r="141" spans="1:57">
      <c r="A141" s="691">
        <v>0.72222222222222221</v>
      </c>
      <c r="B141" s="10">
        <v>6.14</v>
      </c>
      <c r="C141" s="10">
        <v>8.01</v>
      </c>
      <c r="D141" s="10">
        <v>8.43</v>
      </c>
      <c r="E141" s="10">
        <v>7.25</v>
      </c>
      <c r="F141" s="10">
        <v>6.23</v>
      </c>
      <c r="G141" s="10">
        <v>7.29</v>
      </c>
      <c r="H141" s="10">
        <v>7.58</v>
      </c>
      <c r="I141" s="10">
        <v>6.58</v>
      </c>
      <c r="J141" s="13">
        <v>5.48</v>
      </c>
      <c r="K141" s="10">
        <v>7.01</v>
      </c>
      <c r="L141" s="10">
        <v>7.68</v>
      </c>
      <c r="M141" s="10">
        <v>7.04</v>
      </c>
      <c r="N141" s="10">
        <v>7.53</v>
      </c>
      <c r="O141" s="10">
        <v>7.67</v>
      </c>
      <c r="P141" s="10">
        <v>6.63</v>
      </c>
      <c r="Q141" s="10">
        <v>5.82</v>
      </c>
      <c r="R141" s="676"/>
      <c r="S141" s="692">
        <v>0.72222222222222221</v>
      </c>
      <c r="T141" s="10">
        <f t="shared" si="11"/>
        <v>0</v>
      </c>
      <c r="U141" s="10">
        <f t="shared" si="11"/>
        <v>0</v>
      </c>
      <c r="V141" s="10">
        <f t="shared" si="11"/>
        <v>0</v>
      </c>
      <c r="W141" s="10">
        <f t="shared" si="10"/>
        <v>0</v>
      </c>
      <c r="X141" s="10">
        <f t="shared" si="10"/>
        <v>0</v>
      </c>
      <c r="Y141" s="10">
        <f t="shared" si="10"/>
        <v>0</v>
      </c>
      <c r="Z141" s="10">
        <f t="shared" si="10"/>
        <v>0</v>
      </c>
      <c r="AA141" s="10">
        <f t="shared" si="10"/>
        <v>0</v>
      </c>
      <c r="AB141" s="13">
        <f t="shared" si="10"/>
        <v>0</v>
      </c>
      <c r="AC141" s="10">
        <f t="shared" si="10"/>
        <v>0</v>
      </c>
      <c r="AD141" s="10">
        <f t="shared" si="10"/>
        <v>9.9999999999999645E-2</v>
      </c>
      <c r="AE141" s="10">
        <f t="shared" si="10"/>
        <v>0</v>
      </c>
      <c r="AF141" s="10">
        <f t="shared" si="8"/>
        <v>0</v>
      </c>
      <c r="AG141" s="10">
        <f t="shared" si="8"/>
        <v>0</v>
      </c>
      <c r="AH141" s="10">
        <f t="shared" si="8"/>
        <v>0</v>
      </c>
      <c r="AI141" s="10">
        <f t="shared" si="8"/>
        <v>0</v>
      </c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73"/>
    </row>
    <row r="142" spans="1:57">
      <c r="A142" s="691">
        <v>0.72569444444444453</v>
      </c>
      <c r="B142" s="10">
        <v>6.15</v>
      </c>
      <c r="C142" s="10">
        <v>8.01</v>
      </c>
      <c r="D142" s="10">
        <v>8.4499999999999993</v>
      </c>
      <c r="E142" s="10">
        <v>7.25</v>
      </c>
      <c r="F142" s="10">
        <v>6.23</v>
      </c>
      <c r="G142" s="10">
        <v>7.36</v>
      </c>
      <c r="H142" s="10">
        <v>7.67</v>
      </c>
      <c r="I142" s="10">
        <v>6.58</v>
      </c>
      <c r="J142" s="13">
        <v>5.48</v>
      </c>
      <c r="K142" s="10">
        <v>7.01</v>
      </c>
      <c r="L142" s="10">
        <v>7.68</v>
      </c>
      <c r="M142" s="10">
        <v>7.04</v>
      </c>
      <c r="N142" s="10">
        <v>7.54</v>
      </c>
      <c r="O142" s="10">
        <v>7.67</v>
      </c>
      <c r="P142" s="10">
        <v>6.63</v>
      </c>
      <c r="Q142" s="10">
        <v>5.82</v>
      </c>
      <c r="R142" s="676"/>
      <c r="S142" s="692">
        <v>0.72569444444444453</v>
      </c>
      <c r="T142" s="10">
        <f t="shared" si="11"/>
        <v>1.0000000000000675E-2</v>
      </c>
      <c r="U142" s="10">
        <f t="shared" si="11"/>
        <v>0</v>
      </c>
      <c r="V142" s="10">
        <f t="shared" si="11"/>
        <v>1.9999999999999574E-2</v>
      </c>
      <c r="W142" s="10">
        <f t="shared" si="10"/>
        <v>0</v>
      </c>
      <c r="X142" s="10">
        <f t="shared" si="10"/>
        <v>0</v>
      </c>
      <c r="Y142" s="10">
        <f t="shared" si="10"/>
        <v>7.0000000000000284E-2</v>
      </c>
      <c r="Z142" s="10">
        <f t="shared" si="10"/>
        <v>8.9999999999999858E-2</v>
      </c>
      <c r="AA142" s="10">
        <f t="shared" si="10"/>
        <v>0</v>
      </c>
      <c r="AB142" s="13">
        <f t="shared" si="10"/>
        <v>0</v>
      </c>
      <c r="AC142" s="10">
        <f t="shared" si="10"/>
        <v>0</v>
      </c>
      <c r="AD142" s="10">
        <f t="shared" si="10"/>
        <v>0</v>
      </c>
      <c r="AE142" s="10">
        <f t="shared" si="10"/>
        <v>0</v>
      </c>
      <c r="AF142" s="10">
        <f t="shared" si="8"/>
        <v>9.9999999999997868E-3</v>
      </c>
      <c r="AG142" s="10">
        <f t="shared" si="8"/>
        <v>0</v>
      </c>
      <c r="AH142" s="10">
        <f t="shared" ref="AF142:AI191" si="12">P142-P141</f>
        <v>0</v>
      </c>
      <c r="AI142" s="10">
        <f t="shared" si="12"/>
        <v>0</v>
      </c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73"/>
    </row>
    <row r="143" spans="1:57">
      <c r="A143" s="691">
        <v>0.72916666666666663</v>
      </c>
      <c r="B143" s="10">
        <v>6.15</v>
      </c>
      <c r="C143" s="10">
        <v>8.01</v>
      </c>
      <c r="D143" s="10">
        <v>8.4499999999999993</v>
      </c>
      <c r="E143" s="10">
        <v>7.25</v>
      </c>
      <c r="F143" s="10">
        <v>6.3</v>
      </c>
      <c r="G143" s="10">
        <v>7.47</v>
      </c>
      <c r="H143" s="10">
        <v>7.73</v>
      </c>
      <c r="I143" s="10">
        <v>6.58</v>
      </c>
      <c r="J143" s="13">
        <v>5.48</v>
      </c>
      <c r="K143" s="10">
        <v>7.01</v>
      </c>
      <c r="L143" s="10">
        <v>7.68</v>
      </c>
      <c r="M143" s="10">
        <v>7.04</v>
      </c>
      <c r="N143" s="10">
        <v>7.54</v>
      </c>
      <c r="O143" s="10">
        <v>7.67</v>
      </c>
      <c r="P143" s="10">
        <v>6.63</v>
      </c>
      <c r="Q143" s="10">
        <v>5.82</v>
      </c>
      <c r="R143" s="676"/>
      <c r="S143" s="692">
        <v>0.72916666666666663</v>
      </c>
      <c r="T143" s="10">
        <f t="shared" si="11"/>
        <v>0</v>
      </c>
      <c r="U143" s="10">
        <f t="shared" si="11"/>
        <v>0</v>
      </c>
      <c r="V143" s="10">
        <f t="shared" si="11"/>
        <v>0</v>
      </c>
      <c r="W143" s="10">
        <f t="shared" si="10"/>
        <v>0</v>
      </c>
      <c r="X143" s="10">
        <f t="shared" si="10"/>
        <v>6.9999999999999396E-2</v>
      </c>
      <c r="Y143" s="10">
        <f t="shared" si="10"/>
        <v>0.10999999999999943</v>
      </c>
      <c r="Z143" s="10">
        <f t="shared" si="10"/>
        <v>6.0000000000000497E-2</v>
      </c>
      <c r="AA143" s="10">
        <f t="shared" si="10"/>
        <v>0</v>
      </c>
      <c r="AB143" s="13">
        <f t="shared" si="10"/>
        <v>0</v>
      </c>
      <c r="AC143" s="10">
        <f t="shared" si="10"/>
        <v>0</v>
      </c>
      <c r="AD143" s="10">
        <f t="shared" si="10"/>
        <v>0</v>
      </c>
      <c r="AE143" s="10">
        <f t="shared" si="10"/>
        <v>0</v>
      </c>
      <c r="AF143" s="10">
        <f t="shared" si="12"/>
        <v>0</v>
      </c>
      <c r="AG143" s="10">
        <f t="shared" si="12"/>
        <v>0</v>
      </c>
      <c r="AH143" s="10">
        <f t="shared" si="12"/>
        <v>0</v>
      </c>
      <c r="AI143" s="10">
        <f t="shared" si="12"/>
        <v>0</v>
      </c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73"/>
    </row>
    <row r="144" spans="1:57">
      <c r="A144" s="691">
        <v>0.73263888888888884</v>
      </c>
      <c r="B144" s="10">
        <v>6.15</v>
      </c>
      <c r="C144" s="10">
        <v>8.01</v>
      </c>
      <c r="D144" s="10">
        <v>8.4499999999999993</v>
      </c>
      <c r="E144" s="10">
        <v>7.25</v>
      </c>
      <c r="F144" s="10">
        <v>6.3</v>
      </c>
      <c r="G144" s="10">
        <v>7.47</v>
      </c>
      <c r="H144" s="10">
        <v>7.73</v>
      </c>
      <c r="I144" s="10">
        <v>6.58</v>
      </c>
      <c r="J144" s="13">
        <v>5.48</v>
      </c>
      <c r="K144" s="10">
        <v>7.01</v>
      </c>
      <c r="L144" s="10">
        <v>7.68</v>
      </c>
      <c r="M144" s="10">
        <v>7.04</v>
      </c>
      <c r="N144" s="10">
        <v>7.54</v>
      </c>
      <c r="O144" s="10">
        <v>7.67</v>
      </c>
      <c r="P144" s="10">
        <v>6.63</v>
      </c>
      <c r="Q144" s="10">
        <v>5.82</v>
      </c>
      <c r="R144" s="676"/>
      <c r="S144" s="692">
        <v>0.73263888888888884</v>
      </c>
      <c r="T144" s="10">
        <f t="shared" si="11"/>
        <v>0</v>
      </c>
      <c r="U144" s="10">
        <f t="shared" si="11"/>
        <v>0</v>
      </c>
      <c r="V144" s="10">
        <f t="shared" si="11"/>
        <v>0</v>
      </c>
      <c r="W144" s="10">
        <f t="shared" si="10"/>
        <v>0</v>
      </c>
      <c r="X144" s="10">
        <f t="shared" si="10"/>
        <v>0</v>
      </c>
      <c r="Y144" s="10">
        <f t="shared" si="10"/>
        <v>0</v>
      </c>
      <c r="Z144" s="10">
        <f t="shared" si="10"/>
        <v>0</v>
      </c>
      <c r="AA144" s="10">
        <f t="shared" si="10"/>
        <v>0</v>
      </c>
      <c r="AB144" s="13">
        <f t="shared" si="10"/>
        <v>0</v>
      </c>
      <c r="AC144" s="10">
        <f t="shared" si="10"/>
        <v>0</v>
      </c>
      <c r="AD144" s="10">
        <f t="shared" si="10"/>
        <v>0</v>
      </c>
      <c r="AE144" s="10">
        <f t="shared" si="10"/>
        <v>0</v>
      </c>
      <c r="AF144" s="10">
        <f t="shared" si="12"/>
        <v>0</v>
      </c>
      <c r="AG144" s="10">
        <f t="shared" si="12"/>
        <v>0</v>
      </c>
      <c r="AH144" s="10">
        <f t="shared" si="12"/>
        <v>0</v>
      </c>
      <c r="AI144" s="10">
        <f t="shared" si="12"/>
        <v>0</v>
      </c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73"/>
    </row>
    <row r="145" spans="1:57">
      <c r="A145" s="691">
        <v>0.73611111111111116</v>
      </c>
      <c r="B145" s="10">
        <v>6.21</v>
      </c>
      <c r="C145" s="10">
        <v>8.01</v>
      </c>
      <c r="D145" s="10">
        <v>8.48</v>
      </c>
      <c r="E145" s="10">
        <v>7.25</v>
      </c>
      <c r="F145" s="10">
        <v>6.3</v>
      </c>
      <c r="G145" s="10">
        <v>7.51</v>
      </c>
      <c r="H145" s="10">
        <v>7.79</v>
      </c>
      <c r="I145" s="10">
        <v>6.58</v>
      </c>
      <c r="J145" s="13">
        <v>5.48</v>
      </c>
      <c r="K145" s="10">
        <v>7.01</v>
      </c>
      <c r="L145" s="10">
        <v>7.68</v>
      </c>
      <c r="M145" s="10">
        <v>7.04</v>
      </c>
      <c r="N145" s="10">
        <v>7.54</v>
      </c>
      <c r="O145" s="10">
        <v>7.67</v>
      </c>
      <c r="P145" s="10">
        <v>6.63</v>
      </c>
      <c r="Q145" s="10">
        <v>5.82</v>
      </c>
      <c r="R145" s="676"/>
      <c r="S145" s="692">
        <v>0.73611111111111116</v>
      </c>
      <c r="T145" s="10">
        <f t="shared" si="11"/>
        <v>5.9999999999999609E-2</v>
      </c>
      <c r="U145" s="10">
        <f t="shared" si="11"/>
        <v>0</v>
      </c>
      <c r="V145" s="10">
        <f t="shared" si="11"/>
        <v>3.0000000000001137E-2</v>
      </c>
      <c r="W145" s="10">
        <f t="shared" si="10"/>
        <v>0</v>
      </c>
      <c r="X145" s="10">
        <f t="shared" si="10"/>
        <v>0</v>
      </c>
      <c r="Y145" s="10">
        <f t="shared" si="10"/>
        <v>4.0000000000000036E-2</v>
      </c>
      <c r="Z145" s="10">
        <f t="shared" si="10"/>
        <v>5.9999999999999609E-2</v>
      </c>
      <c r="AA145" s="10">
        <f t="shared" si="10"/>
        <v>0</v>
      </c>
      <c r="AB145" s="13">
        <f t="shared" si="10"/>
        <v>0</v>
      </c>
      <c r="AC145" s="10">
        <f t="shared" si="10"/>
        <v>0</v>
      </c>
      <c r="AD145" s="10">
        <f t="shared" si="10"/>
        <v>0</v>
      </c>
      <c r="AE145" s="10">
        <f t="shared" si="10"/>
        <v>0</v>
      </c>
      <c r="AF145" s="10">
        <f t="shared" si="12"/>
        <v>0</v>
      </c>
      <c r="AG145" s="10">
        <f t="shared" si="12"/>
        <v>0</v>
      </c>
      <c r="AH145" s="10">
        <f t="shared" si="12"/>
        <v>0</v>
      </c>
      <c r="AI145" s="10">
        <f t="shared" si="12"/>
        <v>0</v>
      </c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73"/>
    </row>
    <row r="146" spans="1:57">
      <c r="A146" s="691">
        <v>0.73958333333333337</v>
      </c>
      <c r="B146" s="10">
        <v>6.29</v>
      </c>
      <c r="C146" s="10">
        <v>8.01</v>
      </c>
      <c r="D146" s="10">
        <v>8.48</v>
      </c>
      <c r="E146" s="10">
        <v>7.25</v>
      </c>
      <c r="F146" s="10">
        <v>6.3</v>
      </c>
      <c r="G146" s="10">
        <v>7.51</v>
      </c>
      <c r="H146" s="10">
        <v>7.79</v>
      </c>
      <c r="I146" s="10">
        <v>6.58</v>
      </c>
      <c r="J146" s="13">
        <v>5.48</v>
      </c>
      <c r="K146" s="10">
        <v>7.01</v>
      </c>
      <c r="L146" s="10">
        <v>7.68</v>
      </c>
      <c r="M146" s="10">
        <v>7.04</v>
      </c>
      <c r="N146" s="10">
        <v>7.54</v>
      </c>
      <c r="O146" s="10">
        <v>7.67</v>
      </c>
      <c r="P146" s="10">
        <v>6.63</v>
      </c>
      <c r="Q146" s="10">
        <v>5.82</v>
      </c>
      <c r="R146" s="676"/>
      <c r="S146" s="692">
        <v>0.73958333333333337</v>
      </c>
      <c r="T146" s="10">
        <f t="shared" si="11"/>
        <v>8.0000000000000071E-2</v>
      </c>
      <c r="U146" s="10">
        <f t="shared" si="11"/>
        <v>0</v>
      </c>
      <c r="V146" s="10">
        <f t="shared" si="11"/>
        <v>0</v>
      </c>
      <c r="W146" s="10">
        <f t="shared" si="10"/>
        <v>0</v>
      </c>
      <c r="X146" s="10">
        <f t="shared" si="10"/>
        <v>0</v>
      </c>
      <c r="Y146" s="10">
        <f t="shared" si="10"/>
        <v>0</v>
      </c>
      <c r="Z146" s="10">
        <f t="shared" si="10"/>
        <v>0</v>
      </c>
      <c r="AA146" s="10">
        <f t="shared" si="10"/>
        <v>0</v>
      </c>
      <c r="AB146" s="13">
        <f t="shared" si="10"/>
        <v>0</v>
      </c>
      <c r="AC146" s="10">
        <f t="shared" si="10"/>
        <v>0</v>
      </c>
      <c r="AD146" s="10">
        <f t="shared" si="10"/>
        <v>0</v>
      </c>
      <c r="AE146" s="10">
        <f t="shared" si="10"/>
        <v>0</v>
      </c>
      <c r="AF146" s="10">
        <f t="shared" si="12"/>
        <v>0</v>
      </c>
      <c r="AG146" s="10">
        <f t="shared" si="12"/>
        <v>0</v>
      </c>
      <c r="AH146" s="10">
        <f t="shared" si="12"/>
        <v>0</v>
      </c>
      <c r="AI146" s="10">
        <f t="shared" si="12"/>
        <v>0</v>
      </c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73"/>
    </row>
    <row r="147" spans="1:57">
      <c r="A147" s="691">
        <v>0.74305555555555547</v>
      </c>
      <c r="B147" s="10">
        <v>6.32</v>
      </c>
      <c r="C147" s="10">
        <v>8.01</v>
      </c>
      <c r="D147" s="10">
        <v>8.48</v>
      </c>
      <c r="E147" s="10">
        <v>7.27</v>
      </c>
      <c r="F147" s="10">
        <v>6.3</v>
      </c>
      <c r="G147" s="10">
        <v>7.51</v>
      </c>
      <c r="H147" s="10">
        <v>7.79</v>
      </c>
      <c r="I147" s="10">
        <v>6.58</v>
      </c>
      <c r="J147" s="13">
        <v>5.54</v>
      </c>
      <c r="K147" s="10">
        <v>7.01</v>
      </c>
      <c r="L147" s="10">
        <v>7.68</v>
      </c>
      <c r="M147" s="10">
        <v>7.04</v>
      </c>
      <c r="N147" s="10">
        <v>7.54</v>
      </c>
      <c r="O147" s="10">
        <v>7.67</v>
      </c>
      <c r="P147" s="10">
        <v>6.63</v>
      </c>
      <c r="Q147" s="10">
        <v>5.82</v>
      </c>
      <c r="R147" s="676"/>
      <c r="S147" s="692">
        <v>0.74305555555555547</v>
      </c>
      <c r="T147" s="10">
        <f t="shared" si="11"/>
        <v>3.0000000000000249E-2</v>
      </c>
      <c r="U147" s="10">
        <f t="shared" si="11"/>
        <v>0</v>
      </c>
      <c r="V147" s="10">
        <f t="shared" si="11"/>
        <v>0</v>
      </c>
      <c r="W147" s="10">
        <f t="shared" si="10"/>
        <v>1.9999999999999574E-2</v>
      </c>
      <c r="X147" s="10">
        <f t="shared" si="10"/>
        <v>0</v>
      </c>
      <c r="Y147" s="10">
        <f t="shared" si="10"/>
        <v>0</v>
      </c>
      <c r="Z147" s="10">
        <f t="shared" si="10"/>
        <v>0</v>
      </c>
      <c r="AA147" s="10">
        <f t="shared" si="10"/>
        <v>0</v>
      </c>
      <c r="AB147" s="13">
        <f t="shared" si="10"/>
        <v>5.9999999999999609E-2</v>
      </c>
      <c r="AC147" s="10">
        <f t="shared" si="10"/>
        <v>0</v>
      </c>
      <c r="AD147" s="10">
        <f t="shared" si="10"/>
        <v>0</v>
      </c>
      <c r="AE147" s="10">
        <f t="shared" si="10"/>
        <v>0</v>
      </c>
      <c r="AF147" s="10">
        <f t="shared" si="12"/>
        <v>0</v>
      </c>
      <c r="AG147" s="10">
        <f t="shared" si="12"/>
        <v>0</v>
      </c>
      <c r="AH147" s="10">
        <f t="shared" si="12"/>
        <v>0</v>
      </c>
      <c r="AI147" s="10">
        <f t="shared" si="12"/>
        <v>0</v>
      </c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73"/>
    </row>
    <row r="148" spans="1:57" ht="16" thickBot="1">
      <c r="A148" s="691">
        <v>0.74652777777777779</v>
      </c>
      <c r="B148" s="10">
        <v>6.32</v>
      </c>
      <c r="C148" s="10">
        <v>8.01</v>
      </c>
      <c r="D148" s="10">
        <v>8.48</v>
      </c>
      <c r="E148" s="10">
        <v>7.34</v>
      </c>
      <c r="F148" s="10">
        <v>6.3</v>
      </c>
      <c r="G148" s="10">
        <v>7.51</v>
      </c>
      <c r="H148" s="10">
        <v>7.82</v>
      </c>
      <c r="I148" s="10">
        <v>6.58</v>
      </c>
      <c r="J148" s="13">
        <v>5.67</v>
      </c>
      <c r="K148" s="10">
        <v>7.01</v>
      </c>
      <c r="L148" s="10">
        <v>7.68</v>
      </c>
      <c r="M148" s="10">
        <v>7.07</v>
      </c>
      <c r="N148" s="10">
        <v>7.54</v>
      </c>
      <c r="O148" s="10">
        <v>7.97</v>
      </c>
      <c r="P148" s="10">
        <v>6.66</v>
      </c>
      <c r="Q148" s="10">
        <v>5.85</v>
      </c>
      <c r="R148" s="676"/>
      <c r="S148" s="692">
        <v>0.74652777777777779</v>
      </c>
      <c r="T148" s="10">
        <f t="shared" si="11"/>
        <v>0</v>
      </c>
      <c r="U148" s="10">
        <f t="shared" si="11"/>
        <v>0</v>
      </c>
      <c r="V148" s="10">
        <f t="shared" si="11"/>
        <v>0</v>
      </c>
      <c r="W148" s="10">
        <f t="shared" si="11"/>
        <v>7.0000000000000284E-2</v>
      </c>
      <c r="X148" s="10">
        <f t="shared" si="11"/>
        <v>0</v>
      </c>
      <c r="Y148" s="10">
        <f t="shared" si="11"/>
        <v>0</v>
      </c>
      <c r="Z148" s="10">
        <f t="shared" si="11"/>
        <v>3.0000000000000249E-2</v>
      </c>
      <c r="AA148" s="10">
        <f t="shared" si="11"/>
        <v>0</v>
      </c>
      <c r="AB148" s="13">
        <f t="shared" si="11"/>
        <v>0.12999999999999989</v>
      </c>
      <c r="AC148" s="10">
        <f t="shared" si="11"/>
        <v>0</v>
      </c>
      <c r="AD148" s="10">
        <f t="shared" si="11"/>
        <v>0</v>
      </c>
      <c r="AE148" s="10">
        <f t="shared" si="11"/>
        <v>3.0000000000000249E-2</v>
      </c>
      <c r="AF148" s="10">
        <f t="shared" si="12"/>
        <v>0</v>
      </c>
      <c r="AG148" s="10">
        <f t="shared" si="12"/>
        <v>0.29999999999999982</v>
      </c>
      <c r="AH148" s="10">
        <f t="shared" si="12"/>
        <v>3.0000000000000249E-2</v>
      </c>
      <c r="AI148" s="10">
        <f t="shared" si="12"/>
        <v>2.9999999999999361E-2</v>
      </c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73"/>
    </row>
    <row r="149" spans="1:57" ht="16" thickTop="1">
      <c r="A149" s="690">
        <v>0.75</v>
      </c>
      <c r="B149" s="91">
        <v>6.32</v>
      </c>
      <c r="C149" s="91">
        <v>8.01</v>
      </c>
      <c r="D149" s="91">
        <v>8.48</v>
      </c>
      <c r="E149" s="91">
        <v>7.44</v>
      </c>
      <c r="F149" s="91">
        <v>6.3</v>
      </c>
      <c r="G149" s="91">
        <v>7.51</v>
      </c>
      <c r="H149" s="91">
        <v>7.82</v>
      </c>
      <c r="I149" s="91">
        <v>6.58</v>
      </c>
      <c r="J149" s="345">
        <v>5.68</v>
      </c>
      <c r="K149" s="91">
        <v>7.01</v>
      </c>
      <c r="L149" s="91">
        <v>7.68</v>
      </c>
      <c r="M149" s="91">
        <v>7.07</v>
      </c>
      <c r="N149" s="91">
        <v>7.54</v>
      </c>
      <c r="O149" s="91">
        <v>7.97</v>
      </c>
      <c r="P149" s="91">
        <v>6.76</v>
      </c>
      <c r="Q149" s="91">
        <v>5.85</v>
      </c>
      <c r="R149" s="676"/>
      <c r="S149" s="673">
        <v>0.75</v>
      </c>
      <c r="T149" s="91">
        <f t="shared" si="11"/>
        <v>0</v>
      </c>
      <c r="U149" s="91">
        <f t="shared" si="11"/>
        <v>0</v>
      </c>
      <c r="V149" s="91">
        <f t="shared" si="11"/>
        <v>0</v>
      </c>
      <c r="W149" s="91">
        <f t="shared" si="11"/>
        <v>0.10000000000000053</v>
      </c>
      <c r="X149" s="91">
        <f t="shared" si="11"/>
        <v>0</v>
      </c>
      <c r="Y149" s="91">
        <f t="shared" si="11"/>
        <v>0</v>
      </c>
      <c r="Z149" s="91">
        <f t="shared" si="11"/>
        <v>0</v>
      </c>
      <c r="AA149" s="91">
        <f t="shared" si="11"/>
        <v>0</v>
      </c>
      <c r="AB149" s="345">
        <f t="shared" si="11"/>
        <v>9.9999999999997868E-3</v>
      </c>
      <c r="AC149" s="91">
        <f t="shared" si="11"/>
        <v>0</v>
      </c>
      <c r="AD149" s="91">
        <f t="shared" si="11"/>
        <v>0</v>
      </c>
      <c r="AE149" s="91">
        <f t="shared" si="11"/>
        <v>0</v>
      </c>
      <c r="AF149" s="91">
        <f t="shared" si="12"/>
        <v>0</v>
      </c>
      <c r="AG149" s="91">
        <f t="shared" si="12"/>
        <v>0</v>
      </c>
      <c r="AH149" s="91">
        <f t="shared" si="12"/>
        <v>9.9999999999999645E-2</v>
      </c>
      <c r="AI149" s="91">
        <f t="shared" si="12"/>
        <v>0</v>
      </c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73"/>
    </row>
    <row r="150" spans="1:57">
      <c r="A150" s="691">
        <v>0.75347222222222221</v>
      </c>
      <c r="B150" s="10">
        <v>6.32</v>
      </c>
      <c r="C150" s="10">
        <v>8.0399999999999991</v>
      </c>
      <c r="D150" s="10">
        <v>8.48</v>
      </c>
      <c r="E150" s="10">
        <v>7.44</v>
      </c>
      <c r="F150" s="10">
        <v>6.3</v>
      </c>
      <c r="G150" s="10">
        <v>7.51</v>
      </c>
      <c r="H150" s="10">
        <v>7.82</v>
      </c>
      <c r="I150" s="10">
        <v>6.58</v>
      </c>
      <c r="J150" s="13">
        <v>5.68</v>
      </c>
      <c r="K150" s="10">
        <v>7.01</v>
      </c>
      <c r="L150" s="10">
        <v>7.68</v>
      </c>
      <c r="M150" s="10">
        <v>7.07</v>
      </c>
      <c r="N150" s="10">
        <v>7.6</v>
      </c>
      <c r="O150" s="10">
        <v>7.97</v>
      </c>
      <c r="P150" s="10">
        <v>6.87</v>
      </c>
      <c r="Q150" s="10">
        <v>5.85</v>
      </c>
      <c r="R150" s="676"/>
      <c r="S150" s="692">
        <v>0.75347222222222221</v>
      </c>
      <c r="T150" s="10">
        <f t="shared" si="11"/>
        <v>0</v>
      </c>
      <c r="U150" s="10">
        <f t="shared" si="11"/>
        <v>2.9999999999999361E-2</v>
      </c>
      <c r="V150" s="10">
        <f t="shared" si="11"/>
        <v>0</v>
      </c>
      <c r="W150" s="10">
        <f t="shared" si="11"/>
        <v>0</v>
      </c>
      <c r="X150" s="10">
        <f t="shared" si="11"/>
        <v>0</v>
      </c>
      <c r="Y150" s="10">
        <f t="shared" si="11"/>
        <v>0</v>
      </c>
      <c r="Z150" s="10">
        <f t="shared" si="11"/>
        <v>0</v>
      </c>
      <c r="AA150" s="10">
        <f t="shared" si="11"/>
        <v>0</v>
      </c>
      <c r="AB150" s="13">
        <f t="shared" si="11"/>
        <v>0</v>
      </c>
      <c r="AC150" s="10">
        <f t="shared" si="11"/>
        <v>0</v>
      </c>
      <c r="AD150" s="10">
        <f t="shared" si="11"/>
        <v>0</v>
      </c>
      <c r="AE150" s="10">
        <f t="shared" si="11"/>
        <v>0</v>
      </c>
      <c r="AF150" s="10">
        <f t="shared" si="12"/>
        <v>5.9999999999999609E-2</v>
      </c>
      <c r="AG150" s="10">
        <f t="shared" si="12"/>
        <v>0</v>
      </c>
      <c r="AH150" s="10">
        <f t="shared" si="12"/>
        <v>0.11000000000000032</v>
      </c>
      <c r="AI150" s="10">
        <f t="shared" si="12"/>
        <v>0</v>
      </c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73"/>
    </row>
    <row r="151" spans="1:57">
      <c r="A151" s="691">
        <v>0.75694444444444453</v>
      </c>
      <c r="B151" s="10">
        <v>6.32</v>
      </c>
      <c r="C151" s="10">
        <v>8.0399999999999991</v>
      </c>
      <c r="D151" s="10">
        <v>8.49</v>
      </c>
      <c r="E151" s="10">
        <v>7.44</v>
      </c>
      <c r="F151" s="10">
        <v>6.36</v>
      </c>
      <c r="G151" s="10">
        <v>7.51</v>
      </c>
      <c r="H151" s="10">
        <v>7.82</v>
      </c>
      <c r="I151" s="10">
        <v>6.58</v>
      </c>
      <c r="J151" s="13">
        <v>5.68</v>
      </c>
      <c r="K151" s="10">
        <v>7.01</v>
      </c>
      <c r="L151" s="10">
        <v>7.68</v>
      </c>
      <c r="M151" s="10">
        <v>7.07</v>
      </c>
      <c r="N151" s="10">
        <v>7.67</v>
      </c>
      <c r="O151" s="10">
        <v>7.97</v>
      </c>
      <c r="P151" s="10">
        <v>6.87</v>
      </c>
      <c r="Q151" s="10">
        <v>5.85</v>
      </c>
      <c r="R151" s="676"/>
      <c r="S151" s="692">
        <v>0.75694444444444453</v>
      </c>
      <c r="T151" s="10">
        <f t="shared" si="11"/>
        <v>0</v>
      </c>
      <c r="U151" s="10">
        <f t="shared" si="11"/>
        <v>0</v>
      </c>
      <c r="V151" s="10">
        <f t="shared" si="11"/>
        <v>9.9999999999997868E-3</v>
      </c>
      <c r="W151" s="10">
        <f t="shared" si="11"/>
        <v>0</v>
      </c>
      <c r="X151" s="10">
        <f t="shared" si="11"/>
        <v>6.0000000000000497E-2</v>
      </c>
      <c r="Y151" s="10">
        <f t="shared" si="11"/>
        <v>0</v>
      </c>
      <c r="Z151" s="10">
        <f t="shared" si="11"/>
        <v>0</v>
      </c>
      <c r="AA151" s="10">
        <f t="shared" si="11"/>
        <v>0</v>
      </c>
      <c r="AB151" s="13">
        <f t="shared" si="11"/>
        <v>0</v>
      </c>
      <c r="AC151" s="10">
        <f t="shared" si="11"/>
        <v>0</v>
      </c>
      <c r="AD151" s="10">
        <f t="shared" si="11"/>
        <v>0</v>
      </c>
      <c r="AE151" s="10">
        <f t="shared" si="11"/>
        <v>0</v>
      </c>
      <c r="AF151" s="10">
        <f t="shared" si="12"/>
        <v>7.0000000000000284E-2</v>
      </c>
      <c r="AG151" s="10">
        <f t="shared" si="12"/>
        <v>0</v>
      </c>
      <c r="AH151" s="10">
        <f t="shared" si="12"/>
        <v>0</v>
      </c>
      <c r="AI151" s="10">
        <f t="shared" si="12"/>
        <v>0</v>
      </c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73"/>
    </row>
    <row r="152" spans="1:57">
      <c r="A152" s="691">
        <v>0.76041666666666663</v>
      </c>
      <c r="B152" s="10">
        <v>6.32</v>
      </c>
      <c r="C152" s="10">
        <v>8.0399999999999991</v>
      </c>
      <c r="D152" s="10">
        <v>8.49</v>
      </c>
      <c r="E152" s="10">
        <v>7.44</v>
      </c>
      <c r="F152" s="10">
        <v>6.46</v>
      </c>
      <c r="G152" s="10">
        <v>7.51</v>
      </c>
      <c r="H152" s="10">
        <v>7.82</v>
      </c>
      <c r="I152" s="10">
        <v>6.67</v>
      </c>
      <c r="J152" s="13">
        <v>5.68</v>
      </c>
      <c r="K152" s="10">
        <v>7.01</v>
      </c>
      <c r="L152" s="10">
        <v>7.68</v>
      </c>
      <c r="M152" s="10">
        <v>7.07</v>
      </c>
      <c r="N152" s="10">
        <v>7.7</v>
      </c>
      <c r="O152" s="10">
        <v>7.97</v>
      </c>
      <c r="P152" s="10">
        <v>6.87</v>
      </c>
      <c r="Q152" s="10">
        <v>5.85</v>
      </c>
      <c r="R152" s="676"/>
      <c r="S152" s="692">
        <v>0.76041666666666663</v>
      </c>
      <c r="T152" s="10">
        <f t="shared" si="11"/>
        <v>0</v>
      </c>
      <c r="U152" s="10">
        <f t="shared" si="11"/>
        <v>0</v>
      </c>
      <c r="V152" s="10">
        <f t="shared" si="11"/>
        <v>0</v>
      </c>
      <c r="W152" s="10">
        <f t="shared" si="11"/>
        <v>0</v>
      </c>
      <c r="X152" s="10">
        <f t="shared" si="11"/>
        <v>9.9999999999999645E-2</v>
      </c>
      <c r="Y152" s="10">
        <f t="shared" si="11"/>
        <v>0</v>
      </c>
      <c r="Z152" s="10">
        <f t="shared" si="11"/>
        <v>0</v>
      </c>
      <c r="AA152" s="10">
        <f t="shared" si="11"/>
        <v>8.9999999999999858E-2</v>
      </c>
      <c r="AB152" s="13">
        <f t="shared" si="11"/>
        <v>0</v>
      </c>
      <c r="AC152" s="10">
        <f t="shared" si="11"/>
        <v>0</v>
      </c>
      <c r="AD152" s="10">
        <f t="shared" si="11"/>
        <v>0</v>
      </c>
      <c r="AE152" s="10">
        <f t="shared" si="11"/>
        <v>0</v>
      </c>
      <c r="AF152" s="10">
        <f t="shared" si="12"/>
        <v>3.0000000000000249E-2</v>
      </c>
      <c r="AG152" s="10">
        <f t="shared" si="12"/>
        <v>0</v>
      </c>
      <c r="AH152" s="10">
        <f t="shared" si="12"/>
        <v>0</v>
      </c>
      <c r="AI152" s="10">
        <f t="shared" si="12"/>
        <v>0</v>
      </c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73"/>
    </row>
    <row r="153" spans="1:57">
      <c r="A153" s="691">
        <v>0.76388888888888884</v>
      </c>
      <c r="B153" s="10">
        <v>6.32</v>
      </c>
      <c r="C153" s="10">
        <v>8.0399999999999991</v>
      </c>
      <c r="D153" s="10">
        <v>8.49</v>
      </c>
      <c r="E153" s="10">
        <v>7.44</v>
      </c>
      <c r="F153" s="10">
        <v>6.46</v>
      </c>
      <c r="G153" s="10">
        <v>7.51</v>
      </c>
      <c r="H153" s="10">
        <v>7.82</v>
      </c>
      <c r="I153" s="10">
        <v>6.67</v>
      </c>
      <c r="J153" s="13">
        <v>5.68</v>
      </c>
      <c r="K153" s="10">
        <v>7.01</v>
      </c>
      <c r="L153" s="10">
        <v>7.8</v>
      </c>
      <c r="M153" s="10">
        <v>7.07</v>
      </c>
      <c r="N153" s="10">
        <v>7.7</v>
      </c>
      <c r="O153" s="10">
        <v>7.97</v>
      </c>
      <c r="P153" s="10">
        <v>6.87</v>
      </c>
      <c r="Q153" s="10">
        <v>5.85</v>
      </c>
      <c r="R153" s="676"/>
      <c r="S153" s="692">
        <v>0.76388888888888884</v>
      </c>
      <c r="T153" s="10">
        <f t="shared" si="11"/>
        <v>0</v>
      </c>
      <c r="U153" s="10">
        <f t="shared" si="11"/>
        <v>0</v>
      </c>
      <c r="V153" s="10">
        <f t="shared" si="11"/>
        <v>0</v>
      </c>
      <c r="W153" s="10">
        <f t="shared" si="11"/>
        <v>0</v>
      </c>
      <c r="X153" s="10">
        <f t="shared" si="11"/>
        <v>0</v>
      </c>
      <c r="Y153" s="10">
        <f t="shared" si="11"/>
        <v>0</v>
      </c>
      <c r="Z153" s="10">
        <f t="shared" si="11"/>
        <v>0</v>
      </c>
      <c r="AA153" s="10">
        <f t="shared" si="11"/>
        <v>0</v>
      </c>
      <c r="AB153" s="13">
        <f t="shared" si="11"/>
        <v>0</v>
      </c>
      <c r="AC153" s="10">
        <f t="shared" si="11"/>
        <v>0</v>
      </c>
      <c r="AD153" s="10">
        <f t="shared" si="11"/>
        <v>0.12000000000000011</v>
      </c>
      <c r="AE153" s="10">
        <f t="shared" si="11"/>
        <v>0</v>
      </c>
      <c r="AF153" s="10">
        <f t="shared" si="12"/>
        <v>0</v>
      </c>
      <c r="AG153" s="10">
        <f t="shared" si="12"/>
        <v>0</v>
      </c>
      <c r="AH153" s="10">
        <f t="shared" si="12"/>
        <v>0</v>
      </c>
      <c r="AI153" s="10">
        <f t="shared" si="12"/>
        <v>0</v>
      </c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73"/>
    </row>
    <row r="154" spans="1:57">
      <c r="A154" s="691">
        <v>0.76736111111111116</v>
      </c>
      <c r="B154" s="10">
        <v>6.32</v>
      </c>
      <c r="C154" s="10">
        <v>8.0399999999999991</v>
      </c>
      <c r="D154" s="10">
        <v>8.49</v>
      </c>
      <c r="E154" s="10">
        <v>7.44</v>
      </c>
      <c r="F154" s="10">
        <v>6.46</v>
      </c>
      <c r="G154" s="10">
        <v>7.51</v>
      </c>
      <c r="H154" s="10">
        <v>7.82</v>
      </c>
      <c r="I154" s="10">
        <v>6.75</v>
      </c>
      <c r="J154" s="13">
        <v>5.68</v>
      </c>
      <c r="K154" s="10">
        <v>7.04</v>
      </c>
      <c r="L154" s="10">
        <v>7.83</v>
      </c>
      <c r="M154" s="10">
        <v>7.1</v>
      </c>
      <c r="N154" s="10">
        <v>7.7</v>
      </c>
      <c r="O154" s="10">
        <v>7.97</v>
      </c>
      <c r="P154" s="10">
        <v>6.87</v>
      </c>
      <c r="Q154" s="10">
        <v>5.85</v>
      </c>
      <c r="R154" s="676"/>
      <c r="S154" s="692">
        <v>0.76736111111111116</v>
      </c>
      <c r="T154" s="10">
        <f t="shared" si="11"/>
        <v>0</v>
      </c>
      <c r="U154" s="10">
        <f t="shared" si="11"/>
        <v>0</v>
      </c>
      <c r="V154" s="10">
        <f t="shared" si="11"/>
        <v>0</v>
      </c>
      <c r="W154" s="10">
        <f t="shared" si="11"/>
        <v>0</v>
      </c>
      <c r="X154" s="10">
        <f t="shared" si="11"/>
        <v>0</v>
      </c>
      <c r="Y154" s="10">
        <f t="shared" si="11"/>
        <v>0</v>
      </c>
      <c r="Z154" s="10">
        <f t="shared" si="11"/>
        <v>0</v>
      </c>
      <c r="AA154" s="10">
        <f t="shared" si="11"/>
        <v>8.0000000000000071E-2</v>
      </c>
      <c r="AB154" s="13">
        <f t="shared" si="11"/>
        <v>0</v>
      </c>
      <c r="AC154" s="10">
        <f t="shared" si="11"/>
        <v>3.0000000000000249E-2</v>
      </c>
      <c r="AD154" s="10">
        <f t="shared" si="11"/>
        <v>3.0000000000000249E-2</v>
      </c>
      <c r="AE154" s="10">
        <f t="shared" si="11"/>
        <v>2.9999999999999361E-2</v>
      </c>
      <c r="AF154" s="10">
        <f t="shared" si="12"/>
        <v>0</v>
      </c>
      <c r="AG154" s="10">
        <f t="shared" si="12"/>
        <v>0</v>
      </c>
      <c r="AH154" s="10">
        <f t="shared" si="12"/>
        <v>0</v>
      </c>
      <c r="AI154" s="10">
        <f t="shared" si="12"/>
        <v>0</v>
      </c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73"/>
    </row>
    <row r="155" spans="1:57">
      <c r="A155" s="691">
        <v>0.77083333333333337</v>
      </c>
      <c r="B155" s="10">
        <v>6.32</v>
      </c>
      <c r="C155" s="10">
        <v>8.0399999999999991</v>
      </c>
      <c r="D155" s="10">
        <v>8.49</v>
      </c>
      <c r="E155" s="10">
        <v>7.44</v>
      </c>
      <c r="F155" s="10">
        <v>6.47</v>
      </c>
      <c r="G155" s="10">
        <v>7.51</v>
      </c>
      <c r="H155" s="10">
        <v>7.82</v>
      </c>
      <c r="I155" s="10">
        <v>6.75</v>
      </c>
      <c r="J155" s="13">
        <v>5.68</v>
      </c>
      <c r="K155" s="10">
        <v>7.07</v>
      </c>
      <c r="L155" s="10">
        <v>7.83</v>
      </c>
      <c r="M155" s="10">
        <v>7.14</v>
      </c>
      <c r="N155" s="10">
        <v>7.7</v>
      </c>
      <c r="O155" s="10">
        <v>7.97</v>
      </c>
      <c r="P155" s="10">
        <v>6.87</v>
      </c>
      <c r="Q155" s="10">
        <v>5.85</v>
      </c>
      <c r="R155" s="676"/>
      <c r="S155" s="692">
        <v>0.77083333333333337</v>
      </c>
      <c r="T155" s="10">
        <f t="shared" si="11"/>
        <v>0</v>
      </c>
      <c r="U155" s="10">
        <f t="shared" si="11"/>
        <v>0</v>
      </c>
      <c r="V155" s="10">
        <f t="shared" si="11"/>
        <v>0</v>
      </c>
      <c r="W155" s="10">
        <f t="shared" si="11"/>
        <v>0</v>
      </c>
      <c r="X155" s="10">
        <f t="shared" si="11"/>
        <v>9.9999999999997868E-3</v>
      </c>
      <c r="Y155" s="10">
        <f t="shared" si="11"/>
        <v>0</v>
      </c>
      <c r="Z155" s="10">
        <f t="shared" si="11"/>
        <v>0</v>
      </c>
      <c r="AA155" s="10">
        <f t="shared" si="11"/>
        <v>0</v>
      </c>
      <c r="AB155" s="13">
        <f t="shared" si="11"/>
        <v>0</v>
      </c>
      <c r="AC155" s="10">
        <f t="shared" si="11"/>
        <v>3.0000000000000249E-2</v>
      </c>
      <c r="AD155" s="10">
        <f t="shared" si="11"/>
        <v>0</v>
      </c>
      <c r="AE155" s="10">
        <f t="shared" si="11"/>
        <v>4.0000000000000036E-2</v>
      </c>
      <c r="AF155" s="10">
        <f t="shared" si="12"/>
        <v>0</v>
      </c>
      <c r="AG155" s="10">
        <f t="shared" si="12"/>
        <v>0</v>
      </c>
      <c r="AH155" s="10">
        <f t="shared" si="12"/>
        <v>0</v>
      </c>
      <c r="AI155" s="10">
        <f t="shared" si="12"/>
        <v>0</v>
      </c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73"/>
    </row>
    <row r="156" spans="1:57">
      <c r="A156" s="691">
        <v>0.77430555555555547</v>
      </c>
      <c r="B156" s="10">
        <v>6.32</v>
      </c>
      <c r="C156" s="10">
        <v>8.0399999999999991</v>
      </c>
      <c r="D156" s="10">
        <v>8.5500000000000007</v>
      </c>
      <c r="E156" s="10">
        <v>7.44</v>
      </c>
      <c r="F156" s="10">
        <v>6.47</v>
      </c>
      <c r="G156" s="10">
        <v>7.51</v>
      </c>
      <c r="H156" s="10">
        <v>7.83</v>
      </c>
      <c r="I156" s="10">
        <v>6.75</v>
      </c>
      <c r="J156" s="13">
        <v>5.68</v>
      </c>
      <c r="K156" s="10">
        <v>7.07</v>
      </c>
      <c r="L156" s="10">
        <v>8.3000000000000007</v>
      </c>
      <c r="M156" s="10">
        <v>7.14</v>
      </c>
      <c r="N156" s="10">
        <v>7.7</v>
      </c>
      <c r="O156" s="10">
        <v>7.98</v>
      </c>
      <c r="P156" s="10">
        <v>6.87</v>
      </c>
      <c r="Q156" s="10">
        <v>5.85</v>
      </c>
      <c r="R156" s="676"/>
      <c r="S156" s="692">
        <v>0.77430555555555547</v>
      </c>
      <c r="T156" s="10">
        <f t="shared" si="11"/>
        <v>0</v>
      </c>
      <c r="U156" s="10">
        <f t="shared" si="11"/>
        <v>0</v>
      </c>
      <c r="V156" s="10">
        <f t="shared" si="11"/>
        <v>6.0000000000000497E-2</v>
      </c>
      <c r="W156" s="10">
        <f t="shared" si="11"/>
        <v>0</v>
      </c>
      <c r="X156" s="10">
        <f t="shared" si="11"/>
        <v>0</v>
      </c>
      <c r="Y156" s="10">
        <f t="shared" si="11"/>
        <v>0</v>
      </c>
      <c r="Z156" s="10">
        <f t="shared" si="11"/>
        <v>9.9999999999997868E-3</v>
      </c>
      <c r="AA156" s="10">
        <f t="shared" si="11"/>
        <v>0</v>
      </c>
      <c r="AB156" s="13">
        <f t="shared" si="11"/>
        <v>0</v>
      </c>
      <c r="AC156" s="10">
        <f t="shared" si="11"/>
        <v>0</v>
      </c>
      <c r="AD156" s="10">
        <f t="shared" si="11"/>
        <v>0.47000000000000064</v>
      </c>
      <c r="AE156" s="10">
        <f t="shared" si="11"/>
        <v>0</v>
      </c>
      <c r="AF156" s="10">
        <f t="shared" si="12"/>
        <v>0</v>
      </c>
      <c r="AG156" s="10">
        <f t="shared" si="12"/>
        <v>1.0000000000000675E-2</v>
      </c>
      <c r="AH156" s="10">
        <f t="shared" si="12"/>
        <v>0</v>
      </c>
      <c r="AI156" s="10">
        <f t="shared" si="12"/>
        <v>0</v>
      </c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73"/>
    </row>
    <row r="157" spans="1:57">
      <c r="A157" s="691">
        <v>0.77777777777777779</v>
      </c>
      <c r="B157" s="10">
        <v>6.32</v>
      </c>
      <c r="C157" s="10">
        <v>8.0399999999999991</v>
      </c>
      <c r="D157" s="10">
        <v>8.68</v>
      </c>
      <c r="E157" s="10">
        <v>7.44</v>
      </c>
      <c r="F157" s="10">
        <v>6.47</v>
      </c>
      <c r="G157" s="10">
        <v>7.51</v>
      </c>
      <c r="H157" s="10">
        <v>7.83</v>
      </c>
      <c r="I157" s="10">
        <v>6.75</v>
      </c>
      <c r="J157" s="13">
        <v>5.68</v>
      </c>
      <c r="K157" s="10">
        <v>7.07</v>
      </c>
      <c r="L157" s="10">
        <v>8.3000000000000007</v>
      </c>
      <c r="M157" s="10">
        <v>7.14</v>
      </c>
      <c r="N157" s="10">
        <v>7.7</v>
      </c>
      <c r="O157" s="10">
        <v>7.98</v>
      </c>
      <c r="P157" s="10">
        <v>6.87</v>
      </c>
      <c r="Q157" s="10">
        <v>5.85</v>
      </c>
      <c r="R157" s="676"/>
      <c r="S157" s="692">
        <v>0.77777777777777779</v>
      </c>
      <c r="T157" s="10">
        <f t="shared" si="11"/>
        <v>0</v>
      </c>
      <c r="U157" s="10">
        <f t="shared" si="11"/>
        <v>0</v>
      </c>
      <c r="V157" s="10">
        <f t="shared" si="11"/>
        <v>0.12999999999999901</v>
      </c>
      <c r="W157" s="10">
        <f t="shared" si="11"/>
        <v>0</v>
      </c>
      <c r="X157" s="10">
        <f t="shared" si="11"/>
        <v>0</v>
      </c>
      <c r="Y157" s="10">
        <f t="shared" si="11"/>
        <v>0</v>
      </c>
      <c r="Z157" s="10">
        <f t="shared" si="11"/>
        <v>0</v>
      </c>
      <c r="AA157" s="10">
        <f t="shared" si="11"/>
        <v>0</v>
      </c>
      <c r="AB157" s="13">
        <f t="shared" si="11"/>
        <v>0</v>
      </c>
      <c r="AC157" s="10">
        <f t="shared" si="11"/>
        <v>0</v>
      </c>
      <c r="AD157" s="10">
        <f t="shared" si="11"/>
        <v>0</v>
      </c>
      <c r="AE157" s="10">
        <f t="shared" si="11"/>
        <v>0</v>
      </c>
      <c r="AF157" s="10">
        <f t="shared" si="12"/>
        <v>0</v>
      </c>
      <c r="AG157" s="10">
        <f t="shared" si="12"/>
        <v>0</v>
      </c>
      <c r="AH157" s="10">
        <f t="shared" si="12"/>
        <v>0</v>
      </c>
      <c r="AI157" s="10">
        <f t="shared" si="12"/>
        <v>0</v>
      </c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73"/>
    </row>
    <row r="158" spans="1:57">
      <c r="A158" s="691">
        <v>0.78125</v>
      </c>
      <c r="B158" s="10">
        <v>6.32</v>
      </c>
      <c r="C158" s="10">
        <v>8.0399999999999991</v>
      </c>
      <c r="D158" s="10">
        <v>8.74</v>
      </c>
      <c r="E158" s="10">
        <v>7.46</v>
      </c>
      <c r="F158" s="10">
        <v>6.47</v>
      </c>
      <c r="G158" s="10">
        <v>7.51</v>
      </c>
      <c r="H158" s="10">
        <v>7.88</v>
      </c>
      <c r="I158" s="10">
        <v>6.75</v>
      </c>
      <c r="J158" s="13">
        <v>5.68</v>
      </c>
      <c r="K158" s="10">
        <v>7.09</v>
      </c>
      <c r="L158" s="10">
        <v>8.3000000000000007</v>
      </c>
      <c r="M158" s="10">
        <v>7.14</v>
      </c>
      <c r="N158" s="10">
        <v>7.7</v>
      </c>
      <c r="O158" s="10">
        <v>7.98</v>
      </c>
      <c r="P158" s="10">
        <v>6.87</v>
      </c>
      <c r="Q158" s="10">
        <v>5.85</v>
      </c>
      <c r="R158" s="676"/>
      <c r="S158" s="692">
        <v>0.78125</v>
      </c>
      <c r="T158" s="10">
        <f t="shared" si="11"/>
        <v>0</v>
      </c>
      <c r="U158" s="10">
        <f t="shared" si="11"/>
        <v>0</v>
      </c>
      <c r="V158" s="10">
        <f t="shared" si="11"/>
        <v>6.0000000000000497E-2</v>
      </c>
      <c r="W158" s="10">
        <f t="shared" si="11"/>
        <v>1.9999999999999574E-2</v>
      </c>
      <c r="X158" s="10">
        <f t="shared" si="11"/>
        <v>0</v>
      </c>
      <c r="Y158" s="10">
        <f t="shared" si="11"/>
        <v>0</v>
      </c>
      <c r="Z158" s="10">
        <f t="shared" si="11"/>
        <v>4.9999999999999822E-2</v>
      </c>
      <c r="AA158" s="10">
        <f t="shared" si="11"/>
        <v>0</v>
      </c>
      <c r="AB158" s="13">
        <f t="shared" si="11"/>
        <v>0</v>
      </c>
      <c r="AC158" s="10">
        <f t="shared" si="11"/>
        <v>1.9999999999999574E-2</v>
      </c>
      <c r="AD158" s="10">
        <f t="shared" si="11"/>
        <v>0</v>
      </c>
      <c r="AE158" s="10">
        <f t="shared" si="11"/>
        <v>0</v>
      </c>
      <c r="AF158" s="10">
        <f t="shared" si="12"/>
        <v>0</v>
      </c>
      <c r="AG158" s="10">
        <f t="shared" si="12"/>
        <v>0</v>
      </c>
      <c r="AH158" s="10">
        <f t="shared" si="12"/>
        <v>0</v>
      </c>
      <c r="AI158" s="10">
        <f t="shared" si="12"/>
        <v>0</v>
      </c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73"/>
    </row>
    <row r="159" spans="1:57">
      <c r="A159" s="691">
        <v>0.78472222222222221</v>
      </c>
      <c r="B159" s="10">
        <v>6.33</v>
      </c>
      <c r="C159" s="10">
        <v>8.0399999999999991</v>
      </c>
      <c r="D159" s="10">
        <v>8.77</v>
      </c>
      <c r="E159" s="10">
        <v>7.46</v>
      </c>
      <c r="F159" s="10">
        <v>6.47</v>
      </c>
      <c r="G159" s="10">
        <v>7.66</v>
      </c>
      <c r="H159" s="10">
        <v>7.97</v>
      </c>
      <c r="I159" s="10">
        <v>6.75</v>
      </c>
      <c r="J159" s="13">
        <v>5.68</v>
      </c>
      <c r="K159" s="10">
        <v>7.09</v>
      </c>
      <c r="L159" s="10">
        <v>8.3000000000000007</v>
      </c>
      <c r="M159" s="10">
        <v>7.14</v>
      </c>
      <c r="N159" s="10">
        <v>7.89</v>
      </c>
      <c r="O159" s="10">
        <v>7.98</v>
      </c>
      <c r="P159" s="10">
        <v>6.87</v>
      </c>
      <c r="Q159" s="10">
        <v>5.85</v>
      </c>
      <c r="R159" s="676"/>
      <c r="S159" s="692">
        <v>0.78472222222222221</v>
      </c>
      <c r="T159" s="10">
        <f t="shared" si="11"/>
        <v>9.9999999999997868E-3</v>
      </c>
      <c r="U159" s="10">
        <f t="shared" si="11"/>
        <v>0</v>
      </c>
      <c r="V159" s="10">
        <f t="shared" si="11"/>
        <v>2.9999999999999361E-2</v>
      </c>
      <c r="W159" s="10">
        <f t="shared" si="11"/>
        <v>0</v>
      </c>
      <c r="X159" s="10">
        <f t="shared" si="11"/>
        <v>0</v>
      </c>
      <c r="Y159" s="10">
        <f t="shared" si="11"/>
        <v>0.15000000000000036</v>
      </c>
      <c r="Z159" s="10">
        <f t="shared" si="11"/>
        <v>8.9999999999999858E-2</v>
      </c>
      <c r="AA159" s="10">
        <f t="shared" si="11"/>
        <v>0</v>
      </c>
      <c r="AB159" s="13">
        <f t="shared" si="11"/>
        <v>0</v>
      </c>
      <c r="AC159" s="10">
        <f t="shared" si="11"/>
        <v>0</v>
      </c>
      <c r="AD159" s="10">
        <f t="shared" si="11"/>
        <v>0</v>
      </c>
      <c r="AE159" s="10">
        <f t="shared" si="11"/>
        <v>0</v>
      </c>
      <c r="AF159" s="10">
        <f t="shared" si="12"/>
        <v>0.1899999999999995</v>
      </c>
      <c r="AG159" s="10">
        <f t="shared" si="12"/>
        <v>0</v>
      </c>
      <c r="AH159" s="10">
        <f t="shared" si="12"/>
        <v>0</v>
      </c>
      <c r="AI159" s="10">
        <f t="shared" si="12"/>
        <v>0</v>
      </c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73"/>
    </row>
    <row r="160" spans="1:57" ht="16" thickBot="1">
      <c r="A160" s="691">
        <v>0.78819444444444453</v>
      </c>
      <c r="B160" s="10">
        <v>6.33</v>
      </c>
      <c r="C160" s="10">
        <v>8.07</v>
      </c>
      <c r="D160" s="10">
        <v>8.77</v>
      </c>
      <c r="E160" s="10">
        <v>7.46</v>
      </c>
      <c r="F160" s="10">
        <v>6.48</v>
      </c>
      <c r="G160" s="10">
        <v>7.76</v>
      </c>
      <c r="H160" s="10">
        <v>8.01</v>
      </c>
      <c r="I160" s="10">
        <v>6.75</v>
      </c>
      <c r="J160" s="13">
        <v>5.68</v>
      </c>
      <c r="K160" s="10">
        <v>7.09</v>
      </c>
      <c r="L160" s="10">
        <v>8.3000000000000007</v>
      </c>
      <c r="M160" s="10">
        <v>7.14</v>
      </c>
      <c r="N160" s="10">
        <v>7.9</v>
      </c>
      <c r="O160" s="10">
        <v>7.98</v>
      </c>
      <c r="P160" s="10">
        <v>6.87</v>
      </c>
      <c r="Q160" s="10">
        <v>5.85</v>
      </c>
      <c r="R160" s="676"/>
      <c r="S160" s="692">
        <v>0.78819444444444453</v>
      </c>
      <c r="T160" s="10">
        <f t="shared" si="11"/>
        <v>0</v>
      </c>
      <c r="U160" s="10">
        <f t="shared" si="11"/>
        <v>3.0000000000001137E-2</v>
      </c>
      <c r="V160" s="10">
        <f t="shared" si="11"/>
        <v>0</v>
      </c>
      <c r="W160" s="10">
        <f t="shared" si="11"/>
        <v>0</v>
      </c>
      <c r="X160" s="10">
        <f t="shared" si="11"/>
        <v>1.0000000000000675E-2</v>
      </c>
      <c r="Y160" s="10">
        <f t="shared" si="11"/>
        <v>9.9999999999999645E-2</v>
      </c>
      <c r="Z160" s="10">
        <f t="shared" si="11"/>
        <v>4.0000000000000036E-2</v>
      </c>
      <c r="AA160" s="10">
        <f t="shared" si="11"/>
        <v>0</v>
      </c>
      <c r="AB160" s="13">
        <f t="shared" si="11"/>
        <v>0</v>
      </c>
      <c r="AC160" s="10">
        <f t="shared" si="11"/>
        <v>0</v>
      </c>
      <c r="AD160" s="10">
        <f t="shared" si="11"/>
        <v>0</v>
      </c>
      <c r="AE160" s="10">
        <f t="shared" si="11"/>
        <v>0</v>
      </c>
      <c r="AF160" s="10">
        <f t="shared" si="12"/>
        <v>1.0000000000000675E-2</v>
      </c>
      <c r="AG160" s="10">
        <f t="shared" si="12"/>
        <v>0</v>
      </c>
      <c r="AH160" s="10">
        <f t="shared" si="12"/>
        <v>0</v>
      </c>
      <c r="AI160" s="10">
        <f t="shared" si="12"/>
        <v>0</v>
      </c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73"/>
    </row>
    <row r="161" spans="1:57" ht="16" thickTop="1">
      <c r="A161" s="693">
        <v>0.79166666666666663</v>
      </c>
      <c r="B161" s="685">
        <v>6.34</v>
      </c>
      <c r="C161" s="685">
        <v>8.26</v>
      </c>
      <c r="D161" s="685">
        <v>8.77</v>
      </c>
      <c r="E161" s="685">
        <v>7.46</v>
      </c>
      <c r="F161" s="685">
        <v>6.48</v>
      </c>
      <c r="G161" s="685">
        <v>7.76</v>
      </c>
      <c r="H161" s="685">
        <v>8.01</v>
      </c>
      <c r="I161" s="685">
        <v>6.75</v>
      </c>
      <c r="J161" s="686">
        <v>5.71</v>
      </c>
      <c r="K161" s="685">
        <v>7.09</v>
      </c>
      <c r="L161" s="685">
        <v>8.3000000000000007</v>
      </c>
      <c r="M161" s="685">
        <v>7.14</v>
      </c>
      <c r="N161" s="685">
        <v>7.9</v>
      </c>
      <c r="O161" s="685">
        <v>7.99</v>
      </c>
      <c r="P161" s="685">
        <v>6.87</v>
      </c>
      <c r="Q161" s="685">
        <v>5.85</v>
      </c>
      <c r="R161" s="676"/>
      <c r="S161" s="684">
        <v>0.79166666666666663</v>
      </c>
      <c r="T161" s="685">
        <f t="shared" si="11"/>
        <v>9.9999999999997868E-3</v>
      </c>
      <c r="U161" s="685">
        <f t="shared" si="11"/>
        <v>0.1899999999999995</v>
      </c>
      <c r="V161" s="685">
        <f t="shared" si="11"/>
        <v>0</v>
      </c>
      <c r="W161" s="685">
        <f t="shared" si="11"/>
        <v>0</v>
      </c>
      <c r="X161" s="685">
        <f t="shared" si="11"/>
        <v>0</v>
      </c>
      <c r="Y161" s="685">
        <f t="shared" si="11"/>
        <v>0</v>
      </c>
      <c r="Z161" s="685">
        <f t="shared" si="11"/>
        <v>0</v>
      </c>
      <c r="AA161" s="685">
        <f t="shared" si="11"/>
        <v>0</v>
      </c>
      <c r="AB161" s="686">
        <f t="shared" si="11"/>
        <v>3.0000000000000249E-2</v>
      </c>
      <c r="AC161" s="685">
        <f t="shared" si="11"/>
        <v>0</v>
      </c>
      <c r="AD161" s="685">
        <f t="shared" si="11"/>
        <v>0</v>
      </c>
      <c r="AE161" s="685">
        <f t="shared" si="11"/>
        <v>0</v>
      </c>
      <c r="AF161" s="685">
        <f t="shared" si="12"/>
        <v>0</v>
      </c>
      <c r="AG161" s="685">
        <f t="shared" si="12"/>
        <v>9.9999999999997868E-3</v>
      </c>
      <c r="AH161" s="685">
        <f t="shared" si="12"/>
        <v>0</v>
      </c>
      <c r="AI161" s="685">
        <f t="shared" si="12"/>
        <v>0</v>
      </c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73"/>
    </row>
    <row r="162" spans="1:57">
      <c r="A162" s="688">
        <v>0.79513888888888884</v>
      </c>
      <c r="B162" s="689">
        <v>6.34</v>
      </c>
      <c r="C162" s="689">
        <v>8.26</v>
      </c>
      <c r="D162" s="689">
        <v>8.77</v>
      </c>
      <c r="E162" s="689">
        <v>7.46</v>
      </c>
      <c r="F162" s="689">
        <v>6.49</v>
      </c>
      <c r="G162" s="689">
        <v>7.76</v>
      </c>
      <c r="H162" s="689">
        <v>8.01</v>
      </c>
      <c r="I162" s="689">
        <v>6.75</v>
      </c>
      <c r="J162" s="683">
        <v>5.74</v>
      </c>
      <c r="K162" s="689">
        <v>7.09</v>
      </c>
      <c r="L162" s="689">
        <v>8.3000000000000007</v>
      </c>
      <c r="M162" s="689">
        <v>7.14</v>
      </c>
      <c r="N162" s="689">
        <v>7.91</v>
      </c>
      <c r="O162" s="689">
        <v>7.99</v>
      </c>
      <c r="P162" s="689">
        <v>6.87</v>
      </c>
      <c r="Q162" s="689">
        <v>5.85</v>
      </c>
      <c r="R162" s="676"/>
      <c r="S162" s="694">
        <v>0.79513888888888884</v>
      </c>
      <c r="T162" s="689">
        <f t="shared" si="11"/>
        <v>0</v>
      </c>
      <c r="U162" s="689">
        <f t="shared" si="11"/>
        <v>0</v>
      </c>
      <c r="V162" s="689">
        <f t="shared" si="11"/>
        <v>0</v>
      </c>
      <c r="W162" s="689">
        <f t="shared" si="11"/>
        <v>0</v>
      </c>
      <c r="X162" s="689">
        <f t="shared" si="11"/>
        <v>9.9999999999997868E-3</v>
      </c>
      <c r="Y162" s="689">
        <f t="shared" si="11"/>
        <v>0</v>
      </c>
      <c r="Z162" s="689">
        <f t="shared" si="11"/>
        <v>0</v>
      </c>
      <c r="AA162" s="689">
        <f t="shared" si="11"/>
        <v>0</v>
      </c>
      <c r="AB162" s="683">
        <f t="shared" si="11"/>
        <v>3.0000000000000249E-2</v>
      </c>
      <c r="AC162" s="689">
        <f t="shared" si="11"/>
        <v>0</v>
      </c>
      <c r="AD162" s="689">
        <f t="shared" si="11"/>
        <v>0</v>
      </c>
      <c r="AE162" s="689">
        <f t="shared" si="11"/>
        <v>0</v>
      </c>
      <c r="AF162" s="689">
        <f t="shared" si="12"/>
        <v>9.9999999999997868E-3</v>
      </c>
      <c r="AG162" s="689">
        <f t="shared" si="12"/>
        <v>0</v>
      </c>
      <c r="AH162" s="689">
        <f t="shared" si="12"/>
        <v>0</v>
      </c>
      <c r="AI162" s="689">
        <f t="shared" si="12"/>
        <v>0</v>
      </c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73"/>
    </row>
    <row r="163" spans="1:57">
      <c r="A163" s="688">
        <v>0.79861111111111116</v>
      </c>
      <c r="B163" s="689">
        <v>6.34</v>
      </c>
      <c r="C163" s="689">
        <v>8.26</v>
      </c>
      <c r="D163" s="689">
        <v>8.77</v>
      </c>
      <c r="E163" s="689">
        <v>7.46</v>
      </c>
      <c r="F163" s="689">
        <v>6.49</v>
      </c>
      <c r="G163" s="689">
        <v>7.76</v>
      </c>
      <c r="H163" s="689">
        <v>8.01</v>
      </c>
      <c r="I163" s="689">
        <v>6.75</v>
      </c>
      <c r="J163" s="683">
        <v>5.75</v>
      </c>
      <c r="K163" s="689">
        <v>7.09</v>
      </c>
      <c r="L163" s="689">
        <v>8.3000000000000007</v>
      </c>
      <c r="M163" s="689">
        <v>7.16</v>
      </c>
      <c r="N163" s="689">
        <v>7.91</v>
      </c>
      <c r="O163" s="689">
        <v>7.99</v>
      </c>
      <c r="P163" s="689">
        <v>6.87</v>
      </c>
      <c r="Q163" s="689">
        <v>5.85</v>
      </c>
      <c r="R163" s="676"/>
      <c r="S163" s="694">
        <v>0.79861111111111116</v>
      </c>
      <c r="T163" s="689">
        <f t="shared" si="11"/>
        <v>0</v>
      </c>
      <c r="U163" s="689">
        <f t="shared" si="11"/>
        <v>0</v>
      </c>
      <c r="V163" s="689">
        <f t="shared" si="11"/>
        <v>0</v>
      </c>
      <c r="W163" s="689">
        <f t="shared" si="11"/>
        <v>0</v>
      </c>
      <c r="X163" s="689">
        <f t="shared" si="11"/>
        <v>0</v>
      </c>
      <c r="Y163" s="689">
        <f t="shared" si="11"/>
        <v>0</v>
      </c>
      <c r="Z163" s="689">
        <f t="shared" si="11"/>
        <v>0</v>
      </c>
      <c r="AA163" s="689">
        <f t="shared" si="11"/>
        <v>0</v>
      </c>
      <c r="AB163" s="683">
        <f t="shared" si="11"/>
        <v>9.9999999999997868E-3</v>
      </c>
      <c r="AC163" s="689">
        <f t="shared" si="11"/>
        <v>0</v>
      </c>
      <c r="AD163" s="689">
        <f t="shared" si="11"/>
        <v>0</v>
      </c>
      <c r="AE163" s="689">
        <f t="shared" si="11"/>
        <v>2.0000000000000462E-2</v>
      </c>
      <c r="AF163" s="689">
        <f t="shared" si="12"/>
        <v>0</v>
      </c>
      <c r="AG163" s="689">
        <f t="shared" si="12"/>
        <v>0</v>
      </c>
      <c r="AH163" s="689">
        <f t="shared" si="12"/>
        <v>0</v>
      </c>
      <c r="AI163" s="689">
        <f t="shared" si="12"/>
        <v>0</v>
      </c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73"/>
    </row>
    <row r="164" spans="1:57">
      <c r="A164" s="688">
        <v>0.80208333333333337</v>
      </c>
      <c r="B164" s="689">
        <v>6.34</v>
      </c>
      <c r="C164" s="689">
        <v>8.26</v>
      </c>
      <c r="D164" s="689">
        <v>8.77</v>
      </c>
      <c r="E164" s="689">
        <v>7.46</v>
      </c>
      <c r="F164" s="689">
        <v>6.91</v>
      </c>
      <c r="G164" s="689">
        <v>7.76</v>
      </c>
      <c r="H164" s="689">
        <v>8.01</v>
      </c>
      <c r="I164" s="689">
        <v>6.75</v>
      </c>
      <c r="J164" s="683">
        <v>5.75</v>
      </c>
      <c r="K164" s="689">
        <v>7.09</v>
      </c>
      <c r="L164" s="689">
        <v>8.3000000000000007</v>
      </c>
      <c r="M164" s="689">
        <v>7.17</v>
      </c>
      <c r="N164" s="689">
        <v>7.94</v>
      </c>
      <c r="O164" s="689">
        <v>7.99</v>
      </c>
      <c r="P164" s="689">
        <v>6.87</v>
      </c>
      <c r="Q164" s="689">
        <v>6.01</v>
      </c>
      <c r="R164" s="676"/>
      <c r="S164" s="694">
        <v>0.80208333333333337</v>
      </c>
      <c r="T164" s="689">
        <f t="shared" si="11"/>
        <v>0</v>
      </c>
      <c r="U164" s="689">
        <f t="shared" si="11"/>
        <v>0</v>
      </c>
      <c r="V164" s="689">
        <f t="shared" si="11"/>
        <v>0</v>
      </c>
      <c r="W164" s="689">
        <f t="shared" si="11"/>
        <v>0</v>
      </c>
      <c r="X164" s="689">
        <f t="shared" si="11"/>
        <v>0.41999999999999993</v>
      </c>
      <c r="Y164" s="689">
        <f t="shared" si="11"/>
        <v>0</v>
      </c>
      <c r="Z164" s="689">
        <f t="shared" si="11"/>
        <v>0</v>
      </c>
      <c r="AA164" s="689">
        <f t="shared" si="11"/>
        <v>0</v>
      </c>
      <c r="AB164" s="683">
        <f t="shared" si="11"/>
        <v>0</v>
      </c>
      <c r="AC164" s="689">
        <f t="shared" ref="W164:AI192" si="13">K164-K163</f>
        <v>0</v>
      </c>
      <c r="AD164" s="689">
        <f t="shared" si="13"/>
        <v>0</v>
      </c>
      <c r="AE164" s="689">
        <f t="shared" si="13"/>
        <v>9.9999999999997868E-3</v>
      </c>
      <c r="AF164" s="689">
        <f t="shared" si="12"/>
        <v>3.0000000000000249E-2</v>
      </c>
      <c r="AG164" s="689">
        <f t="shared" si="12"/>
        <v>0</v>
      </c>
      <c r="AH164" s="689">
        <f t="shared" si="12"/>
        <v>0</v>
      </c>
      <c r="AI164" s="689">
        <f t="shared" si="12"/>
        <v>0.16000000000000014</v>
      </c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73"/>
    </row>
    <row r="165" spans="1:57">
      <c r="A165" s="688">
        <v>0.80555555555555547</v>
      </c>
      <c r="B165" s="689">
        <v>6.34</v>
      </c>
      <c r="C165" s="689">
        <v>8.26</v>
      </c>
      <c r="D165" s="689">
        <v>8.77</v>
      </c>
      <c r="E165" s="689">
        <v>7.46</v>
      </c>
      <c r="F165" s="689">
        <v>6.92</v>
      </c>
      <c r="G165" s="689">
        <v>7.76</v>
      </c>
      <c r="H165" s="689">
        <v>8.01</v>
      </c>
      <c r="I165" s="689">
        <v>6.75</v>
      </c>
      <c r="J165" s="683">
        <v>5.75</v>
      </c>
      <c r="K165" s="689">
        <v>7.09</v>
      </c>
      <c r="L165" s="689">
        <v>8.3000000000000007</v>
      </c>
      <c r="M165" s="689">
        <v>7.22</v>
      </c>
      <c r="N165" s="689">
        <v>8.14</v>
      </c>
      <c r="O165" s="689">
        <v>7.99</v>
      </c>
      <c r="P165" s="689">
        <v>6.92</v>
      </c>
      <c r="Q165" s="689">
        <v>6.01</v>
      </c>
      <c r="R165" s="676"/>
      <c r="S165" s="694">
        <v>0.80555555555555547</v>
      </c>
      <c r="T165" s="689">
        <f t="shared" ref="T165:AI203" si="14">B165-B164</f>
        <v>0</v>
      </c>
      <c r="U165" s="689">
        <f t="shared" si="14"/>
        <v>0</v>
      </c>
      <c r="V165" s="689">
        <f t="shared" si="14"/>
        <v>0</v>
      </c>
      <c r="W165" s="689">
        <f t="shared" si="13"/>
        <v>0</v>
      </c>
      <c r="X165" s="689">
        <f t="shared" si="13"/>
        <v>9.9999999999997868E-3</v>
      </c>
      <c r="Y165" s="689">
        <f t="shared" si="13"/>
        <v>0</v>
      </c>
      <c r="Z165" s="689">
        <f t="shared" si="13"/>
        <v>0</v>
      </c>
      <c r="AA165" s="689">
        <f t="shared" si="13"/>
        <v>0</v>
      </c>
      <c r="AB165" s="683">
        <f t="shared" si="13"/>
        <v>0</v>
      </c>
      <c r="AC165" s="689">
        <f t="shared" si="13"/>
        <v>0</v>
      </c>
      <c r="AD165" s="689">
        <f t="shared" si="13"/>
        <v>0</v>
      </c>
      <c r="AE165" s="689">
        <f t="shared" si="13"/>
        <v>4.9999999999999822E-2</v>
      </c>
      <c r="AF165" s="689">
        <f t="shared" si="12"/>
        <v>0.20000000000000018</v>
      </c>
      <c r="AG165" s="689">
        <f t="shared" si="12"/>
        <v>0</v>
      </c>
      <c r="AH165" s="689">
        <f t="shared" si="12"/>
        <v>4.9999999999999822E-2</v>
      </c>
      <c r="AI165" s="689">
        <f t="shared" si="12"/>
        <v>0</v>
      </c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73"/>
    </row>
    <row r="166" spans="1:57">
      <c r="A166" s="688">
        <v>0.80902777777777779</v>
      </c>
      <c r="B166" s="689">
        <v>6.38</v>
      </c>
      <c r="C166" s="689">
        <v>8.26</v>
      </c>
      <c r="D166" s="689">
        <v>8.77</v>
      </c>
      <c r="E166" s="689">
        <v>7.46</v>
      </c>
      <c r="F166" s="689">
        <v>6.92</v>
      </c>
      <c r="G166" s="689">
        <v>7.76</v>
      </c>
      <c r="H166" s="689">
        <v>8.01</v>
      </c>
      <c r="I166" s="689">
        <v>6.82</v>
      </c>
      <c r="J166" s="683">
        <v>5.75</v>
      </c>
      <c r="K166" s="689">
        <v>7.09</v>
      </c>
      <c r="L166" s="689">
        <v>8.3000000000000007</v>
      </c>
      <c r="M166" s="689">
        <v>7.33</v>
      </c>
      <c r="N166" s="689">
        <v>8.1999999999999993</v>
      </c>
      <c r="O166" s="689">
        <v>7.99</v>
      </c>
      <c r="P166" s="689">
        <v>6.95</v>
      </c>
      <c r="Q166" s="689">
        <v>6.01</v>
      </c>
      <c r="R166" s="676"/>
      <c r="S166" s="694">
        <v>0.80902777777777779</v>
      </c>
      <c r="T166" s="689">
        <f t="shared" si="14"/>
        <v>4.0000000000000036E-2</v>
      </c>
      <c r="U166" s="689">
        <f t="shared" si="14"/>
        <v>0</v>
      </c>
      <c r="V166" s="689">
        <f t="shared" si="14"/>
        <v>0</v>
      </c>
      <c r="W166" s="689">
        <f t="shared" si="13"/>
        <v>0</v>
      </c>
      <c r="X166" s="689">
        <f t="shared" si="13"/>
        <v>0</v>
      </c>
      <c r="Y166" s="689">
        <f t="shared" si="13"/>
        <v>0</v>
      </c>
      <c r="Z166" s="689">
        <f t="shared" si="13"/>
        <v>0</v>
      </c>
      <c r="AA166" s="689">
        <f t="shared" si="13"/>
        <v>7.0000000000000284E-2</v>
      </c>
      <c r="AB166" s="683">
        <f t="shared" si="13"/>
        <v>0</v>
      </c>
      <c r="AC166" s="689">
        <f t="shared" si="13"/>
        <v>0</v>
      </c>
      <c r="AD166" s="689">
        <f t="shared" si="13"/>
        <v>0</v>
      </c>
      <c r="AE166" s="689">
        <f t="shared" si="13"/>
        <v>0.11000000000000032</v>
      </c>
      <c r="AF166" s="689">
        <f t="shared" si="12"/>
        <v>5.9999999999998721E-2</v>
      </c>
      <c r="AG166" s="689">
        <f t="shared" si="12"/>
        <v>0</v>
      </c>
      <c r="AH166" s="689">
        <f t="shared" si="12"/>
        <v>3.0000000000000249E-2</v>
      </c>
      <c r="AI166" s="689">
        <f t="shared" si="12"/>
        <v>0</v>
      </c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73"/>
    </row>
    <row r="167" spans="1:57">
      <c r="A167" s="688">
        <v>0.8125</v>
      </c>
      <c r="B167" s="689">
        <v>6.44</v>
      </c>
      <c r="C167" s="689">
        <v>8.26</v>
      </c>
      <c r="D167" s="689">
        <v>8.7799999999999994</v>
      </c>
      <c r="E167" s="689">
        <v>7.56</v>
      </c>
      <c r="F167" s="689">
        <v>6.92</v>
      </c>
      <c r="G167" s="689">
        <v>7.76</v>
      </c>
      <c r="H167" s="689">
        <v>8.01</v>
      </c>
      <c r="I167" s="689">
        <v>6.82</v>
      </c>
      <c r="J167" s="683">
        <v>5.89</v>
      </c>
      <c r="K167" s="689">
        <v>7.13</v>
      </c>
      <c r="L167" s="689">
        <v>8.3000000000000007</v>
      </c>
      <c r="M167" s="689">
        <v>7.33</v>
      </c>
      <c r="N167" s="689">
        <v>8.1999999999999993</v>
      </c>
      <c r="O167" s="689">
        <v>8.01</v>
      </c>
      <c r="P167" s="689">
        <v>6.95</v>
      </c>
      <c r="Q167" s="689">
        <v>6.01</v>
      </c>
      <c r="R167" s="676"/>
      <c r="S167" s="694">
        <v>0.8125</v>
      </c>
      <c r="T167" s="689">
        <f t="shared" si="14"/>
        <v>6.0000000000000497E-2</v>
      </c>
      <c r="U167" s="689">
        <f t="shared" si="14"/>
        <v>0</v>
      </c>
      <c r="V167" s="689">
        <f t="shared" si="14"/>
        <v>9.9999999999997868E-3</v>
      </c>
      <c r="W167" s="689">
        <f t="shared" si="13"/>
        <v>9.9999999999999645E-2</v>
      </c>
      <c r="X167" s="689">
        <f t="shared" si="13"/>
        <v>0</v>
      </c>
      <c r="Y167" s="689">
        <f t="shared" si="13"/>
        <v>0</v>
      </c>
      <c r="Z167" s="689">
        <f t="shared" si="13"/>
        <v>0</v>
      </c>
      <c r="AA167" s="689">
        <f t="shared" si="13"/>
        <v>0</v>
      </c>
      <c r="AB167" s="683">
        <f t="shared" si="13"/>
        <v>0.13999999999999968</v>
      </c>
      <c r="AC167" s="689">
        <f t="shared" si="13"/>
        <v>4.0000000000000036E-2</v>
      </c>
      <c r="AD167" s="689">
        <f t="shared" si="13"/>
        <v>0</v>
      </c>
      <c r="AE167" s="689">
        <f t="shared" si="13"/>
        <v>0</v>
      </c>
      <c r="AF167" s="689">
        <f t="shared" si="12"/>
        <v>0</v>
      </c>
      <c r="AG167" s="689">
        <f t="shared" si="12"/>
        <v>1.9999999999999574E-2</v>
      </c>
      <c r="AH167" s="689">
        <f t="shared" si="12"/>
        <v>0</v>
      </c>
      <c r="AI167" s="689">
        <f t="shared" si="12"/>
        <v>0</v>
      </c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73"/>
    </row>
    <row r="168" spans="1:57">
      <c r="A168" s="688">
        <v>0.81597222222222221</v>
      </c>
      <c r="B168" s="689">
        <v>6.44</v>
      </c>
      <c r="C168" s="689">
        <v>8.26</v>
      </c>
      <c r="D168" s="689">
        <v>8.7799999999999994</v>
      </c>
      <c r="E168" s="689">
        <v>7.56</v>
      </c>
      <c r="F168" s="689">
        <v>6.92</v>
      </c>
      <c r="G168" s="689">
        <v>7.8</v>
      </c>
      <c r="H168" s="689">
        <v>8.01</v>
      </c>
      <c r="I168" s="689">
        <v>6.82</v>
      </c>
      <c r="J168" s="683">
        <v>5.97</v>
      </c>
      <c r="K168" s="689">
        <v>7.13</v>
      </c>
      <c r="L168" s="689">
        <v>8.3000000000000007</v>
      </c>
      <c r="M168" s="689">
        <v>7.33</v>
      </c>
      <c r="N168" s="689">
        <v>8.2100000000000009</v>
      </c>
      <c r="O168" s="689">
        <v>8.02</v>
      </c>
      <c r="P168" s="689">
        <v>7.04</v>
      </c>
      <c r="Q168" s="689">
        <v>6.01</v>
      </c>
      <c r="R168" s="676"/>
      <c r="S168" s="694">
        <v>0.81597222222222221</v>
      </c>
      <c r="T168" s="689">
        <f t="shared" si="14"/>
        <v>0</v>
      </c>
      <c r="U168" s="689">
        <f t="shared" si="14"/>
        <v>0</v>
      </c>
      <c r="V168" s="689">
        <f t="shared" si="14"/>
        <v>0</v>
      </c>
      <c r="W168" s="689">
        <f t="shared" si="13"/>
        <v>0</v>
      </c>
      <c r="X168" s="689">
        <f t="shared" si="13"/>
        <v>0</v>
      </c>
      <c r="Y168" s="689">
        <f t="shared" si="13"/>
        <v>4.0000000000000036E-2</v>
      </c>
      <c r="Z168" s="689">
        <f t="shared" si="13"/>
        <v>0</v>
      </c>
      <c r="AA168" s="689">
        <f t="shared" si="13"/>
        <v>0</v>
      </c>
      <c r="AB168" s="683">
        <f t="shared" si="13"/>
        <v>8.0000000000000071E-2</v>
      </c>
      <c r="AC168" s="689">
        <f t="shared" si="13"/>
        <v>0</v>
      </c>
      <c r="AD168" s="689">
        <f t="shared" si="13"/>
        <v>0</v>
      </c>
      <c r="AE168" s="689">
        <f t="shared" si="13"/>
        <v>0</v>
      </c>
      <c r="AF168" s="689">
        <f t="shared" si="12"/>
        <v>1.0000000000001563E-2</v>
      </c>
      <c r="AG168" s="689">
        <f t="shared" si="12"/>
        <v>9.9999999999997868E-3</v>
      </c>
      <c r="AH168" s="689">
        <f t="shared" si="12"/>
        <v>8.9999999999999858E-2</v>
      </c>
      <c r="AI168" s="689">
        <f t="shared" si="12"/>
        <v>0</v>
      </c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73"/>
    </row>
    <row r="169" spans="1:57">
      <c r="A169" s="688">
        <v>0.81944444444444453</v>
      </c>
      <c r="B169" s="689">
        <v>6.47</v>
      </c>
      <c r="C169" s="689">
        <v>8.26</v>
      </c>
      <c r="D169" s="689">
        <v>8.83</v>
      </c>
      <c r="E169" s="689">
        <v>7.56</v>
      </c>
      <c r="F169" s="689">
        <v>6.92</v>
      </c>
      <c r="G169" s="689">
        <v>7.83</v>
      </c>
      <c r="H169" s="689">
        <v>8.18</v>
      </c>
      <c r="I169" s="689">
        <v>6.88</v>
      </c>
      <c r="J169" s="683">
        <v>5.97</v>
      </c>
      <c r="K169" s="689">
        <v>7.25</v>
      </c>
      <c r="L169" s="689">
        <v>8.3000000000000007</v>
      </c>
      <c r="M169" s="689">
        <v>7.33</v>
      </c>
      <c r="N169" s="689">
        <v>8.31</v>
      </c>
      <c r="O169" s="689">
        <v>8.02</v>
      </c>
      <c r="P169" s="689">
        <v>7.06</v>
      </c>
      <c r="Q169" s="689">
        <v>6.01</v>
      </c>
      <c r="R169" s="676"/>
      <c r="S169" s="694">
        <v>0.81944444444444453</v>
      </c>
      <c r="T169" s="689">
        <f t="shared" si="14"/>
        <v>2.9999999999999361E-2</v>
      </c>
      <c r="U169" s="689">
        <f t="shared" si="14"/>
        <v>0</v>
      </c>
      <c r="V169" s="689">
        <f t="shared" si="14"/>
        <v>5.0000000000000711E-2</v>
      </c>
      <c r="W169" s="689">
        <f t="shared" si="13"/>
        <v>0</v>
      </c>
      <c r="X169" s="689">
        <f t="shared" si="13"/>
        <v>0</v>
      </c>
      <c r="Y169" s="689">
        <f t="shared" si="13"/>
        <v>3.0000000000000249E-2</v>
      </c>
      <c r="Z169" s="689">
        <f t="shared" si="13"/>
        <v>0.16999999999999993</v>
      </c>
      <c r="AA169" s="689">
        <f t="shared" si="13"/>
        <v>5.9999999999999609E-2</v>
      </c>
      <c r="AB169" s="683">
        <f t="shared" si="13"/>
        <v>0</v>
      </c>
      <c r="AC169" s="689">
        <f t="shared" si="13"/>
        <v>0.12000000000000011</v>
      </c>
      <c r="AD169" s="689">
        <f t="shared" si="13"/>
        <v>0</v>
      </c>
      <c r="AE169" s="689">
        <f t="shared" si="13"/>
        <v>0</v>
      </c>
      <c r="AF169" s="689">
        <f t="shared" si="12"/>
        <v>9.9999999999999645E-2</v>
      </c>
      <c r="AG169" s="689">
        <f t="shared" si="12"/>
        <v>0</v>
      </c>
      <c r="AH169" s="689">
        <f t="shared" si="12"/>
        <v>1.9999999999999574E-2</v>
      </c>
      <c r="AI169" s="689">
        <f t="shared" si="12"/>
        <v>0</v>
      </c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73"/>
    </row>
    <row r="170" spans="1:57">
      <c r="A170" s="688">
        <v>0.82291666666666663</v>
      </c>
      <c r="B170" s="689">
        <v>6.47</v>
      </c>
      <c r="C170" s="689">
        <v>8.26</v>
      </c>
      <c r="D170" s="689">
        <v>8.83</v>
      </c>
      <c r="E170" s="689">
        <v>7.59</v>
      </c>
      <c r="F170" s="689">
        <v>6.92</v>
      </c>
      <c r="G170" s="689">
        <v>8</v>
      </c>
      <c r="H170" s="689">
        <v>8.18</v>
      </c>
      <c r="I170" s="689">
        <v>6.88</v>
      </c>
      <c r="J170" s="683">
        <v>6.11</v>
      </c>
      <c r="K170" s="689">
        <v>7.27</v>
      </c>
      <c r="L170" s="689">
        <v>8.3000000000000007</v>
      </c>
      <c r="M170" s="689">
        <v>7.43</v>
      </c>
      <c r="N170" s="689">
        <v>8.34</v>
      </c>
      <c r="O170" s="689">
        <v>8.09</v>
      </c>
      <c r="P170" s="689">
        <v>7.08</v>
      </c>
      <c r="Q170" s="689">
        <v>6.01</v>
      </c>
      <c r="R170" s="676"/>
      <c r="S170" s="694">
        <v>0.82291666666666663</v>
      </c>
      <c r="T170" s="689">
        <f t="shared" si="14"/>
        <v>0</v>
      </c>
      <c r="U170" s="689">
        <f t="shared" si="14"/>
        <v>0</v>
      </c>
      <c r="V170" s="689">
        <f t="shared" si="14"/>
        <v>0</v>
      </c>
      <c r="W170" s="689">
        <f t="shared" si="13"/>
        <v>3.0000000000000249E-2</v>
      </c>
      <c r="X170" s="689">
        <f t="shared" si="13"/>
        <v>0</v>
      </c>
      <c r="Y170" s="689">
        <f t="shared" si="13"/>
        <v>0.16999999999999993</v>
      </c>
      <c r="Z170" s="689">
        <f t="shared" si="13"/>
        <v>0</v>
      </c>
      <c r="AA170" s="689">
        <f t="shared" si="13"/>
        <v>0</v>
      </c>
      <c r="AB170" s="683">
        <f t="shared" si="13"/>
        <v>0.14000000000000057</v>
      </c>
      <c r="AC170" s="689">
        <f t="shared" si="13"/>
        <v>1.9999999999999574E-2</v>
      </c>
      <c r="AD170" s="689">
        <f t="shared" si="13"/>
        <v>0</v>
      </c>
      <c r="AE170" s="689">
        <f t="shared" si="13"/>
        <v>9.9999999999999645E-2</v>
      </c>
      <c r="AF170" s="689">
        <f t="shared" si="12"/>
        <v>2.9999999999999361E-2</v>
      </c>
      <c r="AG170" s="689">
        <f t="shared" si="12"/>
        <v>7.0000000000000284E-2</v>
      </c>
      <c r="AH170" s="689">
        <f t="shared" si="12"/>
        <v>2.0000000000000462E-2</v>
      </c>
      <c r="AI170" s="689">
        <f t="shared" si="12"/>
        <v>0</v>
      </c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73"/>
    </row>
    <row r="171" spans="1:57">
      <c r="A171" s="688">
        <v>0.82638888888888884</v>
      </c>
      <c r="B171" s="689">
        <v>6.54</v>
      </c>
      <c r="C171" s="689">
        <v>8.26</v>
      </c>
      <c r="D171" s="689">
        <v>8.89</v>
      </c>
      <c r="E171" s="689">
        <v>7.59</v>
      </c>
      <c r="F171" s="689">
        <v>6.92</v>
      </c>
      <c r="G171" s="689">
        <v>8.06</v>
      </c>
      <c r="H171" s="689">
        <v>8.18</v>
      </c>
      <c r="I171" s="689">
        <v>6.89</v>
      </c>
      <c r="J171" s="683">
        <v>6.14</v>
      </c>
      <c r="K171" s="689">
        <v>7.27</v>
      </c>
      <c r="L171" s="689">
        <v>8.3000000000000007</v>
      </c>
      <c r="M171" s="689">
        <v>7.43</v>
      </c>
      <c r="N171" s="689">
        <v>8.34</v>
      </c>
      <c r="O171" s="689">
        <v>8.15</v>
      </c>
      <c r="P171" s="689">
        <v>7.15</v>
      </c>
      <c r="Q171" s="689">
        <v>6.01</v>
      </c>
      <c r="R171" s="676"/>
      <c r="S171" s="694">
        <v>0.82638888888888884</v>
      </c>
      <c r="T171" s="689">
        <f t="shared" si="14"/>
        <v>7.0000000000000284E-2</v>
      </c>
      <c r="U171" s="689">
        <f t="shared" si="14"/>
        <v>0</v>
      </c>
      <c r="V171" s="689">
        <f t="shared" si="14"/>
        <v>6.0000000000000497E-2</v>
      </c>
      <c r="W171" s="689">
        <f t="shared" si="13"/>
        <v>0</v>
      </c>
      <c r="X171" s="689">
        <f t="shared" si="13"/>
        <v>0</v>
      </c>
      <c r="Y171" s="689">
        <f t="shared" si="13"/>
        <v>6.0000000000000497E-2</v>
      </c>
      <c r="Z171" s="689">
        <f t="shared" si="13"/>
        <v>0</v>
      </c>
      <c r="AA171" s="689">
        <f t="shared" si="13"/>
        <v>9.9999999999997868E-3</v>
      </c>
      <c r="AB171" s="683">
        <f t="shared" si="13"/>
        <v>2.9999999999999361E-2</v>
      </c>
      <c r="AC171" s="689">
        <f t="shared" si="13"/>
        <v>0</v>
      </c>
      <c r="AD171" s="689">
        <f t="shared" si="13"/>
        <v>0</v>
      </c>
      <c r="AE171" s="689">
        <f t="shared" si="13"/>
        <v>0</v>
      </c>
      <c r="AF171" s="689">
        <f t="shared" si="12"/>
        <v>0</v>
      </c>
      <c r="AG171" s="689">
        <f t="shared" si="12"/>
        <v>6.0000000000000497E-2</v>
      </c>
      <c r="AH171" s="689">
        <f t="shared" si="12"/>
        <v>7.0000000000000284E-2</v>
      </c>
      <c r="AI171" s="689">
        <f t="shared" si="12"/>
        <v>0</v>
      </c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73"/>
    </row>
    <row r="172" spans="1:57" ht="16" thickBot="1">
      <c r="A172" s="688">
        <v>0.82986111111111116</v>
      </c>
      <c r="B172" s="689">
        <v>6.89</v>
      </c>
      <c r="C172" s="689">
        <v>8.31</v>
      </c>
      <c r="D172" s="689">
        <v>8.9600000000000009</v>
      </c>
      <c r="E172" s="689">
        <v>7.66</v>
      </c>
      <c r="F172" s="689">
        <v>6.92</v>
      </c>
      <c r="G172" s="689">
        <v>8.09</v>
      </c>
      <c r="H172" s="689">
        <v>8.18</v>
      </c>
      <c r="I172" s="689">
        <v>6.93</v>
      </c>
      <c r="J172" s="683">
        <v>6.14</v>
      </c>
      <c r="K172" s="689">
        <v>7.28</v>
      </c>
      <c r="L172" s="689">
        <v>8.32</v>
      </c>
      <c r="M172" s="689">
        <v>7.43</v>
      </c>
      <c r="N172" s="689">
        <v>8.35</v>
      </c>
      <c r="O172" s="689">
        <v>8.15</v>
      </c>
      <c r="P172" s="689">
        <v>7.16</v>
      </c>
      <c r="Q172" s="689">
        <v>6.02</v>
      </c>
      <c r="R172" s="676"/>
      <c r="S172" s="694">
        <v>0.82986111111111116</v>
      </c>
      <c r="T172" s="689">
        <f t="shared" si="14"/>
        <v>0.34999999999999964</v>
      </c>
      <c r="U172" s="689">
        <f t="shared" si="14"/>
        <v>5.0000000000000711E-2</v>
      </c>
      <c r="V172" s="689">
        <f t="shared" si="14"/>
        <v>7.0000000000000284E-2</v>
      </c>
      <c r="W172" s="689">
        <f t="shared" si="13"/>
        <v>7.0000000000000284E-2</v>
      </c>
      <c r="X172" s="689">
        <f t="shared" si="13"/>
        <v>0</v>
      </c>
      <c r="Y172" s="689">
        <f t="shared" si="13"/>
        <v>2.9999999999999361E-2</v>
      </c>
      <c r="Z172" s="689">
        <f t="shared" si="13"/>
        <v>0</v>
      </c>
      <c r="AA172" s="689">
        <f t="shared" si="13"/>
        <v>4.0000000000000036E-2</v>
      </c>
      <c r="AB172" s="683">
        <f t="shared" si="13"/>
        <v>0</v>
      </c>
      <c r="AC172" s="689">
        <f t="shared" si="13"/>
        <v>1.0000000000000675E-2</v>
      </c>
      <c r="AD172" s="689">
        <f t="shared" si="13"/>
        <v>1.9999999999999574E-2</v>
      </c>
      <c r="AE172" s="689">
        <f t="shared" si="13"/>
        <v>0</v>
      </c>
      <c r="AF172" s="689">
        <f t="shared" si="12"/>
        <v>9.9999999999997868E-3</v>
      </c>
      <c r="AG172" s="689">
        <f t="shared" si="12"/>
        <v>0</v>
      </c>
      <c r="AH172" s="689">
        <f t="shared" si="12"/>
        <v>9.9999999999997868E-3</v>
      </c>
      <c r="AI172" s="689">
        <f t="shared" si="12"/>
        <v>9.9999999999997868E-3</v>
      </c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73"/>
    </row>
    <row r="173" spans="1:57" ht="16" thickTop="1">
      <c r="A173" s="693">
        <v>0.83333333333333337</v>
      </c>
      <c r="B173" s="685">
        <v>6.89</v>
      </c>
      <c r="C173" s="685">
        <v>8.4700000000000006</v>
      </c>
      <c r="D173" s="685">
        <v>8.9700000000000006</v>
      </c>
      <c r="E173" s="685">
        <v>7.66</v>
      </c>
      <c r="F173" s="685">
        <v>6.92</v>
      </c>
      <c r="G173" s="685">
        <v>8.16</v>
      </c>
      <c r="H173" s="685">
        <v>8.19</v>
      </c>
      <c r="I173" s="685">
        <v>6.93</v>
      </c>
      <c r="J173" s="686">
        <v>6.14</v>
      </c>
      <c r="K173" s="685">
        <v>7.33</v>
      </c>
      <c r="L173" s="685">
        <v>8.3800000000000008</v>
      </c>
      <c r="M173" s="685">
        <v>7.45</v>
      </c>
      <c r="N173" s="685">
        <v>8.39</v>
      </c>
      <c r="O173" s="685">
        <v>8.2200000000000006</v>
      </c>
      <c r="P173" s="685">
        <v>7.16</v>
      </c>
      <c r="Q173" s="685">
        <v>6.02</v>
      </c>
      <c r="R173" s="676"/>
      <c r="S173" s="684">
        <v>0.83333333333333337</v>
      </c>
      <c r="T173" s="685">
        <f t="shared" si="14"/>
        <v>0</v>
      </c>
      <c r="U173" s="685">
        <f t="shared" si="14"/>
        <v>0.16000000000000014</v>
      </c>
      <c r="V173" s="685">
        <f t="shared" si="14"/>
        <v>9.9999999999997868E-3</v>
      </c>
      <c r="W173" s="685">
        <f t="shared" si="13"/>
        <v>0</v>
      </c>
      <c r="X173" s="685">
        <f t="shared" si="13"/>
        <v>0</v>
      </c>
      <c r="Y173" s="685">
        <f t="shared" si="13"/>
        <v>7.0000000000000284E-2</v>
      </c>
      <c r="Z173" s="685">
        <f t="shared" si="13"/>
        <v>9.9999999999997868E-3</v>
      </c>
      <c r="AA173" s="685">
        <f t="shared" si="13"/>
        <v>0</v>
      </c>
      <c r="AB173" s="686">
        <f t="shared" si="13"/>
        <v>0</v>
      </c>
      <c r="AC173" s="685">
        <f t="shared" si="13"/>
        <v>4.9999999999999822E-2</v>
      </c>
      <c r="AD173" s="685">
        <f t="shared" si="13"/>
        <v>6.0000000000000497E-2</v>
      </c>
      <c r="AE173" s="685">
        <f t="shared" si="13"/>
        <v>2.0000000000000462E-2</v>
      </c>
      <c r="AF173" s="685">
        <f t="shared" si="12"/>
        <v>4.0000000000000924E-2</v>
      </c>
      <c r="AG173" s="685">
        <f t="shared" si="12"/>
        <v>7.0000000000000284E-2</v>
      </c>
      <c r="AH173" s="685">
        <f t="shared" si="12"/>
        <v>0</v>
      </c>
      <c r="AI173" s="685">
        <f t="shared" si="12"/>
        <v>0</v>
      </c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73"/>
    </row>
    <row r="174" spans="1:57">
      <c r="A174" s="688">
        <v>0.83680555555555547</v>
      </c>
      <c r="B174" s="689">
        <v>6.89</v>
      </c>
      <c r="C174" s="689">
        <v>8.4700000000000006</v>
      </c>
      <c r="D174" s="689">
        <v>8.9700000000000006</v>
      </c>
      <c r="E174" s="689">
        <v>7.66</v>
      </c>
      <c r="F174" s="689">
        <v>6.92</v>
      </c>
      <c r="G174" s="689">
        <v>8.43</v>
      </c>
      <c r="H174" s="689">
        <v>8.31</v>
      </c>
      <c r="I174" s="689">
        <v>6.93</v>
      </c>
      <c r="J174" s="683">
        <v>6.44</v>
      </c>
      <c r="K174" s="689">
        <v>7.33</v>
      </c>
      <c r="L174" s="689">
        <v>8.4499999999999993</v>
      </c>
      <c r="M174" s="689">
        <v>7.58</v>
      </c>
      <c r="N174" s="689">
        <v>8.7100000000000009</v>
      </c>
      <c r="O174" s="689">
        <v>8.2200000000000006</v>
      </c>
      <c r="P174" s="689">
        <v>7.16</v>
      </c>
      <c r="Q174" s="689">
        <v>6.13</v>
      </c>
      <c r="R174" s="676"/>
      <c r="S174" s="694">
        <v>0.83680555555555547</v>
      </c>
      <c r="T174" s="689">
        <f t="shared" si="14"/>
        <v>0</v>
      </c>
      <c r="U174" s="689">
        <f t="shared" si="14"/>
        <v>0</v>
      </c>
      <c r="V174" s="689">
        <f t="shared" si="14"/>
        <v>0</v>
      </c>
      <c r="W174" s="689">
        <f t="shared" si="13"/>
        <v>0</v>
      </c>
      <c r="X174" s="689">
        <f t="shared" si="13"/>
        <v>0</v>
      </c>
      <c r="Y174" s="689">
        <f t="shared" si="13"/>
        <v>0.26999999999999957</v>
      </c>
      <c r="Z174" s="689">
        <f t="shared" si="13"/>
        <v>0.12000000000000099</v>
      </c>
      <c r="AA174" s="689">
        <f t="shared" si="13"/>
        <v>0</v>
      </c>
      <c r="AB174" s="683">
        <f t="shared" si="13"/>
        <v>0.30000000000000071</v>
      </c>
      <c r="AC174" s="689">
        <f t="shared" si="13"/>
        <v>0</v>
      </c>
      <c r="AD174" s="689">
        <f t="shared" si="13"/>
        <v>6.9999999999998508E-2</v>
      </c>
      <c r="AE174" s="689">
        <f t="shared" si="13"/>
        <v>0.12999999999999989</v>
      </c>
      <c r="AF174" s="689">
        <f t="shared" si="12"/>
        <v>0.32000000000000028</v>
      </c>
      <c r="AG174" s="689">
        <f t="shared" si="12"/>
        <v>0</v>
      </c>
      <c r="AH174" s="689">
        <f t="shared" si="12"/>
        <v>0</v>
      </c>
      <c r="AI174" s="689">
        <f t="shared" si="12"/>
        <v>0.11000000000000032</v>
      </c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73"/>
    </row>
    <row r="175" spans="1:57">
      <c r="A175" s="688">
        <v>0.84027777777777779</v>
      </c>
      <c r="B175" s="689">
        <v>6.89</v>
      </c>
      <c r="C175" s="689">
        <v>8.4700000000000006</v>
      </c>
      <c r="D175" s="689">
        <v>8.9700000000000006</v>
      </c>
      <c r="E175" s="689">
        <v>7.67</v>
      </c>
      <c r="F175" s="689">
        <v>6.92</v>
      </c>
      <c r="G175" s="689">
        <v>8.43</v>
      </c>
      <c r="H175" s="689">
        <v>8.36</v>
      </c>
      <c r="I175" s="689">
        <v>6.93</v>
      </c>
      <c r="J175" s="683">
        <v>6.44</v>
      </c>
      <c r="K175" s="689">
        <v>7.33</v>
      </c>
      <c r="L175" s="689">
        <v>8.48</v>
      </c>
      <c r="M175" s="689">
        <v>7.58</v>
      </c>
      <c r="N175" s="689">
        <v>8.7200000000000006</v>
      </c>
      <c r="O175" s="689">
        <v>8.23</v>
      </c>
      <c r="P175" s="689">
        <v>7.22</v>
      </c>
      <c r="Q175" s="689">
        <v>6.13</v>
      </c>
      <c r="R175" s="676"/>
      <c r="S175" s="694">
        <v>0.84027777777777779</v>
      </c>
      <c r="T175" s="689">
        <f t="shared" si="14"/>
        <v>0</v>
      </c>
      <c r="U175" s="689">
        <f t="shared" si="14"/>
        <v>0</v>
      </c>
      <c r="V175" s="689">
        <f t="shared" si="14"/>
        <v>0</v>
      </c>
      <c r="W175" s="689">
        <f t="shared" si="13"/>
        <v>9.9999999999997868E-3</v>
      </c>
      <c r="X175" s="689">
        <f t="shared" si="13"/>
        <v>0</v>
      </c>
      <c r="Y175" s="689">
        <f t="shared" si="13"/>
        <v>0</v>
      </c>
      <c r="Z175" s="689">
        <f t="shared" si="13"/>
        <v>4.9999999999998934E-2</v>
      </c>
      <c r="AA175" s="689">
        <f t="shared" si="13"/>
        <v>0</v>
      </c>
      <c r="AB175" s="683">
        <f t="shared" si="13"/>
        <v>0</v>
      </c>
      <c r="AC175" s="689">
        <f t="shared" si="13"/>
        <v>0</v>
      </c>
      <c r="AD175" s="689">
        <f t="shared" si="13"/>
        <v>3.0000000000001137E-2</v>
      </c>
      <c r="AE175" s="689">
        <f t="shared" si="13"/>
        <v>0</v>
      </c>
      <c r="AF175" s="689">
        <f t="shared" si="12"/>
        <v>9.9999999999997868E-3</v>
      </c>
      <c r="AG175" s="689">
        <f t="shared" si="12"/>
        <v>9.9999999999997868E-3</v>
      </c>
      <c r="AH175" s="689">
        <f t="shared" si="12"/>
        <v>5.9999999999999609E-2</v>
      </c>
      <c r="AI175" s="689">
        <f t="shared" si="12"/>
        <v>0</v>
      </c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73"/>
    </row>
    <row r="176" spans="1:57">
      <c r="A176" s="688">
        <v>0.84375</v>
      </c>
      <c r="B176" s="689">
        <v>6.89</v>
      </c>
      <c r="C176" s="689">
        <v>8.51</v>
      </c>
      <c r="D176" s="689">
        <v>8.98</v>
      </c>
      <c r="E176" s="689">
        <v>7.85</v>
      </c>
      <c r="F176" s="689">
        <v>6.92</v>
      </c>
      <c r="G176" s="689">
        <v>8.44</v>
      </c>
      <c r="H176" s="689">
        <v>8.3699999999999992</v>
      </c>
      <c r="I176" s="689">
        <v>6.93</v>
      </c>
      <c r="J176" s="683">
        <v>6.44</v>
      </c>
      <c r="K176" s="689">
        <v>7.4</v>
      </c>
      <c r="L176" s="689">
        <v>8.66</v>
      </c>
      <c r="M176" s="689">
        <v>7.58</v>
      </c>
      <c r="N176" s="689">
        <v>8.7200000000000006</v>
      </c>
      <c r="O176" s="689">
        <v>8.26</v>
      </c>
      <c r="P176" s="689">
        <v>7.33</v>
      </c>
      <c r="Q176" s="689">
        <v>6.21</v>
      </c>
      <c r="R176" s="676"/>
      <c r="S176" s="694">
        <v>0.84375</v>
      </c>
      <c r="T176" s="689">
        <f t="shared" si="14"/>
        <v>0</v>
      </c>
      <c r="U176" s="689">
        <f t="shared" si="14"/>
        <v>3.9999999999999147E-2</v>
      </c>
      <c r="V176" s="689">
        <f t="shared" si="14"/>
        <v>9.9999999999997868E-3</v>
      </c>
      <c r="W176" s="689">
        <f t="shared" si="13"/>
        <v>0.17999999999999972</v>
      </c>
      <c r="X176" s="689">
        <f t="shared" si="13"/>
        <v>0</v>
      </c>
      <c r="Y176" s="689">
        <f t="shared" si="13"/>
        <v>9.9999999999997868E-3</v>
      </c>
      <c r="Z176" s="689">
        <f t="shared" si="13"/>
        <v>9.9999999999997868E-3</v>
      </c>
      <c r="AA176" s="689">
        <f t="shared" si="13"/>
        <v>0</v>
      </c>
      <c r="AB176" s="683">
        <f t="shared" si="13"/>
        <v>0</v>
      </c>
      <c r="AC176" s="689">
        <f t="shared" si="13"/>
        <v>7.0000000000000284E-2</v>
      </c>
      <c r="AD176" s="689">
        <f t="shared" si="13"/>
        <v>0.17999999999999972</v>
      </c>
      <c r="AE176" s="689">
        <f t="shared" si="13"/>
        <v>0</v>
      </c>
      <c r="AF176" s="689">
        <f t="shared" si="12"/>
        <v>0</v>
      </c>
      <c r="AG176" s="689">
        <f t="shared" si="12"/>
        <v>2.9999999999999361E-2</v>
      </c>
      <c r="AH176" s="689">
        <f t="shared" si="12"/>
        <v>0.11000000000000032</v>
      </c>
      <c r="AI176" s="689">
        <f t="shared" si="12"/>
        <v>8.0000000000000071E-2</v>
      </c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73"/>
    </row>
    <row r="177" spans="1:57">
      <c r="A177" s="688">
        <v>0.84722222222222221</v>
      </c>
      <c r="B177" s="689">
        <v>6.89</v>
      </c>
      <c r="C177" s="689">
        <v>8.8699999999999992</v>
      </c>
      <c r="D177" s="689">
        <v>9.1</v>
      </c>
      <c r="E177" s="689">
        <v>7.89</v>
      </c>
      <c r="F177" s="689">
        <v>6.93</v>
      </c>
      <c r="G177" s="689">
        <v>8.44</v>
      </c>
      <c r="H177" s="689">
        <v>8.42</v>
      </c>
      <c r="I177" s="689">
        <v>7.01</v>
      </c>
      <c r="J177" s="683">
        <v>6.46</v>
      </c>
      <c r="K177" s="689">
        <v>7.53</v>
      </c>
      <c r="L177" s="689">
        <v>8.69</v>
      </c>
      <c r="M177" s="689">
        <v>7.58</v>
      </c>
      <c r="N177" s="689">
        <v>8.7200000000000006</v>
      </c>
      <c r="O177" s="689">
        <v>8.27</v>
      </c>
      <c r="P177" s="689">
        <v>7.33</v>
      </c>
      <c r="Q177" s="689">
        <v>6.25</v>
      </c>
      <c r="R177" s="676"/>
      <c r="S177" s="694">
        <v>0.84722222222222221</v>
      </c>
      <c r="T177" s="689">
        <f t="shared" si="14"/>
        <v>0</v>
      </c>
      <c r="U177" s="689">
        <f t="shared" si="14"/>
        <v>0.35999999999999943</v>
      </c>
      <c r="V177" s="689">
        <f t="shared" si="14"/>
        <v>0.11999999999999922</v>
      </c>
      <c r="W177" s="689">
        <f t="shared" si="13"/>
        <v>4.0000000000000036E-2</v>
      </c>
      <c r="X177" s="689">
        <f t="shared" si="13"/>
        <v>9.9999999999997868E-3</v>
      </c>
      <c r="Y177" s="689">
        <f t="shared" si="13"/>
        <v>0</v>
      </c>
      <c r="Z177" s="689">
        <f t="shared" si="13"/>
        <v>5.0000000000000711E-2</v>
      </c>
      <c r="AA177" s="689">
        <f t="shared" si="13"/>
        <v>8.0000000000000071E-2</v>
      </c>
      <c r="AB177" s="683">
        <f t="shared" si="13"/>
        <v>1.9999999999999574E-2</v>
      </c>
      <c r="AC177" s="689">
        <f t="shared" si="13"/>
        <v>0.12999999999999989</v>
      </c>
      <c r="AD177" s="689">
        <f t="shared" si="13"/>
        <v>2.9999999999999361E-2</v>
      </c>
      <c r="AE177" s="689">
        <f t="shared" si="13"/>
        <v>0</v>
      </c>
      <c r="AF177" s="689">
        <f t="shared" si="12"/>
        <v>0</v>
      </c>
      <c r="AG177" s="689">
        <f t="shared" si="12"/>
        <v>9.9999999999997868E-3</v>
      </c>
      <c r="AH177" s="689">
        <f t="shared" si="12"/>
        <v>0</v>
      </c>
      <c r="AI177" s="689">
        <f t="shared" si="12"/>
        <v>4.0000000000000036E-2</v>
      </c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73"/>
    </row>
    <row r="178" spans="1:57">
      <c r="A178" s="688">
        <v>0.85069444444444453</v>
      </c>
      <c r="B178" s="689">
        <v>6.89</v>
      </c>
      <c r="C178" s="689">
        <v>8.9</v>
      </c>
      <c r="D178" s="689">
        <v>9.1</v>
      </c>
      <c r="E178" s="689">
        <v>7.89</v>
      </c>
      <c r="F178" s="689">
        <v>6.93</v>
      </c>
      <c r="G178" s="689">
        <v>8.44</v>
      </c>
      <c r="H178" s="689">
        <v>8.61</v>
      </c>
      <c r="I178" s="689">
        <v>7.11</v>
      </c>
      <c r="J178" s="683">
        <v>6.46</v>
      </c>
      <c r="K178" s="689">
        <v>7.55</v>
      </c>
      <c r="L178" s="689">
        <v>8.69</v>
      </c>
      <c r="M178" s="689">
        <v>7.66</v>
      </c>
      <c r="N178" s="689">
        <v>8.7200000000000006</v>
      </c>
      <c r="O178" s="689">
        <v>8.34</v>
      </c>
      <c r="P178" s="689">
        <v>7.35</v>
      </c>
      <c r="Q178" s="689">
        <v>6.28</v>
      </c>
      <c r="R178" s="676"/>
      <c r="S178" s="694">
        <v>0.85069444444444453</v>
      </c>
      <c r="T178" s="689">
        <f t="shared" si="14"/>
        <v>0</v>
      </c>
      <c r="U178" s="689">
        <f t="shared" si="14"/>
        <v>3.0000000000001137E-2</v>
      </c>
      <c r="V178" s="689">
        <f t="shared" si="14"/>
        <v>0</v>
      </c>
      <c r="W178" s="689">
        <f t="shared" si="13"/>
        <v>0</v>
      </c>
      <c r="X178" s="689">
        <f t="shared" si="13"/>
        <v>0</v>
      </c>
      <c r="Y178" s="689">
        <f t="shared" si="13"/>
        <v>0</v>
      </c>
      <c r="Z178" s="689">
        <f t="shared" si="13"/>
        <v>0.1899999999999995</v>
      </c>
      <c r="AA178" s="689">
        <f t="shared" si="13"/>
        <v>0.10000000000000053</v>
      </c>
      <c r="AB178" s="683">
        <f t="shared" si="13"/>
        <v>0</v>
      </c>
      <c r="AC178" s="689">
        <f t="shared" si="13"/>
        <v>1.9999999999999574E-2</v>
      </c>
      <c r="AD178" s="689">
        <f t="shared" si="13"/>
        <v>0</v>
      </c>
      <c r="AE178" s="689">
        <f t="shared" si="13"/>
        <v>8.0000000000000071E-2</v>
      </c>
      <c r="AF178" s="689">
        <f t="shared" si="12"/>
        <v>0</v>
      </c>
      <c r="AG178" s="689">
        <f t="shared" si="12"/>
        <v>7.0000000000000284E-2</v>
      </c>
      <c r="AH178" s="689">
        <f t="shared" si="12"/>
        <v>1.9999999999999574E-2</v>
      </c>
      <c r="AI178" s="689">
        <f t="shared" si="12"/>
        <v>3.0000000000000249E-2</v>
      </c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73"/>
    </row>
    <row r="179" spans="1:57">
      <c r="A179" s="688">
        <v>0.85416666666666663</v>
      </c>
      <c r="B179" s="689">
        <v>6.9</v>
      </c>
      <c r="C179" s="689">
        <v>8.9</v>
      </c>
      <c r="D179" s="689">
        <v>9.2200000000000006</v>
      </c>
      <c r="E179" s="689">
        <v>7.89</v>
      </c>
      <c r="F179" s="689">
        <v>6.96</v>
      </c>
      <c r="G179" s="689">
        <v>8.44</v>
      </c>
      <c r="H179" s="689">
        <v>8.61</v>
      </c>
      <c r="I179" s="689">
        <v>7.11</v>
      </c>
      <c r="J179" s="683">
        <v>6.46</v>
      </c>
      <c r="K179" s="689">
        <v>7.55</v>
      </c>
      <c r="L179" s="689">
        <v>8.69</v>
      </c>
      <c r="M179" s="689">
        <v>7.68</v>
      </c>
      <c r="N179" s="689">
        <v>8.7200000000000006</v>
      </c>
      <c r="O179" s="689">
        <v>8.34</v>
      </c>
      <c r="P179" s="689">
        <v>7.38</v>
      </c>
      <c r="Q179" s="689">
        <v>6.28</v>
      </c>
      <c r="R179" s="676"/>
      <c r="S179" s="694">
        <v>0.85416666666666663</v>
      </c>
      <c r="T179" s="689">
        <f t="shared" si="14"/>
        <v>1.0000000000000675E-2</v>
      </c>
      <c r="U179" s="689">
        <f t="shared" si="14"/>
        <v>0</v>
      </c>
      <c r="V179" s="689">
        <f t="shared" si="14"/>
        <v>0.12000000000000099</v>
      </c>
      <c r="W179" s="689">
        <f t="shared" si="13"/>
        <v>0</v>
      </c>
      <c r="X179" s="689">
        <f t="shared" si="13"/>
        <v>3.0000000000000249E-2</v>
      </c>
      <c r="Y179" s="689">
        <f t="shared" si="13"/>
        <v>0</v>
      </c>
      <c r="Z179" s="689">
        <f t="shared" si="13"/>
        <v>0</v>
      </c>
      <c r="AA179" s="689">
        <f t="shared" si="13"/>
        <v>0</v>
      </c>
      <c r="AB179" s="683">
        <f t="shared" si="13"/>
        <v>0</v>
      </c>
      <c r="AC179" s="689">
        <f t="shared" si="13"/>
        <v>0</v>
      </c>
      <c r="AD179" s="689">
        <f t="shared" si="13"/>
        <v>0</v>
      </c>
      <c r="AE179" s="689">
        <f t="shared" si="13"/>
        <v>1.9999999999999574E-2</v>
      </c>
      <c r="AF179" s="689">
        <f t="shared" si="12"/>
        <v>0</v>
      </c>
      <c r="AG179" s="689">
        <f t="shared" si="12"/>
        <v>0</v>
      </c>
      <c r="AH179" s="689">
        <f t="shared" si="12"/>
        <v>3.0000000000000249E-2</v>
      </c>
      <c r="AI179" s="689">
        <f t="shared" si="12"/>
        <v>0</v>
      </c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73"/>
    </row>
    <row r="180" spans="1:57">
      <c r="A180" s="688">
        <v>0.85763888888888884</v>
      </c>
      <c r="B180" s="689">
        <v>6.92</v>
      </c>
      <c r="C180" s="689">
        <v>8.9</v>
      </c>
      <c r="D180" s="689">
        <v>9.25</v>
      </c>
      <c r="E180" s="689">
        <v>7.89</v>
      </c>
      <c r="F180" s="689">
        <v>6.99</v>
      </c>
      <c r="G180" s="689">
        <v>8.44</v>
      </c>
      <c r="H180" s="689">
        <v>8.61</v>
      </c>
      <c r="I180" s="689">
        <v>7.11</v>
      </c>
      <c r="J180" s="683">
        <v>6.46</v>
      </c>
      <c r="K180" s="689">
        <v>7.63</v>
      </c>
      <c r="L180" s="689">
        <v>8.82</v>
      </c>
      <c r="M180" s="689">
        <v>7.74</v>
      </c>
      <c r="N180" s="689">
        <v>8.76</v>
      </c>
      <c r="O180" s="689">
        <v>8.68</v>
      </c>
      <c r="P180" s="689">
        <v>7.52</v>
      </c>
      <c r="Q180" s="689">
        <v>6.28</v>
      </c>
      <c r="R180" s="676"/>
      <c r="S180" s="694">
        <v>0.85763888888888884</v>
      </c>
      <c r="T180" s="689">
        <f t="shared" si="14"/>
        <v>1.9999999999999574E-2</v>
      </c>
      <c r="U180" s="689">
        <f t="shared" si="14"/>
        <v>0</v>
      </c>
      <c r="V180" s="689">
        <f t="shared" si="14"/>
        <v>2.9999999999999361E-2</v>
      </c>
      <c r="W180" s="689">
        <f t="shared" si="13"/>
        <v>0</v>
      </c>
      <c r="X180" s="689">
        <f t="shared" si="13"/>
        <v>3.0000000000000249E-2</v>
      </c>
      <c r="Y180" s="689">
        <f t="shared" si="13"/>
        <v>0</v>
      </c>
      <c r="Z180" s="689">
        <f t="shared" si="13"/>
        <v>0</v>
      </c>
      <c r="AA180" s="689">
        <f t="shared" si="13"/>
        <v>0</v>
      </c>
      <c r="AB180" s="683">
        <f t="shared" si="13"/>
        <v>0</v>
      </c>
      <c r="AC180" s="689">
        <f t="shared" si="13"/>
        <v>8.0000000000000071E-2</v>
      </c>
      <c r="AD180" s="689">
        <f t="shared" si="13"/>
        <v>0.13000000000000078</v>
      </c>
      <c r="AE180" s="689">
        <f t="shared" si="13"/>
        <v>6.0000000000000497E-2</v>
      </c>
      <c r="AF180" s="689">
        <f t="shared" si="12"/>
        <v>3.9999999999999147E-2</v>
      </c>
      <c r="AG180" s="689">
        <f t="shared" si="12"/>
        <v>0.33999999999999986</v>
      </c>
      <c r="AH180" s="689">
        <f t="shared" si="12"/>
        <v>0.13999999999999968</v>
      </c>
      <c r="AI180" s="689">
        <f t="shared" si="12"/>
        <v>0</v>
      </c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73"/>
    </row>
    <row r="181" spans="1:57">
      <c r="A181" s="688">
        <v>0.86111111111111116</v>
      </c>
      <c r="B181" s="689">
        <v>7.05</v>
      </c>
      <c r="C181" s="689">
        <v>8.9</v>
      </c>
      <c r="D181" s="689">
        <v>9.25</v>
      </c>
      <c r="E181" s="689">
        <v>8.2200000000000006</v>
      </c>
      <c r="F181" s="689">
        <v>6.99</v>
      </c>
      <c r="G181" s="689">
        <v>8.44</v>
      </c>
      <c r="H181" s="689">
        <v>8.61</v>
      </c>
      <c r="I181" s="689">
        <v>7.15</v>
      </c>
      <c r="J181" s="683">
        <v>6.46</v>
      </c>
      <c r="K181" s="689">
        <v>7.64</v>
      </c>
      <c r="L181" s="689">
        <v>8.82</v>
      </c>
      <c r="M181" s="689">
        <v>7.74</v>
      </c>
      <c r="N181" s="689">
        <v>8.7899999999999991</v>
      </c>
      <c r="O181" s="689">
        <v>8.7200000000000006</v>
      </c>
      <c r="P181" s="689">
        <v>7.52</v>
      </c>
      <c r="Q181" s="689">
        <v>6.3</v>
      </c>
      <c r="R181" s="676"/>
      <c r="S181" s="694">
        <v>0.86111111111111116</v>
      </c>
      <c r="T181" s="689">
        <f t="shared" si="14"/>
        <v>0.12999999999999989</v>
      </c>
      <c r="U181" s="689">
        <f t="shared" si="14"/>
        <v>0</v>
      </c>
      <c r="V181" s="689">
        <f t="shared" si="14"/>
        <v>0</v>
      </c>
      <c r="W181" s="689">
        <f t="shared" si="13"/>
        <v>0.33000000000000096</v>
      </c>
      <c r="X181" s="689">
        <f t="shared" si="13"/>
        <v>0</v>
      </c>
      <c r="Y181" s="689">
        <f t="shared" si="13"/>
        <v>0</v>
      </c>
      <c r="Z181" s="689">
        <f t="shared" si="13"/>
        <v>0</v>
      </c>
      <c r="AA181" s="689">
        <f t="shared" si="13"/>
        <v>4.0000000000000036E-2</v>
      </c>
      <c r="AB181" s="683">
        <f t="shared" si="13"/>
        <v>0</v>
      </c>
      <c r="AC181" s="689">
        <f t="shared" si="13"/>
        <v>9.9999999999997868E-3</v>
      </c>
      <c r="AD181" s="689">
        <f t="shared" si="13"/>
        <v>0</v>
      </c>
      <c r="AE181" s="689">
        <f t="shared" si="13"/>
        <v>0</v>
      </c>
      <c r="AF181" s="689">
        <f t="shared" si="12"/>
        <v>2.9999999999999361E-2</v>
      </c>
      <c r="AG181" s="689">
        <f t="shared" si="12"/>
        <v>4.0000000000000924E-2</v>
      </c>
      <c r="AH181" s="689">
        <f t="shared" si="12"/>
        <v>0</v>
      </c>
      <c r="AI181" s="689">
        <f t="shared" si="12"/>
        <v>1.9999999999999574E-2</v>
      </c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73"/>
    </row>
    <row r="182" spans="1:57">
      <c r="A182" s="688">
        <v>0.86458333333333337</v>
      </c>
      <c r="B182" s="689">
        <v>7.05</v>
      </c>
      <c r="C182" s="689">
        <v>8.9</v>
      </c>
      <c r="D182" s="689">
        <v>9.25</v>
      </c>
      <c r="E182" s="689">
        <v>8.2200000000000006</v>
      </c>
      <c r="F182" s="689">
        <v>7.08</v>
      </c>
      <c r="G182" s="689">
        <v>8.44</v>
      </c>
      <c r="H182" s="689">
        <v>8.61</v>
      </c>
      <c r="I182" s="689">
        <v>7.19</v>
      </c>
      <c r="J182" s="683">
        <v>6.46</v>
      </c>
      <c r="K182" s="689">
        <v>7.64</v>
      </c>
      <c r="L182" s="689">
        <v>8.92</v>
      </c>
      <c r="M182" s="689">
        <v>7.74</v>
      </c>
      <c r="N182" s="689">
        <v>8.7899999999999991</v>
      </c>
      <c r="O182" s="689">
        <v>8.7200000000000006</v>
      </c>
      <c r="P182" s="689">
        <v>7.56</v>
      </c>
      <c r="Q182" s="689">
        <v>6.3</v>
      </c>
      <c r="R182" s="676"/>
      <c r="S182" s="694">
        <v>0.86458333333333337</v>
      </c>
      <c r="T182" s="689">
        <f t="shared" si="14"/>
        <v>0</v>
      </c>
      <c r="U182" s="689">
        <f t="shared" si="14"/>
        <v>0</v>
      </c>
      <c r="V182" s="689">
        <f t="shared" si="14"/>
        <v>0</v>
      </c>
      <c r="W182" s="689">
        <f t="shared" si="13"/>
        <v>0</v>
      </c>
      <c r="X182" s="689">
        <f t="shared" si="13"/>
        <v>8.9999999999999858E-2</v>
      </c>
      <c r="Y182" s="689">
        <f t="shared" si="13"/>
        <v>0</v>
      </c>
      <c r="Z182" s="689">
        <f t="shared" si="13"/>
        <v>0</v>
      </c>
      <c r="AA182" s="689">
        <f t="shared" si="13"/>
        <v>4.0000000000000036E-2</v>
      </c>
      <c r="AB182" s="683">
        <f t="shared" si="13"/>
        <v>0</v>
      </c>
      <c r="AC182" s="689">
        <f t="shared" si="13"/>
        <v>0</v>
      </c>
      <c r="AD182" s="689">
        <f t="shared" si="13"/>
        <v>9.9999999999999645E-2</v>
      </c>
      <c r="AE182" s="689">
        <f t="shared" si="13"/>
        <v>0</v>
      </c>
      <c r="AF182" s="689">
        <f t="shared" si="12"/>
        <v>0</v>
      </c>
      <c r="AG182" s="689">
        <f t="shared" si="12"/>
        <v>0</v>
      </c>
      <c r="AH182" s="689">
        <f t="shared" si="12"/>
        <v>4.0000000000000036E-2</v>
      </c>
      <c r="AI182" s="689">
        <f t="shared" si="12"/>
        <v>0</v>
      </c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73"/>
    </row>
    <row r="183" spans="1:57">
      <c r="A183" s="688">
        <v>0.86805555555555547</v>
      </c>
      <c r="B183" s="689">
        <v>7.05</v>
      </c>
      <c r="C183" s="689">
        <v>8.9</v>
      </c>
      <c r="D183" s="689">
        <v>9.4</v>
      </c>
      <c r="E183" s="689">
        <v>8.25</v>
      </c>
      <c r="F183" s="689">
        <v>7.18</v>
      </c>
      <c r="G183" s="689">
        <v>8.44</v>
      </c>
      <c r="H183" s="689">
        <v>8.61</v>
      </c>
      <c r="I183" s="689">
        <v>7.26</v>
      </c>
      <c r="J183" s="683">
        <v>6.46</v>
      </c>
      <c r="K183" s="689">
        <v>7.64</v>
      </c>
      <c r="L183" s="689">
        <v>8.9600000000000009</v>
      </c>
      <c r="M183" s="689">
        <v>7.91</v>
      </c>
      <c r="N183" s="689">
        <v>8.7899999999999991</v>
      </c>
      <c r="O183" s="689">
        <v>8.7200000000000006</v>
      </c>
      <c r="P183" s="689">
        <v>7.6</v>
      </c>
      <c r="Q183" s="689">
        <v>6.3</v>
      </c>
      <c r="R183" s="676"/>
      <c r="S183" s="694">
        <v>0.86805555555555547</v>
      </c>
      <c r="T183" s="689">
        <f t="shared" si="14"/>
        <v>0</v>
      </c>
      <c r="U183" s="689">
        <f t="shared" si="14"/>
        <v>0</v>
      </c>
      <c r="V183" s="689">
        <f t="shared" si="14"/>
        <v>0.15000000000000036</v>
      </c>
      <c r="W183" s="689">
        <f t="shared" si="13"/>
        <v>2.9999999999999361E-2</v>
      </c>
      <c r="X183" s="689">
        <f t="shared" si="13"/>
        <v>9.9999999999999645E-2</v>
      </c>
      <c r="Y183" s="689">
        <f t="shared" si="13"/>
        <v>0</v>
      </c>
      <c r="Z183" s="689">
        <f t="shared" si="13"/>
        <v>0</v>
      </c>
      <c r="AA183" s="689">
        <f t="shared" si="13"/>
        <v>6.9999999999999396E-2</v>
      </c>
      <c r="AB183" s="683">
        <f t="shared" si="13"/>
        <v>0</v>
      </c>
      <c r="AC183" s="689">
        <f t="shared" si="13"/>
        <v>0</v>
      </c>
      <c r="AD183" s="689">
        <f t="shared" si="13"/>
        <v>4.0000000000000924E-2</v>
      </c>
      <c r="AE183" s="689">
        <f t="shared" si="13"/>
        <v>0.16999999999999993</v>
      </c>
      <c r="AF183" s="689">
        <f t="shared" si="12"/>
        <v>0</v>
      </c>
      <c r="AG183" s="689">
        <f t="shared" si="12"/>
        <v>0</v>
      </c>
      <c r="AH183" s="689">
        <f t="shared" si="12"/>
        <v>4.0000000000000036E-2</v>
      </c>
      <c r="AI183" s="689">
        <f t="shared" si="12"/>
        <v>0</v>
      </c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73"/>
    </row>
    <row r="184" spans="1:57" ht="16" thickBot="1">
      <c r="A184" s="688">
        <v>0.87152777777777779</v>
      </c>
      <c r="B184" s="689">
        <v>7.05</v>
      </c>
      <c r="C184" s="689">
        <v>8.9</v>
      </c>
      <c r="D184" s="689">
        <v>9.4</v>
      </c>
      <c r="E184" s="689">
        <v>8.25</v>
      </c>
      <c r="F184" s="689">
        <v>7.18</v>
      </c>
      <c r="G184" s="689">
        <v>8.44</v>
      </c>
      <c r="H184" s="689">
        <v>8.61</v>
      </c>
      <c r="I184" s="689">
        <v>7.26</v>
      </c>
      <c r="J184" s="683">
        <v>6.49</v>
      </c>
      <c r="K184" s="689">
        <v>7.69</v>
      </c>
      <c r="L184" s="689">
        <v>9.07</v>
      </c>
      <c r="M184" s="689">
        <v>7.91</v>
      </c>
      <c r="N184" s="689">
        <v>8.84</v>
      </c>
      <c r="O184" s="689">
        <v>8.7200000000000006</v>
      </c>
      <c r="P184" s="689">
        <v>7.87</v>
      </c>
      <c r="Q184" s="689">
        <v>6.3</v>
      </c>
      <c r="R184" s="676"/>
      <c r="S184" s="694">
        <v>0.87152777777777779</v>
      </c>
      <c r="T184" s="689">
        <f t="shared" si="14"/>
        <v>0</v>
      </c>
      <c r="U184" s="689">
        <f t="shared" si="14"/>
        <v>0</v>
      </c>
      <c r="V184" s="689">
        <f t="shared" si="14"/>
        <v>0</v>
      </c>
      <c r="W184" s="689">
        <f t="shared" si="13"/>
        <v>0</v>
      </c>
      <c r="X184" s="689">
        <f t="shared" si="13"/>
        <v>0</v>
      </c>
      <c r="Y184" s="689">
        <f t="shared" si="13"/>
        <v>0</v>
      </c>
      <c r="Z184" s="689">
        <f t="shared" si="13"/>
        <v>0</v>
      </c>
      <c r="AA184" s="689">
        <f t="shared" si="13"/>
        <v>0</v>
      </c>
      <c r="AB184" s="683">
        <f t="shared" si="13"/>
        <v>3.0000000000000249E-2</v>
      </c>
      <c r="AC184" s="689">
        <f t="shared" si="13"/>
        <v>5.0000000000000711E-2</v>
      </c>
      <c r="AD184" s="689">
        <f t="shared" si="13"/>
        <v>0.10999999999999943</v>
      </c>
      <c r="AE184" s="689">
        <f t="shared" si="13"/>
        <v>0</v>
      </c>
      <c r="AF184" s="689">
        <f t="shared" si="12"/>
        <v>5.0000000000000711E-2</v>
      </c>
      <c r="AG184" s="689">
        <f t="shared" si="12"/>
        <v>0</v>
      </c>
      <c r="AH184" s="689">
        <f t="shared" si="12"/>
        <v>0.27000000000000046</v>
      </c>
      <c r="AI184" s="689">
        <f t="shared" si="12"/>
        <v>0</v>
      </c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73"/>
    </row>
    <row r="185" spans="1:57" ht="16" thickTop="1">
      <c r="A185" s="693">
        <v>0.875</v>
      </c>
      <c r="B185" s="685">
        <v>7.05</v>
      </c>
      <c r="C185" s="685">
        <v>8.9</v>
      </c>
      <c r="D185" s="685">
        <v>9.4</v>
      </c>
      <c r="E185" s="685">
        <v>8.25</v>
      </c>
      <c r="F185" s="685">
        <v>7.18</v>
      </c>
      <c r="G185" s="685">
        <v>8.49</v>
      </c>
      <c r="H185" s="685">
        <v>8.8000000000000007</v>
      </c>
      <c r="I185" s="685">
        <v>7.26</v>
      </c>
      <c r="J185" s="686">
        <v>6.57</v>
      </c>
      <c r="K185" s="685">
        <v>7.81</v>
      </c>
      <c r="L185" s="685">
        <v>9.07</v>
      </c>
      <c r="M185" s="685">
        <v>7.91</v>
      </c>
      <c r="N185" s="685">
        <v>8.85</v>
      </c>
      <c r="O185" s="685">
        <v>8.7200000000000006</v>
      </c>
      <c r="P185" s="685">
        <v>7.88</v>
      </c>
      <c r="Q185" s="685">
        <v>6.3</v>
      </c>
      <c r="R185" s="676"/>
      <c r="S185" s="684">
        <v>0.875</v>
      </c>
      <c r="T185" s="685">
        <f t="shared" si="14"/>
        <v>0</v>
      </c>
      <c r="U185" s="685">
        <f t="shared" si="14"/>
        <v>0</v>
      </c>
      <c r="V185" s="685">
        <f t="shared" si="14"/>
        <v>0</v>
      </c>
      <c r="W185" s="685">
        <f t="shared" si="13"/>
        <v>0</v>
      </c>
      <c r="X185" s="685">
        <f t="shared" si="13"/>
        <v>0</v>
      </c>
      <c r="Y185" s="685">
        <f t="shared" si="13"/>
        <v>5.0000000000000711E-2</v>
      </c>
      <c r="Z185" s="685">
        <f t="shared" si="13"/>
        <v>0.19000000000000128</v>
      </c>
      <c r="AA185" s="685">
        <f t="shared" si="13"/>
        <v>0</v>
      </c>
      <c r="AB185" s="686">
        <f t="shared" si="13"/>
        <v>8.0000000000000071E-2</v>
      </c>
      <c r="AC185" s="685">
        <f t="shared" si="13"/>
        <v>0.11999999999999922</v>
      </c>
      <c r="AD185" s="685">
        <f t="shared" si="13"/>
        <v>0</v>
      </c>
      <c r="AE185" s="685">
        <f t="shared" si="13"/>
        <v>0</v>
      </c>
      <c r="AF185" s="685">
        <f t="shared" si="12"/>
        <v>9.9999999999997868E-3</v>
      </c>
      <c r="AG185" s="685">
        <f t="shared" si="12"/>
        <v>0</v>
      </c>
      <c r="AH185" s="685">
        <f t="shared" si="12"/>
        <v>9.9999999999997868E-3</v>
      </c>
      <c r="AI185" s="685">
        <f t="shared" si="12"/>
        <v>0</v>
      </c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73"/>
    </row>
    <row r="186" spans="1:57">
      <c r="A186" s="688">
        <v>0.87847222222222221</v>
      </c>
      <c r="B186" s="689">
        <v>7.05</v>
      </c>
      <c r="C186" s="689">
        <v>8.9</v>
      </c>
      <c r="D186" s="689">
        <v>9.4</v>
      </c>
      <c r="E186" s="689">
        <v>8.25</v>
      </c>
      <c r="F186" s="689">
        <v>7.18</v>
      </c>
      <c r="G186" s="689">
        <v>8.69</v>
      </c>
      <c r="H186" s="689">
        <v>8.81</v>
      </c>
      <c r="I186" s="689">
        <v>7.28</v>
      </c>
      <c r="J186" s="683">
        <v>6.57</v>
      </c>
      <c r="K186" s="689">
        <v>7.84</v>
      </c>
      <c r="L186" s="689">
        <v>9.08</v>
      </c>
      <c r="M186" s="689">
        <v>7.91</v>
      </c>
      <c r="N186" s="689">
        <v>8.85</v>
      </c>
      <c r="O186" s="689">
        <v>8.7200000000000006</v>
      </c>
      <c r="P186" s="689">
        <v>7.88</v>
      </c>
      <c r="Q186" s="689">
        <v>6.3</v>
      </c>
      <c r="R186" s="676"/>
      <c r="S186" s="694">
        <v>0.87847222222222221</v>
      </c>
      <c r="T186" s="689">
        <f t="shared" si="14"/>
        <v>0</v>
      </c>
      <c r="U186" s="689">
        <f t="shared" si="14"/>
        <v>0</v>
      </c>
      <c r="V186" s="689">
        <f t="shared" si="14"/>
        <v>0</v>
      </c>
      <c r="W186" s="689">
        <f t="shared" si="13"/>
        <v>0</v>
      </c>
      <c r="X186" s="689">
        <f t="shared" si="13"/>
        <v>0</v>
      </c>
      <c r="Y186" s="689">
        <f t="shared" si="13"/>
        <v>0.19999999999999929</v>
      </c>
      <c r="Z186" s="689">
        <f t="shared" si="13"/>
        <v>9.9999999999997868E-3</v>
      </c>
      <c r="AA186" s="689">
        <f t="shared" si="13"/>
        <v>2.0000000000000462E-2</v>
      </c>
      <c r="AB186" s="683">
        <f t="shared" si="13"/>
        <v>0</v>
      </c>
      <c r="AC186" s="689">
        <f t="shared" si="13"/>
        <v>3.0000000000000249E-2</v>
      </c>
      <c r="AD186" s="689">
        <f t="shared" si="13"/>
        <v>9.9999999999997868E-3</v>
      </c>
      <c r="AE186" s="689">
        <f t="shared" si="13"/>
        <v>0</v>
      </c>
      <c r="AF186" s="689">
        <f t="shared" si="12"/>
        <v>0</v>
      </c>
      <c r="AG186" s="689">
        <f t="shared" si="12"/>
        <v>0</v>
      </c>
      <c r="AH186" s="689">
        <f t="shared" si="12"/>
        <v>0</v>
      </c>
      <c r="AI186" s="689">
        <f t="shared" si="12"/>
        <v>0</v>
      </c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73"/>
    </row>
    <row r="187" spans="1:57">
      <c r="A187" s="688">
        <v>0.88194444444444453</v>
      </c>
      <c r="B187" s="689">
        <v>7.05</v>
      </c>
      <c r="C187" s="689">
        <v>8.9</v>
      </c>
      <c r="D187" s="689">
        <v>9.4</v>
      </c>
      <c r="E187" s="689">
        <v>8.25</v>
      </c>
      <c r="F187" s="689">
        <v>7.18</v>
      </c>
      <c r="G187" s="689">
        <v>8.69</v>
      </c>
      <c r="H187" s="689">
        <v>8.85</v>
      </c>
      <c r="I187" s="689">
        <v>7.28</v>
      </c>
      <c r="J187" s="683">
        <v>6.6</v>
      </c>
      <c r="K187" s="689">
        <v>7.84</v>
      </c>
      <c r="L187" s="689">
        <v>9.14</v>
      </c>
      <c r="M187" s="689">
        <v>7.91</v>
      </c>
      <c r="N187" s="689">
        <v>8.85</v>
      </c>
      <c r="O187" s="689">
        <v>8.7200000000000006</v>
      </c>
      <c r="P187" s="689">
        <v>7.88</v>
      </c>
      <c r="Q187" s="689">
        <v>6.55</v>
      </c>
      <c r="R187" s="676"/>
      <c r="S187" s="694">
        <v>0.88194444444444453</v>
      </c>
      <c r="T187" s="689">
        <f t="shared" si="14"/>
        <v>0</v>
      </c>
      <c r="U187" s="689">
        <f t="shared" si="14"/>
        <v>0</v>
      </c>
      <c r="V187" s="689">
        <f t="shared" si="14"/>
        <v>0</v>
      </c>
      <c r="W187" s="689">
        <f t="shared" si="13"/>
        <v>0</v>
      </c>
      <c r="X187" s="689">
        <f t="shared" si="13"/>
        <v>0</v>
      </c>
      <c r="Y187" s="689">
        <f t="shared" si="13"/>
        <v>0</v>
      </c>
      <c r="Z187" s="689">
        <f t="shared" si="13"/>
        <v>3.9999999999999147E-2</v>
      </c>
      <c r="AA187" s="689">
        <f t="shared" si="13"/>
        <v>0</v>
      </c>
      <c r="AB187" s="683">
        <f t="shared" si="13"/>
        <v>2.9999999999999361E-2</v>
      </c>
      <c r="AC187" s="689">
        <f t="shared" si="13"/>
        <v>0</v>
      </c>
      <c r="AD187" s="689">
        <f t="shared" si="13"/>
        <v>6.0000000000000497E-2</v>
      </c>
      <c r="AE187" s="689">
        <f t="shared" si="13"/>
        <v>0</v>
      </c>
      <c r="AF187" s="689">
        <f t="shared" si="12"/>
        <v>0</v>
      </c>
      <c r="AG187" s="689">
        <f t="shared" si="12"/>
        <v>0</v>
      </c>
      <c r="AH187" s="689">
        <f t="shared" si="12"/>
        <v>0</v>
      </c>
      <c r="AI187" s="689">
        <f t="shared" si="12"/>
        <v>0.25</v>
      </c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73"/>
    </row>
    <row r="188" spans="1:57">
      <c r="A188" s="688">
        <v>0.88541666666666663</v>
      </c>
      <c r="B188" s="689">
        <v>7.06</v>
      </c>
      <c r="C188" s="689">
        <v>8.9</v>
      </c>
      <c r="D188" s="689">
        <v>9.4</v>
      </c>
      <c r="E188" s="689">
        <v>8.25</v>
      </c>
      <c r="F188" s="689">
        <v>7.62</v>
      </c>
      <c r="G188" s="689">
        <v>8.69</v>
      </c>
      <c r="H188" s="689">
        <v>8.85</v>
      </c>
      <c r="I188" s="689">
        <v>7.28</v>
      </c>
      <c r="J188" s="683">
        <v>6.6</v>
      </c>
      <c r="K188" s="689">
        <v>7.84</v>
      </c>
      <c r="L188" s="689">
        <v>9.42</v>
      </c>
      <c r="M188" s="689">
        <v>7.91</v>
      </c>
      <c r="N188" s="689">
        <v>8.85</v>
      </c>
      <c r="O188" s="689">
        <v>8.7200000000000006</v>
      </c>
      <c r="P188" s="689">
        <v>7.88</v>
      </c>
      <c r="Q188" s="689">
        <v>6.58</v>
      </c>
      <c r="R188" s="676"/>
      <c r="S188" s="694">
        <v>0.88541666666666663</v>
      </c>
      <c r="T188" s="689">
        <f t="shared" si="14"/>
        <v>9.9999999999997868E-3</v>
      </c>
      <c r="U188" s="689">
        <f t="shared" si="14"/>
        <v>0</v>
      </c>
      <c r="V188" s="689">
        <f t="shared" si="14"/>
        <v>0</v>
      </c>
      <c r="W188" s="689">
        <f t="shared" si="13"/>
        <v>0</v>
      </c>
      <c r="X188" s="689">
        <f t="shared" si="13"/>
        <v>0.44000000000000039</v>
      </c>
      <c r="Y188" s="689">
        <f t="shared" si="13"/>
        <v>0</v>
      </c>
      <c r="Z188" s="689">
        <f t="shared" si="13"/>
        <v>0</v>
      </c>
      <c r="AA188" s="689">
        <f t="shared" si="13"/>
        <v>0</v>
      </c>
      <c r="AB188" s="683">
        <f t="shared" si="13"/>
        <v>0</v>
      </c>
      <c r="AC188" s="689">
        <f t="shared" si="13"/>
        <v>0</v>
      </c>
      <c r="AD188" s="689">
        <f t="shared" si="13"/>
        <v>0.27999999999999936</v>
      </c>
      <c r="AE188" s="689">
        <f t="shared" si="13"/>
        <v>0</v>
      </c>
      <c r="AF188" s="689">
        <f t="shared" si="12"/>
        <v>0</v>
      </c>
      <c r="AG188" s="689">
        <f t="shared" si="12"/>
        <v>0</v>
      </c>
      <c r="AH188" s="689">
        <f t="shared" si="12"/>
        <v>0</v>
      </c>
      <c r="AI188" s="689">
        <f t="shared" si="12"/>
        <v>3.0000000000000249E-2</v>
      </c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73"/>
    </row>
    <row r="189" spans="1:57">
      <c r="A189" s="688">
        <v>0.88888888888888884</v>
      </c>
      <c r="B189" s="689">
        <v>7.06</v>
      </c>
      <c r="C189" s="689">
        <v>8.9</v>
      </c>
      <c r="D189" s="689">
        <v>9.4</v>
      </c>
      <c r="E189" s="689">
        <v>8.25</v>
      </c>
      <c r="F189" s="689">
        <v>7.62</v>
      </c>
      <c r="G189" s="689">
        <v>8.69</v>
      </c>
      <c r="H189" s="689">
        <v>8.85</v>
      </c>
      <c r="I189" s="689">
        <v>7.28</v>
      </c>
      <c r="J189" s="683">
        <v>6.6</v>
      </c>
      <c r="K189" s="689">
        <v>7.92</v>
      </c>
      <c r="L189" s="689">
        <v>9.4600000000000009</v>
      </c>
      <c r="M189" s="689">
        <v>7.91</v>
      </c>
      <c r="N189" s="689">
        <v>8.93</v>
      </c>
      <c r="O189" s="689">
        <v>8.7200000000000006</v>
      </c>
      <c r="P189" s="689">
        <v>7.88</v>
      </c>
      <c r="Q189" s="689">
        <v>6.58</v>
      </c>
      <c r="R189" s="676"/>
      <c r="S189" s="694">
        <v>0.88888888888888884</v>
      </c>
      <c r="T189" s="689">
        <f t="shared" si="14"/>
        <v>0</v>
      </c>
      <c r="U189" s="689">
        <f t="shared" si="14"/>
        <v>0</v>
      </c>
      <c r="V189" s="689">
        <f t="shared" si="14"/>
        <v>0</v>
      </c>
      <c r="W189" s="689">
        <f t="shared" si="13"/>
        <v>0</v>
      </c>
      <c r="X189" s="689">
        <f t="shared" si="13"/>
        <v>0</v>
      </c>
      <c r="Y189" s="689">
        <f t="shared" si="13"/>
        <v>0</v>
      </c>
      <c r="Z189" s="689">
        <f t="shared" si="13"/>
        <v>0</v>
      </c>
      <c r="AA189" s="689">
        <f t="shared" si="13"/>
        <v>0</v>
      </c>
      <c r="AB189" s="683">
        <f t="shared" si="13"/>
        <v>0</v>
      </c>
      <c r="AC189" s="689">
        <f t="shared" si="13"/>
        <v>8.0000000000000071E-2</v>
      </c>
      <c r="AD189" s="689">
        <f t="shared" si="13"/>
        <v>4.0000000000000924E-2</v>
      </c>
      <c r="AE189" s="689">
        <f t="shared" si="13"/>
        <v>0</v>
      </c>
      <c r="AF189" s="689">
        <f t="shared" si="12"/>
        <v>8.0000000000000071E-2</v>
      </c>
      <c r="AG189" s="689">
        <f t="shared" si="12"/>
        <v>0</v>
      </c>
      <c r="AH189" s="689">
        <f t="shared" si="12"/>
        <v>0</v>
      </c>
      <c r="AI189" s="689">
        <f t="shared" si="12"/>
        <v>0</v>
      </c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73"/>
    </row>
    <row r="190" spans="1:57">
      <c r="A190" s="688">
        <v>0.89236111111111116</v>
      </c>
      <c r="B190" s="689">
        <v>7.06</v>
      </c>
      <c r="C190" s="689">
        <v>8.9</v>
      </c>
      <c r="D190" s="689">
        <v>9.43</v>
      </c>
      <c r="E190" s="689">
        <v>8.25</v>
      </c>
      <c r="F190" s="689">
        <v>7.65</v>
      </c>
      <c r="G190" s="689">
        <v>8.7899999999999991</v>
      </c>
      <c r="H190" s="689">
        <v>8.85</v>
      </c>
      <c r="I190" s="689">
        <v>7.28</v>
      </c>
      <c r="J190" s="683">
        <v>6.6</v>
      </c>
      <c r="K190" s="689">
        <v>7.96</v>
      </c>
      <c r="L190" s="689">
        <v>9.4600000000000009</v>
      </c>
      <c r="M190" s="689">
        <v>7.91</v>
      </c>
      <c r="N190" s="689">
        <v>8.93</v>
      </c>
      <c r="O190" s="689">
        <v>8.77</v>
      </c>
      <c r="P190" s="689">
        <v>7.88</v>
      </c>
      <c r="Q190" s="689">
        <v>6.58</v>
      </c>
      <c r="R190" s="676"/>
      <c r="S190" s="694">
        <v>0.89236111111111116</v>
      </c>
      <c r="T190" s="689">
        <f t="shared" si="14"/>
        <v>0</v>
      </c>
      <c r="U190" s="689">
        <f t="shared" si="14"/>
        <v>0</v>
      </c>
      <c r="V190" s="689">
        <f t="shared" si="14"/>
        <v>2.9999999999999361E-2</v>
      </c>
      <c r="W190" s="689">
        <f t="shared" si="14"/>
        <v>0</v>
      </c>
      <c r="X190" s="689">
        <f t="shared" si="14"/>
        <v>3.0000000000000249E-2</v>
      </c>
      <c r="Y190" s="689">
        <f t="shared" si="14"/>
        <v>9.9999999999999645E-2</v>
      </c>
      <c r="Z190" s="689">
        <f t="shared" si="13"/>
        <v>0</v>
      </c>
      <c r="AA190" s="689">
        <f t="shared" si="13"/>
        <v>0</v>
      </c>
      <c r="AB190" s="683">
        <f t="shared" si="13"/>
        <v>0</v>
      </c>
      <c r="AC190" s="689">
        <f t="shared" si="13"/>
        <v>4.0000000000000036E-2</v>
      </c>
      <c r="AD190" s="689">
        <f t="shared" si="13"/>
        <v>0</v>
      </c>
      <c r="AE190" s="689">
        <f t="shared" si="13"/>
        <v>0</v>
      </c>
      <c r="AF190" s="689">
        <f t="shared" si="12"/>
        <v>0</v>
      </c>
      <c r="AG190" s="689">
        <f t="shared" si="12"/>
        <v>4.9999999999998934E-2</v>
      </c>
      <c r="AH190" s="689">
        <f t="shared" si="12"/>
        <v>0</v>
      </c>
      <c r="AI190" s="689">
        <f t="shared" si="12"/>
        <v>0</v>
      </c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73"/>
    </row>
    <row r="191" spans="1:57">
      <c r="A191" s="688">
        <v>0.89583333333333337</v>
      </c>
      <c r="B191" s="689">
        <v>7.06</v>
      </c>
      <c r="C191" s="689">
        <v>8.9</v>
      </c>
      <c r="D191" s="689">
        <v>9.7100000000000009</v>
      </c>
      <c r="E191" s="689">
        <v>8.25</v>
      </c>
      <c r="F191" s="689">
        <v>7.69</v>
      </c>
      <c r="G191" s="689">
        <v>8.8699999999999992</v>
      </c>
      <c r="H191" s="689">
        <v>9.24</v>
      </c>
      <c r="I191" s="689">
        <v>7.28</v>
      </c>
      <c r="J191" s="683">
        <v>6.63</v>
      </c>
      <c r="K191" s="689">
        <v>7.96</v>
      </c>
      <c r="L191" s="689">
        <v>9.4600000000000009</v>
      </c>
      <c r="M191" s="689">
        <v>7.91</v>
      </c>
      <c r="N191" s="689">
        <v>8.93</v>
      </c>
      <c r="O191" s="689">
        <v>8.77</v>
      </c>
      <c r="P191" s="689">
        <v>7.88</v>
      </c>
      <c r="Q191" s="689">
        <v>6.58</v>
      </c>
      <c r="R191" s="676"/>
      <c r="S191" s="694">
        <v>0.89583333333333337</v>
      </c>
      <c r="T191" s="689">
        <f t="shared" si="14"/>
        <v>0</v>
      </c>
      <c r="U191" s="689">
        <f t="shared" si="14"/>
        <v>0</v>
      </c>
      <c r="V191" s="689">
        <f t="shared" si="14"/>
        <v>0.28000000000000114</v>
      </c>
      <c r="W191" s="689">
        <f t="shared" si="14"/>
        <v>0</v>
      </c>
      <c r="X191" s="689">
        <f t="shared" si="14"/>
        <v>4.0000000000000036E-2</v>
      </c>
      <c r="Y191" s="689">
        <f t="shared" si="14"/>
        <v>8.0000000000000071E-2</v>
      </c>
      <c r="Z191" s="689">
        <f t="shared" si="13"/>
        <v>0.39000000000000057</v>
      </c>
      <c r="AA191" s="689">
        <f t="shared" si="13"/>
        <v>0</v>
      </c>
      <c r="AB191" s="683">
        <f t="shared" si="13"/>
        <v>3.0000000000000249E-2</v>
      </c>
      <c r="AC191" s="689">
        <f t="shared" si="13"/>
        <v>0</v>
      </c>
      <c r="AD191" s="689">
        <f t="shared" si="13"/>
        <v>0</v>
      </c>
      <c r="AE191" s="689">
        <f t="shared" si="13"/>
        <v>0</v>
      </c>
      <c r="AF191" s="689">
        <f t="shared" si="12"/>
        <v>0</v>
      </c>
      <c r="AG191" s="689">
        <f t="shared" si="12"/>
        <v>0</v>
      </c>
      <c r="AH191" s="689">
        <f t="shared" si="12"/>
        <v>0</v>
      </c>
      <c r="AI191" s="689">
        <f t="shared" si="12"/>
        <v>0</v>
      </c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73"/>
    </row>
    <row r="192" spans="1:57">
      <c r="A192" s="688">
        <v>0.89930555555555547</v>
      </c>
      <c r="B192" s="689">
        <v>7.06</v>
      </c>
      <c r="C192" s="689">
        <v>8.9</v>
      </c>
      <c r="D192" s="689">
        <v>9.7100000000000009</v>
      </c>
      <c r="E192" s="689">
        <v>8.25</v>
      </c>
      <c r="F192" s="689">
        <v>7.72</v>
      </c>
      <c r="G192" s="689">
        <v>8.8800000000000008</v>
      </c>
      <c r="H192" s="689">
        <v>9.24</v>
      </c>
      <c r="I192" s="689">
        <v>7.28</v>
      </c>
      <c r="J192" s="683">
        <v>6.71</v>
      </c>
      <c r="K192" s="689">
        <v>7.96</v>
      </c>
      <c r="L192" s="689">
        <v>9.4600000000000009</v>
      </c>
      <c r="M192" s="689">
        <v>8.01</v>
      </c>
      <c r="N192" s="689">
        <v>9.15</v>
      </c>
      <c r="O192" s="689">
        <v>8.77</v>
      </c>
      <c r="P192" s="689">
        <v>7.88</v>
      </c>
      <c r="Q192" s="689">
        <v>6.58</v>
      </c>
      <c r="R192" s="676"/>
      <c r="S192" s="694">
        <v>0.89930555555555547</v>
      </c>
      <c r="T192" s="689">
        <f t="shared" si="14"/>
        <v>0</v>
      </c>
      <c r="U192" s="689">
        <f t="shared" si="14"/>
        <v>0</v>
      </c>
      <c r="V192" s="689">
        <f t="shared" si="14"/>
        <v>0</v>
      </c>
      <c r="W192" s="689">
        <f t="shared" si="14"/>
        <v>0</v>
      </c>
      <c r="X192" s="689">
        <f t="shared" si="14"/>
        <v>2.9999999999999361E-2</v>
      </c>
      <c r="Y192" s="689">
        <f t="shared" si="14"/>
        <v>1.0000000000001563E-2</v>
      </c>
      <c r="Z192" s="689">
        <f t="shared" si="13"/>
        <v>0</v>
      </c>
      <c r="AA192" s="689">
        <f t="shared" si="13"/>
        <v>0</v>
      </c>
      <c r="AB192" s="683">
        <f t="shared" si="13"/>
        <v>8.0000000000000071E-2</v>
      </c>
      <c r="AC192" s="689">
        <f t="shared" si="13"/>
        <v>0</v>
      </c>
      <c r="AD192" s="689">
        <f t="shared" si="13"/>
        <v>0</v>
      </c>
      <c r="AE192" s="689">
        <f t="shared" si="13"/>
        <v>9.9999999999999645E-2</v>
      </c>
      <c r="AF192" s="689">
        <f t="shared" si="13"/>
        <v>0.22000000000000064</v>
      </c>
      <c r="AG192" s="689">
        <f t="shared" si="13"/>
        <v>0</v>
      </c>
      <c r="AH192" s="689">
        <f t="shared" si="13"/>
        <v>0</v>
      </c>
      <c r="AI192" s="689">
        <f t="shared" si="13"/>
        <v>0</v>
      </c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73"/>
    </row>
    <row r="193" spans="1:57">
      <c r="A193" s="688">
        <v>0.90277777777777779</v>
      </c>
      <c r="B193" s="689">
        <v>7.06</v>
      </c>
      <c r="C193" s="689">
        <v>8.98</v>
      </c>
      <c r="D193" s="689">
        <v>9.74</v>
      </c>
      <c r="E193" s="689">
        <v>8.2799999999999994</v>
      </c>
      <c r="F193" s="689">
        <v>7.86</v>
      </c>
      <c r="G193" s="689">
        <v>8.8800000000000008</v>
      </c>
      <c r="H193" s="689">
        <v>9.24</v>
      </c>
      <c r="I193" s="689">
        <v>7.28</v>
      </c>
      <c r="J193" s="683">
        <v>6.71</v>
      </c>
      <c r="K193" s="689">
        <v>7.96</v>
      </c>
      <c r="L193" s="689">
        <v>9.4600000000000009</v>
      </c>
      <c r="M193" s="689">
        <v>8.5</v>
      </c>
      <c r="N193" s="689">
        <v>9.2200000000000006</v>
      </c>
      <c r="O193" s="689">
        <v>8.7799999999999994</v>
      </c>
      <c r="P193" s="689">
        <v>7.91</v>
      </c>
      <c r="Q193" s="689">
        <v>6.58</v>
      </c>
      <c r="R193" s="676"/>
      <c r="S193" s="694">
        <v>0.90277777777777779</v>
      </c>
      <c r="T193" s="689">
        <f t="shared" si="14"/>
        <v>0</v>
      </c>
      <c r="U193" s="689">
        <f t="shared" si="14"/>
        <v>8.0000000000000071E-2</v>
      </c>
      <c r="V193" s="689">
        <f t="shared" si="14"/>
        <v>2.9999999999999361E-2</v>
      </c>
      <c r="W193" s="689">
        <f t="shared" si="14"/>
        <v>2.9999999999999361E-2</v>
      </c>
      <c r="X193" s="689">
        <f t="shared" si="14"/>
        <v>0.14000000000000057</v>
      </c>
      <c r="Y193" s="689">
        <f t="shared" si="14"/>
        <v>0</v>
      </c>
      <c r="Z193" s="689">
        <f t="shared" si="14"/>
        <v>0</v>
      </c>
      <c r="AA193" s="689">
        <f t="shared" si="14"/>
        <v>0</v>
      </c>
      <c r="AB193" s="683">
        <f t="shared" si="14"/>
        <v>0</v>
      </c>
      <c r="AC193" s="689">
        <f t="shared" si="14"/>
        <v>0</v>
      </c>
      <c r="AD193" s="689">
        <f t="shared" si="14"/>
        <v>0</v>
      </c>
      <c r="AE193" s="689">
        <f t="shared" si="14"/>
        <v>0.49000000000000021</v>
      </c>
      <c r="AF193" s="689">
        <f t="shared" si="14"/>
        <v>7.0000000000000284E-2</v>
      </c>
      <c r="AG193" s="689">
        <f t="shared" si="14"/>
        <v>9.9999999999997868E-3</v>
      </c>
      <c r="AH193" s="689">
        <f t="shared" si="14"/>
        <v>3.0000000000000249E-2</v>
      </c>
      <c r="AI193" s="689">
        <f t="shared" si="14"/>
        <v>0</v>
      </c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73"/>
    </row>
    <row r="194" spans="1:57">
      <c r="A194" s="688">
        <v>0.90625</v>
      </c>
      <c r="B194" s="689">
        <v>7.06</v>
      </c>
      <c r="C194" s="689">
        <v>8.98</v>
      </c>
      <c r="D194" s="689">
        <v>9.74</v>
      </c>
      <c r="E194" s="689">
        <v>8.31</v>
      </c>
      <c r="F194" s="689">
        <v>7.86</v>
      </c>
      <c r="G194" s="689">
        <v>8.8800000000000008</v>
      </c>
      <c r="H194" s="689">
        <v>9.24</v>
      </c>
      <c r="I194" s="689">
        <v>7.43</v>
      </c>
      <c r="J194" s="683">
        <v>6.71</v>
      </c>
      <c r="K194" s="689">
        <v>7.98</v>
      </c>
      <c r="L194" s="689">
        <v>9.4600000000000009</v>
      </c>
      <c r="M194" s="689">
        <v>8.5</v>
      </c>
      <c r="N194" s="689">
        <v>9.2200000000000006</v>
      </c>
      <c r="O194" s="689">
        <v>8.89</v>
      </c>
      <c r="P194" s="689">
        <v>7.95</v>
      </c>
      <c r="Q194" s="689">
        <v>6.58</v>
      </c>
      <c r="R194" s="676"/>
      <c r="S194" s="694">
        <v>0.90625</v>
      </c>
      <c r="T194" s="689">
        <f t="shared" si="14"/>
        <v>0</v>
      </c>
      <c r="U194" s="689">
        <f t="shared" si="14"/>
        <v>0</v>
      </c>
      <c r="V194" s="689">
        <f t="shared" si="14"/>
        <v>0</v>
      </c>
      <c r="W194" s="689">
        <f t="shared" si="14"/>
        <v>3.0000000000001137E-2</v>
      </c>
      <c r="X194" s="689">
        <f t="shared" si="14"/>
        <v>0</v>
      </c>
      <c r="Y194" s="689">
        <f t="shared" si="14"/>
        <v>0</v>
      </c>
      <c r="Z194" s="689">
        <f t="shared" si="14"/>
        <v>0</v>
      </c>
      <c r="AA194" s="689">
        <f t="shared" si="14"/>
        <v>0.14999999999999947</v>
      </c>
      <c r="AB194" s="683">
        <f t="shared" si="14"/>
        <v>0</v>
      </c>
      <c r="AC194" s="689">
        <f t="shared" si="14"/>
        <v>2.0000000000000462E-2</v>
      </c>
      <c r="AD194" s="689">
        <f t="shared" si="14"/>
        <v>0</v>
      </c>
      <c r="AE194" s="689">
        <f t="shared" si="14"/>
        <v>0</v>
      </c>
      <c r="AF194" s="689">
        <f t="shared" si="14"/>
        <v>0</v>
      </c>
      <c r="AG194" s="689">
        <f t="shared" si="14"/>
        <v>0.11000000000000121</v>
      </c>
      <c r="AH194" s="689">
        <f t="shared" si="14"/>
        <v>4.0000000000000036E-2</v>
      </c>
      <c r="AI194" s="689">
        <f t="shared" si="14"/>
        <v>0</v>
      </c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73"/>
    </row>
    <row r="195" spans="1:57">
      <c r="A195" s="688">
        <v>0.90972222222222221</v>
      </c>
      <c r="B195" s="689">
        <v>7.06</v>
      </c>
      <c r="C195" s="689">
        <v>8.98</v>
      </c>
      <c r="D195" s="689">
        <v>9.74</v>
      </c>
      <c r="E195" s="689">
        <v>8.31</v>
      </c>
      <c r="F195" s="689">
        <v>7.86</v>
      </c>
      <c r="G195" s="689">
        <v>8.89</v>
      </c>
      <c r="H195" s="689">
        <v>9.3000000000000007</v>
      </c>
      <c r="I195" s="689">
        <v>7.46</v>
      </c>
      <c r="J195" s="683">
        <v>6.71</v>
      </c>
      <c r="K195" s="689">
        <v>8.1300000000000008</v>
      </c>
      <c r="L195" s="689">
        <v>9.4600000000000009</v>
      </c>
      <c r="M195" s="689">
        <v>8.5</v>
      </c>
      <c r="N195" s="689">
        <v>9.2200000000000006</v>
      </c>
      <c r="O195" s="689">
        <v>8.89</v>
      </c>
      <c r="P195" s="689">
        <v>7.97</v>
      </c>
      <c r="Q195" s="689">
        <v>6.58</v>
      </c>
      <c r="R195" s="676"/>
      <c r="S195" s="694">
        <v>0.90972222222222221</v>
      </c>
      <c r="T195" s="689">
        <f t="shared" si="14"/>
        <v>0</v>
      </c>
      <c r="U195" s="689">
        <f t="shared" si="14"/>
        <v>0</v>
      </c>
      <c r="V195" s="689">
        <f t="shared" si="14"/>
        <v>0</v>
      </c>
      <c r="W195" s="689">
        <f t="shared" si="14"/>
        <v>0</v>
      </c>
      <c r="X195" s="689">
        <f t="shared" si="14"/>
        <v>0</v>
      </c>
      <c r="Y195" s="689">
        <f t="shared" si="14"/>
        <v>9.9999999999997868E-3</v>
      </c>
      <c r="Z195" s="689">
        <f t="shared" si="14"/>
        <v>6.0000000000000497E-2</v>
      </c>
      <c r="AA195" s="689">
        <f t="shared" si="14"/>
        <v>3.0000000000000249E-2</v>
      </c>
      <c r="AB195" s="683">
        <f t="shared" si="14"/>
        <v>0</v>
      </c>
      <c r="AC195" s="689">
        <f t="shared" si="14"/>
        <v>0.15000000000000036</v>
      </c>
      <c r="AD195" s="689">
        <f t="shared" si="14"/>
        <v>0</v>
      </c>
      <c r="AE195" s="689">
        <f t="shared" si="14"/>
        <v>0</v>
      </c>
      <c r="AF195" s="689">
        <f t="shared" si="14"/>
        <v>0</v>
      </c>
      <c r="AG195" s="689">
        <f t="shared" si="14"/>
        <v>0</v>
      </c>
      <c r="AH195" s="689">
        <f t="shared" si="14"/>
        <v>1.9999999999999574E-2</v>
      </c>
      <c r="AI195" s="689">
        <f t="shared" si="14"/>
        <v>0</v>
      </c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73"/>
    </row>
    <row r="196" spans="1:57" ht="16" thickBot="1">
      <c r="A196" s="688">
        <v>0.91319444444444453</v>
      </c>
      <c r="B196" s="689">
        <v>7.1</v>
      </c>
      <c r="C196" s="689">
        <v>8.98</v>
      </c>
      <c r="D196" s="689">
        <v>9.74</v>
      </c>
      <c r="E196" s="689">
        <v>8.34</v>
      </c>
      <c r="F196" s="689">
        <v>7.86</v>
      </c>
      <c r="G196" s="689">
        <v>9.14</v>
      </c>
      <c r="H196" s="689">
        <v>9.34</v>
      </c>
      <c r="I196" s="689">
        <v>7.46</v>
      </c>
      <c r="J196" s="683">
        <v>6.71</v>
      </c>
      <c r="K196" s="689">
        <v>8.19</v>
      </c>
      <c r="L196" s="689">
        <v>9.4600000000000009</v>
      </c>
      <c r="M196" s="689">
        <v>8.52</v>
      </c>
      <c r="N196" s="689">
        <v>9.2200000000000006</v>
      </c>
      <c r="O196" s="689">
        <v>8.89</v>
      </c>
      <c r="P196" s="689">
        <v>8.06</v>
      </c>
      <c r="Q196" s="689">
        <v>6.58</v>
      </c>
      <c r="R196" s="676"/>
      <c r="S196" s="694">
        <v>0.91319444444444453</v>
      </c>
      <c r="T196" s="689">
        <f t="shared" si="14"/>
        <v>4.0000000000000036E-2</v>
      </c>
      <c r="U196" s="689">
        <f t="shared" si="14"/>
        <v>0</v>
      </c>
      <c r="V196" s="689">
        <f t="shared" si="14"/>
        <v>0</v>
      </c>
      <c r="W196" s="689">
        <f t="shared" si="14"/>
        <v>2.9999999999999361E-2</v>
      </c>
      <c r="X196" s="689">
        <f t="shared" si="14"/>
        <v>0</v>
      </c>
      <c r="Y196" s="689">
        <f t="shared" si="14"/>
        <v>0.25</v>
      </c>
      <c r="Z196" s="689">
        <f t="shared" si="14"/>
        <v>3.9999999999999147E-2</v>
      </c>
      <c r="AA196" s="689">
        <f t="shared" si="14"/>
        <v>0</v>
      </c>
      <c r="AB196" s="683">
        <f t="shared" si="14"/>
        <v>0</v>
      </c>
      <c r="AC196" s="689">
        <f t="shared" si="14"/>
        <v>5.9999999999998721E-2</v>
      </c>
      <c r="AD196" s="689">
        <f t="shared" si="14"/>
        <v>0</v>
      </c>
      <c r="AE196" s="689">
        <f t="shared" si="14"/>
        <v>1.9999999999999574E-2</v>
      </c>
      <c r="AF196" s="689">
        <f t="shared" si="14"/>
        <v>0</v>
      </c>
      <c r="AG196" s="689">
        <f t="shared" si="14"/>
        <v>0</v>
      </c>
      <c r="AH196" s="689">
        <f t="shared" si="14"/>
        <v>9.0000000000000746E-2</v>
      </c>
      <c r="AI196" s="689">
        <f t="shared" si="14"/>
        <v>0</v>
      </c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73"/>
    </row>
    <row r="197" spans="1:57" ht="16" thickTop="1">
      <c r="A197" s="693">
        <v>0.91666666666666663</v>
      </c>
      <c r="B197" s="685">
        <v>7.1</v>
      </c>
      <c r="C197" s="685">
        <v>9.16</v>
      </c>
      <c r="D197" s="685">
        <v>9.74</v>
      </c>
      <c r="E197" s="685">
        <v>8.36</v>
      </c>
      <c r="F197" s="685">
        <v>7.86</v>
      </c>
      <c r="G197" s="685">
        <v>9.14</v>
      </c>
      <c r="H197" s="685">
        <v>9.34</v>
      </c>
      <c r="I197" s="685">
        <v>7.47</v>
      </c>
      <c r="J197" s="686">
        <v>6.71</v>
      </c>
      <c r="K197" s="685">
        <v>8.19</v>
      </c>
      <c r="L197" s="685">
        <v>9.4600000000000009</v>
      </c>
      <c r="M197" s="685">
        <v>8.52</v>
      </c>
      <c r="N197" s="685">
        <v>9.2200000000000006</v>
      </c>
      <c r="O197" s="685">
        <v>8.89</v>
      </c>
      <c r="P197" s="685">
        <v>8.06</v>
      </c>
      <c r="Q197" s="685">
        <v>6.58</v>
      </c>
      <c r="R197" s="676"/>
      <c r="S197" s="684">
        <v>0.91666666666666663</v>
      </c>
      <c r="T197" s="685">
        <f t="shared" si="14"/>
        <v>0</v>
      </c>
      <c r="U197" s="685">
        <f t="shared" si="14"/>
        <v>0.17999999999999972</v>
      </c>
      <c r="V197" s="685">
        <f t="shared" si="14"/>
        <v>0</v>
      </c>
      <c r="W197" s="685">
        <f t="shared" si="14"/>
        <v>1.9999999999999574E-2</v>
      </c>
      <c r="X197" s="685">
        <f t="shared" si="14"/>
        <v>0</v>
      </c>
      <c r="Y197" s="685">
        <f t="shared" si="14"/>
        <v>0</v>
      </c>
      <c r="Z197" s="685">
        <f t="shared" si="14"/>
        <v>0</v>
      </c>
      <c r="AA197" s="685">
        <f t="shared" si="14"/>
        <v>9.9999999999997868E-3</v>
      </c>
      <c r="AB197" s="686">
        <f t="shared" si="14"/>
        <v>0</v>
      </c>
      <c r="AC197" s="685">
        <f t="shared" si="14"/>
        <v>0</v>
      </c>
      <c r="AD197" s="685">
        <f t="shared" si="14"/>
        <v>0</v>
      </c>
      <c r="AE197" s="685">
        <f t="shared" si="14"/>
        <v>0</v>
      </c>
      <c r="AF197" s="685">
        <f t="shared" si="14"/>
        <v>0</v>
      </c>
      <c r="AG197" s="685">
        <f t="shared" si="14"/>
        <v>0</v>
      </c>
      <c r="AH197" s="685">
        <f t="shared" si="14"/>
        <v>0</v>
      </c>
      <c r="AI197" s="685">
        <f t="shared" si="14"/>
        <v>0</v>
      </c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73"/>
    </row>
    <row r="198" spans="1:57">
      <c r="A198" s="688">
        <v>0.92013888888888884</v>
      </c>
      <c r="B198" s="689">
        <v>7.1</v>
      </c>
      <c r="C198" s="689">
        <v>9.17</v>
      </c>
      <c r="D198" s="689">
        <v>9.74</v>
      </c>
      <c r="E198" s="689">
        <v>8.43</v>
      </c>
      <c r="F198" s="689">
        <v>7.86</v>
      </c>
      <c r="G198" s="689">
        <v>9.16</v>
      </c>
      <c r="H198" s="689">
        <v>9.34</v>
      </c>
      <c r="I198" s="689">
        <v>7.56</v>
      </c>
      <c r="J198" s="683">
        <v>6.71</v>
      </c>
      <c r="K198" s="689">
        <v>8.19</v>
      </c>
      <c r="L198" s="689">
        <v>9.4600000000000009</v>
      </c>
      <c r="M198" s="689">
        <v>8.52</v>
      </c>
      <c r="N198" s="689">
        <v>9.2200000000000006</v>
      </c>
      <c r="O198" s="689">
        <v>8.89</v>
      </c>
      <c r="P198" s="689">
        <v>8.1300000000000008</v>
      </c>
      <c r="Q198" s="689">
        <v>6.58</v>
      </c>
      <c r="R198" s="676"/>
      <c r="S198" s="694">
        <v>0.92013888888888884</v>
      </c>
      <c r="T198" s="689">
        <f t="shared" si="14"/>
        <v>0</v>
      </c>
      <c r="U198" s="689">
        <f t="shared" si="14"/>
        <v>9.9999999999997868E-3</v>
      </c>
      <c r="V198" s="689">
        <f t="shared" si="14"/>
        <v>0</v>
      </c>
      <c r="W198" s="689">
        <f t="shared" si="14"/>
        <v>7.0000000000000284E-2</v>
      </c>
      <c r="X198" s="689">
        <f t="shared" si="14"/>
        <v>0</v>
      </c>
      <c r="Y198" s="689">
        <f t="shared" si="14"/>
        <v>1.9999999999999574E-2</v>
      </c>
      <c r="Z198" s="689">
        <f t="shared" si="14"/>
        <v>0</v>
      </c>
      <c r="AA198" s="689">
        <f t="shared" si="14"/>
        <v>8.9999999999999858E-2</v>
      </c>
      <c r="AB198" s="683">
        <f t="shared" si="14"/>
        <v>0</v>
      </c>
      <c r="AC198" s="689">
        <f t="shared" si="14"/>
        <v>0</v>
      </c>
      <c r="AD198" s="689">
        <f t="shared" si="14"/>
        <v>0</v>
      </c>
      <c r="AE198" s="689">
        <f t="shared" si="14"/>
        <v>0</v>
      </c>
      <c r="AF198" s="689">
        <f t="shared" si="14"/>
        <v>0</v>
      </c>
      <c r="AG198" s="689">
        <f t="shared" si="14"/>
        <v>0</v>
      </c>
      <c r="AH198" s="689">
        <f t="shared" si="14"/>
        <v>7.0000000000000284E-2</v>
      </c>
      <c r="AI198" s="689">
        <f t="shared" si="14"/>
        <v>0</v>
      </c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73"/>
    </row>
    <row r="199" spans="1:57">
      <c r="A199" s="688">
        <v>0.92361111111111116</v>
      </c>
      <c r="B199" s="689">
        <v>7.1</v>
      </c>
      <c r="C199" s="689">
        <v>9.17</v>
      </c>
      <c r="D199" s="689">
        <v>9.74</v>
      </c>
      <c r="E199" s="689">
        <v>8.43</v>
      </c>
      <c r="F199" s="689">
        <v>7.86</v>
      </c>
      <c r="G199" s="689">
        <v>9.16</v>
      </c>
      <c r="H199" s="689">
        <v>9.34</v>
      </c>
      <c r="I199" s="689">
        <v>7.61</v>
      </c>
      <c r="J199" s="683">
        <v>6.71</v>
      </c>
      <c r="K199" s="689">
        <v>8.23</v>
      </c>
      <c r="L199" s="689">
        <v>9.4600000000000009</v>
      </c>
      <c r="M199" s="689">
        <v>8.52</v>
      </c>
      <c r="N199" s="689">
        <v>9.2200000000000006</v>
      </c>
      <c r="O199" s="689">
        <v>8.99</v>
      </c>
      <c r="P199" s="689">
        <v>8.17</v>
      </c>
      <c r="Q199" s="689">
        <v>6.58</v>
      </c>
      <c r="R199" s="676"/>
      <c r="S199" s="694">
        <v>0.92361111111111116</v>
      </c>
      <c r="T199" s="689">
        <f t="shared" si="14"/>
        <v>0</v>
      </c>
      <c r="U199" s="689">
        <f t="shared" si="14"/>
        <v>0</v>
      </c>
      <c r="V199" s="689">
        <f t="shared" si="14"/>
        <v>0</v>
      </c>
      <c r="W199" s="689">
        <f t="shared" si="14"/>
        <v>0</v>
      </c>
      <c r="X199" s="689">
        <f t="shared" si="14"/>
        <v>0</v>
      </c>
      <c r="Y199" s="689">
        <f t="shared" si="14"/>
        <v>0</v>
      </c>
      <c r="Z199" s="689">
        <f t="shared" si="14"/>
        <v>0</v>
      </c>
      <c r="AA199" s="689">
        <f t="shared" si="14"/>
        <v>5.0000000000000711E-2</v>
      </c>
      <c r="AB199" s="683">
        <f t="shared" si="14"/>
        <v>0</v>
      </c>
      <c r="AC199" s="689">
        <f t="shared" si="14"/>
        <v>4.0000000000000924E-2</v>
      </c>
      <c r="AD199" s="689">
        <f t="shared" si="14"/>
        <v>0</v>
      </c>
      <c r="AE199" s="689">
        <f t="shared" si="14"/>
        <v>0</v>
      </c>
      <c r="AF199" s="689">
        <f t="shared" si="14"/>
        <v>0</v>
      </c>
      <c r="AG199" s="689">
        <f t="shared" si="14"/>
        <v>9.9999999999999645E-2</v>
      </c>
      <c r="AH199" s="689">
        <f t="shared" si="14"/>
        <v>3.9999999999999147E-2</v>
      </c>
      <c r="AI199" s="689">
        <f t="shared" si="14"/>
        <v>0</v>
      </c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73"/>
    </row>
    <row r="200" spans="1:57">
      <c r="A200" s="688">
        <v>0.92708333333333337</v>
      </c>
      <c r="B200" s="689">
        <v>7.2</v>
      </c>
      <c r="C200" s="689">
        <v>9.17</v>
      </c>
      <c r="D200" s="689">
        <v>9.74</v>
      </c>
      <c r="E200" s="689">
        <v>8.43</v>
      </c>
      <c r="F200" s="689">
        <v>7.86</v>
      </c>
      <c r="G200" s="689">
        <v>9.17</v>
      </c>
      <c r="H200" s="689">
        <v>9.34</v>
      </c>
      <c r="I200" s="689">
        <v>7.67</v>
      </c>
      <c r="J200" s="683">
        <v>6.71</v>
      </c>
      <c r="K200" s="689">
        <v>8.23</v>
      </c>
      <c r="L200" s="689">
        <v>9.4600000000000009</v>
      </c>
      <c r="M200" s="689">
        <v>8.52</v>
      </c>
      <c r="N200" s="689">
        <v>9.2200000000000006</v>
      </c>
      <c r="O200" s="689">
        <v>9.0299999999999994</v>
      </c>
      <c r="P200" s="689">
        <v>8.2100000000000009</v>
      </c>
      <c r="Q200" s="689">
        <v>6.58</v>
      </c>
      <c r="R200" s="676"/>
      <c r="S200" s="694">
        <v>0.92708333333333337</v>
      </c>
      <c r="T200" s="689">
        <f t="shared" si="14"/>
        <v>0.10000000000000053</v>
      </c>
      <c r="U200" s="689">
        <f t="shared" si="14"/>
        <v>0</v>
      </c>
      <c r="V200" s="689">
        <f t="shared" si="14"/>
        <v>0</v>
      </c>
      <c r="W200" s="689">
        <f t="shared" si="14"/>
        <v>0</v>
      </c>
      <c r="X200" s="689">
        <f t="shared" si="14"/>
        <v>0</v>
      </c>
      <c r="Y200" s="689">
        <f t="shared" si="14"/>
        <v>9.9999999999997868E-3</v>
      </c>
      <c r="Z200" s="689">
        <f t="shared" si="14"/>
        <v>0</v>
      </c>
      <c r="AA200" s="689">
        <f t="shared" si="14"/>
        <v>5.9999999999999609E-2</v>
      </c>
      <c r="AB200" s="683">
        <f t="shared" si="14"/>
        <v>0</v>
      </c>
      <c r="AC200" s="689">
        <f t="shared" si="14"/>
        <v>0</v>
      </c>
      <c r="AD200" s="689">
        <f t="shared" si="14"/>
        <v>0</v>
      </c>
      <c r="AE200" s="689">
        <f t="shared" si="14"/>
        <v>0</v>
      </c>
      <c r="AF200" s="689">
        <f t="shared" si="14"/>
        <v>0</v>
      </c>
      <c r="AG200" s="689">
        <f t="shared" si="14"/>
        <v>3.9999999999999147E-2</v>
      </c>
      <c r="AH200" s="689">
        <f t="shared" si="14"/>
        <v>4.0000000000000924E-2</v>
      </c>
      <c r="AI200" s="689">
        <f t="shared" si="14"/>
        <v>0</v>
      </c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73"/>
    </row>
    <row r="201" spans="1:57">
      <c r="A201" s="688">
        <v>0.93055555555555547</v>
      </c>
      <c r="B201" s="689">
        <v>7.26</v>
      </c>
      <c r="C201" s="689">
        <v>9.17</v>
      </c>
      <c r="D201" s="689">
        <v>9.76</v>
      </c>
      <c r="E201" s="689">
        <v>8.44</v>
      </c>
      <c r="F201" s="689">
        <v>7.86</v>
      </c>
      <c r="G201" s="689">
        <v>9.17</v>
      </c>
      <c r="H201" s="689">
        <v>9.34</v>
      </c>
      <c r="I201" s="689">
        <v>7.67</v>
      </c>
      <c r="J201" s="683">
        <v>6.75</v>
      </c>
      <c r="K201" s="689">
        <v>8.26</v>
      </c>
      <c r="L201" s="689">
        <v>9.4600000000000009</v>
      </c>
      <c r="M201" s="689">
        <v>8.52</v>
      </c>
      <c r="N201" s="689">
        <v>9.2200000000000006</v>
      </c>
      <c r="O201" s="689">
        <v>9.08</v>
      </c>
      <c r="P201" s="689">
        <v>8.3699999999999992</v>
      </c>
      <c r="Q201" s="689">
        <v>6.66</v>
      </c>
      <c r="R201" s="676"/>
      <c r="S201" s="694">
        <v>0.93055555555555547</v>
      </c>
      <c r="T201" s="689">
        <f t="shared" si="14"/>
        <v>5.9999999999999609E-2</v>
      </c>
      <c r="U201" s="689">
        <f t="shared" si="14"/>
        <v>0</v>
      </c>
      <c r="V201" s="689">
        <f t="shared" si="14"/>
        <v>1.9999999999999574E-2</v>
      </c>
      <c r="W201" s="689">
        <f t="shared" si="14"/>
        <v>9.9999999999997868E-3</v>
      </c>
      <c r="X201" s="689">
        <f t="shared" si="14"/>
        <v>0</v>
      </c>
      <c r="Y201" s="689">
        <f t="shared" si="14"/>
        <v>0</v>
      </c>
      <c r="Z201" s="689">
        <f t="shared" si="14"/>
        <v>0</v>
      </c>
      <c r="AA201" s="689">
        <f t="shared" si="14"/>
        <v>0</v>
      </c>
      <c r="AB201" s="683">
        <f t="shared" si="14"/>
        <v>4.0000000000000036E-2</v>
      </c>
      <c r="AC201" s="689">
        <f t="shared" si="14"/>
        <v>2.9999999999999361E-2</v>
      </c>
      <c r="AD201" s="689">
        <f t="shared" si="14"/>
        <v>0</v>
      </c>
      <c r="AE201" s="689">
        <f t="shared" si="14"/>
        <v>0</v>
      </c>
      <c r="AF201" s="689">
        <f t="shared" si="14"/>
        <v>0</v>
      </c>
      <c r="AG201" s="689">
        <f t="shared" si="14"/>
        <v>5.0000000000000711E-2</v>
      </c>
      <c r="AH201" s="689">
        <f t="shared" si="14"/>
        <v>0.15999999999999837</v>
      </c>
      <c r="AI201" s="689">
        <f t="shared" si="14"/>
        <v>8.0000000000000071E-2</v>
      </c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73"/>
    </row>
    <row r="202" spans="1:57">
      <c r="A202" s="688">
        <v>0.93402777777777779</v>
      </c>
      <c r="B202" s="689">
        <v>7.31</v>
      </c>
      <c r="C202" s="689">
        <v>9.17</v>
      </c>
      <c r="D202" s="689">
        <v>9.83</v>
      </c>
      <c r="E202" s="689">
        <v>8.5500000000000007</v>
      </c>
      <c r="F202" s="689">
        <v>7.86</v>
      </c>
      <c r="G202" s="689">
        <v>9.17</v>
      </c>
      <c r="H202" s="689">
        <v>9.34</v>
      </c>
      <c r="I202" s="689">
        <v>7.7</v>
      </c>
      <c r="J202" s="683">
        <v>6.85</v>
      </c>
      <c r="K202" s="689">
        <v>8.26</v>
      </c>
      <c r="L202" s="689">
        <v>9.4700000000000006</v>
      </c>
      <c r="M202" s="689">
        <v>8.52</v>
      </c>
      <c r="N202" s="689">
        <v>9.2200000000000006</v>
      </c>
      <c r="O202" s="689">
        <v>9.08</v>
      </c>
      <c r="P202" s="689">
        <v>8.39</v>
      </c>
      <c r="Q202" s="689">
        <v>6.66</v>
      </c>
      <c r="R202" s="676"/>
      <c r="S202" s="694">
        <v>0.93402777777777779</v>
      </c>
      <c r="T202" s="689">
        <f t="shared" si="14"/>
        <v>4.9999999999999822E-2</v>
      </c>
      <c r="U202" s="689">
        <f t="shared" si="14"/>
        <v>0</v>
      </c>
      <c r="V202" s="689">
        <f t="shared" si="14"/>
        <v>7.0000000000000284E-2</v>
      </c>
      <c r="W202" s="689">
        <f t="shared" si="14"/>
        <v>0.11000000000000121</v>
      </c>
      <c r="X202" s="689">
        <f t="shared" si="14"/>
        <v>0</v>
      </c>
      <c r="Y202" s="689">
        <f t="shared" si="14"/>
        <v>0</v>
      </c>
      <c r="Z202" s="689">
        <f t="shared" si="14"/>
        <v>0</v>
      </c>
      <c r="AA202" s="689">
        <f t="shared" si="14"/>
        <v>3.0000000000000249E-2</v>
      </c>
      <c r="AB202" s="683">
        <f t="shared" si="14"/>
        <v>9.9999999999999645E-2</v>
      </c>
      <c r="AC202" s="689">
        <f t="shared" si="14"/>
        <v>0</v>
      </c>
      <c r="AD202" s="689">
        <f t="shared" si="14"/>
        <v>9.9999999999997868E-3</v>
      </c>
      <c r="AE202" s="689">
        <f t="shared" si="14"/>
        <v>0</v>
      </c>
      <c r="AF202" s="689">
        <f t="shared" si="14"/>
        <v>0</v>
      </c>
      <c r="AG202" s="689">
        <f t="shared" si="14"/>
        <v>0</v>
      </c>
      <c r="AH202" s="689">
        <f t="shared" si="14"/>
        <v>2.000000000000135E-2</v>
      </c>
      <c r="AI202" s="689">
        <f t="shared" si="14"/>
        <v>0</v>
      </c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73"/>
    </row>
    <row r="203" spans="1:57">
      <c r="A203" s="688">
        <v>0.9375</v>
      </c>
      <c r="B203" s="689">
        <v>7.33</v>
      </c>
      <c r="C203" s="689">
        <v>9.17</v>
      </c>
      <c r="D203" s="689">
        <v>9.86</v>
      </c>
      <c r="E203" s="689">
        <v>8.5500000000000007</v>
      </c>
      <c r="F203" s="689">
        <v>7.86</v>
      </c>
      <c r="G203" s="689">
        <v>9.17</v>
      </c>
      <c r="H203" s="689">
        <v>9.34</v>
      </c>
      <c r="I203" s="689">
        <v>7.7</v>
      </c>
      <c r="J203" s="683">
        <v>6.85</v>
      </c>
      <c r="K203" s="689">
        <v>8.26</v>
      </c>
      <c r="L203" s="689">
        <v>9.5299999999999994</v>
      </c>
      <c r="M203" s="689">
        <v>8.52</v>
      </c>
      <c r="N203" s="689">
        <v>9.2200000000000006</v>
      </c>
      <c r="O203" s="689">
        <v>9.08</v>
      </c>
      <c r="P203" s="689">
        <v>8.4</v>
      </c>
      <c r="Q203" s="689">
        <v>6.66</v>
      </c>
      <c r="R203" s="676"/>
      <c r="S203" s="694">
        <v>0.9375</v>
      </c>
      <c r="T203" s="689">
        <f t="shared" si="14"/>
        <v>2.0000000000000462E-2</v>
      </c>
      <c r="U203" s="689">
        <f t="shared" si="14"/>
        <v>0</v>
      </c>
      <c r="V203" s="689">
        <f t="shared" ref="T203:AI219" si="15">D203-D202</f>
        <v>2.9999999999999361E-2</v>
      </c>
      <c r="W203" s="689">
        <f t="shared" si="15"/>
        <v>0</v>
      </c>
      <c r="X203" s="689">
        <f t="shared" si="15"/>
        <v>0</v>
      </c>
      <c r="Y203" s="689">
        <f t="shared" si="15"/>
        <v>0</v>
      </c>
      <c r="Z203" s="689">
        <f t="shared" si="15"/>
        <v>0</v>
      </c>
      <c r="AA203" s="689">
        <f t="shared" si="15"/>
        <v>0</v>
      </c>
      <c r="AB203" s="683">
        <f t="shared" si="15"/>
        <v>0</v>
      </c>
      <c r="AC203" s="689">
        <f t="shared" si="15"/>
        <v>0</v>
      </c>
      <c r="AD203" s="689">
        <f t="shared" si="15"/>
        <v>5.9999999999998721E-2</v>
      </c>
      <c r="AE203" s="689">
        <f t="shared" si="15"/>
        <v>0</v>
      </c>
      <c r="AF203" s="689">
        <f t="shared" si="15"/>
        <v>0</v>
      </c>
      <c r="AG203" s="689">
        <f t="shared" si="15"/>
        <v>0</v>
      </c>
      <c r="AH203" s="689">
        <f t="shared" si="15"/>
        <v>9.9999999999997868E-3</v>
      </c>
      <c r="AI203" s="689">
        <f t="shared" si="15"/>
        <v>0</v>
      </c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73"/>
    </row>
    <row r="204" spans="1:57">
      <c r="A204" s="688">
        <v>0.94097222222222221</v>
      </c>
      <c r="B204" s="689">
        <v>7.33</v>
      </c>
      <c r="C204" s="689">
        <v>9.17</v>
      </c>
      <c r="D204" s="689">
        <v>9.86</v>
      </c>
      <c r="E204" s="689">
        <v>8.5500000000000007</v>
      </c>
      <c r="F204" s="689">
        <v>7.86</v>
      </c>
      <c r="G204" s="689">
        <v>9.17</v>
      </c>
      <c r="H204" s="689">
        <v>9.34</v>
      </c>
      <c r="I204" s="689">
        <v>7.7</v>
      </c>
      <c r="J204" s="683">
        <v>6.85</v>
      </c>
      <c r="K204" s="689">
        <v>8.3000000000000007</v>
      </c>
      <c r="L204" s="689">
        <v>9.5299999999999994</v>
      </c>
      <c r="M204" s="689">
        <v>8.5399999999999991</v>
      </c>
      <c r="N204" s="689">
        <v>9.2200000000000006</v>
      </c>
      <c r="O204" s="689">
        <v>9.08</v>
      </c>
      <c r="P204" s="689">
        <v>8.61</v>
      </c>
      <c r="Q204" s="689">
        <v>6.67</v>
      </c>
      <c r="R204" s="676"/>
      <c r="S204" s="694">
        <v>0.94097222222222221</v>
      </c>
      <c r="T204" s="689">
        <f t="shared" si="15"/>
        <v>0</v>
      </c>
      <c r="U204" s="689">
        <f t="shared" si="15"/>
        <v>0</v>
      </c>
      <c r="V204" s="689">
        <f t="shared" si="15"/>
        <v>0</v>
      </c>
      <c r="W204" s="689">
        <f t="shared" si="15"/>
        <v>0</v>
      </c>
      <c r="X204" s="689">
        <f t="shared" si="15"/>
        <v>0</v>
      </c>
      <c r="Y204" s="689">
        <f t="shared" si="15"/>
        <v>0</v>
      </c>
      <c r="Z204" s="689">
        <f t="shared" si="15"/>
        <v>0</v>
      </c>
      <c r="AA204" s="689">
        <f t="shared" si="15"/>
        <v>0</v>
      </c>
      <c r="AB204" s="683">
        <f t="shared" si="15"/>
        <v>0</v>
      </c>
      <c r="AC204" s="689">
        <f t="shared" si="15"/>
        <v>4.0000000000000924E-2</v>
      </c>
      <c r="AD204" s="689">
        <f t="shared" si="15"/>
        <v>0</v>
      </c>
      <c r="AE204" s="689">
        <f t="shared" si="15"/>
        <v>1.9999999999999574E-2</v>
      </c>
      <c r="AF204" s="689">
        <f t="shared" si="15"/>
        <v>0</v>
      </c>
      <c r="AG204" s="689">
        <f t="shared" si="15"/>
        <v>0</v>
      </c>
      <c r="AH204" s="689">
        <f t="shared" si="15"/>
        <v>0.20999999999999908</v>
      </c>
      <c r="AI204" s="689">
        <f t="shared" si="15"/>
        <v>9.9999999999997868E-3</v>
      </c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73"/>
    </row>
    <row r="205" spans="1:57">
      <c r="A205" s="688">
        <v>0.94444444444444453</v>
      </c>
      <c r="B205" s="689">
        <v>7.33</v>
      </c>
      <c r="C205" s="689">
        <v>9.17</v>
      </c>
      <c r="D205" s="689">
        <v>9.86</v>
      </c>
      <c r="E205" s="689">
        <v>8.58</v>
      </c>
      <c r="F205" s="689">
        <v>7.86</v>
      </c>
      <c r="G205" s="689">
        <v>9.17</v>
      </c>
      <c r="H205" s="689">
        <v>9.34</v>
      </c>
      <c r="I205" s="689">
        <v>7.74</v>
      </c>
      <c r="J205" s="683">
        <v>6.85</v>
      </c>
      <c r="K205" s="689">
        <v>8.3800000000000008</v>
      </c>
      <c r="L205" s="689">
        <v>9.5299999999999994</v>
      </c>
      <c r="M205" s="689">
        <v>8.5399999999999991</v>
      </c>
      <c r="N205" s="689">
        <v>9.2200000000000006</v>
      </c>
      <c r="O205" s="689">
        <v>9.11</v>
      </c>
      <c r="P205" s="689">
        <v>8.65</v>
      </c>
      <c r="Q205" s="689">
        <v>6.69</v>
      </c>
      <c r="R205" s="676"/>
      <c r="S205" s="694">
        <v>0.94444444444444453</v>
      </c>
      <c r="T205" s="689">
        <f t="shared" si="15"/>
        <v>0</v>
      </c>
      <c r="U205" s="689">
        <f t="shared" si="15"/>
        <v>0</v>
      </c>
      <c r="V205" s="689">
        <f t="shared" si="15"/>
        <v>0</v>
      </c>
      <c r="W205" s="689">
        <f t="shared" si="15"/>
        <v>2.9999999999999361E-2</v>
      </c>
      <c r="X205" s="689">
        <f t="shared" si="15"/>
        <v>0</v>
      </c>
      <c r="Y205" s="689">
        <f t="shared" si="15"/>
        <v>0</v>
      </c>
      <c r="Z205" s="689">
        <f t="shared" si="15"/>
        <v>0</v>
      </c>
      <c r="AA205" s="689">
        <f t="shared" si="15"/>
        <v>4.0000000000000036E-2</v>
      </c>
      <c r="AB205" s="683">
        <f t="shared" si="15"/>
        <v>0</v>
      </c>
      <c r="AC205" s="689">
        <f t="shared" si="15"/>
        <v>8.0000000000000071E-2</v>
      </c>
      <c r="AD205" s="689">
        <f t="shared" si="15"/>
        <v>0</v>
      </c>
      <c r="AE205" s="689">
        <f t="shared" si="15"/>
        <v>0</v>
      </c>
      <c r="AF205" s="689">
        <f t="shared" si="15"/>
        <v>0</v>
      </c>
      <c r="AG205" s="689">
        <f t="shared" si="15"/>
        <v>2.9999999999999361E-2</v>
      </c>
      <c r="AH205" s="689">
        <f t="shared" si="15"/>
        <v>4.0000000000000924E-2</v>
      </c>
      <c r="AI205" s="689">
        <f t="shared" si="15"/>
        <v>2.0000000000000462E-2</v>
      </c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73"/>
    </row>
    <row r="206" spans="1:57">
      <c r="A206" s="688">
        <v>0.94791666666666663</v>
      </c>
      <c r="B206" s="689">
        <v>7.33</v>
      </c>
      <c r="C206" s="689">
        <v>9.1999999999999993</v>
      </c>
      <c r="D206" s="689">
        <v>9.86</v>
      </c>
      <c r="E206" s="689">
        <v>8.61</v>
      </c>
      <c r="F206" s="689">
        <v>7.86</v>
      </c>
      <c r="G206" s="689">
        <v>9.17</v>
      </c>
      <c r="H206" s="689">
        <v>9.34</v>
      </c>
      <c r="I206" s="689">
        <v>7.74</v>
      </c>
      <c r="J206" s="683">
        <v>6.85</v>
      </c>
      <c r="K206" s="689">
        <v>8.3800000000000008</v>
      </c>
      <c r="L206" s="689">
        <v>9.5299999999999994</v>
      </c>
      <c r="M206" s="689">
        <v>8.5399999999999991</v>
      </c>
      <c r="N206" s="689">
        <v>9.2200000000000006</v>
      </c>
      <c r="O206" s="689">
        <v>9.19</v>
      </c>
      <c r="P206" s="689">
        <v>8.65</v>
      </c>
      <c r="Q206" s="689">
        <v>6.76</v>
      </c>
      <c r="R206" s="676"/>
      <c r="S206" s="694">
        <v>0.94791666666666663</v>
      </c>
      <c r="T206" s="689">
        <f t="shared" si="15"/>
        <v>0</v>
      </c>
      <c r="U206" s="689">
        <f t="shared" si="15"/>
        <v>2.9999999999999361E-2</v>
      </c>
      <c r="V206" s="689">
        <f t="shared" si="15"/>
        <v>0</v>
      </c>
      <c r="W206" s="689">
        <f t="shared" si="15"/>
        <v>2.9999999999999361E-2</v>
      </c>
      <c r="X206" s="689">
        <f t="shared" si="15"/>
        <v>0</v>
      </c>
      <c r="Y206" s="689">
        <f t="shared" si="15"/>
        <v>0</v>
      </c>
      <c r="Z206" s="689">
        <f t="shared" si="15"/>
        <v>0</v>
      </c>
      <c r="AA206" s="689">
        <f t="shared" si="15"/>
        <v>0</v>
      </c>
      <c r="AB206" s="683">
        <f t="shared" si="15"/>
        <v>0</v>
      </c>
      <c r="AC206" s="689">
        <f t="shared" si="15"/>
        <v>0</v>
      </c>
      <c r="AD206" s="689">
        <f t="shared" si="15"/>
        <v>0</v>
      </c>
      <c r="AE206" s="689">
        <f t="shared" si="15"/>
        <v>0</v>
      </c>
      <c r="AF206" s="689">
        <f t="shared" si="15"/>
        <v>0</v>
      </c>
      <c r="AG206" s="689">
        <f t="shared" si="15"/>
        <v>8.0000000000000071E-2</v>
      </c>
      <c r="AH206" s="689">
        <f t="shared" si="15"/>
        <v>0</v>
      </c>
      <c r="AI206" s="689">
        <f t="shared" si="15"/>
        <v>6.9999999999999396E-2</v>
      </c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73"/>
    </row>
    <row r="207" spans="1:57">
      <c r="A207" s="688">
        <v>0.95138888888888884</v>
      </c>
      <c r="B207" s="689">
        <v>7.42</v>
      </c>
      <c r="C207" s="689">
        <v>9.32</v>
      </c>
      <c r="D207" s="689">
        <v>9.86</v>
      </c>
      <c r="E207" s="689">
        <v>8.65</v>
      </c>
      <c r="F207" s="689">
        <v>7.96</v>
      </c>
      <c r="G207" s="689">
        <v>9.17</v>
      </c>
      <c r="H207" s="689">
        <v>9.34</v>
      </c>
      <c r="I207" s="689">
        <v>7.74</v>
      </c>
      <c r="J207" s="683">
        <v>6.87</v>
      </c>
      <c r="K207" s="689">
        <v>8.3800000000000008</v>
      </c>
      <c r="L207" s="689">
        <v>9.5299999999999994</v>
      </c>
      <c r="M207" s="689">
        <v>8.5399999999999991</v>
      </c>
      <c r="N207" s="689">
        <v>9.2799999999999994</v>
      </c>
      <c r="O207" s="689">
        <v>9.19</v>
      </c>
      <c r="P207" s="689">
        <v>8.68</v>
      </c>
      <c r="Q207" s="689">
        <v>6.76</v>
      </c>
      <c r="R207" s="676"/>
      <c r="S207" s="694">
        <v>0.95138888888888884</v>
      </c>
      <c r="T207" s="689">
        <f t="shared" si="15"/>
        <v>8.9999999999999858E-2</v>
      </c>
      <c r="U207" s="689">
        <f t="shared" si="15"/>
        <v>0.12000000000000099</v>
      </c>
      <c r="V207" s="689">
        <f t="shared" si="15"/>
        <v>0</v>
      </c>
      <c r="W207" s="689">
        <f t="shared" si="15"/>
        <v>4.0000000000000924E-2</v>
      </c>
      <c r="X207" s="689">
        <f t="shared" si="15"/>
        <v>9.9999999999999645E-2</v>
      </c>
      <c r="Y207" s="689">
        <f t="shared" si="15"/>
        <v>0</v>
      </c>
      <c r="Z207" s="689">
        <f t="shared" si="15"/>
        <v>0</v>
      </c>
      <c r="AA207" s="689">
        <f t="shared" si="15"/>
        <v>0</v>
      </c>
      <c r="AB207" s="683">
        <f t="shared" si="15"/>
        <v>2.0000000000000462E-2</v>
      </c>
      <c r="AC207" s="689">
        <f t="shared" si="15"/>
        <v>0</v>
      </c>
      <c r="AD207" s="689">
        <f t="shared" si="15"/>
        <v>0</v>
      </c>
      <c r="AE207" s="689">
        <f t="shared" si="15"/>
        <v>0</v>
      </c>
      <c r="AF207" s="689">
        <f t="shared" si="15"/>
        <v>5.9999999999998721E-2</v>
      </c>
      <c r="AG207" s="689">
        <f t="shared" si="15"/>
        <v>0</v>
      </c>
      <c r="AH207" s="689">
        <f t="shared" si="15"/>
        <v>2.9999999999999361E-2</v>
      </c>
      <c r="AI207" s="689">
        <f t="shared" si="15"/>
        <v>0</v>
      </c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73"/>
    </row>
    <row r="208" spans="1:57" ht="16" thickBot="1">
      <c r="A208" s="688">
        <v>0.95486111111111116</v>
      </c>
      <c r="B208" s="689">
        <v>7.42</v>
      </c>
      <c r="C208" s="689">
        <v>9.39</v>
      </c>
      <c r="D208" s="689">
        <v>9.86</v>
      </c>
      <c r="E208" s="689">
        <v>8.66</v>
      </c>
      <c r="F208" s="689">
        <v>8</v>
      </c>
      <c r="G208" s="689">
        <v>9.17</v>
      </c>
      <c r="H208" s="689">
        <v>9.34</v>
      </c>
      <c r="I208" s="689">
        <v>7.83</v>
      </c>
      <c r="J208" s="683">
        <v>6.87</v>
      </c>
      <c r="K208" s="689">
        <v>8.4</v>
      </c>
      <c r="L208" s="689">
        <v>9.5299999999999994</v>
      </c>
      <c r="M208" s="689">
        <v>8.5399999999999991</v>
      </c>
      <c r="N208" s="689">
        <v>9.2799999999999994</v>
      </c>
      <c r="O208" s="689">
        <v>9.2200000000000006</v>
      </c>
      <c r="P208" s="689">
        <v>8.68</v>
      </c>
      <c r="Q208" s="689">
        <v>6.76</v>
      </c>
      <c r="R208" s="676"/>
      <c r="S208" s="694">
        <v>0.95486111111111116</v>
      </c>
      <c r="T208" s="689">
        <f t="shared" si="15"/>
        <v>0</v>
      </c>
      <c r="U208" s="689">
        <f t="shared" si="15"/>
        <v>7.0000000000000284E-2</v>
      </c>
      <c r="V208" s="689">
        <f t="shared" si="15"/>
        <v>0</v>
      </c>
      <c r="W208" s="689">
        <f t="shared" si="15"/>
        <v>9.9999999999997868E-3</v>
      </c>
      <c r="X208" s="689">
        <f t="shared" si="15"/>
        <v>4.0000000000000036E-2</v>
      </c>
      <c r="Y208" s="689">
        <f t="shared" si="15"/>
        <v>0</v>
      </c>
      <c r="Z208" s="689">
        <f t="shared" si="15"/>
        <v>0</v>
      </c>
      <c r="AA208" s="689">
        <f t="shared" si="15"/>
        <v>8.9999999999999858E-2</v>
      </c>
      <c r="AB208" s="683">
        <f t="shared" si="15"/>
        <v>0</v>
      </c>
      <c r="AC208" s="689">
        <f t="shared" si="15"/>
        <v>1.9999999999999574E-2</v>
      </c>
      <c r="AD208" s="689">
        <f t="shared" si="15"/>
        <v>0</v>
      </c>
      <c r="AE208" s="689">
        <f t="shared" si="15"/>
        <v>0</v>
      </c>
      <c r="AF208" s="689">
        <f t="shared" si="15"/>
        <v>0</v>
      </c>
      <c r="AG208" s="689">
        <f t="shared" si="15"/>
        <v>3.0000000000001137E-2</v>
      </c>
      <c r="AH208" s="689">
        <f t="shared" si="15"/>
        <v>0</v>
      </c>
      <c r="AI208" s="689">
        <f t="shared" si="15"/>
        <v>0</v>
      </c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73"/>
    </row>
    <row r="209" spans="1:57" ht="16" thickTop="1">
      <c r="A209" s="693">
        <v>0.95833333333333337</v>
      </c>
      <c r="B209" s="685">
        <v>7.42</v>
      </c>
      <c r="C209" s="685">
        <v>9.39</v>
      </c>
      <c r="D209" s="685">
        <v>9.86</v>
      </c>
      <c r="E209" s="685">
        <v>8.66</v>
      </c>
      <c r="F209" s="685">
        <v>8</v>
      </c>
      <c r="G209" s="685">
        <v>9.17</v>
      </c>
      <c r="H209" s="685">
        <v>9.34</v>
      </c>
      <c r="I209" s="685">
        <v>7.86</v>
      </c>
      <c r="J209" s="686">
        <v>6.87</v>
      </c>
      <c r="K209" s="685">
        <v>8.4</v>
      </c>
      <c r="L209" s="685">
        <v>9.5299999999999994</v>
      </c>
      <c r="M209" s="685">
        <v>8.64</v>
      </c>
      <c r="N209" s="685">
        <v>9.2799999999999994</v>
      </c>
      <c r="O209" s="685">
        <v>9.2799999999999994</v>
      </c>
      <c r="P209" s="685">
        <v>8.68</v>
      </c>
      <c r="Q209" s="685">
        <v>6.76</v>
      </c>
      <c r="R209" s="676"/>
      <c r="S209" s="684">
        <v>0.95833333333333337</v>
      </c>
      <c r="T209" s="685">
        <f t="shared" si="15"/>
        <v>0</v>
      </c>
      <c r="U209" s="685">
        <f t="shared" si="15"/>
        <v>0</v>
      </c>
      <c r="V209" s="685">
        <f t="shared" si="15"/>
        <v>0</v>
      </c>
      <c r="W209" s="685">
        <f t="shared" si="15"/>
        <v>0</v>
      </c>
      <c r="X209" s="685">
        <f t="shared" si="15"/>
        <v>0</v>
      </c>
      <c r="Y209" s="685">
        <f t="shared" si="15"/>
        <v>0</v>
      </c>
      <c r="Z209" s="685">
        <f t="shared" si="15"/>
        <v>0</v>
      </c>
      <c r="AA209" s="685">
        <f t="shared" si="15"/>
        <v>3.0000000000000249E-2</v>
      </c>
      <c r="AB209" s="686">
        <f t="shared" si="15"/>
        <v>0</v>
      </c>
      <c r="AC209" s="685">
        <f t="shared" si="15"/>
        <v>0</v>
      </c>
      <c r="AD209" s="685">
        <f t="shared" si="15"/>
        <v>0</v>
      </c>
      <c r="AE209" s="685">
        <f t="shared" si="15"/>
        <v>0.10000000000000142</v>
      </c>
      <c r="AF209" s="685">
        <f t="shared" si="15"/>
        <v>0</v>
      </c>
      <c r="AG209" s="685">
        <f t="shared" si="15"/>
        <v>5.9999999999998721E-2</v>
      </c>
      <c r="AH209" s="685">
        <f t="shared" si="15"/>
        <v>0</v>
      </c>
      <c r="AI209" s="685">
        <f t="shared" si="15"/>
        <v>0</v>
      </c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73"/>
    </row>
    <row r="210" spans="1:57">
      <c r="A210" s="688">
        <v>0.96180555555555547</v>
      </c>
      <c r="B210" s="689">
        <v>7.42</v>
      </c>
      <c r="C210" s="689">
        <v>9.39</v>
      </c>
      <c r="D210" s="689">
        <v>9.86</v>
      </c>
      <c r="E210" s="689">
        <v>8.68</v>
      </c>
      <c r="F210" s="689">
        <v>8</v>
      </c>
      <c r="G210" s="689">
        <v>9.17</v>
      </c>
      <c r="H210" s="689">
        <v>9.34</v>
      </c>
      <c r="I210" s="689">
        <v>7.89</v>
      </c>
      <c r="J210" s="683">
        <v>6.87</v>
      </c>
      <c r="K210" s="689">
        <v>8.4</v>
      </c>
      <c r="L210" s="689">
        <v>9.5299999999999994</v>
      </c>
      <c r="M210" s="689">
        <v>8.64</v>
      </c>
      <c r="N210" s="689">
        <v>9.2799999999999994</v>
      </c>
      <c r="O210" s="689">
        <v>9.2799999999999994</v>
      </c>
      <c r="P210" s="689">
        <v>8.68</v>
      </c>
      <c r="Q210" s="689">
        <v>6.76</v>
      </c>
      <c r="R210" s="676"/>
      <c r="S210" s="694">
        <v>0.96180555555555547</v>
      </c>
      <c r="T210" s="689">
        <f t="shared" si="15"/>
        <v>0</v>
      </c>
      <c r="U210" s="689">
        <f t="shared" si="15"/>
        <v>0</v>
      </c>
      <c r="V210" s="689">
        <f t="shared" si="15"/>
        <v>0</v>
      </c>
      <c r="W210" s="689">
        <f t="shared" si="15"/>
        <v>1.9999999999999574E-2</v>
      </c>
      <c r="X210" s="689">
        <f t="shared" si="15"/>
        <v>0</v>
      </c>
      <c r="Y210" s="689">
        <f t="shared" si="15"/>
        <v>0</v>
      </c>
      <c r="Z210" s="689">
        <f t="shared" si="15"/>
        <v>0</v>
      </c>
      <c r="AA210" s="689">
        <f t="shared" si="15"/>
        <v>2.9999999999999361E-2</v>
      </c>
      <c r="AB210" s="683">
        <f t="shared" si="15"/>
        <v>0</v>
      </c>
      <c r="AC210" s="689">
        <f t="shared" si="15"/>
        <v>0</v>
      </c>
      <c r="AD210" s="689">
        <f t="shared" si="15"/>
        <v>0</v>
      </c>
      <c r="AE210" s="689">
        <f t="shared" si="15"/>
        <v>0</v>
      </c>
      <c r="AF210" s="689">
        <f t="shared" si="15"/>
        <v>0</v>
      </c>
      <c r="AG210" s="689">
        <f t="shared" si="15"/>
        <v>0</v>
      </c>
      <c r="AH210" s="689">
        <f t="shared" si="15"/>
        <v>0</v>
      </c>
      <c r="AI210" s="689">
        <f t="shared" si="15"/>
        <v>0</v>
      </c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73"/>
    </row>
    <row r="211" spans="1:57">
      <c r="A211" s="688">
        <v>0.96527777777777779</v>
      </c>
      <c r="B211" s="689">
        <v>7.44</v>
      </c>
      <c r="C211" s="689">
        <v>9.39</v>
      </c>
      <c r="D211" s="689">
        <v>9.8699999999999992</v>
      </c>
      <c r="E211" s="689">
        <v>8.68</v>
      </c>
      <c r="F211" s="689">
        <v>8.0299999999999994</v>
      </c>
      <c r="G211" s="689">
        <v>9.17</v>
      </c>
      <c r="H211" s="689">
        <v>9.34</v>
      </c>
      <c r="I211" s="689">
        <v>7.89</v>
      </c>
      <c r="J211" s="683">
        <v>6.87</v>
      </c>
      <c r="K211" s="689">
        <v>8.61</v>
      </c>
      <c r="L211" s="689">
        <v>9.5500000000000007</v>
      </c>
      <c r="M211" s="689">
        <v>8.64</v>
      </c>
      <c r="N211" s="689">
        <v>9.2799999999999994</v>
      </c>
      <c r="O211" s="689">
        <v>9.2799999999999994</v>
      </c>
      <c r="P211" s="689">
        <v>8.68</v>
      </c>
      <c r="Q211" s="689">
        <v>6.85</v>
      </c>
      <c r="R211" s="676"/>
      <c r="S211" s="694">
        <v>0.96527777777777779</v>
      </c>
      <c r="T211" s="689">
        <f t="shared" si="15"/>
        <v>2.0000000000000462E-2</v>
      </c>
      <c r="U211" s="689">
        <f t="shared" si="15"/>
        <v>0</v>
      </c>
      <c r="V211" s="689">
        <f t="shared" si="15"/>
        <v>9.9999999999997868E-3</v>
      </c>
      <c r="W211" s="689">
        <f t="shared" si="15"/>
        <v>0</v>
      </c>
      <c r="X211" s="689">
        <f t="shared" si="15"/>
        <v>2.9999999999999361E-2</v>
      </c>
      <c r="Y211" s="689">
        <f t="shared" si="15"/>
        <v>0</v>
      </c>
      <c r="Z211" s="689">
        <f t="shared" si="15"/>
        <v>0</v>
      </c>
      <c r="AA211" s="689">
        <f t="shared" si="15"/>
        <v>0</v>
      </c>
      <c r="AB211" s="683">
        <f t="shared" si="15"/>
        <v>0</v>
      </c>
      <c r="AC211" s="689">
        <f t="shared" si="15"/>
        <v>0.20999999999999908</v>
      </c>
      <c r="AD211" s="689">
        <f t="shared" si="15"/>
        <v>2.000000000000135E-2</v>
      </c>
      <c r="AE211" s="689">
        <f t="shared" si="15"/>
        <v>0</v>
      </c>
      <c r="AF211" s="689">
        <f t="shared" si="15"/>
        <v>0</v>
      </c>
      <c r="AG211" s="689">
        <f t="shared" si="15"/>
        <v>0</v>
      </c>
      <c r="AH211" s="689">
        <f t="shared" si="15"/>
        <v>0</v>
      </c>
      <c r="AI211" s="689">
        <f t="shared" si="15"/>
        <v>8.9999999999999858E-2</v>
      </c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73"/>
    </row>
    <row r="212" spans="1:57">
      <c r="A212" s="688">
        <v>0.96875</v>
      </c>
      <c r="B212" s="689">
        <v>7.44</v>
      </c>
      <c r="C212" s="689">
        <v>9.39</v>
      </c>
      <c r="D212" s="689">
        <v>9.91</v>
      </c>
      <c r="E212" s="689">
        <v>8.68</v>
      </c>
      <c r="F212" s="689">
        <v>8.0299999999999994</v>
      </c>
      <c r="G212" s="689">
        <v>9.17</v>
      </c>
      <c r="H212" s="689">
        <v>9.34</v>
      </c>
      <c r="I212" s="689">
        <v>7.94</v>
      </c>
      <c r="J212" s="683">
        <v>6.95</v>
      </c>
      <c r="K212" s="689">
        <v>8.65</v>
      </c>
      <c r="L212" s="689">
        <v>9.67</v>
      </c>
      <c r="M212" s="689">
        <v>8.64</v>
      </c>
      <c r="N212" s="689">
        <v>9.2799999999999994</v>
      </c>
      <c r="O212" s="689">
        <v>9.31</v>
      </c>
      <c r="P212" s="689">
        <v>8.7899999999999991</v>
      </c>
      <c r="Q212" s="689">
        <v>6.94</v>
      </c>
      <c r="R212" s="676"/>
      <c r="S212" s="694">
        <v>0.96875</v>
      </c>
      <c r="T212" s="689">
        <f t="shared" si="15"/>
        <v>0</v>
      </c>
      <c r="U212" s="689">
        <f t="shared" si="15"/>
        <v>0</v>
      </c>
      <c r="V212" s="689">
        <f t="shared" si="15"/>
        <v>4.0000000000000924E-2</v>
      </c>
      <c r="W212" s="689">
        <f t="shared" si="15"/>
        <v>0</v>
      </c>
      <c r="X212" s="689">
        <f t="shared" si="15"/>
        <v>0</v>
      </c>
      <c r="Y212" s="689">
        <f t="shared" si="15"/>
        <v>0</v>
      </c>
      <c r="Z212" s="689">
        <f t="shared" si="15"/>
        <v>0</v>
      </c>
      <c r="AA212" s="689">
        <f t="shared" si="15"/>
        <v>5.0000000000000711E-2</v>
      </c>
      <c r="AB212" s="683">
        <f t="shared" si="15"/>
        <v>8.0000000000000071E-2</v>
      </c>
      <c r="AC212" s="689">
        <f t="shared" si="15"/>
        <v>4.0000000000000924E-2</v>
      </c>
      <c r="AD212" s="689">
        <f t="shared" si="15"/>
        <v>0.11999999999999922</v>
      </c>
      <c r="AE212" s="689">
        <f t="shared" si="15"/>
        <v>0</v>
      </c>
      <c r="AF212" s="689">
        <f t="shared" si="15"/>
        <v>0</v>
      </c>
      <c r="AG212" s="689">
        <f t="shared" si="15"/>
        <v>3.0000000000001137E-2</v>
      </c>
      <c r="AH212" s="689">
        <f t="shared" si="15"/>
        <v>0.10999999999999943</v>
      </c>
      <c r="AI212" s="689">
        <f t="shared" si="15"/>
        <v>9.0000000000000746E-2</v>
      </c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73"/>
    </row>
    <row r="213" spans="1:57">
      <c r="A213" s="688">
        <v>0.97222222222222221</v>
      </c>
      <c r="B213" s="689">
        <v>7.44</v>
      </c>
      <c r="C213" s="689">
        <v>9.41</v>
      </c>
      <c r="D213" s="689">
        <v>9.91</v>
      </c>
      <c r="E213" s="689">
        <v>8.7200000000000006</v>
      </c>
      <c r="F213" s="689">
        <v>8.0299999999999994</v>
      </c>
      <c r="G213" s="689">
        <v>9.23</v>
      </c>
      <c r="H213" s="689">
        <v>9.34</v>
      </c>
      <c r="I213" s="689">
        <v>8</v>
      </c>
      <c r="J213" s="683">
        <v>7.05</v>
      </c>
      <c r="K213" s="689">
        <v>8.65</v>
      </c>
      <c r="L213" s="689">
        <v>9.67</v>
      </c>
      <c r="M213" s="689">
        <v>8.64</v>
      </c>
      <c r="N213" s="689">
        <v>9.2799999999999994</v>
      </c>
      <c r="O213" s="689">
        <v>9.31</v>
      </c>
      <c r="P213" s="689">
        <v>8.83</v>
      </c>
      <c r="Q213" s="689">
        <v>6.94</v>
      </c>
      <c r="R213" s="676"/>
      <c r="S213" s="694">
        <v>0.97222222222222221</v>
      </c>
      <c r="T213" s="689">
        <f t="shared" si="15"/>
        <v>0</v>
      </c>
      <c r="U213" s="689">
        <f t="shared" si="15"/>
        <v>1.9999999999999574E-2</v>
      </c>
      <c r="V213" s="689">
        <f t="shared" si="15"/>
        <v>0</v>
      </c>
      <c r="W213" s="689">
        <f t="shared" si="15"/>
        <v>4.0000000000000924E-2</v>
      </c>
      <c r="X213" s="689">
        <f t="shared" si="15"/>
        <v>0</v>
      </c>
      <c r="Y213" s="689">
        <f t="shared" si="15"/>
        <v>6.0000000000000497E-2</v>
      </c>
      <c r="Z213" s="689">
        <f t="shared" si="15"/>
        <v>0</v>
      </c>
      <c r="AA213" s="689">
        <f t="shared" si="15"/>
        <v>5.9999999999999609E-2</v>
      </c>
      <c r="AB213" s="683">
        <f t="shared" si="15"/>
        <v>9.9999999999999645E-2</v>
      </c>
      <c r="AC213" s="689">
        <f t="shared" si="15"/>
        <v>0</v>
      </c>
      <c r="AD213" s="689">
        <f t="shared" si="15"/>
        <v>0</v>
      </c>
      <c r="AE213" s="689">
        <f t="shared" si="15"/>
        <v>0</v>
      </c>
      <c r="AF213" s="689">
        <f t="shared" si="15"/>
        <v>0</v>
      </c>
      <c r="AG213" s="689">
        <f t="shared" si="15"/>
        <v>0</v>
      </c>
      <c r="AH213" s="689">
        <f t="shared" si="15"/>
        <v>4.0000000000000924E-2</v>
      </c>
      <c r="AI213" s="689">
        <f t="shared" si="15"/>
        <v>0</v>
      </c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73"/>
    </row>
    <row r="214" spans="1:57">
      <c r="A214" s="688">
        <v>0.97569444444444453</v>
      </c>
      <c r="B214" s="689">
        <v>7.44</v>
      </c>
      <c r="C214" s="689">
        <v>9.41</v>
      </c>
      <c r="D214" s="689">
        <v>9.91</v>
      </c>
      <c r="E214" s="689">
        <v>8.75</v>
      </c>
      <c r="F214" s="689">
        <v>8.0299999999999994</v>
      </c>
      <c r="G214" s="689">
        <v>9.24</v>
      </c>
      <c r="H214" s="689">
        <v>9.34</v>
      </c>
      <c r="I214" s="689">
        <v>8.0299999999999994</v>
      </c>
      <c r="J214" s="683">
        <v>7.08</v>
      </c>
      <c r="K214" s="689">
        <v>8.65</v>
      </c>
      <c r="L214" s="689">
        <v>9.67</v>
      </c>
      <c r="M214" s="689">
        <v>8.64</v>
      </c>
      <c r="N214" s="689">
        <v>9.36</v>
      </c>
      <c r="O214" s="689">
        <v>9.31</v>
      </c>
      <c r="P214" s="689">
        <v>8.83</v>
      </c>
      <c r="Q214" s="689">
        <v>6.94</v>
      </c>
      <c r="R214" s="676"/>
      <c r="S214" s="694">
        <v>0.97569444444444453</v>
      </c>
      <c r="T214" s="689">
        <f t="shared" si="15"/>
        <v>0</v>
      </c>
      <c r="U214" s="689">
        <f t="shared" si="15"/>
        <v>0</v>
      </c>
      <c r="V214" s="689">
        <f t="shared" si="15"/>
        <v>0</v>
      </c>
      <c r="W214" s="689">
        <f t="shared" si="15"/>
        <v>2.9999999999999361E-2</v>
      </c>
      <c r="X214" s="689">
        <f t="shared" si="15"/>
        <v>0</v>
      </c>
      <c r="Y214" s="689">
        <f t="shared" si="15"/>
        <v>9.9999999999997868E-3</v>
      </c>
      <c r="Z214" s="689">
        <f t="shared" si="15"/>
        <v>0</v>
      </c>
      <c r="AA214" s="689">
        <f t="shared" si="15"/>
        <v>2.9999999999999361E-2</v>
      </c>
      <c r="AB214" s="683">
        <f t="shared" si="15"/>
        <v>3.0000000000000249E-2</v>
      </c>
      <c r="AC214" s="689">
        <f t="shared" si="15"/>
        <v>0</v>
      </c>
      <c r="AD214" s="689">
        <f t="shared" si="15"/>
        <v>0</v>
      </c>
      <c r="AE214" s="689">
        <f t="shared" si="15"/>
        <v>0</v>
      </c>
      <c r="AF214" s="689">
        <f t="shared" si="15"/>
        <v>8.0000000000000071E-2</v>
      </c>
      <c r="AG214" s="689">
        <f t="shared" si="15"/>
        <v>0</v>
      </c>
      <c r="AH214" s="689">
        <f t="shared" si="15"/>
        <v>0</v>
      </c>
      <c r="AI214" s="689">
        <f t="shared" si="15"/>
        <v>0</v>
      </c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73"/>
    </row>
    <row r="215" spans="1:57">
      <c r="A215" s="688">
        <v>0.97916666666666663</v>
      </c>
      <c r="B215" s="689">
        <v>7.63</v>
      </c>
      <c r="C215" s="689">
        <v>9.42</v>
      </c>
      <c r="D215" s="689">
        <v>9.9600000000000009</v>
      </c>
      <c r="E215" s="689">
        <v>8.75</v>
      </c>
      <c r="F215" s="689">
        <v>8.15</v>
      </c>
      <c r="G215" s="689">
        <v>9.24</v>
      </c>
      <c r="H215" s="689">
        <v>9.3699999999999992</v>
      </c>
      <c r="I215" s="689">
        <v>8.09</v>
      </c>
      <c r="J215" s="683">
        <v>7.08</v>
      </c>
      <c r="K215" s="689">
        <v>8.7200000000000006</v>
      </c>
      <c r="L215" s="689">
        <v>9.67</v>
      </c>
      <c r="M215" s="689">
        <v>8.64</v>
      </c>
      <c r="N215" s="689">
        <v>9.4700000000000006</v>
      </c>
      <c r="O215" s="689">
        <v>9.4</v>
      </c>
      <c r="P215" s="689">
        <v>8.83</v>
      </c>
      <c r="Q215" s="689">
        <v>6.94</v>
      </c>
      <c r="R215" s="676"/>
      <c r="S215" s="694">
        <v>0.97916666666666663</v>
      </c>
      <c r="T215" s="689">
        <f t="shared" si="15"/>
        <v>0.1899999999999995</v>
      </c>
      <c r="U215" s="689">
        <f t="shared" si="15"/>
        <v>9.9999999999997868E-3</v>
      </c>
      <c r="V215" s="689">
        <f t="shared" si="15"/>
        <v>5.0000000000000711E-2</v>
      </c>
      <c r="W215" s="689">
        <f t="shared" si="15"/>
        <v>0</v>
      </c>
      <c r="X215" s="689">
        <f t="shared" si="15"/>
        <v>0.12000000000000099</v>
      </c>
      <c r="Y215" s="689">
        <f t="shared" si="15"/>
        <v>0</v>
      </c>
      <c r="Z215" s="689">
        <f t="shared" si="15"/>
        <v>2.9999999999999361E-2</v>
      </c>
      <c r="AA215" s="689">
        <f t="shared" si="15"/>
        <v>6.0000000000000497E-2</v>
      </c>
      <c r="AB215" s="683">
        <f t="shared" si="15"/>
        <v>0</v>
      </c>
      <c r="AC215" s="689">
        <f t="shared" si="15"/>
        <v>7.0000000000000284E-2</v>
      </c>
      <c r="AD215" s="689">
        <f t="shared" si="15"/>
        <v>0</v>
      </c>
      <c r="AE215" s="689">
        <f t="shared" si="15"/>
        <v>0</v>
      </c>
      <c r="AF215" s="689">
        <f t="shared" si="15"/>
        <v>0.11000000000000121</v>
      </c>
      <c r="AG215" s="689">
        <f t="shared" si="15"/>
        <v>8.9999999999999858E-2</v>
      </c>
      <c r="AH215" s="689">
        <f t="shared" si="15"/>
        <v>0</v>
      </c>
      <c r="AI215" s="689">
        <f t="shared" si="15"/>
        <v>0</v>
      </c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73"/>
    </row>
    <row r="216" spans="1:57">
      <c r="A216" s="688">
        <v>0.98263888888888884</v>
      </c>
      <c r="B216" s="689">
        <v>7.71</v>
      </c>
      <c r="C216" s="689">
        <v>9.42</v>
      </c>
      <c r="D216" s="689">
        <v>9.9600000000000009</v>
      </c>
      <c r="E216" s="689">
        <v>8.75</v>
      </c>
      <c r="F216" s="689">
        <v>8.31</v>
      </c>
      <c r="G216" s="689">
        <v>9.24</v>
      </c>
      <c r="H216" s="689">
        <v>9.3699999999999992</v>
      </c>
      <c r="I216" s="689">
        <v>8.1</v>
      </c>
      <c r="J216" s="683">
        <v>7.09</v>
      </c>
      <c r="K216" s="689">
        <v>8.7200000000000006</v>
      </c>
      <c r="L216" s="689">
        <v>9.67</v>
      </c>
      <c r="M216" s="689">
        <v>8.64</v>
      </c>
      <c r="N216" s="689">
        <v>9.4700000000000006</v>
      </c>
      <c r="O216" s="689">
        <v>9.42</v>
      </c>
      <c r="P216" s="689">
        <v>8.83</v>
      </c>
      <c r="Q216" s="689">
        <v>6.94</v>
      </c>
      <c r="R216" s="676"/>
      <c r="S216" s="694">
        <v>0.98263888888888884</v>
      </c>
      <c r="T216" s="689">
        <f t="shared" si="15"/>
        <v>8.0000000000000071E-2</v>
      </c>
      <c r="U216" s="689">
        <f t="shared" si="15"/>
        <v>0</v>
      </c>
      <c r="V216" s="689">
        <f t="shared" si="15"/>
        <v>0</v>
      </c>
      <c r="W216" s="689">
        <f t="shared" si="15"/>
        <v>0</v>
      </c>
      <c r="X216" s="689">
        <f t="shared" si="15"/>
        <v>0.16000000000000014</v>
      </c>
      <c r="Y216" s="689">
        <f t="shared" si="15"/>
        <v>0</v>
      </c>
      <c r="Z216" s="689">
        <f t="shared" si="15"/>
        <v>0</v>
      </c>
      <c r="AA216" s="689">
        <f t="shared" si="15"/>
        <v>9.9999999999997868E-3</v>
      </c>
      <c r="AB216" s="683">
        <f t="shared" si="15"/>
        <v>9.9999999999997868E-3</v>
      </c>
      <c r="AC216" s="689">
        <f t="shared" si="15"/>
        <v>0</v>
      </c>
      <c r="AD216" s="689">
        <f t="shared" si="15"/>
        <v>0</v>
      </c>
      <c r="AE216" s="689">
        <f t="shared" si="15"/>
        <v>0</v>
      </c>
      <c r="AF216" s="689">
        <f t="shared" si="15"/>
        <v>0</v>
      </c>
      <c r="AG216" s="689">
        <f t="shared" si="15"/>
        <v>1.9999999999999574E-2</v>
      </c>
      <c r="AH216" s="689">
        <f t="shared" si="15"/>
        <v>0</v>
      </c>
      <c r="AI216" s="689">
        <f t="shared" si="15"/>
        <v>0</v>
      </c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73"/>
    </row>
    <row r="217" spans="1:57">
      <c r="A217" s="688">
        <v>0.98611111111111116</v>
      </c>
      <c r="B217" s="689">
        <v>7.71</v>
      </c>
      <c r="C217" s="689">
        <v>9.42</v>
      </c>
      <c r="D217" s="689">
        <v>10.01</v>
      </c>
      <c r="E217" s="689">
        <v>8.86</v>
      </c>
      <c r="F217" s="689">
        <v>8.31</v>
      </c>
      <c r="G217" s="689">
        <v>9.24</v>
      </c>
      <c r="H217" s="689">
        <v>9.3699999999999992</v>
      </c>
      <c r="I217" s="689">
        <v>8.1</v>
      </c>
      <c r="J217" s="683">
        <v>7.19</v>
      </c>
      <c r="K217" s="689">
        <v>8.7200000000000006</v>
      </c>
      <c r="L217" s="689">
        <v>9.67</v>
      </c>
      <c r="M217" s="689">
        <v>8.68</v>
      </c>
      <c r="N217" s="689">
        <v>9.5299999999999994</v>
      </c>
      <c r="O217" s="689">
        <v>9.42</v>
      </c>
      <c r="P217" s="689">
        <v>8.83</v>
      </c>
      <c r="Q217" s="689">
        <v>7.05</v>
      </c>
      <c r="R217" s="676"/>
      <c r="S217" s="694">
        <v>0.98611111111111116</v>
      </c>
      <c r="T217" s="689">
        <f t="shared" si="15"/>
        <v>0</v>
      </c>
      <c r="U217" s="689">
        <f t="shared" si="15"/>
        <v>0</v>
      </c>
      <c r="V217" s="689">
        <f t="shared" si="15"/>
        <v>4.9999999999998934E-2</v>
      </c>
      <c r="W217" s="689">
        <f t="shared" si="15"/>
        <v>0.10999999999999943</v>
      </c>
      <c r="X217" s="689">
        <f t="shared" si="15"/>
        <v>0</v>
      </c>
      <c r="Y217" s="689">
        <f t="shared" si="15"/>
        <v>0</v>
      </c>
      <c r="Z217" s="689">
        <f t="shared" si="15"/>
        <v>0</v>
      </c>
      <c r="AA217" s="689">
        <f t="shared" si="15"/>
        <v>0</v>
      </c>
      <c r="AB217" s="683">
        <f t="shared" si="15"/>
        <v>0.10000000000000053</v>
      </c>
      <c r="AC217" s="689">
        <f t="shared" si="15"/>
        <v>0</v>
      </c>
      <c r="AD217" s="689">
        <f t="shared" si="15"/>
        <v>0</v>
      </c>
      <c r="AE217" s="689">
        <f t="shared" si="15"/>
        <v>3.9999999999999147E-2</v>
      </c>
      <c r="AF217" s="689">
        <f t="shared" si="15"/>
        <v>5.9999999999998721E-2</v>
      </c>
      <c r="AG217" s="689">
        <f t="shared" si="15"/>
        <v>0</v>
      </c>
      <c r="AH217" s="689">
        <f t="shared" si="15"/>
        <v>0</v>
      </c>
      <c r="AI217" s="689">
        <f t="shared" si="15"/>
        <v>0.10999999999999943</v>
      </c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73"/>
    </row>
    <row r="218" spans="1:57">
      <c r="A218" s="688">
        <v>0.98958333333333337</v>
      </c>
      <c r="B218" s="689">
        <v>7.72</v>
      </c>
      <c r="C218" s="689">
        <v>9.58</v>
      </c>
      <c r="D218" s="689">
        <v>10.01</v>
      </c>
      <c r="E218" s="689">
        <v>8.89</v>
      </c>
      <c r="F218" s="689">
        <v>8.31</v>
      </c>
      <c r="G218" s="689">
        <v>9.24</v>
      </c>
      <c r="H218" s="689">
        <v>9.3699999999999992</v>
      </c>
      <c r="I218" s="689">
        <v>8.1</v>
      </c>
      <c r="J218" s="683">
        <v>7.3</v>
      </c>
      <c r="K218" s="689">
        <v>8.7200000000000006</v>
      </c>
      <c r="L218" s="689">
        <v>9.67</v>
      </c>
      <c r="M218" s="689">
        <v>8.6999999999999993</v>
      </c>
      <c r="N218" s="689">
        <v>9.57</v>
      </c>
      <c r="O218" s="689">
        <v>9.42</v>
      </c>
      <c r="P218" s="689">
        <v>8.83</v>
      </c>
      <c r="Q218" s="689">
        <v>7.12</v>
      </c>
      <c r="R218" s="676"/>
      <c r="S218" s="694">
        <v>0.98958333333333337</v>
      </c>
      <c r="T218" s="689">
        <f t="shared" si="15"/>
        <v>9.9999999999997868E-3</v>
      </c>
      <c r="U218" s="689">
        <f t="shared" si="15"/>
        <v>0.16000000000000014</v>
      </c>
      <c r="V218" s="689">
        <f t="shared" si="15"/>
        <v>0</v>
      </c>
      <c r="W218" s="689">
        <f t="shared" si="15"/>
        <v>3.0000000000001137E-2</v>
      </c>
      <c r="X218" s="689">
        <f t="shared" si="15"/>
        <v>0</v>
      </c>
      <c r="Y218" s="689">
        <f t="shared" si="15"/>
        <v>0</v>
      </c>
      <c r="Z218" s="689">
        <f t="shared" si="15"/>
        <v>0</v>
      </c>
      <c r="AA218" s="689">
        <f t="shared" si="15"/>
        <v>0</v>
      </c>
      <c r="AB218" s="683">
        <f t="shared" si="15"/>
        <v>0.10999999999999943</v>
      </c>
      <c r="AC218" s="689">
        <f t="shared" si="15"/>
        <v>0</v>
      </c>
      <c r="AD218" s="689">
        <f t="shared" si="15"/>
        <v>0</v>
      </c>
      <c r="AE218" s="689">
        <f t="shared" si="15"/>
        <v>1.9999999999999574E-2</v>
      </c>
      <c r="AF218" s="689">
        <f t="shared" si="15"/>
        <v>4.0000000000000924E-2</v>
      </c>
      <c r="AG218" s="689">
        <f t="shared" si="15"/>
        <v>0</v>
      </c>
      <c r="AH218" s="689">
        <f t="shared" si="15"/>
        <v>0</v>
      </c>
      <c r="AI218" s="689">
        <f t="shared" si="15"/>
        <v>7.0000000000000284E-2</v>
      </c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73"/>
    </row>
    <row r="219" spans="1:57">
      <c r="A219" s="688">
        <v>0.99305555555555547</v>
      </c>
      <c r="B219" s="689">
        <v>7.85</v>
      </c>
      <c r="C219" s="689">
        <v>10.11</v>
      </c>
      <c r="D219" s="689">
        <v>10.01</v>
      </c>
      <c r="E219" s="689">
        <v>8.89</v>
      </c>
      <c r="F219" s="689">
        <v>8.31</v>
      </c>
      <c r="G219" s="689">
        <v>9.24</v>
      </c>
      <c r="H219" s="689">
        <v>9.3699999999999992</v>
      </c>
      <c r="I219" s="689">
        <v>8.1</v>
      </c>
      <c r="J219" s="683">
        <v>7.3</v>
      </c>
      <c r="K219" s="689">
        <v>8.7200000000000006</v>
      </c>
      <c r="L219" s="689">
        <v>9.75</v>
      </c>
      <c r="M219" s="689">
        <v>8.6999999999999993</v>
      </c>
      <c r="N219" s="689">
        <v>9.6</v>
      </c>
      <c r="O219" s="689">
        <v>9.42</v>
      </c>
      <c r="P219" s="689">
        <v>8.83</v>
      </c>
      <c r="Q219" s="689">
        <v>7.12</v>
      </c>
      <c r="R219" s="676"/>
      <c r="S219" s="694">
        <v>0.99305555555555547</v>
      </c>
      <c r="T219" s="689">
        <f t="shared" si="15"/>
        <v>0.12999999999999989</v>
      </c>
      <c r="U219" s="689">
        <f t="shared" ref="T219:AI234" si="16">C219-C218</f>
        <v>0.52999999999999936</v>
      </c>
      <c r="V219" s="689">
        <f t="shared" si="16"/>
        <v>0</v>
      </c>
      <c r="W219" s="689">
        <f t="shared" si="16"/>
        <v>0</v>
      </c>
      <c r="X219" s="689">
        <f t="shared" si="16"/>
        <v>0</v>
      </c>
      <c r="Y219" s="689">
        <f t="shared" si="16"/>
        <v>0</v>
      </c>
      <c r="Z219" s="689">
        <f t="shared" si="16"/>
        <v>0</v>
      </c>
      <c r="AA219" s="689">
        <f t="shared" si="16"/>
        <v>0</v>
      </c>
      <c r="AB219" s="683">
        <f t="shared" si="16"/>
        <v>0</v>
      </c>
      <c r="AC219" s="689">
        <f t="shared" si="16"/>
        <v>0</v>
      </c>
      <c r="AD219" s="689">
        <f t="shared" si="16"/>
        <v>8.0000000000000071E-2</v>
      </c>
      <c r="AE219" s="689">
        <f t="shared" si="16"/>
        <v>0</v>
      </c>
      <c r="AF219" s="689">
        <f t="shared" si="16"/>
        <v>2.9999999999999361E-2</v>
      </c>
      <c r="AG219" s="689">
        <f t="shared" si="16"/>
        <v>0</v>
      </c>
      <c r="AH219" s="689">
        <f t="shared" si="16"/>
        <v>0</v>
      </c>
      <c r="AI219" s="689">
        <f t="shared" si="16"/>
        <v>0</v>
      </c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73"/>
    </row>
    <row r="220" spans="1:57" ht="16" thickBot="1">
      <c r="A220" s="688">
        <v>0.99652777777777779</v>
      </c>
      <c r="B220" s="689">
        <v>7.89</v>
      </c>
      <c r="C220" s="689">
        <v>10.14</v>
      </c>
      <c r="D220" s="689">
        <v>10.01</v>
      </c>
      <c r="E220" s="689">
        <v>8.9</v>
      </c>
      <c r="F220" s="689">
        <v>8.34</v>
      </c>
      <c r="G220" s="689">
        <v>9.24</v>
      </c>
      <c r="H220" s="689">
        <v>9.3800000000000008</v>
      </c>
      <c r="I220" s="689">
        <v>8.1300000000000008</v>
      </c>
      <c r="J220" s="683">
        <v>7.31</v>
      </c>
      <c r="K220" s="689">
        <v>8.73</v>
      </c>
      <c r="L220" s="689">
        <v>9.8699999999999992</v>
      </c>
      <c r="M220" s="689">
        <v>8.73</v>
      </c>
      <c r="N220" s="689">
        <v>9.6</v>
      </c>
      <c r="O220" s="689">
        <v>9.4700000000000006</v>
      </c>
      <c r="P220" s="689">
        <v>8.83</v>
      </c>
      <c r="Q220" s="689">
        <v>7.12</v>
      </c>
      <c r="R220" s="676"/>
      <c r="S220" s="694">
        <v>0.99652777777777779</v>
      </c>
      <c r="T220" s="689">
        <f t="shared" si="16"/>
        <v>4.0000000000000036E-2</v>
      </c>
      <c r="U220" s="689">
        <f t="shared" si="16"/>
        <v>3.0000000000001137E-2</v>
      </c>
      <c r="V220" s="689">
        <f t="shared" si="16"/>
        <v>0</v>
      </c>
      <c r="W220" s="689">
        <f t="shared" si="16"/>
        <v>9.9999999999997868E-3</v>
      </c>
      <c r="X220" s="689">
        <f t="shared" si="16"/>
        <v>2.9999999999999361E-2</v>
      </c>
      <c r="Y220" s="689">
        <f t="shared" si="16"/>
        <v>0</v>
      </c>
      <c r="Z220" s="689">
        <f t="shared" si="16"/>
        <v>1.0000000000001563E-2</v>
      </c>
      <c r="AA220" s="689">
        <f t="shared" si="16"/>
        <v>3.0000000000001137E-2</v>
      </c>
      <c r="AB220" s="683">
        <f t="shared" si="16"/>
        <v>9.9999999999997868E-3</v>
      </c>
      <c r="AC220" s="689">
        <f t="shared" si="16"/>
        <v>9.9999999999997868E-3</v>
      </c>
      <c r="AD220" s="689">
        <f t="shared" si="16"/>
        <v>0.11999999999999922</v>
      </c>
      <c r="AE220" s="689">
        <f t="shared" si="16"/>
        <v>3.0000000000001137E-2</v>
      </c>
      <c r="AF220" s="689">
        <f t="shared" si="16"/>
        <v>0</v>
      </c>
      <c r="AG220" s="689">
        <f t="shared" si="16"/>
        <v>5.0000000000000711E-2</v>
      </c>
      <c r="AH220" s="689">
        <f t="shared" si="16"/>
        <v>0</v>
      </c>
      <c r="AI220" s="689">
        <f t="shared" si="16"/>
        <v>0</v>
      </c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73"/>
    </row>
    <row r="221" spans="1:57" ht="16" thickTop="1">
      <c r="A221" s="693">
        <v>0</v>
      </c>
      <c r="B221" s="685">
        <v>7.93</v>
      </c>
      <c r="C221" s="685">
        <v>10.14</v>
      </c>
      <c r="D221" s="685">
        <v>10.01</v>
      </c>
      <c r="E221" s="685">
        <v>8.9</v>
      </c>
      <c r="F221" s="685">
        <v>8.69</v>
      </c>
      <c r="G221" s="685">
        <v>9.24</v>
      </c>
      <c r="H221" s="685">
        <v>9.3800000000000008</v>
      </c>
      <c r="I221" s="685">
        <v>8.16</v>
      </c>
      <c r="J221" s="686">
        <v>7.33</v>
      </c>
      <c r="K221" s="685">
        <v>8.77</v>
      </c>
      <c r="L221" s="685">
        <v>9.8699999999999992</v>
      </c>
      <c r="M221" s="685">
        <v>8.73</v>
      </c>
      <c r="N221" s="685">
        <v>9.6</v>
      </c>
      <c r="O221" s="685">
        <v>9.4700000000000006</v>
      </c>
      <c r="P221" s="685">
        <v>8.83</v>
      </c>
      <c r="Q221" s="685">
        <v>7.12</v>
      </c>
      <c r="R221" s="676"/>
      <c r="S221" s="684">
        <v>0</v>
      </c>
      <c r="T221" s="685">
        <f t="shared" si="16"/>
        <v>4.0000000000000036E-2</v>
      </c>
      <c r="U221" s="685">
        <f t="shared" si="16"/>
        <v>0</v>
      </c>
      <c r="V221" s="685">
        <f t="shared" si="16"/>
        <v>0</v>
      </c>
      <c r="W221" s="685">
        <f t="shared" si="16"/>
        <v>0</v>
      </c>
      <c r="X221" s="685">
        <f t="shared" si="16"/>
        <v>0.34999999999999964</v>
      </c>
      <c r="Y221" s="685">
        <f t="shared" si="16"/>
        <v>0</v>
      </c>
      <c r="Z221" s="685">
        <f t="shared" si="16"/>
        <v>0</v>
      </c>
      <c r="AA221" s="685">
        <f t="shared" si="16"/>
        <v>2.9999999999999361E-2</v>
      </c>
      <c r="AB221" s="686">
        <f t="shared" si="16"/>
        <v>2.0000000000000462E-2</v>
      </c>
      <c r="AC221" s="685">
        <f t="shared" si="16"/>
        <v>3.9999999999999147E-2</v>
      </c>
      <c r="AD221" s="685">
        <f t="shared" si="16"/>
        <v>0</v>
      </c>
      <c r="AE221" s="685">
        <f t="shared" si="16"/>
        <v>0</v>
      </c>
      <c r="AF221" s="685">
        <f t="shared" si="16"/>
        <v>0</v>
      </c>
      <c r="AG221" s="685">
        <f t="shared" si="16"/>
        <v>0</v>
      </c>
      <c r="AH221" s="685">
        <f t="shared" si="16"/>
        <v>0</v>
      </c>
      <c r="AI221" s="685">
        <f t="shared" si="16"/>
        <v>0</v>
      </c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73"/>
    </row>
    <row r="222" spans="1:57">
      <c r="A222" s="688">
        <v>3.472222222222222E-3</v>
      </c>
      <c r="B222" s="689">
        <v>7.93</v>
      </c>
      <c r="C222" s="689">
        <v>10.14</v>
      </c>
      <c r="D222" s="689">
        <v>10.01</v>
      </c>
      <c r="E222" s="689">
        <v>8.9</v>
      </c>
      <c r="F222" s="689">
        <v>8.69</v>
      </c>
      <c r="G222" s="689">
        <v>9.3000000000000007</v>
      </c>
      <c r="H222" s="689">
        <v>9.3800000000000008</v>
      </c>
      <c r="I222" s="689">
        <v>8.17</v>
      </c>
      <c r="J222" s="683">
        <v>7.5</v>
      </c>
      <c r="K222" s="689">
        <v>8.84</v>
      </c>
      <c r="L222" s="689">
        <v>9.8699999999999992</v>
      </c>
      <c r="M222" s="689">
        <v>8.8000000000000007</v>
      </c>
      <c r="N222" s="689">
        <v>9.6</v>
      </c>
      <c r="O222" s="689">
        <v>9.66</v>
      </c>
      <c r="P222" s="689">
        <v>8.83</v>
      </c>
      <c r="Q222" s="689">
        <v>7.26</v>
      </c>
      <c r="R222" s="676"/>
      <c r="S222" s="694">
        <v>3.472222222222222E-3</v>
      </c>
      <c r="T222" s="689">
        <f t="shared" si="16"/>
        <v>0</v>
      </c>
      <c r="U222" s="689">
        <f t="shared" si="16"/>
        <v>0</v>
      </c>
      <c r="V222" s="689">
        <f t="shared" si="16"/>
        <v>0</v>
      </c>
      <c r="W222" s="689">
        <f t="shared" si="16"/>
        <v>0</v>
      </c>
      <c r="X222" s="689">
        <f t="shared" si="16"/>
        <v>0</v>
      </c>
      <c r="Y222" s="689">
        <f t="shared" si="16"/>
        <v>6.0000000000000497E-2</v>
      </c>
      <c r="Z222" s="689">
        <f t="shared" si="16"/>
        <v>0</v>
      </c>
      <c r="AA222" s="689">
        <f t="shared" si="16"/>
        <v>9.9999999999997868E-3</v>
      </c>
      <c r="AB222" s="683">
        <f t="shared" si="16"/>
        <v>0.16999999999999993</v>
      </c>
      <c r="AC222" s="689">
        <f t="shared" si="16"/>
        <v>7.0000000000000284E-2</v>
      </c>
      <c r="AD222" s="689">
        <f t="shared" si="16"/>
        <v>0</v>
      </c>
      <c r="AE222" s="689">
        <f t="shared" si="16"/>
        <v>7.0000000000000284E-2</v>
      </c>
      <c r="AF222" s="689">
        <f t="shared" si="16"/>
        <v>0</v>
      </c>
      <c r="AG222" s="689">
        <f t="shared" si="16"/>
        <v>0.1899999999999995</v>
      </c>
      <c r="AH222" s="689">
        <f t="shared" si="16"/>
        <v>0</v>
      </c>
      <c r="AI222" s="689">
        <f t="shared" si="16"/>
        <v>0.13999999999999968</v>
      </c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73"/>
    </row>
    <row r="223" spans="1:57">
      <c r="A223" s="688">
        <v>6.9444444444444441E-3</v>
      </c>
      <c r="B223" s="689">
        <v>7.96</v>
      </c>
      <c r="C223" s="689">
        <v>10.14</v>
      </c>
      <c r="D223" s="689">
        <v>10.01</v>
      </c>
      <c r="E223" s="689">
        <v>8.93</v>
      </c>
      <c r="F223" s="689">
        <v>8.7100000000000009</v>
      </c>
      <c r="G223" s="689">
        <v>9.33</v>
      </c>
      <c r="H223" s="689">
        <v>9.3800000000000008</v>
      </c>
      <c r="I223" s="689">
        <v>8.17</v>
      </c>
      <c r="J223" s="683">
        <v>7.53</v>
      </c>
      <c r="K223" s="689">
        <v>8.84</v>
      </c>
      <c r="L223" s="689">
        <v>9.8699999999999992</v>
      </c>
      <c r="M223" s="689">
        <v>8.82</v>
      </c>
      <c r="N223" s="689">
        <v>9.6</v>
      </c>
      <c r="O223" s="689">
        <v>9.66</v>
      </c>
      <c r="P223" s="689">
        <v>8.83</v>
      </c>
      <c r="Q223" s="689">
        <v>7.4</v>
      </c>
      <c r="R223" s="676"/>
      <c r="S223" s="694">
        <v>6.9444444444444441E-3</v>
      </c>
      <c r="T223" s="689">
        <f t="shared" si="16"/>
        <v>3.0000000000000249E-2</v>
      </c>
      <c r="U223" s="689">
        <f t="shared" si="16"/>
        <v>0</v>
      </c>
      <c r="V223" s="689">
        <f t="shared" si="16"/>
        <v>0</v>
      </c>
      <c r="W223" s="689">
        <f t="shared" si="16"/>
        <v>2.9999999999999361E-2</v>
      </c>
      <c r="X223" s="689">
        <f t="shared" si="16"/>
        <v>2.000000000000135E-2</v>
      </c>
      <c r="Y223" s="689">
        <f t="shared" si="16"/>
        <v>2.9999999999999361E-2</v>
      </c>
      <c r="Z223" s="689">
        <f t="shared" si="16"/>
        <v>0</v>
      </c>
      <c r="AA223" s="689">
        <f t="shared" si="16"/>
        <v>0</v>
      </c>
      <c r="AB223" s="683">
        <f t="shared" si="16"/>
        <v>3.0000000000000249E-2</v>
      </c>
      <c r="AC223" s="689">
        <f t="shared" si="16"/>
        <v>0</v>
      </c>
      <c r="AD223" s="689">
        <f t="shared" si="16"/>
        <v>0</v>
      </c>
      <c r="AE223" s="689">
        <f t="shared" si="16"/>
        <v>1.9999999999999574E-2</v>
      </c>
      <c r="AF223" s="689">
        <f t="shared" si="16"/>
        <v>0</v>
      </c>
      <c r="AG223" s="689">
        <f t="shared" si="16"/>
        <v>0</v>
      </c>
      <c r="AH223" s="689">
        <f t="shared" si="16"/>
        <v>0</v>
      </c>
      <c r="AI223" s="689">
        <f t="shared" si="16"/>
        <v>0.14000000000000057</v>
      </c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73"/>
    </row>
    <row r="224" spans="1:57">
      <c r="A224" s="688">
        <v>1.0416666666666666E-2</v>
      </c>
      <c r="B224" s="689">
        <v>8.09</v>
      </c>
      <c r="C224" s="689">
        <v>10.14</v>
      </c>
      <c r="D224" s="689">
        <v>10.01</v>
      </c>
      <c r="E224" s="689">
        <v>8.93</v>
      </c>
      <c r="F224" s="689">
        <v>8.7100000000000009</v>
      </c>
      <c r="G224" s="689">
        <v>9.33</v>
      </c>
      <c r="H224" s="689">
        <v>9.3800000000000008</v>
      </c>
      <c r="I224" s="689">
        <v>8.17</v>
      </c>
      <c r="J224" s="683">
        <v>7.54</v>
      </c>
      <c r="K224" s="689">
        <v>9.01</v>
      </c>
      <c r="L224" s="689">
        <v>9.8699999999999992</v>
      </c>
      <c r="M224" s="689">
        <v>8.83</v>
      </c>
      <c r="N224" s="689">
        <v>9.67</v>
      </c>
      <c r="O224" s="689">
        <v>9.66</v>
      </c>
      <c r="P224" s="689">
        <v>8.83</v>
      </c>
      <c r="Q224" s="689">
        <v>7.4</v>
      </c>
      <c r="R224" s="676"/>
      <c r="S224" s="694">
        <v>1.0416666666666666E-2</v>
      </c>
      <c r="T224" s="689">
        <f t="shared" si="16"/>
        <v>0.12999999999999989</v>
      </c>
      <c r="U224" s="689">
        <f t="shared" si="16"/>
        <v>0</v>
      </c>
      <c r="V224" s="689">
        <f t="shared" si="16"/>
        <v>0</v>
      </c>
      <c r="W224" s="689">
        <f t="shared" si="16"/>
        <v>0</v>
      </c>
      <c r="X224" s="689">
        <f t="shared" si="16"/>
        <v>0</v>
      </c>
      <c r="Y224" s="689">
        <f t="shared" si="16"/>
        <v>0</v>
      </c>
      <c r="Z224" s="689">
        <f t="shared" si="16"/>
        <v>0</v>
      </c>
      <c r="AA224" s="689">
        <f t="shared" si="16"/>
        <v>0</v>
      </c>
      <c r="AB224" s="683">
        <f t="shared" si="16"/>
        <v>9.9999999999997868E-3</v>
      </c>
      <c r="AC224" s="689">
        <f t="shared" si="16"/>
        <v>0.16999999999999993</v>
      </c>
      <c r="AD224" s="689">
        <f t="shared" si="16"/>
        <v>0</v>
      </c>
      <c r="AE224" s="689">
        <f t="shared" si="16"/>
        <v>9.9999999999997868E-3</v>
      </c>
      <c r="AF224" s="689">
        <f t="shared" si="16"/>
        <v>7.0000000000000284E-2</v>
      </c>
      <c r="AG224" s="689">
        <f t="shared" si="16"/>
        <v>0</v>
      </c>
      <c r="AH224" s="689">
        <f t="shared" si="16"/>
        <v>0</v>
      </c>
      <c r="AI224" s="689">
        <f t="shared" si="16"/>
        <v>0</v>
      </c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73"/>
    </row>
    <row r="225" spans="1:57">
      <c r="A225" s="688">
        <v>1.3888888888888888E-2</v>
      </c>
      <c r="B225" s="689">
        <v>8.48</v>
      </c>
      <c r="C225" s="689">
        <v>10.14</v>
      </c>
      <c r="D225" s="689">
        <v>10.01</v>
      </c>
      <c r="E225" s="689">
        <v>8.93</v>
      </c>
      <c r="F225" s="689">
        <v>8.7100000000000009</v>
      </c>
      <c r="G225" s="689">
        <v>9.33</v>
      </c>
      <c r="H225" s="689">
        <v>9.3800000000000008</v>
      </c>
      <c r="I225" s="689">
        <v>8.2899999999999991</v>
      </c>
      <c r="J225" s="683">
        <v>7.54</v>
      </c>
      <c r="K225" s="689">
        <v>9.01</v>
      </c>
      <c r="L225" s="689">
        <v>9.8699999999999992</v>
      </c>
      <c r="M225" s="689">
        <v>8.86</v>
      </c>
      <c r="N225" s="689">
        <v>9.85</v>
      </c>
      <c r="O225" s="689">
        <v>9.66</v>
      </c>
      <c r="P225" s="689">
        <v>8.83</v>
      </c>
      <c r="Q225" s="689">
        <v>7.4</v>
      </c>
      <c r="R225" s="676"/>
      <c r="S225" s="694">
        <v>1.3888888888888888E-2</v>
      </c>
      <c r="T225" s="689">
        <f t="shared" si="16"/>
        <v>0.39000000000000057</v>
      </c>
      <c r="U225" s="689">
        <f t="shared" si="16"/>
        <v>0</v>
      </c>
      <c r="V225" s="689">
        <f t="shared" si="16"/>
        <v>0</v>
      </c>
      <c r="W225" s="689">
        <f t="shared" si="16"/>
        <v>0</v>
      </c>
      <c r="X225" s="689">
        <f t="shared" si="16"/>
        <v>0</v>
      </c>
      <c r="Y225" s="689">
        <f t="shared" si="16"/>
        <v>0</v>
      </c>
      <c r="Z225" s="689">
        <f t="shared" si="16"/>
        <v>0</v>
      </c>
      <c r="AA225" s="689">
        <f t="shared" si="16"/>
        <v>0.11999999999999922</v>
      </c>
      <c r="AB225" s="683">
        <f t="shared" si="16"/>
        <v>0</v>
      </c>
      <c r="AC225" s="689">
        <f t="shared" si="16"/>
        <v>0</v>
      </c>
      <c r="AD225" s="689">
        <f t="shared" si="16"/>
        <v>0</v>
      </c>
      <c r="AE225" s="689">
        <f t="shared" si="16"/>
        <v>2.9999999999999361E-2</v>
      </c>
      <c r="AF225" s="689">
        <f t="shared" si="16"/>
        <v>0.17999999999999972</v>
      </c>
      <c r="AG225" s="689">
        <f t="shared" si="16"/>
        <v>0</v>
      </c>
      <c r="AH225" s="689">
        <f t="shared" si="16"/>
        <v>0</v>
      </c>
      <c r="AI225" s="689">
        <f t="shared" si="16"/>
        <v>0</v>
      </c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73"/>
    </row>
    <row r="226" spans="1:57">
      <c r="A226" s="688">
        <v>1.7361111111111112E-2</v>
      </c>
      <c r="B226" s="689">
        <v>8.48</v>
      </c>
      <c r="C226" s="689">
        <v>10.14</v>
      </c>
      <c r="D226" s="689">
        <v>10.01</v>
      </c>
      <c r="E226" s="689">
        <v>8.93</v>
      </c>
      <c r="F226" s="689">
        <v>8.7100000000000009</v>
      </c>
      <c r="G226" s="689">
        <v>9.33</v>
      </c>
      <c r="H226" s="689">
        <v>9.3800000000000008</v>
      </c>
      <c r="I226" s="689">
        <v>8.32</v>
      </c>
      <c r="J226" s="683">
        <v>7.54</v>
      </c>
      <c r="K226" s="689">
        <v>9.01</v>
      </c>
      <c r="L226" s="689">
        <v>9.8699999999999992</v>
      </c>
      <c r="M226" s="689">
        <v>8.89</v>
      </c>
      <c r="N226" s="689">
        <v>9.8800000000000008</v>
      </c>
      <c r="O226" s="689">
        <v>9.66</v>
      </c>
      <c r="P226" s="689">
        <v>8.83</v>
      </c>
      <c r="Q226" s="689">
        <v>7.4</v>
      </c>
      <c r="R226" s="676"/>
      <c r="S226" s="694">
        <v>1.7361111111111112E-2</v>
      </c>
      <c r="T226" s="689">
        <f t="shared" si="16"/>
        <v>0</v>
      </c>
      <c r="U226" s="689">
        <f t="shared" si="16"/>
        <v>0</v>
      </c>
      <c r="V226" s="689">
        <f t="shared" si="16"/>
        <v>0</v>
      </c>
      <c r="W226" s="689">
        <f t="shared" si="16"/>
        <v>0</v>
      </c>
      <c r="X226" s="689">
        <f t="shared" si="16"/>
        <v>0</v>
      </c>
      <c r="Y226" s="689">
        <f t="shared" si="16"/>
        <v>0</v>
      </c>
      <c r="Z226" s="689">
        <f t="shared" si="16"/>
        <v>0</v>
      </c>
      <c r="AA226" s="689">
        <f t="shared" si="16"/>
        <v>3.0000000000001137E-2</v>
      </c>
      <c r="AB226" s="683">
        <f t="shared" si="16"/>
        <v>0</v>
      </c>
      <c r="AC226" s="689">
        <f t="shared" si="16"/>
        <v>0</v>
      </c>
      <c r="AD226" s="689">
        <f t="shared" si="16"/>
        <v>0</v>
      </c>
      <c r="AE226" s="689">
        <f t="shared" si="16"/>
        <v>3.0000000000001137E-2</v>
      </c>
      <c r="AF226" s="689">
        <f t="shared" si="16"/>
        <v>3.0000000000001137E-2</v>
      </c>
      <c r="AG226" s="689">
        <f t="shared" si="16"/>
        <v>0</v>
      </c>
      <c r="AH226" s="689">
        <f t="shared" si="16"/>
        <v>0</v>
      </c>
      <c r="AI226" s="689">
        <f t="shared" si="16"/>
        <v>0</v>
      </c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73"/>
    </row>
    <row r="227" spans="1:57">
      <c r="A227" s="688">
        <v>2.0833333333333332E-2</v>
      </c>
      <c r="B227" s="689">
        <v>8.48</v>
      </c>
      <c r="C227" s="689">
        <v>10.14</v>
      </c>
      <c r="D227" s="689">
        <v>10.050000000000001</v>
      </c>
      <c r="E227" s="689">
        <v>8.93</v>
      </c>
      <c r="F227" s="689">
        <v>8.7100000000000009</v>
      </c>
      <c r="G227" s="689">
        <v>9.36</v>
      </c>
      <c r="H227" s="689">
        <v>9.58</v>
      </c>
      <c r="I227" s="689">
        <v>8.32</v>
      </c>
      <c r="J227" s="683">
        <v>7.54</v>
      </c>
      <c r="K227" s="689">
        <v>9.02</v>
      </c>
      <c r="L227" s="689">
        <v>9.8699999999999992</v>
      </c>
      <c r="M227" s="689">
        <v>8.9600000000000009</v>
      </c>
      <c r="N227" s="689">
        <v>9.8800000000000008</v>
      </c>
      <c r="O227" s="689">
        <v>9.82</v>
      </c>
      <c r="P227" s="689">
        <v>8.89</v>
      </c>
      <c r="Q227" s="689">
        <v>7.4</v>
      </c>
      <c r="R227" s="676"/>
      <c r="S227" s="694">
        <v>2.0833333333333332E-2</v>
      </c>
      <c r="T227" s="689">
        <f t="shared" si="16"/>
        <v>0</v>
      </c>
      <c r="U227" s="689">
        <f t="shared" si="16"/>
        <v>0</v>
      </c>
      <c r="V227" s="689">
        <f t="shared" si="16"/>
        <v>4.0000000000000924E-2</v>
      </c>
      <c r="W227" s="689">
        <f t="shared" si="16"/>
        <v>0</v>
      </c>
      <c r="X227" s="689">
        <f t="shared" si="16"/>
        <v>0</v>
      </c>
      <c r="Y227" s="689">
        <f t="shared" si="16"/>
        <v>2.9999999999999361E-2</v>
      </c>
      <c r="Z227" s="689">
        <f t="shared" si="16"/>
        <v>0.19999999999999929</v>
      </c>
      <c r="AA227" s="689">
        <f t="shared" si="16"/>
        <v>0</v>
      </c>
      <c r="AB227" s="683">
        <f t="shared" si="16"/>
        <v>0</v>
      </c>
      <c r="AC227" s="689">
        <f t="shared" si="16"/>
        <v>9.9999999999997868E-3</v>
      </c>
      <c r="AD227" s="689">
        <f t="shared" si="16"/>
        <v>0</v>
      </c>
      <c r="AE227" s="689">
        <f t="shared" si="16"/>
        <v>7.0000000000000284E-2</v>
      </c>
      <c r="AF227" s="689">
        <f t="shared" si="16"/>
        <v>0</v>
      </c>
      <c r="AG227" s="689">
        <f t="shared" si="16"/>
        <v>0.16000000000000014</v>
      </c>
      <c r="AH227" s="689">
        <f t="shared" si="16"/>
        <v>6.0000000000000497E-2</v>
      </c>
      <c r="AI227" s="689">
        <f t="shared" si="16"/>
        <v>0</v>
      </c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73"/>
    </row>
    <row r="228" spans="1:57">
      <c r="A228" s="688">
        <v>2.4305555555555556E-2</v>
      </c>
      <c r="B228" s="689">
        <v>8.48</v>
      </c>
      <c r="C228" s="689">
        <v>10.14</v>
      </c>
      <c r="D228" s="689">
        <v>10.050000000000001</v>
      </c>
      <c r="E228" s="689">
        <v>8.93</v>
      </c>
      <c r="F228" s="689">
        <v>8.7100000000000009</v>
      </c>
      <c r="G228" s="689">
        <v>9.4499999999999993</v>
      </c>
      <c r="H228" s="689">
        <v>9.58</v>
      </c>
      <c r="I228" s="689">
        <v>8.32</v>
      </c>
      <c r="J228" s="683">
        <v>7.54</v>
      </c>
      <c r="K228" s="689">
        <v>9.0299999999999994</v>
      </c>
      <c r="L228" s="689">
        <v>9.89</v>
      </c>
      <c r="M228" s="689">
        <v>8.9600000000000009</v>
      </c>
      <c r="N228" s="689">
        <v>9.8800000000000008</v>
      </c>
      <c r="O228" s="689">
        <v>9.82</v>
      </c>
      <c r="P228" s="689">
        <v>8.93</v>
      </c>
      <c r="Q228" s="689">
        <v>7.41</v>
      </c>
      <c r="R228" s="676"/>
      <c r="S228" s="694">
        <v>2.4305555555555556E-2</v>
      </c>
      <c r="T228" s="689">
        <f t="shared" si="16"/>
        <v>0</v>
      </c>
      <c r="U228" s="689">
        <f t="shared" si="16"/>
        <v>0</v>
      </c>
      <c r="V228" s="689">
        <f t="shared" si="16"/>
        <v>0</v>
      </c>
      <c r="W228" s="689">
        <f t="shared" si="16"/>
        <v>0</v>
      </c>
      <c r="X228" s="689">
        <f t="shared" si="16"/>
        <v>0</v>
      </c>
      <c r="Y228" s="689">
        <f t="shared" si="16"/>
        <v>8.9999999999999858E-2</v>
      </c>
      <c r="Z228" s="689">
        <f t="shared" si="16"/>
        <v>0</v>
      </c>
      <c r="AA228" s="689">
        <f t="shared" si="16"/>
        <v>0</v>
      </c>
      <c r="AB228" s="683">
        <f t="shared" si="16"/>
        <v>0</v>
      </c>
      <c r="AC228" s="689">
        <f t="shared" si="16"/>
        <v>9.9999999999997868E-3</v>
      </c>
      <c r="AD228" s="689">
        <f t="shared" si="16"/>
        <v>2.000000000000135E-2</v>
      </c>
      <c r="AE228" s="689">
        <f t="shared" si="16"/>
        <v>0</v>
      </c>
      <c r="AF228" s="689">
        <f t="shared" si="16"/>
        <v>0</v>
      </c>
      <c r="AG228" s="689">
        <f t="shared" si="16"/>
        <v>0</v>
      </c>
      <c r="AH228" s="689">
        <f t="shared" si="16"/>
        <v>3.9999999999999147E-2</v>
      </c>
      <c r="AI228" s="689">
        <f t="shared" si="16"/>
        <v>9.9999999999997868E-3</v>
      </c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73"/>
    </row>
    <row r="229" spans="1:57">
      <c r="A229" s="688">
        <v>2.7777777777777776E-2</v>
      </c>
      <c r="B229" s="689">
        <v>8.48</v>
      </c>
      <c r="C229" s="689">
        <v>10.16</v>
      </c>
      <c r="D229" s="689">
        <v>10.08</v>
      </c>
      <c r="E229" s="689">
        <v>8.93</v>
      </c>
      <c r="F229" s="689">
        <v>8.7100000000000009</v>
      </c>
      <c r="G229" s="689">
        <v>9.59</v>
      </c>
      <c r="H229" s="689">
        <v>9.58</v>
      </c>
      <c r="I229" s="689">
        <v>8.32</v>
      </c>
      <c r="J229" s="683">
        <v>7.59</v>
      </c>
      <c r="K229" s="689">
        <v>9.0299999999999994</v>
      </c>
      <c r="L229" s="689">
        <v>9.99</v>
      </c>
      <c r="M229" s="689">
        <v>8.9600000000000009</v>
      </c>
      <c r="N229" s="689">
        <v>9.8800000000000008</v>
      </c>
      <c r="O229" s="689">
        <v>9.82</v>
      </c>
      <c r="P229" s="689">
        <v>8.93</v>
      </c>
      <c r="Q229" s="689">
        <v>7.52</v>
      </c>
      <c r="R229" s="676"/>
      <c r="S229" s="694">
        <v>2.7777777777777776E-2</v>
      </c>
      <c r="T229" s="689">
        <f t="shared" si="16"/>
        <v>0</v>
      </c>
      <c r="U229" s="689">
        <f t="shared" si="16"/>
        <v>1.9999999999999574E-2</v>
      </c>
      <c r="V229" s="689">
        <f t="shared" si="16"/>
        <v>2.9999999999999361E-2</v>
      </c>
      <c r="W229" s="689">
        <f t="shared" si="16"/>
        <v>0</v>
      </c>
      <c r="X229" s="689">
        <f t="shared" si="16"/>
        <v>0</v>
      </c>
      <c r="Y229" s="689">
        <f t="shared" si="16"/>
        <v>0.14000000000000057</v>
      </c>
      <c r="Z229" s="689">
        <f t="shared" si="16"/>
        <v>0</v>
      </c>
      <c r="AA229" s="689">
        <f t="shared" si="16"/>
        <v>0</v>
      </c>
      <c r="AB229" s="683">
        <f t="shared" si="16"/>
        <v>4.9999999999999822E-2</v>
      </c>
      <c r="AC229" s="689">
        <f t="shared" si="16"/>
        <v>0</v>
      </c>
      <c r="AD229" s="689">
        <f t="shared" si="16"/>
        <v>9.9999999999999645E-2</v>
      </c>
      <c r="AE229" s="689">
        <f t="shared" si="16"/>
        <v>0</v>
      </c>
      <c r="AF229" s="689">
        <f t="shared" si="16"/>
        <v>0</v>
      </c>
      <c r="AG229" s="689">
        <f t="shared" si="16"/>
        <v>0</v>
      </c>
      <c r="AH229" s="689">
        <f t="shared" si="16"/>
        <v>0</v>
      </c>
      <c r="AI229" s="689">
        <f t="shared" si="16"/>
        <v>0.10999999999999943</v>
      </c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73"/>
    </row>
    <row r="230" spans="1:57">
      <c r="A230" s="688">
        <v>3.125E-2</v>
      </c>
      <c r="B230" s="689">
        <v>8.48</v>
      </c>
      <c r="C230" s="689">
        <v>10.16</v>
      </c>
      <c r="D230" s="689">
        <v>10.08</v>
      </c>
      <c r="E230" s="689">
        <v>8.93</v>
      </c>
      <c r="F230" s="689">
        <v>8.7100000000000009</v>
      </c>
      <c r="G230" s="689">
        <v>9.6199999999999992</v>
      </c>
      <c r="H230" s="689">
        <v>9.58</v>
      </c>
      <c r="I230" s="689">
        <v>8.32</v>
      </c>
      <c r="J230" s="683">
        <v>7.64</v>
      </c>
      <c r="K230" s="689">
        <v>9.0299999999999994</v>
      </c>
      <c r="L230" s="689">
        <v>10.01</v>
      </c>
      <c r="M230" s="689">
        <v>8.98</v>
      </c>
      <c r="N230" s="689">
        <v>9.8800000000000008</v>
      </c>
      <c r="O230" s="689">
        <v>9.82</v>
      </c>
      <c r="P230" s="689">
        <v>8.93</v>
      </c>
      <c r="Q230" s="689">
        <v>7.61</v>
      </c>
      <c r="R230" s="676"/>
      <c r="S230" s="694">
        <v>3.125E-2</v>
      </c>
      <c r="T230" s="689">
        <f t="shared" si="16"/>
        <v>0</v>
      </c>
      <c r="U230" s="689">
        <f t="shared" si="16"/>
        <v>0</v>
      </c>
      <c r="V230" s="689">
        <f t="shared" si="16"/>
        <v>0</v>
      </c>
      <c r="W230" s="689">
        <f t="shared" si="16"/>
        <v>0</v>
      </c>
      <c r="X230" s="689">
        <f t="shared" si="16"/>
        <v>0</v>
      </c>
      <c r="Y230" s="689">
        <f t="shared" si="16"/>
        <v>2.9999999999999361E-2</v>
      </c>
      <c r="Z230" s="689">
        <f t="shared" si="16"/>
        <v>0</v>
      </c>
      <c r="AA230" s="689">
        <f t="shared" si="16"/>
        <v>0</v>
      </c>
      <c r="AB230" s="683">
        <f t="shared" si="16"/>
        <v>4.9999999999999822E-2</v>
      </c>
      <c r="AC230" s="689">
        <f t="shared" si="16"/>
        <v>0</v>
      </c>
      <c r="AD230" s="689">
        <f t="shared" si="16"/>
        <v>1.9999999999999574E-2</v>
      </c>
      <c r="AE230" s="689">
        <f t="shared" si="16"/>
        <v>1.9999999999999574E-2</v>
      </c>
      <c r="AF230" s="689">
        <f t="shared" si="16"/>
        <v>0</v>
      </c>
      <c r="AG230" s="689">
        <f t="shared" si="16"/>
        <v>0</v>
      </c>
      <c r="AH230" s="689">
        <f t="shared" si="16"/>
        <v>0</v>
      </c>
      <c r="AI230" s="689">
        <f t="shared" si="16"/>
        <v>9.0000000000000746E-2</v>
      </c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73"/>
    </row>
    <row r="231" spans="1:57">
      <c r="A231" s="688">
        <v>3.4722222222222224E-2</v>
      </c>
      <c r="B231" s="689">
        <v>8.49</v>
      </c>
      <c r="C231" s="689">
        <v>10.16</v>
      </c>
      <c r="D231" s="689">
        <v>10.08</v>
      </c>
      <c r="E231" s="689">
        <v>8.93</v>
      </c>
      <c r="F231" s="689">
        <v>8.7100000000000009</v>
      </c>
      <c r="G231" s="689">
        <v>9.6199999999999992</v>
      </c>
      <c r="H231" s="689">
        <v>9.58</v>
      </c>
      <c r="I231" s="689">
        <v>8.32</v>
      </c>
      <c r="J231" s="683">
        <v>7.66</v>
      </c>
      <c r="K231" s="689">
        <v>9.0299999999999994</v>
      </c>
      <c r="L231" s="689">
        <v>10.1</v>
      </c>
      <c r="M231" s="689">
        <v>8.98</v>
      </c>
      <c r="N231" s="689">
        <v>9.8800000000000008</v>
      </c>
      <c r="O231" s="689">
        <v>9.82</v>
      </c>
      <c r="P231" s="689">
        <v>8.9700000000000006</v>
      </c>
      <c r="Q231" s="689">
        <v>7.61</v>
      </c>
      <c r="R231" s="676"/>
      <c r="S231" s="694">
        <v>3.4722222222222224E-2</v>
      </c>
      <c r="T231" s="689">
        <f t="shared" si="16"/>
        <v>9.9999999999997868E-3</v>
      </c>
      <c r="U231" s="689">
        <f t="shared" si="16"/>
        <v>0</v>
      </c>
      <c r="V231" s="689">
        <f t="shared" si="16"/>
        <v>0</v>
      </c>
      <c r="W231" s="689">
        <f t="shared" si="16"/>
        <v>0</v>
      </c>
      <c r="X231" s="689">
        <f t="shared" si="16"/>
        <v>0</v>
      </c>
      <c r="Y231" s="689">
        <f t="shared" si="16"/>
        <v>0</v>
      </c>
      <c r="Z231" s="689">
        <f t="shared" si="16"/>
        <v>0</v>
      </c>
      <c r="AA231" s="689">
        <f t="shared" si="16"/>
        <v>0</v>
      </c>
      <c r="AB231" s="683">
        <f t="shared" si="16"/>
        <v>2.0000000000000462E-2</v>
      </c>
      <c r="AC231" s="689">
        <f t="shared" si="16"/>
        <v>0</v>
      </c>
      <c r="AD231" s="689">
        <f t="shared" si="16"/>
        <v>8.9999999999999858E-2</v>
      </c>
      <c r="AE231" s="689">
        <f t="shared" si="16"/>
        <v>0</v>
      </c>
      <c r="AF231" s="689">
        <f t="shared" si="16"/>
        <v>0</v>
      </c>
      <c r="AG231" s="689">
        <f t="shared" si="16"/>
        <v>0</v>
      </c>
      <c r="AH231" s="689">
        <f t="shared" si="16"/>
        <v>4.0000000000000924E-2</v>
      </c>
      <c r="AI231" s="689">
        <f t="shared" si="16"/>
        <v>0</v>
      </c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73"/>
    </row>
    <row r="232" spans="1:57" ht="16" thickBot="1">
      <c r="A232" s="688">
        <v>3.8194444444444441E-2</v>
      </c>
      <c r="B232" s="689">
        <v>8.49</v>
      </c>
      <c r="C232" s="689">
        <v>10.16</v>
      </c>
      <c r="D232" s="689">
        <v>10.08</v>
      </c>
      <c r="E232" s="689">
        <v>8.93</v>
      </c>
      <c r="F232" s="689">
        <v>8.7100000000000009</v>
      </c>
      <c r="G232" s="689">
        <v>9.6199999999999992</v>
      </c>
      <c r="H232" s="689">
        <v>9.66</v>
      </c>
      <c r="I232" s="689">
        <v>8.32</v>
      </c>
      <c r="J232" s="683">
        <v>7.72</v>
      </c>
      <c r="K232" s="689">
        <v>9.07</v>
      </c>
      <c r="L232" s="689">
        <v>10.1</v>
      </c>
      <c r="M232" s="689">
        <v>8.98</v>
      </c>
      <c r="N232" s="689">
        <v>10.029999999999999</v>
      </c>
      <c r="O232" s="689">
        <v>9.82</v>
      </c>
      <c r="P232" s="689">
        <v>8.9700000000000006</v>
      </c>
      <c r="Q232" s="689">
        <v>7.61</v>
      </c>
      <c r="R232" s="676"/>
      <c r="S232" s="694">
        <v>3.8194444444444441E-2</v>
      </c>
      <c r="T232" s="689">
        <f t="shared" si="16"/>
        <v>0</v>
      </c>
      <c r="U232" s="689">
        <f t="shared" si="16"/>
        <v>0</v>
      </c>
      <c r="V232" s="689">
        <f t="shared" si="16"/>
        <v>0</v>
      </c>
      <c r="W232" s="689">
        <f t="shared" si="16"/>
        <v>0</v>
      </c>
      <c r="X232" s="689">
        <f t="shared" si="16"/>
        <v>0</v>
      </c>
      <c r="Y232" s="689">
        <f t="shared" si="16"/>
        <v>0</v>
      </c>
      <c r="Z232" s="689">
        <f t="shared" si="16"/>
        <v>8.0000000000000071E-2</v>
      </c>
      <c r="AA232" s="689">
        <f t="shared" si="16"/>
        <v>0</v>
      </c>
      <c r="AB232" s="683">
        <f t="shared" si="16"/>
        <v>5.9999999999999609E-2</v>
      </c>
      <c r="AC232" s="689">
        <f t="shared" si="16"/>
        <v>4.0000000000000924E-2</v>
      </c>
      <c r="AD232" s="689">
        <f t="shared" si="16"/>
        <v>0</v>
      </c>
      <c r="AE232" s="689">
        <f t="shared" si="16"/>
        <v>0</v>
      </c>
      <c r="AF232" s="689">
        <f t="shared" si="16"/>
        <v>0.14999999999999858</v>
      </c>
      <c r="AG232" s="689">
        <f t="shared" si="16"/>
        <v>0</v>
      </c>
      <c r="AH232" s="689">
        <f t="shared" si="16"/>
        <v>0</v>
      </c>
      <c r="AI232" s="689">
        <f t="shared" si="16"/>
        <v>0</v>
      </c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73"/>
    </row>
    <row r="233" spans="1:57" ht="16" thickTop="1">
      <c r="A233" s="693">
        <v>4.1666666666666664E-2</v>
      </c>
      <c r="B233" s="685">
        <v>8.49</v>
      </c>
      <c r="C233" s="685">
        <v>10.16</v>
      </c>
      <c r="D233" s="685">
        <v>10.08</v>
      </c>
      <c r="E233" s="685">
        <v>8.93</v>
      </c>
      <c r="F233" s="685">
        <v>8.7100000000000009</v>
      </c>
      <c r="G233" s="685">
        <v>9.6199999999999992</v>
      </c>
      <c r="H233" s="685">
        <v>9.69</v>
      </c>
      <c r="I233" s="685">
        <v>8.32</v>
      </c>
      <c r="J233" s="686">
        <v>7.78</v>
      </c>
      <c r="K233" s="685">
        <v>9.1300000000000008</v>
      </c>
      <c r="L233" s="685">
        <v>10.1</v>
      </c>
      <c r="M233" s="685">
        <v>9.1300000000000008</v>
      </c>
      <c r="N233" s="685">
        <v>10.029999999999999</v>
      </c>
      <c r="O233" s="685">
        <v>9.82</v>
      </c>
      <c r="P233" s="685">
        <v>9</v>
      </c>
      <c r="Q233" s="685">
        <v>7.61</v>
      </c>
      <c r="R233" s="676"/>
      <c r="S233" s="684">
        <v>4.1666666666666664E-2</v>
      </c>
      <c r="T233" s="685">
        <f t="shared" si="16"/>
        <v>0</v>
      </c>
      <c r="U233" s="685">
        <f t="shared" si="16"/>
        <v>0</v>
      </c>
      <c r="V233" s="685">
        <f t="shared" si="16"/>
        <v>0</v>
      </c>
      <c r="W233" s="685">
        <f t="shared" si="16"/>
        <v>0</v>
      </c>
      <c r="X233" s="685">
        <f t="shared" si="16"/>
        <v>0</v>
      </c>
      <c r="Y233" s="685">
        <f t="shared" si="16"/>
        <v>0</v>
      </c>
      <c r="Z233" s="685">
        <f t="shared" si="16"/>
        <v>2.9999999999999361E-2</v>
      </c>
      <c r="AA233" s="685">
        <f t="shared" si="16"/>
        <v>0</v>
      </c>
      <c r="AB233" s="686">
        <f t="shared" si="16"/>
        <v>6.0000000000000497E-2</v>
      </c>
      <c r="AC233" s="685">
        <f t="shared" si="16"/>
        <v>6.0000000000000497E-2</v>
      </c>
      <c r="AD233" s="685">
        <f t="shared" si="16"/>
        <v>0</v>
      </c>
      <c r="AE233" s="685">
        <f t="shared" si="16"/>
        <v>0.15000000000000036</v>
      </c>
      <c r="AF233" s="685">
        <f t="shared" si="16"/>
        <v>0</v>
      </c>
      <c r="AG233" s="685">
        <f t="shared" si="16"/>
        <v>0</v>
      </c>
      <c r="AH233" s="685">
        <f t="shared" si="16"/>
        <v>2.9999999999999361E-2</v>
      </c>
      <c r="AI233" s="685">
        <f t="shared" si="16"/>
        <v>0</v>
      </c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73"/>
    </row>
    <row r="234" spans="1:57">
      <c r="A234" s="688">
        <v>4.5138888888888888E-2</v>
      </c>
      <c r="B234" s="689">
        <v>8.49</v>
      </c>
      <c r="C234" s="689">
        <v>10.16</v>
      </c>
      <c r="D234" s="689">
        <v>10.08</v>
      </c>
      <c r="E234" s="689">
        <v>8.93</v>
      </c>
      <c r="F234" s="689">
        <v>8.7100000000000009</v>
      </c>
      <c r="G234" s="689">
        <v>9.6199999999999992</v>
      </c>
      <c r="H234" s="689">
        <v>9.76</v>
      </c>
      <c r="I234" s="689">
        <v>8.32</v>
      </c>
      <c r="J234" s="683">
        <v>7.78</v>
      </c>
      <c r="K234" s="689">
        <v>9.1300000000000008</v>
      </c>
      <c r="L234" s="689">
        <v>10.1</v>
      </c>
      <c r="M234" s="689">
        <v>9.16</v>
      </c>
      <c r="N234" s="689">
        <v>10.029999999999999</v>
      </c>
      <c r="O234" s="689">
        <v>9.92</v>
      </c>
      <c r="P234" s="689">
        <v>9.07</v>
      </c>
      <c r="Q234" s="689">
        <v>7.61</v>
      </c>
      <c r="R234" s="676"/>
      <c r="S234" s="694">
        <v>4.5138888888888888E-2</v>
      </c>
      <c r="T234" s="689">
        <f t="shared" si="16"/>
        <v>0</v>
      </c>
      <c r="U234" s="689">
        <f t="shared" si="16"/>
        <v>0</v>
      </c>
      <c r="V234" s="689">
        <f t="shared" si="16"/>
        <v>0</v>
      </c>
      <c r="W234" s="689">
        <f t="shared" si="16"/>
        <v>0</v>
      </c>
      <c r="X234" s="689">
        <f t="shared" si="16"/>
        <v>0</v>
      </c>
      <c r="Y234" s="689">
        <f t="shared" si="16"/>
        <v>0</v>
      </c>
      <c r="Z234" s="689">
        <f t="shared" si="16"/>
        <v>7.0000000000000284E-2</v>
      </c>
      <c r="AA234" s="689">
        <f t="shared" si="16"/>
        <v>0</v>
      </c>
      <c r="AB234" s="683">
        <f t="shared" si="16"/>
        <v>0</v>
      </c>
      <c r="AC234" s="689">
        <f t="shared" si="16"/>
        <v>0</v>
      </c>
      <c r="AD234" s="689">
        <f t="shared" si="16"/>
        <v>0</v>
      </c>
      <c r="AE234" s="689">
        <f t="shared" si="16"/>
        <v>2.9999999999999361E-2</v>
      </c>
      <c r="AF234" s="689">
        <f t="shared" si="16"/>
        <v>0</v>
      </c>
      <c r="AG234" s="689">
        <f t="shared" si="16"/>
        <v>9.9999999999999645E-2</v>
      </c>
      <c r="AH234" s="689">
        <f t="shared" si="16"/>
        <v>7.0000000000000284E-2</v>
      </c>
      <c r="AI234" s="689">
        <f t="shared" si="16"/>
        <v>0</v>
      </c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73"/>
    </row>
    <row r="235" spans="1:57">
      <c r="A235" s="688">
        <v>4.8611111111111112E-2</v>
      </c>
      <c r="B235" s="689">
        <v>8.49</v>
      </c>
      <c r="C235" s="689">
        <v>10.16</v>
      </c>
      <c r="D235" s="689">
        <v>10.08</v>
      </c>
      <c r="E235" s="689">
        <v>8.93</v>
      </c>
      <c r="F235" s="689">
        <v>8.7100000000000009</v>
      </c>
      <c r="G235" s="689">
        <v>9.6199999999999992</v>
      </c>
      <c r="H235" s="689">
        <v>9.86</v>
      </c>
      <c r="I235" s="689">
        <v>8.32</v>
      </c>
      <c r="J235" s="683">
        <v>7.78</v>
      </c>
      <c r="K235" s="689">
        <v>9.1300000000000008</v>
      </c>
      <c r="L235" s="689">
        <v>10.1</v>
      </c>
      <c r="M235" s="689">
        <v>9.17</v>
      </c>
      <c r="N235" s="689">
        <v>10.029999999999999</v>
      </c>
      <c r="O235" s="689">
        <v>9.92</v>
      </c>
      <c r="P235" s="689">
        <v>9.07</v>
      </c>
      <c r="Q235" s="689">
        <v>7.77</v>
      </c>
      <c r="R235" s="676"/>
      <c r="S235" s="694">
        <v>4.8611111111111112E-2</v>
      </c>
      <c r="T235" s="689">
        <f t="shared" ref="T235:AI250" si="17">B235-B234</f>
        <v>0</v>
      </c>
      <c r="U235" s="689">
        <f t="shared" si="17"/>
        <v>0</v>
      </c>
      <c r="V235" s="689">
        <f t="shared" si="17"/>
        <v>0</v>
      </c>
      <c r="W235" s="689">
        <f t="shared" si="17"/>
        <v>0</v>
      </c>
      <c r="X235" s="689">
        <f t="shared" si="17"/>
        <v>0</v>
      </c>
      <c r="Y235" s="689">
        <f t="shared" si="17"/>
        <v>0</v>
      </c>
      <c r="Z235" s="689">
        <f t="shared" si="17"/>
        <v>9.9999999999999645E-2</v>
      </c>
      <c r="AA235" s="689">
        <f t="shared" si="17"/>
        <v>0</v>
      </c>
      <c r="AB235" s="683">
        <f t="shared" si="17"/>
        <v>0</v>
      </c>
      <c r="AC235" s="689">
        <f t="shared" si="17"/>
        <v>0</v>
      </c>
      <c r="AD235" s="689">
        <f t="shared" si="17"/>
        <v>0</v>
      </c>
      <c r="AE235" s="689">
        <f t="shared" si="17"/>
        <v>9.9999999999997868E-3</v>
      </c>
      <c r="AF235" s="689">
        <f t="shared" si="17"/>
        <v>0</v>
      </c>
      <c r="AG235" s="689">
        <f t="shared" si="17"/>
        <v>0</v>
      </c>
      <c r="AH235" s="689">
        <f t="shared" si="17"/>
        <v>0</v>
      </c>
      <c r="AI235" s="689">
        <f t="shared" si="17"/>
        <v>0.15999999999999925</v>
      </c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73"/>
    </row>
    <row r="236" spans="1:57">
      <c r="A236" s="688">
        <v>5.2083333333333336E-2</v>
      </c>
      <c r="B236" s="689">
        <v>8.49</v>
      </c>
      <c r="C236" s="689">
        <v>10.16</v>
      </c>
      <c r="D236" s="689">
        <v>10.14</v>
      </c>
      <c r="E236" s="689">
        <v>8.93</v>
      </c>
      <c r="F236" s="689">
        <v>8.7100000000000009</v>
      </c>
      <c r="G236" s="689">
        <v>9.75</v>
      </c>
      <c r="H236" s="689">
        <v>9.86</v>
      </c>
      <c r="I236" s="689">
        <v>8.32</v>
      </c>
      <c r="J236" s="683">
        <v>7.78</v>
      </c>
      <c r="K236" s="689">
        <v>9.1300000000000008</v>
      </c>
      <c r="L236" s="689">
        <v>10.130000000000001</v>
      </c>
      <c r="M236" s="689">
        <v>9.17</v>
      </c>
      <c r="N236" s="689">
        <v>10.029999999999999</v>
      </c>
      <c r="O236" s="689">
        <v>9.92</v>
      </c>
      <c r="P236" s="689">
        <v>9.14</v>
      </c>
      <c r="Q236" s="689">
        <v>7.81</v>
      </c>
      <c r="R236" s="676"/>
      <c r="S236" s="694">
        <v>5.2083333333333336E-2</v>
      </c>
      <c r="T236" s="689">
        <f t="shared" si="17"/>
        <v>0</v>
      </c>
      <c r="U236" s="689">
        <f t="shared" si="17"/>
        <v>0</v>
      </c>
      <c r="V236" s="689">
        <f t="shared" si="17"/>
        <v>6.0000000000000497E-2</v>
      </c>
      <c r="W236" s="689">
        <f t="shared" si="17"/>
        <v>0</v>
      </c>
      <c r="X236" s="689">
        <f t="shared" si="17"/>
        <v>0</v>
      </c>
      <c r="Y236" s="689">
        <f t="shared" si="17"/>
        <v>0.13000000000000078</v>
      </c>
      <c r="Z236" s="689">
        <f t="shared" si="17"/>
        <v>0</v>
      </c>
      <c r="AA236" s="689">
        <f t="shared" si="17"/>
        <v>0</v>
      </c>
      <c r="AB236" s="683">
        <f t="shared" si="17"/>
        <v>0</v>
      </c>
      <c r="AC236" s="689">
        <f t="shared" si="17"/>
        <v>0</v>
      </c>
      <c r="AD236" s="689">
        <f t="shared" si="17"/>
        <v>3.0000000000001137E-2</v>
      </c>
      <c r="AE236" s="689">
        <f t="shared" si="17"/>
        <v>0</v>
      </c>
      <c r="AF236" s="689">
        <f t="shared" si="17"/>
        <v>0</v>
      </c>
      <c r="AG236" s="689">
        <f t="shared" si="17"/>
        <v>0</v>
      </c>
      <c r="AH236" s="689">
        <f t="shared" si="17"/>
        <v>7.0000000000000284E-2</v>
      </c>
      <c r="AI236" s="689">
        <f t="shared" si="17"/>
        <v>4.0000000000000036E-2</v>
      </c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73"/>
    </row>
    <row r="237" spans="1:57">
      <c r="A237" s="688">
        <v>5.5555555555555552E-2</v>
      </c>
      <c r="B237" s="689">
        <v>8.49</v>
      </c>
      <c r="C237" s="689">
        <v>10.16</v>
      </c>
      <c r="D237" s="689">
        <v>10.14</v>
      </c>
      <c r="E237" s="689">
        <v>8.93</v>
      </c>
      <c r="F237" s="689">
        <v>8.7100000000000009</v>
      </c>
      <c r="G237" s="689">
        <v>9.8000000000000007</v>
      </c>
      <c r="H237" s="689">
        <v>9.86</v>
      </c>
      <c r="I237" s="689">
        <v>8.32</v>
      </c>
      <c r="J237" s="683">
        <v>7.78</v>
      </c>
      <c r="K237" s="689">
        <v>9.15</v>
      </c>
      <c r="L237" s="689">
        <v>10.27</v>
      </c>
      <c r="M237" s="689">
        <v>9.17</v>
      </c>
      <c r="N237" s="689">
        <v>10.029999999999999</v>
      </c>
      <c r="O237" s="689">
        <v>9.92</v>
      </c>
      <c r="P237" s="689">
        <v>9.27</v>
      </c>
      <c r="Q237" s="689">
        <v>7.81</v>
      </c>
      <c r="R237" s="676"/>
      <c r="S237" s="694">
        <v>5.5555555555555552E-2</v>
      </c>
      <c r="T237" s="689">
        <f t="shared" si="17"/>
        <v>0</v>
      </c>
      <c r="U237" s="689">
        <f t="shared" si="17"/>
        <v>0</v>
      </c>
      <c r="V237" s="689">
        <f t="shared" si="17"/>
        <v>0</v>
      </c>
      <c r="W237" s="689">
        <f t="shared" si="17"/>
        <v>0</v>
      </c>
      <c r="X237" s="689">
        <f t="shared" si="17"/>
        <v>0</v>
      </c>
      <c r="Y237" s="689">
        <f t="shared" si="17"/>
        <v>5.0000000000000711E-2</v>
      </c>
      <c r="Z237" s="689">
        <f t="shared" si="17"/>
        <v>0</v>
      </c>
      <c r="AA237" s="689">
        <f t="shared" si="17"/>
        <v>0</v>
      </c>
      <c r="AB237" s="683">
        <f t="shared" si="17"/>
        <v>0</v>
      </c>
      <c r="AC237" s="689">
        <f t="shared" si="17"/>
        <v>1.9999999999999574E-2</v>
      </c>
      <c r="AD237" s="689">
        <f t="shared" si="17"/>
        <v>0.13999999999999879</v>
      </c>
      <c r="AE237" s="689">
        <f t="shared" si="17"/>
        <v>0</v>
      </c>
      <c r="AF237" s="689">
        <f t="shared" si="17"/>
        <v>0</v>
      </c>
      <c r="AG237" s="689">
        <f t="shared" si="17"/>
        <v>0</v>
      </c>
      <c r="AH237" s="689">
        <f t="shared" si="17"/>
        <v>0.12999999999999901</v>
      </c>
      <c r="AI237" s="689">
        <f t="shared" si="17"/>
        <v>0</v>
      </c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73"/>
    </row>
    <row r="238" spans="1:57">
      <c r="A238" s="688">
        <v>5.9027777777777783E-2</v>
      </c>
      <c r="B238" s="689">
        <v>8.49</v>
      </c>
      <c r="C238" s="689">
        <v>10.16</v>
      </c>
      <c r="D238" s="689">
        <v>10.14</v>
      </c>
      <c r="E238" s="689">
        <v>8.9499999999999993</v>
      </c>
      <c r="F238" s="689">
        <v>8.77</v>
      </c>
      <c r="G238" s="689">
        <v>9.8000000000000007</v>
      </c>
      <c r="H238" s="689">
        <v>9.86</v>
      </c>
      <c r="I238" s="689">
        <v>8.34</v>
      </c>
      <c r="J238" s="683">
        <v>7.91</v>
      </c>
      <c r="K238" s="689">
        <v>9.2200000000000006</v>
      </c>
      <c r="L238" s="689">
        <v>10.27</v>
      </c>
      <c r="M238" s="689">
        <v>9.17</v>
      </c>
      <c r="N238" s="689">
        <v>10.029999999999999</v>
      </c>
      <c r="O238" s="689">
        <v>9.92</v>
      </c>
      <c r="P238" s="689">
        <v>9.3000000000000007</v>
      </c>
      <c r="Q238" s="689">
        <v>7.81</v>
      </c>
      <c r="R238" s="676"/>
      <c r="S238" s="694">
        <v>5.9027777777777783E-2</v>
      </c>
      <c r="T238" s="689">
        <f t="shared" si="17"/>
        <v>0</v>
      </c>
      <c r="U238" s="689">
        <f t="shared" si="17"/>
        <v>0</v>
      </c>
      <c r="V238" s="689">
        <f t="shared" si="17"/>
        <v>0</v>
      </c>
      <c r="W238" s="689">
        <f t="shared" si="17"/>
        <v>1.9999999999999574E-2</v>
      </c>
      <c r="X238" s="689">
        <f t="shared" si="17"/>
        <v>5.9999999999998721E-2</v>
      </c>
      <c r="Y238" s="689">
        <f t="shared" si="17"/>
        <v>0</v>
      </c>
      <c r="Z238" s="689">
        <f t="shared" si="17"/>
        <v>0</v>
      </c>
      <c r="AA238" s="689">
        <f t="shared" si="17"/>
        <v>1.9999999999999574E-2</v>
      </c>
      <c r="AB238" s="683">
        <f t="shared" si="17"/>
        <v>0.12999999999999989</v>
      </c>
      <c r="AC238" s="689">
        <f t="shared" si="17"/>
        <v>7.0000000000000284E-2</v>
      </c>
      <c r="AD238" s="689">
        <f t="shared" si="17"/>
        <v>0</v>
      </c>
      <c r="AE238" s="689">
        <f t="shared" si="17"/>
        <v>0</v>
      </c>
      <c r="AF238" s="689">
        <f t="shared" si="17"/>
        <v>0</v>
      </c>
      <c r="AG238" s="689">
        <f t="shared" si="17"/>
        <v>0</v>
      </c>
      <c r="AH238" s="689">
        <f t="shared" si="17"/>
        <v>3.0000000000001137E-2</v>
      </c>
      <c r="AI238" s="689">
        <f t="shared" si="17"/>
        <v>0</v>
      </c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73"/>
    </row>
    <row r="239" spans="1:57">
      <c r="A239" s="688">
        <v>6.25E-2</v>
      </c>
      <c r="B239" s="689">
        <v>8.49</v>
      </c>
      <c r="C239" s="689">
        <v>10.16</v>
      </c>
      <c r="D239" s="689">
        <v>10.14</v>
      </c>
      <c r="E239" s="689">
        <v>9</v>
      </c>
      <c r="F239" s="689">
        <v>8.91</v>
      </c>
      <c r="G239" s="689">
        <v>9.8000000000000007</v>
      </c>
      <c r="H239" s="689">
        <v>9.86</v>
      </c>
      <c r="I239" s="689">
        <v>8.44</v>
      </c>
      <c r="J239" s="683">
        <v>8.19</v>
      </c>
      <c r="K239" s="689">
        <v>9.2200000000000006</v>
      </c>
      <c r="L239" s="689">
        <v>10.27</v>
      </c>
      <c r="M239" s="689">
        <v>9.1999999999999993</v>
      </c>
      <c r="N239" s="689">
        <v>10.029999999999999</v>
      </c>
      <c r="O239" s="689">
        <v>9.92</v>
      </c>
      <c r="P239" s="689">
        <v>9.3000000000000007</v>
      </c>
      <c r="Q239" s="689">
        <v>7.96</v>
      </c>
      <c r="R239" s="676"/>
      <c r="S239" s="694">
        <v>6.25E-2</v>
      </c>
      <c r="T239" s="689">
        <f t="shared" si="17"/>
        <v>0</v>
      </c>
      <c r="U239" s="689">
        <f t="shared" si="17"/>
        <v>0</v>
      </c>
      <c r="V239" s="689">
        <f t="shared" si="17"/>
        <v>0</v>
      </c>
      <c r="W239" s="689">
        <f t="shared" si="17"/>
        <v>5.0000000000000711E-2</v>
      </c>
      <c r="X239" s="689">
        <f t="shared" si="17"/>
        <v>0.14000000000000057</v>
      </c>
      <c r="Y239" s="689">
        <f t="shared" si="17"/>
        <v>0</v>
      </c>
      <c r="Z239" s="689">
        <f t="shared" si="17"/>
        <v>0</v>
      </c>
      <c r="AA239" s="689">
        <f t="shared" si="17"/>
        <v>9.9999999999999645E-2</v>
      </c>
      <c r="AB239" s="683">
        <f t="shared" si="17"/>
        <v>0.27999999999999936</v>
      </c>
      <c r="AC239" s="689">
        <f t="shared" si="17"/>
        <v>0</v>
      </c>
      <c r="AD239" s="689">
        <f t="shared" si="17"/>
        <v>0</v>
      </c>
      <c r="AE239" s="689">
        <f t="shared" si="17"/>
        <v>2.9999999999999361E-2</v>
      </c>
      <c r="AF239" s="689">
        <f t="shared" si="17"/>
        <v>0</v>
      </c>
      <c r="AG239" s="689">
        <f t="shared" si="17"/>
        <v>0</v>
      </c>
      <c r="AH239" s="689">
        <f t="shared" si="17"/>
        <v>0</v>
      </c>
      <c r="AI239" s="689">
        <f t="shared" si="17"/>
        <v>0.15000000000000036</v>
      </c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73"/>
    </row>
    <row r="240" spans="1:57">
      <c r="A240" s="688">
        <v>6.5972222222222224E-2</v>
      </c>
      <c r="B240" s="689">
        <v>8.49</v>
      </c>
      <c r="C240" s="689">
        <v>10.16</v>
      </c>
      <c r="D240" s="689">
        <v>10.18</v>
      </c>
      <c r="E240" s="689">
        <v>9</v>
      </c>
      <c r="F240" s="689">
        <v>8.91</v>
      </c>
      <c r="G240" s="689">
        <v>9.8000000000000007</v>
      </c>
      <c r="H240" s="689">
        <v>9.86</v>
      </c>
      <c r="I240" s="689">
        <v>8.4700000000000006</v>
      </c>
      <c r="J240" s="683">
        <v>8.19</v>
      </c>
      <c r="K240" s="689">
        <v>9.2200000000000006</v>
      </c>
      <c r="L240" s="689">
        <v>10.3</v>
      </c>
      <c r="M240" s="689">
        <v>9.1999999999999993</v>
      </c>
      <c r="N240" s="689">
        <v>10.029999999999999</v>
      </c>
      <c r="O240" s="689">
        <v>9.92</v>
      </c>
      <c r="P240" s="689">
        <v>9.32</v>
      </c>
      <c r="Q240" s="689">
        <v>7.96</v>
      </c>
      <c r="R240" s="676"/>
      <c r="S240" s="694">
        <v>6.5972222222222224E-2</v>
      </c>
      <c r="T240" s="689">
        <f t="shared" si="17"/>
        <v>0</v>
      </c>
      <c r="U240" s="689">
        <f t="shared" si="17"/>
        <v>0</v>
      </c>
      <c r="V240" s="689">
        <f t="shared" si="17"/>
        <v>3.9999999999999147E-2</v>
      </c>
      <c r="W240" s="689">
        <f t="shared" si="17"/>
        <v>0</v>
      </c>
      <c r="X240" s="689">
        <f t="shared" si="17"/>
        <v>0</v>
      </c>
      <c r="Y240" s="689">
        <f t="shared" si="17"/>
        <v>0</v>
      </c>
      <c r="Z240" s="689">
        <f t="shared" si="17"/>
        <v>0</v>
      </c>
      <c r="AA240" s="689">
        <f t="shared" si="17"/>
        <v>3.0000000000001137E-2</v>
      </c>
      <c r="AB240" s="683">
        <f t="shared" si="17"/>
        <v>0</v>
      </c>
      <c r="AC240" s="689">
        <f t="shared" si="17"/>
        <v>0</v>
      </c>
      <c r="AD240" s="689">
        <f t="shared" si="17"/>
        <v>3.0000000000001137E-2</v>
      </c>
      <c r="AE240" s="689">
        <f t="shared" si="17"/>
        <v>0</v>
      </c>
      <c r="AF240" s="689">
        <f t="shared" si="17"/>
        <v>0</v>
      </c>
      <c r="AG240" s="689">
        <f t="shared" si="17"/>
        <v>0</v>
      </c>
      <c r="AH240" s="689">
        <f t="shared" si="17"/>
        <v>1.9999999999999574E-2</v>
      </c>
      <c r="AI240" s="689">
        <f t="shared" si="17"/>
        <v>0</v>
      </c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73"/>
    </row>
    <row r="241" spans="1:57">
      <c r="A241" s="688">
        <v>6.9444444444444434E-2</v>
      </c>
      <c r="B241" s="689">
        <v>8.49</v>
      </c>
      <c r="C241" s="689">
        <v>10.16</v>
      </c>
      <c r="D241" s="689">
        <v>10.32</v>
      </c>
      <c r="E241" s="689">
        <v>9</v>
      </c>
      <c r="F241" s="689">
        <v>8.91</v>
      </c>
      <c r="G241" s="689">
        <v>9.8000000000000007</v>
      </c>
      <c r="H241" s="689">
        <v>9.86</v>
      </c>
      <c r="I241" s="689">
        <v>8.5299999999999994</v>
      </c>
      <c r="J241" s="683">
        <v>8.19</v>
      </c>
      <c r="K241" s="689">
        <v>9.2200000000000006</v>
      </c>
      <c r="L241" s="689">
        <v>10.3</v>
      </c>
      <c r="M241" s="689">
        <v>9.1999999999999993</v>
      </c>
      <c r="N241" s="689">
        <v>10.41</v>
      </c>
      <c r="O241" s="689">
        <v>9.92</v>
      </c>
      <c r="P241" s="689">
        <v>9.7200000000000006</v>
      </c>
      <c r="Q241" s="689">
        <v>7.96</v>
      </c>
      <c r="R241" s="676"/>
      <c r="S241" s="694">
        <v>6.9444444444444434E-2</v>
      </c>
      <c r="T241" s="689">
        <f t="shared" si="17"/>
        <v>0</v>
      </c>
      <c r="U241" s="689">
        <f t="shared" si="17"/>
        <v>0</v>
      </c>
      <c r="V241" s="689">
        <f t="shared" si="17"/>
        <v>0.14000000000000057</v>
      </c>
      <c r="W241" s="689">
        <f t="shared" si="17"/>
        <v>0</v>
      </c>
      <c r="X241" s="689">
        <f t="shared" si="17"/>
        <v>0</v>
      </c>
      <c r="Y241" s="689">
        <f t="shared" si="17"/>
        <v>0</v>
      </c>
      <c r="Z241" s="689">
        <f t="shared" si="17"/>
        <v>0</v>
      </c>
      <c r="AA241" s="689">
        <f t="shared" si="17"/>
        <v>5.9999999999998721E-2</v>
      </c>
      <c r="AB241" s="683">
        <f t="shared" si="17"/>
        <v>0</v>
      </c>
      <c r="AC241" s="689">
        <f t="shared" si="17"/>
        <v>0</v>
      </c>
      <c r="AD241" s="689">
        <f t="shared" si="17"/>
        <v>0</v>
      </c>
      <c r="AE241" s="689">
        <f t="shared" si="17"/>
        <v>0</v>
      </c>
      <c r="AF241" s="689">
        <f t="shared" si="17"/>
        <v>0.38000000000000078</v>
      </c>
      <c r="AG241" s="689">
        <f t="shared" si="17"/>
        <v>0</v>
      </c>
      <c r="AH241" s="689">
        <f t="shared" si="17"/>
        <v>0.40000000000000036</v>
      </c>
      <c r="AI241" s="689">
        <f t="shared" si="17"/>
        <v>0</v>
      </c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73"/>
    </row>
    <row r="242" spans="1:57">
      <c r="A242" s="688">
        <v>7.2916666666666671E-2</v>
      </c>
      <c r="B242" s="689">
        <v>8.49</v>
      </c>
      <c r="C242" s="689">
        <v>10.16</v>
      </c>
      <c r="D242" s="689">
        <v>10.33</v>
      </c>
      <c r="E242" s="689">
        <v>9.0399999999999991</v>
      </c>
      <c r="F242" s="689">
        <v>8.91</v>
      </c>
      <c r="G242" s="689">
        <v>9.8000000000000007</v>
      </c>
      <c r="H242" s="689">
        <v>9.86</v>
      </c>
      <c r="I242" s="689">
        <v>8.5299999999999994</v>
      </c>
      <c r="J242" s="683">
        <v>8.2200000000000006</v>
      </c>
      <c r="K242" s="689">
        <v>9.2200000000000006</v>
      </c>
      <c r="L242" s="689">
        <v>10.3</v>
      </c>
      <c r="M242" s="689">
        <v>9.27</v>
      </c>
      <c r="N242" s="689">
        <v>10.41</v>
      </c>
      <c r="O242" s="689">
        <v>9.92</v>
      </c>
      <c r="P242" s="689">
        <v>9.7200000000000006</v>
      </c>
      <c r="Q242" s="689">
        <v>7.96</v>
      </c>
      <c r="R242" s="676"/>
      <c r="S242" s="694">
        <v>7.2916666666666671E-2</v>
      </c>
      <c r="T242" s="689">
        <f t="shared" si="17"/>
        <v>0</v>
      </c>
      <c r="U242" s="689">
        <f t="shared" si="17"/>
        <v>0</v>
      </c>
      <c r="V242" s="689">
        <f t="shared" si="17"/>
        <v>9.9999999999997868E-3</v>
      </c>
      <c r="W242" s="689">
        <f t="shared" si="17"/>
        <v>3.9999999999999147E-2</v>
      </c>
      <c r="X242" s="689">
        <f t="shared" si="17"/>
        <v>0</v>
      </c>
      <c r="Y242" s="689">
        <f t="shared" si="17"/>
        <v>0</v>
      </c>
      <c r="Z242" s="689">
        <f t="shared" si="17"/>
        <v>0</v>
      </c>
      <c r="AA242" s="689">
        <f t="shared" si="17"/>
        <v>0</v>
      </c>
      <c r="AB242" s="683">
        <f t="shared" si="17"/>
        <v>3.0000000000001137E-2</v>
      </c>
      <c r="AC242" s="689">
        <f t="shared" si="17"/>
        <v>0</v>
      </c>
      <c r="AD242" s="689">
        <f t="shared" si="17"/>
        <v>0</v>
      </c>
      <c r="AE242" s="689">
        <f t="shared" si="17"/>
        <v>7.0000000000000284E-2</v>
      </c>
      <c r="AF242" s="689">
        <f t="shared" si="17"/>
        <v>0</v>
      </c>
      <c r="AG242" s="689">
        <f t="shared" si="17"/>
        <v>0</v>
      </c>
      <c r="AH242" s="689">
        <f t="shared" si="17"/>
        <v>0</v>
      </c>
      <c r="AI242" s="689">
        <f t="shared" si="17"/>
        <v>0</v>
      </c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73"/>
    </row>
    <row r="243" spans="1:57">
      <c r="A243" s="688">
        <v>7.6388888888888895E-2</v>
      </c>
      <c r="B243" s="689">
        <v>8.49</v>
      </c>
      <c r="C243" s="689">
        <v>10.16</v>
      </c>
      <c r="D243" s="689">
        <v>10.33</v>
      </c>
      <c r="E243" s="689">
        <v>9.07</v>
      </c>
      <c r="F243" s="689">
        <v>8.9600000000000009</v>
      </c>
      <c r="G243" s="689">
        <v>9.8000000000000007</v>
      </c>
      <c r="H243" s="689">
        <v>9.86</v>
      </c>
      <c r="I243" s="689">
        <v>8.58</v>
      </c>
      <c r="J243" s="683">
        <v>8.2200000000000006</v>
      </c>
      <c r="K243" s="689">
        <v>9.56</v>
      </c>
      <c r="L243" s="689">
        <v>10.3</v>
      </c>
      <c r="M243" s="689">
        <v>9.27</v>
      </c>
      <c r="N243" s="689">
        <v>10.42</v>
      </c>
      <c r="O243" s="689">
        <v>10.029999999999999</v>
      </c>
      <c r="P243" s="689">
        <v>9.7200000000000006</v>
      </c>
      <c r="Q243" s="689">
        <v>7.96</v>
      </c>
      <c r="R243" s="676"/>
      <c r="S243" s="694">
        <v>7.6388888888888895E-2</v>
      </c>
      <c r="T243" s="689">
        <f t="shared" si="17"/>
        <v>0</v>
      </c>
      <c r="U243" s="689">
        <f t="shared" si="17"/>
        <v>0</v>
      </c>
      <c r="V243" s="689">
        <f t="shared" si="17"/>
        <v>0</v>
      </c>
      <c r="W243" s="689">
        <f t="shared" si="17"/>
        <v>3.0000000000001137E-2</v>
      </c>
      <c r="X243" s="689">
        <f t="shared" si="17"/>
        <v>5.0000000000000711E-2</v>
      </c>
      <c r="Y243" s="689">
        <f t="shared" si="17"/>
        <v>0</v>
      </c>
      <c r="Z243" s="689">
        <f t="shared" si="17"/>
        <v>0</v>
      </c>
      <c r="AA243" s="689">
        <f t="shared" si="17"/>
        <v>5.0000000000000711E-2</v>
      </c>
      <c r="AB243" s="683">
        <f t="shared" si="17"/>
        <v>0</v>
      </c>
      <c r="AC243" s="689">
        <f t="shared" si="17"/>
        <v>0.33999999999999986</v>
      </c>
      <c r="AD243" s="689">
        <f t="shared" si="17"/>
        <v>0</v>
      </c>
      <c r="AE243" s="689">
        <f t="shared" si="17"/>
        <v>0</v>
      </c>
      <c r="AF243" s="689">
        <f t="shared" si="17"/>
        <v>9.9999999999997868E-3</v>
      </c>
      <c r="AG243" s="689">
        <f t="shared" si="17"/>
        <v>0.10999999999999943</v>
      </c>
      <c r="AH243" s="689">
        <f t="shared" si="17"/>
        <v>0</v>
      </c>
      <c r="AI243" s="689">
        <f t="shared" si="17"/>
        <v>0</v>
      </c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73"/>
    </row>
    <row r="244" spans="1:57" ht="16" thickBot="1">
      <c r="A244" s="688">
        <v>7.9861111111111105E-2</v>
      </c>
      <c r="B244" s="689">
        <v>8.49</v>
      </c>
      <c r="C244" s="689">
        <v>10.16</v>
      </c>
      <c r="D244" s="689">
        <v>10.34</v>
      </c>
      <c r="E244" s="689">
        <v>9.08</v>
      </c>
      <c r="F244" s="689">
        <v>9.14</v>
      </c>
      <c r="G244" s="689">
        <v>9.8000000000000007</v>
      </c>
      <c r="H244" s="689">
        <v>9.86</v>
      </c>
      <c r="I244" s="689">
        <v>8.68</v>
      </c>
      <c r="J244" s="683">
        <v>8.2200000000000006</v>
      </c>
      <c r="K244" s="689">
        <v>9.56</v>
      </c>
      <c r="L244" s="689">
        <v>10.39</v>
      </c>
      <c r="M244" s="689">
        <v>9.27</v>
      </c>
      <c r="N244" s="689">
        <v>10.42</v>
      </c>
      <c r="O244" s="689">
        <v>10.029999999999999</v>
      </c>
      <c r="P244" s="689">
        <v>9.7200000000000006</v>
      </c>
      <c r="Q244" s="689">
        <v>7.96</v>
      </c>
      <c r="R244" s="676"/>
      <c r="S244" s="694">
        <v>7.9861111111111105E-2</v>
      </c>
      <c r="T244" s="689">
        <f t="shared" si="17"/>
        <v>0</v>
      </c>
      <c r="U244" s="689">
        <f t="shared" si="17"/>
        <v>0</v>
      </c>
      <c r="V244" s="689">
        <f t="shared" si="17"/>
        <v>9.9999999999997868E-3</v>
      </c>
      <c r="W244" s="689">
        <f t="shared" si="17"/>
        <v>9.9999999999997868E-3</v>
      </c>
      <c r="X244" s="689">
        <f t="shared" si="17"/>
        <v>0.17999999999999972</v>
      </c>
      <c r="Y244" s="689">
        <f t="shared" si="17"/>
        <v>0</v>
      </c>
      <c r="Z244" s="689">
        <f t="shared" si="17"/>
        <v>0</v>
      </c>
      <c r="AA244" s="689">
        <f t="shared" si="17"/>
        <v>9.9999999999999645E-2</v>
      </c>
      <c r="AB244" s="683">
        <f t="shared" si="17"/>
        <v>0</v>
      </c>
      <c r="AC244" s="689">
        <f t="shared" si="17"/>
        <v>0</v>
      </c>
      <c r="AD244" s="689">
        <f t="shared" si="17"/>
        <v>8.9999999999999858E-2</v>
      </c>
      <c r="AE244" s="689">
        <f t="shared" si="17"/>
        <v>0</v>
      </c>
      <c r="AF244" s="689">
        <f t="shared" si="17"/>
        <v>0</v>
      </c>
      <c r="AG244" s="689">
        <f t="shared" si="17"/>
        <v>0</v>
      </c>
      <c r="AH244" s="689">
        <f t="shared" si="17"/>
        <v>0</v>
      </c>
      <c r="AI244" s="689">
        <f t="shared" si="17"/>
        <v>0</v>
      </c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73"/>
    </row>
    <row r="245" spans="1:57" ht="16" thickTop="1">
      <c r="A245" s="693">
        <v>8.3333333333333329E-2</v>
      </c>
      <c r="B245" s="685">
        <v>8.49</v>
      </c>
      <c r="C245" s="685">
        <v>10.16</v>
      </c>
      <c r="D245" s="685">
        <v>10.34</v>
      </c>
      <c r="E245" s="685">
        <v>9.09</v>
      </c>
      <c r="F245" s="685">
        <v>9.14</v>
      </c>
      <c r="G245" s="685">
        <v>9.8000000000000007</v>
      </c>
      <c r="H245" s="685">
        <v>9.86</v>
      </c>
      <c r="I245" s="685">
        <v>8.68</v>
      </c>
      <c r="J245" s="686">
        <v>8.2200000000000006</v>
      </c>
      <c r="K245" s="685">
        <v>9.56</v>
      </c>
      <c r="L245" s="685">
        <v>10.39</v>
      </c>
      <c r="M245" s="685">
        <v>9.27</v>
      </c>
      <c r="N245" s="685">
        <v>10.42</v>
      </c>
      <c r="O245" s="685">
        <v>10.029999999999999</v>
      </c>
      <c r="P245" s="685">
        <v>9.7200000000000006</v>
      </c>
      <c r="Q245" s="685">
        <v>7.96</v>
      </c>
      <c r="R245" s="676"/>
      <c r="S245" s="684">
        <v>8.3333333333333329E-2</v>
      </c>
      <c r="T245" s="685">
        <f t="shared" si="17"/>
        <v>0</v>
      </c>
      <c r="U245" s="685">
        <f t="shared" si="17"/>
        <v>0</v>
      </c>
      <c r="V245" s="685">
        <f t="shared" si="17"/>
        <v>0</v>
      </c>
      <c r="W245" s="685">
        <f t="shared" si="17"/>
        <v>9.9999999999997868E-3</v>
      </c>
      <c r="X245" s="685">
        <f t="shared" si="17"/>
        <v>0</v>
      </c>
      <c r="Y245" s="685">
        <f t="shared" si="17"/>
        <v>0</v>
      </c>
      <c r="Z245" s="685">
        <f t="shared" si="17"/>
        <v>0</v>
      </c>
      <c r="AA245" s="685">
        <f t="shared" si="17"/>
        <v>0</v>
      </c>
      <c r="AB245" s="686">
        <f t="shared" si="17"/>
        <v>0</v>
      </c>
      <c r="AC245" s="685">
        <f t="shared" si="17"/>
        <v>0</v>
      </c>
      <c r="AD245" s="685">
        <f t="shared" si="17"/>
        <v>0</v>
      </c>
      <c r="AE245" s="685">
        <f t="shared" si="17"/>
        <v>0</v>
      </c>
      <c r="AF245" s="685">
        <f t="shared" si="17"/>
        <v>0</v>
      </c>
      <c r="AG245" s="685">
        <f t="shared" si="17"/>
        <v>0</v>
      </c>
      <c r="AH245" s="685">
        <f t="shared" si="17"/>
        <v>0</v>
      </c>
      <c r="AI245" s="685">
        <f t="shared" si="17"/>
        <v>0</v>
      </c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73"/>
    </row>
    <row r="246" spans="1:57">
      <c r="A246" s="688">
        <v>8.6805555555555566E-2</v>
      </c>
      <c r="B246" s="689">
        <v>8.49</v>
      </c>
      <c r="C246" s="689">
        <v>10.27</v>
      </c>
      <c r="D246" s="689">
        <v>10.34</v>
      </c>
      <c r="E246" s="689">
        <v>9.09</v>
      </c>
      <c r="F246" s="689">
        <v>9.17</v>
      </c>
      <c r="G246" s="689">
        <v>9.8000000000000007</v>
      </c>
      <c r="H246" s="689">
        <v>9.86</v>
      </c>
      <c r="I246" s="689">
        <v>8.68</v>
      </c>
      <c r="J246" s="683">
        <v>8.2200000000000006</v>
      </c>
      <c r="K246" s="689">
        <v>9.56</v>
      </c>
      <c r="L246" s="689">
        <v>10.39</v>
      </c>
      <c r="M246" s="689">
        <v>9.27</v>
      </c>
      <c r="N246" s="689">
        <v>10.42</v>
      </c>
      <c r="O246" s="689">
        <v>10.029999999999999</v>
      </c>
      <c r="P246" s="689">
        <v>9.7200000000000006</v>
      </c>
      <c r="Q246" s="689">
        <v>7.96</v>
      </c>
      <c r="R246" s="676"/>
      <c r="S246" s="694">
        <v>8.6805555555555566E-2</v>
      </c>
      <c r="T246" s="689">
        <f t="shared" si="17"/>
        <v>0</v>
      </c>
      <c r="U246" s="689">
        <f t="shared" si="17"/>
        <v>0.10999999999999943</v>
      </c>
      <c r="V246" s="689">
        <f t="shared" si="17"/>
        <v>0</v>
      </c>
      <c r="W246" s="689">
        <f t="shared" si="17"/>
        <v>0</v>
      </c>
      <c r="X246" s="689">
        <f t="shared" si="17"/>
        <v>2.9999999999999361E-2</v>
      </c>
      <c r="Y246" s="689">
        <f t="shared" si="17"/>
        <v>0</v>
      </c>
      <c r="Z246" s="689">
        <f t="shared" si="17"/>
        <v>0</v>
      </c>
      <c r="AA246" s="689">
        <f t="shared" si="17"/>
        <v>0</v>
      </c>
      <c r="AB246" s="683">
        <f t="shared" si="17"/>
        <v>0</v>
      </c>
      <c r="AC246" s="689">
        <f t="shared" si="17"/>
        <v>0</v>
      </c>
      <c r="AD246" s="689">
        <f t="shared" si="17"/>
        <v>0</v>
      </c>
      <c r="AE246" s="689">
        <f t="shared" si="17"/>
        <v>0</v>
      </c>
      <c r="AF246" s="689">
        <f t="shared" si="17"/>
        <v>0</v>
      </c>
      <c r="AG246" s="689">
        <f t="shared" si="17"/>
        <v>0</v>
      </c>
      <c r="AH246" s="689">
        <f t="shared" si="17"/>
        <v>0</v>
      </c>
      <c r="AI246" s="689">
        <f t="shared" si="17"/>
        <v>0</v>
      </c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73"/>
    </row>
    <row r="247" spans="1:57">
      <c r="A247" s="688">
        <v>9.0277777777777776E-2</v>
      </c>
      <c r="B247" s="689">
        <v>8.51</v>
      </c>
      <c r="C247" s="689">
        <v>10.3</v>
      </c>
      <c r="D247" s="689">
        <v>10.34</v>
      </c>
      <c r="E247" s="689">
        <v>9.15</v>
      </c>
      <c r="F247" s="689">
        <v>9.17</v>
      </c>
      <c r="G247" s="689">
        <v>9.8000000000000007</v>
      </c>
      <c r="H247" s="689">
        <v>9.86</v>
      </c>
      <c r="I247" s="689">
        <v>8.69</v>
      </c>
      <c r="J247" s="683">
        <v>8.2200000000000006</v>
      </c>
      <c r="K247" s="689">
        <v>9.57</v>
      </c>
      <c r="L247" s="689">
        <v>10.39</v>
      </c>
      <c r="M247" s="689">
        <v>9.27</v>
      </c>
      <c r="N247" s="689">
        <v>10.43</v>
      </c>
      <c r="O247" s="689">
        <v>10.029999999999999</v>
      </c>
      <c r="P247" s="689">
        <v>9.7200000000000006</v>
      </c>
      <c r="Q247" s="689">
        <v>7.96</v>
      </c>
      <c r="R247" s="676"/>
      <c r="S247" s="694">
        <v>9.0277777777777776E-2</v>
      </c>
      <c r="T247" s="689">
        <f t="shared" si="17"/>
        <v>1.9999999999999574E-2</v>
      </c>
      <c r="U247" s="689">
        <f t="shared" si="17"/>
        <v>3.0000000000001137E-2</v>
      </c>
      <c r="V247" s="689">
        <f t="shared" si="17"/>
        <v>0</v>
      </c>
      <c r="W247" s="689">
        <f t="shared" si="17"/>
        <v>6.0000000000000497E-2</v>
      </c>
      <c r="X247" s="689">
        <f t="shared" si="17"/>
        <v>0</v>
      </c>
      <c r="Y247" s="689">
        <f t="shared" si="17"/>
        <v>0</v>
      </c>
      <c r="Z247" s="689">
        <f t="shared" si="17"/>
        <v>0</v>
      </c>
      <c r="AA247" s="689">
        <f t="shared" si="17"/>
        <v>9.9999999999997868E-3</v>
      </c>
      <c r="AB247" s="683">
        <f t="shared" si="17"/>
        <v>0</v>
      </c>
      <c r="AC247" s="689">
        <f t="shared" si="17"/>
        <v>9.9999999999997868E-3</v>
      </c>
      <c r="AD247" s="689">
        <f t="shared" si="17"/>
        <v>0</v>
      </c>
      <c r="AE247" s="689">
        <f t="shared" si="17"/>
        <v>0</v>
      </c>
      <c r="AF247" s="689">
        <f t="shared" si="17"/>
        <v>9.9999999999997868E-3</v>
      </c>
      <c r="AG247" s="689">
        <f t="shared" si="17"/>
        <v>0</v>
      </c>
      <c r="AH247" s="689">
        <f t="shared" si="17"/>
        <v>0</v>
      </c>
      <c r="AI247" s="689">
        <f t="shared" si="17"/>
        <v>0</v>
      </c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73"/>
    </row>
    <row r="248" spans="1:57">
      <c r="A248" s="688">
        <v>9.375E-2</v>
      </c>
      <c r="B248" s="689">
        <v>8.58</v>
      </c>
      <c r="C248" s="689">
        <v>10.3</v>
      </c>
      <c r="D248" s="689">
        <v>10.34</v>
      </c>
      <c r="E248" s="689">
        <v>9.15</v>
      </c>
      <c r="F248" s="689">
        <v>9.17</v>
      </c>
      <c r="G248" s="689">
        <v>9.8000000000000007</v>
      </c>
      <c r="H248" s="689">
        <v>9.86</v>
      </c>
      <c r="I248" s="689">
        <v>8.69</v>
      </c>
      <c r="J248" s="683">
        <v>8.2200000000000006</v>
      </c>
      <c r="K248" s="689">
        <v>9.57</v>
      </c>
      <c r="L248" s="689">
        <v>10.39</v>
      </c>
      <c r="M248" s="689">
        <v>9.3000000000000007</v>
      </c>
      <c r="N248" s="689">
        <v>10.43</v>
      </c>
      <c r="O248" s="689">
        <v>10.029999999999999</v>
      </c>
      <c r="P248" s="689">
        <v>9.7200000000000006</v>
      </c>
      <c r="Q248" s="689">
        <v>7.96</v>
      </c>
      <c r="R248" s="676"/>
      <c r="S248" s="694">
        <v>9.375E-2</v>
      </c>
      <c r="T248" s="689">
        <f t="shared" si="17"/>
        <v>7.0000000000000284E-2</v>
      </c>
      <c r="U248" s="689">
        <f t="shared" si="17"/>
        <v>0</v>
      </c>
      <c r="V248" s="689">
        <f t="shared" si="17"/>
        <v>0</v>
      </c>
      <c r="W248" s="689">
        <f t="shared" si="17"/>
        <v>0</v>
      </c>
      <c r="X248" s="689">
        <f t="shared" si="17"/>
        <v>0</v>
      </c>
      <c r="Y248" s="689">
        <f t="shared" si="17"/>
        <v>0</v>
      </c>
      <c r="Z248" s="689">
        <f t="shared" si="17"/>
        <v>0</v>
      </c>
      <c r="AA248" s="689">
        <f t="shared" si="17"/>
        <v>0</v>
      </c>
      <c r="AB248" s="683">
        <f t="shared" si="17"/>
        <v>0</v>
      </c>
      <c r="AC248" s="689">
        <f t="shared" si="17"/>
        <v>0</v>
      </c>
      <c r="AD248" s="689">
        <f t="shared" si="17"/>
        <v>0</v>
      </c>
      <c r="AE248" s="689">
        <f t="shared" si="17"/>
        <v>3.0000000000001137E-2</v>
      </c>
      <c r="AF248" s="689">
        <f t="shared" si="17"/>
        <v>0</v>
      </c>
      <c r="AG248" s="689">
        <f t="shared" si="17"/>
        <v>0</v>
      </c>
      <c r="AH248" s="689">
        <f t="shared" si="17"/>
        <v>0</v>
      </c>
      <c r="AI248" s="689">
        <f t="shared" si="17"/>
        <v>0</v>
      </c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73"/>
    </row>
    <row r="249" spans="1:57">
      <c r="A249" s="688">
        <v>9.7222222222222224E-2</v>
      </c>
      <c r="B249" s="689">
        <v>8.58</v>
      </c>
      <c r="C249" s="689">
        <v>10.3</v>
      </c>
      <c r="D249" s="689">
        <v>10.43</v>
      </c>
      <c r="E249" s="689">
        <v>9.19</v>
      </c>
      <c r="F249" s="689">
        <v>9.17</v>
      </c>
      <c r="G249" s="689">
        <v>9.8000000000000007</v>
      </c>
      <c r="H249" s="689">
        <v>9.86</v>
      </c>
      <c r="I249" s="689">
        <v>8.69</v>
      </c>
      <c r="J249" s="683">
        <v>8.2200000000000006</v>
      </c>
      <c r="K249" s="689">
        <v>9.57</v>
      </c>
      <c r="L249" s="689">
        <v>10.39</v>
      </c>
      <c r="M249" s="689">
        <v>9.3000000000000007</v>
      </c>
      <c r="N249" s="689">
        <v>10.43</v>
      </c>
      <c r="O249" s="689">
        <v>10.029999999999999</v>
      </c>
      <c r="P249" s="689">
        <v>9.7200000000000006</v>
      </c>
      <c r="Q249" s="689">
        <v>7.96</v>
      </c>
      <c r="R249" s="676"/>
      <c r="S249" s="694">
        <v>9.7222222222222224E-2</v>
      </c>
      <c r="T249" s="689">
        <f t="shared" si="17"/>
        <v>0</v>
      </c>
      <c r="U249" s="689">
        <f t="shared" si="17"/>
        <v>0</v>
      </c>
      <c r="V249" s="689">
        <f t="shared" si="17"/>
        <v>8.9999999999999858E-2</v>
      </c>
      <c r="W249" s="689">
        <f t="shared" si="17"/>
        <v>3.9999999999999147E-2</v>
      </c>
      <c r="X249" s="689">
        <f t="shared" si="17"/>
        <v>0</v>
      </c>
      <c r="Y249" s="689">
        <f t="shared" si="17"/>
        <v>0</v>
      </c>
      <c r="Z249" s="689">
        <f t="shared" si="17"/>
        <v>0</v>
      </c>
      <c r="AA249" s="689">
        <f t="shared" si="17"/>
        <v>0</v>
      </c>
      <c r="AB249" s="683">
        <f t="shared" si="17"/>
        <v>0</v>
      </c>
      <c r="AC249" s="689">
        <f t="shared" si="17"/>
        <v>0</v>
      </c>
      <c r="AD249" s="689">
        <f t="shared" si="17"/>
        <v>0</v>
      </c>
      <c r="AE249" s="689">
        <f t="shared" si="17"/>
        <v>0</v>
      </c>
      <c r="AF249" s="689">
        <f t="shared" si="17"/>
        <v>0</v>
      </c>
      <c r="AG249" s="689">
        <f t="shared" si="17"/>
        <v>0</v>
      </c>
      <c r="AH249" s="689">
        <f t="shared" si="17"/>
        <v>0</v>
      </c>
      <c r="AI249" s="689">
        <f t="shared" si="17"/>
        <v>0</v>
      </c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73"/>
    </row>
    <row r="250" spans="1:57">
      <c r="A250" s="688">
        <v>0.10069444444444443</v>
      </c>
      <c r="B250" s="689">
        <v>8.61</v>
      </c>
      <c r="C250" s="689">
        <v>10.3</v>
      </c>
      <c r="D250" s="689">
        <v>10.43</v>
      </c>
      <c r="E250" s="689">
        <v>9.2899999999999991</v>
      </c>
      <c r="F250" s="689">
        <v>9.17</v>
      </c>
      <c r="G250" s="689">
        <v>9.8000000000000007</v>
      </c>
      <c r="H250" s="689">
        <v>9.86</v>
      </c>
      <c r="I250" s="689">
        <v>8.69</v>
      </c>
      <c r="J250" s="683">
        <v>8.2200000000000006</v>
      </c>
      <c r="K250" s="689">
        <v>9.57</v>
      </c>
      <c r="L250" s="689">
        <v>10.49</v>
      </c>
      <c r="M250" s="689">
        <v>9.3000000000000007</v>
      </c>
      <c r="N250" s="689">
        <v>10.43</v>
      </c>
      <c r="O250" s="689">
        <v>10.029999999999999</v>
      </c>
      <c r="P250" s="689">
        <v>9.7200000000000006</v>
      </c>
      <c r="Q250" s="689">
        <v>7.96</v>
      </c>
      <c r="R250" s="676"/>
      <c r="S250" s="694">
        <v>0.10069444444444443</v>
      </c>
      <c r="T250" s="689">
        <f t="shared" si="17"/>
        <v>2.9999999999999361E-2</v>
      </c>
      <c r="U250" s="689">
        <f t="shared" si="17"/>
        <v>0</v>
      </c>
      <c r="V250" s="689">
        <f t="shared" si="17"/>
        <v>0</v>
      </c>
      <c r="W250" s="689">
        <f t="shared" si="17"/>
        <v>9.9999999999999645E-2</v>
      </c>
      <c r="X250" s="689">
        <f t="shared" si="17"/>
        <v>0</v>
      </c>
      <c r="Y250" s="689">
        <f t="shared" si="17"/>
        <v>0</v>
      </c>
      <c r="Z250" s="689">
        <f t="shared" si="17"/>
        <v>0</v>
      </c>
      <c r="AA250" s="689">
        <f t="shared" si="17"/>
        <v>0</v>
      </c>
      <c r="AB250" s="683">
        <f t="shared" si="17"/>
        <v>0</v>
      </c>
      <c r="AC250" s="689">
        <f t="shared" si="17"/>
        <v>0</v>
      </c>
      <c r="AD250" s="689">
        <f t="shared" si="17"/>
        <v>9.9999999999999645E-2</v>
      </c>
      <c r="AE250" s="689">
        <f t="shared" si="17"/>
        <v>0</v>
      </c>
      <c r="AF250" s="689">
        <f t="shared" si="17"/>
        <v>0</v>
      </c>
      <c r="AG250" s="689">
        <f t="shared" si="17"/>
        <v>0</v>
      </c>
      <c r="AH250" s="689">
        <f t="shared" si="17"/>
        <v>0</v>
      </c>
      <c r="AI250" s="689">
        <f t="shared" ref="AG250:AI278" si="18">Q250-Q249</f>
        <v>0</v>
      </c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73"/>
    </row>
    <row r="251" spans="1:57">
      <c r="A251" s="688">
        <v>0.10416666666666667</v>
      </c>
      <c r="B251" s="689">
        <v>8.61</v>
      </c>
      <c r="C251" s="689">
        <v>10.3</v>
      </c>
      <c r="D251" s="689">
        <v>10.43</v>
      </c>
      <c r="E251" s="689">
        <v>9.32</v>
      </c>
      <c r="F251" s="689">
        <v>9.17</v>
      </c>
      <c r="G251" s="689">
        <v>9.8000000000000007</v>
      </c>
      <c r="H251" s="689">
        <v>9.91</v>
      </c>
      <c r="I251" s="689">
        <v>8.69</v>
      </c>
      <c r="J251" s="683">
        <v>8.2200000000000006</v>
      </c>
      <c r="K251" s="689">
        <v>9.57</v>
      </c>
      <c r="L251" s="689">
        <v>10.49</v>
      </c>
      <c r="M251" s="689">
        <v>9.3000000000000007</v>
      </c>
      <c r="N251" s="689">
        <v>10.43</v>
      </c>
      <c r="O251" s="689">
        <v>10.14</v>
      </c>
      <c r="P251" s="689">
        <v>9.7200000000000006</v>
      </c>
      <c r="Q251" s="689">
        <v>7.96</v>
      </c>
      <c r="R251" s="676"/>
      <c r="S251" s="694">
        <v>0.10416666666666667</v>
      </c>
      <c r="T251" s="689">
        <f t="shared" ref="T251:AF270" si="19">B251-B250</f>
        <v>0</v>
      </c>
      <c r="U251" s="689">
        <f t="shared" si="19"/>
        <v>0</v>
      </c>
      <c r="V251" s="689">
        <f t="shared" si="19"/>
        <v>0</v>
      </c>
      <c r="W251" s="689">
        <f t="shared" si="19"/>
        <v>3.0000000000001137E-2</v>
      </c>
      <c r="X251" s="689">
        <f t="shared" si="19"/>
        <v>0</v>
      </c>
      <c r="Y251" s="689">
        <f t="shared" si="19"/>
        <v>0</v>
      </c>
      <c r="Z251" s="689">
        <f t="shared" si="19"/>
        <v>5.0000000000000711E-2</v>
      </c>
      <c r="AA251" s="689">
        <f t="shared" si="19"/>
        <v>0</v>
      </c>
      <c r="AB251" s="683">
        <f t="shared" si="19"/>
        <v>0</v>
      </c>
      <c r="AC251" s="689">
        <f t="shared" si="19"/>
        <v>0</v>
      </c>
      <c r="AD251" s="689">
        <f t="shared" si="19"/>
        <v>0</v>
      </c>
      <c r="AE251" s="689">
        <f t="shared" si="19"/>
        <v>0</v>
      </c>
      <c r="AF251" s="689">
        <f t="shared" si="19"/>
        <v>0</v>
      </c>
      <c r="AG251" s="689">
        <f t="shared" si="18"/>
        <v>0.11000000000000121</v>
      </c>
      <c r="AH251" s="689">
        <f t="shared" si="18"/>
        <v>0</v>
      </c>
      <c r="AI251" s="689">
        <f t="shared" si="18"/>
        <v>0</v>
      </c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73"/>
    </row>
    <row r="252" spans="1:57">
      <c r="A252" s="688">
        <v>0.1076388888888889</v>
      </c>
      <c r="B252" s="689">
        <v>8.61</v>
      </c>
      <c r="C252" s="689">
        <v>10.3</v>
      </c>
      <c r="D252" s="689">
        <v>10.43</v>
      </c>
      <c r="E252" s="689">
        <v>9.32</v>
      </c>
      <c r="F252" s="689">
        <v>9.17</v>
      </c>
      <c r="G252" s="689">
        <v>9.8000000000000007</v>
      </c>
      <c r="H252" s="689">
        <v>10</v>
      </c>
      <c r="I252" s="689">
        <v>8.69</v>
      </c>
      <c r="J252" s="683">
        <v>8.2200000000000006</v>
      </c>
      <c r="K252" s="689">
        <v>9.57</v>
      </c>
      <c r="L252" s="689">
        <v>10.49</v>
      </c>
      <c r="M252" s="689">
        <v>9.3000000000000007</v>
      </c>
      <c r="N252" s="689">
        <v>10.43</v>
      </c>
      <c r="O252" s="689">
        <v>10.14</v>
      </c>
      <c r="P252" s="689">
        <v>9.7200000000000006</v>
      </c>
      <c r="Q252" s="689">
        <v>8.0399999999999991</v>
      </c>
      <c r="R252" s="676"/>
      <c r="S252" s="694">
        <v>0.1076388888888889</v>
      </c>
      <c r="T252" s="689">
        <f t="shared" si="19"/>
        <v>0</v>
      </c>
      <c r="U252" s="689">
        <f t="shared" si="19"/>
        <v>0</v>
      </c>
      <c r="V252" s="689">
        <f t="shared" si="19"/>
        <v>0</v>
      </c>
      <c r="W252" s="689">
        <f t="shared" si="19"/>
        <v>0</v>
      </c>
      <c r="X252" s="689">
        <f t="shared" si="19"/>
        <v>0</v>
      </c>
      <c r="Y252" s="689">
        <f t="shared" si="19"/>
        <v>0</v>
      </c>
      <c r="Z252" s="689">
        <f t="shared" si="19"/>
        <v>8.9999999999999858E-2</v>
      </c>
      <c r="AA252" s="689">
        <f t="shared" si="19"/>
        <v>0</v>
      </c>
      <c r="AB252" s="683">
        <f t="shared" si="19"/>
        <v>0</v>
      </c>
      <c r="AC252" s="689">
        <f t="shared" si="19"/>
        <v>0</v>
      </c>
      <c r="AD252" s="689">
        <f t="shared" si="19"/>
        <v>0</v>
      </c>
      <c r="AE252" s="689">
        <f t="shared" si="19"/>
        <v>0</v>
      </c>
      <c r="AF252" s="689">
        <f t="shared" si="19"/>
        <v>0</v>
      </c>
      <c r="AG252" s="689">
        <f t="shared" si="18"/>
        <v>0</v>
      </c>
      <c r="AH252" s="689">
        <f t="shared" si="18"/>
        <v>0</v>
      </c>
      <c r="AI252" s="689">
        <f t="shared" si="18"/>
        <v>7.9999999999999183E-2</v>
      </c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73"/>
    </row>
    <row r="253" spans="1:57">
      <c r="A253" s="688">
        <v>0.1111111111111111</v>
      </c>
      <c r="B253" s="689">
        <v>8.61</v>
      </c>
      <c r="C253" s="689">
        <v>10.3</v>
      </c>
      <c r="D253" s="689">
        <v>10.43</v>
      </c>
      <c r="E253" s="689">
        <v>9.36</v>
      </c>
      <c r="F253" s="689">
        <v>9.17</v>
      </c>
      <c r="G253" s="689">
        <v>9.8000000000000007</v>
      </c>
      <c r="H253" s="689">
        <v>10.210000000000001</v>
      </c>
      <c r="I253" s="689">
        <v>8.69</v>
      </c>
      <c r="J253" s="683">
        <v>8.2200000000000006</v>
      </c>
      <c r="K253" s="689">
        <v>9.57</v>
      </c>
      <c r="L253" s="689">
        <v>10.49</v>
      </c>
      <c r="M253" s="689">
        <v>9.35</v>
      </c>
      <c r="N253" s="689">
        <v>10.43</v>
      </c>
      <c r="O253" s="689">
        <v>10.14</v>
      </c>
      <c r="P253" s="689">
        <v>9.7200000000000006</v>
      </c>
      <c r="Q253" s="689">
        <v>8.0399999999999991</v>
      </c>
      <c r="R253" s="676"/>
      <c r="S253" s="694">
        <v>0.1111111111111111</v>
      </c>
      <c r="T253" s="689">
        <f t="shared" si="19"/>
        <v>0</v>
      </c>
      <c r="U253" s="689">
        <f t="shared" si="19"/>
        <v>0</v>
      </c>
      <c r="V253" s="689">
        <f t="shared" si="19"/>
        <v>0</v>
      </c>
      <c r="W253" s="689">
        <f t="shared" si="19"/>
        <v>3.9999999999999147E-2</v>
      </c>
      <c r="X253" s="689">
        <f t="shared" si="19"/>
        <v>0</v>
      </c>
      <c r="Y253" s="689">
        <f t="shared" si="19"/>
        <v>0</v>
      </c>
      <c r="Z253" s="689">
        <f t="shared" si="19"/>
        <v>0.21000000000000085</v>
      </c>
      <c r="AA253" s="689">
        <f t="shared" si="19"/>
        <v>0</v>
      </c>
      <c r="AB253" s="683">
        <f t="shared" si="19"/>
        <v>0</v>
      </c>
      <c r="AC253" s="689">
        <f t="shared" si="19"/>
        <v>0</v>
      </c>
      <c r="AD253" s="689">
        <f t="shared" si="19"/>
        <v>0</v>
      </c>
      <c r="AE253" s="689">
        <f t="shared" si="19"/>
        <v>4.9999999999998934E-2</v>
      </c>
      <c r="AF253" s="689">
        <f t="shared" si="19"/>
        <v>0</v>
      </c>
      <c r="AG253" s="689">
        <f t="shared" si="18"/>
        <v>0</v>
      </c>
      <c r="AH253" s="689">
        <f t="shared" si="18"/>
        <v>0</v>
      </c>
      <c r="AI253" s="689">
        <f t="shared" si="18"/>
        <v>0</v>
      </c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73"/>
    </row>
    <row r="254" spans="1:57">
      <c r="A254" s="688">
        <v>0.11458333333333333</v>
      </c>
      <c r="B254" s="689">
        <v>8.61</v>
      </c>
      <c r="C254" s="689">
        <v>10.3</v>
      </c>
      <c r="D254" s="689">
        <v>10.43</v>
      </c>
      <c r="E254" s="689">
        <v>9.36</v>
      </c>
      <c r="F254" s="689">
        <v>9.17</v>
      </c>
      <c r="G254" s="689">
        <v>9.8000000000000007</v>
      </c>
      <c r="H254" s="689">
        <v>10.25</v>
      </c>
      <c r="I254" s="689">
        <v>8.69</v>
      </c>
      <c r="J254" s="683">
        <v>8.2200000000000006</v>
      </c>
      <c r="K254" s="689">
        <v>9.57</v>
      </c>
      <c r="L254" s="689">
        <v>10.49</v>
      </c>
      <c r="M254" s="689">
        <v>9.35</v>
      </c>
      <c r="N254" s="689">
        <v>10.43</v>
      </c>
      <c r="O254" s="689">
        <v>10.14</v>
      </c>
      <c r="P254" s="689">
        <v>9.7200000000000006</v>
      </c>
      <c r="Q254" s="689">
        <v>8.0399999999999991</v>
      </c>
      <c r="R254" s="676"/>
      <c r="S254" s="694">
        <v>0.11458333333333333</v>
      </c>
      <c r="T254" s="689">
        <f t="shared" si="19"/>
        <v>0</v>
      </c>
      <c r="U254" s="689">
        <f t="shared" si="19"/>
        <v>0</v>
      </c>
      <c r="V254" s="689">
        <f t="shared" si="19"/>
        <v>0</v>
      </c>
      <c r="W254" s="689">
        <f t="shared" si="19"/>
        <v>0</v>
      </c>
      <c r="X254" s="689">
        <f t="shared" si="19"/>
        <v>0</v>
      </c>
      <c r="Y254" s="689">
        <f t="shared" si="19"/>
        <v>0</v>
      </c>
      <c r="Z254" s="689">
        <f t="shared" si="19"/>
        <v>3.9999999999999147E-2</v>
      </c>
      <c r="AA254" s="689">
        <f t="shared" si="19"/>
        <v>0</v>
      </c>
      <c r="AB254" s="683">
        <f t="shared" si="19"/>
        <v>0</v>
      </c>
      <c r="AC254" s="689">
        <f t="shared" si="19"/>
        <v>0</v>
      </c>
      <c r="AD254" s="689">
        <f t="shared" si="19"/>
        <v>0</v>
      </c>
      <c r="AE254" s="689">
        <f t="shared" si="19"/>
        <v>0</v>
      </c>
      <c r="AF254" s="689">
        <f t="shared" si="19"/>
        <v>0</v>
      </c>
      <c r="AG254" s="689">
        <f t="shared" si="18"/>
        <v>0</v>
      </c>
      <c r="AH254" s="689">
        <f t="shared" si="18"/>
        <v>0</v>
      </c>
      <c r="AI254" s="689">
        <f t="shared" si="18"/>
        <v>0</v>
      </c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73"/>
    </row>
    <row r="255" spans="1:57">
      <c r="A255" s="688">
        <v>0.11805555555555557</v>
      </c>
      <c r="B255" s="689">
        <v>8.61</v>
      </c>
      <c r="C255" s="689">
        <v>10.39</v>
      </c>
      <c r="D255" s="689">
        <v>10.43</v>
      </c>
      <c r="E255" s="689">
        <v>9.36</v>
      </c>
      <c r="F255" s="689">
        <v>9.17</v>
      </c>
      <c r="G255" s="689">
        <v>9.91</v>
      </c>
      <c r="H255" s="689">
        <v>10.25</v>
      </c>
      <c r="I255" s="689">
        <v>8.69</v>
      </c>
      <c r="J255" s="683">
        <v>8.2200000000000006</v>
      </c>
      <c r="K255" s="689">
        <v>9.57</v>
      </c>
      <c r="L255" s="689">
        <v>10.49</v>
      </c>
      <c r="M255" s="689">
        <v>9.35</v>
      </c>
      <c r="N255" s="689">
        <v>10.43</v>
      </c>
      <c r="O255" s="689">
        <v>10.220000000000001</v>
      </c>
      <c r="P255" s="689">
        <v>9.7200000000000006</v>
      </c>
      <c r="Q255" s="689">
        <v>8.0399999999999991</v>
      </c>
      <c r="R255" s="676"/>
      <c r="S255" s="694">
        <v>0.11805555555555557</v>
      </c>
      <c r="T255" s="689">
        <f t="shared" si="19"/>
        <v>0</v>
      </c>
      <c r="U255" s="689">
        <f t="shared" si="19"/>
        <v>8.9999999999999858E-2</v>
      </c>
      <c r="V255" s="689">
        <f t="shared" si="19"/>
        <v>0</v>
      </c>
      <c r="W255" s="689">
        <f t="shared" si="19"/>
        <v>0</v>
      </c>
      <c r="X255" s="689">
        <f t="shared" si="19"/>
        <v>0</v>
      </c>
      <c r="Y255" s="689">
        <f t="shared" si="19"/>
        <v>0.10999999999999943</v>
      </c>
      <c r="Z255" s="689">
        <f t="shared" si="19"/>
        <v>0</v>
      </c>
      <c r="AA255" s="689">
        <f t="shared" si="19"/>
        <v>0</v>
      </c>
      <c r="AB255" s="683">
        <f t="shared" si="19"/>
        <v>0</v>
      </c>
      <c r="AC255" s="689">
        <f t="shared" si="19"/>
        <v>0</v>
      </c>
      <c r="AD255" s="689">
        <f t="shared" si="19"/>
        <v>0</v>
      </c>
      <c r="AE255" s="689">
        <f t="shared" si="19"/>
        <v>0</v>
      </c>
      <c r="AF255" s="689">
        <f t="shared" si="19"/>
        <v>0</v>
      </c>
      <c r="AG255" s="689">
        <f t="shared" si="18"/>
        <v>8.0000000000000071E-2</v>
      </c>
      <c r="AH255" s="689">
        <f t="shared" si="18"/>
        <v>0</v>
      </c>
      <c r="AI255" s="689">
        <f t="shared" si="18"/>
        <v>0</v>
      </c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  <c r="BD255" s="10"/>
      <c r="BE255" s="173"/>
    </row>
    <row r="256" spans="1:57" ht="16" thickBot="1">
      <c r="A256" s="688">
        <v>0.12152777777777778</v>
      </c>
      <c r="B256" s="689">
        <v>8.64</v>
      </c>
      <c r="C256" s="689">
        <v>10.39</v>
      </c>
      <c r="D256" s="689">
        <v>10.43</v>
      </c>
      <c r="E256" s="689">
        <v>9.36</v>
      </c>
      <c r="F256" s="689">
        <v>9.17</v>
      </c>
      <c r="G256" s="689">
        <v>10.01</v>
      </c>
      <c r="H256" s="689">
        <v>10.25</v>
      </c>
      <c r="I256" s="689">
        <v>8.69</v>
      </c>
      <c r="J256" s="683">
        <v>8.2200000000000006</v>
      </c>
      <c r="K256" s="689">
        <v>9.57</v>
      </c>
      <c r="L256" s="689">
        <v>10.49</v>
      </c>
      <c r="M256" s="689">
        <v>9.35</v>
      </c>
      <c r="N256" s="689">
        <v>10.43</v>
      </c>
      <c r="O256" s="689">
        <v>10.220000000000001</v>
      </c>
      <c r="P256" s="689">
        <v>9.73</v>
      </c>
      <c r="Q256" s="689">
        <v>8.0399999999999991</v>
      </c>
      <c r="R256" s="676"/>
      <c r="S256" s="694">
        <v>0.12152777777777778</v>
      </c>
      <c r="T256" s="689">
        <f t="shared" si="19"/>
        <v>3.0000000000001137E-2</v>
      </c>
      <c r="U256" s="689">
        <f t="shared" si="19"/>
        <v>0</v>
      </c>
      <c r="V256" s="689">
        <f t="shared" si="19"/>
        <v>0</v>
      </c>
      <c r="W256" s="689">
        <f t="shared" si="19"/>
        <v>0</v>
      </c>
      <c r="X256" s="689">
        <f t="shared" si="19"/>
        <v>0</v>
      </c>
      <c r="Y256" s="689">
        <f t="shared" si="19"/>
        <v>9.9999999999999645E-2</v>
      </c>
      <c r="Z256" s="689">
        <f t="shared" si="19"/>
        <v>0</v>
      </c>
      <c r="AA256" s="689">
        <f t="shared" si="19"/>
        <v>0</v>
      </c>
      <c r="AB256" s="683">
        <f t="shared" si="19"/>
        <v>0</v>
      </c>
      <c r="AC256" s="689">
        <f t="shared" si="19"/>
        <v>0</v>
      </c>
      <c r="AD256" s="689">
        <f t="shared" si="19"/>
        <v>0</v>
      </c>
      <c r="AE256" s="689">
        <f t="shared" si="19"/>
        <v>0</v>
      </c>
      <c r="AF256" s="689">
        <f t="shared" si="19"/>
        <v>0</v>
      </c>
      <c r="AG256" s="689">
        <f t="shared" si="18"/>
        <v>0</v>
      </c>
      <c r="AH256" s="689">
        <f t="shared" si="18"/>
        <v>9.9999999999997868E-3</v>
      </c>
      <c r="AI256" s="689">
        <f t="shared" si="18"/>
        <v>0</v>
      </c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  <c r="BD256" s="10"/>
      <c r="BE256" s="173"/>
    </row>
    <row r="257" spans="1:57" ht="16" thickTop="1">
      <c r="A257" s="693">
        <v>0.125</v>
      </c>
      <c r="B257" s="685">
        <v>8.64</v>
      </c>
      <c r="C257" s="685">
        <v>10.39</v>
      </c>
      <c r="D257" s="685">
        <v>10.43</v>
      </c>
      <c r="E257" s="685">
        <v>9.36</v>
      </c>
      <c r="F257" s="685">
        <v>9.17</v>
      </c>
      <c r="G257" s="685">
        <v>10.01</v>
      </c>
      <c r="H257" s="685">
        <v>10.37</v>
      </c>
      <c r="I257" s="685">
        <v>9.18</v>
      </c>
      <c r="J257" s="686">
        <v>8.2200000000000006</v>
      </c>
      <c r="K257" s="685">
        <v>9.57</v>
      </c>
      <c r="L257" s="685">
        <v>10.49</v>
      </c>
      <c r="M257" s="685">
        <v>9.35</v>
      </c>
      <c r="N257" s="685">
        <v>10.44</v>
      </c>
      <c r="O257" s="685">
        <v>10.220000000000001</v>
      </c>
      <c r="P257" s="685">
        <v>9.73</v>
      </c>
      <c r="Q257" s="685">
        <v>8.07</v>
      </c>
      <c r="R257" s="676"/>
      <c r="S257" s="684">
        <v>0.125</v>
      </c>
      <c r="T257" s="685">
        <f t="shared" si="19"/>
        <v>0</v>
      </c>
      <c r="U257" s="685">
        <f t="shared" si="19"/>
        <v>0</v>
      </c>
      <c r="V257" s="685">
        <f t="shared" si="19"/>
        <v>0</v>
      </c>
      <c r="W257" s="685">
        <f t="shared" si="19"/>
        <v>0</v>
      </c>
      <c r="X257" s="685">
        <f t="shared" si="19"/>
        <v>0</v>
      </c>
      <c r="Y257" s="685">
        <f t="shared" si="19"/>
        <v>0</v>
      </c>
      <c r="Z257" s="685">
        <f t="shared" si="19"/>
        <v>0.11999999999999922</v>
      </c>
      <c r="AA257" s="685">
        <f t="shared" si="19"/>
        <v>0.49000000000000021</v>
      </c>
      <c r="AB257" s="686">
        <f t="shared" si="19"/>
        <v>0</v>
      </c>
      <c r="AC257" s="685">
        <f t="shared" si="19"/>
        <v>0</v>
      </c>
      <c r="AD257" s="685">
        <f t="shared" si="19"/>
        <v>0</v>
      </c>
      <c r="AE257" s="685">
        <f t="shared" si="19"/>
        <v>0</v>
      </c>
      <c r="AF257" s="685">
        <f t="shared" si="19"/>
        <v>9.9999999999997868E-3</v>
      </c>
      <c r="AG257" s="685">
        <f t="shared" si="18"/>
        <v>0</v>
      </c>
      <c r="AH257" s="685">
        <f t="shared" si="18"/>
        <v>0</v>
      </c>
      <c r="AI257" s="685">
        <f t="shared" si="18"/>
        <v>3.0000000000001137E-2</v>
      </c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73"/>
    </row>
    <row r="258" spans="1:57">
      <c r="A258" s="688">
        <v>0.12847222222222224</v>
      </c>
      <c r="B258" s="689">
        <v>8.64</v>
      </c>
      <c r="C258" s="689">
        <v>10.39</v>
      </c>
      <c r="D258" s="689">
        <v>10.43</v>
      </c>
      <c r="E258" s="689">
        <v>9.36</v>
      </c>
      <c r="F258" s="689">
        <v>9.17</v>
      </c>
      <c r="G258" s="689">
        <v>10.01</v>
      </c>
      <c r="H258" s="689">
        <v>10.37</v>
      </c>
      <c r="I258" s="689">
        <v>9.18</v>
      </c>
      <c r="J258" s="683">
        <v>8.24</v>
      </c>
      <c r="K258" s="689">
        <v>9.57</v>
      </c>
      <c r="L258" s="689">
        <v>10.49</v>
      </c>
      <c r="M258" s="689">
        <v>9.35</v>
      </c>
      <c r="N258" s="689">
        <v>10.44</v>
      </c>
      <c r="O258" s="689">
        <v>10.220000000000001</v>
      </c>
      <c r="P258" s="689">
        <v>9.73</v>
      </c>
      <c r="Q258" s="689">
        <v>8.1199999999999992</v>
      </c>
      <c r="R258" s="676"/>
      <c r="S258" s="694">
        <v>0.12847222222222224</v>
      </c>
      <c r="T258" s="689">
        <f t="shared" si="19"/>
        <v>0</v>
      </c>
      <c r="U258" s="689">
        <f t="shared" si="19"/>
        <v>0</v>
      </c>
      <c r="V258" s="689">
        <f t="shared" si="19"/>
        <v>0</v>
      </c>
      <c r="W258" s="689">
        <f t="shared" si="19"/>
        <v>0</v>
      </c>
      <c r="X258" s="689">
        <f t="shared" si="19"/>
        <v>0</v>
      </c>
      <c r="Y258" s="689">
        <f t="shared" si="19"/>
        <v>0</v>
      </c>
      <c r="Z258" s="689">
        <f t="shared" si="19"/>
        <v>0</v>
      </c>
      <c r="AA258" s="689">
        <f t="shared" si="19"/>
        <v>0</v>
      </c>
      <c r="AB258" s="683">
        <f t="shared" si="19"/>
        <v>1.9999999999999574E-2</v>
      </c>
      <c r="AC258" s="689">
        <f t="shared" si="19"/>
        <v>0</v>
      </c>
      <c r="AD258" s="689">
        <f t="shared" si="19"/>
        <v>0</v>
      </c>
      <c r="AE258" s="689">
        <f t="shared" si="19"/>
        <v>0</v>
      </c>
      <c r="AF258" s="689">
        <f t="shared" si="19"/>
        <v>0</v>
      </c>
      <c r="AG258" s="689">
        <f t="shared" si="18"/>
        <v>0</v>
      </c>
      <c r="AH258" s="689">
        <f t="shared" si="18"/>
        <v>0</v>
      </c>
      <c r="AI258" s="689">
        <f t="shared" si="18"/>
        <v>4.9999999999998934E-2</v>
      </c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73"/>
    </row>
    <row r="259" spans="1:57">
      <c r="A259" s="688">
        <v>0.13194444444444445</v>
      </c>
      <c r="B259" s="689">
        <v>8.86</v>
      </c>
      <c r="C259" s="689">
        <v>10.39</v>
      </c>
      <c r="D259" s="689">
        <v>10.43</v>
      </c>
      <c r="E259" s="689">
        <v>9.36</v>
      </c>
      <c r="F259" s="689">
        <v>9.5500000000000007</v>
      </c>
      <c r="G259" s="689">
        <v>10.01</v>
      </c>
      <c r="H259" s="689">
        <v>10.37</v>
      </c>
      <c r="I259" s="689">
        <v>9.18</v>
      </c>
      <c r="J259" s="683">
        <v>8.27</v>
      </c>
      <c r="K259" s="689">
        <v>9.57</v>
      </c>
      <c r="L259" s="689">
        <v>10.49</v>
      </c>
      <c r="M259" s="689">
        <v>9.35</v>
      </c>
      <c r="N259" s="689">
        <v>10.44</v>
      </c>
      <c r="O259" s="689">
        <v>10.220000000000001</v>
      </c>
      <c r="P259" s="689">
        <v>9.73</v>
      </c>
      <c r="Q259" s="689">
        <v>8.18</v>
      </c>
      <c r="R259" s="676"/>
      <c r="S259" s="694">
        <v>0.13194444444444445</v>
      </c>
      <c r="T259" s="689">
        <f t="shared" si="19"/>
        <v>0.21999999999999886</v>
      </c>
      <c r="U259" s="689">
        <f t="shared" si="19"/>
        <v>0</v>
      </c>
      <c r="V259" s="689">
        <f t="shared" si="19"/>
        <v>0</v>
      </c>
      <c r="W259" s="689">
        <f t="shared" si="19"/>
        <v>0</v>
      </c>
      <c r="X259" s="689">
        <f t="shared" si="19"/>
        <v>0.38000000000000078</v>
      </c>
      <c r="Y259" s="689">
        <f t="shared" si="19"/>
        <v>0</v>
      </c>
      <c r="Z259" s="689">
        <f t="shared" si="19"/>
        <v>0</v>
      </c>
      <c r="AA259" s="689">
        <f t="shared" si="19"/>
        <v>0</v>
      </c>
      <c r="AB259" s="683">
        <f t="shared" si="19"/>
        <v>2.9999999999999361E-2</v>
      </c>
      <c r="AC259" s="689">
        <f t="shared" si="19"/>
        <v>0</v>
      </c>
      <c r="AD259" s="689">
        <f t="shared" si="19"/>
        <v>0</v>
      </c>
      <c r="AE259" s="689">
        <f t="shared" si="19"/>
        <v>0</v>
      </c>
      <c r="AF259" s="689">
        <f t="shared" si="19"/>
        <v>0</v>
      </c>
      <c r="AG259" s="689">
        <f t="shared" si="18"/>
        <v>0</v>
      </c>
      <c r="AH259" s="689">
        <f t="shared" si="18"/>
        <v>0</v>
      </c>
      <c r="AI259" s="689">
        <f t="shared" si="18"/>
        <v>6.0000000000000497E-2</v>
      </c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73"/>
    </row>
    <row r="260" spans="1:57">
      <c r="A260" s="688">
        <v>0.13541666666666666</v>
      </c>
      <c r="B260" s="689">
        <v>8.86</v>
      </c>
      <c r="C260" s="689">
        <v>10.39</v>
      </c>
      <c r="D260" s="689">
        <v>10.43</v>
      </c>
      <c r="E260" s="689">
        <v>9.36</v>
      </c>
      <c r="F260" s="689">
        <v>9.5500000000000007</v>
      </c>
      <c r="G260" s="689">
        <v>10.01</v>
      </c>
      <c r="H260" s="689">
        <v>10.37</v>
      </c>
      <c r="I260" s="689">
        <v>9.18</v>
      </c>
      <c r="J260" s="683">
        <v>8.27</v>
      </c>
      <c r="K260" s="689">
        <v>9.57</v>
      </c>
      <c r="L260" s="689">
        <v>10.49</v>
      </c>
      <c r="M260" s="689">
        <v>9.35</v>
      </c>
      <c r="N260" s="689">
        <v>10.47</v>
      </c>
      <c r="O260" s="689">
        <v>10.220000000000001</v>
      </c>
      <c r="P260" s="689">
        <v>9.73</v>
      </c>
      <c r="Q260" s="689">
        <v>8.18</v>
      </c>
      <c r="R260" s="676"/>
      <c r="S260" s="694">
        <v>0.13541666666666666</v>
      </c>
      <c r="T260" s="689">
        <f t="shared" si="19"/>
        <v>0</v>
      </c>
      <c r="U260" s="689">
        <f t="shared" si="19"/>
        <v>0</v>
      </c>
      <c r="V260" s="689">
        <f t="shared" si="19"/>
        <v>0</v>
      </c>
      <c r="W260" s="689">
        <f t="shared" si="19"/>
        <v>0</v>
      </c>
      <c r="X260" s="689">
        <f t="shared" si="19"/>
        <v>0</v>
      </c>
      <c r="Y260" s="689">
        <f t="shared" si="19"/>
        <v>0</v>
      </c>
      <c r="Z260" s="689">
        <f t="shared" si="19"/>
        <v>0</v>
      </c>
      <c r="AA260" s="689">
        <f t="shared" si="19"/>
        <v>0</v>
      </c>
      <c r="AB260" s="683">
        <f t="shared" si="19"/>
        <v>0</v>
      </c>
      <c r="AC260" s="689">
        <f t="shared" si="19"/>
        <v>0</v>
      </c>
      <c r="AD260" s="689">
        <f t="shared" si="19"/>
        <v>0</v>
      </c>
      <c r="AE260" s="689">
        <f t="shared" si="19"/>
        <v>0</v>
      </c>
      <c r="AF260" s="689">
        <f t="shared" si="19"/>
        <v>3.0000000000001137E-2</v>
      </c>
      <c r="AG260" s="689">
        <f t="shared" si="18"/>
        <v>0</v>
      </c>
      <c r="AH260" s="689">
        <f t="shared" si="18"/>
        <v>0</v>
      </c>
      <c r="AI260" s="689">
        <f t="shared" si="18"/>
        <v>0</v>
      </c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73"/>
    </row>
    <row r="261" spans="1:57">
      <c r="A261" s="688">
        <v>0.1388888888888889</v>
      </c>
      <c r="B261" s="689">
        <v>8.91</v>
      </c>
      <c r="C261" s="689">
        <v>10.39</v>
      </c>
      <c r="D261" s="689">
        <v>10.43</v>
      </c>
      <c r="E261" s="689">
        <v>9.36</v>
      </c>
      <c r="F261" s="689">
        <v>9.5500000000000007</v>
      </c>
      <c r="G261" s="689">
        <v>10.01</v>
      </c>
      <c r="H261" s="689">
        <v>10.37</v>
      </c>
      <c r="I261" s="689">
        <v>9.18</v>
      </c>
      <c r="J261" s="683">
        <v>8.3000000000000007</v>
      </c>
      <c r="K261" s="689">
        <v>9.57</v>
      </c>
      <c r="L261" s="689">
        <v>10.49</v>
      </c>
      <c r="M261" s="689">
        <v>9.35</v>
      </c>
      <c r="N261" s="689">
        <v>10.71</v>
      </c>
      <c r="O261" s="689">
        <v>10.220000000000001</v>
      </c>
      <c r="P261" s="689">
        <v>9.73</v>
      </c>
      <c r="Q261" s="689">
        <v>8.18</v>
      </c>
      <c r="R261" s="676"/>
      <c r="S261" s="694">
        <v>0.1388888888888889</v>
      </c>
      <c r="T261" s="689">
        <f t="shared" si="19"/>
        <v>5.0000000000000711E-2</v>
      </c>
      <c r="U261" s="689">
        <f t="shared" si="19"/>
        <v>0</v>
      </c>
      <c r="V261" s="689">
        <f t="shared" si="19"/>
        <v>0</v>
      </c>
      <c r="W261" s="689">
        <f t="shared" si="19"/>
        <v>0</v>
      </c>
      <c r="X261" s="689">
        <f t="shared" si="19"/>
        <v>0</v>
      </c>
      <c r="Y261" s="689">
        <f t="shared" si="19"/>
        <v>0</v>
      </c>
      <c r="Z261" s="689">
        <f t="shared" si="19"/>
        <v>0</v>
      </c>
      <c r="AA261" s="689">
        <f t="shared" si="19"/>
        <v>0</v>
      </c>
      <c r="AB261" s="683">
        <f t="shared" si="19"/>
        <v>3.0000000000001137E-2</v>
      </c>
      <c r="AC261" s="689">
        <f t="shared" si="19"/>
        <v>0</v>
      </c>
      <c r="AD261" s="689">
        <f t="shared" si="19"/>
        <v>0</v>
      </c>
      <c r="AE261" s="689">
        <f t="shared" si="19"/>
        <v>0</v>
      </c>
      <c r="AF261" s="689">
        <f t="shared" si="19"/>
        <v>0.24000000000000021</v>
      </c>
      <c r="AG261" s="689">
        <f t="shared" si="18"/>
        <v>0</v>
      </c>
      <c r="AH261" s="689">
        <f t="shared" si="18"/>
        <v>0</v>
      </c>
      <c r="AI261" s="689">
        <f t="shared" si="18"/>
        <v>0</v>
      </c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73"/>
    </row>
    <row r="262" spans="1:57">
      <c r="A262" s="688">
        <v>0.1423611111111111</v>
      </c>
      <c r="B262" s="689">
        <v>8.9499999999999993</v>
      </c>
      <c r="C262" s="689">
        <v>10.46</v>
      </c>
      <c r="D262" s="689">
        <v>10.43</v>
      </c>
      <c r="E262" s="689">
        <v>9.36</v>
      </c>
      <c r="F262" s="689">
        <v>9.5500000000000007</v>
      </c>
      <c r="G262" s="689">
        <v>10.01</v>
      </c>
      <c r="H262" s="689">
        <v>10.37</v>
      </c>
      <c r="I262" s="689">
        <v>9.18</v>
      </c>
      <c r="J262" s="683">
        <v>8.3000000000000007</v>
      </c>
      <c r="K262" s="689">
        <v>9.57</v>
      </c>
      <c r="L262" s="689">
        <v>10.49</v>
      </c>
      <c r="M262" s="689">
        <v>9.35</v>
      </c>
      <c r="N262" s="689">
        <v>10.71</v>
      </c>
      <c r="O262" s="689">
        <v>10.23</v>
      </c>
      <c r="P262" s="689">
        <v>9.81</v>
      </c>
      <c r="Q262" s="689">
        <v>8.19</v>
      </c>
      <c r="R262" s="676"/>
      <c r="S262" s="694">
        <v>0.1423611111111111</v>
      </c>
      <c r="T262" s="689">
        <f t="shared" si="19"/>
        <v>3.9999999999999147E-2</v>
      </c>
      <c r="U262" s="689">
        <f t="shared" si="19"/>
        <v>7.0000000000000284E-2</v>
      </c>
      <c r="V262" s="689">
        <f t="shared" si="19"/>
        <v>0</v>
      </c>
      <c r="W262" s="689">
        <f t="shared" si="19"/>
        <v>0</v>
      </c>
      <c r="X262" s="689">
        <f t="shared" si="19"/>
        <v>0</v>
      </c>
      <c r="Y262" s="689">
        <f t="shared" si="19"/>
        <v>0</v>
      </c>
      <c r="Z262" s="689">
        <f t="shared" si="19"/>
        <v>0</v>
      </c>
      <c r="AA262" s="689">
        <f t="shared" si="19"/>
        <v>0</v>
      </c>
      <c r="AB262" s="683">
        <f t="shared" si="19"/>
        <v>0</v>
      </c>
      <c r="AC262" s="689">
        <f t="shared" si="19"/>
        <v>0</v>
      </c>
      <c r="AD262" s="689">
        <f t="shared" si="19"/>
        <v>0</v>
      </c>
      <c r="AE262" s="689">
        <f t="shared" si="19"/>
        <v>0</v>
      </c>
      <c r="AF262" s="689">
        <f t="shared" si="19"/>
        <v>0</v>
      </c>
      <c r="AG262" s="689">
        <f t="shared" si="18"/>
        <v>9.9999999999997868E-3</v>
      </c>
      <c r="AH262" s="689">
        <f t="shared" si="18"/>
        <v>8.0000000000000071E-2</v>
      </c>
      <c r="AI262" s="689">
        <f t="shared" si="18"/>
        <v>9.9999999999997868E-3</v>
      </c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  <c r="AZ262" s="10"/>
      <c r="BA262" s="10"/>
      <c r="BB262" s="10"/>
      <c r="BC262" s="10"/>
      <c r="BD262" s="10"/>
      <c r="BE262" s="173"/>
    </row>
    <row r="263" spans="1:57">
      <c r="A263" s="688">
        <v>0.14583333333333334</v>
      </c>
      <c r="B263" s="689">
        <v>8.9499999999999993</v>
      </c>
      <c r="C263" s="689">
        <v>10.46</v>
      </c>
      <c r="D263" s="689">
        <v>10.43</v>
      </c>
      <c r="E263" s="689">
        <v>9.36</v>
      </c>
      <c r="F263" s="689">
        <v>9.56</v>
      </c>
      <c r="G263" s="689">
        <v>10.01</v>
      </c>
      <c r="H263" s="689">
        <v>10.37</v>
      </c>
      <c r="I263" s="689">
        <v>9.18</v>
      </c>
      <c r="J263" s="683">
        <v>8.3000000000000007</v>
      </c>
      <c r="K263" s="689">
        <v>9.57</v>
      </c>
      <c r="L263" s="689">
        <v>10.49</v>
      </c>
      <c r="M263" s="689">
        <v>9.4600000000000009</v>
      </c>
      <c r="N263" s="689">
        <v>10.71</v>
      </c>
      <c r="O263" s="689">
        <v>10.23</v>
      </c>
      <c r="P263" s="689">
        <v>9.81</v>
      </c>
      <c r="Q263" s="689">
        <v>8.19</v>
      </c>
      <c r="R263" s="676"/>
      <c r="S263" s="694">
        <v>0.14583333333333334</v>
      </c>
      <c r="T263" s="689">
        <f t="shared" si="19"/>
        <v>0</v>
      </c>
      <c r="U263" s="689">
        <f t="shared" si="19"/>
        <v>0</v>
      </c>
      <c r="V263" s="689">
        <f t="shared" si="19"/>
        <v>0</v>
      </c>
      <c r="W263" s="689">
        <f t="shared" si="19"/>
        <v>0</v>
      </c>
      <c r="X263" s="689">
        <f t="shared" si="19"/>
        <v>9.9999999999997868E-3</v>
      </c>
      <c r="Y263" s="689">
        <f t="shared" si="19"/>
        <v>0</v>
      </c>
      <c r="Z263" s="689">
        <f t="shared" si="19"/>
        <v>0</v>
      </c>
      <c r="AA263" s="689">
        <f t="shared" si="19"/>
        <v>0</v>
      </c>
      <c r="AB263" s="683">
        <f t="shared" si="19"/>
        <v>0</v>
      </c>
      <c r="AC263" s="689">
        <f t="shared" si="19"/>
        <v>0</v>
      </c>
      <c r="AD263" s="689">
        <f t="shared" si="19"/>
        <v>0</v>
      </c>
      <c r="AE263" s="689">
        <f t="shared" si="19"/>
        <v>0.11000000000000121</v>
      </c>
      <c r="AF263" s="689">
        <f t="shared" si="19"/>
        <v>0</v>
      </c>
      <c r="AG263" s="689">
        <f t="shared" si="18"/>
        <v>0</v>
      </c>
      <c r="AH263" s="689">
        <f t="shared" si="18"/>
        <v>0</v>
      </c>
      <c r="AI263" s="689">
        <f t="shared" si="18"/>
        <v>0</v>
      </c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  <c r="BD263" s="10"/>
      <c r="BE263" s="173"/>
    </row>
    <row r="264" spans="1:57">
      <c r="A264" s="688">
        <v>0.14930555555555555</v>
      </c>
      <c r="B264" s="689">
        <v>9.0399999999999991</v>
      </c>
      <c r="C264" s="689">
        <v>10.46</v>
      </c>
      <c r="D264" s="689">
        <v>10.43</v>
      </c>
      <c r="E264" s="689">
        <v>9.4</v>
      </c>
      <c r="F264" s="689">
        <v>9.56</v>
      </c>
      <c r="G264" s="689">
        <v>10.01</v>
      </c>
      <c r="H264" s="689">
        <v>10.37</v>
      </c>
      <c r="I264" s="689">
        <v>9.18</v>
      </c>
      <c r="J264" s="683">
        <v>8.3000000000000007</v>
      </c>
      <c r="K264" s="689">
        <v>9.57</v>
      </c>
      <c r="L264" s="689">
        <v>10.59</v>
      </c>
      <c r="M264" s="689">
        <v>9.4600000000000009</v>
      </c>
      <c r="N264" s="689">
        <v>10.72</v>
      </c>
      <c r="O264" s="689">
        <v>10.23</v>
      </c>
      <c r="P264" s="689">
        <v>9.81</v>
      </c>
      <c r="Q264" s="689">
        <v>8.19</v>
      </c>
      <c r="R264" s="676"/>
      <c r="S264" s="694">
        <v>0.14930555555555555</v>
      </c>
      <c r="T264" s="689">
        <f t="shared" si="19"/>
        <v>8.9999999999999858E-2</v>
      </c>
      <c r="U264" s="689">
        <f t="shared" si="19"/>
        <v>0</v>
      </c>
      <c r="V264" s="689">
        <f t="shared" si="19"/>
        <v>0</v>
      </c>
      <c r="W264" s="689">
        <f t="shared" si="19"/>
        <v>4.0000000000000924E-2</v>
      </c>
      <c r="X264" s="689">
        <f t="shared" si="19"/>
        <v>0</v>
      </c>
      <c r="Y264" s="689">
        <f t="shared" si="19"/>
        <v>0</v>
      </c>
      <c r="Z264" s="689">
        <f t="shared" si="19"/>
        <v>0</v>
      </c>
      <c r="AA264" s="689">
        <f t="shared" si="19"/>
        <v>0</v>
      </c>
      <c r="AB264" s="683">
        <f t="shared" si="19"/>
        <v>0</v>
      </c>
      <c r="AC264" s="689">
        <f t="shared" si="19"/>
        <v>0</v>
      </c>
      <c r="AD264" s="689">
        <f t="shared" si="19"/>
        <v>9.9999999999999645E-2</v>
      </c>
      <c r="AE264" s="689">
        <f t="shared" si="19"/>
        <v>0</v>
      </c>
      <c r="AF264" s="689">
        <f t="shared" si="19"/>
        <v>9.9999999999997868E-3</v>
      </c>
      <c r="AG264" s="689">
        <f t="shared" si="18"/>
        <v>0</v>
      </c>
      <c r="AH264" s="689">
        <f t="shared" si="18"/>
        <v>0</v>
      </c>
      <c r="AI264" s="689">
        <f t="shared" si="18"/>
        <v>0</v>
      </c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10"/>
      <c r="BA264" s="10"/>
      <c r="BB264" s="10"/>
      <c r="BC264" s="10"/>
      <c r="BD264" s="10"/>
      <c r="BE264" s="173"/>
    </row>
    <row r="265" spans="1:57">
      <c r="A265" s="688">
        <v>0.15277777777777776</v>
      </c>
      <c r="B265" s="689">
        <v>9.0399999999999991</v>
      </c>
      <c r="C265" s="689">
        <v>10.46</v>
      </c>
      <c r="D265" s="689">
        <v>10.43</v>
      </c>
      <c r="E265" s="689">
        <v>9.4600000000000009</v>
      </c>
      <c r="F265" s="689">
        <v>9.56</v>
      </c>
      <c r="G265" s="689">
        <v>10.01</v>
      </c>
      <c r="H265" s="689">
        <v>10.37</v>
      </c>
      <c r="I265" s="689">
        <v>9.19</v>
      </c>
      <c r="J265" s="683">
        <v>8.3000000000000007</v>
      </c>
      <c r="K265" s="689">
        <v>9.57</v>
      </c>
      <c r="L265" s="689">
        <v>10.65</v>
      </c>
      <c r="M265" s="689">
        <v>9.4600000000000009</v>
      </c>
      <c r="N265" s="689">
        <v>10.72</v>
      </c>
      <c r="O265" s="689">
        <v>10.27</v>
      </c>
      <c r="P265" s="689">
        <v>9.81</v>
      </c>
      <c r="Q265" s="689">
        <v>8.19</v>
      </c>
      <c r="R265" s="676"/>
      <c r="S265" s="694">
        <v>0.15277777777777776</v>
      </c>
      <c r="T265" s="689">
        <f t="shared" si="19"/>
        <v>0</v>
      </c>
      <c r="U265" s="689">
        <f t="shared" si="19"/>
        <v>0</v>
      </c>
      <c r="V265" s="689">
        <f t="shared" si="19"/>
        <v>0</v>
      </c>
      <c r="W265" s="689">
        <f t="shared" si="19"/>
        <v>6.0000000000000497E-2</v>
      </c>
      <c r="X265" s="689">
        <f t="shared" si="19"/>
        <v>0</v>
      </c>
      <c r="Y265" s="689">
        <f t="shared" si="19"/>
        <v>0</v>
      </c>
      <c r="Z265" s="689">
        <f t="shared" si="19"/>
        <v>0</v>
      </c>
      <c r="AA265" s="689">
        <f t="shared" si="19"/>
        <v>9.9999999999997868E-3</v>
      </c>
      <c r="AB265" s="683">
        <f t="shared" si="19"/>
        <v>0</v>
      </c>
      <c r="AC265" s="689">
        <f t="shared" si="19"/>
        <v>0</v>
      </c>
      <c r="AD265" s="689">
        <f t="shared" si="19"/>
        <v>6.0000000000000497E-2</v>
      </c>
      <c r="AE265" s="689">
        <f t="shared" si="19"/>
        <v>0</v>
      </c>
      <c r="AF265" s="689">
        <f t="shared" si="19"/>
        <v>0</v>
      </c>
      <c r="AG265" s="689">
        <f t="shared" si="18"/>
        <v>3.9999999999999147E-2</v>
      </c>
      <c r="AH265" s="689">
        <f t="shared" si="18"/>
        <v>0</v>
      </c>
      <c r="AI265" s="689">
        <f t="shared" si="18"/>
        <v>0</v>
      </c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  <c r="BC265" s="10"/>
      <c r="BD265" s="10"/>
      <c r="BE265" s="173"/>
    </row>
    <row r="266" spans="1:57">
      <c r="A266" s="688">
        <v>0.15625</v>
      </c>
      <c r="B266" s="689">
        <v>9.0399999999999991</v>
      </c>
      <c r="C266" s="689">
        <v>10.49</v>
      </c>
      <c r="D266" s="689">
        <v>10.43</v>
      </c>
      <c r="E266" s="689">
        <v>9.52</v>
      </c>
      <c r="F266" s="689">
        <v>9.56</v>
      </c>
      <c r="G266" s="689">
        <v>10.01</v>
      </c>
      <c r="H266" s="689">
        <v>10.37</v>
      </c>
      <c r="I266" s="689">
        <v>9.19</v>
      </c>
      <c r="J266" s="683">
        <v>8.3000000000000007</v>
      </c>
      <c r="K266" s="689">
        <v>9.58</v>
      </c>
      <c r="L266" s="689">
        <v>10.65</v>
      </c>
      <c r="M266" s="689">
        <v>9.4600000000000009</v>
      </c>
      <c r="N266" s="689">
        <v>10.72</v>
      </c>
      <c r="O266" s="689">
        <v>10.33</v>
      </c>
      <c r="P266" s="689">
        <v>9.81</v>
      </c>
      <c r="Q266" s="689">
        <v>8.19</v>
      </c>
      <c r="R266" s="676"/>
      <c r="S266" s="694">
        <v>0.15625</v>
      </c>
      <c r="T266" s="689">
        <f t="shared" si="19"/>
        <v>0</v>
      </c>
      <c r="U266" s="689">
        <f t="shared" si="19"/>
        <v>2.9999999999999361E-2</v>
      </c>
      <c r="V266" s="689">
        <f t="shared" si="19"/>
        <v>0</v>
      </c>
      <c r="W266" s="689">
        <f t="shared" si="19"/>
        <v>5.9999999999998721E-2</v>
      </c>
      <c r="X266" s="689">
        <f t="shared" si="19"/>
        <v>0</v>
      </c>
      <c r="Y266" s="689">
        <f t="shared" si="19"/>
        <v>0</v>
      </c>
      <c r="Z266" s="689">
        <f t="shared" si="19"/>
        <v>0</v>
      </c>
      <c r="AA266" s="689">
        <f t="shared" si="19"/>
        <v>0</v>
      </c>
      <c r="AB266" s="683">
        <f t="shared" si="19"/>
        <v>0</v>
      </c>
      <c r="AC266" s="689">
        <f t="shared" si="19"/>
        <v>9.9999999999997868E-3</v>
      </c>
      <c r="AD266" s="689">
        <f t="shared" si="19"/>
        <v>0</v>
      </c>
      <c r="AE266" s="689">
        <f t="shared" si="19"/>
        <v>0</v>
      </c>
      <c r="AF266" s="689">
        <f t="shared" si="19"/>
        <v>0</v>
      </c>
      <c r="AG266" s="689">
        <f t="shared" si="18"/>
        <v>6.0000000000000497E-2</v>
      </c>
      <c r="AH266" s="689">
        <f t="shared" si="18"/>
        <v>0</v>
      </c>
      <c r="AI266" s="689">
        <f t="shared" si="18"/>
        <v>0</v>
      </c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73"/>
    </row>
    <row r="267" spans="1:57">
      <c r="A267" s="688">
        <v>0.15972222222222224</v>
      </c>
      <c r="B267" s="689">
        <v>9.0399999999999991</v>
      </c>
      <c r="C267" s="689">
        <v>10.49</v>
      </c>
      <c r="D267" s="689">
        <v>10.43</v>
      </c>
      <c r="E267" s="689">
        <v>9.52</v>
      </c>
      <c r="F267" s="689">
        <v>9.56</v>
      </c>
      <c r="G267" s="689">
        <v>10.01</v>
      </c>
      <c r="H267" s="689">
        <v>10.37</v>
      </c>
      <c r="I267" s="689">
        <v>9.19</v>
      </c>
      <c r="J267" s="683">
        <v>8.3000000000000007</v>
      </c>
      <c r="K267" s="689">
        <v>9.69</v>
      </c>
      <c r="L267" s="689">
        <v>10.66</v>
      </c>
      <c r="M267" s="689">
        <v>9.4600000000000009</v>
      </c>
      <c r="N267" s="689">
        <v>10.72</v>
      </c>
      <c r="O267" s="689">
        <v>10.35</v>
      </c>
      <c r="P267" s="689">
        <v>9.81</v>
      </c>
      <c r="Q267" s="689">
        <v>8.19</v>
      </c>
      <c r="R267" s="676"/>
      <c r="S267" s="694">
        <v>0.15972222222222224</v>
      </c>
      <c r="T267" s="689">
        <f t="shared" si="19"/>
        <v>0</v>
      </c>
      <c r="U267" s="689">
        <f t="shared" si="19"/>
        <v>0</v>
      </c>
      <c r="V267" s="689">
        <f t="shared" si="19"/>
        <v>0</v>
      </c>
      <c r="W267" s="689">
        <f t="shared" si="19"/>
        <v>0</v>
      </c>
      <c r="X267" s="689">
        <f t="shared" si="19"/>
        <v>0</v>
      </c>
      <c r="Y267" s="689">
        <f t="shared" si="19"/>
        <v>0</v>
      </c>
      <c r="Z267" s="689">
        <f t="shared" si="19"/>
        <v>0</v>
      </c>
      <c r="AA267" s="689">
        <f t="shared" si="19"/>
        <v>0</v>
      </c>
      <c r="AB267" s="683">
        <f t="shared" si="19"/>
        <v>0</v>
      </c>
      <c r="AC267" s="689">
        <f t="shared" si="19"/>
        <v>0.10999999999999943</v>
      </c>
      <c r="AD267" s="689">
        <f t="shared" si="19"/>
        <v>9.9999999999997868E-3</v>
      </c>
      <c r="AE267" s="689">
        <f t="shared" si="19"/>
        <v>0</v>
      </c>
      <c r="AF267" s="689">
        <f t="shared" si="19"/>
        <v>0</v>
      </c>
      <c r="AG267" s="689">
        <f t="shared" si="18"/>
        <v>1.9999999999999574E-2</v>
      </c>
      <c r="AH267" s="689">
        <f t="shared" si="18"/>
        <v>0</v>
      </c>
      <c r="AI267" s="689">
        <f t="shared" si="18"/>
        <v>0</v>
      </c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73"/>
    </row>
    <row r="268" spans="1:57" ht="16" thickBot="1">
      <c r="A268" s="688">
        <v>0.16319444444444445</v>
      </c>
      <c r="B268" s="689">
        <v>9.0500000000000007</v>
      </c>
      <c r="C268" s="689">
        <v>10.49</v>
      </c>
      <c r="D268" s="689">
        <v>10.43</v>
      </c>
      <c r="E268" s="689">
        <v>9.52</v>
      </c>
      <c r="F268" s="689">
        <v>9.56</v>
      </c>
      <c r="G268" s="689">
        <v>10.01</v>
      </c>
      <c r="H268" s="689">
        <v>10.37</v>
      </c>
      <c r="I268" s="689">
        <v>9.19</v>
      </c>
      <c r="J268" s="683">
        <v>8.3000000000000007</v>
      </c>
      <c r="K268" s="689">
        <v>9.7200000000000006</v>
      </c>
      <c r="L268" s="689">
        <v>10.66</v>
      </c>
      <c r="M268" s="689">
        <v>9.4600000000000009</v>
      </c>
      <c r="N268" s="689">
        <v>10.72</v>
      </c>
      <c r="O268" s="689">
        <v>10.35</v>
      </c>
      <c r="P268" s="689">
        <v>10.02</v>
      </c>
      <c r="Q268" s="689">
        <v>8.19</v>
      </c>
      <c r="R268" s="676"/>
      <c r="S268" s="694">
        <v>0.16319444444444445</v>
      </c>
      <c r="T268" s="689">
        <f t="shared" si="19"/>
        <v>1.0000000000001563E-2</v>
      </c>
      <c r="U268" s="689">
        <f t="shared" si="19"/>
        <v>0</v>
      </c>
      <c r="V268" s="689">
        <f t="shared" si="19"/>
        <v>0</v>
      </c>
      <c r="W268" s="689">
        <f t="shared" si="19"/>
        <v>0</v>
      </c>
      <c r="X268" s="689">
        <f t="shared" si="19"/>
        <v>0</v>
      </c>
      <c r="Y268" s="689">
        <f t="shared" si="19"/>
        <v>0</v>
      </c>
      <c r="Z268" s="689">
        <f t="shared" si="19"/>
        <v>0</v>
      </c>
      <c r="AA268" s="689">
        <f t="shared" si="19"/>
        <v>0</v>
      </c>
      <c r="AB268" s="683">
        <f t="shared" si="19"/>
        <v>0</v>
      </c>
      <c r="AC268" s="689">
        <f t="shared" si="19"/>
        <v>3.0000000000001137E-2</v>
      </c>
      <c r="AD268" s="689">
        <f t="shared" si="19"/>
        <v>0</v>
      </c>
      <c r="AE268" s="689">
        <f t="shared" si="19"/>
        <v>0</v>
      </c>
      <c r="AF268" s="689">
        <f t="shared" si="19"/>
        <v>0</v>
      </c>
      <c r="AG268" s="689">
        <f t="shared" si="18"/>
        <v>0</v>
      </c>
      <c r="AH268" s="689">
        <f t="shared" si="18"/>
        <v>0.20999999999999908</v>
      </c>
      <c r="AI268" s="689">
        <f t="shared" si="18"/>
        <v>0</v>
      </c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73"/>
    </row>
    <row r="269" spans="1:57" ht="16" thickTop="1">
      <c r="A269" s="693">
        <v>0.16666666666666666</v>
      </c>
      <c r="B269" s="685">
        <v>9.0500000000000007</v>
      </c>
      <c r="C269" s="685">
        <v>10.49</v>
      </c>
      <c r="D269" s="685">
        <v>10.46</v>
      </c>
      <c r="E269" s="685">
        <v>9.52</v>
      </c>
      <c r="F269" s="685">
        <v>9.56</v>
      </c>
      <c r="G269" s="685">
        <v>10.01</v>
      </c>
      <c r="H269" s="685">
        <v>10.37</v>
      </c>
      <c r="I269" s="685">
        <v>9.19</v>
      </c>
      <c r="J269" s="686">
        <v>8.3000000000000007</v>
      </c>
      <c r="K269" s="685">
        <v>9.74</v>
      </c>
      <c r="L269" s="685">
        <v>10.66</v>
      </c>
      <c r="M269" s="685">
        <v>9.4600000000000009</v>
      </c>
      <c r="N269" s="685">
        <v>10.72</v>
      </c>
      <c r="O269" s="685">
        <v>10.35</v>
      </c>
      <c r="P269" s="685">
        <v>10.130000000000001</v>
      </c>
      <c r="Q269" s="685">
        <v>8.19</v>
      </c>
      <c r="R269" s="676"/>
      <c r="S269" s="684">
        <v>0.16666666666666666</v>
      </c>
      <c r="T269" s="685">
        <f t="shared" si="19"/>
        <v>0</v>
      </c>
      <c r="U269" s="685">
        <f t="shared" si="19"/>
        <v>0</v>
      </c>
      <c r="V269" s="685">
        <f t="shared" si="19"/>
        <v>3.0000000000001137E-2</v>
      </c>
      <c r="W269" s="685">
        <f t="shared" si="19"/>
        <v>0</v>
      </c>
      <c r="X269" s="685">
        <f t="shared" si="19"/>
        <v>0</v>
      </c>
      <c r="Y269" s="685">
        <f t="shared" si="19"/>
        <v>0</v>
      </c>
      <c r="Z269" s="685">
        <f t="shared" si="19"/>
        <v>0</v>
      </c>
      <c r="AA269" s="685">
        <f t="shared" si="19"/>
        <v>0</v>
      </c>
      <c r="AB269" s="686">
        <f t="shared" si="19"/>
        <v>0</v>
      </c>
      <c r="AC269" s="685">
        <f t="shared" si="19"/>
        <v>1.9999999999999574E-2</v>
      </c>
      <c r="AD269" s="685">
        <f t="shared" si="19"/>
        <v>0</v>
      </c>
      <c r="AE269" s="685">
        <f t="shared" si="19"/>
        <v>0</v>
      </c>
      <c r="AF269" s="685">
        <f t="shared" si="19"/>
        <v>0</v>
      </c>
      <c r="AG269" s="685">
        <f t="shared" si="18"/>
        <v>0</v>
      </c>
      <c r="AH269" s="685">
        <f t="shared" si="18"/>
        <v>0.11000000000000121</v>
      </c>
      <c r="AI269" s="685">
        <f t="shared" si="18"/>
        <v>0</v>
      </c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73"/>
    </row>
    <row r="270" spans="1:57">
      <c r="A270" s="688">
        <v>0.17013888888888887</v>
      </c>
      <c r="B270" s="689">
        <v>9.33</v>
      </c>
      <c r="C270" s="689">
        <v>10.56</v>
      </c>
      <c r="D270" s="689">
        <v>10.46</v>
      </c>
      <c r="E270" s="689">
        <v>9.52</v>
      </c>
      <c r="F270" s="689">
        <v>9.56</v>
      </c>
      <c r="G270" s="689">
        <v>10.01</v>
      </c>
      <c r="H270" s="689">
        <v>10.37</v>
      </c>
      <c r="I270" s="689">
        <v>9.19</v>
      </c>
      <c r="J270" s="683">
        <v>8.3000000000000007</v>
      </c>
      <c r="K270" s="689">
        <v>9.74</v>
      </c>
      <c r="L270" s="689">
        <v>10.66</v>
      </c>
      <c r="M270" s="689">
        <v>9.4600000000000009</v>
      </c>
      <c r="N270" s="689">
        <v>10.72</v>
      </c>
      <c r="O270" s="689">
        <v>10.35</v>
      </c>
      <c r="P270" s="689">
        <v>10.130000000000001</v>
      </c>
      <c r="Q270" s="689">
        <v>8.19</v>
      </c>
      <c r="R270" s="676"/>
      <c r="S270" s="694">
        <v>0.17013888888888887</v>
      </c>
      <c r="T270" s="689">
        <f t="shared" si="19"/>
        <v>0.27999999999999936</v>
      </c>
      <c r="U270" s="689">
        <f t="shared" si="19"/>
        <v>7.0000000000000284E-2</v>
      </c>
      <c r="V270" s="689">
        <f t="shared" si="19"/>
        <v>0</v>
      </c>
      <c r="W270" s="689">
        <f t="shared" si="19"/>
        <v>0</v>
      </c>
      <c r="X270" s="689">
        <f t="shared" si="19"/>
        <v>0</v>
      </c>
      <c r="Y270" s="689">
        <f t="shared" si="19"/>
        <v>0</v>
      </c>
      <c r="Z270" s="689">
        <f t="shared" si="19"/>
        <v>0</v>
      </c>
      <c r="AA270" s="689">
        <f t="shared" si="19"/>
        <v>0</v>
      </c>
      <c r="AB270" s="683">
        <f t="shared" ref="AA270:AI299" si="20">J270-J269</f>
        <v>0</v>
      </c>
      <c r="AC270" s="689">
        <f t="shared" si="20"/>
        <v>0</v>
      </c>
      <c r="AD270" s="689">
        <f t="shared" si="20"/>
        <v>0</v>
      </c>
      <c r="AE270" s="689">
        <f t="shared" si="20"/>
        <v>0</v>
      </c>
      <c r="AF270" s="689">
        <f t="shared" si="20"/>
        <v>0</v>
      </c>
      <c r="AG270" s="689">
        <f t="shared" si="18"/>
        <v>0</v>
      </c>
      <c r="AH270" s="689">
        <f t="shared" si="18"/>
        <v>0</v>
      </c>
      <c r="AI270" s="689">
        <f t="shared" si="18"/>
        <v>0</v>
      </c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73"/>
    </row>
    <row r="271" spans="1:57">
      <c r="A271" s="688">
        <v>0.17361111111111113</v>
      </c>
      <c r="B271" s="689">
        <v>9.33</v>
      </c>
      <c r="C271" s="689">
        <v>10.67</v>
      </c>
      <c r="D271" s="689">
        <v>10.46</v>
      </c>
      <c r="E271" s="689">
        <v>9.52</v>
      </c>
      <c r="F271" s="689">
        <v>9.56</v>
      </c>
      <c r="G271" s="689">
        <v>10.16</v>
      </c>
      <c r="H271" s="689">
        <v>10.37</v>
      </c>
      <c r="I271" s="689">
        <v>9.19</v>
      </c>
      <c r="J271" s="683">
        <v>8.36</v>
      </c>
      <c r="K271" s="689">
        <v>9.75</v>
      </c>
      <c r="L271" s="689">
        <v>10.66</v>
      </c>
      <c r="M271" s="689">
        <v>9.82</v>
      </c>
      <c r="N271" s="689">
        <v>10.72</v>
      </c>
      <c r="O271" s="689">
        <v>10.35</v>
      </c>
      <c r="P271" s="689">
        <v>10.199999999999999</v>
      </c>
      <c r="Q271" s="689">
        <v>8.19</v>
      </c>
      <c r="R271" s="676"/>
      <c r="S271" s="694">
        <v>0.17361111111111113</v>
      </c>
      <c r="T271" s="689">
        <f t="shared" ref="T271:AI303" si="21">B271-B270</f>
        <v>0</v>
      </c>
      <c r="U271" s="689">
        <f t="shared" si="21"/>
        <v>0.10999999999999943</v>
      </c>
      <c r="V271" s="689">
        <f t="shared" si="21"/>
        <v>0</v>
      </c>
      <c r="W271" s="689">
        <f t="shared" si="21"/>
        <v>0</v>
      </c>
      <c r="X271" s="689">
        <f t="shared" si="21"/>
        <v>0</v>
      </c>
      <c r="Y271" s="689">
        <f t="shared" si="21"/>
        <v>0.15000000000000036</v>
      </c>
      <c r="Z271" s="689">
        <f t="shared" si="21"/>
        <v>0</v>
      </c>
      <c r="AA271" s="689">
        <f t="shared" si="20"/>
        <v>0</v>
      </c>
      <c r="AB271" s="683">
        <f t="shared" si="20"/>
        <v>5.9999999999998721E-2</v>
      </c>
      <c r="AC271" s="689">
        <f t="shared" si="20"/>
        <v>9.9999999999997868E-3</v>
      </c>
      <c r="AD271" s="689">
        <f t="shared" si="20"/>
        <v>0</v>
      </c>
      <c r="AE271" s="689">
        <f t="shared" si="20"/>
        <v>0.35999999999999943</v>
      </c>
      <c r="AF271" s="689">
        <f t="shared" si="20"/>
        <v>0</v>
      </c>
      <c r="AG271" s="689">
        <f t="shared" si="18"/>
        <v>0</v>
      </c>
      <c r="AH271" s="689">
        <f t="shared" si="18"/>
        <v>6.9999999999998508E-2</v>
      </c>
      <c r="AI271" s="689">
        <f t="shared" si="18"/>
        <v>0</v>
      </c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73"/>
    </row>
    <row r="272" spans="1:57">
      <c r="A272" s="688">
        <v>0.17708333333333334</v>
      </c>
      <c r="B272" s="689">
        <v>9.35</v>
      </c>
      <c r="C272" s="689">
        <v>10.67</v>
      </c>
      <c r="D272" s="689">
        <v>10.46</v>
      </c>
      <c r="E272" s="689">
        <v>9.52</v>
      </c>
      <c r="F272" s="689">
        <v>9.56</v>
      </c>
      <c r="G272" s="689">
        <v>10.18</v>
      </c>
      <c r="H272" s="689">
        <v>10.37</v>
      </c>
      <c r="I272" s="689">
        <v>9.19</v>
      </c>
      <c r="J272" s="683">
        <v>8.41</v>
      </c>
      <c r="K272" s="689">
        <v>9.7899999999999991</v>
      </c>
      <c r="L272" s="689">
        <v>10.66</v>
      </c>
      <c r="M272" s="689">
        <v>9.82</v>
      </c>
      <c r="N272" s="689">
        <v>10.72</v>
      </c>
      <c r="O272" s="689">
        <v>10.35</v>
      </c>
      <c r="P272" s="689">
        <v>10.63</v>
      </c>
      <c r="Q272" s="689">
        <v>8.19</v>
      </c>
      <c r="R272" s="676"/>
      <c r="S272" s="694">
        <v>0.17708333333333334</v>
      </c>
      <c r="T272" s="689">
        <f t="shared" si="21"/>
        <v>1.9999999999999574E-2</v>
      </c>
      <c r="U272" s="689">
        <f t="shared" si="21"/>
        <v>0</v>
      </c>
      <c r="V272" s="689">
        <f t="shared" si="21"/>
        <v>0</v>
      </c>
      <c r="W272" s="689">
        <f t="shared" si="21"/>
        <v>0</v>
      </c>
      <c r="X272" s="689">
        <f t="shared" si="21"/>
        <v>0</v>
      </c>
      <c r="Y272" s="689">
        <f t="shared" si="21"/>
        <v>1.9999999999999574E-2</v>
      </c>
      <c r="Z272" s="689">
        <f t="shared" si="21"/>
        <v>0</v>
      </c>
      <c r="AA272" s="689">
        <f t="shared" si="20"/>
        <v>0</v>
      </c>
      <c r="AB272" s="683">
        <f t="shared" si="20"/>
        <v>5.0000000000000711E-2</v>
      </c>
      <c r="AC272" s="689">
        <f t="shared" si="20"/>
        <v>3.9999999999999147E-2</v>
      </c>
      <c r="AD272" s="689">
        <f t="shared" si="20"/>
        <v>0</v>
      </c>
      <c r="AE272" s="689">
        <f t="shared" si="20"/>
        <v>0</v>
      </c>
      <c r="AF272" s="689">
        <f t="shared" si="20"/>
        <v>0</v>
      </c>
      <c r="AG272" s="689">
        <f t="shared" si="18"/>
        <v>0</v>
      </c>
      <c r="AH272" s="689">
        <f t="shared" si="18"/>
        <v>0.43000000000000149</v>
      </c>
      <c r="AI272" s="689">
        <f t="shared" si="18"/>
        <v>0</v>
      </c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73"/>
    </row>
    <row r="273" spans="1:57">
      <c r="A273" s="688">
        <v>0.18055555555555555</v>
      </c>
      <c r="B273" s="689">
        <v>9.35</v>
      </c>
      <c r="C273" s="689">
        <v>10.68</v>
      </c>
      <c r="D273" s="689">
        <v>10.46</v>
      </c>
      <c r="E273" s="689">
        <v>9.64</v>
      </c>
      <c r="F273" s="689">
        <v>9.56</v>
      </c>
      <c r="G273" s="689">
        <v>10.18</v>
      </c>
      <c r="H273" s="689">
        <v>10.37</v>
      </c>
      <c r="I273" s="689">
        <v>9.19</v>
      </c>
      <c r="J273" s="683">
        <v>8.44</v>
      </c>
      <c r="K273" s="689">
        <v>9.7899999999999991</v>
      </c>
      <c r="L273" s="689">
        <v>10.66</v>
      </c>
      <c r="M273" s="689">
        <v>9.82</v>
      </c>
      <c r="N273" s="689">
        <v>10.72</v>
      </c>
      <c r="O273" s="689">
        <v>10.35</v>
      </c>
      <c r="P273" s="689">
        <v>10.63</v>
      </c>
      <c r="Q273" s="689">
        <v>8.19</v>
      </c>
      <c r="R273" s="676"/>
      <c r="S273" s="694">
        <v>0.18055555555555555</v>
      </c>
      <c r="T273" s="689">
        <f t="shared" si="21"/>
        <v>0</v>
      </c>
      <c r="U273" s="689">
        <f t="shared" si="21"/>
        <v>9.9999999999997868E-3</v>
      </c>
      <c r="V273" s="689">
        <f t="shared" si="21"/>
        <v>0</v>
      </c>
      <c r="W273" s="689">
        <f t="shared" si="21"/>
        <v>0.12000000000000099</v>
      </c>
      <c r="X273" s="689">
        <f t="shared" si="21"/>
        <v>0</v>
      </c>
      <c r="Y273" s="689">
        <f t="shared" si="21"/>
        <v>0</v>
      </c>
      <c r="Z273" s="689">
        <f t="shared" si="21"/>
        <v>0</v>
      </c>
      <c r="AA273" s="689">
        <f t="shared" si="20"/>
        <v>0</v>
      </c>
      <c r="AB273" s="683">
        <f t="shared" si="20"/>
        <v>2.9999999999999361E-2</v>
      </c>
      <c r="AC273" s="689">
        <f t="shared" si="20"/>
        <v>0</v>
      </c>
      <c r="AD273" s="689">
        <f t="shared" si="20"/>
        <v>0</v>
      </c>
      <c r="AE273" s="689">
        <f t="shared" si="20"/>
        <v>0</v>
      </c>
      <c r="AF273" s="689">
        <f t="shared" si="20"/>
        <v>0</v>
      </c>
      <c r="AG273" s="689">
        <f t="shared" si="18"/>
        <v>0</v>
      </c>
      <c r="AH273" s="689">
        <f t="shared" si="18"/>
        <v>0</v>
      </c>
      <c r="AI273" s="689">
        <f t="shared" si="18"/>
        <v>0</v>
      </c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73"/>
    </row>
    <row r="274" spans="1:57">
      <c r="A274" s="688">
        <v>0.18402777777777779</v>
      </c>
      <c r="B274" s="689">
        <v>9.35</v>
      </c>
      <c r="C274" s="689">
        <v>10.68</v>
      </c>
      <c r="D274" s="689">
        <v>10.47</v>
      </c>
      <c r="E274" s="689">
        <v>9.67</v>
      </c>
      <c r="F274" s="689">
        <v>9.56</v>
      </c>
      <c r="G274" s="689">
        <v>10.18</v>
      </c>
      <c r="H274" s="689">
        <v>10.37</v>
      </c>
      <c r="I274" s="689">
        <v>9.19</v>
      </c>
      <c r="J274" s="683">
        <v>8.44</v>
      </c>
      <c r="K274" s="689">
        <v>9.7899999999999991</v>
      </c>
      <c r="L274" s="689">
        <v>10.66</v>
      </c>
      <c r="M274" s="689">
        <v>9.84</v>
      </c>
      <c r="N274" s="689">
        <v>10.72</v>
      </c>
      <c r="O274" s="689">
        <v>10.41</v>
      </c>
      <c r="P274" s="689">
        <v>10.63</v>
      </c>
      <c r="Q274" s="689">
        <v>8.19</v>
      </c>
      <c r="R274" s="676"/>
      <c r="S274" s="694">
        <v>0.18402777777777779</v>
      </c>
      <c r="T274" s="689">
        <f t="shared" si="21"/>
        <v>0</v>
      </c>
      <c r="U274" s="689">
        <f t="shared" si="21"/>
        <v>0</v>
      </c>
      <c r="V274" s="689">
        <f t="shared" si="21"/>
        <v>9.9999999999997868E-3</v>
      </c>
      <c r="W274" s="689">
        <f t="shared" si="21"/>
        <v>2.9999999999999361E-2</v>
      </c>
      <c r="X274" s="689">
        <f t="shared" si="21"/>
        <v>0</v>
      </c>
      <c r="Y274" s="689">
        <f t="shared" si="21"/>
        <v>0</v>
      </c>
      <c r="Z274" s="689">
        <f t="shared" si="21"/>
        <v>0</v>
      </c>
      <c r="AA274" s="689">
        <f t="shared" si="20"/>
        <v>0</v>
      </c>
      <c r="AB274" s="683">
        <f t="shared" si="20"/>
        <v>0</v>
      </c>
      <c r="AC274" s="689">
        <f t="shared" si="20"/>
        <v>0</v>
      </c>
      <c r="AD274" s="689">
        <f t="shared" si="20"/>
        <v>0</v>
      </c>
      <c r="AE274" s="689">
        <f t="shared" si="20"/>
        <v>1.9999999999999574E-2</v>
      </c>
      <c r="AF274" s="689">
        <f t="shared" si="20"/>
        <v>0</v>
      </c>
      <c r="AG274" s="689">
        <f t="shared" si="18"/>
        <v>6.0000000000000497E-2</v>
      </c>
      <c r="AH274" s="689">
        <f t="shared" si="18"/>
        <v>0</v>
      </c>
      <c r="AI274" s="689">
        <f t="shared" si="18"/>
        <v>0</v>
      </c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73"/>
    </row>
    <row r="275" spans="1:57">
      <c r="A275" s="688">
        <v>0.1875</v>
      </c>
      <c r="B275" s="689">
        <v>9.43</v>
      </c>
      <c r="C275" s="689">
        <v>10.68</v>
      </c>
      <c r="D275" s="689">
        <v>10.58</v>
      </c>
      <c r="E275" s="689">
        <v>9.67</v>
      </c>
      <c r="F275" s="689">
        <v>9.56</v>
      </c>
      <c r="G275" s="689">
        <v>10.18</v>
      </c>
      <c r="H275" s="689">
        <v>10.37</v>
      </c>
      <c r="I275" s="689">
        <v>9.19</v>
      </c>
      <c r="J275" s="683">
        <v>8.44</v>
      </c>
      <c r="K275" s="689">
        <v>9.7899999999999991</v>
      </c>
      <c r="L275" s="689">
        <v>10.66</v>
      </c>
      <c r="M275" s="689">
        <v>9.84</v>
      </c>
      <c r="N275" s="689">
        <v>10.72</v>
      </c>
      <c r="O275" s="689">
        <v>10.41</v>
      </c>
      <c r="P275" s="689">
        <v>10.63</v>
      </c>
      <c r="Q275" s="689">
        <v>8.19</v>
      </c>
      <c r="R275" s="676"/>
      <c r="S275" s="694">
        <v>0.1875</v>
      </c>
      <c r="T275" s="689">
        <f t="shared" si="21"/>
        <v>8.0000000000000071E-2</v>
      </c>
      <c r="U275" s="689">
        <f t="shared" si="21"/>
        <v>0</v>
      </c>
      <c r="V275" s="689">
        <f t="shared" si="21"/>
        <v>0.10999999999999943</v>
      </c>
      <c r="W275" s="689">
        <f t="shared" si="21"/>
        <v>0</v>
      </c>
      <c r="X275" s="689">
        <f t="shared" si="21"/>
        <v>0</v>
      </c>
      <c r="Y275" s="689">
        <f t="shared" si="21"/>
        <v>0</v>
      </c>
      <c r="Z275" s="689">
        <f t="shared" si="21"/>
        <v>0</v>
      </c>
      <c r="AA275" s="689">
        <f t="shared" si="20"/>
        <v>0</v>
      </c>
      <c r="AB275" s="683">
        <f t="shared" si="20"/>
        <v>0</v>
      </c>
      <c r="AC275" s="689">
        <f t="shared" si="20"/>
        <v>0</v>
      </c>
      <c r="AD275" s="689">
        <f t="shared" si="20"/>
        <v>0</v>
      </c>
      <c r="AE275" s="689">
        <f t="shared" si="20"/>
        <v>0</v>
      </c>
      <c r="AF275" s="689">
        <f t="shared" si="20"/>
        <v>0</v>
      </c>
      <c r="AG275" s="689">
        <f t="shared" si="18"/>
        <v>0</v>
      </c>
      <c r="AH275" s="689">
        <f t="shared" si="18"/>
        <v>0</v>
      </c>
      <c r="AI275" s="689">
        <f t="shared" si="18"/>
        <v>0</v>
      </c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73"/>
    </row>
    <row r="276" spans="1:57">
      <c r="A276" s="688">
        <v>0.19097222222222221</v>
      </c>
      <c r="B276" s="689">
        <v>9.43</v>
      </c>
      <c r="C276" s="689">
        <v>10.68</v>
      </c>
      <c r="D276" s="689">
        <v>10.67</v>
      </c>
      <c r="E276" s="689">
        <v>9.7100000000000009</v>
      </c>
      <c r="F276" s="689">
        <v>9.56</v>
      </c>
      <c r="G276" s="689">
        <v>10.18</v>
      </c>
      <c r="H276" s="689">
        <v>10.37</v>
      </c>
      <c r="I276" s="689">
        <v>9.1999999999999993</v>
      </c>
      <c r="J276" s="683">
        <v>8.44</v>
      </c>
      <c r="K276" s="689">
        <v>9.7899999999999991</v>
      </c>
      <c r="L276" s="689">
        <v>10.66</v>
      </c>
      <c r="M276" s="689">
        <v>9.84</v>
      </c>
      <c r="N276" s="689">
        <v>10.72</v>
      </c>
      <c r="O276" s="689">
        <v>10.44</v>
      </c>
      <c r="P276" s="689">
        <v>10.63</v>
      </c>
      <c r="Q276" s="689">
        <v>8.1999999999999993</v>
      </c>
      <c r="R276" s="676"/>
      <c r="S276" s="694">
        <v>0.19097222222222221</v>
      </c>
      <c r="T276" s="689">
        <f t="shared" si="21"/>
        <v>0</v>
      </c>
      <c r="U276" s="689">
        <f t="shared" si="21"/>
        <v>0</v>
      </c>
      <c r="V276" s="689">
        <f t="shared" si="21"/>
        <v>8.9999999999999858E-2</v>
      </c>
      <c r="W276" s="689">
        <f t="shared" si="21"/>
        <v>4.0000000000000924E-2</v>
      </c>
      <c r="X276" s="689">
        <f t="shared" si="21"/>
        <v>0</v>
      </c>
      <c r="Y276" s="689">
        <f t="shared" si="21"/>
        <v>0</v>
      </c>
      <c r="Z276" s="689">
        <f t="shared" si="21"/>
        <v>0</v>
      </c>
      <c r="AA276" s="689">
        <f t="shared" si="20"/>
        <v>9.9999999999997868E-3</v>
      </c>
      <c r="AB276" s="683">
        <f t="shared" si="20"/>
        <v>0</v>
      </c>
      <c r="AC276" s="689">
        <f t="shared" si="20"/>
        <v>0</v>
      </c>
      <c r="AD276" s="689">
        <f t="shared" si="20"/>
        <v>0</v>
      </c>
      <c r="AE276" s="689">
        <f t="shared" si="20"/>
        <v>0</v>
      </c>
      <c r="AF276" s="689">
        <f t="shared" si="20"/>
        <v>0</v>
      </c>
      <c r="AG276" s="689">
        <f t="shared" si="18"/>
        <v>2.9999999999999361E-2</v>
      </c>
      <c r="AH276" s="689">
        <f t="shared" si="18"/>
        <v>0</v>
      </c>
      <c r="AI276" s="689">
        <f t="shared" si="18"/>
        <v>9.9999999999997868E-3</v>
      </c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73"/>
    </row>
    <row r="277" spans="1:57">
      <c r="A277" s="688">
        <v>0.19444444444444445</v>
      </c>
      <c r="B277" s="689">
        <v>9.43</v>
      </c>
      <c r="C277" s="689">
        <v>10.68</v>
      </c>
      <c r="D277" s="689">
        <v>10.72</v>
      </c>
      <c r="E277" s="689">
        <v>9.7100000000000009</v>
      </c>
      <c r="F277" s="689">
        <v>9.56</v>
      </c>
      <c r="G277" s="689">
        <v>10.18</v>
      </c>
      <c r="H277" s="689">
        <v>10.37</v>
      </c>
      <c r="I277" s="689">
        <v>9.1999999999999993</v>
      </c>
      <c r="J277" s="683">
        <v>8.44</v>
      </c>
      <c r="K277" s="689">
        <v>9.7899999999999991</v>
      </c>
      <c r="L277" s="689">
        <v>10.72</v>
      </c>
      <c r="M277" s="689">
        <v>9.84</v>
      </c>
      <c r="N277" s="689">
        <v>10.72</v>
      </c>
      <c r="O277" s="689">
        <v>10.7</v>
      </c>
      <c r="P277" s="689">
        <v>10.63</v>
      </c>
      <c r="Q277" s="689">
        <v>8.1999999999999993</v>
      </c>
      <c r="R277" s="676"/>
      <c r="S277" s="694">
        <v>0.19444444444444445</v>
      </c>
      <c r="T277" s="689">
        <f t="shared" si="21"/>
        <v>0</v>
      </c>
      <c r="U277" s="689">
        <f t="shared" si="21"/>
        <v>0</v>
      </c>
      <c r="V277" s="689">
        <f t="shared" si="21"/>
        <v>5.0000000000000711E-2</v>
      </c>
      <c r="W277" s="689">
        <f t="shared" si="21"/>
        <v>0</v>
      </c>
      <c r="X277" s="689">
        <f t="shared" si="21"/>
        <v>0</v>
      </c>
      <c r="Y277" s="689">
        <f t="shared" si="21"/>
        <v>0</v>
      </c>
      <c r="Z277" s="689">
        <f t="shared" si="21"/>
        <v>0</v>
      </c>
      <c r="AA277" s="689">
        <f t="shared" si="20"/>
        <v>0</v>
      </c>
      <c r="AB277" s="683">
        <f t="shared" si="20"/>
        <v>0</v>
      </c>
      <c r="AC277" s="689">
        <f t="shared" si="20"/>
        <v>0</v>
      </c>
      <c r="AD277" s="689">
        <f t="shared" si="20"/>
        <v>6.0000000000000497E-2</v>
      </c>
      <c r="AE277" s="689">
        <f t="shared" si="20"/>
        <v>0</v>
      </c>
      <c r="AF277" s="689">
        <f t="shared" si="20"/>
        <v>0</v>
      </c>
      <c r="AG277" s="689">
        <f t="shared" si="18"/>
        <v>0.25999999999999979</v>
      </c>
      <c r="AH277" s="689">
        <f t="shared" si="18"/>
        <v>0</v>
      </c>
      <c r="AI277" s="689">
        <f t="shared" si="18"/>
        <v>0</v>
      </c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73"/>
    </row>
    <row r="278" spans="1:57">
      <c r="A278" s="688">
        <v>0.19791666666666666</v>
      </c>
      <c r="B278" s="689">
        <v>9.43</v>
      </c>
      <c r="C278" s="689">
        <v>10.68</v>
      </c>
      <c r="D278" s="689">
        <v>10.77</v>
      </c>
      <c r="E278" s="689">
        <v>9.7100000000000009</v>
      </c>
      <c r="F278" s="689">
        <v>9.56</v>
      </c>
      <c r="G278" s="689">
        <v>10.18</v>
      </c>
      <c r="H278" s="689">
        <v>10.37</v>
      </c>
      <c r="I278" s="689">
        <v>9.1999999999999993</v>
      </c>
      <c r="J278" s="683">
        <v>8.44</v>
      </c>
      <c r="K278" s="689">
        <v>9.7899999999999991</v>
      </c>
      <c r="L278" s="689">
        <v>10.72</v>
      </c>
      <c r="M278" s="689">
        <v>9.84</v>
      </c>
      <c r="N278" s="689">
        <v>10.72</v>
      </c>
      <c r="O278" s="689">
        <v>10.71</v>
      </c>
      <c r="P278" s="689">
        <v>10.63</v>
      </c>
      <c r="Q278" s="689">
        <v>8.1999999999999993</v>
      </c>
      <c r="R278" s="676"/>
      <c r="S278" s="694">
        <v>0.19791666666666666</v>
      </c>
      <c r="T278" s="689">
        <f t="shared" si="21"/>
        <v>0</v>
      </c>
      <c r="U278" s="689">
        <f t="shared" si="21"/>
        <v>0</v>
      </c>
      <c r="V278" s="689">
        <f t="shared" si="21"/>
        <v>4.9999999999998934E-2</v>
      </c>
      <c r="W278" s="689">
        <f t="shared" si="21"/>
        <v>0</v>
      </c>
      <c r="X278" s="689">
        <f t="shared" si="21"/>
        <v>0</v>
      </c>
      <c r="Y278" s="689">
        <f t="shared" si="21"/>
        <v>0</v>
      </c>
      <c r="Z278" s="689">
        <f t="shared" si="21"/>
        <v>0</v>
      </c>
      <c r="AA278" s="689">
        <f t="shared" si="20"/>
        <v>0</v>
      </c>
      <c r="AB278" s="683">
        <f t="shared" si="20"/>
        <v>0</v>
      </c>
      <c r="AC278" s="689">
        <f t="shared" si="20"/>
        <v>0</v>
      </c>
      <c r="AD278" s="689">
        <f t="shared" si="20"/>
        <v>0</v>
      </c>
      <c r="AE278" s="689">
        <f t="shared" si="20"/>
        <v>0</v>
      </c>
      <c r="AF278" s="689">
        <f t="shared" si="20"/>
        <v>0</v>
      </c>
      <c r="AG278" s="689">
        <f t="shared" si="18"/>
        <v>1.0000000000001563E-2</v>
      </c>
      <c r="AH278" s="689">
        <f t="shared" si="18"/>
        <v>0</v>
      </c>
      <c r="AI278" s="689">
        <f t="shared" si="18"/>
        <v>0</v>
      </c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73"/>
    </row>
    <row r="279" spans="1:57">
      <c r="A279" s="688">
        <v>0.20138888888888887</v>
      </c>
      <c r="B279" s="689">
        <v>9.43</v>
      </c>
      <c r="C279" s="689">
        <v>10.68</v>
      </c>
      <c r="D279" s="689">
        <v>10.77</v>
      </c>
      <c r="E279" s="689">
        <v>9.7200000000000006</v>
      </c>
      <c r="F279" s="689">
        <v>9.56</v>
      </c>
      <c r="G279" s="689">
        <v>10.18</v>
      </c>
      <c r="H279" s="689">
        <v>10.37</v>
      </c>
      <c r="I279" s="689">
        <v>9.1999999999999993</v>
      </c>
      <c r="J279" s="683">
        <v>8.44</v>
      </c>
      <c r="K279" s="689">
        <v>9.7899999999999991</v>
      </c>
      <c r="L279" s="689">
        <v>10.72</v>
      </c>
      <c r="M279" s="689">
        <v>9.84</v>
      </c>
      <c r="N279" s="689">
        <v>10.72</v>
      </c>
      <c r="O279" s="689">
        <v>10.71</v>
      </c>
      <c r="P279" s="689">
        <v>10.63</v>
      </c>
      <c r="Q279" s="689">
        <v>8.1999999999999993</v>
      </c>
      <c r="R279" s="676"/>
      <c r="S279" s="694">
        <v>0.20138888888888887</v>
      </c>
      <c r="T279" s="689">
        <f t="shared" si="21"/>
        <v>0</v>
      </c>
      <c r="U279" s="689">
        <f t="shared" si="21"/>
        <v>0</v>
      </c>
      <c r="V279" s="689">
        <f t="shared" si="21"/>
        <v>0</v>
      </c>
      <c r="W279" s="689">
        <f t="shared" si="21"/>
        <v>9.9999999999997868E-3</v>
      </c>
      <c r="X279" s="689">
        <f t="shared" si="21"/>
        <v>0</v>
      </c>
      <c r="Y279" s="689">
        <f t="shared" si="21"/>
        <v>0</v>
      </c>
      <c r="Z279" s="689">
        <f t="shared" si="21"/>
        <v>0</v>
      </c>
      <c r="AA279" s="689">
        <f t="shared" si="20"/>
        <v>0</v>
      </c>
      <c r="AB279" s="683">
        <f t="shared" si="20"/>
        <v>0</v>
      </c>
      <c r="AC279" s="689">
        <f t="shared" si="20"/>
        <v>0</v>
      </c>
      <c r="AD279" s="689">
        <f t="shared" si="20"/>
        <v>0</v>
      </c>
      <c r="AE279" s="689">
        <f t="shared" si="20"/>
        <v>0</v>
      </c>
      <c r="AF279" s="689">
        <f t="shared" si="20"/>
        <v>0</v>
      </c>
      <c r="AG279" s="689">
        <f t="shared" si="20"/>
        <v>0</v>
      </c>
      <c r="AH279" s="689">
        <f t="shared" si="20"/>
        <v>0</v>
      </c>
      <c r="AI279" s="689">
        <f t="shared" si="20"/>
        <v>0</v>
      </c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73"/>
    </row>
    <row r="280" spans="1:57" ht="16" thickBot="1">
      <c r="A280" s="688">
        <v>0.20486111111111113</v>
      </c>
      <c r="B280" s="689">
        <v>9.43</v>
      </c>
      <c r="C280" s="689">
        <v>10.68</v>
      </c>
      <c r="D280" s="689">
        <v>10.77</v>
      </c>
      <c r="E280" s="689">
        <v>9.7200000000000006</v>
      </c>
      <c r="F280" s="689">
        <v>9.56</v>
      </c>
      <c r="G280" s="689">
        <v>10.18</v>
      </c>
      <c r="H280" s="689">
        <v>10.37</v>
      </c>
      <c r="I280" s="689">
        <v>9.1999999999999993</v>
      </c>
      <c r="J280" s="683">
        <v>8.44</v>
      </c>
      <c r="K280" s="689">
        <v>9.7899999999999991</v>
      </c>
      <c r="L280" s="689">
        <v>10.72</v>
      </c>
      <c r="M280" s="689">
        <v>9.84</v>
      </c>
      <c r="N280" s="689">
        <v>10.72</v>
      </c>
      <c r="O280" s="689">
        <v>10.72</v>
      </c>
      <c r="P280" s="689">
        <v>10.63</v>
      </c>
      <c r="Q280" s="689">
        <v>8.23</v>
      </c>
      <c r="R280" s="676"/>
      <c r="S280" s="694">
        <v>0.20486111111111113</v>
      </c>
      <c r="T280" s="689">
        <f t="shared" si="21"/>
        <v>0</v>
      </c>
      <c r="U280" s="689">
        <f t="shared" si="21"/>
        <v>0</v>
      </c>
      <c r="V280" s="689">
        <f t="shared" si="21"/>
        <v>0</v>
      </c>
      <c r="W280" s="689">
        <f t="shared" si="21"/>
        <v>0</v>
      </c>
      <c r="X280" s="689">
        <f t="shared" si="21"/>
        <v>0</v>
      </c>
      <c r="Y280" s="689">
        <f t="shared" si="21"/>
        <v>0</v>
      </c>
      <c r="Z280" s="689">
        <f t="shared" si="21"/>
        <v>0</v>
      </c>
      <c r="AA280" s="689">
        <f t="shared" si="20"/>
        <v>0</v>
      </c>
      <c r="AB280" s="683">
        <f t="shared" si="20"/>
        <v>0</v>
      </c>
      <c r="AC280" s="689">
        <f t="shared" si="20"/>
        <v>0</v>
      </c>
      <c r="AD280" s="689">
        <f t="shared" si="20"/>
        <v>0</v>
      </c>
      <c r="AE280" s="689">
        <f t="shared" si="20"/>
        <v>0</v>
      </c>
      <c r="AF280" s="689">
        <f t="shared" si="20"/>
        <v>0</v>
      </c>
      <c r="AG280" s="689">
        <f t="shared" si="20"/>
        <v>9.9999999999997868E-3</v>
      </c>
      <c r="AH280" s="689">
        <f t="shared" si="20"/>
        <v>0</v>
      </c>
      <c r="AI280" s="689">
        <f t="shared" si="20"/>
        <v>3.0000000000001137E-2</v>
      </c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73"/>
    </row>
    <row r="281" spans="1:57" ht="16" thickTop="1">
      <c r="A281" s="693">
        <v>0.20833333333333334</v>
      </c>
      <c r="B281" s="685">
        <v>9.43</v>
      </c>
      <c r="C281" s="685">
        <v>10.68</v>
      </c>
      <c r="D281" s="685">
        <v>10.77</v>
      </c>
      <c r="E281" s="685">
        <v>9.7200000000000006</v>
      </c>
      <c r="F281" s="685">
        <v>9.56</v>
      </c>
      <c r="G281" s="685">
        <v>10.18</v>
      </c>
      <c r="H281" s="685">
        <v>10.37</v>
      </c>
      <c r="I281" s="685">
        <v>9.1999999999999993</v>
      </c>
      <c r="J281" s="686">
        <v>8.44</v>
      </c>
      <c r="K281" s="685">
        <v>9.83</v>
      </c>
      <c r="L281" s="685">
        <v>10.72</v>
      </c>
      <c r="M281" s="685">
        <v>9.84</v>
      </c>
      <c r="N281" s="685">
        <v>10.81</v>
      </c>
      <c r="O281" s="685">
        <v>10.73</v>
      </c>
      <c r="P281" s="685">
        <v>10.63</v>
      </c>
      <c r="Q281" s="685">
        <v>8.31</v>
      </c>
      <c r="R281" s="676"/>
      <c r="S281" s="684">
        <v>0.20833333333333334</v>
      </c>
      <c r="T281" s="685">
        <f t="shared" si="21"/>
        <v>0</v>
      </c>
      <c r="U281" s="685">
        <f t="shared" si="21"/>
        <v>0</v>
      </c>
      <c r="V281" s="685">
        <f t="shared" si="21"/>
        <v>0</v>
      </c>
      <c r="W281" s="685">
        <f t="shared" si="21"/>
        <v>0</v>
      </c>
      <c r="X281" s="685">
        <f t="shared" si="21"/>
        <v>0</v>
      </c>
      <c r="Y281" s="685">
        <f t="shared" si="21"/>
        <v>0</v>
      </c>
      <c r="Z281" s="685">
        <f t="shared" si="21"/>
        <v>0</v>
      </c>
      <c r="AA281" s="685">
        <f t="shared" si="20"/>
        <v>0</v>
      </c>
      <c r="AB281" s="686">
        <f t="shared" si="20"/>
        <v>0</v>
      </c>
      <c r="AC281" s="685">
        <f t="shared" si="20"/>
        <v>4.0000000000000924E-2</v>
      </c>
      <c r="AD281" s="685">
        <f t="shared" si="20"/>
        <v>0</v>
      </c>
      <c r="AE281" s="685">
        <f t="shared" si="20"/>
        <v>0</v>
      </c>
      <c r="AF281" s="685">
        <f t="shared" si="20"/>
        <v>8.9999999999999858E-2</v>
      </c>
      <c r="AG281" s="685">
        <f t="shared" si="20"/>
        <v>9.9999999999997868E-3</v>
      </c>
      <c r="AH281" s="685">
        <f t="shared" si="20"/>
        <v>0</v>
      </c>
      <c r="AI281" s="685">
        <f t="shared" si="20"/>
        <v>8.0000000000000071E-2</v>
      </c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73"/>
    </row>
    <row r="282" spans="1:57">
      <c r="A282" s="688">
        <v>0.21180555555555555</v>
      </c>
      <c r="B282" s="689">
        <v>9.43</v>
      </c>
      <c r="C282" s="689">
        <v>10.68</v>
      </c>
      <c r="D282" s="689">
        <v>10.77</v>
      </c>
      <c r="E282" s="689">
        <v>9.7200000000000006</v>
      </c>
      <c r="F282" s="689">
        <v>9.56</v>
      </c>
      <c r="G282" s="689">
        <v>10.19</v>
      </c>
      <c r="H282" s="689">
        <v>10.47</v>
      </c>
      <c r="I282" s="689">
        <v>9.1999999999999993</v>
      </c>
      <c r="J282" s="683">
        <v>8.44</v>
      </c>
      <c r="K282" s="689">
        <v>9.83</v>
      </c>
      <c r="L282" s="689">
        <v>10.72</v>
      </c>
      <c r="M282" s="689">
        <v>9.84</v>
      </c>
      <c r="N282" s="689">
        <v>10.89</v>
      </c>
      <c r="O282" s="689">
        <v>10.73</v>
      </c>
      <c r="P282" s="689">
        <v>10.63</v>
      </c>
      <c r="Q282" s="689">
        <v>8.31</v>
      </c>
      <c r="R282" s="676"/>
      <c r="S282" s="694">
        <v>0.21180555555555555</v>
      </c>
      <c r="T282" s="689">
        <f t="shared" si="21"/>
        <v>0</v>
      </c>
      <c r="U282" s="689">
        <f t="shared" si="21"/>
        <v>0</v>
      </c>
      <c r="V282" s="689">
        <f t="shared" si="21"/>
        <v>0</v>
      </c>
      <c r="W282" s="689">
        <f t="shared" si="21"/>
        <v>0</v>
      </c>
      <c r="X282" s="689">
        <f t="shared" si="21"/>
        <v>0</v>
      </c>
      <c r="Y282" s="689">
        <f t="shared" si="21"/>
        <v>9.9999999999997868E-3</v>
      </c>
      <c r="Z282" s="689">
        <f t="shared" si="21"/>
        <v>0.10000000000000142</v>
      </c>
      <c r="AA282" s="689">
        <f t="shared" si="20"/>
        <v>0</v>
      </c>
      <c r="AB282" s="683">
        <f t="shared" si="20"/>
        <v>0</v>
      </c>
      <c r="AC282" s="689">
        <f t="shared" si="20"/>
        <v>0</v>
      </c>
      <c r="AD282" s="689">
        <f t="shared" si="20"/>
        <v>0</v>
      </c>
      <c r="AE282" s="689">
        <f t="shared" si="20"/>
        <v>0</v>
      </c>
      <c r="AF282" s="689">
        <f t="shared" si="20"/>
        <v>8.0000000000000071E-2</v>
      </c>
      <c r="AG282" s="689">
        <f t="shared" si="20"/>
        <v>0</v>
      </c>
      <c r="AH282" s="689">
        <f t="shared" si="20"/>
        <v>0</v>
      </c>
      <c r="AI282" s="689">
        <f t="shared" si="20"/>
        <v>0</v>
      </c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73"/>
    </row>
    <row r="283" spans="1:57">
      <c r="A283" s="688">
        <v>0.21527777777777779</v>
      </c>
      <c r="B283" s="689">
        <v>9.43</v>
      </c>
      <c r="C283" s="689">
        <v>10.68</v>
      </c>
      <c r="D283" s="689">
        <v>10.79</v>
      </c>
      <c r="E283" s="689">
        <v>9.7200000000000006</v>
      </c>
      <c r="F283" s="689">
        <v>9.56</v>
      </c>
      <c r="G283" s="689">
        <v>10.46</v>
      </c>
      <c r="H283" s="689">
        <v>10.47</v>
      </c>
      <c r="I283" s="689">
        <v>9.1999999999999993</v>
      </c>
      <c r="J283" s="683">
        <v>8.44</v>
      </c>
      <c r="K283" s="689">
        <v>9.83</v>
      </c>
      <c r="L283" s="689">
        <v>10.74</v>
      </c>
      <c r="M283" s="689">
        <v>9.84</v>
      </c>
      <c r="N283" s="689">
        <v>10.89</v>
      </c>
      <c r="O283" s="689">
        <v>10.73</v>
      </c>
      <c r="P283" s="689">
        <v>10.63</v>
      </c>
      <c r="Q283" s="689">
        <v>8.31</v>
      </c>
      <c r="R283" s="676"/>
      <c r="S283" s="694">
        <v>0.21527777777777779</v>
      </c>
      <c r="T283" s="689">
        <f t="shared" si="21"/>
        <v>0</v>
      </c>
      <c r="U283" s="689">
        <f t="shared" si="21"/>
        <v>0</v>
      </c>
      <c r="V283" s="689">
        <f t="shared" si="21"/>
        <v>1.9999999999999574E-2</v>
      </c>
      <c r="W283" s="689">
        <f t="shared" si="21"/>
        <v>0</v>
      </c>
      <c r="X283" s="689">
        <f t="shared" si="21"/>
        <v>0</v>
      </c>
      <c r="Y283" s="689">
        <f t="shared" si="21"/>
        <v>0.27000000000000135</v>
      </c>
      <c r="Z283" s="689">
        <f t="shared" si="21"/>
        <v>0</v>
      </c>
      <c r="AA283" s="689">
        <f t="shared" si="20"/>
        <v>0</v>
      </c>
      <c r="AB283" s="683">
        <f t="shared" si="20"/>
        <v>0</v>
      </c>
      <c r="AC283" s="689">
        <f t="shared" si="20"/>
        <v>0</v>
      </c>
      <c r="AD283" s="689">
        <f t="shared" si="20"/>
        <v>1.9999999999999574E-2</v>
      </c>
      <c r="AE283" s="689">
        <f t="shared" si="20"/>
        <v>0</v>
      </c>
      <c r="AF283" s="689">
        <f t="shared" si="20"/>
        <v>0</v>
      </c>
      <c r="AG283" s="689">
        <f t="shared" si="20"/>
        <v>0</v>
      </c>
      <c r="AH283" s="689">
        <f t="shared" si="20"/>
        <v>0</v>
      </c>
      <c r="AI283" s="689">
        <f t="shared" si="20"/>
        <v>0</v>
      </c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73"/>
    </row>
    <row r="284" spans="1:57">
      <c r="A284" s="688">
        <v>0.21875</v>
      </c>
      <c r="B284" s="689">
        <v>9.43</v>
      </c>
      <c r="C284" s="689">
        <v>10.68</v>
      </c>
      <c r="D284" s="689">
        <v>10.82</v>
      </c>
      <c r="E284" s="689">
        <v>9.7200000000000006</v>
      </c>
      <c r="F284" s="689">
        <v>9.56</v>
      </c>
      <c r="G284" s="689">
        <v>10.5</v>
      </c>
      <c r="H284" s="689">
        <v>10.5</v>
      </c>
      <c r="I284" s="689">
        <v>9.1999999999999993</v>
      </c>
      <c r="J284" s="683">
        <v>8.44</v>
      </c>
      <c r="K284" s="689">
        <v>9.84</v>
      </c>
      <c r="L284" s="689">
        <v>11.09</v>
      </c>
      <c r="M284" s="689">
        <v>9.84</v>
      </c>
      <c r="N284" s="689">
        <v>10.9</v>
      </c>
      <c r="O284" s="689">
        <v>10.73</v>
      </c>
      <c r="P284" s="689">
        <v>10.63</v>
      </c>
      <c r="Q284" s="689">
        <v>8.31</v>
      </c>
      <c r="R284" s="676"/>
      <c r="S284" s="694">
        <v>0.21875</v>
      </c>
      <c r="T284" s="689">
        <f t="shared" si="21"/>
        <v>0</v>
      </c>
      <c r="U284" s="689">
        <f t="shared" si="21"/>
        <v>0</v>
      </c>
      <c r="V284" s="689">
        <f t="shared" si="21"/>
        <v>3.0000000000001137E-2</v>
      </c>
      <c r="W284" s="689">
        <f t="shared" si="21"/>
        <v>0</v>
      </c>
      <c r="X284" s="689">
        <f t="shared" si="21"/>
        <v>0</v>
      </c>
      <c r="Y284" s="689">
        <f t="shared" si="21"/>
        <v>3.9999999999999147E-2</v>
      </c>
      <c r="Z284" s="689">
        <f t="shared" si="21"/>
        <v>2.9999999999999361E-2</v>
      </c>
      <c r="AA284" s="689">
        <f t="shared" si="20"/>
        <v>0</v>
      </c>
      <c r="AB284" s="683">
        <f t="shared" si="20"/>
        <v>0</v>
      </c>
      <c r="AC284" s="689">
        <f t="shared" si="20"/>
        <v>9.9999999999997868E-3</v>
      </c>
      <c r="AD284" s="689">
        <f t="shared" si="20"/>
        <v>0.34999999999999964</v>
      </c>
      <c r="AE284" s="689">
        <f t="shared" si="20"/>
        <v>0</v>
      </c>
      <c r="AF284" s="689">
        <f t="shared" si="20"/>
        <v>9.9999999999997868E-3</v>
      </c>
      <c r="AG284" s="689">
        <f t="shared" si="20"/>
        <v>0</v>
      </c>
      <c r="AH284" s="689">
        <f t="shared" si="20"/>
        <v>0</v>
      </c>
      <c r="AI284" s="689">
        <f t="shared" si="20"/>
        <v>0</v>
      </c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73"/>
    </row>
    <row r="285" spans="1:57">
      <c r="A285" s="688">
        <v>0.22222222222222221</v>
      </c>
      <c r="B285" s="689">
        <v>9.43</v>
      </c>
      <c r="C285" s="689">
        <v>10.68</v>
      </c>
      <c r="D285" s="689">
        <v>10.82</v>
      </c>
      <c r="E285" s="689">
        <v>9.7200000000000006</v>
      </c>
      <c r="F285" s="689">
        <v>9.68</v>
      </c>
      <c r="G285" s="689">
        <v>10.5</v>
      </c>
      <c r="H285" s="689">
        <v>10.5</v>
      </c>
      <c r="I285" s="689">
        <v>9.1999999999999993</v>
      </c>
      <c r="J285" s="683">
        <v>8.48</v>
      </c>
      <c r="K285" s="689">
        <v>9.84</v>
      </c>
      <c r="L285" s="689">
        <v>11.12</v>
      </c>
      <c r="M285" s="689">
        <v>9.84</v>
      </c>
      <c r="N285" s="689">
        <v>10.9</v>
      </c>
      <c r="O285" s="689">
        <v>10.73</v>
      </c>
      <c r="P285" s="689">
        <v>10.63</v>
      </c>
      <c r="Q285" s="689">
        <v>8.31</v>
      </c>
      <c r="R285" s="676"/>
      <c r="S285" s="694">
        <v>0.22222222222222221</v>
      </c>
      <c r="T285" s="689">
        <f t="shared" si="21"/>
        <v>0</v>
      </c>
      <c r="U285" s="689">
        <f t="shared" si="21"/>
        <v>0</v>
      </c>
      <c r="V285" s="689">
        <f t="shared" si="21"/>
        <v>0</v>
      </c>
      <c r="W285" s="689">
        <f t="shared" si="21"/>
        <v>0</v>
      </c>
      <c r="X285" s="689">
        <f t="shared" si="21"/>
        <v>0.11999999999999922</v>
      </c>
      <c r="Y285" s="689">
        <f t="shared" si="21"/>
        <v>0</v>
      </c>
      <c r="Z285" s="689">
        <f t="shared" si="21"/>
        <v>0</v>
      </c>
      <c r="AA285" s="689">
        <f t="shared" si="20"/>
        <v>0</v>
      </c>
      <c r="AB285" s="683">
        <f t="shared" si="20"/>
        <v>4.0000000000000924E-2</v>
      </c>
      <c r="AC285" s="689">
        <f t="shared" si="20"/>
        <v>0</v>
      </c>
      <c r="AD285" s="689">
        <f t="shared" si="20"/>
        <v>2.9999999999999361E-2</v>
      </c>
      <c r="AE285" s="689">
        <f t="shared" si="20"/>
        <v>0</v>
      </c>
      <c r="AF285" s="689">
        <f t="shared" si="20"/>
        <v>0</v>
      </c>
      <c r="AG285" s="689">
        <f t="shared" si="20"/>
        <v>0</v>
      </c>
      <c r="AH285" s="689">
        <f t="shared" si="20"/>
        <v>0</v>
      </c>
      <c r="AI285" s="689">
        <f t="shared" si="20"/>
        <v>0</v>
      </c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73"/>
    </row>
    <row r="286" spans="1:57">
      <c r="A286" s="688">
        <v>0.22569444444444445</v>
      </c>
      <c r="B286" s="689">
        <v>9.43</v>
      </c>
      <c r="C286" s="689">
        <v>10.73</v>
      </c>
      <c r="D286" s="689">
        <v>10.82</v>
      </c>
      <c r="E286" s="689">
        <v>9.7200000000000006</v>
      </c>
      <c r="F286" s="689">
        <v>9.7100000000000009</v>
      </c>
      <c r="G286" s="689">
        <v>10.5</v>
      </c>
      <c r="H286" s="689">
        <v>10.56</v>
      </c>
      <c r="I286" s="689">
        <v>9.1999999999999993</v>
      </c>
      <c r="J286" s="683">
        <v>8.52</v>
      </c>
      <c r="K286" s="689">
        <v>9.84</v>
      </c>
      <c r="L286" s="689">
        <v>11.12</v>
      </c>
      <c r="M286" s="689">
        <v>9.84</v>
      </c>
      <c r="N286" s="689">
        <v>10.91</v>
      </c>
      <c r="O286" s="689">
        <v>10.73</v>
      </c>
      <c r="P286" s="689">
        <v>10.63</v>
      </c>
      <c r="Q286" s="689">
        <v>8.32</v>
      </c>
      <c r="R286" s="676"/>
      <c r="S286" s="694">
        <v>0.22569444444444445</v>
      </c>
      <c r="T286" s="689">
        <f t="shared" si="21"/>
        <v>0</v>
      </c>
      <c r="U286" s="689">
        <f t="shared" si="21"/>
        <v>5.0000000000000711E-2</v>
      </c>
      <c r="V286" s="689">
        <f t="shared" si="21"/>
        <v>0</v>
      </c>
      <c r="W286" s="689">
        <f t="shared" si="21"/>
        <v>0</v>
      </c>
      <c r="X286" s="689">
        <f t="shared" si="21"/>
        <v>3.0000000000001137E-2</v>
      </c>
      <c r="Y286" s="689">
        <f t="shared" si="21"/>
        <v>0</v>
      </c>
      <c r="Z286" s="689">
        <f t="shared" si="21"/>
        <v>6.0000000000000497E-2</v>
      </c>
      <c r="AA286" s="689">
        <f t="shared" si="20"/>
        <v>0</v>
      </c>
      <c r="AB286" s="683">
        <f t="shared" si="20"/>
        <v>3.9999999999999147E-2</v>
      </c>
      <c r="AC286" s="689">
        <f t="shared" si="20"/>
        <v>0</v>
      </c>
      <c r="AD286" s="689">
        <f t="shared" si="20"/>
        <v>0</v>
      </c>
      <c r="AE286" s="689">
        <f t="shared" si="20"/>
        <v>0</v>
      </c>
      <c r="AF286" s="689">
        <f t="shared" si="20"/>
        <v>9.9999999999997868E-3</v>
      </c>
      <c r="AG286" s="689">
        <f t="shared" si="20"/>
        <v>0</v>
      </c>
      <c r="AH286" s="689">
        <f t="shared" si="20"/>
        <v>0</v>
      </c>
      <c r="AI286" s="689">
        <f t="shared" si="20"/>
        <v>9.9999999999997868E-3</v>
      </c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  <c r="BD286" s="10"/>
      <c r="BE286" s="173"/>
    </row>
    <row r="287" spans="1:57">
      <c r="A287" s="688">
        <v>0.22916666666666666</v>
      </c>
      <c r="B287" s="689">
        <v>9.43</v>
      </c>
      <c r="C287" s="689">
        <v>10.86</v>
      </c>
      <c r="D287" s="689">
        <v>10.82</v>
      </c>
      <c r="E287" s="689">
        <v>10.07</v>
      </c>
      <c r="F287" s="689">
        <v>9.7100000000000009</v>
      </c>
      <c r="G287" s="689">
        <v>10.5</v>
      </c>
      <c r="H287" s="689">
        <v>10.56</v>
      </c>
      <c r="I287" s="689">
        <v>9.1999999999999993</v>
      </c>
      <c r="J287" s="683">
        <v>8.52</v>
      </c>
      <c r="K287" s="689">
        <v>9.84</v>
      </c>
      <c r="L287" s="689">
        <v>11.12</v>
      </c>
      <c r="M287" s="689">
        <v>9.84</v>
      </c>
      <c r="N287" s="689">
        <v>10.91</v>
      </c>
      <c r="O287" s="689">
        <v>10.73</v>
      </c>
      <c r="P287" s="689">
        <v>10.65</v>
      </c>
      <c r="Q287" s="689">
        <v>8.3699999999999992</v>
      </c>
      <c r="R287" s="676"/>
      <c r="S287" s="694">
        <v>0.22916666666666666</v>
      </c>
      <c r="T287" s="689">
        <f t="shared" si="21"/>
        <v>0</v>
      </c>
      <c r="U287" s="689">
        <f t="shared" si="21"/>
        <v>0.12999999999999901</v>
      </c>
      <c r="V287" s="689">
        <f t="shared" si="21"/>
        <v>0</v>
      </c>
      <c r="W287" s="689">
        <f t="shared" si="21"/>
        <v>0.34999999999999964</v>
      </c>
      <c r="X287" s="689">
        <f t="shared" si="21"/>
        <v>0</v>
      </c>
      <c r="Y287" s="689">
        <f t="shared" si="21"/>
        <v>0</v>
      </c>
      <c r="Z287" s="689">
        <f t="shared" si="21"/>
        <v>0</v>
      </c>
      <c r="AA287" s="689">
        <f t="shared" si="20"/>
        <v>0</v>
      </c>
      <c r="AB287" s="683">
        <f t="shared" si="20"/>
        <v>0</v>
      </c>
      <c r="AC287" s="689">
        <f t="shared" si="20"/>
        <v>0</v>
      </c>
      <c r="AD287" s="689">
        <f t="shared" si="20"/>
        <v>0</v>
      </c>
      <c r="AE287" s="689">
        <f t="shared" si="20"/>
        <v>0</v>
      </c>
      <c r="AF287" s="689">
        <f t="shared" si="20"/>
        <v>0</v>
      </c>
      <c r="AG287" s="689">
        <f t="shared" si="20"/>
        <v>0</v>
      </c>
      <c r="AH287" s="689">
        <f t="shared" si="20"/>
        <v>1.9999999999999574E-2</v>
      </c>
      <c r="AI287" s="689">
        <f t="shared" si="20"/>
        <v>4.9999999999998934E-2</v>
      </c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73"/>
    </row>
    <row r="288" spans="1:57">
      <c r="A288" s="688">
        <v>0.23263888888888887</v>
      </c>
      <c r="B288" s="689">
        <v>9.43</v>
      </c>
      <c r="C288" s="689">
        <v>10.92</v>
      </c>
      <c r="D288" s="689">
        <v>10.82</v>
      </c>
      <c r="E288" s="689">
        <v>10.08</v>
      </c>
      <c r="F288" s="689">
        <v>9.7100000000000009</v>
      </c>
      <c r="G288" s="689">
        <v>10.5</v>
      </c>
      <c r="H288" s="689">
        <v>10.56</v>
      </c>
      <c r="I288" s="689">
        <v>9.69</v>
      </c>
      <c r="J288" s="683">
        <v>8.5299999999999994</v>
      </c>
      <c r="K288" s="689">
        <v>9.9700000000000006</v>
      </c>
      <c r="L288" s="689">
        <v>11.12</v>
      </c>
      <c r="M288" s="689">
        <v>9.84</v>
      </c>
      <c r="N288" s="689">
        <v>10.91</v>
      </c>
      <c r="O288" s="689">
        <v>10.73</v>
      </c>
      <c r="P288" s="689">
        <v>10.65</v>
      </c>
      <c r="Q288" s="689">
        <v>8.4600000000000009</v>
      </c>
      <c r="R288" s="676"/>
      <c r="S288" s="694">
        <v>0.23263888888888887</v>
      </c>
      <c r="T288" s="689">
        <f t="shared" si="21"/>
        <v>0</v>
      </c>
      <c r="U288" s="689">
        <f t="shared" si="21"/>
        <v>6.0000000000000497E-2</v>
      </c>
      <c r="V288" s="689">
        <f t="shared" si="21"/>
        <v>0</v>
      </c>
      <c r="W288" s="689">
        <f t="shared" si="21"/>
        <v>9.9999999999997868E-3</v>
      </c>
      <c r="X288" s="689">
        <f t="shared" si="21"/>
        <v>0</v>
      </c>
      <c r="Y288" s="689">
        <f t="shared" si="21"/>
        <v>0</v>
      </c>
      <c r="Z288" s="689">
        <f t="shared" si="21"/>
        <v>0</v>
      </c>
      <c r="AA288" s="689">
        <f t="shared" si="20"/>
        <v>0.49000000000000021</v>
      </c>
      <c r="AB288" s="683">
        <f t="shared" si="20"/>
        <v>9.9999999999997868E-3</v>
      </c>
      <c r="AC288" s="689">
        <f t="shared" si="20"/>
        <v>0.13000000000000078</v>
      </c>
      <c r="AD288" s="689">
        <f t="shared" si="20"/>
        <v>0</v>
      </c>
      <c r="AE288" s="689">
        <f t="shared" si="20"/>
        <v>0</v>
      </c>
      <c r="AF288" s="689">
        <f t="shared" si="20"/>
        <v>0</v>
      </c>
      <c r="AG288" s="689">
        <f t="shared" si="20"/>
        <v>0</v>
      </c>
      <c r="AH288" s="689">
        <f t="shared" si="20"/>
        <v>0</v>
      </c>
      <c r="AI288" s="689">
        <f t="shared" si="20"/>
        <v>9.0000000000001634E-2</v>
      </c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  <c r="BD288" s="10"/>
      <c r="BE288" s="173"/>
    </row>
    <row r="289" spans="1:57">
      <c r="A289" s="688">
        <v>0.23611111111111113</v>
      </c>
      <c r="B289" s="689">
        <v>9.43</v>
      </c>
      <c r="C289" s="689">
        <v>10.92</v>
      </c>
      <c r="D289" s="689">
        <v>10.83</v>
      </c>
      <c r="E289" s="689">
        <v>10.08</v>
      </c>
      <c r="F289" s="689">
        <v>9.7100000000000009</v>
      </c>
      <c r="G289" s="689">
        <v>10.5</v>
      </c>
      <c r="H289" s="689">
        <v>10.56</v>
      </c>
      <c r="I289" s="689">
        <v>9.69</v>
      </c>
      <c r="J289" s="683">
        <v>8.56</v>
      </c>
      <c r="K289" s="689">
        <v>9.9700000000000006</v>
      </c>
      <c r="L289" s="689">
        <v>11.12</v>
      </c>
      <c r="M289" s="689">
        <v>9.84</v>
      </c>
      <c r="N289" s="689">
        <v>10.91</v>
      </c>
      <c r="O289" s="689">
        <v>10.73</v>
      </c>
      <c r="P289" s="689">
        <v>10.65</v>
      </c>
      <c r="Q289" s="689">
        <v>8.4600000000000009</v>
      </c>
      <c r="R289" s="676"/>
      <c r="S289" s="694">
        <v>0.23611111111111113</v>
      </c>
      <c r="T289" s="689">
        <f t="shared" si="21"/>
        <v>0</v>
      </c>
      <c r="U289" s="689">
        <f t="shared" si="21"/>
        <v>0</v>
      </c>
      <c r="V289" s="689">
        <f t="shared" si="21"/>
        <v>9.9999999999997868E-3</v>
      </c>
      <c r="W289" s="689">
        <f t="shared" si="21"/>
        <v>0</v>
      </c>
      <c r="X289" s="689">
        <f t="shared" si="21"/>
        <v>0</v>
      </c>
      <c r="Y289" s="689">
        <f t="shared" si="21"/>
        <v>0</v>
      </c>
      <c r="Z289" s="689">
        <f t="shared" si="21"/>
        <v>0</v>
      </c>
      <c r="AA289" s="689">
        <f t="shared" si="20"/>
        <v>0</v>
      </c>
      <c r="AB289" s="683">
        <f t="shared" si="20"/>
        <v>3.0000000000001137E-2</v>
      </c>
      <c r="AC289" s="689">
        <f t="shared" si="20"/>
        <v>0</v>
      </c>
      <c r="AD289" s="689">
        <f t="shared" si="20"/>
        <v>0</v>
      </c>
      <c r="AE289" s="689">
        <f t="shared" si="20"/>
        <v>0</v>
      </c>
      <c r="AF289" s="689">
        <f t="shared" si="20"/>
        <v>0</v>
      </c>
      <c r="AG289" s="689">
        <f t="shared" si="20"/>
        <v>0</v>
      </c>
      <c r="AH289" s="689">
        <f t="shared" si="20"/>
        <v>0</v>
      </c>
      <c r="AI289" s="689">
        <f t="shared" si="20"/>
        <v>0</v>
      </c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10"/>
      <c r="AW289" s="10"/>
      <c r="AX289" s="10"/>
      <c r="AY289" s="10"/>
      <c r="AZ289" s="10"/>
      <c r="BA289" s="10"/>
      <c r="BB289" s="10"/>
      <c r="BC289" s="10"/>
      <c r="BD289" s="10"/>
      <c r="BE289" s="173"/>
    </row>
    <row r="290" spans="1:57">
      <c r="A290" s="688">
        <v>0.23958333333333334</v>
      </c>
      <c r="B290" s="689">
        <v>9.43</v>
      </c>
      <c r="C290" s="689">
        <v>10.92</v>
      </c>
      <c r="D290" s="689">
        <v>10.83</v>
      </c>
      <c r="E290" s="689">
        <v>10.08</v>
      </c>
      <c r="F290" s="689">
        <v>9.7100000000000009</v>
      </c>
      <c r="G290" s="689">
        <v>10.51</v>
      </c>
      <c r="H290" s="689">
        <v>10.56</v>
      </c>
      <c r="I290" s="689">
        <v>9.69</v>
      </c>
      <c r="J290" s="683">
        <v>8.56</v>
      </c>
      <c r="K290" s="689">
        <v>9.9700000000000006</v>
      </c>
      <c r="L290" s="689">
        <v>11.12</v>
      </c>
      <c r="M290" s="689">
        <v>9.84</v>
      </c>
      <c r="N290" s="689">
        <v>10.91</v>
      </c>
      <c r="O290" s="689">
        <v>10.85</v>
      </c>
      <c r="P290" s="689">
        <v>10.65</v>
      </c>
      <c r="Q290" s="689">
        <v>8.4600000000000009</v>
      </c>
      <c r="R290" s="676"/>
      <c r="S290" s="694">
        <v>0.23958333333333334</v>
      </c>
      <c r="T290" s="689">
        <f t="shared" si="21"/>
        <v>0</v>
      </c>
      <c r="U290" s="689">
        <f t="shared" si="21"/>
        <v>0</v>
      </c>
      <c r="V290" s="689">
        <f t="shared" si="21"/>
        <v>0</v>
      </c>
      <c r="W290" s="689">
        <f t="shared" si="21"/>
        <v>0</v>
      </c>
      <c r="X290" s="689">
        <f t="shared" si="21"/>
        <v>0</v>
      </c>
      <c r="Y290" s="689">
        <f t="shared" si="21"/>
        <v>9.9999999999997868E-3</v>
      </c>
      <c r="Z290" s="689">
        <f t="shared" si="21"/>
        <v>0</v>
      </c>
      <c r="AA290" s="689">
        <f t="shared" si="20"/>
        <v>0</v>
      </c>
      <c r="AB290" s="683">
        <f t="shared" si="20"/>
        <v>0</v>
      </c>
      <c r="AC290" s="689">
        <f t="shared" si="20"/>
        <v>0</v>
      </c>
      <c r="AD290" s="689">
        <f t="shared" si="20"/>
        <v>0</v>
      </c>
      <c r="AE290" s="689">
        <f t="shared" si="20"/>
        <v>0</v>
      </c>
      <c r="AF290" s="689">
        <f t="shared" si="20"/>
        <v>0</v>
      </c>
      <c r="AG290" s="689">
        <f t="shared" si="20"/>
        <v>0.11999999999999922</v>
      </c>
      <c r="AH290" s="689">
        <f t="shared" si="20"/>
        <v>0</v>
      </c>
      <c r="AI290" s="689">
        <f t="shared" si="20"/>
        <v>0</v>
      </c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73"/>
    </row>
    <row r="291" spans="1:57">
      <c r="A291" s="688">
        <v>0.24305555555555555</v>
      </c>
      <c r="B291" s="689">
        <v>9.43</v>
      </c>
      <c r="C291" s="689">
        <v>10.92</v>
      </c>
      <c r="D291" s="689">
        <v>11.01</v>
      </c>
      <c r="E291" s="689">
        <v>10.09</v>
      </c>
      <c r="F291" s="689">
        <v>9.7100000000000009</v>
      </c>
      <c r="G291" s="689">
        <v>10.51</v>
      </c>
      <c r="H291" s="689">
        <v>10.56</v>
      </c>
      <c r="I291" s="689">
        <v>9.69</v>
      </c>
      <c r="J291" s="683">
        <v>8.6</v>
      </c>
      <c r="K291" s="689">
        <v>9.98</v>
      </c>
      <c r="L291" s="689">
        <v>11.12</v>
      </c>
      <c r="M291" s="689">
        <v>9.84</v>
      </c>
      <c r="N291" s="689">
        <v>10.91</v>
      </c>
      <c r="O291" s="689">
        <v>10.85</v>
      </c>
      <c r="P291" s="689">
        <v>10.65</v>
      </c>
      <c r="Q291" s="689">
        <v>8.4600000000000009</v>
      </c>
      <c r="R291" s="676"/>
      <c r="S291" s="694">
        <v>0.24305555555555555</v>
      </c>
      <c r="T291" s="689">
        <f t="shared" si="21"/>
        <v>0</v>
      </c>
      <c r="U291" s="689">
        <f t="shared" si="21"/>
        <v>0</v>
      </c>
      <c r="V291" s="689">
        <f t="shared" si="21"/>
        <v>0.17999999999999972</v>
      </c>
      <c r="W291" s="689">
        <f t="shared" si="21"/>
        <v>9.9999999999997868E-3</v>
      </c>
      <c r="X291" s="689">
        <f t="shared" si="21"/>
        <v>0</v>
      </c>
      <c r="Y291" s="689">
        <f t="shared" si="21"/>
        <v>0</v>
      </c>
      <c r="Z291" s="689">
        <f t="shared" si="21"/>
        <v>0</v>
      </c>
      <c r="AA291" s="689">
        <f t="shared" si="20"/>
        <v>0</v>
      </c>
      <c r="AB291" s="683">
        <f t="shared" si="20"/>
        <v>3.9999999999999147E-2</v>
      </c>
      <c r="AC291" s="689">
        <f t="shared" si="20"/>
        <v>9.9999999999997868E-3</v>
      </c>
      <c r="AD291" s="689">
        <f t="shared" si="20"/>
        <v>0</v>
      </c>
      <c r="AE291" s="689">
        <f t="shared" si="20"/>
        <v>0</v>
      </c>
      <c r="AF291" s="689">
        <f t="shared" si="20"/>
        <v>0</v>
      </c>
      <c r="AG291" s="689">
        <f t="shared" si="20"/>
        <v>0</v>
      </c>
      <c r="AH291" s="689">
        <f t="shared" si="20"/>
        <v>0</v>
      </c>
      <c r="AI291" s="689">
        <f t="shared" si="20"/>
        <v>0</v>
      </c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73"/>
    </row>
    <row r="292" spans="1:57" ht="16" thickBot="1">
      <c r="A292" s="688">
        <v>0.24652777777777779</v>
      </c>
      <c r="B292" s="689">
        <v>9.43</v>
      </c>
      <c r="C292" s="689">
        <v>10.92</v>
      </c>
      <c r="D292" s="689">
        <v>11.01</v>
      </c>
      <c r="E292" s="689">
        <v>10.09</v>
      </c>
      <c r="F292" s="689">
        <v>9.7100000000000009</v>
      </c>
      <c r="G292" s="689">
        <v>10.51</v>
      </c>
      <c r="H292" s="689">
        <v>10.56</v>
      </c>
      <c r="I292" s="689">
        <v>9.69</v>
      </c>
      <c r="J292" s="683">
        <v>8.75</v>
      </c>
      <c r="K292" s="689">
        <v>9.98</v>
      </c>
      <c r="L292" s="689">
        <v>11.12</v>
      </c>
      <c r="M292" s="689">
        <v>9.84</v>
      </c>
      <c r="N292" s="689">
        <v>10.91</v>
      </c>
      <c r="O292" s="689">
        <v>10.85</v>
      </c>
      <c r="P292" s="689">
        <v>10.65</v>
      </c>
      <c r="Q292" s="689">
        <v>8.56</v>
      </c>
      <c r="R292" s="676"/>
      <c r="S292" s="694">
        <v>0.24652777777777779</v>
      </c>
      <c r="T292" s="689">
        <f t="shared" si="21"/>
        <v>0</v>
      </c>
      <c r="U292" s="689">
        <f t="shared" si="21"/>
        <v>0</v>
      </c>
      <c r="V292" s="689">
        <f t="shared" si="21"/>
        <v>0</v>
      </c>
      <c r="W292" s="689">
        <f t="shared" si="21"/>
        <v>0</v>
      </c>
      <c r="X292" s="689">
        <f t="shared" si="21"/>
        <v>0</v>
      </c>
      <c r="Y292" s="689">
        <f t="shared" si="21"/>
        <v>0</v>
      </c>
      <c r="Z292" s="689">
        <f t="shared" si="21"/>
        <v>0</v>
      </c>
      <c r="AA292" s="689">
        <f t="shared" si="20"/>
        <v>0</v>
      </c>
      <c r="AB292" s="683">
        <f t="shared" si="20"/>
        <v>0.15000000000000036</v>
      </c>
      <c r="AC292" s="689">
        <f t="shared" si="20"/>
        <v>0</v>
      </c>
      <c r="AD292" s="689">
        <f t="shared" si="20"/>
        <v>0</v>
      </c>
      <c r="AE292" s="689">
        <f t="shared" si="20"/>
        <v>0</v>
      </c>
      <c r="AF292" s="689">
        <f t="shared" si="20"/>
        <v>0</v>
      </c>
      <c r="AG292" s="689">
        <f t="shared" si="20"/>
        <v>0</v>
      </c>
      <c r="AH292" s="689">
        <f t="shared" si="20"/>
        <v>0</v>
      </c>
      <c r="AI292" s="689">
        <f t="shared" si="20"/>
        <v>9.9999999999999645E-2</v>
      </c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73"/>
    </row>
    <row r="293" spans="1:57" ht="16" thickTop="1">
      <c r="A293" s="693">
        <v>0.25</v>
      </c>
      <c r="B293" s="685">
        <v>9.4600000000000009</v>
      </c>
      <c r="C293" s="685">
        <v>10.92</v>
      </c>
      <c r="D293" s="685">
        <v>11.01</v>
      </c>
      <c r="E293" s="685">
        <v>10.18</v>
      </c>
      <c r="F293" s="685">
        <v>9.7100000000000009</v>
      </c>
      <c r="G293" s="685">
        <v>10.51</v>
      </c>
      <c r="H293" s="685">
        <v>10.56</v>
      </c>
      <c r="I293" s="685">
        <v>9.69</v>
      </c>
      <c r="J293" s="686">
        <v>8.7799999999999994</v>
      </c>
      <c r="K293" s="685">
        <v>9.98</v>
      </c>
      <c r="L293" s="685">
        <v>11.12</v>
      </c>
      <c r="M293" s="685">
        <v>9.84</v>
      </c>
      <c r="N293" s="685">
        <v>10.91</v>
      </c>
      <c r="O293" s="685">
        <v>10.85</v>
      </c>
      <c r="P293" s="685">
        <v>10.65</v>
      </c>
      <c r="Q293" s="685">
        <v>8.65</v>
      </c>
      <c r="R293" s="676"/>
      <c r="S293" s="684">
        <v>0.25</v>
      </c>
      <c r="T293" s="685">
        <f t="shared" si="21"/>
        <v>3.0000000000001137E-2</v>
      </c>
      <c r="U293" s="685">
        <f t="shared" si="21"/>
        <v>0</v>
      </c>
      <c r="V293" s="685">
        <f t="shared" si="21"/>
        <v>0</v>
      </c>
      <c r="W293" s="685">
        <f t="shared" si="21"/>
        <v>8.9999999999999858E-2</v>
      </c>
      <c r="X293" s="685">
        <f t="shared" si="21"/>
        <v>0</v>
      </c>
      <c r="Y293" s="685">
        <f t="shared" si="21"/>
        <v>0</v>
      </c>
      <c r="Z293" s="685">
        <f t="shared" si="21"/>
        <v>0</v>
      </c>
      <c r="AA293" s="685">
        <f t="shared" si="20"/>
        <v>0</v>
      </c>
      <c r="AB293" s="686">
        <f t="shared" si="20"/>
        <v>2.9999999999999361E-2</v>
      </c>
      <c r="AC293" s="685">
        <f t="shared" si="20"/>
        <v>0</v>
      </c>
      <c r="AD293" s="685">
        <f t="shared" si="20"/>
        <v>0</v>
      </c>
      <c r="AE293" s="685">
        <f t="shared" si="20"/>
        <v>0</v>
      </c>
      <c r="AF293" s="685">
        <f t="shared" si="20"/>
        <v>0</v>
      </c>
      <c r="AG293" s="685">
        <f t="shared" si="20"/>
        <v>0</v>
      </c>
      <c r="AH293" s="685">
        <f t="shared" si="20"/>
        <v>0</v>
      </c>
      <c r="AI293" s="685">
        <f t="shared" si="20"/>
        <v>8.9999999999999858E-2</v>
      </c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73"/>
    </row>
    <row r="294" spans="1:57">
      <c r="A294" s="688">
        <v>0.25347222222222221</v>
      </c>
      <c r="B294" s="689">
        <v>9.4700000000000006</v>
      </c>
      <c r="C294" s="689">
        <v>10.92</v>
      </c>
      <c r="D294" s="689">
        <v>11.01</v>
      </c>
      <c r="E294" s="689">
        <v>10.18</v>
      </c>
      <c r="F294" s="689">
        <v>9.7100000000000009</v>
      </c>
      <c r="G294" s="689">
        <v>10.51</v>
      </c>
      <c r="H294" s="689">
        <v>10.56</v>
      </c>
      <c r="I294" s="689">
        <v>9.6999999999999993</v>
      </c>
      <c r="J294" s="683">
        <v>8.7799999999999994</v>
      </c>
      <c r="K294" s="689">
        <v>10.09</v>
      </c>
      <c r="L294" s="689">
        <v>11.13</v>
      </c>
      <c r="M294" s="689">
        <v>9.84</v>
      </c>
      <c r="N294" s="689">
        <v>10.96</v>
      </c>
      <c r="O294" s="689">
        <v>10.85</v>
      </c>
      <c r="P294" s="689">
        <v>10.65</v>
      </c>
      <c r="Q294" s="689">
        <v>8.65</v>
      </c>
      <c r="R294" s="676"/>
      <c r="S294" s="694">
        <v>0.25347222222222221</v>
      </c>
      <c r="T294" s="689">
        <f t="shared" si="21"/>
        <v>9.9999999999997868E-3</v>
      </c>
      <c r="U294" s="689">
        <f t="shared" si="21"/>
        <v>0</v>
      </c>
      <c r="V294" s="689">
        <f t="shared" si="21"/>
        <v>0</v>
      </c>
      <c r="W294" s="689">
        <f t="shared" si="21"/>
        <v>0</v>
      </c>
      <c r="X294" s="689">
        <f t="shared" si="21"/>
        <v>0</v>
      </c>
      <c r="Y294" s="689">
        <f t="shared" si="21"/>
        <v>0</v>
      </c>
      <c r="Z294" s="689">
        <f t="shared" si="21"/>
        <v>0</v>
      </c>
      <c r="AA294" s="689">
        <f t="shared" si="20"/>
        <v>9.9999999999997868E-3</v>
      </c>
      <c r="AB294" s="683">
        <f t="shared" si="20"/>
        <v>0</v>
      </c>
      <c r="AC294" s="689">
        <f t="shared" si="20"/>
        <v>0.10999999999999943</v>
      </c>
      <c r="AD294" s="689">
        <f t="shared" si="20"/>
        <v>1.0000000000001563E-2</v>
      </c>
      <c r="AE294" s="689">
        <f t="shared" si="20"/>
        <v>0</v>
      </c>
      <c r="AF294" s="689">
        <f t="shared" si="20"/>
        <v>5.0000000000000711E-2</v>
      </c>
      <c r="AG294" s="689">
        <f t="shared" si="20"/>
        <v>0</v>
      </c>
      <c r="AH294" s="689">
        <f t="shared" si="20"/>
        <v>0</v>
      </c>
      <c r="AI294" s="689">
        <f t="shared" si="20"/>
        <v>0</v>
      </c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73"/>
    </row>
    <row r="295" spans="1:57">
      <c r="A295" s="688">
        <v>0.25694444444444448</v>
      </c>
      <c r="B295" s="689">
        <v>9.48</v>
      </c>
      <c r="C295" s="689">
        <v>10.93</v>
      </c>
      <c r="D295" s="689">
        <v>11.01</v>
      </c>
      <c r="E295" s="689">
        <v>10.18</v>
      </c>
      <c r="F295" s="689">
        <v>9.77</v>
      </c>
      <c r="G295" s="689">
        <v>10.51</v>
      </c>
      <c r="H295" s="689">
        <v>10.56</v>
      </c>
      <c r="I295" s="689">
        <v>9.6999999999999993</v>
      </c>
      <c r="J295" s="683">
        <v>8.7799999999999994</v>
      </c>
      <c r="K295" s="689">
        <v>10.119999999999999</v>
      </c>
      <c r="L295" s="689">
        <v>11.13</v>
      </c>
      <c r="M295" s="689">
        <v>9.9</v>
      </c>
      <c r="N295" s="689">
        <v>11.04</v>
      </c>
      <c r="O295" s="689">
        <v>10.85</v>
      </c>
      <c r="P295" s="689">
        <v>10.65</v>
      </c>
      <c r="Q295" s="689">
        <v>8.65</v>
      </c>
      <c r="R295" s="676"/>
      <c r="S295" s="694">
        <v>0.25694444444444448</v>
      </c>
      <c r="T295" s="689">
        <f t="shared" si="21"/>
        <v>9.9999999999997868E-3</v>
      </c>
      <c r="U295" s="689">
        <f t="shared" si="21"/>
        <v>9.9999999999997868E-3</v>
      </c>
      <c r="V295" s="689">
        <f t="shared" si="21"/>
        <v>0</v>
      </c>
      <c r="W295" s="689">
        <f t="shared" si="21"/>
        <v>0</v>
      </c>
      <c r="X295" s="689">
        <f t="shared" si="21"/>
        <v>5.9999999999998721E-2</v>
      </c>
      <c r="Y295" s="689">
        <f t="shared" si="21"/>
        <v>0</v>
      </c>
      <c r="Z295" s="689">
        <f t="shared" si="21"/>
        <v>0</v>
      </c>
      <c r="AA295" s="689">
        <f t="shared" si="20"/>
        <v>0</v>
      </c>
      <c r="AB295" s="683">
        <f t="shared" si="20"/>
        <v>0</v>
      </c>
      <c r="AC295" s="689">
        <f t="shared" si="20"/>
        <v>2.9999999999999361E-2</v>
      </c>
      <c r="AD295" s="689">
        <f t="shared" si="20"/>
        <v>0</v>
      </c>
      <c r="AE295" s="689">
        <f t="shared" si="20"/>
        <v>6.0000000000000497E-2</v>
      </c>
      <c r="AF295" s="689">
        <f t="shared" si="20"/>
        <v>7.9999999999998295E-2</v>
      </c>
      <c r="AG295" s="689">
        <f t="shared" si="20"/>
        <v>0</v>
      </c>
      <c r="AH295" s="689">
        <f t="shared" si="20"/>
        <v>0</v>
      </c>
      <c r="AI295" s="689">
        <f t="shared" si="20"/>
        <v>0</v>
      </c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73"/>
    </row>
    <row r="296" spans="1:57">
      <c r="A296" s="688">
        <v>0.26041666666666669</v>
      </c>
      <c r="B296" s="689">
        <v>9.48</v>
      </c>
      <c r="C296" s="689">
        <v>11.02</v>
      </c>
      <c r="D296" s="689">
        <v>11.01</v>
      </c>
      <c r="E296" s="689">
        <v>10.18</v>
      </c>
      <c r="F296" s="689">
        <v>9.8800000000000008</v>
      </c>
      <c r="G296" s="689">
        <v>10.51</v>
      </c>
      <c r="H296" s="689">
        <v>10.56</v>
      </c>
      <c r="I296" s="689">
        <v>9.6999999999999993</v>
      </c>
      <c r="J296" s="683">
        <v>8.7799999999999994</v>
      </c>
      <c r="K296" s="689">
        <v>10.119999999999999</v>
      </c>
      <c r="L296" s="689">
        <v>11.13</v>
      </c>
      <c r="M296" s="689">
        <v>9.93</v>
      </c>
      <c r="N296" s="689">
        <v>11.04</v>
      </c>
      <c r="O296" s="689">
        <v>10.98</v>
      </c>
      <c r="P296" s="689">
        <v>10.65</v>
      </c>
      <c r="Q296" s="689">
        <v>8.65</v>
      </c>
      <c r="R296" s="676"/>
      <c r="S296" s="694">
        <v>0.26041666666666669</v>
      </c>
      <c r="T296" s="689">
        <f t="shared" si="21"/>
        <v>0</v>
      </c>
      <c r="U296" s="689">
        <f t="shared" si="21"/>
        <v>8.9999999999999858E-2</v>
      </c>
      <c r="V296" s="689">
        <f t="shared" si="21"/>
        <v>0</v>
      </c>
      <c r="W296" s="689">
        <f t="shared" si="21"/>
        <v>0</v>
      </c>
      <c r="X296" s="689">
        <f t="shared" si="21"/>
        <v>0.11000000000000121</v>
      </c>
      <c r="Y296" s="689">
        <f t="shared" si="21"/>
        <v>0</v>
      </c>
      <c r="Z296" s="689">
        <f t="shared" si="21"/>
        <v>0</v>
      </c>
      <c r="AA296" s="689">
        <f t="shared" si="20"/>
        <v>0</v>
      </c>
      <c r="AB296" s="683">
        <f t="shared" si="20"/>
        <v>0</v>
      </c>
      <c r="AC296" s="689">
        <f t="shared" si="20"/>
        <v>0</v>
      </c>
      <c r="AD296" s="689">
        <f t="shared" si="20"/>
        <v>0</v>
      </c>
      <c r="AE296" s="689">
        <f t="shared" si="20"/>
        <v>2.9999999999999361E-2</v>
      </c>
      <c r="AF296" s="689">
        <f t="shared" si="20"/>
        <v>0</v>
      </c>
      <c r="AG296" s="689">
        <f t="shared" si="20"/>
        <v>0.13000000000000078</v>
      </c>
      <c r="AH296" s="689">
        <f t="shared" si="20"/>
        <v>0</v>
      </c>
      <c r="AI296" s="689">
        <f t="shared" si="20"/>
        <v>0</v>
      </c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10"/>
      <c r="AW296" s="10"/>
      <c r="AX296" s="10"/>
      <c r="AY296" s="10"/>
      <c r="AZ296" s="10"/>
      <c r="BA296" s="10"/>
      <c r="BB296" s="10"/>
      <c r="BC296" s="10"/>
      <c r="BD296" s="10"/>
      <c r="BE296" s="173"/>
    </row>
    <row r="297" spans="1:57">
      <c r="A297" s="688">
        <v>0.2638888888888889</v>
      </c>
      <c r="B297" s="689">
        <v>9.48</v>
      </c>
      <c r="C297" s="689">
        <v>11.15</v>
      </c>
      <c r="D297" s="689">
        <v>11.01</v>
      </c>
      <c r="E297" s="689">
        <v>10.18</v>
      </c>
      <c r="F297" s="689">
        <v>9.8800000000000008</v>
      </c>
      <c r="G297" s="689">
        <v>10.51</v>
      </c>
      <c r="H297" s="689">
        <v>10.56</v>
      </c>
      <c r="I297" s="689">
        <v>9.6999999999999993</v>
      </c>
      <c r="J297" s="683">
        <v>8.7799999999999994</v>
      </c>
      <c r="K297" s="689">
        <v>10.119999999999999</v>
      </c>
      <c r="L297" s="689">
        <v>11.13</v>
      </c>
      <c r="M297" s="689">
        <v>9.9600000000000009</v>
      </c>
      <c r="N297" s="689">
        <v>11.04</v>
      </c>
      <c r="O297" s="689">
        <v>10.98</v>
      </c>
      <c r="P297" s="689">
        <v>10.65</v>
      </c>
      <c r="Q297" s="689">
        <v>8.65</v>
      </c>
      <c r="R297" s="676"/>
      <c r="S297" s="694">
        <v>0.2638888888888889</v>
      </c>
      <c r="T297" s="689">
        <f t="shared" si="21"/>
        <v>0</v>
      </c>
      <c r="U297" s="689">
        <f t="shared" si="21"/>
        <v>0.13000000000000078</v>
      </c>
      <c r="V297" s="689">
        <f t="shared" si="21"/>
        <v>0</v>
      </c>
      <c r="W297" s="689">
        <f t="shared" si="21"/>
        <v>0</v>
      </c>
      <c r="X297" s="689">
        <f t="shared" si="21"/>
        <v>0</v>
      </c>
      <c r="Y297" s="689">
        <f t="shared" si="21"/>
        <v>0</v>
      </c>
      <c r="Z297" s="689">
        <f t="shared" si="21"/>
        <v>0</v>
      </c>
      <c r="AA297" s="689">
        <f t="shared" si="20"/>
        <v>0</v>
      </c>
      <c r="AB297" s="683">
        <f t="shared" si="20"/>
        <v>0</v>
      </c>
      <c r="AC297" s="689">
        <f t="shared" si="20"/>
        <v>0</v>
      </c>
      <c r="AD297" s="689">
        <f t="shared" si="20"/>
        <v>0</v>
      </c>
      <c r="AE297" s="689">
        <f t="shared" si="20"/>
        <v>3.0000000000001137E-2</v>
      </c>
      <c r="AF297" s="689">
        <f t="shared" si="20"/>
        <v>0</v>
      </c>
      <c r="AG297" s="689">
        <f t="shared" si="20"/>
        <v>0</v>
      </c>
      <c r="AH297" s="689">
        <f t="shared" si="20"/>
        <v>0</v>
      </c>
      <c r="AI297" s="689">
        <f t="shared" si="20"/>
        <v>0</v>
      </c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  <c r="AU297" s="10"/>
      <c r="AV297" s="10"/>
      <c r="AW297" s="10"/>
      <c r="AX297" s="10"/>
      <c r="AY297" s="10"/>
      <c r="AZ297" s="10"/>
      <c r="BA297" s="10"/>
      <c r="BB297" s="10"/>
      <c r="BC297" s="10"/>
      <c r="BD297" s="10"/>
      <c r="BE297" s="173"/>
    </row>
    <row r="298" spans="1:57">
      <c r="A298" s="688">
        <v>0.2673611111111111</v>
      </c>
      <c r="B298" s="689">
        <v>9.48</v>
      </c>
      <c r="C298" s="689">
        <v>11.15</v>
      </c>
      <c r="D298" s="689">
        <v>11.01</v>
      </c>
      <c r="E298" s="689">
        <v>10.18</v>
      </c>
      <c r="F298" s="689">
        <v>9.9</v>
      </c>
      <c r="G298" s="689">
        <v>10.51</v>
      </c>
      <c r="H298" s="689">
        <v>10.56</v>
      </c>
      <c r="I298" s="689">
        <v>9.6999999999999993</v>
      </c>
      <c r="J298" s="683">
        <v>8.7799999999999994</v>
      </c>
      <c r="K298" s="689">
        <v>10.119999999999999</v>
      </c>
      <c r="L298" s="689">
        <v>11.2</v>
      </c>
      <c r="M298" s="689">
        <v>9.9700000000000006</v>
      </c>
      <c r="N298" s="689">
        <v>11.04</v>
      </c>
      <c r="O298" s="689">
        <v>10.98</v>
      </c>
      <c r="P298" s="689">
        <v>10.65</v>
      </c>
      <c r="Q298" s="689">
        <v>8.65</v>
      </c>
      <c r="R298" s="676"/>
      <c r="S298" s="694">
        <v>0.2673611111111111</v>
      </c>
      <c r="T298" s="689">
        <f t="shared" si="21"/>
        <v>0</v>
      </c>
      <c r="U298" s="689">
        <f t="shared" si="21"/>
        <v>0</v>
      </c>
      <c r="V298" s="689">
        <f t="shared" si="21"/>
        <v>0</v>
      </c>
      <c r="W298" s="689">
        <f t="shared" si="21"/>
        <v>0</v>
      </c>
      <c r="X298" s="689">
        <f t="shared" si="21"/>
        <v>1.9999999999999574E-2</v>
      </c>
      <c r="Y298" s="689">
        <f t="shared" si="21"/>
        <v>0</v>
      </c>
      <c r="Z298" s="689">
        <f t="shared" si="21"/>
        <v>0</v>
      </c>
      <c r="AA298" s="689">
        <f t="shared" si="20"/>
        <v>0</v>
      </c>
      <c r="AB298" s="683">
        <f t="shared" si="20"/>
        <v>0</v>
      </c>
      <c r="AC298" s="689">
        <f t="shared" si="20"/>
        <v>0</v>
      </c>
      <c r="AD298" s="689">
        <f t="shared" si="20"/>
        <v>6.9999999999998508E-2</v>
      </c>
      <c r="AE298" s="689">
        <f t="shared" si="20"/>
        <v>9.9999999999997868E-3</v>
      </c>
      <c r="AF298" s="689">
        <f t="shared" si="20"/>
        <v>0</v>
      </c>
      <c r="AG298" s="689">
        <f t="shared" si="20"/>
        <v>0</v>
      </c>
      <c r="AH298" s="689">
        <f t="shared" si="20"/>
        <v>0</v>
      </c>
      <c r="AI298" s="689">
        <f t="shared" si="20"/>
        <v>0</v>
      </c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73"/>
    </row>
    <row r="299" spans="1:57">
      <c r="A299" s="688">
        <v>0.27083333333333331</v>
      </c>
      <c r="B299" s="689">
        <v>9.48</v>
      </c>
      <c r="C299" s="689">
        <v>11.15</v>
      </c>
      <c r="D299" s="689">
        <v>11.01</v>
      </c>
      <c r="E299" s="689">
        <v>10.18</v>
      </c>
      <c r="F299" s="689">
        <v>9.9</v>
      </c>
      <c r="G299" s="689">
        <v>10.51</v>
      </c>
      <c r="H299" s="689">
        <v>10.56</v>
      </c>
      <c r="I299" s="689">
        <v>9.6999999999999993</v>
      </c>
      <c r="J299" s="683">
        <v>8.7799999999999994</v>
      </c>
      <c r="K299" s="689">
        <v>10.119999999999999</v>
      </c>
      <c r="L299" s="689">
        <v>11.23</v>
      </c>
      <c r="M299" s="689">
        <v>9.9700000000000006</v>
      </c>
      <c r="N299" s="689">
        <v>11.04</v>
      </c>
      <c r="O299" s="689">
        <v>10.98</v>
      </c>
      <c r="P299" s="689">
        <v>10.65</v>
      </c>
      <c r="Q299" s="689">
        <v>8.65</v>
      </c>
      <c r="R299" s="676"/>
      <c r="S299" s="694">
        <v>0.27083333333333331</v>
      </c>
      <c r="T299" s="689">
        <f t="shared" si="21"/>
        <v>0</v>
      </c>
      <c r="U299" s="689">
        <f t="shared" si="21"/>
        <v>0</v>
      </c>
      <c r="V299" s="689">
        <f t="shared" si="21"/>
        <v>0</v>
      </c>
      <c r="W299" s="689">
        <f t="shared" si="21"/>
        <v>0</v>
      </c>
      <c r="X299" s="689">
        <f t="shared" si="21"/>
        <v>0</v>
      </c>
      <c r="Y299" s="689">
        <f t="shared" si="21"/>
        <v>0</v>
      </c>
      <c r="Z299" s="689">
        <f t="shared" si="21"/>
        <v>0</v>
      </c>
      <c r="AA299" s="689">
        <f t="shared" si="20"/>
        <v>0</v>
      </c>
      <c r="AB299" s="683">
        <f t="shared" si="20"/>
        <v>0</v>
      </c>
      <c r="AC299" s="689">
        <f t="shared" si="20"/>
        <v>0</v>
      </c>
      <c r="AD299" s="689">
        <f t="shared" si="20"/>
        <v>3.0000000000001137E-2</v>
      </c>
      <c r="AE299" s="689">
        <f t="shared" si="20"/>
        <v>0</v>
      </c>
      <c r="AF299" s="689">
        <f t="shared" si="20"/>
        <v>0</v>
      </c>
      <c r="AG299" s="689">
        <f t="shared" si="20"/>
        <v>0</v>
      </c>
      <c r="AH299" s="689">
        <f t="shared" si="20"/>
        <v>0</v>
      </c>
      <c r="AI299" s="689">
        <f t="shared" si="20"/>
        <v>0</v>
      </c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73"/>
    </row>
    <row r="300" spans="1:57">
      <c r="A300" s="688">
        <v>0.27430555555555552</v>
      </c>
      <c r="B300" s="689">
        <v>9.48</v>
      </c>
      <c r="C300" s="689">
        <v>11.15</v>
      </c>
      <c r="D300" s="689">
        <v>11.04</v>
      </c>
      <c r="E300" s="689">
        <v>10.18</v>
      </c>
      <c r="F300" s="689">
        <v>10.050000000000001</v>
      </c>
      <c r="G300" s="689">
        <v>10.51</v>
      </c>
      <c r="H300" s="689">
        <v>10.56</v>
      </c>
      <c r="I300" s="689">
        <v>9.7100000000000009</v>
      </c>
      <c r="J300" s="683">
        <v>8.7799999999999994</v>
      </c>
      <c r="K300" s="689">
        <v>10.15</v>
      </c>
      <c r="L300" s="689">
        <v>11.23</v>
      </c>
      <c r="M300" s="689">
        <v>9.9700000000000006</v>
      </c>
      <c r="N300" s="689">
        <v>11.07</v>
      </c>
      <c r="O300" s="689">
        <v>10.98</v>
      </c>
      <c r="P300" s="689">
        <v>10.65</v>
      </c>
      <c r="Q300" s="689">
        <v>8.65</v>
      </c>
      <c r="R300" s="676"/>
      <c r="S300" s="694">
        <v>0.27430555555555552</v>
      </c>
      <c r="T300" s="689">
        <f t="shared" si="21"/>
        <v>0</v>
      </c>
      <c r="U300" s="689">
        <f t="shared" si="21"/>
        <v>0</v>
      </c>
      <c r="V300" s="689">
        <f t="shared" si="21"/>
        <v>2.9999999999999361E-2</v>
      </c>
      <c r="W300" s="689">
        <f t="shared" si="21"/>
        <v>0</v>
      </c>
      <c r="X300" s="689">
        <f t="shared" si="21"/>
        <v>0.15000000000000036</v>
      </c>
      <c r="Y300" s="689">
        <f t="shared" si="21"/>
        <v>0</v>
      </c>
      <c r="Z300" s="689">
        <f t="shared" si="21"/>
        <v>0</v>
      </c>
      <c r="AA300" s="689">
        <f t="shared" si="21"/>
        <v>1.0000000000001563E-2</v>
      </c>
      <c r="AB300" s="683">
        <f t="shared" si="21"/>
        <v>0</v>
      </c>
      <c r="AC300" s="689">
        <f t="shared" si="21"/>
        <v>3.0000000000001137E-2</v>
      </c>
      <c r="AD300" s="689">
        <f t="shared" si="21"/>
        <v>0</v>
      </c>
      <c r="AE300" s="689">
        <f t="shared" si="21"/>
        <v>0</v>
      </c>
      <c r="AF300" s="689">
        <f t="shared" si="21"/>
        <v>3.0000000000001137E-2</v>
      </c>
      <c r="AG300" s="689">
        <f t="shared" si="21"/>
        <v>0</v>
      </c>
      <c r="AH300" s="689">
        <f t="shared" si="21"/>
        <v>0</v>
      </c>
      <c r="AI300" s="689">
        <f t="shared" si="21"/>
        <v>0</v>
      </c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73"/>
    </row>
    <row r="301" spans="1:57">
      <c r="A301" s="688">
        <v>0.27777777777777779</v>
      </c>
      <c r="B301" s="689">
        <v>9.48</v>
      </c>
      <c r="C301" s="689">
        <v>11.15</v>
      </c>
      <c r="D301" s="689">
        <v>11.14</v>
      </c>
      <c r="E301" s="689">
        <v>10.18</v>
      </c>
      <c r="F301" s="689">
        <v>10.08</v>
      </c>
      <c r="G301" s="689">
        <v>10.51</v>
      </c>
      <c r="H301" s="689">
        <v>10.56</v>
      </c>
      <c r="I301" s="689">
        <v>9.7100000000000009</v>
      </c>
      <c r="J301" s="683">
        <v>8.7799999999999994</v>
      </c>
      <c r="K301" s="689">
        <v>10.24</v>
      </c>
      <c r="L301" s="689">
        <v>11.23</v>
      </c>
      <c r="M301" s="689">
        <v>10.1</v>
      </c>
      <c r="N301" s="689">
        <v>11.07</v>
      </c>
      <c r="O301" s="689">
        <v>10.98</v>
      </c>
      <c r="P301" s="689">
        <v>10.65</v>
      </c>
      <c r="Q301" s="689">
        <v>9.09</v>
      </c>
      <c r="R301" s="676"/>
      <c r="S301" s="694">
        <v>0.27777777777777779</v>
      </c>
      <c r="T301" s="689">
        <f t="shared" si="21"/>
        <v>0</v>
      </c>
      <c r="U301" s="689">
        <f t="shared" si="21"/>
        <v>0</v>
      </c>
      <c r="V301" s="689">
        <f t="shared" si="21"/>
        <v>0.10000000000000142</v>
      </c>
      <c r="W301" s="689">
        <f t="shared" si="21"/>
        <v>0</v>
      </c>
      <c r="X301" s="689">
        <f t="shared" si="21"/>
        <v>2.9999999999999361E-2</v>
      </c>
      <c r="Y301" s="689">
        <f t="shared" si="21"/>
        <v>0</v>
      </c>
      <c r="Z301" s="689">
        <f t="shared" si="21"/>
        <v>0</v>
      </c>
      <c r="AA301" s="689">
        <f t="shared" si="21"/>
        <v>0</v>
      </c>
      <c r="AB301" s="683">
        <f t="shared" si="21"/>
        <v>0</v>
      </c>
      <c r="AC301" s="689">
        <f t="shared" si="21"/>
        <v>8.9999999999999858E-2</v>
      </c>
      <c r="AD301" s="689">
        <f t="shared" si="21"/>
        <v>0</v>
      </c>
      <c r="AE301" s="689">
        <f t="shared" si="21"/>
        <v>0.12999999999999901</v>
      </c>
      <c r="AF301" s="689">
        <f t="shared" si="21"/>
        <v>0</v>
      </c>
      <c r="AG301" s="689">
        <f t="shared" si="21"/>
        <v>0</v>
      </c>
      <c r="AH301" s="689">
        <f t="shared" si="21"/>
        <v>0</v>
      </c>
      <c r="AI301" s="689">
        <f t="shared" si="21"/>
        <v>0.4399999999999995</v>
      </c>
      <c r="AJ301" s="10"/>
      <c r="AK301" s="10"/>
      <c r="AL301" s="10"/>
      <c r="AM301" s="10"/>
      <c r="AN301" s="10"/>
      <c r="AO301" s="10"/>
      <c r="AP301" s="10"/>
      <c r="AQ301" s="10"/>
      <c r="AR301" s="10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  <c r="BD301" s="10"/>
      <c r="BE301" s="173"/>
    </row>
    <row r="302" spans="1:57">
      <c r="A302" s="688">
        <v>0.28125</v>
      </c>
      <c r="B302" s="689">
        <v>9.48</v>
      </c>
      <c r="C302" s="689">
        <v>11.15</v>
      </c>
      <c r="D302" s="689">
        <v>11.14</v>
      </c>
      <c r="E302" s="689">
        <v>10.18</v>
      </c>
      <c r="F302" s="689">
        <v>10.09</v>
      </c>
      <c r="G302" s="689">
        <v>10.51</v>
      </c>
      <c r="H302" s="689">
        <v>10.58</v>
      </c>
      <c r="I302" s="689">
        <v>9.7100000000000009</v>
      </c>
      <c r="J302" s="683">
        <v>8.7799999999999994</v>
      </c>
      <c r="K302" s="689">
        <v>10.25</v>
      </c>
      <c r="L302" s="689">
        <v>11.23</v>
      </c>
      <c r="M302" s="689">
        <v>10.130000000000001</v>
      </c>
      <c r="N302" s="689">
        <v>11.24</v>
      </c>
      <c r="O302" s="689">
        <v>10.98</v>
      </c>
      <c r="P302" s="689">
        <v>10.65</v>
      </c>
      <c r="Q302" s="689">
        <v>9.09</v>
      </c>
      <c r="R302" s="676"/>
      <c r="S302" s="694">
        <v>0.28125</v>
      </c>
      <c r="T302" s="689">
        <f t="shared" si="21"/>
        <v>0</v>
      </c>
      <c r="U302" s="689">
        <f t="shared" si="21"/>
        <v>0</v>
      </c>
      <c r="V302" s="689">
        <f t="shared" si="21"/>
        <v>0</v>
      </c>
      <c r="W302" s="689">
        <f t="shared" si="21"/>
        <v>0</v>
      </c>
      <c r="X302" s="689">
        <f t="shared" si="21"/>
        <v>9.9999999999997868E-3</v>
      </c>
      <c r="Y302" s="689">
        <f t="shared" si="21"/>
        <v>0</v>
      </c>
      <c r="Z302" s="689">
        <f t="shared" si="21"/>
        <v>1.9999999999999574E-2</v>
      </c>
      <c r="AA302" s="689">
        <f t="shared" si="21"/>
        <v>0</v>
      </c>
      <c r="AB302" s="683">
        <f t="shared" si="21"/>
        <v>0</v>
      </c>
      <c r="AC302" s="689">
        <f t="shared" si="21"/>
        <v>9.9999999999997868E-3</v>
      </c>
      <c r="AD302" s="689">
        <f t="shared" si="21"/>
        <v>0</v>
      </c>
      <c r="AE302" s="689">
        <f t="shared" si="21"/>
        <v>3.0000000000001137E-2</v>
      </c>
      <c r="AF302" s="689">
        <f t="shared" si="21"/>
        <v>0.16999999999999993</v>
      </c>
      <c r="AG302" s="689">
        <f t="shared" si="21"/>
        <v>0</v>
      </c>
      <c r="AH302" s="689">
        <f t="shared" si="21"/>
        <v>0</v>
      </c>
      <c r="AI302" s="689">
        <f t="shared" si="21"/>
        <v>0</v>
      </c>
      <c r="AJ302" s="10"/>
      <c r="AK302" s="10"/>
      <c r="AL302" s="10"/>
      <c r="AM302" s="10"/>
      <c r="AN302" s="10"/>
      <c r="AO302" s="10"/>
      <c r="AP302" s="10"/>
      <c r="AQ302" s="10"/>
      <c r="AR302" s="10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  <c r="BD302" s="10"/>
      <c r="BE302" s="173"/>
    </row>
    <row r="303" spans="1:57">
      <c r="A303" s="688">
        <v>0.28472222222222221</v>
      </c>
      <c r="B303" s="689">
        <v>9.48</v>
      </c>
      <c r="C303" s="689">
        <v>11.15</v>
      </c>
      <c r="D303" s="689">
        <v>11.14</v>
      </c>
      <c r="E303" s="689">
        <v>10.18</v>
      </c>
      <c r="F303" s="689">
        <v>10.09</v>
      </c>
      <c r="G303" s="689">
        <v>10.51</v>
      </c>
      <c r="H303" s="689">
        <v>10.63</v>
      </c>
      <c r="I303" s="689">
        <v>9.7200000000000006</v>
      </c>
      <c r="J303" s="683">
        <v>8.89</v>
      </c>
      <c r="K303" s="689">
        <v>10.25</v>
      </c>
      <c r="L303" s="689">
        <v>11.23</v>
      </c>
      <c r="M303" s="689">
        <v>10.130000000000001</v>
      </c>
      <c r="N303" s="689">
        <v>11.24</v>
      </c>
      <c r="O303" s="689">
        <v>10.98</v>
      </c>
      <c r="P303" s="689">
        <v>10.65</v>
      </c>
      <c r="Q303" s="689">
        <v>9.09</v>
      </c>
      <c r="R303" s="676"/>
      <c r="S303" s="694">
        <v>0.28472222222222221</v>
      </c>
      <c r="T303" s="689">
        <f t="shared" si="21"/>
        <v>0</v>
      </c>
      <c r="U303" s="689">
        <f t="shared" si="21"/>
        <v>0</v>
      </c>
      <c r="V303" s="689">
        <f t="shared" si="21"/>
        <v>0</v>
      </c>
      <c r="W303" s="689">
        <f t="shared" si="21"/>
        <v>0</v>
      </c>
      <c r="X303" s="689">
        <f t="shared" ref="T303:AI319" si="22">F303-F302</f>
        <v>0</v>
      </c>
      <c r="Y303" s="689">
        <f t="shared" si="22"/>
        <v>0</v>
      </c>
      <c r="Z303" s="689">
        <f t="shared" si="22"/>
        <v>5.0000000000000711E-2</v>
      </c>
      <c r="AA303" s="689">
        <f t="shared" si="22"/>
        <v>9.9999999999997868E-3</v>
      </c>
      <c r="AB303" s="683">
        <f t="shared" si="22"/>
        <v>0.11000000000000121</v>
      </c>
      <c r="AC303" s="689">
        <f t="shared" si="22"/>
        <v>0</v>
      </c>
      <c r="AD303" s="689">
        <f t="shared" si="22"/>
        <v>0</v>
      </c>
      <c r="AE303" s="689">
        <f t="shared" si="22"/>
        <v>0</v>
      </c>
      <c r="AF303" s="689">
        <f t="shared" si="22"/>
        <v>0</v>
      </c>
      <c r="AG303" s="689">
        <f t="shared" si="22"/>
        <v>0</v>
      </c>
      <c r="AH303" s="689">
        <f t="shared" si="22"/>
        <v>0</v>
      </c>
      <c r="AI303" s="689">
        <f t="shared" si="22"/>
        <v>0</v>
      </c>
      <c r="AJ303" s="10"/>
      <c r="AK303" s="10"/>
      <c r="AL303" s="10"/>
      <c r="AM303" s="10"/>
      <c r="AN303" s="10"/>
      <c r="AO303" s="10"/>
      <c r="AP303" s="10"/>
      <c r="AQ303" s="10"/>
      <c r="AR303" s="10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  <c r="BD303" s="10"/>
      <c r="BE303" s="173"/>
    </row>
    <row r="304" spans="1:57" ht="16" thickBot="1">
      <c r="A304" s="688">
        <v>0.28819444444444448</v>
      </c>
      <c r="B304" s="689">
        <v>9.48</v>
      </c>
      <c r="C304" s="689">
        <v>11.15</v>
      </c>
      <c r="D304" s="689">
        <v>11.14</v>
      </c>
      <c r="E304" s="689">
        <v>10.199999999999999</v>
      </c>
      <c r="F304" s="689">
        <v>10.09</v>
      </c>
      <c r="G304" s="689">
        <v>10.51</v>
      </c>
      <c r="H304" s="689">
        <v>10.72</v>
      </c>
      <c r="I304" s="689">
        <v>9.7200000000000006</v>
      </c>
      <c r="J304" s="683">
        <v>8.89</v>
      </c>
      <c r="K304" s="689">
        <v>10.25</v>
      </c>
      <c r="L304" s="689">
        <v>11.3</v>
      </c>
      <c r="M304" s="689">
        <v>10.15</v>
      </c>
      <c r="N304" s="689">
        <v>11.24</v>
      </c>
      <c r="O304" s="689">
        <v>11</v>
      </c>
      <c r="P304" s="689">
        <v>10.65</v>
      </c>
      <c r="Q304" s="689">
        <v>9.1</v>
      </c>
      <c r="R304" s="676"/>
      <c r="S304" s="694">
        <v>0.28819444444444448</v>
      </c>
      <c r="T304" s="689">
        <f t="shared" si="22"/>
        <v>0</v>
      </c>
      <c r="U304" s="689">
        <f t="shared" si="22"/>
        <v>0</v>
      </c>
      <c r="V304" s="689">
        <f t="shared" si="22"/>
        <v>0</v>
      </c>
      <c r="W304" s="689">
        <f t="shared" si="22"/>
        <v>1.9999999999999574E-2</v>
      </c>
      <c r="X304" s="689">
        <f t="shared" si="22"/>
        <v>0</v>
      </c>
      <c r="Y304" s="689">
        <f t="shared" si="22"/>
        <v>0</v>
      </c>
      <c r="Z304" s="689">
        <f t="shared" si="22"/>
        <v>8.9999999999999858E-2</v>
      </c>
      <c r="AA304" s="689">
        <f t="shared" si="22"/>
        <v>0</v>
      </c>
      <c r="AB304" s="683">
        <f t="shared" si="22"/>
        <v>0</v>
      </c>
      <c r="AC304" s="689">
        <f t="shared" si="22"/>
        <v>0</v>
      </c>
      <c r="AD304" s="689">
        <f t="shared" si="22"/>
        <v>7.0000000000000284E-2</v>
      </c>
      <c r="AE304" s="689">
        <f t="shared" si="22"/>
        <v>1.9999999999999574E-2</v>
      </c>
      <c r="AF304" s="689">
        <f t="shared" si="22"/>
        <v>0</v>
      </c>
      <c r="AG304" s="689">
        <f t="shared" si="22"/>
        <v>1.9999999999999574E-2</v>
      </c>
      <c r="AH304" s="689">
        <f t="shared" si="22"/>
        <v>0</v>
      </c>
      <c r="AI304" s="689">
        <f t="shared" si="22"/>
        <v>9.9999999999997868E-3</v>
      </c>
      <c r="AJ304" s="10"/>
      <c r="AK304" s="10"/>
      <c r="AL304" s="10"/>
      <c r="AM304" s="10"/>
      <c r="AN304" s="10"/>
      <c r="AO304" s="10"/>
      <c r="AP304" s="10"/>
      <c r="AQ304" s="10"/>
      <c r="AR304" s="10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  <c r="BD304" s="10"/>
      <c r="BE304" s="173"/>
    </row>
    <row r="305" spans="1:57" ht="16" thickTop="1">
      <c r="A305" s="690">
        <v>0.29166666666666669</v>
      </c>
      <c r="B305" s="91">
        <v>9.48</v>
      </c>
      <c r="C305" s="91">
        <v>11.25</v>
      </c>
      <c r="D305" s="91">
        <v>11.14</v>
      </c>
      <c r="E305" s="91">
        <v>10.199999999999999</v>
      </c>
      <c r="F305" s="91">
        <v>10.09</v>
      </c>
      <c r="G305" s="91">
        <v>10.51</v>
      </c>
      <c r="H305" s="91">
        <v>10.72</v>
      </c>
      <c r="I305" s="91">
        <v>9.74</v>
      </c>
      <c r="J305" s="345">
        <v>8.89</v>
      </c>
      <c r="K305" s="91">
        <v>10.25</v>
      </c>
      <c r="L305" s="91">
        <v>11.3</v>
      </c>
      <c r="M305" s="91">
        <v>10.18</v>
      </c>
      <c r="N305" s="91">
        <v>11.24</v>
      </c>
      <c r="O305" s="91">
        <v>11</v>
      </c>
      <c r="P305" s="91">
        <v>10.65</v>
      </c>
      <c r="Q305" s="91">
        <v>9.1</v>
      </c>
      <c r="R305" s="676"/>
      <c r="S305" s="673">
        <v>0.29166666666666669</v>
      </c>
      <c r="T305" s="91">
        <f t="shared" si="22"/>
        <v>0</v>
      </c>
      <c r="U305" s="91">
        <f t="shared" si="22"/>
        <v>9.9999999999999645E-2</v>
      </c>
      <c r="V305" s="91">
        <f t="shared" si="22"/>
        <v>0</v>
      </c>
      <c r="W305" s="91">
        <f t="shared" si="22"/>
        <v>0</v>
      </c>
      <c r="X305" s="91">
        <f t="shared" si="22"/>
        <v>0</v>
      </c>
      <c r="Y305" s="91">
        <f t="shared" si="22"/>
        <v>0</v>
      </c>
      <c r="Z305" s="91">
        <f t="shared" si="22"/>
        <v>0</v>
      </c>
      <c r="AA305" s="91">
        <f t="shared" si="22"/>
        <v>1.9999999999999574E-2</v>
      </c>
      <c r="AB305" s="345">
        <f t="shared" si="22"/>
        <v>0</v>
      </c>
      <c r="AC305" s="91">
        <f t="shared" si="22"/>
        <v>0</v>
      </c>
      <c r="AD305" s="91">
        <f t="shared" si="22"/>
        <v>0</v>
      </c>
      <c r="AE305" s="91">
        <f t="shared" si="22"/>
        <v>2.9999999999999361E-2</v>
      </c>
      <c r="AF305" s="91">
        <f t="shared" si="22"/>
        <v>0</v>
      </c>
      <c r="AG305" s="91">
        <f t="shared" si="22"/>
        <v>0</v>
      </c>
      <c r="AH305" s="91">
        <f t="shared" si="22"/>
        <v>0</v>
      </c>
      <c r="AI305" s="91">
        <f t="shared" si="22"/>
        <v>0</v>
      </c>
      <c r="AJ305" s="10"/>
      <c r="AK305" s="10"/>
      <c r="AL305" s="10"/>
      <c r="AM305" s="10"/>
      <c r="AN305" s="10"/>
      <c r="AO305" s="10"/>
      <c r="AP305" s="10"/>
      <c r="AQ305" s="10"/>
      <c r="AR305" s="10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  <c r="BD305" s="10"/>
      <c r="BE305" s="173"/>
    </row>
    <row r="306" spans="1:57">
      <c r="A306" s="691">
        <v>0.2951388888888889</v>
      </c>
      <c r="B306" s="10">
        <v>9.48</v>
      </c>
      <c r="C306" s="10">
        <v>11.25</v>
      </c>
      <c r="D306" s="10">
        <v>11.16</v>
      </c>
      <c r="E306" s="10">
        <v>10.199999999999999</v>
      </c>
      <c r="F306" s="10">
        <v>10.09</v>
      </c>
      <c r="G306" s="10">
        <v>10.51</v>
      </c>
      <c r="H306" s="10">
        <v>10.72</v>
      </c>
      <c r="I306" s="10">
        <v>9.74</v>
      </c>
      <c r="J306" s="13">
        <v>8.9</v>
      </c>
      <c r="K306" s="10">
        <v>10.25</v>
      </c>
      <c r="L306" s="10">
        <v>11.3</v>
      </c>
      <c r="M306" s="10">
        <v>10.18</v>
      </c>
      <c r="N306" s="10">
        <v>11.24</v>
      </c>
      <c r="O306" s="10">
        <v>11.05</v>
      </c>
      <c r="P306" s="10">
        <v>10.65</v>
      </c>
      <c r="Q306" s="10">
        <v>9.1</v>
      </c>
      <c r="R306" s="676"/>
      <c r="S306" s="692">
        <v>0.2951388888888889</v>
      </c>
      <c r="T306" s="10">
        <f t="shared" si="22"/>
        <v>0</v>
      </c>
      <c r="U306" s="10">
        <f t="shared" si="22"/>
        <v>0</v>
      </c>
      <c r="V306" s="10">
        <f t="shared" si="22"/>
        <v>1.9999999999999574E-2</v>
      </c>
      <c r="W306" s="10">
        <f t="shared" si="22"/>
        <v>0</v>
      </c>
      <c r="X306" s="10">
        <f t="shared" si="22"/>
        <v>0</v>
      </c>
      <c r="Y306" s="10">
        <f t="shared" si="22"/>
        <v>0</v>
      </c>
      <c r="Z306" s="10">
        <f t="shared" si="22"/>
        <v>0</v>
      </c>
      <c r="AA306" s="10">
        <f t="shared" si="22"/>
        <v>0</v>
      </c>
      <c r="AB306" s="13">
        <f t="shared" si="22"/>
        <v>9.9999999999997868E-3</v>
      </c>
      <c r="AC306" s="10">
        <f t="shared" si="22"/>
        <v>0</v>
      </c>
      <c r="AD306" s="10">
        <f t="shared" si="22"/>
        <v>0</v>
      </c>
      <c r="AE306" s="10">
        <f t="shared" si="22"/>
        <v>0</v>
      </c>
      <c r="AF306" s="10">
        <f t="shared" si="22"/>
        <v>0</v>
      </c>
      <c r="AG306" s="10">
        <f t="shared" si="22"/>
        <v>5.0000000000000711E-2</v>
      </c>
      <c r="AH306" s="10">
        <f t="shared" si="22"/>
        <v>0</v>
      </c>
      <c r="AI306" s="10">
        <f t="shared" si="22"/>
        <v>0</v>
      </c>
      <c r="AJ306" s="10"/>
      <c r="AK306" s="10"/>
      <c r="AL306" s="10"/>
      <c r="AM306" s="10"/>
      <c r="AN306" s="10"/>
      <c r="AO306" s="10"/>
      <c r="AP306" s="10"/>
      <c r="AQ306" s="10"/>
      <c r="AR306" s="10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  <c r="BD306" s="10"/>
      <c r="BE306" s="173"/>
    </row>
    <row r="307" spans="1:57">
      <c r="A307" s="691">
        <v>0.2986111111111111</v>
      </c>
      <c r="B307" s="10">
        <v>9.48</v>
      </c>
      <c r="C307" s="10">
        <v>11.25</v>
      </c>
      <c r="D307" s="10">
        <v>11.16</v>
      </c>
      <c r="E307" s="10">
        <v>10.210000000000001</v>
      </c>
      <c r="F307" s="10">
        <v>10.09</v>
      </c>
      <c r="G307" s="10">
        <v>10.51</v>
      </c>
      <c r="H307" s="10">
        <v>10.72</v>
      </c>
      <c r="I307" s="10">
        <v>9.7799999999999994</v>
      </c>
      <c r="J307" s="13">
        <v>8.9</v>
      </c>
      <c r="K307" s="10">
        <v>10.25</v>
      </c>
      <c r="L307" s="10">
        <v>11.36</v>
      </c>
      <c r="M307" s="10">
        <v>10.19</v>
      </c>
      <c r="N307" s="10">
        <v>11.24</v>
      </c>
      <c r="O307" s="10">
        <v>11.05</v>
      </c>
      <c r="P307" s="10">
        <v>10.65</v>
      </c>
      <c r="Q307" s="10">
        <v>9.1</v>
      </c>
      <c r="R307" s="676"/>
      <c r="S307" s="692">
        <v>0.2986111111111111</v>
      </c>
      <c r="T307" s="10">
        <f t="shared" si="22"/>
        <v>0</v>
      </c>
      <c r="U307" s="10">
        <f t="shared" si="22"/>
        <v>0</v>
      </c>
      <c r="V307" s="10">
        <f t="shared" si="22"/>
        <v>0</v>
      </c>
      <c r="W307" s="10">
        <f t="shared" si="22"/>
        <v>1.0000000000001563E-2</v>
      </c>
      <c r="X307" s="10">
        <f t="shared" si="22"/>
        <v>0</v>
      </c>
      <c r="Y307" s="10">
        <f t="shared" si="22"/>
        <v>0</v>
      </c>
      <c r="Z307" s="10">
        <f t="shared" si="22"/>
        <v>0</v>
      </c>
      <c r="AA307" s="10">
        <f t="shared" si="22"/>
        <v>3.9999999999999147E-2</v>
      </c>
      <c r="AB307" s="13">
        <f t="shared" si="22"/>
        <v>0</v>
      </c>
      <c r="AC307" s="10">
        <f t="shared" si="22"/>
        <v>0</v>
      </c>
      <c r="AD307" s="10">
        <f t="shared" si="22"/>
        <v>5.9999999999998721E-2</v>
      </c>
      <c r="AE307" s="10">
        <f t="shared" si="22"/>
        <v>9.9999999999997868E-3</v>
      </c>
      <c r="AF307" s="10">
        <f t="shared" si="22"/>
        <v>0</v>
      </c>
      <c r="AG307" s="10">
        <f t="shared" si="22"/>
        <v>0</v>
      </c>
      <c r="AH307" s="10">
        <f t="shared" si="22"/>
        <v>0</v>
      </c>
      <c r="AI307" s="10">
        <f t="shared" si="22"/>
        <v>0</v>
      </c>
      <c r="AJ307" s="10"/>
      <c r="AK307" s="10"/>
      <c r="AL307" s="10"/>
      <c r="AM307" s="10"/>
      <c r="AN307" s="10"/>
      <c r="AO307" s="10"/>
      <c r="AP307" s="10"/>
      <c r="AQ307" s="10"/>
      <c r="AR307" s="10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  <c r="BD307" s="10"/>
      <c r="BE307" s="173"/>
    </row>
    <row r="308" spans="1:57">
      <c r="A308" s="691">
        <v>0.30208333333333331</v>
      </c>
      <c r="B308" s="10">
        <v>9.48</v>
      </c>
      <c r="C308" s="10">
        <v>11.25</v>
      </c>
      <c r="D308" s="10">
        <v>11.16</v>
      </c>
      <c r="E308" s="10">
        <v>10.23</v>
      </c>
      <c r="F308" s="10">
        <v>10.1</v>
      </c>
      <c r="G308" s="10">
        <v>10.53</v>
      </c>
      <c r="H308" s="10">
        <v>10.72</v>
      </c>
      <c r="I308" s="10">
        <v>9.82</v>
      </c>
      <c r="J308" s="13">
        <v>8.9</v>
      </c>
      <c r="K308" s="10">
        <v>10.27</v>
      </c>
      <c r="L308" s="10">
        <v>11.36</v>
      </c>
      <c r="M308" s="10">
        <v>10.19</v>
      </c>
      <c r="N308" s="10">
        <v>11.28</v>
      </c>
      <c r="O308" s="10">
        <v>11.12</v>
      </c>
      <c r="P308" s="10">
        <v>10.65</v>
      </c>
      <c r="Q308" s="10">
        <v>9.1</v>
      </c>
      <c r="R308" s="676"/>
      <c r="S308" s="692">
        <v>0.30208333333333331</v>
      </c>
      <c r="T308" s="10">
        <f t="shared" si="22"/>
        <v>0</v>
      </c>
      <c r="U308" s="10">
        <f t="shared" si="22"/>
        <v>0</v>
      </c>
      <c r="V308" s="10">
        <f t="shared" si="22"/>
        <v>0</v>
      </c>
      <c r="W308" s="10">
        <f t="shared" si="22"/>
        <v>1.9999999999999574E-2</v>
      </c>
      <c r="X308" s="10">
        <f t="shared" si="22"/>
        <v>9.9999999999997868E-3</v>
      </c>
      <c r="Y308" s="10">
        <f t="shared" si="22"/>
        <v>1.9999999999999574E-2</v>
      </c>
      <c r="Z308" s="10">
        <f t="shared" si="22"/>
        <v>0</v>
      </c>
      <c r="AA308" s="10">
        <f t="shared" si="22"/>
        <v>4.0000000000000924E-2</v>
      </c>
      <c r="AB308" s="13">
        <f t="shared" si="22"/>
        <v>0</v>
      </c>
      <c r="AC308" s="10">
        <f t="shared" si="22"/>
        <v>1.9999999999999574E-2</v>
      </c>
      <c r="AD308" s="10">
        <f t="shared" si="22"/>
        <v>0</v>
      </c>
      <c r="AE308" s="10">
        <f t="shared" si="22"/>
        <v>0</v>
      </c>
      <c r="AF308" s="10">
        <f t="shared" si="22"/>
        <v>3.9999999999999147E-2</v>
      </c>
      <c r="AG308" s="10">
        <f t="shared" si="22"/>
        <v>6.9999999999998508E-2</v>
      </c>
      <c r="AH308" s="10">
        <f t="shared" si="22"/>
        <v>0</v>
      </c>
      <c r="AI308" s="10">
        <f t="shared" si="22"/>
        <v>0</v>
      </c>
      <c r="AJ308" s="10"/>
      <c r="AK308" s="10"/>
      <c r="AL308" s="10"/>
      <c r="AM308" s="10"/>
      <c r="AN308" s="10"/>
      <c r="AO308" s="10"/>
      <c r="AP308" s="10"/>
      <c r="AQ308" s="10"/>
      <c r="AR308" s="10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73"/>
    </row>
    <row r="309" spans="1:57">
      <c r="A309" s="691">
        <v>0.30555555555555552</v>
      </c>
      <c r="B309" s="10">
        <v>9.48</v>
      </c>
      <c r="C309" s="10">
        <v>11.25</v>
      </c>
      <c r="D309" s="10">
        <v>11.16</v>
      </c>
      <c r="E309" s="10">
        <v>10.25</v>
      </c>
      <c r="F309" s="10">
        <v>10.1</v>
      </c>
      <c r="G309" s="10">
        <v>10.67</v>
      </c>
      <c r="H309" s="10">
        <v>10.74</v>
      </c>
      <c r="I309" s="10">
        <v>9.84</v>
      </c>
      <c r="J309" s="13">
        <v>8.9</v>
      </c>
      <c r="K309" s="10">
        <v>10.27</v>
      </c>
      <c r="L309" s="10">
        <v>11.4</v>
      </c>
      <c r="M309" s="10">
        <v>10.26</v>
      </c>
      <c r="N309" s="10">
        <v>11.46</v>
      </c>
      <c r="O309" s="10">
        <v>11.12</v>
      </c>
      <c r="P309" s="10">
        <v>10.65</v>
      </c>
      <c r="Q309" s="10">
        <v>9.1</v>
      </c>
      <c r="R309" s="676"/>
      <c r="S309" s="692">
        <v>0.30555555555555552</v>
      </c>
      <c r="T309" s="10">
        <f t="shared" si="22"/>
        <v>0</v>
      </c>
      <c r="U309" s="10">
        <f t="shared" si="22"/>
        <v>0</v>
      </c>
      <c r="V309" s="10">
        <f t="shared" si="22"/>
        <v>0</v>
      </c>
      <c r="W309" s="10">
        <f t="shared" si="22"/>
        <v>1.9999999999999574E-2</v>
      </c>
      <c r="X309" s="10">
        <f t="shared" si="22"/>
        <v>0</v>
      </c>
      <c r="Y309" s="10">
        <f t="shared" si="22"/>
        <v>0.14000000000000057</v>
      </c>
      <c r="Z309" s="10">
        <f t="shared" si="22"/>
        <v>1.9999999999999574E-2</v>
      </c>
      <c r="AA309" s="10">
        <f t="shared" si="22"/>
        <v>1.9999999999999574E-2</v>
      </c>
      <c r="AB309" s="13">
        <f t="shared" si="22"/>
        <v>0</v>
      </c>
      <c r="AC309" s="10">
        <f t="shared" si="22"/>
        <v>0</v>
      </c>
      <c r="AD309" s="10">
        <f t="shared" si="22"/>
        <v>4.0000000000000924E-2</v>
      </c>
      <c r="AE309" s="10">
        <f t="shared" si="22"/>
        <v>7.0000000000000284E-2</v>
      </c>
      <c r="AF309" s="10">
        <f t="shared" si="22"/>
        <v>0.18000000000000149</v>
      </c>
      <c r="AG309" s="10">
        <f t="shared" si="22"/>
        <v>0</v>
      </c>
      <c r="AH309" s="10">
        <f t="shared" si="22"/>
        <v>0</v>
      </c>
      <c r="AI309" s="10">
        <f t="shared" si="22"/>
        <v>0</v>
      </c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  <c r="BD309" s="10"/>
      <c r="BE309" s="173"/>
    </row>
    <row r="310" spans="1:57">
      <c r="A310" s="691">
        <v>0.30902777777777779</v>
      </c>
      <c r="B310" s="10">
        <v>9.48</v>
      </c>
      <c r="C310" s="10">
        <v>11.25</v>
      </c>
      <c r="D310" s="10">
        <v>11.16</v>
      </c>
      <c r="E310" s="10">
        <v>10.25</v>
      </c>
      <c r="F310" s="10">
        <v>10.1</v>
      </c>
      <c r="G310" s="10">
        <v>10.75</v>
      </c>
      <c r="H310" s="10">
        <v>10.77</v>
      </c>
      <c r="I310" s="10">
        <v>9.84</v>
      </c>
      <c r="J310" s="13">
        <v>8.9</v>
      </c>
      <c r="K310" s="10">
        <v>10.38</v>
      </c>
      <c r="L310" s="10">
        <v>11.5</v>
      </c>
      <c r="M310" s="10">
        <v>10.26</v>
      </c>
      <c r="N310" s="10">
        <v>11.46</v>
      </c>
      <c r="O310" s="10">
        <v>11.12</v>
      </c>
      <c r="P310" s="10">
        <v>10.65</v>
      </c>
      <c r="Q310" s="10">
        <v>9.1</v>
      </c>
      <c r="R310" s="676"/>
      <c r="S310" s="692">
        <v>0.30902777777777779</v>
      </c>
      <c r="T310" s="10">
        <f t="shared" si="22"/>
        <v>0</v>
      </c>
      <c r="U310" s="10">
        <f t="shared" si="22"/>
        <v>0</v>
      </c>
      <c r="V310" s="10">
        <f t="shared" si="22"/>
        <v>0</v>
      </c>
      <c r="W310" s="10">
        <f t="shared" si="22"/>
        <v>0</v>
      </c>
      <c r="X310" s="10">
        <f t="shared" si="22"/>
        <v>0</v>
      </c>
      <c r="Y310" s="10">
        <f t="shared" si="22"/>
        <v>8.0000000000000071E-2</v>
      </c>
      <c r="Z310" s="10">
        <f t="shared" si="22"/>
        <v>2.9999999999999361E-2</v>
      </c>
      <c r="AA310" s="10">
        <f t="shared" si="22"/>
        <v>0</v>
      </c>
      <c r="AB310" s="13">
        <f t="shared" si="22"/>
        <v>0</v>
      </c>
      <c r="AC310" s="10">
        <f t="shared" si="22"/>
        <v>0.11000000000000121</v>
      </c>
      <c r="AD310" s="10">
        <f t="shared" si="22"/>
        <v>9.9999999999999645E-2</v>
      </c>
      <c r="AE310" s="10">
        <f t="shared" si="22"/>
        <v>0</v>
      </c>
      <c r="AF310" s="10">
        <f t="shared" si="22"/>
        <v>0</v>
      </c>
      <c r="AG310" s="10">
        <f t="shared" si="22"/>
        <v>0</v>
      </c>
      <c r="AH310" s="10">
        <f t="shared" si="22"/>
        <v>0</v>
      </c>
      <c r="AI310" s="10">
        <f t="shared" si="22"/>
        <v>0</v>
      </c>
      <c r="AJ310" s="10"/>
      <c r="AK310" s="10"/>
      <c r="AL310" s="10"/>
      <c r="AM310" s="10"/>
      <c r="AN310" s="10"/>
      <c r="AO310" s="10"/>
      <c r="AP310" s="10"/>
      <c r="AQ310" s="10"/>
      <c r="AR310" s="10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73"/>
    </row>
    <row r="311" spans="1:57">
      <c r="A311" s="691">
        <v>0.3125</v>
      </c>
      <c r="B311" s="10">
        <v>9.48</v>
      </c>
      <c r="C311" s="10">
        <v>11.25</v>
      </c>
      <c r="D311" s="10">
        <v>11.16</v>
      </c>
      <c r="E311" s="10">
        <v>10.25</v>
      </c>
      <c r="F311" s="10">
        <v>10.1</v>
      </c>
      <c r="G311" s="10">
        <v>10.75</v>
      </c>
      <c r="H311" s="10">
        <v>10.77</v>
      </c>
      <c r="I311" s="10">
        <v>9.84</v>
      </c>
      <c r="J311" s="13">
        <v>9.0399999999999991</v>
      </c>
      <c r="K311" s="10">
        <v>10.4</v>
      </c>
      <c r="L311" s="10">
        <v>11.5</v>
      </c>
      <c r="M311" s="10">
        <v>10.26</v>
      </c>
      <c r="N311" s="10">
        <v>11.46</v>
      </c>
      <c r="O311" s="10">
        <v>11.14</v>
      </c>
      <c r="P311" s="10">
        <v>10.65</v>
      </c>
      <c r="Q311" s="10">
        <v>9.1</v>
      </c>
      <c r="R311" s="676"/>
      <c r="S311" s="692">
        <v>0.3125</v>
      </c>
      <c r="T311" s="10">
        <f t="shared" si="22"/>
        <v>0</v>
      </c>
      <c r="U311" s="10">
        <f t="shared" si="22"/>
        <v>0</v>
      </c>
      <c r="V311" s="10">
        <f t="shared" si="22"/>
        <v>0</v>
      </c>
      <c r="W311" s="10">
        <f t="shared" si="22"/>
        <v>0</v>
      </c>
      <c r="X311" s="10">
        <f t="shared" si="22"/>
        <v>0</v>
      </c>
      <c r="Y311" s="10">
        <f t="shared" si="22"/>
        <v>0</v>
      </c>
      <c r="Z311" s="10">
        <f t="shared" si="22"/>
        <v>0</v>
      </c>
      <c r="AA311" s="10">
        <f t="shared" si="22"/>
        <v>0</v>
      </c>
      <c r="AB311" s="13">
        <f t="shared" si="22"/>
        <v>0.13999999999999879</v>
      </c>
      <c r="AC311" s="10">
        <f t="shared" si="22"/>
        <v>1.9999999999999574E-2</v>
      </c>
      <c r="AD311" s="10">
        <f t="shared" si="22"/>
        <v>0</v>
      </c>
      <c r="AE311" s="10">
        <f t="shared" si="22"/>
        <v>0</v>
      </c>
      <c r="AF311" s="10">
        <f t="shared" si="22"/>
        <v>0</v>
      </c>
      <c r="AG311" s="10">
        <f t="shared" si="22"/>
        <v>2.000000000000135E-2</v>
      </c>
      <c r="AH311" s="10">
        <f t="shared" si="22"/>
        <v>0</v>
      </c>
      <c r="AI311" s="10">
        <f t="shared" si="22"/>
        <v>0</v>
      </c>
      <c r="AJ311" s="10"/>
      <c r="AK311" s="10"/>
      <c r="AL311" s="10"/>
      <c r="AM311" s="10"/>
      <c r="AN311" s="10"/>
      <c r="AO311" s="10"/>
      <c r="AP311" s="10"/>
      <c r="AQ311" s="10"/>
      <c r="AR311" s="10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73"/>
    </row>
    <row r="312" spans="1:57">
      <c r="A312" s="691">
        <v>0.31597222222222221</v>
      </c>
      <c r="B312" s="10">
        <v>9.48</v>
      </c>
      <c r="C312" s="10">
        <v>11.25</v>
      </c>
      <c r="D312" s="10">
        <v>11.16</v>
      </c>
      <c r="E312" s="10">
        <v>10.25</v>
      </c>
      <c r="F312" s="10">
        <v>10.1</v>
      </c>
      <c r="G312" s="10">
        <v>10.75</v>
      </c>
      <c r="H312" s="10">
        <v>10.77</v>
      </c>
      <c r="I312" s="10">
        <v>9.84</v>
      </c>
      <c r="J312" s="13">
        <v>9.0399999999999991</v>
      </c>
      <c r="K312" s="10">
        <v>10.4</v>
      </c>
      <c r="L312" s="10">
        <v>11.5</v>
      </c>
      <c r="M312" s="10">
        <v>10.26</v>
      </c>
      <c r="N312" s="10">
        <v>11.47</v>
      </c>
      <c r="O312" s="10">
        <v>11.14</v>
      </c>
      <c r="P312" s="10">
        <v>10.65</v>
      </c>
      <c r="Q312" s="10">
        <v>9.1</v>
      </c>
      <c r="R312" s="676"/>
      <c r="S312" s="692">
        <v>0.31597222222222221</v>
      </c>
      <c r="T312" s="10">
        <f t="shared" si="22"/>
        <v>0</v>
      </c>
      <c r="U312" s="10">
        <f t="shared" si="22"/>
        <v>0</v>
      </c>
      <c r="V312" s="10">
        <f t="shared" si="22"/>
        <v>0</v>
      </c>
      <c r="W312" s="10">
        <f t="shared" si="22"/>
        <v>0</v>
      </c>
      <c r="X312" s="10">
        <f t="shared" si="22"/>
        <v>0</v>
      </c>
      <c r="Y312" s="10">
        <f t="shared" si="22"/>
        <v>0</v>
      </c>
      <c r="Z312" s="10">
        <f t="shared" si="22"/>
        <v>0</v>
      </c>
      <c r="AA312" s="10">
        <f t="shared" si="22"/>
        <v>0</v>
      </c>
      <c r="AB312" s="13">
        <f t="shared" si="22"/>
        <v>0</v>
      </c>
      <c r="AC312" s="10">
        <f t="shared" si="22"/>
        <v>0</v>
      </c>
      <c r="AD312" s="10">
        <f t="shared" si="22"/>
        <v>0</v>
      </c>
      <c r="AE312" s="10">
        <f t="shared" si="22"/>
        <v>0</v>
      </c>
      <c r="AF312" s="10">
        <f t="shared" si="22"/>
        <v>9.9999999999997868E-3</v>
      </c>
      <c r="AG312" s="10">
        <f t="shared" si="22"/>
        <v>0</v>
      </c>
      <c r="AH312" s="10">
        <f t="shared" si="22"/>
        <v>0</v>
      </c>
      <c r="AI312" s="10">
        <f t="shared" si="22"/>
        <v>0</v>
      </c>
      <c r="AJ312" s="10"/>
      <c r="AK312" s="10"/>
      <c r="AL312" s="10"/>
      <c r="AM312" s="10"/>
      <c r="AN312" s="10"/>
      <c r="AO312" s="10"/>
      <c r="AP312" s="10"/>
      <c r="AQ312" s="10"/>
      <c r="AR312" s="10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  <c r="BD312" s="10"/>
      <c r="BE312" s="173"/>
    </row>
    <row r="313" spans="1:57">
      <c r="A313" s="691">
        <v>0.31944444444444448</v>
      </c>
      <c r="B313" s="10">
        <v>9.48</v>
      </c>
      <c r="C313" s="10">
        <v>11.25</v>
      </c>
      <c r="D313" s="10">
        <v>11.16</v>
      </c>
      <c r="E313" s="10">
        <v>10.25</v>
      </c>
      <c r="F313" s="10">
        <v>10.1</v>
      </c>
      <c r="G313" s="10">
        <v>10.75</v>
      </c>
      <c r="H313" s="10">
        <v>10.77</v>
      </c>
      <c r="I313" s="10">
        <v>9.84</v>
      </c>
      <c r="J313" s="13">
        <v>9.08</v>
      </c>
      <c r="K313" s="10">
        <v>10.4</v>
      </c>
      <c r="L313" s="10">
        <v>11.51</v>
      </c>
      <c r="M313" s="10">
        <v>10.4</v>
      </c>
      <c r="N313" s="10">
        <v>11.47</v>
      </c>
      <c r="O313" s="10">
        <v>11.14</v>
      </c>
      <c r="P313" s="10">
        <v>10.65</v>
      </c>
      <c r="Q313" s="10">
        <v>9.1</v>
      </c>
      <c r="R313" s="676"/>
      <c r="S313" s="692">
        <v>0.31944444444444448</v>
      </c>
      <c r="T313" s="10">
        <f t="shared" si="22"/>
        <v>0</v>
      </c>
      <c r="U313" s="10">
        <f t="shared" si="22"/>
        <v>0</v>
      </c>
      <c r="V313" s="10">
        <f t="shared" si="22"/>
        <v>0</v>
      </c>
      <c r="W313" s="10">
        <f t="shared" si="22"/>
        <v>0</v>
      </c>
      <c r="X313" s="10">
        <f t="shared" si="22"/>
        <v>0</v>
      </c>
      <c r="Y313" s="10">
        <f t="shared" si="22"/>
        <v>0</v>
      </c>
      <c r="Z313" s="10">
        <f t="shared" si="22"/>
        <v>0</v>
      </c>
      <c r="AA313" s="10">
        <f t="shared" si="22"/>
        <v>0</v>
      </c>
      <c r="AB313" s="13">
        <f t="shared" si="22"/>
        <v>4.0000000000000924E-2</v>
      </c>
      <c r="AC313" s="10">
        <f t="shared" si="22"/>
        <v>0</v>
      </c>
      <c r="AD313" s="10">
        <f t="shared" si="22"/>
        <v>9.9999999999997868E-3</v>
      </c>
      <c r="AE313" s="10">
        <f t="shared" si="22"/>
        <v>0.14000000000000057</v>
      </c>
      <c r="AF313" s="10">
        <f t="shared" si="22"/>
        <v>0</v>
      </c>
      <c r="AG313" s="10">
        <f t="shared" si="22"/>
        <v>0</v>
      </c>
      <c r="AH313" s="10">
        <f t="shared" si="22"/>
        <v>0</v>
      </c>
      <c r="AI313" s="10">
        <f t="shared" si="22"/>
        <v>0</v>
      </c>
      <c r="AJ313" s="10"/>
      <c r="AK313" s="10"/>
      <c r="AL313" s="10"/>
      <c r="AM313" s="10"/>
      <c r="AN313" s="10"/>
      <c r="AO313" s="10"/>
      <c r="AP313" s="10"/>
      <c r="AQ313" s="10"/>
      <c r="AR313" s="10"/>
      <c r="AS313" s="10"/>
      <c r="AT313" s="10"/>
      <c r="AU313" s="10"/>
      <c r="AV313" s="10"/>
      <c r="AW313" s="10"/>
      <c r="AX313" s="10"/>
      <c r="AY313" s="10"/>
      <c r="AZ313" s="10"/>
      <c r="BA313" s="10"/>
      <c r="BB313" s="10"/>
      <c r="BC313" s="10"/>
      <c r="BD313" s="10"/>
      <c r="BE313" s="173"/>
    </row>
    <row r="314" spans="1:57">
      <c r="A314" s="691">
        <v>0.32291666666666669</v>
      </c>
      <c r="B314" s="10">
        <v>9.48</v>
      </c>
      <c r="C314" s="10">
        <v>11.25</v>
      </c>
      <c r="D314" s="10">
        <v>11.16</v>
      </c>
      <c r="E314" s="10">
        <v>10.25</v>
      </c>
      <c r="F314" s="10">
        <v>10.1</v>
      </c>
      <c r="G314" s="10">
        <v>10.75</v>
      </c>
      <c r="H314" s="10">
        <v>10.77</v>
      </c>
      <c r="I314" s="10">
        <v>9.84</v>
      </c>
      <c r="J314" s="13">
        <v>9.08</v>
      </c>
      <c r="K314" s="10">
        <v>10.4</v>
      </c>
      <c r="L314" s="10">
        <v>11.57</v>
      </c>
      <c r="M314" s="10">
        <v>10.4</v>
      </c>
      <c r="N314" s="10">
        <v>11.47</v>
      </c>
      <c r="O314" s="10">
        <v>11.15</v>
      </c>
      <c r="P314" s="10">
        <v>10.65</v>
      </c>
      <c r="Q314" s="10">
        <v>9.1</v>
      </c>
      <c r="R314" s="676"/>
      <c r="S314" s="692">
        <v>0.32291666666666669</v>
      </c>
      <c r="T314" s="10">
        <f t="shared" si="22"/>
        <v>0</v>
      </c>
      <c r="U314" s="10">
        <f t="shared" si="22"/>
        <v>0</v>
      </c>
      <c r="V314" s="10">
        <f t="shared" si="22"/>
        <v>0</v>
      </c>
      <c r="W314" s="10">
        <f t="shared" si="22"/>
        <v>0</v>
      </c>
      <c r="X314" s="10">
        <f t="shared" si="22"/>
        <v>0</v>
      </c>
      <c r="Y314" s="10">
        <f t="shared" si="22"/>
        <v>0</v>
      </c>
      <c r="Z314" s="10">
        <f t="shared" si="22"/>
        <v>0</v>
      </c>
      <c r="AA314" s="10">
        <f t="shared" si="22"/>
        <v>0</v>
      </c>
      <c r="AB314" s="13">
        <f t="shared" si="22"/>
        <v>0</v>
      </c>
      <c r="AC314" s="10">
        <f t="shared" si="22"/>
        <v>0</v>
      </c>
      <c r="AD314" s="10">
        <f t="shared" si="22"/>
        <v>6.0000000000000497E-2</v>
      </c>
      <c r="AE314" s="10">
        <f t="shared" si="22"/>
        <v>0</v>
      </c>
      <c r="AF314" s="10">
        <f t="shared" si="22"/>
        <v>0</v>
      </c>
      <c r="AG314" s="10">
        <f t="shared" si="22"/>
        <v>9.9999999999997868E-3</v>
      </c>
      <c r="AH314" s="10">
        <f t="shared" si="22"/>
        <v>0</v>
      </c>
      <c r="AI314" s="10">
        <f t="shared" si="22"/>
        <v>0</v>
      </c>
      <c r="AJ314" s="10"/>
      <c r="AK314" s="10"/>
      <c r="AL314" s="10"/>
      <c r="AM314" s="10"/>
      <c r="AN314" s="10"/>
      <c r="AO314" s="10"/>
      <c r="AP314" s="10"/>
      <c r="AQ314" s="10"/>
      <c r="AR314" s="10"/>
      <c r="AS314" s="10"/>
      <c r="AT314" s="10"/>
      <c r="AU314" s="10"/>
      <c r="AV314" s="10"/>
      <c r="AW314" s="10"/>
      <c r="AX314" s="10"/>
      <c r="AY314" s="10"/>
      <c r="AZ314" s="10"/>
      <c r="BA314" s="10"/>
      <c r="BB314" s="10"/>
      <c r="BC314" s="10"/>
      <c r="BD314" s="10"/>
      <c r="BE314" s="173"/>
    </row>
    <row r="315" spans="1:57">
      <c r="A315" s="691">
        <v>0.3263888888888889</v>
      </c>
      <c r="B315" s="10">
        <v>9.48</v>
      </c>
      <c r="C315" s="10">
        <v>11.25</v>
      </c>
      <c r="D315" s="10">
        <v>11.16</v>
      </c>
      <c r="E315" s="10">
        <v>10.25</v>
      </c>
      <c r="F315" s="10">
        <v>10.1</v>
      </c>
      <c r="G315" s="10">
        <v>10.75</v>
      </c>
      <c r="H315" s="10">
        <v>10.77</v>
      </c>
      <c r="I315" s="10">
        <v>9.84</v>
      </c>
      <c r="J315" s="13">
        <v>9.08</v>
      </c>
      <c r="K315" s="10">
        <v>10.4</v>
      </c>
      <c r="L315" s="10">
        <v>11.57</v>
      </c>
      <c r="M315" s="10">
        <v>10.4</v>
      </c>
      <c r="N315" s="10">
        <v>11.47</v>
      </c>
      <c r="O315" s="10">
        <v>11.26</v>
      </c>
      <c r="P315" s="10">
        <v>10.65</v>
      </c>
      <c r="Q315" s="10">
        <v>9.1</v>
      </c>
      <c r="R315" s="676"/>
      <c r="S315" s="692">
        <v>0.3263888888888889</v>
      </c>
      <c r="T315" s="10">
        <f t="shared" si="22"/>
        <v>0</v>
      </c>
      <c r="U315" s="10">
        <f t="shared" si="22"/>
        <v>0</v>
      </c>
      <c r="V315" s="10">
        <f t="shared" si="22"/>
        <v>0</v>
      </c>
      <c r="W315" s="10">
        <f t="shared" si="22"/>
        <v>0</v>
      </c>
      <c r="X315" s="10">
        <f t="shared" si="22"/>
        <v>0</v>
      </c>
      <c r="Y315" s="10">
        <f t="shared" si="22"/>
        <v>0</v>
      </c>
      <c r="Z315" s="10">
        <f t="shared" si="22"/>
        <v>0</v>
      </c>
      <c r="AA315" s="10">
        <f t="shared" si="22"/>
        <v>0</v>
      </c>
      <c r="AB315" s="13">
        <f t="shared" si="22"/>
        <v>0</v>
      </c>
      <c r="AC315" s="10">
        <f t="shared" si="22"/>
        <v>0</v>
      </c>
      <c r="AD315" s="10">
        <f t="shared" si="22"/>
        <v>0</v>
      </c>
      <c r="AE315" s="10">
        <f t="shared" si="22"/>
        <v>0</v>
      </c>
      <c r="AF315" s="10">
        <f t="shared" si="22"/>
        <v>0</v>
      </c>
      <c r="AG315" s="10">
        <f t="shared" si="22"/>
        <v>0.10999999999999943</v>
      </c>
      <c r="AH315" s="10">
        <f t="shared" si="22"/>
        <v>0</v>
      </c>
      <c r="AI315" s="10">
        <f t="shared" si="22"/>
        <v>0</v>
      </c>
      <c r="AJ315" s="10"/>
      <c r="AK315" s="10"/>
      <c r="AL315" s="10"/>
      <c r="AM315" s="10"/>
      <c r="AN315" s="10"/>
      <c r="AO315" s="10"/>
      <c r="AP315" s="10"/>
      <c r="AQ315" s="10"/>
      <c r="AR315" s="10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  <c r="BD315" s="10"/>
      <c r="BE315" s="173"/>
    </row>
    <row r="316" spans="1:57" ht="16" thickBot="1">
      <c r="A316" s="691">
        <v>0.3298611111111111</v>
      </c>
      <c r="B316" s="10">
        <v>9.48</v>
      </c>
      <c r="C316" s="10">
        <v>11.25</v>
      </c>
      <c r="D316" s="10">
        <v>11.16</v>
      </c>
      <c r="E316" s="10">
        <v>10.26</v>
      </c>
      <c r="F316" s="10">
        <v>10.1</v>
      </c>
      <c r="G316" s="10">
        <v>10.75</v>
      </c>
      <c r="H316" s="10">
        <v>10.77</v>
      </c>
      <c r="I316" s="10">
        <v>9.84</v>
      </c>
      <c r="J316" s="13">
        <v>9.08</v>
      </c>
      <c r="K316" s="10">
        <v>10.4</v>
      </c>
      <c r="L316" s="10">
        <v>11.57</v>
      </c>
      <c r="M316" s="10">
        <v>10.4</v>
      </c>
      <c r="N316" s="10">
        <v>11.47</v>
      </c>
      <c r="O316" s="10">
        <v>11.26</v>
      </c>
      <c r="P316" s="10">
        <v>10.65</v>
      </c>
      <c r="Q316" s="10">
        <v>9.1</v>
      </c>
      <c r="R316" s="676"/>
      <c r="S316" s="692">
        <v>0.3298611111111111</v>
      </c>
      <c r="T316" s="10">
        <f t="shared" si="22"/>
        <v>0</v>
      </c>
      <c r="U316" s="10">
        <f t="shared" si="22"/>
        <v>0</v>
      </c>
      <c r="V316" s="10">
        <f t="shared" si="22"/>
        <v>0</v>
      </c>
      <c r="W316" s="10">
        <f t="shared" si="22"/>
        <v>9.9999999999997868E-3</v>
      </c>
      <c r="X316" s="10">
        <f t="shared" si="22"/>
        <v>0</v>
      </c>
      <c r="Y316" s="10">
        <f t="shared" si="22"/>
        <v>0</v>
      </c>
      <c r="Z316" s="10">
        <f t="shared" si="22"/>
        <v>0</v>
      </c>
      <c r="AA316" s="10">
        <f t="shared" si="22"/>
        <v>0</v>
      </c>
      <c r="AB316" s="13">
        <f t="shared" si="22"/>
        <v>0</v>
      </c>
      <c r="AC316" s="10">
        <f t="shared" si="22"/>
        <v>0</v>
      </c>
      <c r="AD316" s="10">
        <f t="shared" si="22"/>
        <v>0</v>
      </c>
      <c r="AE316" s="10">
        <f t="shared" si="22"/>
        <v>0</v>
      </c>
      <c r="AF316" s="10">
        <f t="shared" si="22"/>
        <v>0</v>
      </c>
      <c r="AG316" s="10">
        <f t="shared" si="22"/>
        <v>0</v>
      </c>
      <c r="AH316" s="10">
        <f t="shared" si="22"/>
        <v>0</v>
      </c>
      <c r="AI316" s="10">
        <f t="shared" si="22"/>
        <v>0</v>
      </c>
      <c r="AJ316" s="10"/>
      <c r="AK316" s="10"/>
      <c r="AL316" s="10"/>
      <c r="AM316" s="10"/>
      <c r="AN316" s="10"/>
      <c r="AO316" s="10"/>
      <c r="AP316" s="10"/>
      <c r="AQ316" s="10"/>
      <c r="AR316" s="10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0"/>
      <c r="BE316" s="173"/>
    </row>
    <row r="317" spans="1:57" ht="16" thickTop="1">
      <c r="A317" s="690">
        <v>0.33333333333333331</v>
      </c>
      <c r="B317" s="91">
        <v>9.48</v>
      </c>
      <c r="C317" s="91">
        <v>11.25</v>
      </c>
      <c r="D317" s="91">
        <v>11.16</v>
      </c>
      <c r="E317" s="91">
        <v>10.26</v>
      </c>
      <c r="F317" s="91">
        <v>10.1</v>
      </c>
      <c r="G317" s="91">
        <v>10.75</v>
      </c>
      <c r="H317" s="91">
        <v>10.77</v>
      </c>
      <c r="I317" s="91">
        <v>9.84</v>
      </c>
      <c r="J317" s="345">
        <v>9.08</v>
      </c>
      <c r="K317" s="91">
        <v>10.4</v>
      </c>
      <c r="L317" s="91">
        <v>11.57</v>
      </c>
      <c r="M317" s="91">
        <v>10.4</v>
      </c>
      <c r="N317" s="91">
        <v>11.47</v>
      </c>
      <c r="O317" s="91">
        <v>11.26</v>
      </c>
      <c r="P317" s="91">
        <v>10.66</v>
      </c>
      <c r="Q317" s="91">
        <v>9.1</v>
      </c>
      <c r="R317" s="676"/>
      <c r="S317" s="673">
        <v>0.33333333333333331</v>
      </c>
      <c r="T317" s="91">
        <f t="shared" si="22"/>
        <v>0</v>
      </c>
      <c r="U317" s="91">
        <f t="shared" si="22"/>
        <v>0</v>
      </c>
      <c r="V317" s="91">
        <f t="shared" si="22"/>
        <v>0</v>
      </c>
      <c r="W317" s="91">
        <f t="shared" si="22"/>
        <v>0</v>
      </c>
      <c r="X317" s="91">
        <f t="shared" si="22"/>
        <v>0</v>
      </c>
      <c r="Y317" s="91">
        <f t="shared" si="22"/>
        <v>0</v>
      </c>
      <c r="Z317" s="91">
        <f t="shared" si="22"/>
        <v>0</v>
      </c>
      <c r="AA317" s="91">
        <f t="shared" si="22"/>
        <v>0</v>
      </c>
      <c r="AB317" s="345">
        <f t="shared" si="22"/>
        <v>0</v>
      </c>
      <c r="AC317" s="91">
        <f t="shared" si="22"/>
        <v>0</v>
      </c>
      <c r="AD317" s="91">
        <f t="shared" si="22"/>
        <v>0</v>
      </c>
      <c r="AE317" s="91">
        <f t="shared" si="22"/>
        <v>0</v>
      </c>
      <c r="AF317" s="91">
        <f t="shared" si="22"/>
        <v>0</v>
      </c>
      <c r="AG317" s="91">
        <f t="shared" si="22"/>
        <v>0</v>
      </c>
      <c r="AH317" s="91">
        <f t="shared" si="22"/>
        <v>9.9999999999997868E-3</v>
      </c>
      <c r="AI317" s="91">
        <f t="shared" si="22"/>
        <v>0</v>
      </c>
      <c r="AJ317" s="10"/>
      <c r="AK317" s="10"/>
      <c r="AL317" s="10"/>
      <c r="AM317" s="10"/>
      <c r="AN317" s="10"/>
      <c r="AO317" s="10"/>
      <c r="AP317" s="10"/>
      <c r="AQ317" s="10"/>
      <c r="AR317" s="10"/>
      <c r="AS317" s="10"/>
      <c r="AT317" s="10"/>
      <c r="AU317" s="10"/>
      <c r="AV317" s="10"/>
      <c r="AW317" s="10"/>
      <c r="AX317" s="10"/>
      <c r="AY317" s="10"/>
      <c r="AZ317" s="10"/>
      <c r="BA317" s="10"/>
      <c r="BB317" s="10"/>
      <c r="BC317" s="10"/>
      <c r="BD317" s="10"/>
      <c r="BE317" s="173"/>
    </row>
    <row r="318" spans="1:57">
      <c r="A318" s="691">
        <v>0.33680555555555558</v>
      </c>
      <c r="B318" s="10">
        <v>9.48</v>
      </c>
      <c r="C318" s="10">
        <v>11.25</v>
      </c>
      <c r="D318" s="10">
        <v>11.16</v>
      </c>
      <c r="E318" s="10">
        <v>10.26</v>
      </c>
      <c r="F318" s="10">
        <v>10.1</v>
      </c>
      <c r="G318" s="10">
        <v>10.75</v>
      </c>
      <c r="H318" s="10">
        <v>10.77</v>
      </c>
      <c r="I318" s="10">
        <v>9.84</v>
      </c>
      <c r="J318" s="13">
        <v>9.08</v>
      </c>
      <c r="K318" s="10">
        <v>10.4</v>
      </c>
      <c r="L318" s="10">
        <v>11.57</v>
      </c>
      <c r="M318" s="10">
        <v>10.4</v>
      </c>
      <c r="N318" s="10">
        <v>11.47</v>
      </c>
      <c r="O318" s="10">
        <v>11.26</v>
      </c>
      <c r="P318" s="10">
        <v>10.66</v>
      </c>
      <c r="Q318" s="10">
        <v>9.1</v>
      </c>
      <c r="R318" s="676"/>
      <c r="S318" s="692">
        <v>0.33680555555555558</v>
      </c>
      <c r="T318" s="10">
        <f t="shared" si="22"/>
        <v>0</v>
      </c>
      <c r="U318" s="10">
        <f t="shared" si="22"/>
        <v>0</v>
      </c>
      <c r="V318" s="10">
        <f t="shared" si="22"/>
        <v>0</v>
      </c>
      <c r="W318" s="10">
        <f t="shared" si="22"/>
        <v>0</v>
      </c>
      <c r="X318" s="10">
        <f t="shared" si="22"/>
        <v>0</v>
      </c>
      <c r="Y318" s="10">
        <f t="shared" si="22"/>
        <v>0</v>
      </c>
      <c r="Z318" s="10">
        <f t="shared" si="22"/>
        <v>0</v>
      </c>
      <c r="AA318" s="10">
        <f t="shared" si="22"/>
        <v>0</v>
      </c>
      <c r="AB318" s="13">
        <f t="shared" si="22"/>
        <v>0</v>
      </c>
      <c r="AC318" s="10">
        <f t="shared" si="22"/>
        <v>0</v>
      </c>
      <c r="AD318" s="10">
        <f t="shared" si="22"/>
        <v>0</v>
      </c>
      <c r="AE318" s="10">
        <f t="shared" si="22"/>
        <v>0</v>
      </c>
      <c r="AF318" s="10">
        <f t="shared" si="22"/>
        <v>0</v>
      </c>
      <c r="AG318" s="10">
        <f t="shared" si="22"/>
        <v>0</v>
      </c>
      <c r="AH318" s="10">
        <f t="shared" si="22"/>
        <v>0</v>
      </c>
      <c r="AI318" s="10">
        <f t="shared" si="22"/>
        <v>0</v>
      </c>
      <c r="AJ318" s="10"/>
      <c r="AK318" s="10"/>
      <c r="AL318" s="10"/>
      <c r="AM318" s="10"/>
      <c r="AN318" s="10"/>
      <c r="AO318" s="10"/>
      <c r="AP318" s="10"/>
      <c r="AQ318" s="10"/>
      <c r="AR318" s="10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  <c r="BD318" s="10"/>
      <c r="BE318" s="173"/>
    </row>
    <row r="319" spans="1:57">
      <c r="A319" s="691">
        <v>0.34027777777777773</v>
      </c>
      <c r="B319" s="10">
        <v>9.48</v>
      </c>
      <c r="C319" s="10">
        <v>11.25</v>
      </c>
      <c r="D319" s="10">
        <v>11.23</v>
      </c>
      <c r="E319" s="10">
        <v>10.26</v>
      </c>
      <c r="F319" s="10">
        <v>10.1</v>
      </c>
      <c r="G319" s="10">
        <v>10.75</v>
      </c>
      <c r="H319" s="10">
        <v>10.77</v>
      </c>
      <c r="I319" s="10">
        <v>9.84</v>
      </c>
      <c r="J319" s="13">
        <v>9.08</v>
      </c>
      <c r="K319" s="10">
        <v>10.4</v>
      </c>
      <c r="L319" s="10">
        <v>11.57</v>
      </c>
      <c r="M319" s="10">
        <v>10.5</v>
      </c>
      <c r="N319" s="10">
        <v>11.47</v>
      </c>
      <c r="O319" s="10">
        <v>11.26</v>
      </c>
      <c r="P319" s="10">
        <v>10.75</v>
      </c>
      <c r="Q319" s="10">
        <v>9.1</v>
      </c>
      <c r="R319" s="676"/>
      <c r="S319" s="692">
        <v>0.34027777777777773</v>
      </c>
      <c r="T319" s="10">
        <f t="shared" si="22"/>
        <v>0</v>
      </c>
      <c r="U319" s="10">
        <f t="shared" si="22"/>
        <v>0</v>
      </c>
      <c r="V319" s="10">
        <f t="shared" si="22"/>
        <v>7.0000000000000284E-2</v>
      </c>
      <c r="W319" s="10">
        <f t="shared" ref="U319:AI324" si="23">E319-E318</f>
        <v>0</v>
      </c>
      <c r="X319" s="10">
        <f t="shared" si="23"/>
        <v>0</v>
      </c>
      <c r="Y319" s="10">
        <f t="shared" si="23"/>
        <v>0</v>
      </c>
      <c r="Z319" s="10">
        <f t="shared" si="23"/>
        <v>0</v>
      </c>
      <c r="AA319" s="10">
        <f t="shared" si="23"/>
        <v>0</v>
      </c>
      <c r="AB319" s="13">
        <f t="shared" si="23"/>
        <v>0</v>
      </c>
      <c r="AC319" s="10">
        <f t="shared" si="23"/>
        <v>0</v>
      </c>
      <c r="AD319" s="10">
        <f t="shared" si="23"/>
        <v>0</v>
      </c>
      <c r="AE319" s="10">
        <f t="shared" si="23"/>
        <v>9.9999999999999645E-2</v>
      </c>
      <c r="AF319" s="10">
        <f t="shared" si="23"/>
        <v>0</v>
      </c>
      <c r="AG319" s="10">
        <f t="shared" si="23"/>
        <v>0</v>
      </c>
      <c r="AH319" s="10">
        <f t="shared" si="23"/>
        <v>8.9999999999999858E-2</v>
      </c>
      <c r="AI319" s="10">
        <f t="shared" si="23"/>
        <v>0</v>
      </c>
      <c r="AJ319" s="10"/>
      <c r="AK319" s="10"/>
      <c r="AL319" s="10"/>
      <c r="AM319" s="10"/>
      <c r="AN319" s="10"/>
      <c r="AO319" s="10"/>
      <c r="AP319" s="10"/>
      <c r="AQ319" s="10"/>
      <c r="AR319" s="10"/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  <c r="BD319" s="10"/>
      <c r="BE319" s="173"/>
    </row>
    <row r="320" spans="1:57">
      <c r="A320" s="691">
        <v>0.34375</v>
      </c>
      <c r="B320" s="10">
        <v>9.48</v>
      </c>
      <c r="C320" s="10">
        <v>11.25</v>
      </c>
      <c r="D320" s="10">
        <v>11.33</v>
      </c>
      <c r="E320" s="10">
        <v>10.26</v>
      </c>
      <c r="F320" s="10">
        <v>10.1</v>
      </c>
      <c r="G320" s="10">
        <v>10.75</v>
      </c>
      <c r="H320" s="10">
        <v>10.77</v>
      </c>
      <c r="I320" s="10">
        <v>9.84</v>
      </c>
      <c r="J320" s="13">
        <v>9.08</v>
      </c>
      <c r="K320" s="10">
        <v>10.4</v>
      </c>
      <c r="L320" s="10">
        <v>11.57</v>
      </c>
      <c r="M320" s="10">
        <v>10.5</v>
      </c>
      <c r="N320" s="10">
        <v>11.49</v>
      </c>
      <c r="O320" s="10">
        <v>11.26</v>
      </c>
      <c r="P320" s="10">
        <v>10.76</v>
      </c>
      <c r="Q320" s="10">
        <v>9.1</v>
      </c>
      <c r="R320" s="676"/>
      <c r="S320" s="692">
        <v>0.34375</v>
      </c>
      <c r="T320" s="10">
        <f t="shared" ref="T320:AI340" si="24">B320-B319</f>
        <v>0</v>
      </c>
      <c r="U320" s="10">
        <f t="shared" si="23"/>
        <v>0</v>
      </c>
      <c r="V320" s="10">
        <f t="shared" si="23"/>
        <v>9.9999999999999645E-2</v>
      </c>
      <c r="W320" s="10">
        <f t="shared" si="23"/>
        <v>0</v>
      </c>
      <c r="X320" s="10">
        <f t="shared" si="23"/>
        <v>0</v>
      </c>
      <c r="Y320" s="10">
        <f t="shared" si="23"/>
        <v>0</v>
      </c>
      <c r="Z320" s="10">
        <f t="shared" si="23"/>
        <v>0</v>
      </c>
      <c r="AA320" s="10">
        <f t="shared" si="23"/>
        <v>0</v>
      </c>
      <c r="AB320" s="13">
        <f t="shared" si="23"/>
        <v>0</v>
      </c>
      <c r="AC320" s="10">
        <f t="shared" si="23"/>
        <v>0</v>
      </c>
      <c r="AD320" s="10">
        <f t="shared" si="23"/>
        <v>0</v>
      </c>
      <c r="AE320" s="10">
        <f t="shared" si="23"/>
        <v>0</v>
      </c>
      <c r="AF320" s="10">
        <f t="shared" si="23"/>
        <v>1.9999999999999574E-2</v>
      </c>
      <c r="AG320" s="10">
        <f t="shared" si="23"/>
        <v>0</v>
      </c>
      <c r="AH320" s="10">
        <f t="shared" si="23"/>
        <v>9.9999999999997868E-3</v>
      </c>
      <c r="AI320" s="10">
        <f t="shared" si="23"/>
        <v>0</v>
      </c>
      <c r="AJ320" s="10"/>
      <c r="AK320" s="10"/>
      <c r="AL320" s="10"/>
      <c r="AM320" s="10"/>
      <c r="AN320" s="10"/>
      <c r="AO320" s="10"/>
      <c r="AP320" s="10"/>
      <c r="AQ320" s="10"/>
      <c r="AR320" s="10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73"/>
    </row>
    <row r="321" spans="1:57">
      <c r="A321" s="691">
        <v>0.34722222222222227</v>
      </c>
      <c r="B321" s="10">
        <v>9.48</v>
      </c>
      <c r="C321" s="10">
        <v>11.25</v>
      </c>
      <c r="D321" s="10">
        <v>11.34</v>
      </c>
      <c r="E321" s="10">
        <v>10.26</v>
      </c>
      <c r="F321" s="10">
        <v>10.1</v>
      </c>
      <c r="G321" s="10">
        <v>10.84</v>
      </c>
      <c r="H321" s="10">
        <v>10.77</v>
      </c>
      <c r="I321" s="10">
        <v>9.84</v>
      </c>
      <c r="J321" s="13">
        <v>9.08</v>
      </c>
      <c r="K321" s="10">
        <v>10.4</v>
      </c>
      <c r="L321" s="10">
        <v>11.57</v>
      </c>
      <c r="M321" s="10">
        <v>10.53</v>
      </c>
      <c r="N321" s="10">
        <v>11.49</v>
      </c>
      <c r="O321" s="10">
        <v>11.26</v>
      </c>
      <c r="P321" s="10">
        <v>10.8</v>
      </c>
      <c r="Q321" s="10">
        <v>9.1</v>
      </c>
      <c r="R321" s="676"/>
      <c r="S321" s="692">
        <v>0.34722222222222227</v>
      </c>
      <c r="T321" s="10">
        <f t="shared" si="24"/>
        <v>0</v>
      </c>
      <c r="U321" s="10">
        <f t="shared" si="23"/>
        <v>0</v>
      </c>
      <c r="V321" s="10">
        <f t="shared" si="23"/>
        <v>9.9999999999997868E-3</v>
      </c>
      <c r="W321" s="10">
        <f t="shared" si="23"/>
        <v>0</v>
      </c>
      <c r="X321" s="10">
        <f t="shared" si="23"/>
        <v>0</v>
      </c>
      <c r="Y321" s="10">
        <f t="shared" si="23"/>
        <v>8.9999999999999858E-2</v>
      </c>
      <c r="Z321" s="10">
        <f t="shared" si="23"/>
        <v>0</v>
      </c>
      <c r="AA321" s="10">
        <f t="shared" si="23"/>
        <v>0</v>
      </c>
      <c r="AB321" s="13">
        <f t="shared" si="23"/>
        <v>0</v>
      </c>
      <c r="AC321" s="10">
        <f t="shared" si="23"/>
        <v>0</v>
      </c>
      <c r="AD321" s="10">
        <f t="shared" si="23"/>
        <v>0</v>
      </c>
      <c r="AE321" s="10">
        <f t="shared" si="23"/>
        <v>2.9999999999999361E-2</v>
      </c>
      <c r="AF321" s="10">
        <f t="shared" si="23"/>
        <v>0</v>
      </c>
      <c r="AG321" s="10">
        <f t="shared" si="23"/>
        <v>0</v>
      </c>
      <c r="AH321" s="10">
        <f t="shared" si="23"/>
        <v>4.0000000000000924E-2</v>
      </c>
      <c r="AI321" s="10">
        <f t="shared" si="23"/>
        <v>0</v>
      </c>
      <c r="AJ321" s="10"/>
      <c r="AK321" s="10"/>
      <c r="AL321" s="10"/>
      <c r="AM321" s="10"/>
      <c r="AN321" s="10"/>
      <c r="AO321" s="10"/>
      <c r="AP321" s="10"/>
      <c r="AQ321" s="10"/>
      <c r="AR321" s="10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73"/>
    </row>
    <row r="322" spans="1:57">
      <c r="A322" s="691">
        <v>0.35069444444444442</v>
      </c>
      <c r="B322" s="10">
        <v>9.48</v>
      </c>
      <c r="C322" s="10">
        <v>11.35</v>
      </c>
      <c r="D322" s="10">
        <v>11.34</v>
      </c>
      <c r="E322" s="10">
        <v>10.26</v>
      </c>
      <c r="F322" s="10">
        <v>10.1</v>
      </c>
      <c r="G322" s="10">
        <v>10.84</v>
      </c>
      <c r="H322" s="10">
        <v>10.77</v>
      </c>
      <c r="I322" s="10">
        <v>9.84</v>
      </c>
      <c r="J322" s="13">
        <v>9.08</v>
      </c>
      <c r="K322" s="10">
        <v>10.4</v>
      </c>
      <c r="L322" s="10">
        <v>11.57</v>
      </c>
      <c r="M322" s="10">
        <v>10.53</v>
      </c>
      <c r="N322" s="10">
        <v>11.49</v>
      </c>
      <c r="O322" s="10">
        <v>11.27</v>
      </c>
      <c r="P322" s="10">
        <v>10.8</v>
      </c>
      <c r="Q322" s="10">
        <v>9.11</v>
      </c>
      <c r="R322" s="676"/>
      <c r="S322" s="692">
        <v>0.35069444444444442</v>
      </c>
      <c r="T322" s="10">
        <f t="shared" si="24"/>
        <v>0</v>
      </c>
      <c r="U322" s="10">
        <f t="shared" si="23"/>
        <v>9.9999999999999645E-2</v>
      </c>
      <c r="V322" s="10">
        <f t="shared" si="23"/>
        <v>0</v>
      </c>
      <c r="W322" s="10">
        <f t="shared" si="23"/>
        <v>0</v>
      </c>
      <c r="X322" s="10">
        <f t="shared" si="23"/>
        <v>0</v>
      </c>
      <c r="Y322" s="10">
        <f t="shared" si="23"/>
        <v>0</v>
      </c>
      <c r="Z322" s="10">
        <f t="shared" si="23"/>
        <v>0</v>
      </c>
      <c r="AA322" s="10">
        <f t="shared" si="23"/>
        <v>0</v>
      </c>
      <c r="AB322" s="13">
        <f t="shared" si="23"/>
        <v>0</v>
      </c>
      <c r="AC322" s="10">
        <f t="shared" si="23"/>
        <v>0</v>
      </c>
      <c r="AD322" s="10">
        <f t="shared" si="23"/>
        <v>0</v>
      </c>
      <c r="AE322" s="10">
        <f t="shared" si="23"/>
        <v>0</v>
      </c>
      <c r="AF322" s="10">
        <f t="shared" si="23"/>
        <v>0</v>
      </c>
      <c r="AG322" s="10">
        <f t="shared" si="23"/>
        <v>9.9999999999997868E-3</v>
      </c>
      <c r="AH322" s="10">
        <f t="shared" si="23"/>
        <v>0</v>
      </c>
      <c r="AI322" s="10">
        <f t="shared" si="23"/>
        <v>9.9999999999997868E-3</v>
      </c>
      <c r="AJ322" s="10"/>
      <c r="AK322" s="10"/>
      <c r="AL322" s="10"/>
      <c r="AM322" s="10"/>
      <c r="AN322" s="10"/>
      <c r="AO322" s="10"/>
      <c r="AP322" s="10"/>
      <c r="AQ322" s="10"/>
      <c r="AR322" s="10"/>
      <c r="AS322" s="10"/>
      <c r="AT322" s="10"/>
      <c r="AU322" s="10"/>
      <c r="AV322" s="10"/>
      <c r="AW322" s="10"/>
      <c r="AX322" s="10"/>
      <c r="AY322" s="10"/>
      <c r="AZ322" s="10"/>
      <c r="BA322" s="10"/>
      <c r="BB322" s="10"/>
      <c r="BC322" s="10"/>
      <c r="BD322" s="10"/>
      <c r="BE322" s="173"/>
    </row>
    <row r="323" spans="1:57">
      <c r="A323" s="691">
        <v>0.35416666666666669</v>
      </c>
      <c r="B323" s="10">
        <v>9.48</v>
      </c>
      <c r="C323" s="10">
        <v>11.48</v>
      </c>
      <c r="D323" s="10">
        <v>11.34</v>
      </c>
      <c r="E323" s="10">
        <v>10.26</v>
      </c>
      <c r="F323" s="10">
        <v>10.1</v>
      </c>
      <c r="G323" s="10">
        <v>10.86</v>
      </c>
      <c r="H323" s="10">
        <v>10.77</v>
      </c>
      <c r="I323" s="10">
        <v>9.84</v>
      </c>
      <c r="J323" s="13">
        <v>9.08</v>
      </c>
      <c r="K323" s="10">
        <v>10.4</v>
      </c>
      <c r="L323" s="10">
        <v>11.57</v>
      </c>
      <c r="M323" s="10">
        <v>10.53</v>
      </c>
      <c r="N323" s="10">
        <v>11.49</v>
      </c>
      <c r="O323" s="10">
        <v>11.27</v>
      </c>
      <c r="P323" s="10">
        <v>10.8</v>
      </c>
      <c r="Q323" s="10">
        <v>9.11</v>
      </c>
      <c r="R323" s="676"/>
      <c r="S323" s="692">
        <v>0.35416666666666669</v>
      </c>
      <c r="T323" s="10">
        <f t="shared" si="24"/>
        <v>0</v>
      </c>
      <c r="U323" s="10">
        <f t="shared" si="23"/>
        <v>0.13000000000000078</v>
      </c>
      <c r="V323" s="10">
        <f t="shared" si="23"/>
        <v>0</v>
      </c>
      <c r="W323" s="10">
        <f t="shared" si="23"/>
        <v>0</v>
      </c>
      <c r="X323" s="10">
        <f t="shared" si="23"/>
        <v>0</v>
      </c>
      <c r="Y323" s="10">
        <f t="shared" si="23"/>
        <v>1.9999999999999574E-2</v>
      </c>
      <c r="Z323" s="10">
        <f t="shared" si="23"/>
        <v>0</v>
      </c>
      <c r="AA323" s="10">
        <f t="shared" si="23"/>
        <v>0</v>
      </c>
      <c r="AB323" s="13">
        <f t="shared" si="23"/>
        <v>0</v>
      </c>
      <c r="AC323" s="10">
        <f t="shared" si="23"/>
        <v>0</v>
      </c>
      <c r="AD323" s="10">
        <f t="shared" si="23"/>
        <v>0</v>
      </c>
      <c r="AE323" s="10">
        <f t="shared" si="23"/>
        <v>0</v>
      </c>
      <c r="AF323" s="10">
        <f t="shared" si="23"/>
        <v>0</v>
      </c>
      <c r="AG323" s="10">
        <f t="shared" si="23"/>
        <v>0</v>
      </c>
      <c r="AH323" s="10">
        <f t="shared" si="23"/>
        <v>0</v>
      </c>
      <c r="AI323" s="10">
        <f t="shared" si="23"/>
        <v>0</v>
      </c>
      <c r="AJ323" s="10"/>
      <c r="AK323" s="10"/>
      <c r="AL323" s="10"/>
      <c r="AM323" s="10"/>
      <c r="AN323" s="10"/>
      <c r="AO323" s="10"/>
      <c r="AP323" s="10"/>
      <c r="AQ323" s="10"/>
      <c r="AR323" s="10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  <c r="BD323" s="10"/>
      <c r="BE323" s="173"/>
    </row>
    <row r="324" spans="1:57">
      <c r="A324" s="691">
        <v>0.3576388888888889</v>
      </c>
      <c r="B324" s="10">
        <v>9.48</v>
      </c>
      <c r="C324" s="10">
        <v>11.51</v>
      </c>
      <c r="D324" s="10">
        <v>11.34</v>
      </c>
      <c r="E324" s="10">
        <v>10.37</v>
      </c>
      <c r="F324" s="10">
        <v>10.11</v>
      </c>
      <c r="G324" s="10">
        <v>10.99</v>
      </c>
      <c r="H324" s="10">
        <v>10.77</v>
      </c>
      <c r="I324" s="10">
        <v>9.84</v>
      </c>
      <c r="J324" s="13">
        <v>9.08</v>
      </c>
      <c r="K324" s="10">
        <v>10.4</v>
      </c>
      <c r="L324" s="10">
        <v>11.57</v>
      </c>
      <c r="M324" s="10">
        <v>10.53</v>
      </c>
      <c r="N324" s="10">
        <v>11.49</v>
      </c>
      <c r="O324" s="10">
        <v>11.34</v>
      </c>
      <c r="P324" s="10">
        <v>10.8</v>
      </c>
      <c r="Q324" s="10">
        <v>9.11</v>
      </c>
      <c r="R324" s="676"/>
      <c r="S324" s="692">
        <v>0.3576388888888889</v>
      </c>
      <c r="T324" s="10">
        <f t="shared" si="24"/>
        <v>0</v>
      </c>
      <c r="U324" s="10">
        <f t="shared" si="23"/>
        <v>2.9999999999999361E-2</v>
      </c>
      <c r="V324" s="10">
        <f t="shared" si="23"/>
        <v>0</v>
      </c>
      <c r="W324" s="10">
        <f t="shared" si="23"/>
        <v>0.10999999999999943</v>
      </c>
      <c r="X324" s="10">
        <f t="shared" si="23"/>
        <v>9.9999999999997868E-3</v>
      </c>
      <c r="Y324" s="10">
        <f t="shared" si="23"/>
        <v>0.13000000000000078</v>
      </c>
      <c r="Z324" s="10">
        <f t="shared" si="23"/>
        <v>0</v>
      </c>
      <c r="AA324" s="10">
        <f t="shared" si="23"/>
        <v>0</v>
      </c>
      <c r="AB324" s="13">
        <f t="shared" si="23"/>
        <v>0</v>
      </c>
      <c r="AC324" s="10">
        <f t="shared" si="23"/>
        <v>0</v>
      </c>
      <c r="AD324" s="10">
        <f t="shared" si="23"/>
        <v>0</v>
      </c>
      <c r="AE324" s="10">
        <f t="shared" si="23"/>
        <v>0</v>
      </c>
      <c r="AF324" s="10">
        <f t="shared" si="23"/>
        <v>0</v>
      </c>
      <c r="AG324" s="10">
        <f t="shared" si="23"/>
        <v>7.0000000000000284E-2</v>
      </c>
      <c r="AH324" s="10">
        <f t="shared" si="23"/>
        <v>0</v>
      </c>
      <c r="AI324" s="10">
        <f t="shared" si="23"/>
        <v>0</v>
      </c>
      <c r="AJ324" s="10"/>
      <c r="AK324" s="10"/>
      <c r="AL324" s="10"/>
      <c r="AM324" s="10"/>
      <c r="AN324" s="10"/>
      <c r="AO324" s="10"/>
      <c r="AP324" s="10"/>
      <c r="AQ324" s="10"/>
      <c r="AR324" s="10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  <c r="BD324" s="10"/>
      <c r="BE324" s="173"/>
    </row>
    <row r="325" spans="1:57">
      <c r="A325" s="691">
        <v>0.3611111111111111</v>
      </c>
      <c r="B325" s="10">
        <v>9.48</v>
      </c>
      <c r="C325" s="10">
        <v>11.51</v>
      </c>
      <c r="D325" s="10">
        <v>11.34</v>
      </c>
      <c r="E325" s="10">
        <v>10.37</v>
      </c>
      <c r="F325" s="10">
        <v>10.11</v>
      </c>
      <c r="G325" s="10">
        <v>10.99</v>
      </c>
      <c r="H325" s="10">
        <v>10.77</v>
      </c>
      <c r="I325" s="10">
        <v>9.84</v>
      </c>
      <c r="J325" s="13">
        <v>9.08</v>
      </c>
      <c r="K325" s="10">
        <v>10.4</v>
      </c>
      <c r="L325" s="10">
        <v>11.57</v>
      </c>
      <c r="M325" s="10">
        <v>10.53</v>
      </c>
      <c r="N325" s="10">
        <v>11.49</v>
      </c>
      <c r="O325" s="10">
        <v>11.43</v>
      </c>
      <c r="P325" s="10">
        <v>10.8</v>
      </c>
      <c r="Q325" s="10">
        <v>9.11</v>
      </c>
      <c r="R325" s="676"/>
      <c r="S325" s="692">
        <v>0.3611111111111111</v>
      </c>
      <c r="T325" s="10">
        <f t="shared" si="24"/>
        <v>0</v>
      </c>
      <c r="U325" s="10">
        <f t="shared" si="24"/>
        <v>0</v>
      </c>
      <c r="V325" s="10">
        <f t="shared" si="24"/>
        <v>0</v>
      </c>
      <c r="W325" s="10">
        <f t="shared" si="24"/>
        <v>0</v>
      </c>
      <c r="X325" s="10">
        <f t="shared" si="24"/>
        <v>0</v>
      </c>
      <c r="Y325" s="10">
        <f t="shared" si="24"/>
        <v>0</v>
      </c>
      <c r="Z325" s="10">
        <f t="shared" si="24"/>
        <v>0</v>
      </c>
      <c r="AA325" s="10">
        <f t="shared" si="24"/>
        <v>0</v>
      </c>
      <c r="AB325" s="13">
        <f t="shared" si="24"/>
        <v>0</v>
      </c>
      <c r="AC325" s="10">
        <f t="shared" si="24"/>
        <v>0</v>
      </c>
      <c r="AD325" s="10">
        <f t="shared" si="24"/>
        <v>0</v>
      </c>
      <c r="AE325" s="10">
        <f t="shared" si="24"/>
        <v>0</v>
      </c>
      <c r="AF325" s="10">
        <f t="shared" si="24"/>
        <v>0</v>
      </c>
      <c r="AG325" s="10">
        <f t="shared" si="24"/>
        <v>8.9999999999999858E-2</v>
      </c>
      <c r="AH325" s="10">
        <f t="shared" si="24"/>
        <v>0</v>
      </c>
      <c r="AI325" s="10">
        <f t="shared" si="24"/>
        <v>0</v>
      </c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73"/>
    </row>
    <row r="326" spans="1:57">
      <c r="A326" s="691">
        <v>0.36458333333333331</v>
      </c>
      <c r="B326" s="10">
        <v>9.5399999999999991</v>
      </c>
      <c r="C326" s="10">
        <v>11.51</v>
      </c>
      <c r="D326" s="10">
        <v>11.34</v>
      </c>
      <c r="E326" s="10">
        <v>10.37</v>
      </c>
      <c r="F326" s="10">
        <v>10.11</v>
      </c>
      <c r="G326" s="10">
        <v>11.05</v>
      </c>
      <c r="H326" s="10">
        <v>10.77</v>
      </c>
      <c r="I326" s="10">
        <v>9.84</v>
      </c>
      <c r="J326" s="13">
        <v>9.08</v>
      </c>
      <c r="K326" s="10">
        <v>10.4</v>
      </c>
      <c r="L326" s="10">
        <v>11.57</v>
      </c>
      <c r="M326" s="10">
        <v>10.53</v>
      </c>
      <c r="N326" s="10">
        <v>11.49</v>
      </c>
      <c r="O326" s="10">
        <v>11.43</v>
      </c>
      <c r="P326" s="10">
        <v>10.8</v>
      </c>
      <c r="Q326" s="10">
        <v>9.11</v>
      </c>
      <c r="R326" s="676"/>
      <c r="S326" s="692">
        <v>0.36458333333333331</v>
      </c>
      <c r="T326" s="10">
        <f t="shared" si="24"/>
        <v>5.9999999999998721E-2</v>
      </c>
      <c r="U326" s="10">
        <f t="shared" si="24"/>
        <v>0</v>
      </c>
      <c r="V326" s="10">
        <f t="shared" si="24"/>
        <v>0</v>
      </c>
      <c r="W326" s="10">
        <f t="shared" si="24"/>
        <v>0</v>
      </c>
      <c r="X326" s="10">
        <f t="shared" si="24"/>
        <v>0</v>
      </c>
      <c r="Y326" s="10">
        <f t="shared" si="24"/>
        <v>6.0000000000000497E-2</v>
      </c>
      <c r="Z326" s="10">
        <f t="shared" si="24"/>
        <v>0</v>
      </c>
      <c r="AA326" s="10">
        <f t="shared" si="24"/>
        <v>0</v>
      </c>
      <c r="AB326" s="13">
        <f t="shared" si="24"/>
        <v>0</v>
      </c>
      <c r="AC326" s="10">
        <f t="shared" si="24"/>
        <v>0</v>
      </c>
      <c r="AD326" s="10">
        <f t="shared" si="24"/>
        <v>0</v>
      </c>
      <c r="AE326" s="10">
        <f t="shared" si="24"/>
        <v>0</v>
      </c>
      <c r="AF326" s="10">
        <f t="shared" si="24"/>
        <v>0</v>
      </c>
      <c r="AG326" s="10">
        <f t="shared" si="24"/>
        <v>0</v>
      </c>
      <c r="AH326" s="10">
        <f t="shared" si="24"/>
        <v>0</v>
      </c>
      <c r="AI326" s="10">
        <f t="shared" si="24"/>
        <v>0</v>
      </c>
      <c r="AJ326" s="10"/>
      <c r="AK326" s="10"/>
      <c r="AL326" s="10"/>
      <c r="AM326" s="10"/>
      <c r="AN326" s="10"/>
      <c r="AO326" s="10"/>
      <c r="AP326" s="10"/>
      <c r="AQ326" s="10"/>
      <c r="AR326" s="10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173"/>
    </row>
    <row r="327" spans="1:57">
      <c r="A327" s="691">
        <v>0.36805555555555558</v>
      </c>
      <c r="B327" s="10">
        <v>9.5399999999999991</v>
      </c>
      <c r="C327" s="10">
        <v>11.51</v>
      </c>
      <c r="D327" s="10">
        <v>11.34</v>
      </c>
      <c r="E327" s="10">
        <v>10.37</v>
      </c>
      <c r="F327" s="10">
        <v>10.11</v>
      </c>
      <c r="G327" s="10">
        <v>11.05</v>
      </c>
      <c r="H327" s="10">
        <v>10.77</v>
      </c>
      <c r="I327" s="10">
        <v>9.84</v>
      </c>
      <c r="J327" s="13">
        <v>9.08</v>
      </c>
      <c r="K327" s="10">
        <v>10.48</v>
      </c>
      <c r="L327" s="10">
        <v>11.71</v>
      </c>
      <c r="M327" s="10">
        <v>10.54</v>
      </c>
      <c r="N327" s="10">
        <v>11.49</v>
      </c>
      <c r="O327" s="10">
        <v>11.43</v>
      </c>
      <c r="P327" s="10">
        <v>10.8</v>
      </c>
      <c r="Q327" s="10">
        <v>9.11</v>
      </c>
      <c r="R327" s="676"/>
      <c r="S327" s="692">
        <v>0.36805555555555558</v>
      </c>
      <c r="T327" s="10">
        <f t="shared" si="24"/>
        <v>0</v>
      </c>
      <c r="U327" s="10">
        <f t="shared" si="24"/>
        <v>0</v>
      </c>
      <c r="V327" s="10">
        <f t="shared" si="24"/>
        <v>0</v>
      </c>
      <c r="W327" s="10">
        <f t="shared" si="24"/>
        <v>0</v>
      </c>
      <c r="X327" s="10">
        <f t="shared" si="24"/>
        <v>0</v>
      </c>
      <c r="Y327" s="10">
        <f t="shared" si="24"/>
        <v>0</v>
      </c>
      <c r="Z327" s="10">
        <f t="shared" si="24"/>
        <v>0</v>
      </c>
      <c r="AA327" s="10">
        <f t="shared" si="24"/>
        <v>0</v>
      </c>
      <c r="AB327" s="13">
        <f t="shared" si="24"/>
        <v>0</v>
      </c>
      <c r="AC327" s="10">
        <f t="shared" si="24"/>
        <v>8.0000000000000071E-2</v>
      </c>
      <c r="AD327" s="10">
        <f t="shared" si="24"/>
        <v>0.14000000000000057</v>
      </c>
      <c r="AE327" s="10">
        <f t="shared" si="24"/>
        <v>9.9999999999997868E-3</v>
      </c>
      <c r="AF327" s="10">
        <f t="shared" si="24"/>
        <v>0</v>
      </c>
      <c r="AG327" s="10">
        <f t="shared" si="24"/>
        <v>0</v>
      </c>
      <c r="AH327" s="10">
        <f t="shared" si="24"/>
        <v>0</v>
      </c>
      <c r="AI327" s="10">
        <f t="shared" si="24"/>
        <v>0</v>
      </c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73"/>
    </row>
    <row r="328" spans="1:57" ht="16" thickBot="1">
      <c r="A328" s="691">
        <v>0.37152777777777773</v>
      </c>
      <c r="B328" s="10">
        <v>9.5399999999999991</v>
      </c>
      <c r="C328" s="10">
        <v>11.51</v>
      </c>
      <c r="D328" s="10">
        <v>11.34</v>
      </c>
      <c r="E328" s="10">
        <v>10.37</v>
      </c>
      <c r="F328" s="10">
        <v>10.11</v>
      </c>
      <c r="G328" s="10">
        <v>11.05</v>
      </c>
      <c r="H328" s="10">
        <v>10.77</v>
      </c>
      <c r="I328" s="10">
        <v>9.84</v>
      </c>
      <c r="J328" s="13">
        <v>9.08</v>
      </c>
      <c r="K328" s="10">
        <v>10.53</v>
      </c>
      <c r="L328" s="10">
        <v>11.75</v>
      </c>
      <c r="M328" s="10">
        <v>10.54</v>
      </c>
      <c r="N328" s="10">
        <v>11.49</v>
      </c>
      <c r="O328" s="10">
        <v>11.43</v>
      </c>
      <c r="P328" s="10">
        <v>10.8</v>
      </c>
      <c r="Q328" s="10">
        <v>9.11</v>
      </c>
      <c r="R328" s="676"/>
      <c r="S328" s="692">
        <v>0.37152777777777773</v>
      </c>
      <c r="T328" s="10">
        <f t="shared" si="24"/>
        <v>0</v>
      </c>
      <c r="U328" s="10">
        <f t="shared" si="24"/>
        <v>0</v>
      </c>
      <c r="V328" s="10">
        <f t="shared" si="24"/>
        <v>0</v>
      </c>
      <c r="W328" s="10">
        <f t="shared" si="24"/>
        <v>0</v>
      </c>
      <c r="X328" s="10">
        <f t="shared" si="24"/>
        <v>0</v>
      </c>
      <c r="Y328" s="10">
        <f t="shared" si="24"/>
        <v>0</v>
      </c>
      <c r="Z328" s="10">
        <f t="shared" si="24"/>
        <v>0</v>
      </c>
      <c r="AA328" s="10">
        <f t="shared" si="24"/>
        <v>0</v>
      </c>
      <c r="AB328" s="13">
        <f t="shared" si="24"/>
        <v>0</v>
      </c>
      <c r="AC328" s="10">
        <f t="shared" si="24"/>
        <v>4.9999999999998934E-2</v>
      </c>
      <c r="AD328" s="10">
        <f t="shared" si="24"/>
        <v>3.9999999999999147E-2</v>
      </c>
      <c r="AE328" s="10">
        <f t="shared" si="24"/>
        <v>0</v>
      </c>
      <c r="AF328" s="10">
        <f t="shared" si="24"/>
        <v>0</v>
      </c>
      <c r="AG328" s="10">
        <f t="shared" si="24"/>
        <v>0</v>
      </c>
      <c r="AH328" s="10">
        <f t="shared" si="24"/>
        <v>0</v>
      </c>
      <c r="AI328" s="10">
        <f t="shared" si="24"/>
        <v>0</v>
      </c>
      <c r="AJ328" s="10"/>
      <c r="AK328" s="10"/>
      <c r="AL328" s="10"/>
      <c r="AM328" s="10"/>
      <c r="AN328" s="10"/>
      <c r="AO328" s="10"/>
      <c r="AP328" s="10"/>
      <c r="AQ328" s="10"/>
      <c r="AR328" s="10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73"/>
    </row>
    <row r="329" spans="1:57" ht="16" thickTop="1">
      <c r="A329" s="690">
        <v>0.375</v>
      </c>
      <c r="B329" s="91">
        <v>9.5399999999999991</v>
      </c>
      <c r="C329" s="91">
        <v>11.51</v>
      </c>
      <c r="D329" s="91">
        <v>11.34</v>
      </c>
      <c r="E329" s="91">
        <v>10.37</v>
      </c>
      <c r="F329" s="91">
        <v>10.11</v>
      </c>
      <c r="G329" s="91">
        <v>11.05</v>
      </c>
      <c r="H329" s="91">
        <v>10.77</v>
      </c>
      <c r="I329" s="91">
        <v>9.84</v>
      </c>
      <c r="J329" s="345">
        <v>9.08</v>
      </c>
      <c r="K329" s="91">
        <v>10.53</v>
      </c>
      <c r="L329" s="91">
        <v>11.75</v>
      </c>
      <c r="M329" s="91">
        <v>10.54</v>
      </c>
      <c r="N329" s="91">
        <v>11.49</v>
      </c>
      <c r="O329" s="91">
        <v>11.43</v>
      </c>
      <c r="P329" s="91">
        <v>10.8</v>
      </c>
      <c r="Q329" s="91">
        <v>9.11</v>
      </c>
      <c r="R329" s="676"/>
      <c r="S329" s="673">
        <v>0.375</v>
      </c>
      <c r="T329" s="91">
        <f t="shared" si="24"/>
        <v>0</v>
      </c>
      <c r="U329" s="91">
        <f t="shared" si="24"/>
        <v>0</v>
      </c>
      <c r="V329" s="91">
        <f t="shared" si="24"/>
        <v>0</v>
      </c>
      <c r="W329" s="91">
        <f t="shared" si="24"/>
        <v>0</v>
      </c>
      <c r="X329" s="91">
        <f t="shared" si="24"/>
        <v>0</v>
      </c>
      <c r="Y329" s="91">
        <f t="shared" si="24"/>
        <v>0</v>
      </c>
      <c r="Z329" s="91">
        <f t="shared" si="24"/>
        <v>0</v>
      </c>
      <c r="AA329" s="91">
        <f t="shared" si="24"/>
        <v>0</v>
      </c>
      <c r="AB329" s="345">
        <f t="shared" si="24"/>
        <v>0</v>
      </c>
      <c r="AC329" s="91">
        <f t="shared" si="24"/>
        <v>0</v>
      </c>
      <c r="AD329" s="91">
        <f t="shared" si="24"/>
        <v>0</v>
      </c>
      <c r="AE329" s="91">
        <f t="shared" si="24"/>
        <v>0</v>
      </c>
      <c r="AF329" s="91">
        <f t="shared" si="24"/>
        <v>0</v>
      </c>
      <c r="AG329" s="91">
        <f t="shared" si="24"/>
        <v>0</v>
      </c>
      <c r="AH329" s="91">
        <f t="shared" si="24"/>
        <v>0</v>
      </c>
      <c r="AI329" s="91">
        <f t="shared" si="24"/>
        <v>0</v>
      </c>
      <c r="AJ329" s="10"/>
      <c r="AK329" s="10"/>
      <c r="AL329" s="10"/>
      <c r="AM329" s="10"/>
      <c r="AN329" s="10"/>
      <c r="AO329" s="10"/>
      <c r="AP329" s="10"/>
      <c r="AQ329" s="10"/>
      <c r="AR329" s="10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73"/>
    </row>
    <row r="330" spans="1:57">
      <c r="A330" s="691">
        <v>0.37847222222222227</v>
      </c>
      <c r="B330" s="10">
        <v>9.5399999999999991</v>
      </c>
      <c r="C330" s="10">
        <v>11.51</v>
      </c>
      <c r="D330" s="10">
        <v>11.34</v>
      </c>
      <c r="E330" s="10">
        <v>10.4</v>
      </c>
      <c r="F330" s="10">
        <v>10.11</v>
      </c>
      <c r="G330" s="10">
        <v>11.05</v>
      </c>
      <c r="H330" s="10">
        <v>10.77</v>
      </c>
      <c r="I330" s="10">
        <v>9.84</v>
      </c>
      <c r="J330" s="13">
        <v>9.08</v>
      </c>
      <c r="K330" s="10">
        <v>10.53</v>
      </c>
      <c r="L330" s="10">
        <v>11.75</v>
      </c>
      <c r="M330" s="10">
        <v>10.54</v>
      </c>
      <c r="N330" s="10">
        <v>11.49</v>
      </c>
      <c r="O330" s="10">
        <v>11.43</v>
      </c>
      <c r="P330" s="10">
        <v>10.8</v>
      </c>
      <c r="Q330" s="10">
        <v>9.11</v>
      </c>
      <c r="R330" s="676"/>
      <c r="S330" s="692">
        <v>0.37847222222222227</v>
      </c>
      <c r="T330" s="10">
        <f t="shared" si="24"/>
        <v>0</v>
      </c>
      <c r="U330" s="10">
        <f t="shared" si="24"/>
        <v>0</v>
      </c>
      <c r="V330" s="10">
        <f t="shared" si="24"/>
        <v>0</v>
      </c>
      <c r="W330" s="10">
        <f t="shared" si="24"/>
        <v>3.0000000000001137E-2</v>
      </c>
      <c r="X330" s="10">
        <f t="shared" si="24"/>
        <v>0</v>
      </c>
      <c r="Y330" s="10">
        <f t="shared" si="24"/>
        <v>0</v>
      </c>
      <c r="Z330" s="10">
        <f t="shared" si="24"/>
        <v>0</v>
      </c>
      <c r="AA330" s="10">
        <f t="shared" si="24"/>
        <v>0</v>
      </c>
      <c r="AB330" s="13">
        <f t="shared" si="24"/>
        <v>0</v>
      </c>
      <c r="AC330" s="10">
        <f t="shared" si="24"/>
        <v>0</v>
      </c>
      <c r="AD330" s="10">
        <f t="shared" si="24"/>
        <v>0</v>
      </c>
      <c r="AE330" s="10">
        <f t="shared" si="24"/>
        <v>0</v>
      </c>
      <c r="AF330" s="10">
        <f t="shared" si="24"/>
        <v>0</v>
      </c>
      <c r="AG330" s="10">
        <f t="shared" si="24"/>
        <v>0</v>
      </c>
      <c r="AH330" s="10">
        <f t="shared" si="24"/>
        <v>0</v>
      </c>
      <c r="AI330" s="10">
        <f t="shared" si="24"/>
        <v>0</v>
      </c>
      <c r="AJ330" s="10"/>
      <c r="AK330" s="10"/>
      <c r="AL330" s="10"/>
      <c r="AM330" s="10"/>
      <c r="AN330" s="10"/>
      <c r="AO330" s="10"/>
      <c r="AP330" s="10"/>
      <c r="AQ330" s="10"/>
      <c r="AR330" s="10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73"/>
    </row>
    <row r="331" spans="1:57">
      <c r="A331" s="691">
        <v>0.38194444444444442</v>
      </c>
      <c r="B331" s="10">
        <v>9.5399999999999991</v>
      </c>
      <c r="C331" s="10">
        <v>11.51</v>
      </c>
      <c r="D331" s="10">
        <v>11.34</v>
      </c>
      <c r="E331" s="10">
        <v>10.4</v>
      </c>
      <c r="F331" s="10">
        <v>10.11</v>
      </c>
      <c r="G331" s="10">
        <v>11.05</v>
      </c>
      <c r="H331" s="10">
        <v>10.77</v>
      </c>
      <c r="I331" s="10">
        <v>9.84</v>
      </c>
      <c r="J331" s="13">
        <v>9.14</v>
      </c>
      <c r="K331" s="10">
        <v>10.53</v>
      </c>
      <c r="L331" s="10">
        <v>11.75</v>
      </c>
      <c r="M331" s="10">
        <v>10.54</v>
      </c>
      <c r="N331" s="10">
        <v>11.49</v>
      </c>
      <c r="O331" s="10">
        <v>11.43</v>
      </c>
      <c r="P331" s="10">
        <v>10.8</v>
      </c>
      <c r="Q331" s="10">
        <v>9.11</v>
      </c>
      <c r="R331" s="676"/>
      <c r="S331" s="692">
        <v>0.38194444444444442</v>
      </c>
      <c r="T331" s="10">
        <f t="shared" si="24"/>
        <v>0</v>
      </c>
      <c r="U331" s="10">
        <f t="shared" si="24"/>
        <v>0</v>
      </c>
      <c r="V331" s="10">
        <f t="shared" si="24"/>
        <v>0</v>
      </c>
      <c r="W331" s="10">
        <f t="shared" si="24"/>
        <v>0</v>
      </c>
      <c r="X331" s="10">
        <f t="shared" si="24"/>
        <v>0</v>
      </c>
      <c r="Y331" s="10">
        <f t="shared" si="24"/>
        <v>0</v>
      </c>
      <c r="Z331" s="10">
        <f t="shared" si="24"/>
        <v>0</v>
      </c>
      <c r="AA331" s="10">
        <f t="shared" si="24"/>
        <v>0</v>
      </c>
      <c r="AB331" s="13">
        <f t="shared" si="24"/>
        <v>6.0000000000000497E-2</v>
      </c>
      <c r="AC331" s="10">
        <f t="shared" si="24"/>
        <v>0</v>
      </c>
      <c r="AD331" s="10">
        <f t="shared" si="24"/>
        <v>0</v>
      </c>
      <c r="AE331" s="10">
        <f t="shared" si="24"/>
        <v>0</v>
      </c>
      <c r="AF331" s="10">
        <f t="shared" si="24"/>
        <v>0</v>
      </c>
      <c r="AG331" s="10">
        <f t="shared" si="24"/>
        <v>0</v>
      </c>
      <c r="AH331" s="10">
        <f t="shared" si="24"/>
        <v>0</v>
      </c>
      <c r="AI331" s="10">
        <f t="shared" si="24"/>
        <v>0</v>
      </c>
      <c r="AJ331" s="10"/>
      <c r="AK331" s="10"/>
      <c r="AL331" s="10"/>
      <c r="AM331" s="10"/>
      <c r="AN331" s="10"/>
      <c r="AO331" s="10"/>
      <c r="AP331" s="10"/>
      <c r="AQ331" s="10"/>
      <c r="AR331" s="10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73"/>
    </row>
    <row r="332" spans="1:57">
      <c r="A332" s="691">
        <v>0.38541666666666669</v>
      </c>
      <c r="B332" s="10">
        <v>9.5399999999999991</v>
      </c>
      <c r="C332" s="10">
        <v>11.51</v>
      </c>
      <c r="D332" s="10">
        <v>11.34</v>
      </c>
      <c r="E332" s="10">
        <v>10.4</v>
      </c>
      <c r="F332" s="10">
        <v>10.11</v>
      </c>
      <c r="G332" s="10">
        <v>11.05</v>
      </c>
      <c r="H332" s="10">
        <v>10.77</v>
      </c>
      <c r="I332" s="10">
        <v>9.84</v>
      </c>
      <c r="J332" s="13">
        <v>9.17</v>
      </c>
      <c r="K332" s="10">
        <v>10.53</v>
      </c>
      <c r="L332" s="10">
        <v>11.75</v>
      </c>
      <c r="M332" s="10">
        <v>10.54</v>
      </c>
      <c r="N332" s="10">
        <v>11.49</v>
      </c>
      <c r="O332" s="10">
        <v>11.43</v>
      </c>
      <c r="P332" s="10">
        <v>10.8</v>
      </c>
      <c r="Q332" s="10">
        <v>9.11</v>
      </c>
      <c r="R332" s="676"/>
      <c r="S332" s="692">
        <v>0.38541666666666669</v>
      </c>
      <c r="T332" s="10">
        <f t="shared" si="24"/>
        <v>0</v>
      </c>
      <c r="U332" s="10">
        <f t="shared" si="24"/>
        <v>0</v>
      </c>
      <c r="V332" s="10">
        <f t="shared" si="24"/>
        <v>0</v>
      </c>
      <c r="W332" s="10">
        <f t="shared" si="24"/>
        <v>0</v>
      </c>
      <c r="X332" s="10">
        <f t="shared" si="24"/>
        <v>0</v>
      </c>
      <c r="Y332" s="10">
        <f t="shared" si="24"/>
        <v>0</v>
      </c>
      <c r="Z332" s="10">
        <f t="shared" si="24"/>
        <v>0</v>
      </c>
      <c r="AA332" s="10">
        <f t="shared" si="24"/>
        <v>0</v>
      </c>
      <c r="AB332" s="13">
        <f t="shared" si="24"/>
        <v>2.9999999999999361E-2</v>
      </c>
      <c r="AC332" s="10">
        <f t="shared" si="24"/>
        <v>0</v>
      </c>
      <c r="AD332" s="10">
        <f t="shared" si="24"/>
        <v>0</v>
      </c>
      <c r="AE332" s="10">
        <f t="shared" si="24"/>
        <v>0</v>
      </c>
      <c r="AF332" s="10">
        <f t="shared" si="24"/>
        <v>0</v>
      </c>
      <c r="AG332" s="10">
        <f t="shared" si="24"/>
        <v>0</v>
      </c>
      <c r="AH332" s="10">
        <f t="shared" si="24"/>
        <v>0</v>
      </c>
      <c r="AI332" s="10">
        <f t="shared" si="24"/>
        <v>0</v>
      </c>
      <c r="AJ332" s="10"/>
      <c r="AK332" s="10"/>
      <c r="AL332" s="10"/>
      <c r="AM332" s="10"/>
      <c r="AN332" s="10"/>
      <c r="AO332" s="10"/>
      <c r="AP332" s="10"/>
      <c r="AQ332" s="10"/>
      <c r="AR332" s="10"/>
      <c r="AS332" s="10"/>
      <c r="AT332" s="10"/>
      <c r="AU332" s="10"/>
      <c r="AV332" s="10"/>
      <c r="AW332" s="10"/>
      <c r="AX332" s="10"/>
      <c r="AY332" s="10"/>
      <c r="AZ332" s="10"/>
      <c r="BA332" s="10"/>
      <c r="BB332" s="10"/>
      <c r="BC332" s="10"/>
      <c r="BD332" s="10"/>
      <c r="BE332" s="173"/>
    </row>
    <row r="333" spans="1:57">
      <c r="A333" s="691">
        <v>0.3888888888888889</v>
      </c>
      <c r="B333" s="10">
        <v>9.5399999999999991</v>
      </c>
      <c r="C333" s="10">
        <v>11.51</v>
      </c>
      <c r="D333" s="10">
        <v>11.34</v>
      </c>
      <c r="E333" s="10">
        <v>10.4</v>
      </c>
      <c r="F333" s="10">
        <v>10.11</v>
      </c>
      <c r="G333" s="10">
        <v>11.05</v>
      </c>
      <c r="H333" s="10">
        <v>10.77</v>
      </c>
      <c r="I333" s="10">
        <v>9.84</v>
      </c>
      <c r="J333" s="13">
        <v>9.17</v>
      </c>
      <c r="K333" s="10">
        <v>10.53</v>
      </c>
      <c r="L333" s="10">
        <v>11.75</v>
      </c>
      <c r="M333" s="10">
        <v>10.54</v>
      </c>
      <c r="N333" s="10">
        <v>11.49</v>
      </c>
      <c r="O333" s="10">
        <v>11.43</v>
      </c>
      <c r="P333" s="10">
        <v>10.87</v>
      </c>
      <c r="Q333" s="10">
        <v>9.11</v>
      </c>
      <c r="R333" s="676"/>
      <c r="S333" s="692">
        <v>0.3888888888888889</v>
      </c>
      <c r="T333" s="10">
        <f t="shared" si="24"/>
        <v>0</v>
      </c>
      <c r="U333" s="10">
        <f t="shared" si="24"/>
        <v>0</v>
      </c>
      <c r="V333" s="10">
        <f t="shared" si="24"/>
        <v>0</v>
      </c>
      <c r="W333" s="10">
        <f t="shared" si="24"/>
        <v>0</v>
      </c>
      <c r="X333" s="10">
        <f t="shared" si="24"/>
        <v>0</v>
      </c>
      <c r="Y333" s="10">
        <f t="shared" si="24"/>
        <v>0</v>
      </c>
      <c r="Z333" s="10">
        <f t="shared" si="24"/>
        <v>0</v>
      </c>
      <c r="AA333" s="10">
        <f t="shared" si="24"/>
        <v>0</v>
      </c>
      <c r="AB333" s="13">
        <f t="shared" si="24"/>
        <v>0</v>
      </c>
      <c r="AC333" s="10">
        <f t="shared" si="24"/>
        <v>0</v>
      </c>
      <c r="AD333" s="10">
        <f t="shared" si="24"/>
        <v>0</v>
      </c>
      <c r="AE333" s="10">
        <f t="shared" si="24"/>
        <v>0</v>
      </c>
      <c r="AF333" s="10">
        <f t="shared" si="24"/>
        <v>0</v>
      </c>
      <c r="AG333" s="10">
        <f t="shared" si="24"/>
        <v>0</v>
      </c>
      <c r="AH333" s="10">
        <f t="shared" si="24"/>
        <v>6.9999999999998508E-2</v>
      </c>
      <c r="AI333" s="10">
        <f t="shared" si="24"/>
        <v>0</v>
      </c>
      <c r="AJ333" s="10"/>
      <c r="AK333" s="10"/>
      <c r="AL333" s="10"/>
      <c r="AM333" s="10"/>
      <c r="AN333" s="10"/>
      <c r="AO333" s="10"/>
      <c r="AP333" s="10"/>
      <c r="AQ333" s="10"/>
      <c r="AR333" s="10"/>
      <c r="AS333" s="10"/>
      <c r="AT333" s="10"/>
      <c r="AU333" s="10"/>
      <c r="AV333" s="10"/>
      <c r="AW333" s="10"/>
      <c r="AX333" s="10"/>
      <c r="AY333" s="10"/>
      <c r="AZ333" s="10"/>
      <c r="BA333" s="10"/>
      <c r="BB333" s="10"/>
      <c r="BC333" s="10"/>
      <c r="BD333" s="10"/>
      <c r="BE333" s="173"/>
    </row>
    <row r="334" spans="1:57">
      <c r="A334" s="691">
        <v>0.3923611111111111</v>
      </c>
      <c r="B334" s="10">
        <v>9.57</v>
      </c>
      <c r="C334" s="10">
        <v>11.51</v>
      </c>
      <c r="D334" s="10">
        <v>11.34</v>
      </c>
      <c r="E334" s="10">
        <v>10.46</v>
      </c>
      <c r="F334" s="10">
        <v>10.11</v>
      </c>
      <c r="G334" s="10">
        <v>11.05</v>
      </c>
      <c r="H334" s="10">
        <v>10.77</v>
      </c>
      <c r="I334" s="10">
        <v>9.84</v>
      </c>
      <c r="J334" s="13">
        <v>9.17</v>
      </c>
      <c r="K334" s="10">
        <v>10.53</v>
      </c>
      <c r="L334" s="10">
        <v>11.75</v>
      </c>
      <c r="M334" s="10">
        <v>10.6</v>
      </c>
      <c r="N334" s="10">
        <v>11.49</v>
      </c>
      <c r="O334" s="10">
        <v>11.43</v>
      </c>
      <c r="P334" s="10">
        <v>10.87</v>
      </c>
      <c r="Q334" s="10">
        <v>9.11</v>
      </c>
      <c r="R334" s="676"/>
      <c r="S334" s="692">
        <v>0.3923611111111111</v>
      </c>
      <c r="T334" s="10">
        <f t="shared" si="24"/>
        <v>3.0000000000001137E-2</v>
      </c>
      <c r="U334" s="10">
        <f t="shared" si="24"/>
        <v>0</v>
      </c>
      <c r="V334" s="10">
        <f t="shared" si="24"/>
        <v>0</v>
      </c>
      <c r="W334" s="10">
        <f t="shared" si="24"/>
        <v>6.0000000000000497E-2</v>
      </c>
      <c r="X334" s="10">
        <f t="shared" si="24"/>
        <v>0</v>
      </c>
      <c r="Y334" s="10">
        <f t="shared" si="24"/>
        <v>0</v>
      </c>
      <c r="Z334" s="10">
        <f t="shared" si="24"/>
        <v>0</v>
      </c>
      <c r="AA334" s="10">
        <f t="shared" si="24"/>
        <v>0</v>
      </c>
      <c r="AB334" s="13">
        <f t="shared" si="24"/>
        <v>0</v>
      </c>
      <c r="AC334" s="10">
        <f t="shared" si="24"/>
        <v>0</v>
      </c>
      <c r="AD334" s="10">
        <f t="shared" si="24"/>
        <v>0</v>
      </c>
      <c r="AE334" s="10">
        <f t="shared" si="24"/>
        <v>6.0000000000000497E-2</v>
      </c>
      <c r="AF334" s="10">
        <f t="shared" si="24"/>
        <v>0</v>
      </c>
      <c r="AG334" s="10">
        <f t="shared" si="24"/>
        <v>0</v>
      </c>
      <c r="AH334" s="10">
        <f t="shared" si="24"/>
        <v>0</v>
      </c>
      <c r="AI334" s="10">
        <f t="shared" si="24"/>
        <v>0</v>
      </c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73"/>
    </row>
    <row r="335" spans="1:57">
      <c r="A335" s="691">
        <v>0.39583333333333331</v>
      </c>
      <c r="B335" s="10">
        <v>9.57</v>
      </c>
      <c r="C335" s="10">
        <v>11.51</v>
      </c>
      <c r="D335" s="10">
        <v>11.44</v>
      </c>
      <c r="E335" s="10">
        <v>10.46</v>
      </c>
      <c r="F335" s="10">
        <v>10.11</v>
      </c>
      <c r="G335" s="10">
        <v>11.05</v>
      </c>
      <c r="H335" s="10">
        <v>10.78</v>
      </c>
      <c r="I335" s="10">
        <v>9.84</v>
      </c>
      <c r="J335" s="13">
        <v>9.17</v>
      </c>
      <c r="K335" s="10">
        <v>10.53</v>
      </c>
      <c r="L335" s="10">
        <v>11.75</v>
      </c>
      <c r="M335" s="10">
        <v>10.63</v>
      </c>
      <c r="N335" s="10">
        <v>11.49</v>
      </c>
      <c r="O335" s="10">
        <v>11.43</v>
      </c>
      <c r="P335" s="10">
        <v>10.87</v>
      </c>
      <c r="Q335" s="10">
        <v>9.11</v>
      </c>
      <c r="R335" s="676"/>
      <c r="S335" s="692">
        <v>0.39583333333333331</v>
      </c>
      <c r="T335" s="10">
        <f t="shared" si="24"/>
        <v>0</v>
      </c>
      <c r="U335" s="10">
        <f t="shared" si="24"/>
        <v>0</v>
      </c>
      <c r="V335" s="10">
        <f t="shared" si="24"/>
        <v>9.9999999999999645E-2</v>
      </c>
      <c r="W335" s="10">
        <f t="shared" si="24"/>
        <v>0</v>
      </c>
      <c r="X335" s="10">
        <f t="shared" si="24"/>
        <v>0</v>
      </c>
      <c r="Y335" s="10">
        <f t="shared" si="24"/>
        <v>0</v>
      </c>
      <c r="Z335" s="10">
        <f t="shared" si="24"/>
        <v>9.9999999999997868E-3</v>
      </c>
      <c r="AA335" s="10">
        <f t="shared" si="24"/>
        <v>0</v>
      </c>
      <c r="AB335" s="13">
        <f t="shared" si="24"/>
        <v>0</v>
      </c>
      <c r="AC335" s="10">
        <f t="shared" si="24"/>
        <v>0</v>
      </c>
      <c r="AD335" s="10">
        <f t="shared" si="24"/>
        <v>0</v>
      </c>
      <c r="AE335" s="10">
        <f t="shared" si="24"/>
        <v>3.0000000000001137E-2</v>
      </c>
      <c r="AF335" s="10">
        <f t="shared" si="24"/>
        <v>0</v>
      </c>
      <c r="AG335" s="10">
        <f t="shared" si="24"/>
        <v>0</v>
      </c>
      <c r="AH335" s="10">
        <f t="shared" si="24"/>
        <v>0</v>
      </c>
      <c r="AI335" s="10">
        <f t="shared" si="24"/>
        <v>0</v>
      </c>
      <c r="AJ335" s="10"/>
      <c r="AK335" s="10"/>
      <c r="AL335" s="10"/>
      <c r="AM335" s="10"/>
      <c r="AN335" s="10"/>
      <c r="AO335" s="10"/>
      <c r="AP335" s="10"/>
      <c r="AQ335" s="10"/>
      <c r="AR335" s="10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  <c r="BD335" s="10"/>
      <c r="BE335" s="173"/>
    </row>
    <row r="336" spans="1:57">
      <c r="A336" s="691">
        <v>0.39930555555555558</v>
      </c>
      <c r="B336" s="10">
        <v>9.57</v>
      </c>
      <c r="C336" s="10">
        <v>11.51</v>
      </c>
      <c r="D336" s="10">
        <v>11.45</v>
      </c>
      <c r="E336" s="10">
        <v>10.46</v>
      </c>
      <c r="F336" s="10">
        <v>10.11</v>
      </c>
      <c r="G336" s="10">
        <v>11.05</v>
      </c>
      <c r="H336" s="10">
        <v>10.81</v>
      </c>
      <c r="I336" s="10">
        <v>9.91</v>
      </c>
      <c r="J336" s="13">
        <v>9.17</v>
      </c>
      <c r="K336" s="10">
        <v>10.55</v>
      </c>
      <c r="L336" s="10">
        <v>11.75</v>
      </c>
      <c r="M336" s="10">
        <v>10.63</v>
      </c>
      <c r="N336" s="10">
        <v>11.49</v>
      </c>
      <c r="O336" s="10">
        <v>11.43</v>
      </c>
      <c r="P336" s="10">
        <v>10.87</v>
      </c>
      <c r="Q336" s="10">
        <v>9.11</v>
      </c>
      <c r="R336" s="676"/>
      <c r="S336" s="692">
        <v>0.39930555555555558</v>
      </c>
      <c r="T336" s="10">
        <f t="shared" si="24"/>
        <v>0</v>
      </c>
      <c r="U336" s="10">
        <f t="shared" si="24"/>
        <v>0</v>
      </c>
      <c r="V336" s="10">
        <f t="shared" si="24"/>
        <v>9.9999999999997868E-3</v>
      </c>
      <c r="W336" s="10">
        <f t="shared" si="24"/>
        <v>0</v>
      </c>
      <c r="X336" s="10">
        <f t="shared" si="24"/>
        <v>0</v>
      </c>
      <c r="Y336" s="10">
        <f t="shared" si="24"/>
        <v>0</v>
      </c>
      <c r="Z336" s="10">
        <f t="shared" si="24"/>
        <v>3.0000000000001137E-2</v>
      </c>
      <c r="AA336" s="10">
        <f t="shared" si="24"/>
        <v>7.0000000000000284E-2</v>
      </c>
      <c r="AB336" s="13">
        <f t="shared" si="24"/>
        <v>0</v>
      </c>
      <c r="AC336" s="10">
        <f t="shared" si="24"/>
        <v>2.000000000000135E-2</v>
      </c>
      <c r="AD336" s="10">
        <f t="shared" si="24"/>
        <v>0</v>
      </c>
      <c r="AE336" s="10">
        <f t="shared" si="24"/>
        <v>0</v>
      </c>
      <c r="AF336" s="10">
        <f t="shared" si="24"/>
        <v>0</v>
      </c>
      <c r="AG336" s="10">
        <f t="shared" si="24"/>
        <v>0</v>
      </c>
      <c r="AH336" s="10">
        <f t="shared" si="24"/>
        <v>0</v>
      </c>
      <c r="AI336" s="10">
        <f t="shared" si="24"/>
        <v>0</v>
      </c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73"/>
    </row>
    <row r="337" spans="1:57">
      <c r="A337" s="691">
        <v>0.40277777777777773</v>
      </c>
      <c r="B337" s="10">
        <v>9.59</v>
      </c>
      <c r="C337" s="10">
        <v>11.51</v>
      </c>
      <c r="D337" s="10">
        <v>11.45</v>
      </c>
      <c r="E337" s="10">
        <v>10.46</v>
      </c>
      <c r="F337" s="10">
        <v>10.11</v>
      </c>
      <c r="G337" s="10">
        <v>11.05</v>
      </c>
      <c r="H337" s="10">
        <v>10.96</v>
      </c>
      <c r="I337" s="10">
        <v>9.91</v>
      </c>
      <c r="J337" s="13">
        <v>9.17</v>
      </c>
      <c r="K337" s="10">
        <v>10.55</v>
      </c>
      <c r="L337" s="10">
        <v>11.75</v>
      </c>
      <c r="M337" s="10">
        <v>10.63</v>
      </c>
      <c r="N337" s="10">
        <v>11.49</v>
      </c>
      <c r="O337" s="10">
        <v>11.43</v>
      </c>
      <c r="P337" s="10">
        <v>10.87</v>
      </c>
      <c r="Q337" s="10">
        <v>9.11</v>
      </c>
      <c r="R337" s="676"/>
      <c r="S337" s="692">
        <v>0.40277777777777773</v>
      </c>
      <c r="T337" s="10">
        <f t="shared" si="24"/>
        <v>1.9999999999999574E-2</v>
      </c>
      <c r="U337" s="10">
        <f t="shared" si="24"/>
        <v>0</v>
      </c>
      <c r="V337" s="10">
        <f t="shared" si="24"/>
        <v>0</v>
      </c>
      <c r="W337" s="10">
        <f t="shared" si="24"/>
        <v>0</v>
      </c>
      <c r="X337" s="10">
        <f t="shared" si="24"/>
        <v>0</v>
      </c>
      <c r="Y337" s="10">
        <f t="shared" si="24"/>
        <v>0</v>
      </c>
      <c r="Z337" s="10">
        <f t="shared" si="24"/>
        <v>0.15000000000000036</v>
      </c>
      <c r="AA337" s="10">
        <f t="shared" si="24"/>
        <v>0</v>
      </c>
      <c r="AB337" s="13">
        <f t="shared" si="24"/>
        <v>0</v>
      </c>
      <c r="AC337" s="10">
        <f t="shared" si="24"/>
        <v>0</v>
      </c>
      <c r="AD337" s="10">
        <f t="shared" si="24"/>
        <v>0</v>
      </c>
      <c r="AE337" s="10">
        <f t="shared" si="24"/>
        <v>0</v>
      </c>
      <c r="AF337" s="10">
        <f t="shared" si="24"/>
        <v>0</v>
      </c>
      <c r="AG337" s="10">
        <f t="shared" si="24"/>
        <v>0</v>
      </c>
      <c r="AH337" s="10">
        <f t="shared" si="24"/>
        <v>0</v>
      </c>
      <c r="AI337" s="10">
        <f t="shared" si="24"/>
        <v>0</v>
      </c>
      <c r="AJ337" s="10"/>
      <c r="AK337" s="10"/>
      <c r="AL337" s="10"/>
      <c r="AM337" s="10"/>
      <c r="AN337" s="10"/>
      <c r="AO337" s="10"/>
      <c r="AP337" s="10"/>
      <c r="AQ337" s="10"/>
      <c r="AR337" s="10"/>
      <c r="AS337" s="10"/>
      <c r="AT337" s="10"/>
      <c r="AU337" s="10"/>
      <c r="AV337" s="10"/>
      <c r="AW337" s="10"/>
      <c r="AX337" s="10"/>
      <c r="AY337" s="10"/>
      <c r="AZ337" s="10"/>
      <c r="BA337" s="10"/>
      <c r="BB337" s="10"/>
      <c r="BC337" s="10"/>
      <c r="BD337" s="10"/>
      <c r="BE337" s="173"/>
    </row>
    <row r="338" spans="1:57">
      <c r="A338" s="691">
        <v>0.40625</v>
      </c>
      <c r="B338" s="10">
        <v>9.6199999999999992</v>
      </c>
      <c r="C338" s="10">
        <v>11.51</v>
      </c>
      <c r="D338" s="10">
        <v>11.45</v>
      </c>
      <c r="E338" s="10">
        <v>10.46</v>
      </c>
      <c r="F338" s="10">
        <v>10.11</v>
      </c>
      <c r="G338" s="10">
        <v>11.05</v>
      </c>
      <c r="H338" s="10">
        <v>11.03</v>
      </c>
      <c r="I338" s="10">
        <v>9.91</v>
      </c>
      <c r="J338" s="13">
        <v>9.17</v>
      </c>
      <c r="K338" s="10">
        <v>10.55</v>
      </c>
      <c r="L338" s="10">
        <v>11.75</v>
      </c>
      <c r="M338" s="10">
        <v>10.63</v>
      </c>
      <c r="N338" s="10">
        <v>11.49</v>
      </c>
      <c r="O338" s="10">
        <v>11.43</v>
      </c>
      <c r="P338" s="10">
        <v>10.87</v>
      </c>
      <c r="Q338" s="10">
        <v>9.11</v>
      </c>
      <c r="R338" s="676"/>
      <c r="S338" s="692">
        <v>0.40625</v>
      </c>
      <c r="T338" s="10">
        <f t="shared" si="24"/>
        <v>2.9999999999999361E-2</v>
      </c>
      <c r="U338" s="10">
        <f t="shared" si="24"/>
        <v>0</v>
      </c>
      <c r="V338" s="10">
        <f t="shared" si="24"/>
        <v>0</v>
      </c>
      <c r="W338" s="10">
        <f t="shared" si="24"/>
        <v>0</v>
      </c>
      <c r="X338" s="10">
        <f t="shared" si="24"/>
        <v>0</v>
      </c>
      <c r="Y338" s="10">
        <f t="shared" si="24"/>
        <v>0</v>
      </c>
      <c r="Z338" s="10">
        <f t="shared" si="24"/>
        <v>6.9999999999998508E-2</v>
      </c>
      <c r="AA338" s="10">
        <f t="shared" si="24"/>
        <v>0</v>
      </c>
      <c r="AB338" s="13">
        <f t="shared" si="24"/>
        <v>0</v>
      </c>
      <c r="AC338" s="10">
        <f t="shared" si="24"/>
        <v>0</v>
      </c>
      <c r="AD338" s="10">
        <f t="shared" si="24"/>
        <v>0</v>
      </c>
      <c r="AE338" s="10">
        <f t="shared" si="24"/>
        <v>0</v>
      </c>
      <c r="AF338" s="10">
        <f t="shared" si="24"/>
        <v>0</v>
      </c>
      <c r="AG338" s="10">
        <f t="shared" si="24"/>
        <v>0</v>
      </c>
      <c r="AH338" s="10">
        <f t="shared" si="24"/>
        <v>0</v>
      </c>
      <c r="AI338" s="10">
        <f t="shared" si="24"/>
        <v>0</v>
      </c>
      <c r="AJ338" s="10"/>
      <c r="AK338" s="10"/>
      <c r="AL338" s="10"/>
      <c r="AM338" s="10"/>
      <c r="AN338" s="10"/>
      <c r="AO338" s="10"/>
      <c r="AP338" s="10"/>
      <c r="AQ338" s="10"/>
      <c r="AR338" s="10"/>
      <c r="AS338" s="10"/>
      <c r="AT338" s="10"/>
      <c r="AU338" s="10"/>
      <c r="AV338" s="10"/>
      <c r="AW338" s="10"/>
      <c r="AX338" s="10"/>
      <c r="AY338" s="10"/>
      <c r="AZ338" s="10"/>
      <c r="BA338" s="10"/>
      <c r="BB338" s="10"/>
      <c r="BC338" s="10"/>
      <c r="BD338" s="10"/>
      <c r="BE338" s="173"/>
    </row>
    <row r="339" spans="1:57">
      <c r="A339" s="691">
        <v>0.40972222222222227</v>
      </c>
      <c r="B339" s="10">
        <v>9.6199999999999992</v>
      </c>
      <c r="C339" s="10">
        <v>11.81</v>
      </c>
      <c r="D339" s="10">
        <v>11.45</v>
      </c>
      <c r="E339" s="10">
        <v>10.46</v>
      </c>
      <c r="F339" s="10">
        <v>10.11</v>
      </c>
      <c r="G339" s="10">
        <v>11.05</v>
      </c>
      <c r="H339" s="10">
        <v>11.03</v>
      </c>
      <c r="I339" s="10">
        <v>9.91</v>
      </c>
      <c r="J339" s="13">
        <v>9.17</v>
      </c>
      <c r="K339" s="10">
        <v>10.55</v>
      </c>
      <c r="L339" s="10">
        <v>11.75</v>
      </c>
      <c r="M339" s="10">
        <v>10.63</v>
      </c>
      <c r="N339" s="10">
        <v>11.61</v>
      </c>
      <c r="O339" s="10">
        <v>11.43</v>
      </c>
      <c r="P339" s="10">
        <v>10.87</v>
      </c>
      <c r="Q339" s="10">
        <v>9.11</v>
      </c>
      <c r="R339" s="676"/>
      <c r="S339" s="692">
        <v>0.40972222222222227</v>
      </c>
      <c r="T339" s="10">
        <f t="shared" si="24"/>
        <v>0</v>
      </c>
      <c r="U339" s="10">
        <f t="shared" si="24"/>
        <v>0.30000000000000071</v>
      </c>
      <c r="V339" s="10">
        <f t="shared" si="24"/>
        <v>0</v>
      </c>
      <c r="W339" s="10">
        <f t="shared" si="24"/>
        <v>0</v>
      </c>
      <c r="X339" s="10">
        <f t="shared" si="24"/>
        <v>0</v>
      </c>
      <c r="Y339" s="10">
        <f t="shared" si="24"/>
        <v>0</v>
      </c>
      <c r="Z339" s="10">
        <f t="shared" si="24"/>
        <v>0</v>
      </c>
      <c r="AA339" s="10">
        <f t="shared" si="24"/>
        <v>0</v>
      </c>
      <c r="AB339" s="13">
        <f t="shared" si="24"/>
        <v>0</v>
      </c>
      <c r="AC339" s="10">
        <f t="shared" si="24"/>
        <v>0</v>
      </c>
      <c r="AD339" s="10">
        <f t="shared" si="24"/>
        <v>0</v>
      </c>
      <c r="AE339" s="10">
        <f t="shared" si="24"/>
        <v>0</v>
      </c>
      <c r="AF339" s="10">
        <f t="shared" si="24"/>
        <v>0.11999999999999922</v>
      </c>
      <c r="AG339" s="10">
        <f t="shared" si="24"/>
        <v>0</v>
      </c>
      <c r="AH339" s="10">
        <f t="shared" si="24"/>
        <v>0</v>
      </c>
      <c r="AI339" s="10">
        <f t="shared" si="24"/>
        <v>0</v>
      </c>
      <c r="AJ339" s="10"/>
      <c r="AK339" s="10"/>
      <c r="AL339" s="10"/>
      <c r="AM339" s="10"/>
      <c r="AN339" s="10"/>
      <c r="AO339" s="10"/>
      <c r="AP339" s="10"/>
      <c r="AQ339" s="10"/>
      <c r="AR339" s="10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  <c r="BD339" s="10"/>
      <c r="BE339" s="173"/>
    </row>
    <row r="340" spans="1:57" ht="16" thickBot="1">
      <c r="A340" s="691">
        <v>0.41319444444444442</v>
      </c>
      <c r="B340" s="10">
        <v>9.6199999999999992</v>
      </c>
      <c r="C340" s="10">
        <v>11.81</v>
      </c>
      <c r="D340" s="10">
        <v>11.45</v>
      </c>
      <c r="E340" s="10">
        <v>10.46</v>
      </c>
      <c r="F340" s="10">
        <v>10.11</v>
      </c>
      <c r="G340" s="10">
        <v>11.05</v>
      </c>
      <c r="H340" s="10">
        <v>11.03</v>
      </c>
      <c r="I340" s="10">
        <v>9.91</v>
      </c>
      <c r="J340" s="13">
        <v>9.17</v>
      </c>
      <c r="K340" s="10">
        <v>10.55</v>
      </c>
      <c r="L340" s="10">
        <v>11.75</v>
      </c>
      <c r="M340" s="10">
        <v>10.63</v>
      </c>
      <c r="N340" s="10">
        <v>11.62</v>
      </c>
      <c r="O340" s="10">
        <v>11.43</v>
      </c>
      <c r="P340" s="10">
        <v>10.87</v>
      </c>
      <c r="Q340" s="10">
        <v>9.11</v>
      </c>
      <c r="R340" s="676"/>
      <c r="S340" s="692">
        <v>0.41319444444444442</v>
      </c>
      <c r="T340" s="10">
        <f t="shared" si="24"/>
        <v>0</v>
      </c>
      <c r="U340" s="10">
        <f t="shared" si="24"/>
        <v>0</v>
      </c>
      <c r="V340" s="10">
        <f t="shared" si="24"/>
        <v>0</v>
      </c>
      <c r="W340" s="10">
        <f t="shared" si="24"/>
        <v>0</v>
      </c>
      <c r="X340" s="10">
        <f t="shared" si="24"/>
        <v>0</v>
      </c>
      <c r="Y340" s="10">
        <f t="shared" si="24"/>
        <v>0</v>
      </c>
      <c r="Z340" s="10">
        <f t="shared" si="24"/>
        <v>0</v>
      </c>
      <c r="AA340" s="10">
        <f t="shared" si="24"/>
        <v>0</v>
      </c>
      <c r="AB340" s="13">
        <f t="shared" si="24"/>
        <v>0</v>
      </c>
      <c r="AC340" s="10">
        <f t="shared" si="24"/>
        <v>0</v>
      </c>
      <c r="AD340" s="10">
        <f t="shared" ref="T340:AI356" si="25">L340-L339</f>
        <v>0</v>
      </c>
      <c r="AE340" s="10">
        <f t="shared" si="25"/>
        <v>0</v>
      </c>
      <c r="AF340" s="10">
        <f t="shared" si="25"/>
        <v>9.9999999999997868E-3</v>
      </c>
      <c r="AG340" s="10">
        <f t="shared" si="25"/>
        <v>0</v>
      </c>
      <c r="AH340" s="10">
        <f t="shared" si="25"/>
        <v>0</v>
      </c>
      <c r="AI340" s="10">
        <f t="shared" si="25"/>
        <v>0</v>
      </c>
      <c r="AJ340" s="10"/>
      <c r="AK340" s="10"/>
      <c r="AL340" s="10"/>
      <c r="AM340" s="10"/>
      <c r="AN340" s="10"/>
      <c r="AO340" s="10"/>
      <c r="AP340" s="10"/>
      <c r="AQ340" s="10"/>
      <c r="AR340" s="10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73"/>
    </row>
    <row r="341" spans="1:57" ht="16" thickTop="1">
      <c r="A341" s="690">
        <v>0.41666666666666669</v>
      </c>
      <c r="B341" s="91">
        <v>9.6199999999999992</v>
      </c>
      <c r="C341" s="91">
        <v>11.81</v>
      </c>
      <c r="D341" s="91">
        <v>11.45</v>
      </c>
      <c r="E341" s="91">
        <v>10.46</v>
      </c>
      <c r="F341" s="91">
        <v>10.11</v>
      </c>
      <c r="G341" s="91">
        <v>11.11</v>
      </c>
      <c r="H341" s="91">
        <v>11.03</v>
      </c>
      <c r="I341" s="91">
        <v>9.91</v>
      </c>
      <c r="J341" s="345">
        <v>9.17</v>
      </c>
      <c r="K341" s="91">
        <v>10.55</v>
      </c>
      <c r="L341" s="91">
        <v>11.75</v>
      </c>
      <c r="M341" s="91">
        <v>10.63</v>
      </c>
      <c r="N341" s="91">
        <v>11.62</v>
      </c>
      <c r="O341" s="91">
        <v>11.43</v>
      </c>
      <c r="P341" s="91">
        <v>10.87</v>
      </c>
      <c r="Q341" s="91">
        <v>9.11</v>
      </c>
      <c r="R341" s="676"/>
      <c r="S341" s="673">
        <v>0.41666666666666669</v>
      </c>
      <c r="T341" s="91">
        <f t="shared" si="25"/>
        <v>0</v>
      </c>
      <c r="U341" s="91">
        <f t="shared" si="25"/>
        <v>0</v>
      </c>
      <c r="V341" s="91">
        <f t="shared" si="25"/>
        <v>0</v>
      </c>
      <c r="W341" s="91">
        <f t="shared" si="25"/>
        <v>0</v>
      </c>
      <c r="X341" s="91">
        <f t="shared" si="25"/>
        <v>0</v>
      </c>
      <c r="Y341" s="91">
        <f t="shared" si="25"/>
        <v>5.9999999999998721E-2</v>
      </c>
      <c r="Z341" s="91">
        <f t="shared" si="25"/>
        <v>0</v>
      </c>
      <c r="AA341" s="91">
        <f t="shared" si="25"/>
        <v>0</v>
      </c>
      <c r="AB341" s="345">
        <f t="shared" si="25"/>
        <v>0</v>
      </c>
      <c r="AC341" s="91">
        <f t="shared" si="25"/>
        <v>0</v>
      </c>
      <c r="AD341" s="91">
        <f t="shared" si="25"/>
        <v>0</v>
      </c>
      <c r="AE341" s="91">
        <f t="shared" si="25"/>
        <v>0</v>
      </c>
      <c r="AF341" s="91">
        <f t="shared" si="25"/>
        <v>0</v>
      </c>
      <c r="AG341" s="91">
        <f t="shared" si="25"/>
        <v>0</v>
      </c>
      <c r="AH341" s="91">
        <f t="shared" si="25"/>
        <v>0</v>
      </c>
      <c r="AI341" s="91">
        <f t="shared" si="25"/>
        <v>0</v>
      </c>
      <c r="AJ341" s="10"/>
      <c r="AK341" s="10"/>
      <c r="AL341" s="10"/>
      <c r="AM341" s="10"/>
      <c r="AN341" s="10"/>
      <c r="AO341" s="10"/>
      <c r="AP341" s="10"/>
      <c r="AQ341" s="10"/>
      <c r="AR341" s="10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73"/>
    </row>
    <row r="342" spans="1:57">
      <c r="A342" s="691">
        <v>0.4201388888888889</v>
      </c>
      <c r="B342" s="10">
        <v>9.6199999999999992</v>
      </c>
      <c r="C342" s="10">
        <v>11.93</v>
      </c>
      <c r="D342" s="10">
        <v>11.45</v>
      </c>
      <c r="E342" s="10">
        <v>10.46</v>
      </c>
      <c r="F342" s="10">
        <v>10.11</v>
      </c>
      <c r="G342" s="10">
        <v>11.14</v>
      </c>
      <c r="H342" s="10">
        <v>11.03</v>
      </c>
      <c r="I342" s="10">
        <v>9.91</v>
      </c>
      <c r="J342" s="13">
        <v>9.17</v>
      </c>
      <c r="K342" s="10">
        <v>10.55</v>
      </c>
      <c r="L342" s="10">
        <v>11.91</v>
      </c>
      <c r="M342" s="10">
        <v>10.63</v>
      </c>
      <c r="N342" s="10">
        <v>11.63</v>
      </c>
      <c r="O342" s="10">
        <v>11.43</v>
      </c>
      <c r="P342" s="10">
        <v>10.87</v>
      </c>
      <c r="Q342" s="10">
        <v>9.11</v>
      </c>
      <c r="R342" s="676"/>
      <c r="S342" s="692">
        <v>0.4201388888888889</v>
      </c>
      <c r="T342" s="10">
        <f t="shared" si="25"/>
        <v>0</v>
      </c>
      <c r="U342" s="10">
        <f t="shared" si="25"/>
        <v>0.11999999999999922</v>
      </c>
      <c r="V342" s="10">
        <f t="shared" si="25"/>
        <v>0</v>
      </c>
      <c r="W342" s="10">
        <f t="shared" si="25"/>
        <v>0</v>
      </c>
      <c r="X342" s="10">
        <f t="shared" si="25"/>
        <v>0</v>
      </c>
      <c r="Y342" s="10">
        <f t="shared" si="25"/>
        <v>3.0000000000001137E-2</v>
      </c>
      <c r="Z342" s="10">
        <f t="shared" si="25"/>
        <v>0</v>
      </c>
      <c r="AA342" s="10">
        <f t="shared" si="25"/>
        <v>0</v>
      </c>
      <c r="AB342" s="13">
        <f t="shared" si="25"/>
        <v>0</v>
      </c>
      <c r="AC342" s="10">
        <f t="shared" si="25"/>
        <v>0</v>
      </c>
      <c r="AD342" s="10">
        <f t="shared" si="25"/>
        <v>0.16000000000000014</v>
      </c>
      <c r="AE342" s="10">
        <f t="shared" si="25"/>
        <v>0</v>
      </c>
      <c r="AF342" s="10">
        <f t="shared" si="25"/>
        <v>1.0000000000001563E-2</v>
      </c>
      <c r="AG342" s="10">
        <f t="shared" si="25"/>
        <v>0</v>
      </c>
      <c r="AH342" s="10">
        <f t="shared" si="25"/>
        <v>0</v>
      </c>
      <c r="AI342" s="10">
        <f t="shared" si="25"/>
        <v>0</v>
      </c>
      <c r="AJ342" s="10"/>
      <c r="AK342" s="10"/>
      <c r="AL342" s="10"/>
      <c r="AM342" s="10"/>
      <c r="AN342" s="10"/>
      <c r="AO342" s="10"/>
      <c r="AP342" s="10"/>
      <c r="AQ342" s="10"/>
      <c r="AR342" s="10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73"/>
    </row>
    <row r="343" spans="1:57">
      <c r="A343" s="691">
        <v>0.4236111111111111</v>
      </c>
      <c r="B343" s="10">
        <v>9.6199999999999992</v>
      </c>
      <c r="C343" s="10">
        <v>11.93</v>
      </c>
      <c r="D343" s="10">
        <v>11.45</v>
      </c>
      <c r="E343" s="10">
        <v>10.46</v>
      </c>
      <c r="F343" s="10">
        <v>10.11</v>
      </c>
      <c r="G343" s="10">
        <v>11.14</v>
      </c>
      <c r="H343" s="10">
        <v>11.03</v>
      </c>
      <c r="I343" s="10">
        <v>9.91</v>
      </c>
      <c r="J343" s="13">
        <v>9.17</v>
      </c>
      <c r="K343" s="10">
        <v>10.55</v>
      </c>
      <c r="L343" s="10">
        <v>11.97</v>
      </c>
      <c r="M343" s="10">
        <v>10.7</v>
      </c>
      <c r="N343" s="10">
        <v>11.63</v>
      </c>
      <c r="O343" s="10">
        <v>11.43</v>
      </c>
      <c r="P343" s="10">
        <v>10.87</v>
      </c>
      <c r="Q343" s="10">
        <v>9.11</v>
      </c>
      <c r="R343" s="676"/>
      <c r="S343" s="692">
        <v>0.4236111111111111</v>
      </c>
      <c r="T343" s="10">
        <f t="shared" si="25"/>
        <v>0</v>
      </c>
      <c r="U343" s="10">
        <f t="shared" si="25"/>
        <v>0</v>
      </c>
      <c r="V343" s="10">
        <f t="shared" si="25"/>
        <v>0</v>
      </c>
      <c r="W343" s="10">
        <f t="shared" si="25"/>
        <v>0</v>
      </c>
      <c r="X343" s="10">
        <f t="shared" si="25"/>
        <v>0</v>
      </c>
      <c r="Y343" s="10">
        <f t="shared" si="25"/>
        <v>0</v>
      </c>
      <c r="Z343" s="10">
        <f t="shared" si="25"/>
        <v>0</v>
      </c>
      <c r="AA343" s="10">
        <f t="shared" si="25"/>
        <v>0</v>
      </c>
      <c r="AB343" s="13">
        <f t="shared" si="25"/>
        <v>0</v>
      </c>
      <c r="AC343" s="10">
        <f t="shared" si="25"/>
        <v>0</v>
      </c>
      <c r="AD343" s="10">
        <f t="shared" si="25"/>
        <v>6.0000000000000497E-2</v>
      </c>
      <c r="AE343" s="10">
        <f t="shared" si="25"/>
        <v>6.9999999999998508E-2</v>
      </c>
      <c r="AF343" s="10">
        <f t="shared" si="25"/>
        <v>0</v>
      </c>
      <c r="AG343" s="10">
        <f t="shared" si="25"/>
        <v>0</v>
      </c>
      <c r="AH343" s="10">
        <f t="shared" si="25"/>
        <v>0</v>
      </c>
      <c r="AI343" s="10">
        <f t="shared" si="25"/>
        <v>0</v>
      </c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73"/>
    </row>
    <row r="344" spans="1:57">
      <c r="A344" s="691">
        <v>0.42708333333333331</v>
      </c>
      <c r="B344" s="10">
        <v>9.6199999999999992</v>
      </c>
      <c r="C344" s="10">
        <v>11.93</v>
      </c>
      <c r="D344" s="10">
        <v>11.58</v>
      </c>
      <c r="E344" s="10">
        <v>10.46</v>
      </c>
      <c r="F344" s="10">
        <v>10.11</v>
      </c>
      <c r="G344" s="10">
        <v>11.14</v>
      </c>
      <c r="H344" s="10">
        <v>11.03</v>
      </c>
      <c r="I344" s="10">
        <v>9.91</v>
      </c>
      <c r="J344" s="13">
        <v>9.17</v>
      </c>
      <c r="K344" s="10">
        <v>10.55</v>
      </c>
      <c r="L344" s="10">
        <v>11.97</v>
      </c>
      <c r="M344" s="10">
        <v>10.7</v>
      </c>
      <c r="N344" s="10">
        <v>11.63</v>
      </c>
      <c r="O344" s="10">
        <v>11.43</v>
      </c>
      <c r="P344" s="10">
        <v>10.87</v>
      </c>
      <c r="Q344" s="10">
        <v>9.11</v>
      </c>
      <c r="R344" s="676"/>
      <c r="S344" s="692">
        <v>0.42708333333333331</v>
      </c>
      <c r="T344" s="10">
        <f t="shared" si="25"/>
        <v>0</v>
      </c>
      <c r="U344" s="10">
        <f t="shared" si="25"/>
        <v>0</v>
      </c>
      <c r="V344" s="10">
        <f t="shared" si="25"/>
        <v>0.13000000000000078</v>
      </c>
      <c r="W344" s="10">
        <f t="shared" si="25"/>
        <v>0</v>
      </c>
      <c r="X344" s="10">
        <f t="shared" si="25"/>
        <v>0</v>
      </c>
      <c r="Y344" s="10">
        <f t="shared" si="25"/>
        <v>0</v>
      </c>
      <c r="Z344" s="10">
        <f t="shared" si="25"/>
        <v>0</v>
      </c>
      <c r="AA344" s="10">
        <f t="shared" si="25"/>
        <v>0</v>
      </c>
      <c r="AB344" s="13">
        <f t="shared" si="25"/>
        <v>0</v>
      </c>
      <c r="AC344" s="10">
        <f t="shared" si="25"/>
        <v>0</v>
      </c>
      <c r="AD344" s="10">
        <f t="shared" si="25"/>
        <v>0</v>
      </c>
      <c r="AE344" s="10">
        <f t="shared" si="25"/>
        <v>0</v>
      </c>
      <c r="AF344" s="10">
        <f t="shared" si="25"/>
        <v>0</v>
      </c>
      <c r="AG344" s="10">
        <f t="shared" si="25"/>
        <v>0</v>
      </c>
      <c r="AH344" s="10">
        <f t="shared" si="25"/>
        <v>0</v>
      </c>
      <c r="AI344" s="10">
        <f t="shared" si="25"/>
        <v>0</v>
      </c>
      <c r="AJ344" s="10"/>
      <c r="AK344" s="10"/>
      <c r="AL344" s="10"/>
      <c r="AM344" s="10"/>
      <c r="AN344" s="10"/>
      <c r="AO344" s="10"/>
      <c r="AP344" s="10"/>
      <c r="AQ344" s="10"/>
      <c r="AR344" s="10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73"/>
    </row>
    <row r="345" spans="1:57">
      <c r="A345" s="691">
        <v>0.43055555555555558</v>
      </c>
      <c r="B345" s="10">
        <v>9.6199999999999992</v>
      </c>
      <c r="C345" s="10">
        <v>11.93</v>
      </c>
      <c r="D345" s="10">
        <v>11.58</v>
      </c>
      <c r="E345" s="10">
        <v>10.48</v>
      </c>
      <c r="F345" s="10">
        <v>10.130000000000001</v>
      </c>
      <c r="G345" s="10">
        <v>11.14</v>
      </c>
      <c r="H345" s="10">
        <v>11.03</v>
      </c>
      <c r="I345" s="10">
        <v>9.91</v>
      </c>
      <c r="J345" s="13">
        <v>9.17</v>
      </c>
      <c r="K345" s="10">
        <v>10.9</v>
      </c>
      <c r="L345" s="10">
        <v>11.97</v>
      </c>
      <c r="M345" s="10">
        <v>10.7</v>
      </c>
      <c r="N345" s="10">
        <v>11.63</v>
      </c>
      <c r="O345" s="10">
        <v>11.43</v>
      </c>
      <c r="P345" s="10">
        <v>10.87</v>
      </c>
      <c r="Q345" s="10">
        <v>9.11</v>
      </c>
      <c r="R345" s="676"/>
      <c r="S345" s="692">
        <v>0.43055555555555558</v>
      </c>
      <c r="T345" s="10">
        <f t="shared" si="25"/>
        <v>0</v>
      </c>
      <c r="U345" s="10">
        <f t="shared" si="25"/>
        <v>0</v>
      </c>
      <c r="V345" s="10">
        <f t="shared" si="25"/>
        <v>0</v>
      </c>
      <c r="W345" s="10">
        <f t="shared" si="25"/>
        <v>1.9999999999999574E-2</v>
      </c>
      <c r="X345" s="10">
        <f t="shared" si="25"/>
        <v>2.000000000000135E-2</v>
      </c>
      <c r="Y345" s="10">
        <f t="shared" si="25"/>
        <v>0</v>
      </c>
      <c r="Z345" s="10">
        <f t="shared" si="25"/>
        <v>0</v>
      </c>
      <c r="AA345" s="10">
        <f t="shared" si="25"/>
        <v>0</v>
      </c>
      <c r="AB345" s="13">
        <f t="shared" si="25"/>
        <v>0</v>
      </c>
      <c r="AC345" s="10">
        <f t="shared" si="25"/>
        <v>0.34999999999999964</v>
      </c>
      <c r="AD345" s="10">
        <f t="shared" si="25"/>
        <v>0</v>
      </c>
      <c r="AE345" s="10">
        <f t="shared" si="25"/>
        <v>0</v>
      </c>
      <c r="AF345" s="10">
        <f t="shared" si="25"/>
        <v>0</v>
      </c>
      <c r="AG345" s="10">
        <f t="shared" si="25"/>
        <v>0</v>
      </c>
      <c r="AH345" s="10">
        <f t="shared" si="25"/>
        <v>0</v>
      </c>
      <c r="AI345" s="10">
        <f t="shared" si="25"/>
        <v>0</v>
      </c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73"/>
    </row>
    <row r="346" spans="1:57">
      <c r="A346" s="691">
        <v>0.43402777777777773</v>
      </c>
      <c r="B346" s="10">
        <v>9.6199999999999992</v>
      </c>
      <c r="C346" s="10">
        <v>11.93</v>
      </c>
      <c r="D346" s="10">
        <v>11.59</v>
      </c>
      <c r="E346" s="10">
        <v>10.48</v>
      </c>
      <c r="F346" s="10">
        <v>10.130000000000001</v>
      </c>
      <c r="G346" s="10">
        <v>11.14</v>
      </c>
      <c r="H346" s="10">
        <v>11.03</v>
      </c>
      <c r="I346" s="10">
        <v>9.91</v>
      </c>
      <c r="J346" s="13">
        <v>9.17</v>
      </c>
      <c r="K346" s="10">
        <v>10.9</v>
      </c>
      <c r="L346" s="10">
        <v>11.97</v>
      </c>
      <c r="M346" s="10">
        <v>10.72</v>
      </c>
      <c r="N346" s="10">
        <v>11.63</v>
      </c>
      <c r="O346" s="10">
        <v>11.43</v>
      </c>
      <c r="P346" s="10">
        <v>10.89</v>
      </c>
      <c r="Q346" s="10">
        <v>9.11</v>
      </c>
      <c r="R346" s="676"/>
      <c r="S346" s="692">
        <v>0.43402777777777773</v>
      </c>
      <c r="T346" s="10">
        <f t="shared" si="25"/>
        <v>0</v>
      </c>
      <c r="U346" s="10">
        <f t="shared" si="25"/>
        <v>0</v>
      </c>
      <c r="V346" s="10">
        <f t="shared" si="25"/>
        <v>9.9999999999997868E-3</v>
      </c>
      <c r="W346" s="10">
        <f t="shared" si="25"/>
        <v>0</v>
      </c>
      <c r="X346" s="10">
        <f t="shared" si="25"/>
        <v>0</v>
      </c>
      <c r="Y346" s="10">
        <f t="shared" si="25"/>
        <v>0</v>
      </c>
      <c r="Z346" s="10">
        <f t="shared" si="25"/>
        <v>0</v>
      </c>
      <c r="AA346" s="10">
        <f t="shared" si="25"/>
        <v>0</v>
      </c>
      <c r="AB346" s="13">
        <f t="shared" si="25"/>
        <v>0</v>
      </c>
      <c r="AC346" s="10">
        <f t="shared" si="25"/>
        <v>0</v>
      </c>
      <c r="AD346" s="10">
        <f t="shared" si="25"/>
        <v>0</v>
      </c>
      <c r="AE346" s="10">
        <f t="shared" si="25"/>
        <v>2.000000000000135E-2</v>
      </c>
      <c r="AF346" s="10">
        <f t="shared" si="25"/>
        <v>0</v>
      </c>
      <c r="AG346" s="10">
        <f t="shared" si="25"/>
        <v>0</v>
      </c>
      <c r="AH346" s="10">
        <f t="shared" si="25"/>
        <v>2.000000000000135E-2</v>
      </c>
      <c r="AI346" s="10">
        <f t="shared" si="25"/>
        <v>0</v>
      </c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73"/>
    </row>
    <row r="347" spans="1:57">
      <c r="A347" s="691">
        <v>0.4375</v>
      </c>
      <c r="B347" s="10">
        <v>9.6199999999999992</v>
      </c>
      <c r="C347" s="10">
        <v>11.93</v>
      </c>
      <c r="D347" s="10">
        <v>11.59</v>
      </c>
      <c r="E347" s="10">
        <v>10.48</v>
      </c>
      <c r="F347" s="10">
        <v>10.130000000000001</v>
      </c>
      <c r="G347" s="10">
        <v>11.18</v>
      </c>
      <c r="H347" s="10">
        <v>11.03</v>
      </c>
      <c r="I347" s="10">
        <v>9.91</v>
      </c>
      <c r="J347" s="13">
        <v>9.17</v>
      </c>
      <c r="K347" s="10">
        <v>10.9</v>
      </c>
      <c r="L347" s="10">
        <v>11.97</v>
      </c>
      <c r="M347" s="10">
        <v>10.78</v>
      </c>
      <c r="N347" s="10">
        <v>11.63</v>
      </c>
      <c r="O347" s="10">
        <v>11.43</v>
      </c>
      <c r="P347" s="10">
        <v>10.92</v>
      </c>
      <c r="Q347" s="10">
        <v>9.11</v>
      </c>
      <c r="R347" s="676"/>
      <c r="S347" s="692">
        <v>0.4375</v>
      </c>
      <c r="T347" s="10">
        <f t="shared" si="25"/>
        <v>0</v>
      </c>
      <c r="U347" s="10">
        <f t="shared" si="25"/>
        <v>0</v>
      </c>
      <c r="V347" s="10">
        <f t="shared" si="25"/>
        <v>0</v>
      </c>
      <c r="W347" s="10">
        <f t="shared" si="25"/>
        <v>0</v>
      </c>
      <c r="X347" s="10">
        <f t="shared" si="25"/>
        <v>0</v>
      </c>
      <c r="Y347" s="10">
        <f t="shared" si="25"/>
        <v>3.9999999999999147E-2</v>
      </c>
      <c r="Z347" s="10">
        <f t="shared" si="25"/>
        <v>0</v>
      </c>
      <c r="AA347" s="10">
        <f t="shared" si="25"/>
        <v>0</v>
      </c>
      <c r="AB347" s="13">
        <f t="shared" si="25"/>
        <v>0</v>
      </c>
      <c r="AC347" s="10">
        <f t="shared" si="25"/>
        <v>0</v>
      </c>
      <c r="AD347" s="10">
        <f t="shared" si="25"/>
        <v>0</v>
      </c>
      <c r="AE347" s="10">
        <f t="shared" si="25"/>
        <v>5.9999999999998721E-2</v>
      </c>
      <c r="AF347" s="10">
        <f t="shared" si="25"/>
        <v>0</v>
      </c>
      <c r="AG347" s="10">
        <f t="shared" si="25"/>
        <v>0</v>
      </c>
      <c r="AH347" s="10">
        <f t="shared" si="25"/>
        <v>2.9999999999999361E-2</v>
      </c>
      <c r="AI347" s="10">
        <f t="shared" si="25"/>
        <v>0</v>
      </c>
      <c r="AJ347" s="10"/>
      <c r="AK347" s="10"/>
      <c r="AL347" s="10"/>
      <c r="AM347" s="10"/>
      <c r="AN347" s="10"/>
      <c r="AO347" s="10"/>
      <c r="AP347" s="10"/>
      <c r="AQ347" s="10"/>
      <c r="AR347" s="10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73"/>
    </row>
    <row r="348" spans="1:57">
      <c r="A348" s="691">
        <v>0.44097222222222227</v>
      </c>
      <c r="B348" s="10">
        <v>9.6199999999999992</v>
      </c>
      <c r="C348" s="10">
        <v>11.93</v>
      </c>
      <c r="D348" s="10">
        <v>11.59</v>
      </c>
      <c r="E348" s="10">
        <v>10.5</v>
      </c>
      <c r="F348" s="10">
        <v>10.130000000000001</v>
      </c>
      <c r="G348" s="10">
        <v>11.18</v>
      </c>
      <c r="H348" s="10">
        <v>11.03</v>
      </c>
      <c r="I348" s="10">
        <v>9.91</v>
      </c>
      <c r="J348" s="13">
        <v>9.17</v>
      </c>
      <c r="K348" s="10">
        <v>10.9</v>
      </c>
      <c r="L348" s="10">
        <v>11.97</v>
      </c>
      <c r="M348" s="10">
        <v>10.79</v>
      </c>
      <c r="N348" s="10">
        <v>11.63</v>
      </c>
      <c r="O348" s="10">
        <v>11.43</v>
      </c>
      <c r="P348" s="10">
        <v>10.95</v>
      </c>
      <c r="Q348" s="10">
        <v>9.11</v>
      </c>
      <c r="R348" s="676"/>
      <c r="S348" s="692">
        <v>0.44097222222222227</v>
      </c>
      <c r="T348" s="10">
        <f t="shared" si="25"/>
        <v>0</v>
      </c>
      <c r="U348" s="10">
        <f t="shared" si="25"/>
        <v>0</v>
      </c>
      <c r="V348" s="10">
        <f t="shared" si="25"/>
        <v>0</v>
      </c>
      <c r="W348" s="10">
        <f t="shared" si="25"/>
        <v>1.9999999999999574E-2</v>
      </c>
      <c r="X348" s="10">
        <f t="shared" si="25"/>
        <v>0</v>
      </c>
      <c r="Y348" s="10">
        <f t="shared" si="25"/>
        <v>0</v>
      </c>
      <c r="Z348" s="10">
        <f t="shared" si="25"/>
        <v>0</v>
      </c>
      <c r="AA348" s="10">
        <f t="shared" si="25"/>
        <v>0</v>
      </c>
      <c r="AB348" s="13">
        <f t="shared" si="25"/>
        <v>0</v>
      </c>
      <c r="AC348" s="10">
        <f t="shared" si="25"/>
        <v>0</v>
      </c>
      <c r="AD348" s="10">
        <f t="shared" si="25"/>
        <v>0</v>
      </c>
      <c r="AE348" s="10">
        <f t="shared" si="25"/>
        <v>9.9999999999997868E-3</v>
      </c>
      <c r="AF348" s="10">
        <f t="shared" si="25"/>
        <v>0</v>
      </c>
      <c r="AG348" s="10">
        <f t="shared" si="25"/>
        <v>0</v>
      </c>
      <c r="AH348" s="10">
        <f t="shared" si="25"/>
        <v>2.9999999999999361E-2</v>
      </c>
      <c r="AI348" s="10">
        <f t="shared" si="25"/>
        <v>0</v>
      </c>
      <c r="AJ348" s="10"/>
      <c r="AK348" s="10"/>
      <c r="AL348" s="10"/>
      <c r="AM348" s="10"/>
      <c r="AN348" s="10"/>
      <c r="AO348" s="10"/>
      <c r="AP348" s="10"/>
      <c r="AQ348" s="10"/>
      <c r="AR348" s="10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73"/>
    </row>
    <row r="349" spans="1:57">
      <c r="A349" s="691">
        <v>0.44444444444444442</v>
      </c>
      <c r="B349" s="10">
        <v>9.6199999999999992</v>
      </c>
      <c r="C349" s="10">
        <v>11.93</v>
      </c>
      <c r="D349" s="10">
        <v>11.59</v>
      </c>
      <c r="E349" s="10">
        <v>10.61</v>
      </c>
      <c r="F349" s="10">
        <v>10.130000000000001</v>
      </c>
      <c r="G349" s="10">
        <v>11.18</v>
      </c>
      <c r="H349" s="10">
        <v>11.03</v>
      </c>
      <c r="I349" s="10">
        <v>9.91</v>
      </c>
      <c r="J349" s="13">
        <v>9.17</v>
      </c>
      <c r="K349" s="10">
        <v>10.91</v>
      </c>
      <c r="L349" s="10">
        <v>11.97</v>
      </c>
      <c r="M349" s="10">
        <v>10.79</v>
      </c>
      <c r="N349" s="10">
        <v>11.63</v>
      </c>
      <c r="O349" s="10">
        <v>11.43</v>
      </c>
      <c r="P349" s="10">
        <v>10.95</v>
      </c>
      <c r="Q349" s="10">
        <v>9.11</v>
      </c>
      <c r="R349" s="676"/>
      <c r="S349" s="692">
        <v>0.44444444444444442</v>
      </c>
      <c r="T349" s="10">
        <f t="shared" si="25"/>
        <v>0</v>
      </c>
      <c r="U349" s="10">
        <f t="shared" si="25"/>
        <v>0</v>
      </c>
      <c r="V349" s="10">
        <f t="shared" si="25"/>
        <v>0</v>
      </c>
      <c r="W349" s="10">
        <f t="shared" si="25"/>
        <v>0.10999999999999943</v>
      </c>
      <c r="X349" s="10">
        <f t="shared" si="25"/>
        <v>0</v>
      </c>
      <c r="Y349" s="10">
        <f t="shared" si="25"/>
        <v>0</v>
      </c>
      <c r="Z349" s="10">
        <f t="shared" si="25"/>
        <v>0</v>
      </c>
      <c r="AA349" s="10">
        <f t="shared" si="25"/>
        <v>0</v>
      </c>
      <c r="AB349" s="13">
        <f t="shared" si="25"/>
        <v>0</v>
      </c>
      <c r="AC349" s="10">
        <f t="shared" si="25"/>
        <v>9.9999999999997868E-3</v>
      </c>
      <c r="AD349" s="10">
        <f t="shared" si="25"/>
        <v>0</v>
      </c>
      <c r="AE349" s="10">
        <f t="shared" si="25"/>
        <v>0</v>
      </c>
      <c r="AF349" s="10">
        <f t="shared" si="25"/>
        <v>0</v>
      </c>
      <c r="AG349" s="10">
        <f t="shared" si="25"/>
        <v>0</v>
      </c>
      <c r="AH349" s="10">
        <f t="shared" si="25"/>
        <v>0</v>
      </c>
      <c r="AI349" s="10">
        <f t="shared" si="25"/>
        <v>0</v>
      </c>
      <c r="AJ349" s="10"/>
      <c r="AK349" s="10"/>
      <c r="AL349" s="10"/>
      <c r="AM349" s="10"/>
      <c r="AN349" s="10"/>
      <c r="AO349" s="10"/>
      <c r="AP349" s="10"/>
      <c r="AQ349" s="10"/>
      <c r="AR349" s="10"/>
      <c r="AS349" s="10"/>
      <c r="AT349" s="10"/>
      <c r="AU349" s="10"/>
      <c r="AV349" s="10"/>
      <c r="AW349" s="10"/>
      <c r="AX349" s="10"/>
      <c r="AY349" s="10"/>
      <c r="AZ349" s="10"/>
      <c r="BA349" s="10"/>
      <c r="BB349" s="10"/>
      <c r="BC349" s="10"/>
      <c r="BD349" s="10"/>
      <c r="BE349" s="173"/>
    </row>
    <row r="350" spans="1:57">
      <c r="A350" s="691">
        <v>0.44791666666666669</v>
      </c>
      <c r="B350" s="10">
        <v>9.6199999999999992</v>
      </c>
      <c r="C350" s="10">
        <v>11.93</v>
      </c>
      <c r="D350" s="10">
        <v>11.59</v>
      </c>
      <c r="E350" s="10">
        <v>10.61</v>
      </c>
      <c r="F350" s="10">
        <v>10.130000000000001</v>
      </c>
      <c r="G350" s="10">
        <v>11.18</v>
      </c>
      <c r="H350" s="10">
        <v>11.03</v>
      </c>
      <c r="I350" s="10">
        <v>9.91</v>
      </c>
      <c r="J350" s="13">
        <v>9.17</v>
      </c>
      <c r="K350" s="10">
        <v>10.91</v>
      </c>
      <c r="L350" s="10">
        <v>11.97</v>
      </c>
      <c r="M350" s="10">
        <v>10.81</v>
      </c>
      <c r="N350" s="10">
        <v>11.63</v>
      </c>
      <c r="O350" s="10">
        <v>11.43</v>
      </c>
      <c r="P350" s="10">
        <v>10.96</v>
      </c>
      <c r="Q350" s="10">
        <v>9.11</v>
      </c>
      <c r="R350" s="676"/>
      <c r="S350" s="692">
        <v>0.44791666666666669</v>
      </c>
      <c r="T350" s="10">
        <f t="shared" si="25"/>
        <v>0</v>
      </c>
      <c r="U350" s="10">
        <f t="shared" si="25"/>
        <v>0</v>
      </c>
      <c r="V350" s="10">
        <f t="shared" si="25"/>
        <v>0</v>
      </c>
      <c r="W350" s="10">
        <f t="shared" si="25"/>
        <v>0</v>
      </c>
      <c r="X350" s="10">
        <f t="shared" si="25"/>
        <v>0</v>
      </c>
      <c r="Y350" s="10">
        <f t="shared" si="25"/>
        <v>0</v>
      </c>
      <c r="Z350" s="10">
        <f t="shared" si="25"/>
        <v>0</v>
      </c>
      <c r="AA350" s="10">
        <f t="shared" si="25"/>
        <v>0</v>
      </c>
      <c r="AB350" s="13">
        <f t="shared" si="25"/>
        <v>0</v>
      </c>
      <c r="AC350" s="10">
        <f t="shared" si="25"/>
        <v>0</v>
      </c>
      <c r="AD350" s="10">
        <f t="shared" si="25"/>
        <v>0</v>
      </c>
      <c r="AE350" s="10">
        <f t="shared" si="25"/>
        <v>2.000000000000135E-2</v>
      </c>
      <c r="AF350" s="10">
        <f t="shared" si="25"/>
        <v>0</v>
      </c>
      <c r="AG350" s="10">
        <f t="shared" si="25"/>
        <v>0</v>
      </c>
      <c r="AH350" s="10">
        <f t="shared" si="25"/>
        <v>1.0000000000001563E-2</v>
      </c>
      <c r="AI350" s="10">
        <f t="shared" si="25"/>
        <v>0</v>
      </c>
      <c r="AJ350" s="10"/>
      <c r="AK350" s="10"/>
      <c r="AL350" s="10"/>
      <c r="AM350" s="10"/>
      <c r="AN350" s="10"/>
      <c r="AO350" s="10"/>
      <c r="AP350" s="10"/>
      <c r="AQ350" s="10"/>
      <c r="AR350" s="10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  <c r="BD350" s="10"/>
      <c r="BE350" s="173"/>
    </row>
    <row r="351" spans="1:57">
      <c r="A351" s="691">
        <v>0.4513888888888889</v>
      </c>
      <c r="B351" s="10">
        <v>9.6199999999999992</v>
      </c>
      <c r="C351" s="10">
        <v>11.93</v>
      </c>
      <c r="D351" s="10">
        <v>11.59</v>
      </c>
      <c r="E351" s="10">
        <v>10.61</v>
      </c>
      <c r="F351" s="10">
        <v>10.130000000000001</v>
      </c>
      <c r="G351" s="10">
        <v>11.18</v>
      </c>
      <c r="H351" s="10">
        <v>11.03</v>
      </c>
      <c r="I351" s="10">
        <v>9.91</v>
      </c>
      <c r="J351" s="13">
        <v>9.17</v>
      </c>
      <c r="K351" s="10">
        <v>10.91</v>
      </c>
      <c r="L351" s="10">
        <v>11.97</v>
      </c>
      <c r="M351" s="10">
        <v>10.81</v>
      </c>
      <c r="N351" s="10">
        <v>11.63</v>
      </c>
      <c r="O351" s="10">
        <v>11.43</v>
      </c>
      <c r="P351" s="10">
        <v>10.96</v>
      </c>
      <c r="Q351" s="10">
        <v>9.11</v>
      </c>
      <c r="R351" s="676"/>
      <c r="S351" s="692">
        <v>0.4513888888888889</v>
      </c>
      <c r="T351" s="10">
        <f t="shared" si="25"/>
        <v>0</v>
      </c>
      <c r="U351" s="10">
        <f t="shared" si="25"/>
        <v>0</v>
      </c>
      <c r="V351" s="10">
        <f t="shared" si="25"/>
        <v>0</v>
      </c>
      <c r="W351" s="10">
        <f t="shared" si="25"/>
        <v>0</v>
      </c>
      <c r="X351" s="10">
        <f t="shared" si="25"/>
        <v>0</v>
      </c>
      <c r="Y351" s="10">
        <f t="shared" si="25"/>
        <v>0</v>
      </c>
      <c r="Z351" s="10">
        <f t="shared" si="25"/>
        <v>0</v>
      </c>
      <c r="AA351" s="10">
        <f t="shared" si="25"/>
        <v>0</v>
      </c>
      <c r="AB351" s="13">
        <f t="shared" si="25"/>
        <v>0</v>
      </c>
      <c r="AC351" s="10">
        <f t="shared" si="25"/>
        <v>0</v>
      </c>
      <c r="AD351" s="10">
        <f t="shared" si="25"/>
        <v>0</v>
      </c>
      <c r="AE351" s="10">
        <f t="shared" si="25"/>
        <v>0</v>
      </c>
      <c r="AF351" s="10">
        <f t="shared" si="25"/>
        <v>0</v>
      </c>
      <c r="AG351" s="10">
        <f t="shared" si="25"/>
        <v>0</v>
      </c>
      <c r="AH351" s="10">
        <f t="shared" si="25"/>
        <v>0</v>
      </c>
      <c r="AI351" s="10">
        <f t="shared" si="25"/>
        <v>0</v>
      </c>
      <c r="AJ351" s="10"/>
      <c r="AK351" s="10"/>
      <c r="AL351" s="10"/>
      <c r="AM351" s="10"/>
      <c r="AN351" s="10"/>
      <c r="AO351" s="10"/>
      <c r="AP351" s="10"/>
      <c r="AQ351" s="10"/>
      <c r="AR351" s="10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  <c r="BD351" s="10"/>
      <c r="BE351" s="173"/>
    </row>
    <row r="352" spans="1:57" ht="16" thickBot="1">
      <c r="A352" s="691">
        <v>0.4548611111111111</v>
      </c>
      <c r="B352" s="10">
        <v>9.6199999999999992</v>
      </c>
      <c r="C352" s="10">
        <v>11.93</v>
      </c>
      <c r="D352" s="10">
        <v>11.59</v>
      </c>
      <c r="E352" s="10">
        <v>10.61</v>
      </c>
      <c r="F352" s="10">
        <v>10.210000000000001</v>
      </c>
      <c r="G352" s="10">
        <v>11.18</v>
      </c>
      <c r="H352" s="10">
        <v>11.03</v>
      </c>
      <c r="I352" s="10">
        <v>9.91</v>
      </c>
      <c r="J352" s="13">
        <v>9.17</v>
      </c>
      <c r="K352" s="10">
        <v>10.92</v>
      </c>
      <c r="L352" s="10">
        <v>11.97</v>
      </c>
      <c r="M352" s="10">
        <v>10.81</v>
      </c>
      <c r="N352" s="10">
        <v>11.63</v>
      </c>
      <c r="O352" s="10">
        <v>11.43</v>
      </c>
      <c r="P352" s="10">
        <v>10.96</v>
      </c>
      <c r="Q352" s="10">
        <v>9.11</v>
      </c>
      <c r="R352" s="676"/>
      <c r="S352" s="692">
        <v>0.4548611111111111</v>
      </c>
      <c r="T352" s="10">
        <f t="shared" si="25"/>
        <v>0</v>
      </c>
      <c r="U352" s="10">
        <f t="shared" si="25"/>
        <v>0</v>
      </c>
      <c r="V352" s="10">
        <f t="shared" si="25"/>
        <v>0</v>
      </c>
      <c r="W352" s="10">
        <f t="shared" si="25"/>
        <v>0</v>
      </c>
      <c r="X352" s="10">
        <f t="shared" si="25"/>
        <v>8.0000000000000071E-2</v>
      </c>
      <c r="Y352" s="10">
        <f t="shared" si="25"/>
        <v>0</v>
      </c>
      <c r="Z352" s="10">
        <f t="shared" si="25"/>
        <v>0</v>
      </c>
      <c r="AA352" s="10">
        <f t="shared" si="25"/>
        <v>0</v>
      </c>
      <c r="AB352" s="13">
        <f t="shared" si="25"/>
        <v>0</v>
      </c>
      <c r="AC352" s="10">
        <f t="shared" si="25"/>
        <v>9.9999999999997868E-3</v>
      </c>
      <c r="AD352" s="10">
        <f t="shared" si="25"/>
        <v>0</v>
      </c>
      <c r="AE352" s="10">
        <f t="shared" si="25"/>
        <v>0</v>
      </c>
      <c r="AF352" s="10">
        <f t="shared" si="25"/>
        <v>0</v>
      </c>
      <c r="AG352" s="10">
        <f t="shared" si="25"/>
        <v>0</v>
      </c>
      <c r="AH352" s="10">
        <f t="shared" si="25"/>
        <v>0</v>
      </c>
      <c r="AI352" s="10">
        <f t="shared" si="25"/>
        <v>0</v>
      </c>
      <c r="AJ352" s="10"/>
      <c r="AK352" s="10"/>
      <c r="AL352" s="10"/>
      <c r="AM352" s="10"/>
      <c r="AN352" s="10"/>
      <c r="AO352" s="10"/>
      <c r="AP352" s="10"/>
      <c r="AQ352" s="10"/>
      <c r="AR352" s="10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  <c r="BD352" s="10"/>
      <c r="BE352" s="173"/>
    </row>
    <row r="353" spans="1:57" ht="16" thickTop="1">
      <c r="A353" s="690">
        <v>0.45833333333333331</v>
      </c>
      <c r="B353" s="91">
        <v>9.6199999999999992</v>
      </c>
      <c r="C353" s="91">
        <v>11.93</v>
      </c>
      <c r="D353" s="91">
        <v>11.59</v>
      </c>
      <c r="E353" s="91">
        <v>10.64</v>
      </c>
      <c r="F353" s="91">
        <v>10.210000000000001</v>
      </c>
      <c r="G353" s="91">
        <v>11.18</v>
      </c>
      <c r="H353" s="91">
        <v>11.03</v>
      </c>
      <c r="I353" s="91">
        <v>9.91</v>
      </c>
      <c r="J353" s="345">
        <v>9.17</v>
      </c>
      <c r="K353" s="91">
        <v>10.92</v>
      </c>
      <c r="L353" s="91">
        <v>11.97</v>
      </c>
      <c r="M353" s="91">
        <v>10.81</v>
      </c>
      <c r="N353" s="91">
        <v>11.63</v>
      </c>
      <c r="O353" s="91">
        <v>11.43</v>
      </c>
      <c r="P353" s="91">
        <v>10.96</v>
      </c>
      <c r="Q353" s="91">
        <v>9.11</v>
      </c>
      <c r="R353" s="676"/>
      <c r="S353" s="673">
        <v>0.45833333333333331</v>
      </c>
      <c r="T353" s="91">
        <f t="shared" si="25"/>
        <v>0</v>
      </c>
      <c r="U353" s="91">
        <f t="shared" si="25"/>
        <v>0</v>
      </c>
      <c r="V353" s="91">
        <f t="shared" si="25"/>
        <v>0</v>
      </c>
      <c r="W353" s="91">
        <f t="shared" si="25"/>
        <v>3.0000000000001137E-2</v>
      </c>
      <c r="X353" s="91">
        <f t="shared" si="25"/>
        <v>0</v>
      </c>
      <c r="Y353" s="91">
        <f t="shared" si="25"/>
        <v>0</v>
      </c>
      <c r="Z353" s="91">
        <f t="shared" si="25"/>
        <v>0</v>
      </c>
      <c r="AA353" s="91">
        <f t="shared" si="25"/>
        <v>0</v>
      </c>
      <c r="AB353" s="345">
        <f t="shared" si="25"/>
        <v>0</v>
      </c>
      <c r="AC353" s="91">
        <f t="shared" si="25"/>
        <v>0</v>
      </c>
      <c r="AD353" s="91">
        <f t="shared" si="25"/>
        <v>0</v>
      </c>
      <c r="AE353" s="91">
        <f t="shared" si="25"/>
        <v>0</v>
      </c>
      <c r="AF353" s="91">
        <f t="shared" si="25"/>
        <v>0</v>
      </c>
      <c r="AG353" s="91">
        <f t="shared" si="25"/>
        <v>0</v>
      </c>
      <c r="AH353" s="91">
        <f t="shared" si="25"/>
        <v>0</v>
      </c>
      <c r="AI353" s="91">
        <f t="shared" si="25"/>
        <v>0</v>
      </c>
      <c r="AJ353" s="10"/>
      <c r="AK353" s="10"/>
      <c r="AL353" s="10"/>
      <c r="AM353" s="10"/>
      <c r="AN353" s="10"/>
      <c r="AO353" s="10"/>
      <c r="AP353" s="10"/>
      <c r="AQ353" s="10"/>
      <c r="AR353" s="10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  <c r="BD353" s="10"/>
      <c r="BE353" s="173"/>
    </row>
    <row r="354" spans="1:57">
      <c r="A354" s="691">
        <v>0.46180555555555558</v>
      </c>
      <c r="B354" s="10">
        <v>9.6199999999999992</v>
      </c>
      <c r="C354" s="10">
        <v>11.93</v>
      </c>
      <c r="D354" s="10">
        <v>11.59</v>
      </c>
      <c r="E354" s="10">
        <v>10.64</v>
      </c>
      <c r="F354" s="10">
        <v>10.210000000000001</v>
      </c>
      <c r="G354" s="10">
        <v>11.18</v>
      </c>
      <c r="H354" s="10">
        <v>11.03</v>
      </c>
      <c r="I354" s="10">
        <v>9.91</v>
      </c>
      <c r="J354" s="13">
        <v>9.17</v>
      </c>
      <c r="K354" s="10">
        <v>10.92</v>
      </c>
      <c r="L354" s="10">
        <v>11.97</v>
      </c>
      <c r="M354" s="10">
        <v>10.81</v>
      </c>
      <c r="N354" s="10">
        <v>11.63</v>
      </c>
      <c r="O354" s="10">
        <v>11.43</v>
      </c>
      <c r="P354" s="10">
        <v>10.96</v>
      </c>
      <c r="Q354" s="10">
        <v>9.11</v>
      </c>
      <c r="R354" s="676"/>
      <c r="S354" s="692">
        <v>0.46180555555555558</v>
      </c>
      <c r="T354" s="10">
        <f t="shared" si="25"/>
        <v>0</v>
      </c>
      <c r="U354" s="10">
        <f t="shared" si="25"/>
        <v>0</v>
      </c>
      <c r="V354" s="10">
        <f t="shared" si="25"/>
        <v>0</v>
      </c>
      <c r="W354" s="10">
        <f t="shared" si="25"/>
        <v>0</v>
      </c>
      <c r="X354" s="10">
        <f t="shared" si="25"/>
        <v>0</v>
      </c>
      <c r="Y354" s="10">
        <f t="shared" si="25"/>
        <v>0</v>
      </c>
      <c r="Z354" s="10">
        <f t="shared" si="25"/>
        <v>0</v>
      </c>
      <c r="AA354" s="10">
        <f t="shared" si="25"/>
        <v>0</v>
      </c>
      <c r="AB354" s="13">
        <f t="shared" si="25"/>
        <v>0</v>
      </c>
      <c r="AC354" s="10">
        <f t="shared" si="25"/>
        <v>0</v>
      </c>
      <c r="AD354" s="10">
        <f t="shared" si="25"/>
        <v>0</v>
      </c>
      <c r="AE354" s="10">
        <f t="shared" si="25"/>
        <v>0</v>
      </c>
      <c r="AF354" s="10">
        <f t="shared" si="25"/>
        <v>0</v>
      </c>
      <c r="AG354" s="10">
        <f t="shared" si="25"/>
        <v>0</v>
      </c>
      <c r="AH354" s="10">
        <f t="shared" si="25"/>
        <v>0</v>
      </c>
      <c r="AI354" s="10">
        <f t="shared" si="25"/>
        <v>0</v>
      </c>
      <c r="AJ354" s="10"/>
      <c r="AK354" s="10"/>
      <c r="AL354" s="10"/>
      <c r="AM354" s="10"/>
      <c r="AN354" s="10"/>
      <c r="AO354" s="10"/>
      <c r="AP354" s="10"/>
      <c r="AQ354" s="10"/>
      <c r="AR354" s="10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73"/>
    </row>
    <row r="355" spans="1:57">
      <c r="A355" s="691">
        <v>0.46527777777777773</v>
      </c>
      <c r="B355" s="10">
        <v>9.6199999999999992</v>
      </c>
      <c r="C355" s="10">
        <v>11.93</v>
      </c>
      <c r="D355" s="10">
        <v>11.61</v>
      </c>
      <c r="E355" s="10">
        <v>10.64</v>
      </c>
      <c r="F355" s="10">
        <v>10.210000000000001</v>
      </c>
      <c r="G355" s="10">
        <v>11.18</v>
      </c>
      <c r="H355" s="10">
        <v>11.03</v>
      </c>
      <c r="I355" s="10">
        <v>9.91</v>
      </c>
      <c r="J355" s="13">
        <v>9.17</v>
      </c>
      <c r="K355" s="10">
        <v>10.92</v>
      </c>
      <c r="L355" s="10">
        <v>11.97</v>
      </c>
      <c r="M355" s="10">
        <v>10.81</v>
      </c>
      <c r="N355" s="10">
        <v>11.63</v>
      </c>
      <c r="O355" s="10">
        <v>11.43</v>
      </c>
      <c r="P355" s="10">
        <v>10.96</v>
      </c>
      <c r="Q355" s="10">
        <v>9.11</v>
      </c>
      <c r="R355" s="676"/>
      <c r="S355" s="692">
        <v>0.46527777777777773</v>
      </c>
      <c r="T355" s="10">
        <f t="shared" si="25"/>
        <v>0</v>
      </c>
      <c r="U355" s="10">
        <f t="shared" si="25"/>
        <v>0</v>
      </c>
      <c r="V355" s="10">
        <f t="shared" si="25"/>
        <v>1.9999999999999574E-2</v>
      </c>
      <c r="W355" s="10">
        <f t="shared" si="25"/>
        <v>0</v>
      </c>
      <c r="X355" s="10">
        <f t="shared" si="25"/>
        <v>0</v>
      </c>
      <c r="Y355" s="10">
        <f t="shared" si="25"/>
        <v>0</v>
      </c>
      <c r="Z355" s="10">
        <f t="shared" si="25"/>
        <v>0</v>
      </c>
      <c r="AA355" s="10">
        <f t="shared" si="25"/>
        <v>0</v>
      </c>
      <c r="AB355" s="13">
        <f t="shared" si="25"/>
        <v>0</v>
      </c>
      <c r="AC355" s="10">
        <f t="shared" si="25"/>
        <v>0</v>
      </c>
      <c r="AD355" s="10">
        <f t="shared" si="25"/>
        <v>0</v>
      </c>
      <c r="AE355" s="10">
        <f t="shared" si="25"/>
        <v>0</v>
      </c>
      <c r="AF355" s="10">
        <f t="shared" si="25"/>
        <v>0</v>
      </c>
      <c r="AG355" s="10">
        <f t="shared" si="25"/>
        <v>0</v>
      </c>
      <c r="AH355" s="10">
        <f t="shared" si="25"/>
        <v>0</v>
      </c>
      <c r="AI355" s="10">
        <f t="shared" si="25"/>
        <v>0</v>
      </c>
      <c r="AJ355" s="10"/>
      <c r="AK355" s="10"/>
      <c r="AL355" s="10"/>
      <c r="AM355" s="10"/>
      <c r="AN355" s="10"/>
      <c r="AO355" s="10"/>
      <c r="AP355" s="10"/>
      <c r="AQ355" s="10"/>
      <c r="AR355" s="10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73"/>
    </row>
    <row r="356" spans="1:57">
      <c r="A356" s="691">
        <v>0.46875</v>
      </c>
      <c r="B356" s="10">
        <v>9.6199999999999992</v>
      </c>
      <c r="C356" s="10">
        <v>11.93</v>
      </c>
      <c r="D356" s="10">
        <v>11.61</v>
      </c>
      <c r="E356" s="10">
        <v>10.64</v>
      </c>
      <c r="F356" s="10">
        <v>10.210000000000001</v>
      </c>
      <c r="G356" s="10">
        <v>11.18</v>
      </c>
      <c r="H356" s="10">
        <v>11.03</v>
      </c>
      <c r="I356" s="10">
        <v>9.91</v>
      </c>
      <c r="J356" s="13">
        <v>9.17</v>
      </c>
      <c r="K356" s="10">
        <v>10.92</v>
      </c>
      <c r="L356" s="10">
        <v>12.13</v>
      </c>
      <c r="M356" s="10">
        <v>10.81</v>
      </c>
      <c r="N356" s="10">
        <v>11.84</v>
      </c>
      <c r="O356" s="10">
        <v>11.43</v>
      </c>
      <c r="P356" s="10">
        <v>10.96</v>
      </c>
      <c r="Q356" s="10">
        <v>9.11</v>
      </c>
      <c r="R356" s="676"/>
      <c r="S356" s="692">
        <v>0.46875</v>
      </c>
      <c r="T356" s="10">
        <f t="shared" si="25"/>
        <v>0</v>
      </c>
      <c r="U356" s="10">
        <f t="shared" si="25"/>
        <v>0</v>
      </c>
      <c r="V356" s="10">
        <f t="shared" si="25"/>
        <v>0</v>
      </c>
      <c r="W356" s="10">
        <f t="shared" si="25"/>
        <v>0</v>
      </c>
      <c r="X356" s="10">
        <f t="shared" si="25"/>
        <v>0</v>
      </c>
      <c r="Y356" s="10">
        <f t="shared" si="25"/>
        <v>0</v>
      </c>
      <c r="Z356" s="10">
        <f t="shared" si="25"/>
        <v>0</v>
      </c>
      <c r="AA356" s="10">
        <f t="shared" si="25"/>
        <v>0</v>
      </c>
      <c r="AB356" s="13">
        <f t="shared" si="25"/>
        <v>0</v>
      </c>
      <c r="AC356" s="10">
        <f t="shared" ref="AC356:AI372" si="26">K356-K355</f>
        <v>0</v>
      </c>
      <c r="AD356" s="10">
        <f t="shared" si="26"/>
        <v>0.16000000000000014</v>
      </c>
      <c r="AE356" s="10">
        <f t="shared" si="26"/>
        <v>0</v>
      </c>
      <c r="AF356" s="10">
        <f t="shared" si="26"/>
        <v>0.20999999999999908</v>
      </c>
      <c r="AG356" s="10">
        <f t="shared" si="26"/>
        <v>0</v>
      </c>
      <c r="AH356" s="10">
        <f t="shared" si="26"/>
        <v>0</v>
      </c>
      <c r="AI356" s="10">
        <f t="shared" si="26"/>
        <v>0</v>
      </c>
      <c r="AJ356" s="10"/>
      <c r="AK356" s="10"/>
      <c r="AL356" s="10"/>
      <c r="AM356" s="10"/>
      <c r="AN356" s="10"/>
      <c r="AO356" s="10"/>
      <c r="AP356" s="10"/>
      <c r="AQ356" s="10"/>
      <c r="AR356" s="10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  <c r="BD356" s="10"/>
      <c r="BE356" s="173"/>
    </row>
    <row r="357" spans="1:57">
      <c r="A357" s="691">
        <v>0.47222222222222227</v>
      </c>
      <c r="B357" s="10">
        <v>9.6199999999999992</v>
      </c>
      <c r="C357" s="10">
        <v>11.93</v>
      </c>
      <c r="D357" s="10">
        <v>11.61</v>
      </c>
      <c r="E357" s="10">
        <v>10.64</v>
      </c>
      <c r="F357" s="10">
        <v>10.210000000000001</v>
      </c>
      <c r="G357" s="10">
        <v>11.18</v>
      </c>
      <c r="H357" s="10">
        <v>11.03</v>
      </c>
      <c r="I357" s="10">
        <v>9.91</v>
      </c>
      <c r="J357" s="13">
        <v>9.17</v>
      </c>
      <c r="K357" s="10">
        <v>10.92</v>
      </c>
      <c r="L357" s="10">
        <v>12.13</v>
      </c>
      <c r="M357" s="10">
        <v>10.81</v>
      </c>
      <c r="N357" s="10">
        <v>11.87</v>
      </c>
      <c r="O357" s="10">
        <v>11.43</v>
      </c>
      <c r="P357" s="10">
        <v>10.96</v>
      </c>
      <c r="Q357" s="10">
        <v>9.11</v>
      </c>
      <c r="R357" s="676"/>
      <c r="S357" s="692">
        <v>0.47222222222222227</v>
      </c>
      <c r="T357" s="10">
        <f t="shared" ref="T357:AH373" si="27">B357-B356</f>
        <v>0</v>
      </c>
      <c r="U357" s="10">
        <f t="shared" si="27"/>
        <v>0</v>
      </c>
      <c r="V357" s="10">
        <f t="shared" si="27"/>
        <v>0</v>
      </c>
      <c r="W357" s="10">
        <f t="shared" si="27"/>
        <v>0</v>
      </c>
      <c r="X357" s="10">
        <f t="shared" si="27"/>
        <v>0</v>
      </c>
      <c r="Y357" s="10">
        <f t="shared" si="27"/>
        <v>0</v>
      </c>
      <c r="Z357" s="10">
        <f t="shared" si="27"/>
        <v>0</v>
      </c>
      <c r="AA357" s="10">
        <f t="shared" si="27"/>
        <v>0</v>
      </c>
      <c r="AB357" s="13">
        <f t="shared" si="27"/>
        <v>0</v>
      </c>
      <c r="AC357" s="10">
        <f t="shared" si="27"/>
        <v>0</v>
      </c>
      <c r="AD357" s="10">
        <f t="shared" si="27"/>
        <v>0</v>
      </c>
      <c r="AE357" s="10">
        <f t="shared" si="27"/>
        <v>0</v>
      </c>
      <c r="AF357" s="10">
        <f t="shared" si="27"/>
        <v>2.9999999999999361E-2</v>
      </c>
      <c r="AG357" s="10">
        <f t="shared" si="27"/>
        <v>0</v>
      </c>
      <c r="AH357" s="10">
        <f t="shared" si="27"/>
        <v>0</v>
      </c>
      <c r="AI357" s="10">
        <f t="shared" si="26"/>
        <v>0</v>
      </c>
      <c r="AJ357" s="10"/>
      <c r="AK357" s="10"/>
      <c r="AL357" s="10"/>
      <c r="AM357" s="10"/>
      <c r="AN357" s="10"/>
      <c r="AO357" s="10"/>
      <c r="AP357" s="10"/>
      <c r="AQ357" s="10"/>
      <c r="AR357" s="10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73"/>
    </row>
    <row r="358" spans="1:57">
      <c r="A358" s="691">
        <v>0.47569444444444442</v>
      </c>
      <c r="B358" s="10">
        <v>9.6199999999999992</v>
      </c>
      <c r="C358" s="10">
        <v>11.93</v>
      </c>
      <c r="D358" s="10">
        <v>11.61</v>
      </c>
      <c r="E358" s="10">
        <v>10.64</v>
      </c>
      <c r="F358" s="10">
        <v>10.210000000000001</v>
      </c>
      <c r="G358" s="10">
        <v>11.18</v>
      </c>
      <c r="H358" s="10">
        <v>11.03</v>
      </c>
      <c r="I358" s="10">
        <v>9.91</v>
      </c>
      <c r="J358" s="13">
        <v>9.17</v>
      </c>
      <c r="K358" s="10">
        <v>10.92</v>
      </c>
      <c r="L358" s="10">
        <v>12.13</v>
      </c>
      <c r="M358" s="10">
        <v>10.81</v>
      </c>
      <c r="N358" s="10">
        <v>11.87</v>
      </c>
      <c r="O358" s="10">
        <v>11.43</v>
      </c>
      <c r="P358" s="10">
        <v>10.96</v>
      </c>
      <c r="Q358" s="10">
        <v>9.11</v>
      </c>
      <c r="R358" s="676"/>
      <c r="S358" s="692">
        <v>0.47569444444444442</v>
      </c>
      <c r="T358" s="10">
        <f t="shared" si="27"/>
        <v>0</v>
      </c>
      <c r="U358" s="10">
        <f t="shared" si="27"/>
        <v>0</v>
      </c>
      <c r="V358" s="10">
        <f t="shared" si="27"/>
        <v>0</v>
      </c>
      <c r="W358" s="10">
        <f t="shared" si="27"/>
        <v>0</v>
      </c>
      <c r="X358" s="10">
        <f t="shared" si="27"/>
        <v>0</v>
      </c>
      <c r="Y358" s="10">
        <f t="shared" si="27"/>
        <v>0</v>
      </c>
      <c r="Z358" s="10">
        <f t="shared" si="27"/>
        <v>0</v>
      </c>
      <c r="AA358" s="10">
        <f t="shared" si="27"/>
        <v>0</v>
      </c>
      <c r="AB358" s="13">
        <f t="shared" si="27"/>
        <v>0</v>
      </c>
      <c r="AC358" s="10">
        <f t="shared" si="27"/>
        <v>0</v>
      </c>
      <c r="AD358" s="10">
        <f t="shared" si="27"/>
        <v>0</v>
      </c>
      <c r="AE358" s="10">
        <f t="shared" si="27"/>
        <v>0</v>
      </c>
      <c r="AF358" s="10">
        <f t="shared" si="27"/>
        <v>0</v>
      </c>
      <c r="AG358" s="10">
        <f t="shared" si="27"/>
        <v>0</v>
      </c>
      <c r="AH358" s="10">
        <f t="shared" si="27"/>
        <v>0</v>
      </c>
      <c r="AI358" s="10">
        <f t="shared" si="26"/>
        <v>0</v>
      </c>
      <c r="AJ358" s="10"/>
      <c r="AK358" s="10"/>
      <c r="AL358" s="10"/>
      <c r="AM358" s="10"/>
      <c r="AN358" s="10"/>
      <c r="AO358" s="10"/>
      <c r="AP358" s="10"/>
      <c r="AQ358" s="10"/>
      <c r="AR358" s="10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73"/>
    </row>
    <row r="359" spans="1:57">
      <c r="A359" s="691">
        <v>0.47916666666666669</v>
      </c>
      <c r="B359" s="10">
        <v>9.6199999999999992</v>
      </c>
      <c r="C359" s="10">
        <v>11.93</v>
      </c>
      <c r="D359" s="10">
        <v>11.61</v>
      </c>
      <c r="E359" s="10">
        <v>10.64</v>
      </c>
      <c r="F359" s="10">
        <v>10.220000000000001</v>
      </c>
      <c r="G359" s="10">
        <v>11.18</v>
      </c>
      <c r="H359" s="10">
        <v>11.03</v>
      </c>
      <c r="I359" s="10">
        <v>9.91</v>
      </c>
      <c r="J359" s="13">
        <v>9.17</v>
      </c>
      <c r="K359" s="10">
        <v>10.92</v>
      </c>
      <c r="L359" s="10">
        <v>12.13</v>
      </c>
      <c r="M359" s="10">
        <v>10.81</v>
      </c>
      <c r="N359" s="10">
        <v>11.87</v>
      </c>
      <c r="O359" s="10">
        <v>11.43</v>
      </c>
      <c r="P359" s="10">
        <v>10.96</v>
      </c>
      <c r="Q359" s="10">
        <v>9.11</v>
      </c>
      <c r="R359" s="676"/>
      <c r="S359" s="692">
        <v>0.47916666666666669</v>
      </c>
      <c r="T359" s="10">
        <f t="shared" si="27"/>
        <v>0</v>
      </c>
      <c r="U359" s="10">
        <f t="shared" si="27"/>
        <v>0</v>
      </c>
      <c r="V359" s="10">
        <f t="shared" si="27"/>
        <v>0</v>
      </c>
      <c r="W359" s="10">
        <f t="shared" si="27"/>
        <v>0</v>
      </c>
      <c r="X359" s="10">
        <f t="shared" si="27"/>
        <v>9.9999999999997868E-3</v>
      </c>
      <c r="Y359" s="10">
        <f t="shared" si="27"/>
        <v>0</v>
      </c>
      <c r="Z359" s="10">
        <f t="shared" si="27"/>
        <v>0</v>
      </c>
      <c r="AA359" s="10">
        <f t="shared" si="27"/>
        <v>0</v>
      </c>
      <c r="AB359" s="13">
        <f t="shared" si="27"/>
        <v>0</v>
      </c>
      <c r="AC359" s="10">
        <f t="shared" si="27"/>
        <v>0</v>
      </c>
      <c r="AD359" s="10">
        <f t="shared" si="27"/>
        <v>0</v>
      </c>
      <c r="AE359" s="10">
        <f t="shared" si="27"/>
        <v>0</v>
      </c>
      <c r="AF359" s="10">
        <f t="shared" si="27"/>
        <v>0</v>
      </c>
      <c r="AG359" s="10">
        <f t="shared" si="27"/>
        <v>0</v>
      </c>
      <c r="AH359" s="10">
        <f t="shared" si="27"/>
        <v>0</v>
      </c>
      <c r="AI359" s="10">
        <f t="shared" si="26"/>
        <v>0</v>
      </c>
      <c r="AJ359" s="10"/>
      <c r="AK359" s="10"/>
      <c r="AL359" s="10"/>
      <c r="AM359" s="10"/>
      <c r="AN359" s="10"/>
      <c r="AO359" s="10"/>
      <c r="AP359" s="10"/>
      <c r="AQ359" s="10"/>
      <c r="AR359" s="10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73"/>
    </row>
    <row r="360" spans="1:57">
      <c r="A360" s="691">
        <v>0.4826388888888889</v>
      </c>
      <c r="B360" s="10">
        <v>9.6199999999999992</v>
      </c>
      <c r="C360" s="10">
        <v>11.93</v>
      </c>
      <c r="D360" s="10">
        <v>11.73</v>
      </c>
      <c r="E360" s="10">
        <v>10.64</v>
      </c>
      <c r="F360" s="10">
        <v>10.220000000000001</v>
      </c>
      <c r="G360" s="10">
        <v>11.18</v>
      </c>
      <c r="H360" s="10">
        <v>11.03</v>
      </c>
      <c r="I360" s="10">
        <v>9.91</v>
      </c>
      <c r="J360" s="13">
        <v>9.17</v>
      </c>
      <c r="K360" s="10">
        <v>10.92</v>
      </c>
      <c r="L360" s="10">
        <v>12.13</v>
      </c>
      <c r="M360" s="10">
        <v>10.81</v>
      </c>
      <c r="N360" s="10">
        <v>11.89</v>
      </c>
      <c r="O360" s="10">
        <v>11.43</v>
      </c>
      <c r="P360" s="10">
        <v>10.97</v>
      </c>
      <c r="Q360" s="10">
        <v>9.11</v>
      </c>
      <c r="R360" s="676"/>
      <c r="S360" s="692">
        <v>0.4826388888888889</v>
      </c>
      <c r="T360" s="10">
        <f t="shared" si="27"/>
        <v>0</v>
      </c>
      <c r="U360" s="10">
        <f t="shared" si="27"/>
        <v>0</v>
      </c>
      <c r="V360" s="10">
        <f t="shared" si="27"/>
        <v>0.12000000000000099</v>
      </c>
      <c r="W360" s="10">
        <f t="shared" si="27"/>
        <v>0</v>
      </c>
      <c r="X360" s="10">
        <f t="shared" si="27"/>
        <v>0</v>
      </c>
      <c r="Y360" s="10">
        <f t="shared" si="27"/>
        <v>0</v>
      </c>
      <c r="Z360" s="10">
        <f t="shared" si="27"/>
        <v>0</v>
      </c>
      <c r="AA360" s="10">
        <f t="shared" si="27"/>
        <v>0</v>
      </c>
      <c r="AB360" s="13">
        <f t="shared" si="27"/>
        <v>0</v>
      </c>
      <c r="AC360" s="10">
        <f t="shared" si="27"/>
        <v>0</v>
      </c>
      <c r="AD360" s="10">
        <f t="shared" si="27"/>
        <v>0</v>
      </c>
      <c r="AE360" s="10">
        <f t="shared" si="27"/>
        <v>0</v>
      </c>
      <c r="AF360" s="10">
        <f t="shared" si="27"/>
        <v>2.000000000000135E-2</v>
      </c>
      <c r="AG360" s="10">
        <f t="shared" si="27"/>
        <v>0</v>
      </c>
      <c r="AH360" s="10">
        <f t="shared" si="27"/>
        <v>9.9999999999997868E-3</v>
      </c>
      <c r="AI360" s="10">
        <f t="shared" si="26"/>
        <v>0</v>
      </c>
      <c r="AJ360" s="10"/>
      <c r="AK360" s="10"/>
      <c r="AL360" s="10"/>
      <c r="AM360" s="10"/>
      <c r="AN360" s="10"/>
      <c r="AO360" s="10"/>
      <c r="AP360" s="10"/>
      <c r="AQ360" s="10"/>
      <c r="AR360" s="10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73"/>
    </row>
    <row r="361" spans="1:57">
      <c r="A361" s="691">
        <v>0.4861111111111111</v>
      </c>
      <c r="B361" s="10">
        <v>9.6199999999999992</v>
      </c>
      <c r="C361" s="10">
        <v>11.93</v>
      </c>
      <c r="D361" s="10">
        <v>11.79</v>
      </c>
      <c r="E361" s="10">
        <v>10.72</v>
      </c>
      <c r="F361" s="10">
        <v>10.220000000000001</v>
      </c>
      <c r="G361" s="10">
        <v>11.18</v>
      </c>
      <c r="H361" s="10">
        <v>11.03</v>
      </c>
      <c r="I361" s="10">
        <v>9.91</v>
      </c>
      <c r="J361" s="13">
        <v>9.17</v>
      </c>
      <c r="K361" s="10">
        <v>10.92</v>
      </c>
      <c r="L361" s="10">
        <v>12.13</v>
      </c>
      <c r="M361" s="10">
        <v>10.81</v>
      </c>
      <c r="N361" s="10">
        <v>11.89</v>
      </c>
      <c r="O361" s="10">
        <v>11.43</v>
      </c>
      <c r="P361" s="10">
        <v>10.97</v>
      </c>
      <c r="Q361" s="10">
        <v>9.11</v>
      </c>
      <c r="R361" s="676"/>
      <c r="S361" s="692">
        <v>0.4861111111111111</v>
      </c>
      <c r="T361" s="10">
        <f t="shared" si="27"/>
        <v>0</v>
      </c>
      <c r="U361" s="10">
        <f t="shared" si="27"/>
        <v>0</v>
      </c>
      <c r="V361" s="10">
        <f t="shared" si="27"/>
        <v>5.9999999999998721E-2</v>
      </c>
      <c r="W361" s="10">
        <f t="shared" si="27"/>
        <v>8.0000000000000071E-2</v>
      </c>
      <c r="X361" s="10">
        <f t="shared" si="27"/>
        <v>0</v>
      </c>
      <c r="Y361" s="10">
        <f t="shared" si="27"/>
        <v>0</v>
      </c>
      <c r="Z361" s="10">
        <f t="shared" si="27"/>
        <v>0</v>
      </c>
      <c r="AA361" s="10">
        <f t="shared" si="27"/>
        <v>0</v>
      </c>
      <c r="AB361" s="13">
        <f t="shared" si="27"/>
        <v>0</v>
      </c>
      <c r="AC361" s="10">
        <f t="shared" si="27"/>
        <v>0</v>
      </c>
      <c r="AD361" s="10">
        <f t="shared" si="27"/>
        <v>0</v>
      </c>
      <c r="AE361" s="10">
        <f t="shared" si="27"/>
        <v>0</v>
      </c>
      <c r="AF361" s="10">
        <f t="shared" si="27"/>
        <v>0</v>
      </c>
      <c r="AG361" s="10">
        <f t="shared" si="27"/>
        <v>0</v>
      </c>
      <c r="AH361" s="10">
        <f t="shared" si="27"/>
        <v>0</v>
      </c>
      <c r="AI361" s="10">
        <f t="shared" si="26"/>
        <v>0</v>
      </c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73"/>
    </row>
    <row r="362" spans="1:57">
      <c r="A362" s="691">
        <v>0.48958333333333331</v>
      </c>
      <c r="B362" s="10">
        <v>9.6199999999999992</v>
      </c>
      <c r="C362" s="10">
        <v>11.93</v>
      </c>
      <c r="D362" s="10">
        <v>11.79</v>
      </c>
      <c r="E362" s="10">
        <v>10.81</v>
      </c>
      <c r="F362" s="10">
        <v>10.220000000000001</v>
      </c>
      <c r="G362" s="10">
        <v>11.28</v>
      </c>
      <c r="H362" s="10">
        <v>11.03</v>
      </c>
      <c r="I362" s="10">
        <v>9.91</v>
      </c>
      <c r="J362" s="13">
        <v>9.17</v>
      </c>
      <c r="K362" s="10">
        <v>10.92</v>
      </c>
      <c r="L362" s="10">
        <v>12.13</v>
      </c>
      <c r="M362" s="10">
        <v>11.12</v>
      </c>
      <c r="N362" s="10">
        <v>11.89</v>
      </c>
      <c r="O362" s="10">
        <v>11.43</v>
      </c>
      <c r="P362" s="10">
        <v>10.97</v>
      </c>
      <c r="Q362" s="10">
        <v>9.11</v>
      </c>
      <c r="R362" s="676"/>
      <c r="S362" s="692">
        <v>0.48958333333333331</v>
      </c>
      <c r="T362" s="10">
        <f t="shared" si="27"/>
        <v>0</v>
      </c>
      <c r="U362" s="10">
        <f t="shared" si="27"/>
        <v>0</v>
      </c>
      <c r="V362" s="10">
        <f t="shared" si="27"/>
        <v>0</v>
      </c>
      <c r="W362" s="10">
        <f t="shared" si="27"/>
        <v>8.9999999999999858E-2</v>
      </c>
      <c r="X362" s="10">
        <f t="shared" si="27"/>
        <v>0</v>
      </c>
      <c r="Y362" s="10">
        <f t="shared" si="27"/>
        <v>9.9999999999999645E-2</v>
      </c>
      <c r="Z362" s="10">
        <f t="shared" si="27"/>
        <v>0</v>
      </c>
      <c r="AA362" s="10">
        <f t="shared" si="27"/>
        <v>0</v>
      </c>
      <c r="AB362" s="13">
        <f t="shared" si="27"/>
        <v>0</v>
      </c>
      <c r="AC362" s="10">
        <f t="shared" si="27"/>
        <v>0</v>
      </c>
      <c r="AD362" s="10">
        <f t="shared" si="27"/>
        <v>0</v>
      </c>
      <c r="AE362" s="10">
        <f t="shared" si="27"/>
        <v>0.30999999999999872</v>
      </c>
      <c r="AF362" s="10">
        <f t="shared" si="27"/>
        <v>0</v>
      </c>
      <c r="AG362" s="10">
        <f t="shared" si="27"/>
        <v>0</v>
      </c>
      <c r="AH362" s="10">
        <f t="shared" si="27"/>
        <v>0</v>
      </c>
      <c r="AI362" s="10">
        <f t="shared" si="26"/>
        <v>0</v>
      </c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73"/>
    </row>
    <row r="363" spans="1:57">
      <c r="A363" s="691">
        <v>0.49305555555555558</v>
      </c>
      <c r="B363" s="10">
        <v>9.64</v>
      </c>
      <c r="C363" s="10">
        <v>11.93</v>
      </c>
      <c r="D363" s="10">
        <v>11.79</v>
      </c>
      <c r="E363" s="10">
        <v>10.81</v>
      </c>
      <c r="F363" s="10">
        <v>10.220000000000001</v>
      </c>
      <c r="G363" s="10">
        <v>11.34</v>
      </c>
      <c r="H363" s="10">
        <v>11.03</v>
      </c>
      <c r="I363" s="10">
        <v>9.91</v>
      </c>
      <c r="J363" s="13">
        <v>9.17</v>
      </c>
      <c r="K363" s="10">
        <v>10.92</v>
      </c>
      <c r="L363" s="10">
        <v>12.13</v>
      </c>
      <c r="M363" s="10">
        <v>11.15</v>
      </c>
      <c r="N363" s="10">
        <v>11.89</v>
      </c>
      <c r="O363" s="10">
        <v>11.43</v>
      </c>
      <c r="P363" s="10">
        <v>10.97</v>
      </c>
      <c r="Q363" s="10">
        <v>9.11</v>
      </c>
      <c r="R363" s="676"/>
      <c r="S363" s="692">
        <v>0.49305555555555558</v>
      </c>
      <c r="T363" s="10">
        <f t="shared" si="27"/>
        <v>2.000000000000135E-2</v>
      </c>
      <c r="U363" s="10">
        <f t="shared" si="27"/>
        <v>0</v>
      </c>
      <c r="V363" s="10">
        <f t="shared" si="27"/>
        <v>0</v>
      </c>
      <c r="W363" s="10">
        <f t="shared" si="27"/>
        <v>0</v>
      </c>
      <c r="X363" s="10">
        <f t="shared" si="27"/>
        <v>0</v>
      </c>
      <c r="Y363" s="10">
        <f t="shared" si="27"/>
        <v>6.0000000000000497E-2</v>
      </c>
      <c r="Z363" s="10">
        <f t="shared" si="27"/>
        <v>0</v>
      </c>
      <c r="AA363" s="10">
        <f t="shared" si="27"/>
        <v>0</v>
      </c>
      <c r="AB363" s="13">
        <f t="shared" si="27"/>
        <v>0</v>
      </c>
      <c r="AC363" s="10">
        <f t="shared" si="27"/>
        <v>0</v>
      </c>
      <c r="AD363" s="10">
        <f t="shared" si="27"/>
        <v>0</v>
      </c>
      <c r="AE363" s="10">
        <f t="shared" si="27"/>
        <v>3.0000000000001137E-2</v>
      </c>
      <c r="AF363" s="10">
        <f t="shared" si="27"/>
        <v>0</v>
      </c>
      <c r="AG363" s="10">
        <f t="shared" si="27"/>
        <v>0</v>
      </c>
      <c r="AH363" s="10">
        <f t="shared" si="27"/>
        <v>0</v>
      </c>
      <c r="AI363" s="10">
        <f t="shared" si="26"/>
        <v>0</v>
      </c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  <c r="BD363" s="10"/>
      <c r="BE363" s="173"/>
    </row>
    <row r="364" spans="1:57" ht="16" thickBot="1">
      <c r="A364" s="691">
        <v>0.49652777777777773</v>
      </c>
      <c r="B364" s="10">
        <v>9.64</v>
      </c>
      <c r="C364" s="10">
        <v>11.93</v>
      </c>
      <c r="D364" s="10">
        <v>11.79</v>
      </c>
      <c r="E364" s="10">
        <v>10.84</v>
      </c>
      <c r="F364" s="10">
        <v>10.220000000000001</v>
      </c>
      <c r="G364" s="10">
        <v>11.37</v>
      </c>
      <c r="H364" s="10">
        <v>11.03</v>
      </c>
      <c r="I364" s="10">
        <v>9.91</v>
      </c>
      <c r="J364" s="13">
        <v>9.18</v>
      </c>
      <c r="K364" s="10">
        <v>10.92</v>
      </c>
      <c r="L364" s="10">
        <v>12.13</v>
      </c>
      <c r="M364" s="10">
        <v>11.15</v>
      </c>
      <c r="N364" s="10">
        <v>11.89</v>
      </c>
      <c r="O364" s="10">
        <v>11.44</v>
      </c>
      <c r="P364" s="10">
        <v>10.97</v>
      </c>
      <c r="Q364" s="10">
        <v>9.11</v>
      </c>
      <c r="R364" s="676"/>
      <c r="S364" s="692">
        <v>0.49652777777777773</v>
      </c>
      <c r="T364" s="10">
        <f t="shared" si="27"/>
        <v>0</v>
      </c>
      <c r="U364" s="10">
        <f t="shared" si="27"/>
        <v>0</v>
      </c>
      <c r="V364" s="10">
        <f t="shared" si="27"/>
        <v>0</v>
      </c>
      <c r="W364" s="10">
        <f t="shared" si="27"/>
        <v>2.9999999999999361E-2</v>
      </c>
      <c r="X364" s="10">
        <f t="shared" si="27"/>
        <v>0</v>
      </c>
      <c r="Y364" s="10">
        <f t="shared" si="27"/>
        <v>2.9999999999999361E-2</v>
      </c>
      <c r="Z364" s="10">
        <f t="shared" si="27"/>
        <v>0</v>
      </c>
      <c r="AA364" s="10">
        <f t="shared" si="27"/>
        <v>0</v>
      </c>
      <c r="AB364" s="13">
        <f t="shared" si="27"/>
        <v>9.9999999999997868E-3</v>
      </c>
      <c r="AC364" s="10">
        <f t="shared" si="27"/>
        <v>0</v>
      </c>
      <c r="AD364" s="10">
        <f t="shared" si="27"/>
        <v>0</v>
      </c>
      <c r="AE364" s="10">
        <f t="shared" si="27"/>
        <v>0</v>
      </c>
      <c r="AF364" s="10">
        <f t="shared" si="27"/>
        <v>0</v>
      </c>
      <c r="AG364" s="10">
        <f t="shared" si="27"/>
        <v>9.9999999999997868E-3</v>
      </c>
      <c r="AH364" s="10">
        <f t="shared" si="27"/>
        <v>0</v>
      </c>
      <c r="AI364" s="10">
        <f t="shared" si="26"/>
        <v>0</v>
      </c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73"/>
    </row>
    <row r="365" spans="1:57" ht="16" thickTop="1">
      <c r="A365" s="690">
        <v>0.5</v>
      </c>
      <c r="B365" s="91">
        <v>9.64</v>
      </c>
      <c r="C365" s="91">
        <v>11.93</v>
      </c>
      <c r="D365" s="91">
        <v>11.79</v>
      </c>
      <c r="E365" s="91">
        <v>10.84</v>
      </c>
      <c r="F365" s="91">
        <v>10.220000000000001</v>
      </c>
      <c r="G365" s="91">
        <v>11.37</v>
      </c>
      <c r="H365" s="91">
        <v>11.03</v>
      </c>
      <c r="I365" s="91">
        <v>9.91</v>
      </c>
      <c r="J365" s="345">
        <v>9.18</v>
      </c>
      <c r="K365" s="91">
        <v>10.92</v>
      </c>
      <c r="L365" s="91">
        <v>12.13</v>
      </c>
      <c r="M365" s="91">
        <v>11.15</v>
      </c>
      <c r="N365" s="91">
        <v>11.89</v>
      </c>
      <c r="O365" s="91">
        <v>11.44</v>
      </c>
      <c r="P365" s="91">
        <v>11.07</v>
      </c>
      <c r="Q365" s="91">
        <v>9.11</v>
      </c>
      <c r="R365" s="676"/>
      <c r="S365" s="673">
        <v>0.5</v>
      </c>
      <c r="T365" s="91">
        <f t="shared" si="27"/>
        <v>0</v>
      </c>
      <c r="U365" s="91">
        <f t="shared" si="27"/>
        <v>0</v>
      </c>
      <c r="V365" s="91">
        <f t="shared" si="27"/>
        <v>0</v>
      </c>
      <c r="W365" s="91">
        <f t="shared" si="27"/>
        <v>0</v>
      </c>
      <c r="X365" s="91">
        <f t="shared" si="27"/>
        <v>0</v>
      </c>
      <c r="Y365" s="91">
        <f t="shared" si="27"/>
        <v>0</v>
      </c>
      <c r="Z365" s="91">
        <f t="shared" si="27"/>
        <v>0</v>
      </c>
      <c r="AA365" s="91">
        <f t="shared" si="27"/>
        <v>0</v>
      </c>
      <c r="AB365" s="345">
        <f t="shared" si="27"/>
        <v>0</v>
      </c>
      <c r="AC365" s="91">
        <f t="shared" si="27"/>
        <v>0</v>
      </c>
      <c r="AD365" s="91">
        <f t="shared" si="27"/>
        <v>0</v>
      </c>
      <c r="AE365" s="91">
        <f t="shared" si="27"/>
        <v>0</v>
      </c>
      <c r="AF365" s="91">
        <f t="shared" si="27"/>
        <v>0</v>
      </c>
      <c r="AG365" s="91">
        <f t="shared" si="27"/>
        <v>0</v>
      </c>
      <c r="AH365" s="91">
        <f t="shared" si="27"/>
        <v>9.9999999999999645E-2</v>
      </c>
      <c r="AI365" s="91">
        <f t="shared" si="26"/>
        <v>0</v>
      </c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  <c r="BD365" s="10"/>
      <c r="BE365" s="173"/>
    </row>
    <row r="366" spans="1:57">
      <c r="A366" s="691">
        <v>0.50347222222222221</v>
      </c>
      <c r="B366" s="10">
        <v>9.64</v>
      </c>
      <c r="C366" s="10">
        <v>11.93</v>
      </c>
      <c r="D366" s="10">
        <v>11.79</v>
      </c>
      <c r="E366" s="10">
        <v>10.84</v>
      </c>
      <c r="F366" s="10">
        <v>10.220000000000001</v>
      </c>
      <c r="G366" s="10">
        <v>11.37</v>
      </c>
      <c r="H366" s="10">
        <v>11.03</v>
      </c>
      <c r="I366" s="10">
        <v>9.91</v>
      </c>
      <c r="J366" s="13">
        <v>9.18</v>
      </c>
      <c r="K366" s="10">
        <v>10.92</v>
      </c>
      <c r="L366" s="10">
        <v>12.13</v>
      </c>
      <c r="M366" s="10">
        <v>11.15</v>
      </c>
      <c r="N366" s="10">
        <v>11.89</v>
      </c>
      <c r="O366" s="10">
        <v>11.44</v>
      </c>
      <c r="P366" s="10">
        <v>11.07</v>
      </c>
      <c r="Q366" s="10">
        <v>9.11</v>
      </c>
      <c r="R366" s="676"/>
      <c r="S366" s="692">
        <v>0.50347222222222221</v>
      </c>
      <c r="T366" s="10">
        <f t="shared" si="27"/>
        <v>0</v>
      </c>
      <c r="U366" s="10">
        <f t="shared" si="27"/>
        <v>0</v>
      </c>
      <c r="V366" s="10">
        <f t="shared" si="27"/>
        <v>0</v>
      </c>
      <c r="W366" s="10">
        <f t="shared" si="27"/>
        <v>0</v>
      </c>
      <c r="X366" s="10">
        <f t="shared" si="27"/>
        <v>0</v>
      </c>
      <c r="Y366" s="10">
        <f t="shared" si="27"/>
        <v>0</v>
      </c>
      <c r="Z366" s="10">
        <f t="shared" si="27"/>
        <v>0</v>
      </c>
      <c r="AA366" s="10">
        <f t="shared" si="27"/>
        <v>0</v>
      </c>
      <c r="AB366" s="13">
        <f t="shared" si="27"/>
        <v>0</v>
      </c>
      <c r="AC366" s="10">
        <f t="shared" si="27"/>
        <v>0</v>
      </c>
      <c r="AD366" s="10">
        <f t="shared" si="27"/>
        <v>0</v>
      </c>
      <c r="AE366" s="10">
        <f t="shared" si="27"/>
        <v>0</v>
      </c>
      <c r="AF366" s="10">
        <f t="shared" si="27"/>
        <v>0</v>
      </c>
      <c r="AG366" s="10">
        <f t="shared" si="27"/>
        <v>0</v>
      </c>
      <c r="AH366" s="10">
        <f t="shared" si="27"/>
        <v>0</v>
      </c>
      <c r="AI366" s="10">
        <f t="shared" si="26"/>
        <v>0</v>
      </c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73"/>
    </row>
    <row r="367" spans="1:57">
      <c r="A367" s="691">
        <v>0.50694444444444442</v>
      </c>
      <c r="B367" s="10">
        <v>9.64</v>
      </c>
      <c r="C367" s="10">
        <v>11.93</v>
      </c>
      <c r="D367" s="10">
        <v>11.79</v>
      </c>
      <c r="E367" s="10">
        <v>10.84</v>
      </c>
      <c r="F367" s="10">
        <v>10.220000000000001</v>
      </c>
      <c r="G367" s="10">
        <v>11.37</v>
      </c>
      <c r="H367" s="10">
        <v>11.03</v>
      </c>
      <c r="I367" s="10">
        <v>9.91</v>
      </c>
      <c r="J367" s="13">
        <v>9.18</v>
      </c>
      <c r="K367" s="10">
        <v>10.92</v>
      </c>
      <c r="L367" s="10">
        <v>12.13</v>
      </c>
      <c r="M367" s="10">
        <v>11.15</v>
      </c>
      <c r="N367" s="10">
        <v>11.89</v>
      </c>
      <c r="O367" s="10">
        <v>11.44</v>
      </c>
      <c r="P367" s="10">
        <v>11.07</v>
      </c>
      <c r="Q367" s="10">
        <v>9.11</v>
      </c>
      <c r="R367" s="676"/>
      <c r="S367" s="692">
        <v>0.50694444444444442</v>
      </c>
      <c r="T367" s="10">
        <f t="shared" si="27"/>
        <v>0</v>
      </c>
      <c r="U367" s="10">
        <f t="shared" si="27"/>
        <v>0</v>
      </c>
      <c r="V367" s="10">
        <f t="shared" si="27"/>
        <v>0</v>
      </c>
      <c r="W367" s="10">
        <f t="shared" si="27"/>
        <v>0</v>
      </c>
      <c r="X367" s="10">
        <f t="shared" si="27"/>
        <v>0</v>
      </c>
      <c r="Y367" s="10">
        <f t="shared" si="27"/>
        <v>0</v>
      </c>
      <c r="Z367" s="10">
        <f t="shared" si="27"/>
        <v>0</v>
      </c>
      <c r="AA367" s="10">
        <f t="shared" si="27"/>
        <v>0</v>
      </c>
      <c r="AB367" s="13">
        <f t="shared" si="27"/>
        <v>0</v>
      </c>
      <c r="AC367" s="10">
        <f t="shared" si="27"/>
        <v>0</v>
      </c>
      <c r="AD367" s="10">
        <f t="shared" si="27"/>
        <v>0</v>
      </c>
      <c r="AE367" s="10">
        <f t="shared" si="27"/>
        <v>0</v>
      </c>
      <c r="AF367" s="10">
        <f t="shared" si="27"/>
        <v>0</v>
      </c>
      <c r="AG367" s="10">
        <f t="shared" si="27"/>
        <v>0</v>
      </c>
      <c r="AH367" s="10">
        <f t="shared" si="27"/>
        <v>0</v>
      </c>
      <c r="AI367" s="10">
        <f t="shared" si="26"/>
        <v>0</v>
      </c>
      <c r="AJ367" s="10"/>
      <c r="AK367" s="10"/>
      <c r="AL367" s="10"/>
      <c r="AM367" s="10"/>
      <c r="AN367" s="10"/>
      <c r="AO367" s="10"/>
      <c r="AP367" s="10"/>
      <c r="AQ367" s="10"/>
      <c r="AR367" s="10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  <c r="BD367" s="10"/>
      <c r="BE367" s="173"/>
    </row>
    <row r="368" spans="1:57">
      <c r="A368" s="691">
        <v>0.51041666666666663</v>
      </c>
      <c r="B368" s="10">
        <v>9.64</v>
      </c>
      <c r="C368" s="10">
        <v>11.93</v>
      </c>
      <c r="D368" s="10">
        <v>11.79</v>
      </c>
      <c r="E368" s="10">
        <v>10.84</v>
      </c>
      <c r="F368" s="10">
        <v>10.220000000000001</v>
      </c>
      <c r="G368" s="10">
        <v>11.38</v>
      </c>
      <c r="H368" s="10">
        <v>11.03</v>
      </c>
      <c r="I368" s="10">
        <v>9.91</v>
      </c>
      <c r="J368" s="13">
        <v>9.18</v>
      </c>
      <c r="K368" s="10">
        <v>10.93</v>
      </c>
      <c r="L368" s="10">
        <v>12.13</v>
      </c>
      <c r="M368" s="10">
        <v>11.15</v>
      </c>
      <c r="N368" s="10">
        <v>11.89</v>
      </c>
      <c r="O368" s="10">
        <v>11.6</v>
      </c>
      <c r="P368" s="10">
        <v>11.12</v>
      </c>
      <c r="Q368" s="10">
        <v>9.1199999999999992</v>
      </c>
      <c r="R368" s="676"/>
      <c r="S368" s="692">
        <v>0.51041666666666663</v>
      </c>
      <c r="T368" s="10">
        <f t="shared" si="27"/>
        <v>0</v>
      </c>
      <c r="U368" s="10">
        <f t="shared" si="27"/>
        <v>0</v>
      </c>
      <c r="V368" s="10">
        <f t="shared" si="27"/>
        <v>0</v>
      </c>
      <c r="W368" s="10">
        <f t="shared" si="27"/>
        <v>0</v>
      </c>
      <c r="X368" s="10">
        <f t="shared" si="27"/>
        <v>0</v>
      </c>
      <c r="Y368" s="10">
        <f t="shared" si="27"/>
        <v>1.0000000000001563E-2</v>
      </c>
      <c r="Z368" s="10">
        <f t="shared" si="27"/>
        <v>0</v>
      </c>
      <c r="AA368" s="10">
        <f t="shared" si="27"/>
        <v>0</v>
      </c>
      <c r="AB368" s="13">
        <f t="shared" si="27"/>
        <v>0</v>
      </c>
      <c r="AC368" s="10">
        <f t="shared" si="27"/>
        <v>9.9999999999997868E-3</v>
      </c>
      <c r="AD368" s="10">
        <f t="shared" si="27"/>
        <v>0</v>
      </c>
      <c r="AE368" s="10">
        <f t="shared" si="27"/>
        <v>0</v>
      </c>
      <c r="AF368" s="10">
        <f t="shared" si="27"/>
        <v>0</v>
      </c>
      <c r="AG368" s="10">
        <f t="shared" si="27"/>
        <v>0.16000000000000014</v>
      </c>
      <c r="AH368" s="10">
        <f t="shared" si="27"/>
        <v>4.9999999999998934E-2</v>
      </c>
      <c r="AI368" s="10">
        <f t="shared" si="26"/>
        <v>9.9999999999997868E-3</v>
      </c>
      <c r="AJ368" s="10"/>
      <c r="AK368" s="10"/>
      <c r="AL368" s="10"/>
      <c r="AM368" s="10"/>
      <c r="AN368" s="10"/>
      <c r="AO368" s="10"/>
      <c r="AP368" s="10"/>
      <c r="AQ368" s="10"/>
      <c r="AR368" s="10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  <c r="BD368" s="10"/>
      <c r="BE368" s="173"/>
    </row>
    <row r="369" spans="1:57">
      <c r="A369" s="691">
        <v>0.51388888888888895</v>
      </c>
      <c r="B369" s="10">
        <v>9.86</v>
      </c>
      <c r="C369" s="10">
        <v>11.93</v>
      </c>
      <c r="D369" s="10">
        <v>11.79</v>
      </c>
      <c r="E369" s="10">
        <v>10.84</v>
      </c>
      <c r="F369" s="10">
        <v>10.220000000000001</v>
      </c>
      <c r="G369" s="10">
        <v>11.38</v>
      </c>
      <c r="H369" s="10">
        <v>11.03</v>
      </c>
      <c r="I369" s="10">
        <v>9.91</v>
      </c>
      <c r="J369" s="13">
        <v>9.18</v>
      </c>
      <c r="K369" s="10">
        <v>10.93</v>
      </c>
      <c r="L369" s="10">
        <v>12.13</v>
      </c>
      <c r="M369" s="10">
        <v>11.15</v>
      </c>
      <c r="N369" s="10">
        <v>11.89</v>
      </c>
      <c r="O369" s="10">
        <v>11.6</v>
      </c>
      <c r="P369" s="10">
        <v>11.12</v>
      </c>
      <c r="Q369" s="10">
        <v>9.17</v>
      </c>
      <c r="R369" s="676"/>
      <c r="S369" s="692">
        <v>0.51388888888888895</v>
      </c>
      <c r="T369" s="10">
        <f t="shared" si="27"/>
        <v>0.21999999999999886</v>
      </c>
      <c r="U369" s="10">
        <f t="shared" si="27"/>
        <v>0</v>
      </c>
      <c r="V369" s="10">
        <f t="shared" si="27"/>
        <v>0</v>
      </c>
      <c r="W369" s="10">
        <f t="shared" si="27"/>
        <v>0</v>
      </c>
      <c r="X369" s="10">
        <f t="shared" si="27"/>
        <v>0</v>
      </c>
      <c r="Y369" s="10">
        <f t="shared" si="27"/>
        <v>0</v>
      </c>
      <c r="Z369" s="10">
        <f t="shared" si="27"/>
        <v>0</v>
      </c>
      <c r="AA369" s="10">
        <f t="shared" si="27"/>
        <v>0</v>
      </c>
      <c r="AB369" s="13">
        <f t="shared" si="27"/>
        <v>0</v>
      </c>
      <c r="AC369" s="10">
        <f t="shared" si="27"/>
        <v>0</v>
      </c>
      <c r="AD369" s="10">
        <f t="shared" si="27"/>
        <v>0</v>
      </c>
      <c r="AE369" s="10">
        <f t="shared" si="27"/>
        <v>0</v>
      </c>
      <c r="AF369" s="10">
        <f t="shared" si="27"/>
        <v>0</v>
      </c>
      <c r="AG369" s="10">
        <f t="shared" si="27"/>
        <v>0</v>
      </c>
      <c r="AH369" s="10">
        <f t="shared" si="27"/>
        <v>0</v>
      </c>
      <c r="AI369" s="10">
        <f t="shared" si="26"/>
        <v>5.0000000000000711E-2</v>
      </c>
      <c r="AJ369" s="10"/>
      <c r="AK369" s="10"/>
      <c r="AL369" s="10"/>
      <c r="AM369" s="10"/>
      <c r="AN369" s="10"/>
      <c r="AO369" s="10"/>
      <c r="AP369" s="10"/>
      <c r="AQ369" s="10"/>
      <c r="AR369" s="10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  <c r="BD369" s="10"/>
      <c r="BE369" s="173"/>
    </row>
    <row r="370" spans="1:57">
      <c r="A370" s="691">
        <v>0.51736111111111105</v>
      </c>
      <c r="B370" s="10">
        <v>10.02</v>
      </c>
      <c r="C370" s="10">
        <v>11.93</v>
      </c>
      <c r="D370" s="10">
        <v>11.79</v>
      </c>
      <c r="E370" s="10">
        <v>10.84</v>
      </c>
      <c r="F370" s="10">
        <v>10.220000000000001</v>
      </c>
      <c r="G370" s="10">
        <v>11.38</v>
      </c>
      <c r="H370" s="10">
        <v>11.03</v>
      </c>
      <c r="I370" s="10">
        <v>9.91</v>
      </c>
      <c r="J370" s="13">
        <v>9.18</v>
      </c>
      <c r="K370" s="10">
        <v>10.95</v>
      </c>
      <c r="L370" s="10">
        <v>12.13</v>
      </c>
      <c r="M370" s="10">
        <v>11.15</v>
      </c>
      <c r="N370" s="10">
        <v>11.89</v>
      </c>
      <c r="O370" s="10">
        <v>11.6</v>
      </c>
      <c r="P370" s="10">
        <v>11.12</v>
      </c>
      <c r="Q370" s="10">
        <v>9.27</v>
      </c>
      <c r="R370" s="676"/>
      <c r="S370" s="692">
        <v>0.51736111111111105</v>
      </c>
      <c r="T370" s="10">
        <f t="shared" si="27"/>
        <v>0.16000000000000014</v>
      </c>
      <c r="U370" s="10">
        <f t="shared" si="27"/>
        <v>0</v>
      </c>
      <c r="V370" s="10">
        <f t="shared" si="27"/>
        <v>0</v>
      </c>
      <c r="W370" s="10">
        <f t="shared" si="27"/>
        <v>0</v>
      </c>
      <c r="X370" s="10">
        <f t="shared" si="27"/>
        <v>0</v>
      </c>
      <c r="Y370" s="10">
        <f t="shared" si="27"/>
        <v>0</v>
      </c>
      <c r="Z370" s="10">
        <f t="shared" si="27"/>
        <v>0</v>
      </c>
      <c r="AA370" s="10">
        <f t="shared" si="27"/>
        <v>0</v>
      </c>
      <c r="AB370" s="13">
        <f t="shared" si="27"/>
        <v>0</v>
      </c>
      <c r="AC370" s="10">
        <f t="shared" si="27"/>
        <v>1.9999999999999574E-2</v>
      </c>
      <c r="AD370" s="10">
        <f t="shared" si="27"/>
        <v>0</v>
      </c>
      <c r="AE370" s="10">
        <f t="shared" si="27"/>
        <v>0</v>
      </c>
      <c r="AF370" s="10">
        <f t="shared" si="27"/>
        <v>0</v>
      </c>
      <c r="AG370" s="10">
        <f t="shared" si="27"/>
        <v>0</v>
      </c>
      <c r="AH370" s="10">
        <f t="shared" si="27"/>
        <v>0</v>
      </c>
      <c r="AI370" s="10">
        <f t="shared" si="26"/>
        <v>9.9999999999999645E-2</v>
      </c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73"/>
    </row>
    <row r="371" spans="1:57">
      <c r="A371" s="691">
        <v>0.52083333333333337</v>
      </c>
      <c r="B371" s="10">
        <v>10.02</v>
      </c>
      <c r="C371" s="10">
        <v>11.93</v>
      </c>
      <c r="D371" s="10">
        <v>11.79</v>
      </c>
      <c r="E371" s="10">
        <v>10.84</v>
      </c>
      <c r="F371" s="10">
        <v>10.220000000000001</v>
      </c>
      <c r="G371" s="10">
        <v>11.38</v>
      </c>
      <c r="H371" s="10">
        <v>11.03</v>
      </c>
      <c r="I371" s="10">
        <v>9.91</v>
      </c>
      <c r="J371" s="13">
        <v>9.18</v>
      </c>
      <c r="K371" s="10">
        <v>10.98</v>
      </c>
      <c r="L371" s="10">
        <v>12.13</v>
      </c>
      <c r="M371" s="10">
        <v>11.15</v>
      </c>
      <c r="N371" s="10">
        <v>11.89</v>
      </c>
      <c r="O371" s="10">
        <v>11.6</v>
      </c>
      <c r="P371" s="10">
        <v>11.12</v>
      </c>
      <c r="Q371" s="10">
        <v>9.27</v>
      </c>
      <c r="R371" s="676"/>
      <c r="S371" s="692">
        <v>0.52083333333333337</v>
      </c>
      <c r="T371" s="10">
        <f t="shared" si="27"/>
        <v>0</v>
      </c>
      <c r="U371" s="10">
        <f t="shared" si="27"/>
        <v>0</v>
      </c>
      <c r="V371" s="10">
        <f t="shared" si="27"/>
        <v>0</v>
      </c>
      <c r="W371" s="10">
        <f t="shared" si="27"/>
        <v>0</v>
      </c>
      <c r="X371" s="10">
        <f t="shared" si="27"/>
        <v>0</v>
      </c>
      <c r="Y371" s="10">
        <f t="shared" si="27"/>
        <v>0</v>
      </c>
      <c r="Z371" s="10">
        <f t="shared" si="27"/>
        <v>0</v>
      </c>
      <c r="AA371" s="10">
        <f t="shared" si="27"/>
        <v>0</v>
      </c>
      <c r="AB371" s="13">
        <f t="shared" si="27"/>
        <v>0</v>
      </c>
      <c r="AC371" s="10">
        <f t="shared" si="27"/>
        <v>3.0000000000001137E-2</v>
      </c>
      <c r="AD371" s="10">
        <f t="shared" si="27"/>
        <v>0</v>
      </c>
      <c r="AE371" s="10">
        <f t="shared" si="27"/>
        <v>0</v>
      </c>
      <c r="AF371" s="10">
        <f t="shared" si="27"/>
        <v>0</v>
      </c>
      <c r="AG371" s="10">
        <f t="shared" si="27"/>
        <v>0</v>
      </c>
      <c r="AH371" s="10">
        <f t="shared" si="27"/>
        <v>0</v>
      </c>
      <c r="AI371" s="10">
        <f t="shared" si="26"/>
        <v>0</v>
      </c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73"/>
    </row>
    <row r="372" spans="1:57">
      <c r="A372" s="691">
        <v>0.52430555555555558</v>
      </c>
      <c r="B372" s="10">
        <v>10.02</v>
      </c>
      <c r="C372" s="10">
        <v>11.93</v>
      </c>
      <c r="D372" s="10">
        <v>11.79</v>
      </c>
      <c r="E372" s="10">
        <v>10.84</v>
      </c>
      <c r="F372" s="10">
        <v>10.220000000000001</v>
      </c>
      <c r="G372" s="10">
        <v>11.38</v>
      </c>
      <c r="H372" s="10">
        <v>11.19</v>
      </c>
      <c r="I372" s="10">
        <v>9.91</v>
      </c>
      <c r="J372" s="13">
        <v>9.18</v>
      </c>
      <c r="K372" s="10">
        <v>10.98</v>
      </c>
      <c r="L372" s="10">
        <v>12.13</v>
      </c>
      <c r="M372" s="10">
        <v>11.15</v>
      </c>
      <c r="N372" s="10">
        <v>11.89</v>
      </c>
      <c r="O372" s="10">
        <v>11.6</v>
      </c>
      <c r="P372" s="10">
        <v>11.12</v>
      </c>
      <c r="Q372" s="10">
        <v>9.27</v>
      </c>
      <c r="R372" s="676"/>
      <c r="S372" s="692">
        <v>0.52430555555555558</v>
      </c>
      <c r="T372" s="10">
        <f t="shared" si="27"/>
        <v>0</v>
      </c>
      <c r="U372" s="10">
        <f t="shared" si="27"/>
        <v>0</v>
      </c>
      <c r="V372" s="10">
        <f t="shared" si="27"/>
        <v>0</v>
      </c>
      <c r="W372" s="10">
        <f t="shared" si="27"/>
        <v>0</v>
      </c>
      <c r="X372" s="10">
        <f t="shared" si="27"/>
        <v>0</v>
      </c>
      <c r="Y372" s="10">
        <f t="shared" si="27"/>
        <v>0</v>
      </c>
      <c r="Z372" s="10">
        <f t="shared" si="27"/>
        <v>0.16000000000000014</v>
      </c>
      <c r="AA372" s="10">
        <f t="shared" si="27"/>
        <v>0</v>
      </c>
      <c r="AB372" s="13">
        <f t="shared" si="27"/>
        <v>0</v>
      </c>
      <c r="AC372" s="10">
        <f t="shared" si="27"/>
        <v>0</v>
      </c>
      <c r="AD372" s="10">
        <f t="shared" si="27"/>
        <v>0</v>
      </c>
      <c r="AE372" s="10">
        <f t="shared" si="27"/>
        <v>0</v>
      </c>
      <c r="AF372" s="10">
        <f t="shared" si="27"/>
        <v>0</v>
      </c>
      <c r="AG372" s="10">
        <f t="shared" si="27"/>
        <v>0</v>
      </c>
      <c r="AH372" s="10">
        <f t="shared" si="27"/>
        <v>0</v>
      </c>
      <c r="AI372" s="10">
        <f t="shared" si="26"/>
        <v>0</v>
      </c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73"/>
    </row>
    <row r="373" spans="1:57">
      <c r="A373" s="691">
        <v>0.52777777777777779</v>
      </c>
      <c r="B373" s="10">
        <v>10.02</v>
      </c>
      <c r="C373" s="10">
        <v>11.93</v>
      </c>
      <c r="D373" s="10">
        <v>11.79</v>
      </c>
      <c r="E373" s="10">
        <v>10.84</v>
      </c>
      <c r="F373" s="10">
        <v>10.220000000000001</v>
      </c>
      <c r="G373" s="10">
        <v>11.38</v>
      </c>
      <c r="H373" s="10">
        <v>11.35</v>
      </c>
      <c r="I373" s="10">
        <v>9.91</v>
      </c>
      <c r="J373" s="13">
        <v>9.18</v>
      </c>
      <c r="K373" s="10">
        <v>10.98</v>
      </c>
      <c r="L373" s="10">
        <v>12.13</v>
      </c>
      <c r="M373" s="10">
        <v>11.15</v>
      </c>
      <c r="N373" s="10">
        <v>11.89</v>
      </c>
      <c r="O373" s="10">
        <v>11.61</v>
      </c>
      <c r="P373" s="10">
        <v>11.12</v>
      </c>
      <c r="Q373" s="10">
        <v>9.27</v>
      </c>
      <c r="R373" s="676"/>
      <c r="S373" s="692">
        <v>0.52777777777777779</v>
      </c>
      <c r="T373" s="10">
        <f t="shared" si="27"/>
        <v>0</v>
      </c>
      <c r="U373" s="10">
        <f t="shared" si="27"/>
        <v>0</v>
      </c>
      <c r="V373" s="10">
        <f t="shared" si="27"/>
        <v>0</v>
      </c>
      <c r="W373" s="10">
        <f t="shared" si="27"/>
        <v>0</v>
      </c>
      <c r="X373" s="10">
        <f t="shared" si="27"/>
        <v>0</v>
      </c>
      <c r="Y373" s="10">
        <f t="shared" si="27"/>
        <v>0</v>
      </c>
      <c r="Z373" s="10">
        <f t="shared" si="27"/>
        <v>0.16000000000000014</v>
      </c>
      <c r="AA373" s="10">
        <f t="shared" si="27"/>
        <v>0</v>
      </c>
      <c r="AB373" s="13">
        <f t="shared" si="27"/>
        <v>0</v>
      </c>
      <c r="AC373" s="10">
        <f t="shared" si="27"/>
        <v>0</v>
      </c>
      <c r="AD373" s="10">
        <f t="shared" si="27"/>
        <v>0</v>
      </c>
      <c r="AE373" s="10">
        <f t="shared" si="27"/>
        <v>0</v>
      </c>
      <c r="AF373" s="10">
        <f t="shared" si="27"/>
        <v>0</v>
      </c>
      <c r="AG373" s="10">
        <f t="shared" si="27"/>
        <v>9.9999999999997868E-3</v>
      </c>
      <c r="AH373" s="10">
        <f t="shared" si="27"/>
        <v>0</v>
      </c>
      <c r="AI373" s="10">
        <f t="shared" ref="AI373:AI402" si="28">Q373-Q372</f>
        <v>0</v>
      </c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73"/>
    </row>
    <row r="374" spans="1:57">
      <c r="A374" s="691">
        <v>0.53125</v>
      </c>
      <c r="B374" s="10">
        <v>10.02</v>
      </c>
      <c r="C374" s="10">
        <v>11.93</v>
      </c>
      <c r="D374" s="10">
        <v>11.79</v>
      </c>
      <c r="E374" s="10">
        <v>10.84</v>
      </c>
      <c r="F374" s="10">
        <v>10.220000000000001</v>
      </c>
      <c r="G374" s="10">
        <v>11.38</v>
      </c>
      <c r="H374" s="10">
        <v>11.35</v>
      </c>
      <c r="I374" s="10">
        <v>9.91</v>
      </c>
      <c r="J374" s="13">
        <v>9.18</v>
      </c>
      <c r="K374" s="10">
        <v>10.98</v>
      </c>
      <c r="L374" s="10">
        <v>12.13</v>
      </c>
      <c r="M374" s="10">
        <v>11.15</v>
      </c>
      <c r="N374" s="10">
        <v>11.89</v>
      </c>
      <c r="O374" s="10">
        <v>11.62</v>
      </c>
      <c r="P374" s="10">
        <v>11.12</v>
      </c>
      <c r="Q374" s="10">
        <v>9.27</v>
      </c>
      <c r="R374" s="676"/>
      <c r="S374" s="692">
        <v>0.53125</v>
      </c>
      <c r="T374" s="10">
        <f t="shared" ref="T374:AH390" si="29">B374-B373</f>
        <v>0</v>
      </c>
      <c r="U374" s="10">
        <f t="shared" si="29"/>
        <v>0</v>
      </c>
      <c r="V374" s="10">
        <f t="shared" si="29"/>
        <v>0</v>
      </c>
      <c r="W374" s="10">
        <f t="shared" si="29"/>
        <v>0</v>
      </c>
      <c r="X374" s="10">
        <f t="shared" si="29"/>
        <v>0</v>
      </c>
      <c r="Y374" s="10">
        <f t="shared" si="29"/>
        <v>0</v>
      </c>
      <c r="Z374" s="10">
        <f t="shared" si="29"/>
        <v>0</v>
      </c>
      <c r="AA374" s="10">
        <f t="shared" si="29"/>
        <v>0</v>
      </c>
      <c r="AB374" s="13">
        <f t="shared" si="29"/>
        <v>0</v>
      </c>
      <c r="AC374" s="10">
        <f t="shared" si="29"/>
        <v>0</v>
      </c>
      <c r="AD374" s="10">
        <f t="shared" si="29"/>
        <v>0</v>
      </c>
      <c r="AE374" s="10">
        <f t="shared" si="29"/>
        <v>0</v>
      </c>
      <c r="AF374" s="10">
        <f t="shared" si="29"/>
        <v>0</v>
      </c>
      <c r="AG374" s="10">
        <f t="shared" si="29"/>
        <v>9.9999999999997868E-3</v>
      </c>
      <c r="AH374" s="10">
        <f t="shared" si="29"/>
        <v>0</v>
      </c>
      <c r="AI374" s="10">
        <f t="shared" si="28"/>
        <v>0</v>
      </c>
      <c r="AJ374" s="10"/>
      <c r="AK374" s="10"/>
      <c r="AL374" s="10"/>
      <c r="AM374" s="10"/>
      <c r="AN374" s="10"/>
      <c r="AO374" s="10"/>
      <c r="AP374" s="10"/>
      <c r="AQ374" s="10"/>
      <c r="AR374" s="10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10"/>
      <c r="BE374" s="173"/>
    </row>
    <row r="375" spans="1:57">
      <c r="A375" s="691">
        <v>0.53472222222222221</v>
      </c>
      <c r="B375" s="10">
        <v>10.02</v>
      </c>
      <c r="C375" s="10">
        <v>11.93</v>
      </c>
      <c r="D375" s="10">
        <v>11.79</v>
      </c>
      <c r="E375" s="10">
        <v>10.84</v>
      </c>
      <c r="F375" s="10">
        <v>10.220000000000001</v>
      </c>
      <c r="G375" s="10">
        <v>11.38</v>
      </c>
      <c r="H375" s="10">
        <v>11.35</v>
      </c>
      <c r="I375" s="10">
        <v>9.91</v>
      </c>
      <c r="J375" s="13">
        <v>9.18</v>
      </c>
      <c r="K375" s="10">
        <v>10.98</v>
      </c>
      <c r="L375" s="10">
        <v>12.13</v>
      </c>
      <c r="M375" s="10">
        <v>11.15</v>
      </c>
      <c r="N375" s="10">
        <v>11.89</v>
      </c>
      <c r="O375" s="10">
        <v>11.62</v>
      </c>
      <c r="P375" s="10">
        <v>11.12</v>
      </c>
      <c r="Q375" s="10">
        <v>9.27</v>
      </c>
      <c r="R375" s="676"/>
      <c r="S375" s="692">
        <v>0.53472222222222221</v>
      </c>
      <c r="T375" s="10">
        <f t="shared" si="29"/>
        <v>0</v>
      </c>
      <c r="U375" s="10">
        <f t="shared" si="29"/>
        <v>0</v>
      </c>
      <c r="V375" s="10">
        <f t="shared" si="29"/>
        <v>0</v>
      </c>
      <c r="W375" s="10">
        <f t="shared" si="29"/>
        <v>0</v>
      </c>
      <c r="X375" s="10">
        <f t="shared" si="29"/>
        <v>0</v>
      </c>
      <c r="Y375" s="10">
        <f t="shared" si="29"/>
        <v>0</v>
      </c>
      <c r="Z375" s="10">
        <f t="shared" si="29"/>
        <v>0</v>
      </c>
      <c r="AA375" s="10">
        <f t="shared" si="29"/>
        <v>0</v>
      </c>
      <c r="AB375" s="13">
        <f t="shared" si="29"/>
        <v>0</v>
      </c>
      <c r="AC375" s="10">
        <f t="shared" si="29"/>
        <v>0</v>
      </c>
      <c r="AD375" s="10">
        <f t="shared" si="29"/>
        <v>0</v>
      </c>
      <c r="AE375" s="10">
        <f t="shared" si="29"/>
        <v>0</v>
      </c>
      <c r="AF375" s="10">
        <f t="shared" si="29"/>
        <v>0</v>
      </c>
      <c r="AG375" s="10">
        <f t="shared" si="29"/>
        <v>0</v>
      </c>
      <c r="AH375" s="10">
        <f t="shared" si="29"/>
        <v>0</v>
      </c>
      <c r="AI375" s="10">
        <f t="shared" si="28"/>
        <v>0</v>
      </c>
      <c r="AJ375" s="10"/>
      <c r="AK375" s="10"/>
      <c r="AL375" s="10"/>
      <c r="AM375" s="10"/>
      <c r="AN375" s="10"/>
      <c r="AO375" s="10"/>
      <c r="AP375" s="10"/>
      <c r="AQ375" s="10"/>
      <c r="AR375" s="10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  <c r="BD375" s="10"/>
      <c r="BE375" s="173"/>
    </row>
    <row r="376" spans="1:57" ht="16" thickBot="1">
      <c r="A376" s="691">
        <v>0.53819444444444442</v>
      </c>
      <c r="B376" s="10">
        <v>10.02</v>
      </c>
      <c r="C376" s="10">
        <v>11.93</v>
      </c>
      <c r="D376" s="10">
        <v>11.79</v>
      </c>
      <c r="E376" s="10">
        <v>10.84</v>
      </c>
      <c r="F376" s="10">
        <v>10.220000000000001</v>
      </c>
      <c r="G376" s="10">
        <v>11.38</v>
      </c>
      <c r="H376" s="10">
        <v>11.35</v>
      </c>
      <c r="I376" s="10">
        <v>9.91</v>
      </c>
      <c r="J376" s="13">
        <v>9.18</v>
      </c>
      <c r="K376" s="10">
        <v>10.98</v>
      </c>
      <c r="L376" s="10">
        <v>12.13</v>
      </c>
      <c r="M376" s="10">
        <v>11.15</v>
      </c>
      <c r="N376" s="10">
        <v>11.89</v>
      </c>
      <c r="O376" s="10">
        <v>11.62</v>
      </c>
      <c r="P376" s="10">
        <v>11.12</v>
      </c>
      <c r="Q376" s="10">
        <v>9.27</v>
      </c>
      <c r="R376" s="676"/>
      <c r="S376" s="692">
        <v>0.53819444444444442</v>
      </c>
      <c r="T376" s="10">
        <f t="shared" si="29"/>
        <v>0</v>
      </c>
      <c r="U376" s="10">
        <f t="shared" si="29"/>
        <v>0</v>
      </c>
      <c r="V376" s="10">
        <f t="shared" si="29"/>
        <v>0</v>
      </c>
      <c r="W376" s="10">
        <f t="shared" si="29"/>
        <v>0</v>
      </c>
      <c r="X376" s="10">
        <f t="shared" si="29"/>
        <v>0</v>
      </c>
      <c r="Y376" s="10">
        <f t="shared" si="29"/>
        <v>0</v>
      </c>
      <c r="Z376" s="10">
        <f t="shared" si="29"/>
        <v>0</v>
      </c>
      <c r="AA376" s="10">
        <f t="shared" si="29"/>
        <v>0</v>
      </c>
      <c r="AB376" s="13">
        <f t="shared" si="29"/>
        <v>0</v>
      </c>
      <c r="AC376" s="10">
        <f t="shared" si="29"/>
        <v>0</v>
      </c>
      <c r="AD376" s="10">
        <f t="shared" si="29"/>
        <v>0</v>
      </c>
      <c r="AE376" s="10">
        <f t="shared" si="29"/>
        <v>0</v>
      </c>
      <c r="AF376" s="10">
        <f t="shared" si="29"/>
        <v>0</v>
      </c>
      <c r="AG376" s="10">
        <f t="shared" si="29"/>
        <v>0</v>
      </c>
      <c r="AH376" s="10">
        <f t="shared" si="29"/>
        <v>0</v>
      </c>
      <c r="AI376" s="10">
        <f t="shared" si="28"/>
        <v>0</v>
      </c>
      <c r="AJ376" s="10"/>
      <c r="AK376" s="10"/>
      <c r="AL376" s="10"/>
      <c r="AM376" s="10"/>
      <c r="AN376" s="10"/>
      <c r="AO376" s="10"/>
      <c r="AP376" s="10"/>
      <c r="AQ376" s="10"/>
      <c r="AR376" s="10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  <c r="BD376" s="10"/>
      <c r="BE376" s="173"/>
    </row>
    <row r="377" spans="1:57" ht="16" thickTop="1">
      <c r="A377" s="690">
        <v>0.54166666666666663</v>
      </c>
      <c r="B377" s="91">
        <v>10.02</v>
      </c>
      <c r="C377" s="91">
        <v>11.93</v>
      </c>
      <c r="D377" s="91">
        <v>11.79</v>
      </c>
      <c r="E377" s="91">
        <v>11.05</v>
      </c>
      <c r="F377" s="91">
        <v>10.220000000000001</v>
      </c>
      <c r="G377" s="91">
        <v>11.38</v>
      </c>
      <c r="H377" s="91">
        <v>11.35</v>
      </c>
      <c r="I377" s="91">
        <v>9.91</v>
      </c>
      <c r="J377" s="345">
        <v>9.26</v>
      </c>
      <c r="K377" s="91">
        <v>10.98</v>
      </c>
      <c r="L377" s="91">
        <v>12.13</v>
      </c>
      <c r="M377" s="91">
        <v>11.15</v>
      </c>
      <c r="N377" s="91">
        <v>11.89</v>
      </c>
      <c r="O377" s="91">
        <v>11.62</v>
      </c>
      <c r="P377" s="91">
        <v>11.12</v>
      </c>
      <c r="Q377" s="91">
        <v>9.27</v>
      </c>
      <c r="R377" s="676"/>
      <c r="S377" s="673">
        <v>0.54166666666666663</v>
      </c>
      <c r="T377" s="91">
        <f t="shared" si="29"/>
        <v>0</v>
      </c>
      <c r="U377" s="91">
        <f t="shared" si="29"/>
        <v>0</v>
      </c>
      <c r="V377" s="91">
        <f t="shared" si="29"/>
        <v>0</v>
      </c>
      <c r="W377" s="91">
        <f t="shared" si="29"/>
        <v>0.21000000000000085</v>
      </c>
      <c r="X377" s="91">
        <f t="shared" si="29"/>
        <v>0</v>
      </c>
      <c r="Y377" s="91">
        <f t="shared" si="29"/>
        <v>0</v>
      </c>
      <c r="Z377" s="91">
        <f t="shared" si="29"/>
        <v>0</v>
      </c>
      <c r="AA377" s="91">
        <f t="shared" si="29"/>
        <v>0</v>
      </c>
      <c r="AB377" s="345">
        <f t="shared" si="29"/>
        <v>8.0000000000000071E-2</v>
      </c>
      <c r="AC377" s="91">
        <f t="shared" si="29"/>
        <v>0</v>
      </c>
      <c r="AD377" s="91">
        <f t="shared" si="29"/>
        <v>0</v>
      </c>
      <c r="AE377" s="91">
        <f t="shared" si="29"/>
        <v>0</v>
      </c>
      <c r="AF377" s="91">
        <f t="shared" si="29"/>
        <v>0</v>
      </c>
      <c r="AG377" s="91">
        <f t="shared" si="29"/>
        <v>0</v>
      </c>
      <c r="AH377" s="91">
        <f t="shared" si="29"/>
        <v>0</v>
      </c>
      <c r="AI377" s="91">
        <f t="shared" si="28"/>
        <v>0</v>
      </c>
      <c r="AJ377" s="10"/>
      <c r="AK377" s="10"/>
      <c r="AL377" s="10"/>
      <c r="AM377" s="10"/>
      <c r="AN377" s="10"/>
      <c r="AO377" s="10"/>
      <c r="AP377" s="10"/>
      <c r="AQ377" s="10"/>
      <c r="AR377" s="10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  <c r="BD377" s="10"/>
      <c r="BE377" s="173"/>
    </row>
    <row r="378" spans="1:57">
      <c r="A378" s="691">
        <v>0.54513888888888895</v>
      </c>
      <c r="B378" s="10">
        <v>10.02</v>
      </c>
      <c r="C378" s="10">
        <v>11.93</v>
      </c>
      <c r="D378" s="10">
        <v>11.79</v>
      </c>
      <c r="E378" s="10">
        <v>11.05</v>
      </c>
      <c r="F378" s="10">
        <v>10.220000000000001</v>
      </c>
      <c r="G378" s="10">
        <v>11.38</v>
      </c>
      <c r="H378" s="10">
        <v>11.35</v>
      </c>
      <c r="I378" s="10">
        <v>9.91</v>
      </c>
      <c r="J378" s="13">
        <v>9.26</v>
      </c>
      <c r="K378" s="10">
        <v>10.98</v>
      </c>
      <c r="L378" s="10">
        <v>12.13</v>
      </c>
      <c r="M378" s="10">
        <v>11.15</v>
      </c>
      <c r="N378" s="10">
        <v>11.89</v>
      </c>
      <c r="O378" s="10">
        <v>11.62</v>
      </c>
      <c r="P378" s="10">
        <v>11.12</v>
      </c>
      <c r="Q378" s="10">
        <v>9.27</v>
      </c>
      <c r="R378" s="676"/>
      <c r="S378" s="692">
        <v>0.54513888888888895</v>
      </c>
      <c r="T378" s="10">
        <f t="shared" si="29"/>
        <v>0</v>
      </c>
      <c r="U378" s="10">
        <f t="shared" si="29"/>
        <v>0</v>
      </c>
      <c r="V378" s="10">
        <f t="shared" si="29"/>
        <v>0</v>
      </c>
      <c r="W378" s="10">
        <f t="shared" si="29"/>
        <v>0</v>
      </c>
      <c r="X378" s="10">
        <f t="shared" si="29"/>
        <v>0</v>
      </c>
      <c r="Y378" s="10">
        <f t="shared" si="29"/>
        <v>0</v>
      </c>
      <c r="Z378" s="10">
        <f t="shared" si="29"/>
        <v>0</v>
      </c>
      <c r="AA378" s="10">
        <f t="shared" si="29"/>
        <v>0</v>
      </c>
      <c r="AB378" s="13">
        <f t="shared" si="29"/>
        <v>0</v>
      </c>
      <c r="AC378" s="10">
        <f t="shared" si="29"/>
        <v>0</v>
      </c>
      <c r="AD378" s="10">
        <f t="shared" si="29"/>
        <v>0</v>
      </c>
      <c r="AE378" s="10">
        <f t="shared" si="29"/>
        <v>0</v>
      </c>
      <c r="AF378" s="10">
        <f t="shared" si="29"/>
        <v>0</v>
      </c>
      <c r="AG378" s="10">
        <f t="shared" si="29"/>
        <v>0</v>
      </c>
      <c r="AH378" s="10">
        <f t="shared" si="29"/>
        <v>0</v>
      </c>
      <c r="AI378" s="10">
        <f t="shared" si="28"/>
        <v>0</v>
      </c>
      <c r="AJ378" s="10"/>
      <c r="AK378" s="10"/>
      <c r="AL378" s="10"/>
      <c r="AM378" s="10"/>
      <c r="AN378" s="10"/>
      <c r="AO378" s="10"/>
      <c r="AP378" s="10"/>
      <c r="AQ378" s="10"/>
      <c r="AR378" s="10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  <c r="BD378" s="10"/>
      <c r="BE378" s="173"/>
    </row>
    <row r="379" spans="1:57">
      <c r="A379" s="691">
        <v>0.54861111111111105</v>
      </c>
      <c r="B379" s="10">
        <v>10.02</v>
      </c>
      <c r="C379" s="10">
        <v>11.93</v>
      </c>
      <c r="D379" s="10">
        <v>11.79</v>
      </c>
      <c r="E379" s="10">
        <v>11.05</v>
      </c>
      <c r="F379" s="10">
        <v>10.34</v>
      </c>
      <c r="G379" s="10">
        <v>11.38</v>
      </c>
      <c r="H379" s="10">
        <v>11.35</v>
      </c>
      <c r="I379" s="10">
        <v>9.91</v>
      </c>
      <c r="J379" s="13">
        <v>9.27</v>
      </c>
      <c r="K379" s="10">
        <v>10.98</v>
      </c>
      <c r="L379" s="10">
        <v>12.13</v>
      </c>
      <c r="M379" s="10">
        <v>11.15</v>
      </c>
      <c r="N379" s="10">
        <v>11.89</v>
      </c>
      <c r="O379" s="10">
        <v>11.74</v>
      </c>
      <c r="P379" s="10">
        <v>11.12</v>
      </c>
      <c r="Q379" s="10">
        <v>9.27</v>
      </c>
      <c r="R379" s="676"/>
      <c r="S379" s="692">
        <v>0.54861111111111105</v>
      </c>
      <c r="T379" s="10">
        <f t="shared" si="29"/>
        <v>0</v>
      </c>
      <c r="U379" s="10">
        <f t="shared" si="29"/>
        <v>0</v>
      </c>
      <c r="V379" s="10">
        <f t="shared" si="29"/>
        <v>0</v>
      </c>
      <c r="W379" s="10">
        <f t="shared" si="29"/>
        <v>0</v>
      </c>
      <c r="X379" s="10">
        <f t="shared" si="29"/>
        <v>0.11999999999999922</v>
      </c>
      <c r="Y379" s="10">
        <f t="shared" si="29"/>
        <v>0</v>
      </c>
      <c r="Z379" s="10">
        <f t="shared" si="29"/>
        <v>0</v>
      </c>
      <c r="AA379" s="10">
        <f t="shared" si="29"/>
        <v>0</v>
      </c>
      <c r="AB379" s="13">
        <f t="shared" si="29"/>
        <v>9.9999999999997868E-3</v>
      </c>
      <c r="AC379" s="10">
        <f t="shared" si="29"/>
        <v>0</v>
      </c>
      <c r="AD379" s="10">
        <f t="shared" si="29"/>
        <v>0</v>
      </c>
      <c r="AE379" s="10">
        <f t="shared" si="29"/>
        <v>0</v>
      </c>
      <c r="AF379" s="10">
        <f t="shared" si="29"/>
        <v>0</v>
      </c>
      <c r="AG379" s="10">
        <f t="shared" si="29"/>
        <v>0.12000000000000099</v>
      </c>
      <c r="AH379" s="10">
        <f t="shared" si="29"/>
        <v>0</v>
      </c>
      <c r="AI379" s="10">
        <f t="shared" si="28"/>
        <v>0</v>
      </c>
      <c r="AJ379" s="10"/>
      <c r="AK379" s="10"/>
      <c r="AL379" s="10"/>
      <c r="AM379" s="10"/>
      <c r="AN379" s="10"/>
      <c r="AO379" s="10"/>
      <c r="AP379" s="10"/>
      <c r="AQ379" s="10"/>
      <c r="AR379" s="10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  <c r="BD379" s="10"/>
      <c r="BE379" s="173"/>
    </row>
    <row r="380" spans="1:57">
      <c r="A380" s="691">
        <v>0.55208333333333337</v>
      </c>
      <c r="B380" s="10">
        <v>10.02</v>
      </c>
      <c r="C380" s="10">
        <v>11.93</v>
      </c>
      <c r="D380" s="10">
        <v>11.79</v>
      </c>
      <c r="E380" s="10">
        <v>11.05</v>
      </c>
      <c r="F380" s="10">
        <v>10.34</v>
      </c>
      <c r="G380" s="10">
        <v>11.38</v>
      </c>
      <c r="H380" s="10">
        <v>11.35</v>
      </c>
      <c r="I380" s="10">
        <v>9.99</v>
      </c>
      <c r="J380" s="13">
        <v>9.27</v>
      </c>
      <c r="K380" s="10">
        <v>10.98</v>
      </c>
      <c r="L380" s="10">
        <v>12.13</v>
      </c>
      <c r="M380" s="10">
        <v>11.15</v>
      </c>
      <c r="N380" s="10">
        <v>11.89</v>
      </c>
      <c r="O380" s="10">
        <v>11.74</v>
      </c>
      <c r="P380" s="10">
        <v>11.12</v>
      </c>
      <c r="Q380" s="10">
        <v>9.27</v>
      </c>
      <c r="R380" s="676"/>
      <c r="S380" s="692">
        <v>0.55208333333333337</v>
      </c>
      <c r="T380" s="10">
        <f t="shared" si="29"/>
        <v>0</v>
      </c>
      <c r="U380" s="10">
        <f t="shared" si="29"/>
        <v>0</v>
      </c>
      <c r="V380" s="10">
        <f t="shared" si="29"/>
        <v>0</v>
      </c>
      <c r="W380" s="10">
        <f t="shared" si="29"/>
        <v>0</v>
      </c>
      <c r="X380" s="10">
        <f t="shared" si="29"/>
        <v>0</v>
      </c>
      <c r="Y380" s="10">
        <f t="shared" si="29"/>
        <v>0</v>
      </c>
      <c r="Z380" s="10">
        <f t="shared" si="29"/>
        <v>0</v>
      </c>
      <c r="AA380" s="10">
        <f t="shared" si="29"/>
        <v>8.0000000000000071E-2</v>
      </c>
      <c r="AB380" s="13">
        <f t="shared" si="29"/>
        <v>0</v>
      </c>
      <c r="AC380" s="10">
        <f t="shared" si="29"/>
        <v>0</v>
      </c>
      <c r="AD380" s="10">
        <f t="shared" si="29"/>
        <v>0</v>
      </c>
      <c r="AE380" s="10">
        <f t="shared" si="29"/>
        <v>0</v>
      </c>
      <c r="AF380" s="10">
        <f t="shared" si="29"/>
        <v>0</v>
      </c>
      <c r="AG380" s="10">
        <f t="shared" si="29"/>
        <v>0</v>
      </c>
      <c r="AH380" s="10">
        <f t="shared" si="29"/>
        <v>0</v>
      </c>
      <c r="AI380" s="10">
        <f t="shared" si="28"/>
        <v>0</v>
      </c>
      <c r="AJ380" s="10"/>
      <c r="AK380" s="10"/>
      <c r="AL380" s="10"/>
      <c r="AM380" s="10"/>
      <c r="AN380" s="10"/>
      <c r="AO380" s="10"/>
      <c r="AP380" s="10"/>
      <c r="AQ380" s="10"/>
      <c r="AR380" s="10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  <c r="BD380" s="10"/>
      <c r="BE380" s="173"/>
    </row>
    <row r="381" spans="1:57">
      <c r="A381" s="691">
        <v>0.55555555555555558</v>
      </c>
      <c r="B381" s="10">
        <v>10.02</v>
      </c>
      <c r="C381" s="10">
        <v>11.93</v>
      </c>
      <c r="D381" s="10">
        <v>11.79</v>
      </c>
      <c r="E381" s="10">
        <v>11.05</v>
      </c>
      <c r="F381" s="10">
        <v>10.35</v>
      </c>
      <c r="G381" s="10">
        <v>11.38</v>
      </c>
      <c r="H381" s="10">
        <v>11.35</v>
      </c>
      <c r="I381" s="10">
        <v>9.99</v>
      </c>
      <c r="J381" s="13">
        <v>9.27</v>
      </c>
      <c r="K381" s="10">
        <v>10.98</v>
      </c>
      <c r="L381" s="10">
        <v>12.13</v>
      </c>
      <c r="M381" s="10">
        <v>11.15</v>
      </c>
      <c r="N381" s="10">
        <v>11.89</v>
      </c>
      <c r="O381" s="10">
        <v>11.74</v>
      </c>
      <c r="P381" s="10">
        <v>11.12</v>
      </c>
      <c r="Q381" s="10">
        <v>9.27</v>
      </c>
      <c r="R381" s="676"/>
      <c r="S381" s="692">
        <v>0.55555555555555558</v>
      </c>
      <c r="T381" s="10">
        <f t="shared" si="29"/>
        <v>0</v>
      </c>
      <c r="U381" s="10">
        <f t="shared" si="29"/>
        <v>0</v>
      </c>
      <c r="V381" s="10">
        <f t="shared" si="29"/>
        <v>0</v>
      </c>
      <c r="W381" s="10">
        <f t="shared" si="29"/>
        <v>0</v>
      </c>
      <c r="X381" s="10">
        <f t="shared" si="29"/>
        <v>9.9999999999997868E-3</v>
      </c>
      <c r="Y381" s="10">
        <f t="shared" si="29"/>
        <v>0</v>
      </c>
      <c r="Z381" s="10">
        <f t="shared" si="29"/>
        <v>0</v>
      </c>
      <c r="AA381" s="10">
        <f t="shared" si="29"/>
        <v>0</v>
      </c>
      <c r="AB381" s="13">
        <f t="shared" si="29"/>
        <v>0</v>
      </c>
      <c r="AC381" s="10">
        <f t="shared" si="29"/>
        <v>0</v>
      </c>
      <c r="AD381" s="10">
        <f t="shared" si="29"/>
        <v>0</v>
      </c>
      <c r="AE381" s="10">
        <f t="shared" si="29"/>
        <v>0</v>
      </c>
      <c r="AF381" s="10">
        <f t="shared" si="29"/>
        <v>0</v>
      </c>
      <c r="AG381" s="10">
        <f t="shared" si="29"/>
        <v>0</v>
      </c>
      <c r="AH381" s="10">
        <f t="shared" si="29"/>
        <v>0</v>
      </c>
      <c r="AI381" s="10">
        <f t="shared" si="28"/>
        <v>0</v>
      </c>
      <c r="AJ381" s="10"/>
      <c r="AK381" s="10"/>
      <c r="AL381" s="10"/>
      <c r="AM381" s="10"/>
      <c r="AN381" s="10"/>
      <c r="AO381" s="10"/>
      <c r="AP381" s="10"/>
      <c r="AQ381" s="10"/>
      <c r="AR381" s="10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73"/>
    </row>
    <row r="382" spans="1:57">
      <c r="A382" s="691">
        <v>0.55902777777777779</v>
      </c>
      <c r="B382" s="10">
        <v>10.02</v>
      </c>
      <c r="C382" s="10">
        <v>11.93</v>
      </c>
      <c r="D382" s="10">
        <v>11.79</v>
      </c>
      <c r="E382" s="10">
        <v>11.05</v>
      </c>
      <c r="F382" s="10">
        <v>10.35</v>
      </c>
      <c r="G382" s="10">
        <v>11.38</v>
      </c>
      <c r="H382" s="10">
        <v>11.35</v>
      </c>
      <c r="I382" s="10">
        <v>9.99</v>
      </c>
      <c r="J382" s="13">
        <v>9.27</v>
      </c>
      <c r="K382" s="10">
        <v>10.98</v>
      </c>
      <c r="L382" s="10">
        <v>12.13</v>
      </c>
      <c r="M382" s="10">
        <v>11.15</v>
      </c>
      <c r="N382" s="10">
        <v>11.89</v>
      </c>
      <c r="O382" s="10">
        <v>11.77</v>
      </c>
      <c r="P382" s="10">
        <v>11.12</v>
      </c>
      <c r="Q382" s="10">
        <v>9.27</v>
      </c>
      <c r="R382" s="676"/>
      <c r="S382" s="692">
        <v>0.55902777777777779</v>
      </c>
      <c r="T382" s="10">
        <f t="shared" si="29"/>
        <v>0</v>
      </c>
      <c r="U382" s="10">
        <f t="shared" si="29"/>
        <v>0</v>
      </c>
      <c r="V382" s="10">
        <f t="shared" si="29"/>
        <v>0</v>
      </c>
      <c r="W382" s="10">
        <f t="shared" si="29"/>
        <v>0</v>
      </c>
      <c r="X382" s="10">
        <f t="shared" si="29"/>
        <v>0</v>
      </c>
      <c r="Y382" s="10">
        <f t="shared" si="29"/>
        <v>0</v>
      </c>
      <c r="Z382" s="10">
        <f t="shared" si="29"/>
        <v>0</v>
      </c>
      <c r="AA382" s="10">
        <f t="shared" si="29"/>
        <v>0</v>
      </c>
      <c r="AB382" s="13">
        <f t="shared" si="29"/>
        <v>0</v>
      </c>
      <c r="AC382" s="10">
        <f t="shared" si="29"/>
        <v>0</v>
      </c>
      <c r="AD382" s="10">
        <f t="shared" si="29"/>
        <v>0</v>
      </c>
      <c r="AE382" s="10">
        <f t="shared" si="29"/>
        <v>0</v>
      </c>
      <c r="AF382" s="10">
        <f t="shared" si="29"/>
        <v>0</v>
      </c>
      <c r="AG382" s="10">
        <f t="shared" si="29"/>
        <v>2.9999999999999361E-2</v>
      </c>
      <c r="AH382" s="10">
        <f t="shared" si="29"/>
        <v>0</v>
      </c>
      <c r="AI382" s="10">
        <f t="shared" si="28"/>
        <v>0</v>
      </c>
      <c r="AJ382" s="10"/>
      <c r="AK382" s="10"/>
      <c r="AL382" s="10"/>
      <c r="AM382" s="10"/>
      <c r="AN382" s="10"/>
      <c r="AO382" s="10"/>
      <c r="AP382" s="10"/>
      <c r="AQ382" s="10"/>
      <c r="AR382" s="10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73"/>
    </row>
    <row r="383" spans="1:57">
      <c r="A383" s="691">
        <v>0.5625</v>
      </c>
      <c r="B383" s="10">
        <v>10.02</v>
      </c>
      <c r="C383" s="10">
        <v>11.93</v>
      </c>
      <c r="D383" s="10">
        <v>11.81</v>
      </c>
      <c r="E383" s="10">
        <v>11.05</v>
      </c>
      <c r="F383" s="10">
        <v>10.35</v>
      </c>
      <c r="G383" s="10">
        <v>11.38</v>
      </c>
      <c r="H383" s="10">
        <v>11.35</v>
      </c>
      <c r="I383" s="10">
        <v>9.99</v>
      </c>
      <c r="J383" s="13">
        <v>9.27</v>
      </c>
      <c r="K383" s="10">
        <v>10.98</v>
      </c>
      <c r="L383" s="10">
        <v>12.13</v>
      </c>
      <c r="M383" s="10">
        <v>11.15</v>
      </c>
      <c r="N383" s="10">
        <v>11.89</v>
      </c>
      <c r="O383" s="10">
        <v>11.77</v>
      </c>
      <c r="P383" s="10">
        <v>11.12</v>
      </c>
      <c r="Q383" s="10">
        <v>9.27</v>
      </c>
      <c r="R383" s="676"/>
      <c r="S383" s="692">
        <v>0.5625</v>
      </c>
      <c r="T383" s="10">
        <f t="shared" si="29"/>
        <v>0</v>
      </c>
      <c r="U383" s="10">
        <f t="shared" si="29"/>
        <v>0</v>
      </c>
      <c r="V383" s="10">
        <f t="shared" si="29"/>
        <v>2.000000000000135E-2</v>
      </c>
      <c r="W383" s="10">
        <f t="shared" si="29"/>
        <v>0</v>
      </c>
      <c r="X383" s="10">
        <f t="shared" si="29"/>
        <v>0</v>
      </c>
      <c r="Y383" s="10">
        <f t="shared" si="29"/>
        <v>0</v>
      </c>
      <c r="Z383" s="10">
        <f t="shared" si="29"/>
        <v>0</v>
      </c>
      <c r="AA383" s="10">
        <f t="shared" si="29"/>
        <v>0</v>
      </c>
      <c r="AB383" s="13">
        <f t="shared" si="29"/>
        <v>0</v>
      </c>
      <c r="AC383" s="10">
        <f t="shared" si="29"/>
        <v>0</v>
      </c>
      <c r="AD383" s="10">
        <f t="shared" si="29"/>
        <v>0</v>
      </c>
      <c r="AE383" s="10">
        <f t="shared" si="29"/>
        <v>0</v>
      </c>
      <c r="AF383" s="10">
        <f t="shared" si="29"/>
        <v>0</v>
      </c>
      <c r="AG383" s="10">
        <f t="shared" si="29"/>
        <v>0</v>
      </c>
      <c r="AH383" s="10">
        <f t="shared" si="29"/>
        <v>0</v>
      </c>
      <c r="AI383" s="10">
        <f t="shared" si="28"/>
        <v>0</v>
      </c>
      <c r="AJ383" s="10"/>
      <c r="AK383" s="10"/>
      <c r="AL383" s="10"/>
      <c r="AM383" s="10"/>
      <c r="AN383" s="10"/>
      <c r="AO383" s="10"/>
      <c r="AP383" s="10"/>
      <c r="AQ383" s="10"/>
      <c r="AR383" s="10"/>
      <c r="AS383" s="10"/>
      <c r="AT383" s="10"/>
      <c r="AU383" s="10"/>
      <c r="AV383" s="10"/>
      <c r="AW383" s="10"/>
      <c r="AX383" s="10"/>
      <c r="AY383" s="10"/>
      <c r="AZ383" s="10"/>
      <c r="BA383" s="10"/>
      <c r="BB383" s="10"/>
      <c r="BC383" s="10"/>
      <c r="BD383" s="10"/>
      <c r="BE383" s="173"/>
    </row>
    <row r="384" spans="1:57">
      <c r="A384" s="691">
        <v>0.56597222222222221</v>
      </c>
      <c r="B384" s="10">
        <v>10.02</v>
      </c>
      <c r="C384" s="10">
        <v>11.93</v>
      </c>
      <c r="D384" s="10">
        <v>11.81</v>
      </c>
      <c r="E384" s="10">
        <v>11.05</v>
      </c>
      <c r="F384" s="10">
        <v>10.35</v>
      </c>
      <c r="G384" s="10">
        <v>11.38</v>
      </c>
      <c r="H384" s="10">
        <v>11.35</v>
      </c>
      <c r="I384" s="10">
        <v>9.99</v>
      </c>
      <c r="J384" s="13">
        <v>9.27</v>
      </c>
      <c r="K384" s="10">
        <v>10.98</v>
      </c>
      <c r="L384" s="10">
        <v>12.13</v>
      </c>
      <c r="M384" s="10">
        <v>11.15</v>
      </c>
      <c r="N384" s="10">
        <v>11.89</v>
      </c>
      <c r="O384" s="10">
        <v>11.77</v>
      </c>
      <c r="P384" s="10">
        <v>11.12</v>
      </c>
      <c r="Q384" s="10">
        <v>9.27</v>
      </c>
      <c r="R384" s="676"/>
      <c r="S384" s="692">
        <v>0.56597222222222221</v>
      </c>
      <c r="T384" s="10">
        <f t="shared" si="29"/>
        <v>0</v>
      </c>
      <c r="U384" s="10">
        <f t="shared" si="29"/>
        <v>0</v>
      </c>
      <c r="V384" s="10">
        <f t="shared" si="29"/>
        <v>0</v>
      </c>
      <c r="W384" s="10">
        <f t="shared" si="29"/>
        <v>0</v>
      </c>
      <c r="X384" s="10">
        <f t="shared" si="29"/>
        <v>0</v>
      </c>
      <c r="Y384" s="10">
        <f t="shared" si="29"/>
        <v>0</v>
      </c>
      <c r="Z384" s="10">
        <f t="shared" si="29"/>
        <v>0</v>
      </c>
      <c r="AA384" s="10">
        <f t="shared" si="29"/>
        <v>0</v>
      </c>
      <c r="AB384" s="13">
        <f t="shared" si="29"/>
        <v>0</v>
      </c>
      <c r="AC384" s="10">
        <f t="shared" si="29"/>
        <v>0</v>
      </c>
      <c r="AD384" s="10">
        <f t="shared" si="29"/>
        <v>0</v>
      </c>
      <c r="AE384" s="10">
        <f t="shared" si="29"/>
        <v>0</v>
      </c>
      <c r="AF384" s="10">
        <f t="shared" si="29"/>
        <v>0</v>
      </c>
      <c r="AG384" s="10">
        <f t="shared" si="29"/>
        <v>0</v>
      </c>
      <c r="AH384" s="10">
        <f t="shared" si="29"/>
        <v>0</v>
      </c>
      <c r="AI384" s="10">
        <f t="shared" si="28"/>
        <v>0</v>
      </c>
      <c r="AJ384" s="10"/>
      <c r="AK384" s="10"/>
      <c r="AL384" s="10"/>
      <c r="AM384" s="10"/>
      <c r="AN384" s="10"/>
      <c r="AO384" s="10"/>
      <c r="AP384" s="10"/>
      <c r="AQ384" s="10"/>
      <c r="AR384" s="10"/>
      <c r="AS384" s="10"/>
      <c r="AT384" s="10"/>
      <c r="AU384" s="10"/>
      <c r="AV384" s="10"/>
      <c r="AW384" s="10"/>
      <c r="AX384" s="10"/>
      <c r="AY384" s="10"/>
      <c r="AZ384" s="10"/>
      <c r="BA384" s="10"/>
      <c r="BB384" s="10"/>
      <c r="BC384" s="10"/>
      <c r="BD384" s="10"/>
      <c r="BE384" s="173"/>
    </row>
    <row r="385" spans="1:57">
      <c r="A385" s="691">
        <v>0.56944444444444442</v>
      </c>
      <c r="B385" s="10">
        <v>10.02</v>
      </c>
      <c r="C385" s="10">
        <v>11.93</v>
      </c>
      <c r="D385" s="10">
        <v>11.81</v>
      </c>
      <c r="E385" s="10">
        <v>11.06</v>
      </c>
      <c r="F385" s="10">
        <v>10.35</v>
      </c>
      <c r="G385" s="10">
        <v>11.38</v>
      </c>
      <c r="H385" s="10">
        <v>11.35</v>
      </c>
      <c r="I385" s="10">
        <v>9.99</v>
      </c>
      <c r="J385" s="13">
        <v>9.27</v>
      </c>
      <c r="K385" s="10">
        <v>10.98</v>
      </c>
      <c r="L385" s="10">
        <v>12.13</v>
      </c>
      <c r="M385" s="10">
        <v>11.15</v>
      </c>
      <c r="N385" s="10">
        <v>11.89</v>
      </c>
      <c r="O385" s="10">
        <v>11.77</v>
      </c>
      <c r="P385" s="10">
        <v>11.12</v>
      </c>
      <c r="Q385" s="10">
        <v>9.27</v>
      </c>
      <c r="R385" s="676"/>
      <c r="S385" s="692">
        <v>0.56944444444444442</v>
      </c>
      <c r="T385" s="10">
        <f t="shared" si="29"/>
        <v>0</v>
      </c>
      <c r="U385" s="10">
        <f t="shared" si="29"/>
        <v>0</v>
      </c>
      <c r="V385" s="10">
        <f t="shared" si="29"/>
        <v>0</v>
      </c>
      <c r="W385" s="10">
        <f t="shared" si="29"/>
        <v>9.9999999999997868E-3</v>
      </c>
      <c r="X385" s="10">
        <f t="shared" si="29"/>
        <v>0</v>
      </c>
      <c r="Y385" s="10">
        <f t="shared" si="29"/>
        <v>0</v>
      </c>
      <c r="Z385" s="10">
        <f t="shared" si="29"/>
        <v>0</v>
      </c>
      <c r="AA385" s="10">
        <f t="shared" si="29"/>
        <v>0</v>
      </c>
      <c r="AB385" s="13">
        <f t="shared" si="29"/>
        <v>0</v>
      </c>
      <c r="AC385" s="10">
        <f t="shared" si="29"/>
        <v>0</v>
      </c>
      <c r="AD385" s="10">
        <f t="shared" si="29"/>
        <v>0</v>
      </c>
      <c r="AE385" s="10">
        <f t="shared" si="29"/>
        <v>0</v>
      </c>
      <c r="AF385" s="10">
        <f t="shared" si="29"/>
        <v>0</v>
      </c>
      <c r="AG385" s="10">
        <f t="shared" si="29"/>
        <v>0</v>
      </c>
      <c r="AH385" s="10">
        <f t="shared" si="29"/>
        <v>0</v>
      </c>
      <c r="AI385" s="10">
        <f t="shared" si="28"/>
        <v>0</v>
      </c>
      <c r="AJ385" s="10"/>
      <c r="AK385" s="10"/>
      <c r="AL385" s="10"/>
      <c r="AM385" s="10"/>
      <c r="AN385" s="10"/>
      <c r="AO385" s="10"/>
      <c r="AP385" s="10"/>
      <c r="AQ385" s="10"/>
      <c r="AR385" s="10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  <c r="BD385" s="10"/>
      <c r="BE385" s="173"/>
    </row>
    <row r="386" spans="1:57">
      <c r="A386" s="691">
        <v>0.57291666666666663</v>
      </c>
      <c r="B386" s="10">
        <v>10.02</v>
      </c>
      <c r="C386" s="10">
        <v>11.93</v>
      </c>
      <c r="D386" s="10">
        <v>11.81</v>
      </c>
      <c r="E386" s="10">
        <v>11.06</v>
      </c>
      <c r="F386" s="10">
        <v>10.35</v>
      </c>
      <c r="G386" s="10">
        <v>11.38</v>
      </c>
      <c r="H386" s="10">
        <v>11.35</v>
      </c>
      <c r="I386" s="10">
        <v>9.99</v>
      </c>
      <c r="J386" s="13">
        <v>9.27</v>
      </c>
      <c r="K386" s="10">
        <v>10.98</v>
      </c>
      <c r="L386" s="10">
        <v>12.16</v>
      </c>
      <c r="M386" s="10">
        <v>11.15</v>
      </c>
      <c r="N386" s="10">
        <v>11.89</v>
      </c>
      <c r="O386" s="10">
        <v>11.77</v>
      </c>
      <c r="P386" s="10">
        <v>11.27</v>
      </c>
      <c r="Q386" s="10">
        <v>9.27</v>
      </c>
      <c r="R386" s="676"/>
      <c r="S386" s="692">
        <v>0.57291666666666663</v>
      </c>
      <c r="T386" s="10">
        <f t="shared" si="29"/>
        <v>0</v>
      </c>
      <c r="U386" s="10">
        <f t="shared" si="29"/>
        <v>0</v>
      </c>
      <c r="V386" s="10">
        <f t="shared" si="29"/>
        <v>0</v>
      </c>
      <c r="W386" s="10">
        <f t="shared" si="29"/>
        <v>0</v>
      </c>
      <c r="X386" s="10">
        <f t="shared" si="29"/>
        <v>0</v>
      </c>
      <c r="Y386" s="10">
        <f t="shared" si="29"/>
        <v>0</v>
      </c>
      <c r="Z386" s="10">
        <f t="shared" si="29"/>
        <v>0</v>
      </c>
      <c r="AA386" s="10">
        <f t="shared" si="29"/>
        <v>0</v>
      </c>
      <c r="AB386" s="13">
        <f t="shared" si="29"/>
        <v>0</v>
      </c>
      <c r="AC386" s="10">
        <f t="shared" si="29"/>
        <v>0</v>
      </c>
      <c r="AD386" s="10">
        <f t="shared" si="29"/>
        <v>2.9999999999999361E-2</v>
      </c>
      <c r="AE386" s="10">
        <f t="shared" si="29"/>
        <v>0</v>
      </c>
      <c r="AF386" s="10">
        <f t="shared" si="29"/>
        <v>0</v>
      </c>
      <c r="AG386" s="10">
        <f t="shared" si="29"/>
        <v>0</v>
      </c>
      <c r="AH386" s="10">
        <f t="shared" si="29"/>
        <v>0.15000000000000036</v>
      </c>
      <c r="AI386" s="10">
        <f t="shared" si="28"/>
        <v>0</v>
      </c>
      <c r="AJ386" s="10"/>
      <c r="AK386" s="10"/>
      <c r="AL386" s="10"/>
      <c r="AM386" s="10"/>
      <c r="AN386" s="10"/>
      <c r="AO386" s="10"/>
      <c r="AP386" s="10"/>
      <c r="AQ386" s="10"/>
      <c r="AR386" s="10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73"/>
    </row>
    <row r="387" spans="1:57">
      <c r="A387" s="691">
        <v>0.57638888888888895</v>
      </c>
      <c r="B387" s="10">
        <v>10.02</v>
      </c>
      <c r="C387" s="10">
        <v>11.93</v>
      </c>
      <c r="D387" s="10">
        <v>11.81</v>
      </c>
      <c r="E387" s="10">
        <v>11.06</v>
      </c>
      <c r="F387" s="10">
        <v>10.35</v>
      </c>
      <c r="G387" s="10">
        <v>11.49</v>
      </c>
      <c r="H387" s="10">
        <v>11.35</v>
      </c>
      <c r="I387" s="10">
        <v>9.99</v>
      </c>
      <c r="J387" s="13">
        <v>9.27</v>
      </c>
      <c r="K387" s="10">
        <v>10.98</v>
      </c>
      <c r="L387" s="10">
        <v>12.33</v>
      </c>
      <c r="M387" s="10">
        <v>11.15</v>
      </c>
      <c r="N387" s="10">
        <v>11.89</v>
      </c>
      <c r="O387" s="10">
        <v>11.77</v>
      </c>
      <c r="P387" s="10">
        <v>11.27</v>
      </c>
      <c r="Q387" s="10">
        <v>9.27</v>
      </c>
      <c r="R387" s="676"/>
      <c r="S387" s="692">
        <v>0.57638888888888895</v>
      </c>
      <c r="T387" s="10">
        <f t="shared" si="29"/>
        <v>0</v>
      </c>
      <c r="U387" s="10">
        <f t="shared" si="29"/>
        <v>0</v>
      </c>
      <c r="V387" s="10">
        <f t="shared" si="29"/>
        <v>0</v>
      </c>
      <c r="W387" s="10">
        <f t="shared" si="29"/>
        <v>0</v>
      </c>
      <c r="X387" s="10">
        <f t="shared" si="29"/>
        <v>0</v>
      </c>
      <c r="Y387" s="10">
        <f t="shared" si="29"/>
        <v>0.10999999999999943</v>
      </c>
      <c r="Z387" s="10">
        <f t="shared" si="29"/>
        <v>0</v>
      </c>
      <c r="AA387" s="10">
        <f t="shared" si="29"/>
        <v>0</v>
      </c>
      <c r="AB387" s="13">
        <f t="shared" si="29"/>
        <v>0</v>
      </c>
      <c r="AC387" s="10">
        <f t="shared" si="29"/>
        <v>0</v>
      </c>
      <c r="AD387" s="10">
        <f t="shared" si="29"/>
        <v>0.16999999999999993</v>
      </c>
      <c r="AE387" s="10">
        <f t="shared" si="29"/>
        <v>0</v>
      </c>
      <c r="AF387" s="10">
        <f t="shared" si="29"/>
        <v>0</v>
      </c>
      <c r="AG387" s="10">
        <f t="shared" si="29"/>
        <v>0</v>
      </c>
      <c r="AH387" s="10">
        <f t="shared" si="29"/>
        <v>0</v>
      </c>
      <c r="AI387" s="10">
        <f t="shared" si="28"/>
        <v>0</v>
      </c>
      <c r="AJ387" s="10"/>
      <c r="AK387" s="10"/>
      <c r="AL387" s="10"/>
      <c r="AM387" s="10"/>
      <c r="AN387" s="10"/>
      <c r="AO387" s="10"/>
      <c r="AP387" s="10"/>
      <c r="AQ387" s="10"/>
      <c r="AR387" s="10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  <c r="BD387" s="10"/>
      <c r="BE387" s="173"/>
    </row>
    <row r="388" spans="1:57" ht="16" thickBot="1">
      <c r="A388" s="691">
        <v>0.57986111111111105</v>
      </c>
      <c r="B388" s="10">
        <v>10.02</v>
      </c>
      <c r="C388" s="10">
        <v>11.93</v>
      </c>
      <c r="D388" s="10">
        <v>11.81</v>
      </c>
      <c r="E388" s="10">
        <v>11.06</v>
      </c>
      <c r="F388" s="10">
        <v>10.35</v>
      </c>
      <c r="G388" s="10">
        <v>11.57</v>
      </c>
      <c r="H388" s="10">
        <v>11.35</v>
      </c>
      <c r="I388" s="10">
        <v>9.99</v>
      </c>
      <c r="J388" s="13">
        <v>9.27</v>
      </c>
      <c r="K388" s="10">
        <v>10.98</v>
      </c>
      <c r="L388" s="10">
        <v>12.33</v>
      </c>
      <c r="M388" s="10">
        <v>11.15</v>
      </c>
      <c r="N388" s="10">
        <v>11.89</v>
      </c>
      <c r="O388" s="10">
        <v>11.77</v>
      </c>
      <c r="P388" s="10">
        <v>11.27</v>
      </c>
      <c r="Q388" s="10">
        <v>9.27</v>
      </c>
      <c r="R388" s="676"/>
      <c r="S388" s="692">
        <v>0.57986111111111105</v>
      </c>
      <c r="T388" s="10">
        <f t="shared" si="29"/>
        <v>0</v>
      </c>
      <c r="U388" s="10">
        <f t="shared" si="29"/>
        <v>0</v>
      </c>
      <c r="V388" s="10">
        <f t="shared" si="29"/>
        <v>0</v>
      </c>
      <c r="W388" s="10">
        <f t="shared" si="29"/>
        <v>0</v>
      </c>
      <c r="X388" s="10">
        <f t="shared" si="29"/>
        <v>0</v>
      </c>
      <c r="Y388" s="10">
        <f t="shared" si="29"/>
        <v>8.0000000000000071E-2</v>
      </c>
      <c r="Z388" s="10">
        <f t="shared" si="29"/>
        <v>0</v>
      </c>
      <c r="AA388" s="10">
        <f t="shared" si="29"/>
        <v>0</v>
      </c>
      <c r="AB388" s="13">
        <f t="shared" si="29"/>
        <v>0</v>
      </c>
      <c r="AC388" s="10">
        <f t="shared" si="29"/>
        <v>0</v>
      </c>
      <c r="AD388" s="10">
        <f t="shared" si="29"/>
        <v>0</v>
      </c>
      <c r="AE388" s="10">
        <f t="shared" si="29"/>
        <v>0</v>
      </c>
      <c r="AF388" s="10">
        <f t="shared" si="29"/>
        <v>0</v>
      </c>
      <c r="AG388" s="10">
        <f t="shared" si="29"/>
        <v>0</v>
      </c>
      <c r="AH388" s="10">
        <f t="shared" si="29"/>
        <v>0</v>
      </c>
      <c r="AI388" s="10">
        <f t="shared" si="28"/>
        <v>0</v>
      </c>
      <c r="AJ388" s="10"/>
      <c r="AK388" s="10"/>
      <c r="AL388" s="10"/>
      <c r="AM388" s="10"/>
      <c r="AN388" s="10"/>
      <c r="AO388" s="10"/>
      <c r="AP388" s="10"/>
      <c r="AQ388" s="10"/>
      <c r="AR388" s="10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73"/>
    </row>
    <row r="389" spans="1:57" ht="16" thickTop="1">
      <c r="A389" s="690">
        <v>0.58333333333333337</v>
      </c>
      <c r="B389" s="91">
        <v>10.02</v>
      </c>
      <c r="C389" s="91">
        <v>11.93</v>
      </c>
      <c r="D389" s="91">
        <v>11.84</v>
      </c>
      <c r="E389" s="91">
        <v>11.06</v>
      </c>
      <c r="F389" s="91">
        <v>10.35</v>
      </c>
      <c r="G389" s="91">
        <v>11.57</v>
      </c>
      <c r="H389" s="91">
        <v>11.35</v>
      </c>
      <c r="I389" s="91">
        <v>9.99</v>
      </c>
      <c r="J389" s="345">
        <v>9.27</v>
      </c>
      <c r="K389" s="91">
        <v>11.06</v>
      </c>
      <c r="L389" s="91">
        <v>12.33</v>
      </c>
      <c r="M389" s="91">
        <v>11.15</v>
      </c>
      <c r="N389" s="91">
        <v>11.89</v>
      </c>
      <c r="O389" s="91">
        <v>11.77</v>
      </c>
      <c r="P389" s="91">
        <v>11.27</v>
      </c>
      <c r="Q389" s="91">
        <v>9.27</v>
      </c>
      <c r="R389" s="676"/>
      <c r="S389" s="673">
        <v>0.58333333333333337</v>
      </c>
      <c r="T389" s="91">
        <f t="shared" si="29"/>
        <v>0</v>
      </c>
      <c r="U389" s="91">
        <f t="shared" si="29"/>
        <v>0</v>
      </c>
      <c r="V389" s="91">
        <f t="shared" si="29"/>
        <v>2.9999999999999361E-2</v>
      </c>
      <c r="W389" s="91">
        <f t="shared" si="29"/>
        <v>0</v>
      </c>
      <c r="X389" s="91">
        <f t="shared" si="29"/>
        <v>0</v>
      </c>
      <c r="Y389" s="91">
        <f t="shared" si="29"/>
        <v>0</v>
      </c>
      <c r="Z389" s="91">
        <f t="shared" si="29"/>
        <v>0</v>
      </c>
      <c r="AA389" s="91">
        <f t="shared" si="29"/>
        <v>0</v>
      </c>
      <c r="AB389" s="345">
        <f t="shared" si="29"/>
        <v>0</v>
      </c>
      <c r="AC389" s="91">
        <f t="shared" si="29"/>
        <v>8.0000000000000071E-2</v>
      </c>
      <c r="AD389" s="91">
        <f t="shared" si="29"/>
        <v>0</v>
      </c>
      <c r="AE389" s="91">
        <f t="shared" si="29"/>
        <v>0</v>
      </c>
      <c r="AF389" s="91">
        <f t="shared" si="29"/>
        <v>0</v>
      </c>
      <c r="AG389" s="91">
        <f t="shared" si="29"/>
        <v>0</v>
      </c>
      <c r="AH389" s="91">
        <f t="shared" si="29"/>
        <v>0</v>
      </c>
      <c r="AI389" s="91">
        <f t="shared" si="28"/>
        <v>0</v>
      </c>
      <c r="AJ389" s="10"/>
      <c r="AK389" s="10"/>
      <c r="AL389" s="10"/>
      <c r="AM389" s="10"/>
      <c r="AN389" s="10"/>
      <c r="AO389" s="10"/>
      <c r="AP389" s="10"/>
      <c r="AQ389" s="10"/>
      <c r="AR389" s="10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73"/>
    </row>
    <row r="390" spans="1:57">
      <c r="A390" s="691">
        <v>0.58680555555555558</v>
      </c>
      <c r="B390" s="10">
        <v>10.02</v>
      </c>
      <c r="C390" s="10">
        <v>11.93</v>
      </c>
      <c r="D390" s="10">
        <v>12.26</v>
      </c>
      <c r="E390" s="10">
        <v>11.06</v>
      </c>
      <c r="F390" s="10">
        <v>10.35</v>
      </c>
      <c r="G390" s="10">
        <v>11.6</v>
      </c>
      <c r="H390" s="10">
        <v>11.35</v>
      </c>
      <c r="I390" s="10">
        <v>10</v>
      </c>
      <c r="J390" s="13">
        <v>9.27</v>
      </c>
      <c r="K390" s="10">
        <v>11.06</v>
      </c>
      <c r="L390" s="10">
        <v>12.33</v>
      </c>
      <c r="M390" s="10">
        <v>11.15</v>
      </c>
      <c r="N390" s="10">
        <v>11.89</v>
      </c>
      <c r="O390" s="10">
        <v>11.77</v>
      </c>
      <c r="P390" s="10">
        <v>11.27</v>
      </c>
      <c r="Q390" s="10">
        <v>9.27</v>
      </c>
      <c r="R390" s="676"/>
      <c r="S390" s="692">
        <v>0.58680555555555558</v>
      </c>
      <c r="T390" s="10">
        <f t="shared" si="29"/>
        <v>0</v>
      </c>
      <c r="U390" s="10">
        <f t="shared" si="29"/>
        <v>0</v>
      </c>
      <c r="V390" s="10">
        <f t="shared" si="29"/>
        <v>0.41999999999999993</v>
      </c>
      <c r="W390" s="10">
        <f t="shared" si="29"/>
        <v>0</v>
      </c>
      <c r="X390" s="10">
        <f t="shared" si="29"/>
        <v>0</v>
      </c>
      <c r="Y390" s="10">
        <f t="shared" si="29"/>
        <v>2.9999999999999361E-2</v>
      </c>
      <c r="Z390" s="10">
        <f t="shared" si="29"/>
        <v>0</v>
      </c>
      <c r="AA390" s="10">
        <f t="shared" si="29"/>
        <v>9.9999999999997868E-3</v>
      </c>
      <c r="AB390" s="13">
        <f t="shared" si="29"/>
        <v>0</v>
      </c>
      <c r="AC390" s="10">
        <f t="shared" si="29"/>
        <v>0</v>
      </c>
      <c r="AD390" s="10">
        <f t="shared" si="29"/>
        <v>0</v>
      </c>
      <c r="AE390" s="10">
        <f t="shared" si="29"/>
        <v>0</v>
      </c>
      <c r="AF390" s="10">
        <f t="shared" si="29"/>
        <v>0</v>
      </c>
      <c r="AG390" s="10">
        <f t="shared" si="29"/>
        <v>0</v>
      </c>
      <c r="AH390" s="10">
        <f t="shared" si="29"/>
        <v>0</v>
      </c>
      <c r="AI390" s="10">
        <f t="shared" si="28"/>
        <v>0</v>
      </c>
      <c r="AJ390" s="10"/>
      <c r="AK390" s="10"/>
      <c r="AL390" s="10"/>
      <c r="AM390" s="10"/>
      <c r="AN390" s="10"/>
      <c r="AO390" s="10"/>
      <c r="AP390" s="10"/>
      <c r="AQ390" s="10"/>
      <c r="AR390" s="10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73"/>
    </row>
    <row r="391" spans="1:57">
      <c r="A391" s="691">
        <v>0.59027777777777779</v>
      </c>
      <c r="B391" s="10">
        <v>10.02</v>
      </c>
      <c r="C391" s="10">
        <v>11.93</v>
      </c>
      <c r="D391" s="10">
        <v>12.26</v>
      </c>
      <c r="E391" s="10">
        <v>11.06</v>
      </c>
      <c r="F391" s="10">
        <v>10.35</v>
      </c>
      <c r="G391" s="10">
        <v>11.6</v>
      </c>
      <c r="H391" s="10">
        <v>11.35</v>
      </c>
      <c r="I391" s="10">
        <v>10</v>
      </c>
      <c r="J391" s="13">
        <v>9.27</v>
      </c>
      <c r="K391" s="10">
        <v>11.06</v>
      </c>
      <c r="L391" s="10">
        <v>12.33</v>
      </c>
      <c r="M391" s="10">
        <v>11.15</v>
      </c>
      <c r="N391" s="10">
        <v>11.89</v>
      </c>
      <c r="O391" s="10">
        <v>11.77</v>
      </c>
      <c r="P391" s="10">
        <v>11.3</v>
      </c>
      <c r="Q391" s="10">
        <v>9.27</v>
      </c>
      <c r="R391" s="676"/>
      <c r="S391" s="692">
        <v>0.59027777777777779</v>
      </c>
      <c r="T391" s="10">
        <f t="shared" ref="T391:AI407" si="30">B391-B390</f>
        <v>0</v>
      </c>
      <c r="U391" s="10">
        <f t="shared" si="30"/>
        <v>0</v>
      </c>
      <c r="V391" s="10">
        <f t="shared" si="30"/>
        <v>0</v>
      </c>
      <c r="W391" s="10">
        <f t="shared" si="30"/>
        <v>0</v>
      </c>
      <c r="X391" s="10">
        <f t="shared" si="30"/>
        <v>0</v>
      </c>
      <c r="Y391" s="10">
        <f t="shared" si="30"/>
        <v>0</v>
      </c>
      <c r="Z391" s="10">
        <f t="shared" si="30"/>
        <v>0</v>
      </c>
      <c r="AA391" s="10">
        <f t="shared" si="30"/>
        <v>0</v>
      </c>
      <c r="AB391" s="13">
        <f t="shared" si="30"/>
        <v>0</v>
      </c>
      <c r="AC391" s="10">
        <f t="shared" si="30"/>
        <v>0</v>
      </c>
      <c r="AD391" s="10">
        <f t="shared" si="30"/>
        <v>0</v>
      </c>
      <c r="AE391" s="10">
        <f t="shared" si="30"/>
        <v>0</v>
      </c>
      <c r="AF391" s="10">
        <f t="shared" si="30"/>
        <v>0</v>
      </c>
      <c r="AG391" s="10">
        <f t="shared" si="30"/>
        <v>0</v>
      </c>
      <c r="AH391" s="10">
        <f t="shared" si="30"/>
        <v>3.0000000000001137E-2</v>
      </c>
      <c r="AI391" s="10">
        <f t="shared" si="28"/>
        <v>0</v>
      </c>
      <c r="AJ391" s="10"/>
      <c r="AK391" s="10"/>
      <c r="AL391" s="10"/>
      <c r="AM391" s="10"/>
      <c r="AN391" s="10"/>
      <c r="AO391" s="10"/>
      <c r="AP391" s="10"/>
      <c r="AQ391" s="10"/>
      <c r="AR391" s="10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10"/>
      <c r="BE391" s="173"/>
    </row>
    <row r="392" spans="1:57">
      <c r="A392" s="691">
        <v>0.59375</v>
      </c>
      <c r="B392" s="10">
        <v>10.02</v>
      </c>
      <c r="C392" s="10">
        <v>11.93</v>
      </c>
      <c r="D392" s="10">
        <v>12.26</v>
      </c>
      <c r="E392" s="10">
        <v>11.06</v>
      </c>
      <c r="F392" s="10">
        <v>10.35</v>
      </c>
      <c r="G392" s="10">
        <v>11.6</v>
      </c>
      <c r="H392" s="10">
        <v>11.35</v>
      </c>
      <c r="I392" s="10">
        <v>10</v>
      </c>
      <c r="J392" s="13">
        <v>9.27</v>
      </c>
      <c r="K392" s="10">
        <v>11.06</v>
      </c>
      <c r="L392" s="10">
        <v>12.33</v>
      </c>
      <c r="M392" s="10">
        <v>11.15</v>
      </c>
      <c r="N392" s="10">
        <v>11.96</v>
      </c>
      <c r="O392" s="10">
        <v>11.77</v>
      </c>
      <c r="P392" s="10">
        <v>11.3</v>
      </c>
      <c r="Q392" s="10">
        <v>9.2799999999999994</v>
      </c>
      <c r="R392" s="676"/>
      <c r="S392" s="692">
        <v>0.59375</v>
      </c>
      <c r="T392" s="10">
        <f t="shared" si="30"/>
        <v>0</v>
      </c>
      <c r="U392" s="10">
        <f t="shared" si="30"/>
        <v>0</v>
      </c>
      <c r="V392" s="10">
        <f t="shared" si="30"/>
        <v>0</v>
      </c>
      <c r="W392" s="10">
        <f t="shared" si="30"/>
        <v>0</v>
      </c>
      <c r="X392" s="10">
        <f t="shared" si="30"/>
        <v>0</v>
      </c>
      <c r="Y392" s="10">
        <f t="shared" si="30"/>
        <v>0</v>
      </c>
      <c r="Z392" s="10">
        <f t="shared" si="30"/>
        <v>0</v>
      </c>
      <c r="AA392" s="10">
        <f t="shared" si="30"/>
        <v>0</v>
      </c>
      <c r="AB392" s="13">
        <f t="shared" si="30"/>
        <v>0</v>
      </c>
      <c r="AC392" s="10">
        <f t="shared" si="30"/>
        <v>0</v>
      </c>
      <c r="AD392" s="10">
        <f t="shared" si="30"/>
        <v>0</v>
      </c>
      <c r="AE392" s="10">
        <f t="shared" si="30"/>
        <v>0</v>
      </c>
      <c r="AF392" s="10">
        <f t="shared" si="30"/>
        <v>7.0000000000000284E-2</v>
      </c>
      <c r="AG392" s="10">
        <f t="shared" si="30"/>
        <v>0</v>
      </c>
      <c r="AH392" s="10">
        <f t="shared" si="30"/>
        <v>0</v>
      </c>
      <c r="AI392" s="10">
        <f t="shared" si="28"/>
        <v>9.9999999999997868E-3</v>
      </c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73"/>
    </row>
    <row r="393" spans="1:57">
      <c r="A393" s="691">
        <v>0.59722222222222221</v>
      </c>
      <c r="B393" s="10">
        <v>10.02</v>
      </c>
      <c r="C393" s="10">
        <v>11.93</v>
      </c>
      <c r="D393" s="10">
        <v>12.26</v>
      </c>
      <c r="E393" s="10">
        <v>11.06</v>
      </c>
      <c r="F393" s="10">
        <v>10.35</v>
      </c>
      <c r="G393" s="10">
        <v>11.6</v>
      </c>
      <c r="H393" s="10">
        <v>11.35</v>
      </c>
      <c r="I393" s="10">
        <v>10</v>
      </c>
      <c r="J393" s="13">
        <v>9.27</v>
      </c>
      <c r="K393" s="10">
        <v>11.06</v>
      </c>
      <c r="L393" s="10">
        <v>12.33</v>
      </c>
      <c r="M393" s="10">
        <v>11.15</v>
      </c>
      <c r="N393" s="10">
        <v>11.96</v>
      </c>
      <c r="O393" s="10">
        <v>11.77</v>
      </c>
      <c r="P393" s="10">
        <v>11.3</v>
      </c>
      <c r="Q393" s="10">
        <v>9.2799999999999994</v>
      </c>
      <c r="R393" s="676"/>
      <c r="S393" s="692">
        <v>0.59722222222222221</v>
      </c>
      <c r="T393" s="10">
        <f t="shared" si="30"/>
        <v>0</v>
      </c>
      <c r="U393" s="10">
        <f t="shared" si="30"/>
        <v>0</v>
      </c>
      <c r="V393" s="10">
        <f t="shared" si="30"/>
        <v>0</v>
      </c>
      <c r="W393" s="10">
        <f t="shared" si="30"/>
        <v>0</v>
      </c>
      <c r="X393" s="10">
        <f t="shared" si="30"/>
        <v>0</v>
      </c>
      <c r="Y393" s="10">
        <f t="shared" si="30"/>
        <v>0</v>
      </c>
      <c r="Z393" s="10">
        <f t="shared" si="30"/>
        <v>0</v>
      </c>
      <c r="AA393" s="10">
        <f t="shared" si="30"/>
        <v>0</v>
      </c>
      <c r="AB393" s="13">
        <f t="shared" si="30"/>
        <v>0</v>
      </c>
      <c r="AC393" s="10">
        <f t="shared" si="30"/>
        <v>0</v>
      </c>
      <c r="AD393" s="10">
        <f t="shared" si="30"/>
        <v>0</v>
      </c>
      <c r="AE393" s="10">
        <f t="shared" si="30"/>
        <v>0</v>
      </c>
      <c r="AF393" s="10">
        <f t="shared" si="30"/>
        <v>0</v>
      </c>
      <c r="AG393" s="10">
        <f t="shared" si="30"/>
        <v>0</v>
      </c>
      <c r="AH393" s="10">
        <f t="shared" si="30"/>
        <v>0</v>
      </c>
      <c r="AI393" s="10">
        <f t="shared" si="28"/>
        <v>0</v>
      </c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73"/>
    </row>
    <row r="394" spans="1:57">
      <c r="A394" s="691">
        <v>0.60069444444444442</v>
      </c>
      <c r="B394" s="10">
        <v>10.02</v>
      </c>
      <c r="C394" s="10">
        <v>11.93</v>
      </c>
      <c r="D394" s="10">
        <v>12.26</v>
      </c>
      <c r="E394" s="10">
        <v>11.37</v>
      </c>
      <c r="F394" s="10">
        <v>10.35</v>
      </c>
      <c r="G394" s="10">
        <v>11.6</v>
      </c>
      <c r="H394" s="10">
        <v>11.35</v>
      </c>
      <c r="I394" s="10">
        <v>10</v>
      </c>
      <c r="J394" s="13">
        <v>9.27</v>
      </c>
      <c r="K394" s="10">
        <v>11.06</v>
      </c>
      <c r="L394" s="10">
        <v>12.33</v>
      </c>
      <c r="M394" s="10">
        <v>11.15</v>
      </c>
      <c r="N394" s="10">
        <v>11.97</v>
      </c>
      <c r="O394" s="10">
        <v>11.77</v>
      </c>
      <c r="P394" s="10">
        <v>11.3</v>
      </c>
      <c r="Q394" s="10">
        <v>9.2799999999999994</v>
      </c>
      <c r="R394" s="676"/>
      <c r="S394" s="692">
        <v>0.60069444444444442</v>
      </c>
      <c r="T394" s="10">
        <f t="shared" si="30"/>
        <v>0</v>
      </c>
      <c r="U394" s="10">
        <f t="shared" si="30"/>
        <v>0</v>
      </c>
      <c r="V394" s="10">
        <f t="shared" si="30"/>
        <v>0</v>
      </c>
      <c r="W394" s="10">
        <f t="shared" si="30"/>
        <v>0.30999999999999872</v>
      </c>
      <c r="X394" s="10">
        <f t="shared" si="30"/>
        <v>0</v>
      </c>
      <c r="Y394" s="10">
        <f t="shared" si="30"/>
        <v>0</v>
      </c>
      <c r="Z394" s="10">
        <f t="shared" si="30"/>
        <v>0</v>
      </c>
      <c r="AA394" s="10">
        <f t="shared" si="30"/>
        <v>0</v>
      </c>
      <c r="AB394" s="13">
        <f t="shared" si="30"/>
        <v>0</v>
      </c>
      <c r="AC394" s="10">
        <f t="shared" si="30"/>
        <v>0</v>
      </c>
      <c r="AD394" s="10">
        <f t="shared" si="30"/>
        <v>0</v>
      </c>
      <c r="AE394" s="10">
        <f t="shared" si="30"/>
        <v>0</v>
      </c>
      <c r="AF394" s="10">
        <f t="shared" si="30"/>
        <v>9.9999999999997868E-3</v>
      </c>
      <c r="AG394" s="10">
        <f t="shared" si="30"/>
        <v>0</v>
      </c>
      <c r="AH394" s="10">
        <f t="shared" si="30"/>
        <v>0</v>
      </c>
      <c r="AI394" s="10">
        <f t="shared" si="28"/>
        <v>0</v>
      </c>
      <c r="AJ394" s="10"/>
      <c r="AK394" s="10"/>
      <c r="AL394" s="10"/>
      <c r="AM394" s="10"/>
      <c r="AN394" s="10"/>
      <c r="AO394" s="10"/>
      <c r="AP394" s="10"/>
      <c r="AQ394" s="10"/>
      <c r="AR394" s="10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73"/>
    </row>
    <row r="395" spans="1:57">
      <c r="A395" s="691">
        <v>0.60416666666666663</v>
      </c>
      <c r="B395" s="10">
        <v>10.02</v>
      </c>
      <c r="C395" s="10">
        <v>11.93</v>
      </c>
      <c r="D395" s="10">
        <v>12.26</v>
      </c>
      <c r="E395" s="10">
        <v>11.4</v>
      </c>
      <c r="F395" s="10">
        <v>10.35</v>
      </c>
      <c r="G395" s="10">
        <v>11.6</v>
      </c>
      <c r="H395" s="10">
        <v>11.35</v>
      </c>
      <c r="I395" s="10">
        <v>10.01</v>
      </c>
      <c r="J395" s="13">
        <v>9.27</v>
      </c>
      <c r="K395" s="10">
        <v>11.07</v>
      </c>
      <c r="L395" s="10">
        <v>12.33</v>
      </c>
      <c r="M395" s="10">
        <v>11.15</v>
      </c>
      <c r="N395" s="10">
        <v>12.16</v>
      </c>
      <c r="O395" s="10">
        <v>11.77</v>
      </c>
      <c r="P395" s="10">
        <v>11.3</v>
      </c>
      <c r="Q395" s="10">
        <v>9.2799999999999994</v>
      </c>
      <c r="R395" s="676"/>
      <c r="S395" s="692">
        <v>0.60416666666666663</v>
      </c>
      <c r="T395" s="10">
        <f t="shared" si="30"/>
        <v>0</v>
      </c>
      <c r="U395" s="10">
        <f t="shared" si="30"/>
        <v>0</v>
      </c>
      <c r="V395" s="10">
        <f t="shared" si="30"/>
        <v>0</v>
      </c>
      <c r="W395" s="10">
        <f t="shared" si="30"/>
        <v>3.0000000000001137E-2</v>
      </c>
      <c r="X395" s="10">
        <f t="shared" si="30"/>
        <v>0</v>
      </c>
      <c r="Y395" s="10">
        <f t="shared" si="30"/>
        <v>0</v>
      </c>
      <c r="Z395" s="10">
        <f t="shared" si="30"/>
        <v>0</v>
      </c>
      <c r="AA395" s="10">
        <f t="shared" si="30"/>
        <v>9.9999999999997868E-3</v>
      </c>
      <c r="AB395" s="13">
        <f t="shared" si="30"/>
        <v>0</v>
      </c>
      <c r="AC395" s="10">
        <f t="shared" si="30"/>
        <v>9.9999999999997868E-3</v>
      </c>
      <c r="AD395" s="10">
        <f t="shared" si="30"/>
        <v>0</v>
      </c>
      <c r="AE395" s="10">
        <f t="shared" si="30"/>
        <v>0</v>
      </c>
      <c r="AF395" s="10">
        <f t="shared" si="30"/>
        <v>0.1899999999999995</v>
      </c>
      <c r="AG395" s="10">
        <f t="shared" si="30"/>
        <v>0</v>
      </c>
      <c r="AH395" s="10">
        <f t="shared" si="30"/>
        <v>0</v>
      </c>
      <c r="AI395" s="10">
        <f t="shared" si="28"/>
        <v>0</v>
      </c>
      <c r="AJ395" s="10"/>
      <c r="AK395" s="10"/>
      <c r="AL395" s="10"/>
      <c r="AM395" s="10"/>
      <c r="AN395" s="10"/>
      <c r="AO395" s="10"/>
      <c r="AP395" s="10"/>
      <c r="AQ395" s="10"/>
      <c r="AR395" s="10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73"/>
    </row>
    <row r="396" spans="1:57">
      <c r="A396" s="691">
        <v>0.60763888888888895</v>
      </c>
      <c r="B396" s="10">
        <v>10.02</v>
      </c>
      <c r="C396" s="10">
        <v>11.93</v>
      </c>
      <c r="D396" s="10">
        <v>12.26</v>
      </c>
      <c r="E396" s="10">
        <v>11.4</v>
      </c>
      <c r="F396" s="10">
        <v>10.35</v>
      </c>
      <c r="G396" s="10">
        <v>11.6</v>
      </c>
      <c r="H396" s="10">
        <v>11.35</v>
      </c>
      <c r="I396" s="10">
        <v>10.01</v>
      </c>
      <c r="J396" s="13">
        <v>9.27</v>
      </c>
      <c r="K396" s="10">
        <v>11.07</v>
      </c>
      <c r="L396" s="10">
        <v>12.33</v>
      </c>
      <c r="M396" s="10">
        <v>11.15</v>
      </c>
      <c r="N396" s="10">
        <v>12.16</v>
      </c>
      <c r="O396" s="10">
        <v>11.77</v>
      </c>
      <c r="P396" s="10">
        <v>11.3</v>
      </c>
      <c r="Q396" s="10">
        <v>9.2799999999999994</v>
      </c>
      <c r="R396" s="676"/>
      <c r="S396" s="692">
        <v>0.60763888888888895</v>
      </c>
      <c r="T396" s="10">
        <f t="shared" si="30"/>
        <v>0</v>
      </c>
      <c r="U396" s="10">
        <f t="shared" si="30"/>
        <v>0</v>
      </c>
      <c r="V396" s="10">
        <f t="shared" si="30"/>
        <v>0</v>
      </c>
      <c r="W396" s="10">
        <f t="shared" si="30"/>
        <v>0</v>
      </c>
      <c r="X396" s="10">
        <f t="shared" si="30"/>
        <v>0</v>
      </c>
      <c r="Y396" s="10">
        <f t="shared" si="30"/>
        <v>0</v>
      </c>
      <c r="Z396" s="10">
        <f t="shared" si="30"/>
        <v>0</v>
      </c>
      <c r="AA396" s="10">
        <f t="shared" si="30"/>
        <v>0</v>
      </c>
      <c r="AB396" s="13">
        <f t="shared" si="30"/>
        <v>0</v>
      </c>
      <c r="AC396" s="10">
        <f t="shared" si="30"/>
        <v>0</v>
      </c>
      <c r="AD396" s="10">
        <f t="shared" si="30"/>
        <v>0</v>
      </c>
      <c r="AE396" s="10">
        <f t="shared" si="30"/>
        <v>0</v>
      </c>
      <c r="AF396" s="10">
        <f t="shared" si="30"/>
        <v>0</v>
      </c>
      <c r="AG396" s="10">
        <f t="shared" si="30"/>
        <v>0</v>
      </c>
      <c r="AH396" s="10">
        <f t="shared" si="30"/>
        <v>0</v>
      </c>
      <c r="AI396" s="10">
        <f t="shared" si="28"/>
        <v>0</v>
      </c>
      <c r="AJ396" s="10"/>
      <c r="AK396" s="10"/>
      <c r="AL396" s="10"/>
      <c r="AM396" s="10"/>
      <c r="AN396" s="10"/>
      <c r="AO396" s="10"/>
      <c r="AP396" s="10"/>
      <c r="AQ396" s="10"/>
      <c r="AR396" s="10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  <c r="BD396" s="10"/>
      <c r="BE396" s="173"/>
    </row>
    <row r="397" spans="1:57">
      <c r="A397" s="691">
        <v>0.61111111111111105</v>
      </c>
      <c r="B397" s="10">
        <v>10.02</v>
      </c>
      <c r="C397" s="10">
        <v>11.93</v>
      </c>
      <c r="D397" s="10">
        <v>12.26</v>
      </c>
      <c r="E397" s="10">
        <v>11.4</v>
      </c>
      <c r="F397" s="10">
        <v>10.35</v>
      </c>
      <c r="G397" s="10">
        <v>11.6</v>
      </c>
      <c r="H397" s="10">
        <v>11.35</v>
      </c>
      <c r="I397" s="10">
        <v>10.01</v>
      </c>
      <c r="J397" s="13">
        <v>9.27</v>
      </c>
      <c r="K397" s="10">
        <v>11.07</v>
      </c>
      <c r="L397" s="10">
        <v>12.33</v>
      </c>
      <c r="M397" s="10">
        <v>11.15</v>
      </c>
      <c r="N397" s="10">
        <v>12.16</v>
      </c>
      <c r="O397" s="10">
        <v>11.77</v>
      </c>
      <c r="P397" s="10">
        <v>11.31</v>
      </c>
      <c r="Q397" s="10">
        <v>9.2799999999999994</v>
      </c>
      <c r="R397" s="676"/>
      <c r="S397" s="692">
        <v>0.61111111111111105</v>
      </c>
      <c r="T397" s="10">
        <f t="shared" si="30"/>
        <v>0</v>
      </c>
      <c r="U397" s="10">
        <f t="shared" si="30"/>
        <v>0</v>
      </c>
      <c r="V397" s="10">
        <f t="shared" si="30"/>
        <v>0</v>
      </c>
      <c r="W397" s="10">
        <f t="shared" si="30"/>
        <v>0</v>
      </c>
      <c r="X397" s="10">
        <f t="shared" si="30"/>
        <v>0</v>
      </c>
      <c r="Y397" s="10">
        <f t="shared" si="30"/>
        <v>0</v>
      </c>
      <c r="Z397" s="10">
        <f t="shared" si="30"/>
        <v>0</v>
      </c>
      <c r="AA397" s="10">
        <f t="shared" si="30"/>
        <v>0</v>
      </c>
      <c r="AB397" s="13">
        <f t="shared" si="30"/>
        <v>0</v>
      </c>
      <c r="AC397" s="10">
        <f t="shared" si="30"/>
        <v>0</v>
      </c>
      <c r="AD397" s="10">
        <f t="shared" si="30"/>
        <v>0</v>
      </c>
      <c r="AE397" s="10">
        <f t="shared" si="30"/>
        <v>0</v>
      </c>
      <c r="AF397" s="10">
        <f t="shared" si="30"/>
        <v>0</v>
      </c>
      <c r="AG397" s="10">
        <f t="shared" si="30"/>
        <v>0</v>
      </c>
      <c r="AH397" s="10">
        <f t="shared" si="30"/>
        <v>9.9999999999997868E-3</v>
      </c>
      <c r="AI397" s="10">
        <f t="shared" si="28"/>
        <v>0</v>
      </c>
      <c r="AJ397" s="10"/>
      <c r="AK397" s="10"/>
      <c r="AL397" s="10"/>
      <c r="AM397" s="10"/>
      <c r="AN397" s="10"/>
      <c r="AO397" s="10"/>
      <c r="AP397" s="10"/>
      <c r="AQ397" s="10"/>
      <c r="AR397" s="10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  <c r="BD397" s="10"/>
      <c r="BE397" s="173"/>
    </row>
    <row r="398" spans="1:57">
      <c r="A398" s="691">
        <v>0.61458333333333337</v>
      </c>
      <c r="B398" s="10">
        <v>10.02</v>
      </c>
      <c r="C398" s="10">
        <v>11.93</v>
      </c>
      <c r="D398" s="10">
        <v>12.26</v>
      </c>
      <c r="E398" s="10">
        <v>11.4</v>
      </c>
      <c r="F398" s="10">
        <v>10.35</v>
      </c>
      <c r="G398" s="10">
        <v>11.6</v>
      </c>
      <c r="H398" s="10">
        <v>11.35</v>
      </c>
      <c r="I398" s="10">
        <v>10.01</v>
      </c>
      <c r="J398" s="13">
        <v>9.27</v>
      </c>
      <c r="K398" s="10">
        <v>11.07</v>
      </c>
      <c r="L398" s="10">
        <v>12.33</v>
      </c>
      <c r="M398" s="10">
        <v>11.15</v>
      </c>
      <c r="N398" s="10">
        <v>12.16</v>
      </c>
      <c r="O398" s="10">
        <v>11.77</v>
      </c>
      <c r="P398" s="10">
        <v>11.31</v>
      </c>
      <c r="Q398" s="10">
        <v>9.2799999999999994</v>
      </c>
      <c r="R398" s="676"/>
      <c r="S398" s="692">
        <v>0.61458333333333337</v>
      </c>
      <c r="T398" s="10">
        <f t="shared" si="30"/>
        <v>0</v>
      </c>
      <c r="U398" s="10">
        <f t="shared" si="30"/>
        <v>0</v>
      </c>
      <c r="V398" s="10">
        <f t="shared" si="30"/>
        <v>0</v>
      </c>
      <c r="W398" s="10">
        <f t="shared" si="30"/>
        <v>0</v>
      </c>
      <c r="X398" s="10">
        <f t="shared" si="30"/>
        <v>0</v>
      </c>
      <c r="Y398" s="10">
        <f t="shared" si="30"/>
        <v>0</v>
      </c>
      <c r="Z398" s="10">
        <f t="shared" si="30"/>
        <v>0</v>
      </c>
      <c r="AA398" s="10">
        <f t="shared" si="30"/>
        <v>0</v>
      </c>
      <c r="AB398" s="13">
        <f t="shared" si="30"/>
        <v>0</v>
      </c>
      <c r="AC398" s="10">
        <f t="shared" si="30"/>
        <v>0</v>
      </c>
      <c r="AD398" s="10">
        <f t="shared" si="30"/>
        <v>0</v>
      </c>
      <c r="AE398" s="10">
        <f t="shared" si="30"/>
        <v>0</v>
      </c>
      <c r="AF398" s="10">
        <f t="shared" si="30"/>
        <v>0</v>
      </c>
      <c r="AG398" s="10">
        <f t="shared" si="30"/>
        <v>0</v>
      </c>
      <c r="AH398" s="10">
        <f t="shared" si="30"/>
        <v>0</v>
      </c>
      <c r="AI398" s="10">
        <f t="shared" si="28"/>
        <v>0</v>
      </c>
      <c r="AJ398" s="10"/>
      <c r="AK398" s="10"/>
      <c r="AL398" s="10"/>
      <c r="AM398" s="10"/>
      <c r="AN398" s="10"/>
      <c r="AO398" s="10"/>
      <c r="AP398" s="10"/>
      <c r="AQ398" s="10"/>
      <c r="AR398" s="10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0"/>
      <c r="BE398" s="173"/>
    </row>
    <row r="399" spans="1:57">
      <c r="A399" s="691">
        <v>0.61805555555555558</v>
      </c>
      <c r="B399" s="10">
        <v>10.02</v>
      </c>
      <c r="C399" s="10">
        <v>11.93</v>
      </c>
      <c r="D399" s="10">
        <v>12.26</v>
      </c>
      <c r="E399" s="10">
        <v>11.4</v>
      </c>
      <c r="F399" s="10">
        <v>10.35</v>
      </c>
      <c r="G399" s="10">
        <v>11.6</v>
      </c>
      <c r="H399" s="10">
        <v>11.35</v>
      </c>
      <c r="I399" s="10">
        <v>10.01</v>
      </c>
      <c r="J399" s="13">
        <v>9.27</v>
      </c>
      <c r="K399" s="10">
        <v>11.07</v>
      </c>
      <c r="L399" s="10">
        <v>12.33</v>
      </c>
      <c r="M399" s="10">
        <v>11.15</v>
      </c>
      <c r="N399" s="10">
        <v>12.16</v>
      </c>
      <c r="O399" s="10">
        <v>11.77</v>
      </c>
      <c r="P399" s="10">
        <v>11.33</v>
      </c>
      <c r="Q399" s="10">
        <v>9.2799999999999994</v>
      </c>
      <c r="R399" s="676"/>
      <c r="S399" s="692">
        <v>0.61805555555555558</v>
      </c>
      <c r="T399" s="10">
        <f t="shared" si="30"/>
        <v>0</v>
      </c>
      <c r="U399" s="10">
        <f t="shared" si="30"/>
        <v>0</v>
      </c>
      <c r="V399" s="10">
        <f t="shared" si="30"/>
        <v>0</v>
      </c>
      <c r="W399" s="10">
        <f t="shared" si="30"/>
        <v>0</v>
      </c>
      <c r="X399" s="10">
        <f t="shared" si="30"/>
        <v>0</v>
      </c>
      <c r="Y399" s="10">
        <f t="shared" si="30"/>
        <v>0</v>
      </c>
      <c r="Z399" s="10">
        <f t="shared" si="30"/>
        <v>0</v>
      </c>
      <c r="AA399" s="10">
        <f t="shared" si="30"/>
        <v>0</v>
      </c>
      <c r="AB399" s="13">
        <f t="shared" si="30"/>
        <v>0</v>
      </c>
      <c r="AC399" s="10">
        <f t="shared" si="30"/>
        <v>0</v>
      </c>
      <c r="AD399" s="10">
        <f t="shared" si="30"/>
        <v>0</v>
      </c>
      <c r="AE399" s="10">
        <f t="shared" si="30"/>
        <v>0</v>
      </c>
      <c r="AF399" s="10">
        <f t="shared" si="30"/>
        <v>0</v>
      </c>
      <c r="AG399" s="10">
        <f t="shared" si="30"/>
        <v>0</v>
      </c>
      <c r="AH399" s="10">
        <f t="shared" si="30"/>
        <v>1.9999999999999574E-2</v>
      </c>
      <c r="AI399" s="10">
        <f t="shared" si="28"/>
        <v>0</v>
      </c>
      <c r="AJ399" s="10"/>
      <c r="AK399" s="10"/>
      <c r="AL399" s="10"/>
      <c r="AM399" s="10"/>
      <c r="AN399" s="10"/>
      <c r="AO399" s="10"/>
      <c r="AP399" s="10"/>
      <c r="AQ399" s="10"/>
      <c r="AR399" s="10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/>
      <c r="BE399" s="173"/>
    </row>
    <row r="400" spans="1:57" ht="16" thickBot="1">
      <c r="A400" s="691">
        <v>0.62152777777777779</v>
      </c>
      <c r="B400" s="10">
        <v>10.02</v>
      </c>
      <c r="C400" s="10">
        <v>11.93</v>
      </c>
      <c r="D400" s="10">
        <v>12.26</v>
      </c>
      <c r="E400" s="10">
        <v>11.4</v>
      </c>
      <c r="F400" s="10">
        <v>10.35</v>
      </c>
      <c r="G400" s="10">
        <v>11.6</v>
      </c>
      <c r="H400" s="10">
        <v>11.35</v>
      </c>
      <c r="I400" s="10">
        <v>10.01</v>
      </c>
      <c r="J400" s="13">
        <v>9.27</v>
      </c>
      <c r="K400" s="10">
        <v>11.07</v>
      </c>
      <c r="L400" s="10">
        <v>12.33</v>
      </c>
      <c r="M400" s="10">
        <v>11.15</v>
      </c>
      <c r="N400" s="10">
        <v>12.16</v>
      </c>
      <c r="O400" s="10">
        <v>11.77</v>
      </c>
      <c r="P400" s="10">
        <v>11.33</v>
      </c>
      <c r="Q400" s="10">
        <v>9.2799999999999994</v>
      </c>
      <c r="R400" s="676"/>
      <c r="S400" s="692">
        <v>0.62152777777777779</v>
      </c>
      <c r="T400" s="10">
        <f t="shared" si="30"/>
        <v>0</v>
      </c>
      <c r="U400" s="10">
        <f t="shared" si="30"/>
        <v>0</v>
      </c>
      <c r="V400" s="10">
        <f t="shared" si="30"/>
        <v>0</v>
      </c>
      <c r="W400" s="10">
        <f t="shared" si="30"/>
        <v>0</v>
      </c>
      <c r="X400" s="10">
        <f t="shared" si="30"/>
        <v>0</v>
      </c>
      <c r="Y400" s="10">
        <f t="shared" si="30"/>
        <v>0</v>
      </c>
      <c r="Z400" s="10">
        <f t="shared" si="30"/>
        <v>0</v>
      </c>
      <c r="AA400" s="10">
        <f t="shared" si="30"/>
        <v>0</v>
      </c>
      <c r="AB400" s="13">
        <f t="shared" si="30"/>
        <v>0</v>
      </c>
      <c r="AC400" s="10">
        <f t="shared" si="30"/>
        <v>0</v>
      </c>
      <c r="AD400" s="10">
        <f t="shared" si="30"/>
        <v>0</v>
      </c>
      <c r="AE400" s="10">
        <f t="shared" si="30"/>
        <v>0</v>
      </c>
      <c r="AF400" s="10">
        <f t="shared" si="30"/>
        <v>0</v>
      </c>
      <c r="AG400" s="10">
        <f t="shared" si="30"/>
        <v>0</v>
      </c>
      <c r="AH400" s="10">
        <f t="shared" si="30"/>
        <v>0</v>
      </c>
      <c r="AI400" s="10">
        <f t="shared" si="28"/>
        <v>0</v>
      </c>
      <c r="AJ400" s="10"/>
      <c r="AK400" s="10"/>
      <c r="AL400" s="10"/>
      <c r="AM400" s="10"/>
      <c r="AN400" s="10"/>
      <c r="AO400" s="10"/>
      <c r="AP400" s="10"/>
      <c r="AQ400" s="10"/>
      <c r="AR400" s="10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  <c r="BD400" s="10"/>
      <c r="BE400" s="173"/>
    </row>
    <row r="401" spans="1:57" ht="16" thickTop="1">
      <c r="A401" s="690">
        <v>0.625</v>
      </c>
      <c r="B401" s="91">
        <v>10.02</v>
      </c>
      <c r="C401" s="91">
        <v>11.93</v>
      </c>
      <c r="D401" s="91">
        <v>12.26</v>
      </c>
      <c r="E401" s="91">
        <v>11.4</v>
      </c>
      <c r="F401" s="91">
        <v>10.35</v>
      </c>
      <c r="G401" s="91">
        <v>11.6</v>
      </c>
      <c r="H401" s="91">
        <v>11.35</v>
      </c>
      <c r="I401" s="91">
        <v>10.01</v>
      </c>
      <c r="J401" s="345">
        <v>9.42</v>
      </c>
      <c r="K401" s="91">
        <v>11.07</v>
      </c>
      <c r="L401" s="91">
        <v>12.33</v>
      </c>
      <c r="M401" s="91">
        <v>11.15</v>
      </c>
      <c r="N401" s="91">
        <v>12.16</v>
      </c>
      <c r="O401" s="91">
        <v>11.77</v>
      </c>
      <c r="P401" s="91">
        <v>11.33</v>
      </c>
      <c r="Q401" s="91">
        <v>9.2799999999999994</v>
      </c>
      <c r="R401" s="676"/>
      <c r="S401" s="673">
        <v>0.625</v>
      </c>
      <c r="T401" s="91">
        <f t="shared" si="30"/>
        <v>0</v>
      </c>
      <c r="U401" s="91">
        <f t="shared" si="30"/>
        <v>0</v>
      </c>
      <c r="V401" s="91">
        <f t="shared" si="30"/>
        <v>0</v>
      </c>
      <c r="W401" s="91">
        <f t="shared" si="30"/>
        <v>0</v>
      </c>
      <c r="X401" s="91">
        <f t="shared" si="30"/>
        <v>0</v>
      </c>
      <c r="Y401" s="91">
        <f t="shared" si="30"/>
        <v>0</v>
      </c>
      <c r="Z401" s="91">
        <f t="shared" si="30"/>
        <v>0</v>
      </c>
      <c r="AA401" s="91">
        <f t="shared" si="30"/>
        <v>0</v>
      </c>
      <c r="AB401" s="345">
        <f t="shared" si="30"/>
        <v>0.15000000000000036</v>
      </c>
      <c r="AC401" s="91">
        <f t="shared" si="30"/>
        <v>0</v>
      </c>
      <c r="AD401" s="91">
        <f t="shared" si="30"/>
        <v>0</v>
      </c>
      <c r="AE401" s="91">
        <f t="shared" si="30"/>
        <v>0</v>
      </c>
      <c r="AF401" s="91">
        <f t="shared" si="30"/>
        <v>0</v>
      </c>
      <c r="AG401" s="91">
        <f t="shared" si="30"/>
        <v>0</v>
      </c>
      <c r="AH401" s="91">
        <f t="shared" si="30"/>
        <v>0</v>
      </c>
      <c r="AI401" s="91">
        <f t="shared" si="28"/>
        <v>0</v>
      </c>
      <c r="AJ401" s="10"/>
      <c r="AK401" s="10"/>
      <c r="AL401" s="10"/>
      <c r="AM401" s="10"/>
      <c r="AN401" s="10"/>
      <c r="AO401" s="10"/>
      <c r="AP401" s="10"/>
      <c r="AQ401" s="10"/>
      <c r="AR401" s="10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  <c r="BD401" s="10"/>
      <c r="BE401" s="173"/>
    </row>
    <row r="402" spans="1:57">
      <c r="A402" s="691">
        <v>0.62847222222222221</v>
      </c>
      <c r="B402" s="10">
        <v>10.02</v>
      </c>
      <c r="C402" s="10">
        <v>11.93</v>
      </c>
      <c r="D402" s="10">
        <v>12.26</v>
      </c>
      <c r="E402" s="10">
        <v>11.4</v>
      </c>
      <c r="F402" s="10">
        <v>10.35</v>
      </c>
      <c r="G402" s="10">
        <v>11.6</v>
      </c>
      <c r="H402" s="10">
        <v>11.35</v>
      </c>
      <c r="I402" s="10">
        <v>10.01</v>
      </c>
      <c r="J402" s="13">
        <v>9.42</v>
      </c>
      <c r="K402" s="10">
        <v>11.07</v>
      </c>
      <c r="L402" s="10">
        <v>12.33</v>
      </c>
      <c r="M402" s="10">
        <v>11.15</v>
      </c>
      <c r="N402" s="10">
        <v>12.16</v>
      </c>
      <c r="O402" s="10">
        <v>11.89</v>
      </c>
      <c r="P402" s="10">
        <v>11.33</v>
      </c>
      <c r="Q402" s="10">
        <v>9.2799999999999994</v>
      </c>
      <c r="R402" s="676"/>
      <c r="S402" s="692">
        <v>0.62847222222222221</v>
      </c>
      <c r="T402" s="10">
        <f t="shared" si="30"/>
        <v>0</v>
      </c>
      <c r="U402" s="10">
        <f t="shared" si="30"/>
        <v>0</v>
      </c>
      <c r="V402" s="10">
        <f t="shared" si="30"/>
        <v>0</v>
      </c>
      <c r="W402" s="10">
        <f t="shared" si="30"/>
        <v>0</v>
      </c>
      <c r="X402" s="10">
        <f t="shared" si="30"/>
        <v>0</v>
      </c>
      <c r="Y402" s="10">
        <f t="shared" si="30"/>
        <v>0</v>
      </c>
      <c r="Z402" s="10">
        <f t="shared" si="30"/>
        <v>0</v>
      </c>
      <c r="AA402" s="10">
        <f t="shared" si="30"/>
        <v>0</v>
      </c>
      <c r="AB402" s="13">
        <f t="shared" si="30"/>
        <v>0</v>
      </c>
      <c r="AC402" s="10">
        <f t="shared" si="30"/>
        <v>0</v>
      </c>
      <c r="AD402" s="10">
        <f t="shared" si="30"/>
        <v>0</v>
      </c>
      <c r="AE402" s="10">
        <f t="shared" si="30"/>
        <v>0</v>
      </c>
      <c r="AF402" s="10">
        <f t="shared" si="30"/>
        <v>0</v>
      </c>
      <c r="AG402" s="10">
        <f t="shared" si="30"/>
        <v>0.12000000000000099</v>
      </c>
      <c r="AH402" s="10">
        <f t="shared" si="30"/>
        <v>0</v>
      </c>
      <c r="AI402" s="10">
        <f t="shared" si="28"/>
        <v>0</v>
      </c>
      <c r="AJ402" s="10"/>
      <c r="AK402" s="10"/>
      <c r="AL402" s="10"/>
      <c r="AM402" s="10"/>
      <c r="AN402" s="10"/>
      <c r="AO402" s="10"/>
      <c r="AP402" s="10"/>
      <c r="AQ402" s="10"/>
      <c r="AR402" s="10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  <c r="BD402" s="10"/>
      <c r="BE402" s="173"/>
    </row>
    <row r="403" spans="1:57">
      <c r="A403" s="691">
        <v>0.63194444444444442</v>
      </c>
      <c r="B403" s="10">
        <v>10.02</v>
      </c>
      <c r="C403" s="10">
        <v>11.93</v>
      </c>
      <c r="D403" s="10">
        <v>12.26</v>
      </c>
      <c r="E403" s="10">
        <v>11.4</v>
      </c>
      <c r="F403" s="10">
        <v>10.35</v>
      </c>
      <c r="G403" s="10">
        <v>11.61</v>
      </c>
      <c r="H403" s="10">
        <v>11.35</v>
      </c>
      <c r="I403" s="10">
        <v>10.01</v>
      </c>
      <c r="J403" s="13">
        <v>9.42</v>
      </c>
      <c r="K403" s="10">
        <v>11.07</v>
      </c>
      <c r="L403" s="10">
        <v>12.33</v>
      </c>
      <c r="M403" s="10">
        <v>11.15</v>
      </c>
      <c r="N403" s="10">
        <v>12.16</v>
      </c>
      <c r="O403" s="10">
        <v>11.9</v>
      </c>
      <c r="P403" s="10">
        <v>11.33</v>
      </c>
      <c r="Q403" s="10">
        <v>9.2799999999999994</v>
      </c>
      <c r="R403" s="676"/>
      <c r="S403" s="692">
        <v>0.63194444444444442</v>
      </c>
      <c r="T403" s="10">
        <f t="shared" si="30"/>
        <v>0</v>
      </c>
      <c r="U403" s="10">
        <f t="shared" si="30"/>
        <v>0</v>
      </c>
      <c r="V403" s="10">
        <f t="shared" si="30"/>
        <v>0</v>
      </c>
      <c r="W403" s="10">
        <f t="shared" si="30"/>
        <v>0</v>
      </c>
      <c r="X403" s="10">
        <f t="shared" si="30"/>
        <v>0</v>
      </c>
      <c r="Y403" s="10">
        <f t="shared" si="30"/>
        <v>9.9999999999997868E-3</v>
      </c>
      <c r="Z403" s="10">
        <f t="shared" si="30"/>
        <v>0</v>
      </c>
      <c r="AA403" s="10">
        <f t="shared" si="30"/>
        <v>0</v>
      </c>
      <c r="AB403" s="13">
        <f t="shared" si="30"/>
        <v>0</v>
      </c>
      <c r="AC403" s="10">
        <f t="shared" si="30"/>
        <v>0</v>
      </c>
      <c r="AD403" s="10">
        <f t="shared" si="30"/>
        <v>0</v>
      </c>
      <c r="AE403" s="10">
        <f t="shared" si="30"/>
        <v>0</v>
      </c>
      <c r="AF403" s="10">
        <f t="shared" si="30"/>
        <v>0</v>
      </c>
      <c r="AG403" s="10">
        <f t="shared" si="30"/>
        <v>9.9999999999997868E-3</v>
      </c>
      <c r="AH403" s="10">
        <f t="shared" si="30"/>
        <v>0</v>
      </c>
      <c r="AI403" s="10">
        <f t="shared" si="30"/>
        <v>0</v>
      </c>
      <c r="AJ403" s="10"/>
      <c r="AK403" s="10"/>
      <c r="AL403" s="10"/>
      <c r="AM403" s="10"/>
      <c r="AN403" s="10"/>
      <c r="AO403" s="10"/>
      <c r="AP403" s="10"/>
      <c r="AQ403" s="10"/>
      <c r="AR403" s="10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  <c r="BD403" s="10"/>
      <c r="BE403" s="173"/>
    </row>
    <row r="404" spans="1:57">
      <c r="A404" s="691">
        <v>0.63541666666666663</v>
      </c>
      <c r="B404" s="10">
        <v>10.02</v>
      </c>
      <c r="C404" s="10">
        <v>11.93</v>
      </c>
      <c r="D404" s="10">
        <v>12.26</v>
      </c>
      <c r="E404" s="10">
        <v>11.4</v>
      </c>
      <c r="F404" s="10">
        <v>10.35</v>
      </c>
      <c r="G404" s="10">
        <v>11.61</v>
      </c>
      <c r="H404" s="10">
        <v>11.62</v>
      </c>
      <c r="I404" s="10">
        <v>10.01</v>
      </c>
      <c r="J404" s="13">
        <v>9.42</v>
      </c>
      <c r="K404" s="10">
        <v>11.07</v>
      </c>
      <c r="L404" s="10">
        <v>12.33</v>
      </c>
      <c r="M404" s="10">
        <v>11.15</v>
      </c>
      <c r="N404" s="10">
        <v>12.16</v>
      </c>
      <c r="O404" s="10">
        <v>11.9</v>
      </c>
      <c r="P404" s="10">
        <v>11.33</v>
      </c>
      <c r="Q404" s="10">
        <v>9.2799999999999994</v>
      </c>
      <c r="R404" s="676"/>
      <c r="S404" s="692">
        <v>0.63541666666666663</v>
      </c>
      <c r="T404" s="10">
        <f t="shared" si="30"/>
        <v>0</v>
      </c>
      <c r="U404" s="10">
        <f t="shared" si="30"/>
        <v>0</v>
      </c>
      <c r="V404" s="10">
        <f t="shared" si="30"/>
        <v>0</v>
      </c>
      <c r="W404" s="10">
        <f t="shared" si="30"/>
        <v>0</v>
      </c>
      <c r="X404" s="10">
        <f t="shared" si="30"/>
        <v>0</v>
      </c>
      <c r="Y404" s="10">
        <f t="shared" si="30"/>
        <v>0</v>
      </c>
      <c r="Z404" s="10">
        <f t="shared" si="30"/>
        <v>0.26999999999999957</v>
      </c>
      <c r="AA404" s="10">
        <f t="shared" si="30"/>
        <v>0</v>
      </c>
      <c r="AB404" s="13">
        <f t="shared" si="30"/>
        <v>0</v>
      </c>
      <c r="AC404" s="10">
        <f t="shared" si="30"/>
        <v>0</v>
      </c>
      <c r="AD404" s="10">
        <f t="shared" si="30"/>
        <v>0</v>
      </c>
      <c r="AE404" s="10">
        <f t="shared" si="30"/>
        <v>0</v>
      </c>
      <c r="AF404" s="10">
        <f t="shared" si="30"/>
        <v>0</v>
      </c>
      <c r="AG404" s="10">
        <f t="shared" si="30"/>
        <v>0</v>
      </c>
      <c r="AH404" s="10">
        <f t="shared" si="30"/>
        <v>0</v>
      </c>
      <c r="AI404" s="10">
        <f t="shared" si="30"/>
        <v>0</v>
      </c>
      <c r="AJ404" s="10"/>
      <c r="AK404" s="10"/>
      <c r="AL404" s="10"/>
      <c r="AM404" s="10"/>
      <c r="AN404" s="10"/>
      <c r="AO404" s="10"/>
      <c r="AP404" s="10"/>
      <c r="AQ404" s="10"/>
      <c r="AR404" s="10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  <c r="BD404" s="10"/>
      <c r="BE404" s="173"/>
    </row>
    <row r="405" spans="1:57">
      <c r="A405" s="691">
        <v>0.63888888888888895</v>
      </c>
      <c r="B405" s="10">
        <v>10.02</v>
      </c>
      <c r="C405" s="10">
        <v>11.93</v>
      </c>
      <c r="D405" s="10">
        <v>12.26</v>
      </c>
      <c r="E405" s="10">
        <v>11.4</v>
      </c>
      <c r="F405" s="10">
        <v>10.35</v>
      </c>
      <c r="G405" s="10">
        <v>11.61</v>
      </c>
      <c r="H405" s="10">
        <v>11.62</v>
      </c>
      <c r="I405" s="10">
        <v>10.01</v>
      </c>
      <c r="J405" s="13">
        <v>9.42</v>
      </c>
      <c r="K405" s="10">
        <v>11.07</v>
      </c>
      <c r="L405" s="10">
        <v>12.51</v>
      </c>
      <c r="M405" s="10">
        <v>11.15</v>
      </c>
      <c r="N405" s="10">
        <v>12.16</v>
      </c>
      <c r="O405" s="10">
        <v>11.9</v>
      </c>
      <c r="P405" s="10">
        <v>11.34</v>
      </c>
      <c r="Q405" s="10">
        <v>9.2799999999999994</v>
      </c>
      <c r="R405" s="676"/>
      <c r="S405" s="692">
        <v>0.63888888888888895</v>
      </c>
      <c r="T405" s="10">
        <f t="shared" si="30"/>
        <v>0</v>
      </c>
      <c r="U405" s="10">
        <f t="shared" si="30"/>
        <v>0</v>
      </c>
      <c r="V405" s="10">
        <f t="shared" si="30"/>
        <v>0</v>
      </c>
      <c r="W405" s="10">
        <f t="shared" si="30"/>
        <v>0</v>
      </c>
      <c r="X405" s="10">
        <f t="shared" si="30"/>
        <v>0</v>
      </c>
      <c r="Y405" s="10">
        <f t="shared" si="30"/>
        <v>0</v>
      </c>
      <c r="Z405" s="10">
        <f t="shared" si="30"/>
        <v>0</v>
      </c>
      <c r="AA405" s="10">
        <f t="shared" si="30"/>
        <v>0</v>
      </c>
      <c r="AB405" s="13">
        <f t="shared" si="30"/>
        <v>0</v>
      </c>
      <c r="AC405" s="10">
        <f t="shared" si="30"/>
        <v>0</v>
      </c>
      <c r="AD405" s="10">
        <f t="shared" si="30"/>
        <v>0.17999999999999972</v>
      </c>
      <c r="AE405" s="10">
        <f t="shared" si="30"/>
        <v>0</v>
      </c>
      <c r="AF405" s="10">
        <f t="shared" si="30"/>
        <v>0</v>
      </c>
      <c r="AG405" s="10">
        <f t="shared" si="30"/>
        <v>0</v>
      </c>
      <c r="AH405" s="10">
        <f t="shared" si="30"/>
        <v>9.9999999999997868E-3</v>
      </c>
      <c r="AI405" s="10">
        <f t="shared" si="30"/>
        <v>0</v>
      </c>
      <c r="AJ405" s="10"/>
      <c r="AK405" s="10"/>
      <c r="AL405" s="10"/>
      <c r="AM405" s="10"/>
      <c r="AN405" s="10"/>
      <c r="AO405" s="10"/>
      <c r="AP405" s="10"/>
      <c r="AQ405" s="10"/>
      <c r="AR405" s="10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  <c r="BD405" s="10"/>
      <c r="BE405" s="173"/>
    </row>
    <row r="406" spans="1:57">
      <c r="A406" s="691">
        <v>0.64236111111111105</v>
      </c>
      <c r="B406" s="10">
        <v>10.02</v>
      </c>
      <c r="C406" s="10">
        <v>11.93</v>
      </c>
      <c r="D406" s="10">
        <v>12.26</v>
      </c>
      <c r="E406" s="10">
        <v>11.4</v>
      </c>
      <c r="F406" s="10">
        <v>10.35</v>
      </c>
      <c r="G406" s="10">
        <v>11.61</v>
      </c>
      <c r="H406" s="10">
        <v>11.62</v>
      </c>
      <c r="I406" s="10">
        <v>10.01</v>
      </c>
      <c r="J406" s="13">
        <v>9.42</v>
      </c>
      <c r="K406" s="10">
        <v>11.12</v>
      </c>
      <c r="L406" s="10">
        <v>12.54</v>
      </c>
      <c r="M406" s="10">
        <v>11.18</v>
      </c>
      <c r="N406" s="10">
        <v>12.16</v>
      </c>
      <c r="O406" s="10">
        <v>11.92</v>
      </c>
      <c r="P406" s="10">
        <v>11.34</v>
      </c>
      <c r="Q406" s="10">
        <v>9.36</v>
      </c>
      <c r="R406" s="676"/>
      <c r="S406" s="692">
        <v>0.64236111111111105</v>
      </c>
      <c r="T406" s="10">
        <f t="shared" si="30"/>
        <v>0</v>
      </c>
      <c r="U406" s="10">
        <f t="shared" si="30"/>
        <v>0</v>
      </c>
      <c r="V406" s="10">
        <f t="shared" si="30"/>
        <v>0</v>
      </c>
      <c r="W406" s="10">
        <f t="shared" si="30"/>
        <v>0</v>
      </c>
      <c r="X406" s="10">
        <f t="shared" si="30"/>
        <v>0</v>
      </c>
      <c r="Y406" s="10">
        <f t="shared" si="30"/>
        <v>0</v>
      </c>
      <c r="Z406" s="10">
        <f t="shared" si="30"/>
        <v>0</v>
      </c>
      <c r="AA406" s="10">
        <f t="shared" si="30"/>
        <v>0</v>
      </c>
      <c r="AB406" s="13">
        <f t="shared" si="30"/>
        <v>0</v>
      </c>
      <c r="AC406" s="10">
        <f t="shared" si="30"/>
        <v>4.9999999999998934E-2</v>
      </c>
      <c r="AD406" s="10">
        <f t="shared" si="30"/>
        <v>2.9999999999999361E-2</v>
      </c>
      <c r="AE406" s="10">
        <f t="shared" si="30"/>
        <v>2.9999999999999361E-2</v>
      </c>
      <c r="AF406" s="10">
        <f t="shared" si="30"/>
        <v>0</v>
      </c>
      <c r="AG406" s="10">
        <f t="shared" si="30"/>
        <v>1.9999999999999574E-2</v>
      </c>
      <c r="AH406" s="10">
        <f t="shared" si="30"/>
        <v>0</v>
      </c>
      <c r="AI406" s="10">
        <f t="shared" si="30"/>
        <v>8.0000000000000071E-2</v>
      </c>
      <c r="AJ406" s="10"/>
      <c r="AK406" s="10"/>
      <c r="AL406" s="10"/>
      <c r="AM406" s="10"/>
      <c r="AN406" s="10"/>
      <c r="AO406" s="10"/>
      <c r="AP406" s="10"/>
      <c r="AQ406" s="10"/>
      <c r="AR406" s="10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  <c r="BD406" s="10"/>
      <c r="BE406" s="173"/>
    </row>
    <row r="407" spans="1:57">
      <c r="A407" s="691">
        <v>0.64583333333333337</v>
      </c>
      <c r="B407" s="10">
        <v>10.02</v>
      </c>
      <c r="C407" s="10">
        <v>12</v>
      </c>
      <c r="D407" s="10">
        <v>12.26</v>
      </c>
      <c r="E407" s="10">
        <v>11.4</v>
      </c>
      <c r="F407" s="10">
        <v>10.35</v>
      </c>
      <c r="G407" s="10">
        <v>11.61</v>
      </c>
      <c r="H407" s="10">
        <v>11.62</v>
      </c>
      <c r="I407" s="10">
        <v>10.01</v>
      </c>
      <c r="J407" s="13">
        <v>9.42</v>
      </c>
      <c r="K407" s="10">
        <v>11.29</v>
      </c>
      <c r="L407" s="10">
        <v>12.54</v>
      </c>
      <c r="M407" s="10">
        <v>11.21</v>
      </c>
      <c r="N407" s="10">
        <v>12.16</v>
      </c>
      <c r="O407" s="10">
        <v>11.92</v>
      </c>
      <c r="P407" s="10">
        <v>11.34</v>
      </c>
      <c r="Q407" s="10">
        <v>9.81</v>
      </c>
      <c r="R407" s="676"/>
      <c r="S407" s="692">
        <v>0.64583333333333337</v>
      </c>
      <c r="T407" s="10">
        <f t="shared" si="30"/>
        <v>0</v>
      </c>
      <c r="U407" s="10">
        <f t="shared" si="30"/>
        <v>7.0000000000000284E-2</v>
      </c>
      <c r="V407" s="10">
        <f t="shared" si="30"/>
        <v>0</v>
      </c>
      <c r="W407" s="10">
        <f t="shared" si="30"/>
        <v>0</v>
      </c>
      <c r="X407" s="10">
        <f t="shared" si="30"/>
        <v>0</v>
      </c>
      <c r="Y407" s="10">
        <f t="shared" si="30"/>
        <v>0</v>
      </c>
      <c r="Z407" s="10">
        <f t="shared" si="30"/>
        <v>0</v>
      </c>
      <c r="AA407" s="10">
        <f t="shared" si="30"/>
        <v>0</v>
      </c>
      <c r="AB407" s="13">
        <f t="shared" si="30"/>
        <v>0</v>
      </c>
      <c r="AC407" s="10">
        <f t="shared" si="30"/>
        <v>0.16999999999999993</v>
      </c>
      <c r="AD407" s="10">
        <f t="shared" si="30"/>
        <v>0</v>
      </c>
      <c r="AE407" s="10">
        <f t="shared" ref="AE407:AI457" si="31">M407-M406</f>
        <v>3.0000000000001137E-2</v>
      </c>
      <c r="AF407" s="10">
        <f t="shared" si="31"/>
        <v>0</v>
      </c>
      <c r="AG407" s="10">
        <f t="shared" si="31"/>
        <v>0</v>
      </c>
      <c r="AH407" s="10">
        <f t="shared" si="31"/>
        <v>0</v>
      </c>
      <c r="AI407" s="10">
        <f t="shared" si="31"/>
        <v>0.45000000000000107</v>
      </c>
      <c r="AJ407" s="10"/>
      <c r="AK407" s="10"/>
      <c r="AL407" s="10"/>
      <c r="AM407" s="10"/>
      <c r="AN407" s="10"/>
      <c r="AO407" s="10"/>
      <c r="AP407" s="10"/>
      <c r="AQ407" s="10"/>
      <c r="AR407" s="10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  <c r="BD407" s="10"/>
      <c r="BE407" s="173"/>
    </row>
    <row r="408" spans="1:57">
      <c r="A408" s="691">
        <v>0.64930555555555558</v>
      </c>
      <c r="B408" s="10">
        <v>10.02</v>
      </c>
      <c r="C408" s="10">
        <v>12</v>
      </c>
      <c r="D408" s="10">
        <v>12.26</v>
      </c>
      <c r="E408" s="10">
        <v>11.4</v>
      </c>
      <c r="F408" s="10">
        <v>10.35</v>
      </c>
      <c r="G408" s="10">
        <v>11.61</v>
      </c>
      <c r="H408" s="10">
        <v>11.62</v>
      </c>
      <c r="I408" s="10">
        <v>10.06</v>
      </c>
      <c r="J408" s="13">
        <v>9.42</v>
      </c>
      <c r="K408" s="10">
        <v>11.29</v>
      </c>
      <c r="L408" s="10">
        <v>12.54</v>
      </c>
      <c r="M408" s="10">
        <v>11.22</v>
      </c>
      <c r="N408" s="10">
        <v>12.16</v>
      </c>
      <c r="O408" s="10">
        <v>11.92</v>
      </c>
      <c r="P408" s="10">
        <v>11.34</v>
      </c>
      <c r="Q408" s="10">
        <v>9.83</v>
      </c>
      <c r="R408" s="676"/>
      <c r="S408" s="692">
        <v>0.64930555555555558</v>
      </c>
      <c r="T408" s="10">
        <f t="shared" ref="T408:AD431" si="32">B408-B407</f>
        <v>0</v>
      </c>
      <c r="U408" s="10">
        <f t="shared" si="32"/>
        <v>0</v>
      </c>
      <c r="V408" s="10">
        <f t="shared" si="32"/>
        <v>0</v>
      </c>
      <c r="W408" s="10">
        <f t="shared" si="32"/>
        <v>0</v>
      </c>
      <c r="X408" s="10">
        <f t="shared" si="32"/>
        <v>0</v>
      </c>
      <c r="Y408" s="10">
        <f t="shared" si="32"/>
        <v>0</v>
      </c>
      <c r="Z408" s="10">
        <f t="shared" si="32"/>
        <v>0</v>
      </c>
      <c r="AA408" s="10">
        <f t="shared" si="32"/>
        <v>5.0000000000000711E-2</v>
      </c>
      <c r="AB408" s="13">
        <f t="shared" si="32"/>
        <v>0</v>
      </c>
      <c r="AC408" s="10">
        <f t="shared" si="32"/>
        <v>0</v>
      </c>
      <c r="AD408" s="10">
        <f t="shared" si="32"/>
        <v>0</v>
      </c>
      <c r="AE408" s="10">
        <f t="shared" si="31"/>
        <v>9.9999999999997868E-3</v>
      </c>
      <c r="AF408" s="10">
        <f t="shared" si="31"/>
        <v>0</v>
      </c>
      <c r="AG408" s="10">
        <f t="shared" si="31"/>
        <v>0</v>
      </c>
      <c r="AH408" s="10">
        <f t="shared" si="31"/>
        <v>0</v>
      </c>
      <c r="AI408" s="10">
        <f t="shared" si="31"/>
        <v>1.9999999999999574E-2</v>
      </c>
      <c r="AJ408" s="10"/>
      <c r="AK408" s="10"/>
      <c r="AL408" s="10"/>
      <c r="AM408" s="10"/>
      <c r="AN408" s="10"/>
      <c r="AO408" s="10"/>
      <c r="AP408" s="10"/>
      <c r="AQ408" s="10"/>
      <c r="AR408" s="10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  <c r="BD408" s="10"/>
      <c r="BE408" s="173"/>
    </row>
    <row r="409" spans="1:57">
      <c r="A409" s="691">
        <v>0.65277777777777779</v>
      </c>
      <c r="B409" s="10">
        <v>10.02</v>
      </c>
      <c r="C409" s="10">
        <v>12</v>
      </c>
      <c r="D409" s="10">
        <v>12.26</v>
      </c>
      <c r="E409" s="10">
        <v>11.4</v>
      </c>
      <c r="F409" s="10">
        <v>10.35</v>
      </c>
      <c r="G409" s="10">
        <v>11.61</v>
      </c>
      <c r="H409" s="10">
        <v>11.62</v>
      </c>
      <c r="I409" s="10">
        <v>10.06</v>
      </c>
      <c r="J409" s="13">
        <v>9.42</v>
      </c>
      <c r="K409" s="10">
        <v>11.29</v>
      </c>
      <c r="L409" s="10">
        <v>12.54</v>
      </c>
      <c r="M409" s="10">
        <v>11.22</v>
      </c>
      <c r="N409" s="10">
        <v>12.16</v>
      </c>
      <c r="O409" s="10">
        <v>11.92</v>
      </c>
      <c r="P409" s="10">
        <v>11.34</v>
      </c>
      <c r="Q409" s="10">
        <v>9.83</v>
      </c>
      <c r="R409" s="676"/>
      <c r="S409" s="692">
        <v>0.65277777777777779</v>
      </c>
      <c r="T409" s="10">
        <f t="shared" si="32"/>
        <v>0</v>
      </c>
      <c r="U409" s="10">
        <f t="shared" si="32"/>
        <v>0</v>
      </c>
      <c r="V409" s="10">
        <f t="shared" si="32"/>
        <v>0</v>
      </c>
      <c r="W409" s="10">
        <f t="shared" si="32"/>
        <v>0</v>
      </c>
      <c r="X409" s="10">
        <f t="shared" si="32"/>
        <v>0</v>
      </c>
      <c r="Y409" s="10">
        <f t="shared" si="32"/>
        <v>0</v>
      </c>
      <c r="Z409" s="10">
        <f t="shared" si="32"/>
        <v>0</v>
      </c>
      <c r="AA409" s="10">
        <f t="shared" si="32"/>
        <v>0</v>
      </c>
      <c r="AB409" s="13">
        <f t="shared" si="32"/>
        <v>0</v>
      </c>
      <c r="AC409" s="10">
        <f t="shared" si="32"/>
        <v>0</v>
      </c>
      <c r="AD409" s="10">
        <f t="shared" si="32"/>
        <v>0</v>
      </c>
      <c r="AE409" s="10">
        <f t="shared" si="31"/>
        <v>0</v>
      </c>
      <c r="AF409" s="10">
        <f t="shared" si="31"/>
        <v>0</v>
      </c>
      <c r="AG409" s="10">
        <f t="shared" si="31"/>
        <v>0</v>
      </c>
      <c r="AH409" s="10">
        <f t="shared" si="31"/>
        <v>0</v>
      </c>
      <c r="AI409" s="10">
        <f t="shared" si="31"/>
        <v>0</v>
      </c>
      <c r="AJ409" s="10"/>
      <c r="AK409" s="10"/>
      <c r="AL409" s="10"/>
      <c r="AM409" s="10"/>
      <c r="AN409" s="10"/>
      <c r="AO409" s="10"/>
      <c r="AP409" s="10"/>
      <c r="AQ409" s="10"/>
      <c r="AR409" s="10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  <c r="BD409" s="10"/>
      <c r="BE409" s="173"/>
    </row>
    <row r="410" spans="1:57">
      <c r="A410" s="691">
        <v>0.65625</v>
      </c>
      <c r="B410" s="10">
        <v>10.02</v>
      </c>
      <c r="C410" s="10">
        <v>12</v>
      </c>
      <c r="D410" s="10">
        <v>12.26</v>
      </c>
      <c r="E410" s="10">
        <v>11.4</v>
      </c>
      <c r="F410" s="10">
        <v>10.5</v>
      </c>
      <c r="G410" s="10">
        <v>11.61</v>
      </c>
      <c r="H410" s="10">
        <v>11.62</v>
      </c>
      <c r="I410" s="10">
        <v>10.06</v>
      </c>
      <c r="J410" s="13">
        <v>9.42</v>
      </c>
      <c r="K410" s="10">
        <v>11.31</v>
      </c>
      <c r="L410" s="10">
        <v>12.54</v>
      </c>
      <c r="M410" s="10">
        <v>11.22</v>
      </c>
      <c r="N410" s="10">
        <v>12.16</v>
      </c>
      <c r="O410" s="10">
        <v>11.92</v>
      </c>
      <c r="P410" s="10">
        <v>11.34</v>
      </c>
      <c r="Q410" s="10">
        <v>9.83</v>
      </c>
      <c r="R410" s="676"/>
      <c r="S410" s="692">
        <v>0.65625</v>
      </c>
      <c r="T410" s="10">
        <f t="shared" si="32"/>
        <v>0</v>
      </c>
      <c r="U410" s="10">
        <f t="shared" si="32"/>
        <v>0</v>
      </c>
      <c r="V410" s="10">
        <f t="shared" si="32"/>
        <v>0</v>
      </c>
      <c r="W410" s="10">
        <f t="shared" si="32"/>
        <v>0</v>
      </c>
      <c r="X410" s="10">
        <f t="shared" si="32"/>
        <v>0.15000000000000036</v>
      </c>
      <c r="Y410" s="10">
        <f t="shared" si="32"/>
        <v>0</v>
      </c>
      <c r="Z410" s="10">
        <f t="shared" si="32"/>
        <v>0</v>
      </c>
      <c r="AA410" s="10">
        <f t="shared" si="32"/>
        <v>0</v>
      </c>
      <c r="AB410" s="13">
        <f t="shared" si="32"/>
        <v>0</v>
      </c>
      <c r="AC410" s="10">
        <f t="shared" si="32"/>
        <v>2.000000000000135E-2</v>
      </c>
      <c r="AD410" s="10">
        <f t="shared" si="32"/>
        <v>0</v>
      </c>
      <c r="AE410" s="10">
        <f t="shared" si="31"/>
        <v>0</v>
      </c>
      <c r="AF410" s="10">
        <f t="shared" si="31"/>
        <v>0</v>
      </c>
      <c r="AG410" s="10">
        <f t="shared" si="31"/>
        <v>0</v>
      </c>
      <c r="AH410" s="10">
        <f t="shared" si="31"/>
        <v>0</v>
      </c>
      <c r="AI410" s="10">
        <f t="shared" si="31"/>
        <v>0</v>
      </c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  <c r="BD410" s="10"/>
      <c r="BE410" s="173"/>
    </row>
    <row r="411" spans="1:57">
      <c r="A411" s="691">
        <v>0.65972222222222221</v>
      </c>
      <c r="B411" s="10">
        <v>10.02</v>
      </c>
      <c r="C411" s="10">
        <v>12</v>
      </c>
      <c r="D411" s="10">
        <v>12.26</v>
      </c>
      <c r="E411" s="10">
        <v>11.4</v>
      </c>
      <c r="F411" s="10">
        <v>10.61</v>
      </c>
      <c r="G411" s="10">
        <v>11.61</v>
      </c>
      <c r="H411" s="10">
        <v>11.65</v>
      </c>
      <c r="I411" s="10">
        <v>10.06</v>
      </c>
      <c r="J411" s="13">
        <v>9.42</v>
      </c>
      <c r="K411" s="10">
        <v>11.31</v>
      </c>
      <c r="L411" s="10">
        <v>12.54</v>
      </c>
      <c r="M411" s="10">
        <v>11.22</v>
      </c>
      <c r="N411" s="10">
        <v>12.16</v>
      </c>
      <c r="O411" s="10">
        <v>11.92</v>
      </c>
      <c r="P411" s="10">
        <v>11.34</v>
      </c>
      <c r="Q411" s="10">
        <v>9.83</v>
      </c>
      <c r="R411" s="676"/>
      <c r="S411" s="692">
        <v>0.65972222222222221</v>
      </c>
      <c r="T411" s="10">
        <f t="shared" si="32"/>
        <v>0</v>
      </c>
      <c r="U411" s="10">
        <f t="shared" si="32"/>
        <v>0</v>
      </c>
      <c r="V411" s="10">
        <f t="shared" si="32"/>
        <v>0</v>
      </c>
      <c r="W411" s="10">
        <f t="shared" si="32"/>
        <v>0</v>
      </c>
      <c r="X411" s="10">
        <f t="shared" si="32"/>
        <v>0.10999999999999943</v>
      </c>
      <c r="Y411" s="10">
        <f t="shared" si="32"/>
        <v>0</v>
      </c>
      <c r="Z411" s="10">
        <f t="shared" si="32"/>
        <v>3.0000000000001137E-2</v>
      </c>
      <c r="AA411" s="10">
        <f t="shared" si="32"/>
        <v>0</v>
      </c>
      <c r="AB411" s="13">
        <f t="shared" si="32"/>
        <v>0</v>
      </c>
      <c r="AC411" s="10">
        <f t="shared" si="32"/>
        <v>0</v>
      </c>
      <c r="AD411" s="10">
        <f t="shared" si="32"/>
        <v>0</v>
      </c>
      <c r="AE411" s="10">
        <f t="shared" si="31"/>
        <v>0</v>
      </c>
      <c r="AF411" s="10">
        <f t="shared" si="31"/>
        <v>0</v>
      </c>
      <c r="AG411" s="10">
        <f t="shared" si="31"/>
        <v>0</v>
      </c>
      <c r="AH411" s="10">
        <f t="shared" si="31"/>
        <v>0</v>
      </c>
      <c r="AI411" s="10">
        <f t="shared" si="31"/>
        <v>0</v>
      </c>
      <c r="AJ411" s="10"/>
      <c r="AK411" s="10"/>
      <c r="AL411" s="10"/>
      <c r="AM411" s="10"/>
      <c r="AN411" s="10"/>
      <c r="AO411" s="10"/>
      <c r="AP411" s="10"/>
      <c r="AQ411" s="10"/>
      <c r="AR411" s="10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  <c r="BD411" s="10"/>
      <c r="BE411" s="173"/>
    </row>
    <row r="412" spans="1:57" ht="16" thickBot="1">
      <c r="A412" s="691">
        <v>0.66319444444444442</v>
      </c>
      <c r="B412" s="10">
        <v>10.02</v>
      </c>
      <c r="C412" s="10">
        <v>12.02</v>
      </c>
      <c r="D412" s="10">
        <v>12.26</v>
      </c>
      <c r="E412" s="10">
        <v>11.42</v>
      </c>
      <c r="F412" s="10">
        <v>10.61</v>
      </c>
      <c r="G412" s="10">
        <v>11.61</v>
      </c>
      <c r="H412" s="10">
        <v>11.65</v>
      </c>
      <c r="I412" s="10">
        <v>10.15</v>
      </c>
      <c r="J412" s="13">
        <v>9.42</v>
      </c>
      <c r="K412" s="10">
        <v>11.31</v>
      </c>
      <c r="L412" s="10">
        <v>12.54</v>
      </c>
      <c r="M412" s="10">
        <v>11.22</v>
      </c>
      <c r="N412" s="10">
        <v>12.16</v>
      </c>
      <c r="O412" s="10">
        <v>11.92</v>
      </c>
      <c r="P412" s="10">
        <v>11.34</v>
      </c>
      <c r="Q412" s="10">
        <v>9.83</v>
      </c>
      <c r="R412" s="676"/>
      <c r="S412" s="692">
        <v>0.66319444444444442</v>
      </c>
      <c r="T412" s="10">
        <f t="shared" si="32"/>
        <v>0</v>
      </c>
      <c r="U412" s="10">
        <f t="shared" si="32"/>
        <v>1.9999999999999574E-2</v>
      </c>
      <c r="V412" s="10">
        <f t="shared" si="32"/>
        <v>0</v>
      </c>
      <c r="W412" s="10">
        <f t="shared" si="32"/>
        <v>1.9999999999999574E-2</v>
      </c>
      <c r="X412" s="10">
        <f t="shared" si="32"/>
        <v>0</v>
      </c>
      <c r="Y412" s="10">
        <f t="shared" si="32"/>
        <v>0</v>
      </c>
      <c r="Z412" s="10">
        <f t="shared" si="32"/>
        <v>0</v>
      </c>
      <c r="AA412" s="10">
        <f t="shared" si="32"/>
        <v>8.9999999999999858E-2</v>
      </c>
      <c r="AB412" s="13">
        <f t="shared" si="32"/>
        <v>0</v>
      </c>
      <c r="AC412" s="10">
        <f t="shared" si="32"/>
        <v>0</v>
      </c>
      <c r="AD412" s="10">
        <f t="shared" si="32"/>
        <v>0</v>
      </c>
      <c r="AE412" s="10">
        <f t="shared" si="31"/>
        <v>0</v>
      </c>
      <c r="AF412" s="10">
        <f t="shared" si="31"/>
        <v>0</v>
      </c>
      <c r="AG412" s="10">
        <f t="shared" si="31"/>
        <v>0</v>
      </c>
      <c r="AH412" s="10">
        <f t="shared" si="31"/>
        <v>0</v>
      </c>
      <c r="AI412" s="10">
        <f t="shared" si="31"/>
        <v>0</v>
      </c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  <c r="BD412" s="10"/>
      <c r="BE412" s="173"/>
    </row>
    <row r="413" spans="1:57" ht="16" thickTop="1">
      <c r="A413" s="690">
        <v>0.66666666666666663</v>
      </c>
      <c r="B413" s="91">
        <v>10.02</v>
      </c>
      <c r="C413" s="91">
        <v>12.02</v>
      </c>
      <c r="D413" s="91">
        <v>12.26</v>
      </c>
      <c r="E413" s="91">
        <v>11.42</v>
      </c>
      <c r="F413" s="91">
        <v>10.61</v>
      </c>
      <c r="G413" s="91">
        <v>11.65</v>
      </c>
      <c r="H413" s="91">
        <v>11.65</v>
      </c>
      <c r="I413" s="91">
        <v>10.19</v>
      </c>
      <c r="J413" s="345">
        <v>9.42</v>
      </c>
      <c r="K413" s="91">
        <v>11.31</v>
      </c>
      <c r="L413" s="91">
        <v>12.54</v>
      </c>
      <c r="M413" s="91">
        <v>11.22</v>
      </c>
      <c r="N413" s="91">
        <v>12.17</v>
      </c>
      <c r="O413" s="91">
        <v>11.92</v>
      </c>
      <c r="P413" s="91">
        <v>11.38</v>
      </c>
      <c r="Q413" s="91">
        <v>9.83</v>
      </c>
      <c r="R413" s="676"/>
      <c r="S413" s="673">
        <v>0.66666666666666663</v>
      </c>
      <c r="T413" s="91">
        <f t="shared" si="32"/>
        <v>0</v>
      </c>
      <c r="U413" s="91">
        <f t="shared" si="32"/>
        <v>0</v>
      </c>
      <c r="V413" s="91">
        <f t="shared" si="32"/>
        <v>0</v>
      </c>
      <c r="W413" s="91">
        <f t="shared" si="32"/>
        <v>0</v>
      </c>
      <c r="X413" s="91">
        <f t="shared" si="32"/>
        <v>0</v>
      </c>
      <c r="Y413" s="91">
        <f t="shared" si="32"/>
        <v>4.0000000000000924E-2</v>
      </c>
      <c r="Z413" s="91">
        <f t="shared" si="32"/>
        <v>0</v>
      </c>
      <c r="AA413" s="91">
        <f t="shared" si="32"/>
        <v>3.9999999999999147E-2</v>
      </c>
      <c r="AB413" s="345">
        <f t="shared" si="32"/>
        <v>0</v>
      </c>
      <c r="AC413" s="91">
        <f t="shared" si="32"/>
        <v>0</v>
      </c>
      <c r="AD413" s="91">
        <f t="shared" si="32"/>
        <v>0</v>
      </c>
      <c r="AE413" s="91">
        <f t="shared" si="31"/>
        <v>0</v>
      </c>
      <c r="AF413" s="91">
        <f t="shared" si="31"/>
        <v>9.9999999999997868E-3</v>
      </c>
      <c r="AG413" s="91">
        <f t="shared" si="31"/>
        <v>0</v>
      </c>
      <c r="AH413" s="91">
        <f t="shared" si="31"/>
        <v>4.0000000000000924E-2</v>
      </c>
      <c r="AI413" s="91">
        <f t="shared" si="31"/>
        <v>0</v>
      </c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  <c r="BD413" s="10"/>
      <c r="BE413" s="173"/>
    </row>
    <row r="414" spans="1:57">
      <c r="A414" s="691">
        <v>0.67013888888888884</v>
      </c>
      <c r="B414" s="10">
        <v>10.02</v>
      </c>
      <c r="C414" s="10">
        <v>12.02</v>
      </c>
      <c r="D414" s="10">
        <v>12.26</v>
      </c>
      <c r="E414" s="10">
        <v>11.42</v>
      </c>
      <c r="F414" s="10">
        <v>10.61</v>
      </c>
      <c r="G414" s="10">
        <v>11.77</v>
      </c>
      <c r="H414" s="10">
        <v>11.65</v>
      </c>
      <c r="I414" s="10">
        <v>10.19</v>
      </c>
      <c r="J414" s="13">
        <v>9.42</v>
      </c>
      <c r="K414" s="10">
        <v>11.31</v>
      </c>
      <c r="L414" s="10">
        <v>12.54</v>
      </c>
      <c r="M414" s="10">
        <v>11.22</v>
      </c>
      <c r="N414" s="10">
        <v>12.17</v>
      </c>
      <c r="O414" s="10">
        <v>11.92</v>
      </c>
      <c r="P414" s="10">
        <v>11.44</v>
      </c>
      <c r="Q414" s="10">
        <v>9.83</v>
      </c>
      <c r="R414" s="676"/>
      <c r="S414" s="692">
        <v>0.67013888888888884</v>
      </c>
      <c r="T414" s="10">
        <f t="shared" si="32"/>
        <v>0</v>
      </c>
      <c r="U414" s="10">
        <f t="shared" si="32"/>
        <v>0</v>
      </c>
      <c r="V414" s="10">
        <f t="shared" si="32"/>
        <v>0</v>
      </c>
      <c r="W414" s="10">
        <f t="shared" si="32"/>
        <v>0</v>
      </c>
      <c r="X414" s="10">
        <f t="shared" si="32"/>
        <v>0</v>
      </c>
      <c r="Y414" s="10">
        <f t="shared" si="32"/>
        <v>0.11999999999999922</v>
      </c>
      <c r="Z414" s="10">
        <f t="shared" si="32"/>
        <v>0</v>
      </c>
      <c r="AA414" s="10">
        <f t="shared" si="32"/>
        <v>0</v>
      </c>
      <c r="AB414" s="13">
        <f t="shared" si="32"/>
        <v>0</v>
      </c>
      <c r="AC414" s="10">
        <f t="shared" si="32"/>
        <v>0</v>
      </c>
      <c r="AD414" s="10">
        <f t="shared" si="32"/>
        <v>0</v>
      </c>
      <c r="AE414" s="10">
        <f t="shared" si="31"/>
        <v>0</v>
      </c>
      <c r="AF414" s="10">
        <f t="shared" si="31"/>
        <v>0</v>
      </c>
      <c r="AG414" s="10">
        <f t="shared" si="31"/>
        <v>0</v>
      </c>
      <c r="AH414" s="10">
        <f t="shared" si="31"/>
        <v>5.9999999999998721E-2</v>
      </c>
      <c r="AI414" s="10">
        <f t="shared" si="31"/>
        <v>0</v>
      </c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  <c r="AZ414" s="10"/>
      <c r="BA414" s="10"/>
      <c r="BB414" s="10"/>
      <c r="BC414" s="10"/>
      <c r="BD414" s="10"/>
      <c r="BE414" s="173"/>
    </row>
    <row r="415" spans="1:57">
      <c r="A415" s="691">
        <v>0.67361111111111116</v>
      </c>
      <c r="B415" s="10">
        <v>10.02</v>
      </c>
      <c r="C415" s="10">
        <v>12.02</v>
      </c>
      <c r="D415" s="10">
        <v>12.26</v>
      </c>
      <c r="E415" s="10">
        <v>11.42</v>
      </c>
      <c r="F415" s="10">
        <v>10.61</v>
      </c>
      <c r="G415" s="10">
        <v>11.79</v>
      </c>
      <c r="H415" s="10">
        <v>11.65</v>
      </c>
      <c r="I415" s="10">
        <v>10.19</v>
      </c>
      <c r="J415" s="13">
        <v>9.42</v>
      </c>
      <c r="K415" s="10">
        <v>11.31</v>
      </c>
      <c r="L415" s="10">
        <v>12.54</v>
      </c>
      <c r="M415" s="10">
        <v>11.22</v>
      </c>
      <c r="N415" s="10">
        <v>12.17</v>
      </c>
      <c r="O415" s="10">
        <v>11.92</v>
      </c>
      <c r="P415" s="10">
        <v>11.44</v>
      </c>
      <c r="Q415" s="10">
        <v>9.83</v>
      </c>
      <c r="R415" s="676"/>
      <c r="S415" s="692">
        <v>0.67361111111111116</v>
      </c>
      <c r="T415" s="10">
        <f t="shared" si="32"/>
        <v>0</v>
      </c>
      <c r="U415" s="10">
        <f t="shared" si="32"/>
        <v>0</v>
      </c>
      <c r="V415" s="10">
        <f t="shared" si="32"/>
        <v>0</v>
      </c>
      <c r="W415" s="10">
        <f t="shared" si="32"/>
        <v>0</v>
      </c>
      <c r="X415" s="10">
        <f t="shared" si="32"/>
        <v>0</v>
      </c>
      <c r="Y415" s="10">
        <f t="shared" si="32"/>
        <v>1.9999999999999574E-2</v>
      </c>
      <c r="Z415" s="10">
        <f t="shared" si="32"/>
        <v>0</v>
      </c>
      <c r="AA415" s="10">
        <f t="shared" si="32"/>
        <v>0</v>
      </c>
      <c r="AB415" s="13">
        <f t="shared" si="32"/>
        <v>0</v>
      </c>
      <c r="AC415" s="10">
        <f t="shared" si="32"/>
        <v>0</v>
      </c>
      <c r="AD415" s="10">
        <f t="shared" si="32"/>
        <v>0</v>
      </c>
      <c r="AE415" s="10">
        <f t="shared" si="31"/>
        <v>0</v>
      </c>
      <c r="AF415" s="10">
        <f t="shared" si="31"/>
        <v>0</v>
      </c>
      <c r="AG415" s="10">
        <f t="shared" si="31"/>
        <v>0</v>
      </c>
      <c r="AH415" s="10">
        <f t="shared" si="31"/>
        <v>0</v>
      </c>
      <c r="AI415" s="10">
        <f t="shared" si="31"/>
        <v>0</v>
      </c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  <c r="AZ415" s="10"/>
      <c r="BA415" s="10"/>
      <c r="BB415" s="10"/>
      <c r="BC415" s="10"/>
      <c r="BD415" s="10"/>
      <c r="BE415" s="173"/>
    </row>
    <row r="416" spans="1:57">
      <c r="A416" s="691">
        <v>0.67708333333333337</v>
      </c>
      <c r="B416" s="10">
        <v>10.02</v>
      </c>
      <c r="C416" s="10">
        <v>12.02</v>
      </c>
      <c r="D416" s="10">
        <v>12.26</v>
      </c>
      <c r="E416" s="10">
        <v>11.42</v>
      </c>
      <c r="F416" s="10">
        <v>10.61</v>
      </c>
      <c r="G416" s="10">
        <v>11.79</v>
      </c>
      <c r="H416" s="10">
        <v>11.65</v>
      </c>
      <c r="I416" s="10">
        <v>10.19</v>
      </c>
      <c r="J416" s="13">
        <v>9.42</v>
      </c>
      <c r="K416" s="10">
        <v>11.31</v>
      </c>
      <c r="L416" s="10">
        <v>12.54</v>
      </c>
      <c r="M416" s="10">
        <v>11.22</v>
      </c>
      <c r="N416" s="10">
        <v>12.17</v>
      </c>
      <c r="O416" s="10">
        <v>11.92</v>
      </c>
      <c r="P416" s="10">
        <v>11.47</v>
      </c>
      <c r="Q416" s="10">
        <v>9.83</v>
      </c>
      <c r="R416" s="676"/>
      <c r="S416" s="692">
        <v>0.67708333333333337</v>
      </c>
      <c r="T416" s="10">
        <f t="shared" si="32"/>
        <v>0</v>
      </c>
      <c r="U416" s="10">
        <f t="shared" si="32"/>
        <v>0</v>
      </c>
      <c r="V416" s="10">
        <f t="shared" si="32"/>
        <v>0</v>
      </c>
      <c r="W416" s="10">
        <f t="shared" si="32"/>
        <v>0</v>
      </c>
      <c r="X416" s="10">
        <f t="shared" si="32"/>
        <v>0</v>
      </c>
      <c r="Y416" s="10">
        <f t="shared" si="32"/>
        <v>0</v>
      </c>
      <c r="Z416" s="10">
        <f t="shared" si="32"/>
        <v>0</v>
      </c>
      <c r="AA416" s="10">
        <f t="shared" si="32"/>
        <v>0</v>
      </c>
      <c r="AB416" s="13">
        <f t="shared" si="32"/>
        <v>0</v>
      </c>
      <c r="AC416" s="10">
        <f t="shared" si="32"/>
        <v>0</v>
      </c>
      <c r="AD416" s="10">
        <f t="shared" si="32"/>
        <v>0</v>
      </c>
      <c r="AE416" s="10">
        <f t="shared" si="31"/>
        <v>0</v>
      </c>
      <c r="AF416" s="10">
        <f t="shared" si="31"/>
        <v>0</v>
      </c>
      <c r="AG416" s="10">
        <f t="shared" si="31"/>
        <v>0</v>
      </c>
      <c r="AH416" s="10">
        <f t="shared" si="31"/>
        <v>3.0000000000001137E-2</v>
      </c>
      <c r="AI416" s="10">
        <f t="shared" si="31"/>
        <v>0</v>
      </c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  <c r="AZ416" s="10"/>
      <c r="BA416" s="10"/>
      <c r="BB416" s="10"/>
      <c r="BC416" s="10"/>
      <c r="BD416" s="10"/>
      <c r="BE416" s="173"/>
    </row>
    <row r="417" spans="1:57">
      <c r="A417" s="691">
        <v>0.68055555555555547</v>
      </c>
      <c r="B417" s="10">
        <v>10.02</v>
      </c>
      <c r="C417" s="10">
        <v>12.02</v>
      </c>
      <c r="D417" s="10">
        <v>12.26</v>
      </c>
      <c r="E417" s="10">
        <v>11.42</v>
      </c>
      <c r="F417" s="10">
        <v>10.61</v>
      </c>
      <c r="G417" s="10">
        <v>11.8</v>
      </c>
      <c r="H417" s="10">
        <v>11.65</v>
      </c>
      <c r="I417" s="10">
        <v>10.19</v>
      </c>
      <c r="J417" s="13">
        <v>9.42</v>
      </c>
      <c r="K417" s="10">
        <v>11.31</v>
      </c>
      <c r="L417" s="10">
        <v>12.54</v>
      </c>
      <c r="M417" s="10">
        <v>11.22</v>
      </c>
      <c r="N417" s="10">
        <v>12.17</v>
      </c>
      <c r="O417" s="10">
        <v>11.92</v>
      </c>
      <c r="P417" s="10">
        <v>11.47</v>
      </c>
      <c r="Q417" s="10">
        <v>9.83</v>
      </c>
      <c r="R417" s="676"/>
      <c r="S417" s="692">
        <v>0.68055555555555547</v>
      </c>
      <c r="T417" s="10">
        <f t="shared" si="32"/>
        <v>0</v>
      </c>
      <c r="U417" s="10">
        <f t="shared" si="32"/>
        <v>0</v>
      </c>
      <c r="V417" s="10">
        <f t="shared" si="32"/>
        <v>0</v>
      </c>
      <c r="W417" s="10">
        <f t="shared" si="32"/>
        <v>0</v>
      </c>
      <c r="X417" s="10">
        <f t="shared" si="32"/>
        <v>0</v>
      </c>
      <c r="Y417" s="10">
        <f t="shared" si="32"/>
        <v>1.0000000000001563E-2</v>
      </c>
      <c r="Z417" s="10">
        <f t="shared" si="32"/>
        <v>0</v>
      </c>
      <c r="AA417" s="10">
        <f t="shared" si="32"/>
        <v>0</v>
      </c>
      <c r="AB417" s="13">
        <f t="shared" si="32"/>
        <v>0</v>
      </c>
      <c r="AC417" s="10">
        <f t="shared" si="32"/>
        <v>0</v>
      </c>
      <c r="AD417" s="10">
        <f t="shared" si="32"/>
        <v>0</v>
      </c>
      <c r="AE417" s="10">
        <f t="shared" si="31"/>
        <v>0</v>
      </c>
      <c r="AF417" s="10">
        <f t="shared" si="31"/>
        <v>0</v>
      </c>
      <c r="AG417" s="10">
        <f t="shared" si="31"/>
        <v>0</v>
      </c>
      <c r="AH417" s="10">
        <f t="shared" si="31"/>
        <v>0</v>
      </c>
      <c r="AI417" s="10">
        <f t="shared" si="31"/>
        <v>0</v>
      </c>
      <c r="AJ417" s="10"/>
      <c r="AK417" s="10"/>
      <c r="AL417" s="10"/>
      <c r="AM417" s="10"/>
      <c r="AN417" s="10"/>
      <c r="AO417" s="10"/>
      <c r="AP417" s="10"/>
      <c r="AQ417" s="10"/>
      <c r="AR417" s="10"/>
      <c r="AS417" s="10"/>
      <c r="AT417" s="10"/>
      <c r="AU417" s="10"/>
      <c r="AV417" s="10"/>
      <c r="AW417" s="10"/>
      <c r="AX417" s="10"/>
      <c r="AY417" s="10"/>
      <c r="AZ417" s="10"/>
      <c r="BA417" s="10"/>
      <c r="BB417" s="10"/>
      <c r="BC417" s="10"/>
      <c r="BD417" s="10"/>
      <c r="BE417" s="173"/>
    </row>
    <row r="418" spans="1:57">
      <c r="A418" s="691">
        <v>0.68402777777777779</v>
      </c>
      <c r="B418" s="10">
        <v>10.02</v>
      </c>
      <c r="C418" s="10">
        <v>12.02</v>
      </c>
      <c r="D418" s="10">
        <v>12.26</v>
      </c>
      <c r="E418" s="10">
        <v>11.42</v>
      </c>
      <c r="F418" s="10">
        <v>10.61</v>
      </c>
      <c r="G418" s="10">
        <v>11.8</v>
      </c>
      <c r="H418" s="10">
        <v>11.65</v>
      </c>
      <c r="I418" s="10">
        <v>10.19</v>
      </c>
      <c r="J418" s="13">
        <v>9.42</v>
      </c>
      <c r="K418" s="10">
        <v>11.31</v>
      </c>
      <c r="L418" s="10">
        <v>12.54</v>
      </c>
      <c r="M418" s="10">
        <v>11.22</v>
      </c>
      <c r="N418" s="10">
        <v>12.17</v>
      </c>
      <c r="O418" s="10">
        <v>11.92</v>
      </c>
      <c r="P418" s="10">
        <v>11.47</v>
      </c>
      <c r="Q418" s="10">
        <v>9.83</v>
      </c>
      <c r="R418" s="676"/>
      <c r="S418" s="692">
        <v>0.68402777777777779</v>
      </c>
      <c r="T418" s="10">
        <f t="shared" si="32"/>
        <v>0</v>
      </c>
      <c r="U418" s="10">
        <f t="shared" si="32"/>
        <v>0</v>
      </c>
      <c r="V418" s="10">
        <f t="shared" si="32"/>
        <v>0</v>
      </c>
      <c r="W418" s="10">
        <f t="shared" si="32"/>
        <v>0</v>
      </c>
      <c r="X418" s="10">
        <f t="shared" si="32"/>
        <v>0</v>
      </c>
      <c r="Y418" s="10">
        <f t="shared" si="32"/>
        <v>0</v>
      </c>
      <c r="Z418" s="10">
        <f t="shared" si="32"/>
        <v>0</v>
      </c>
      <c r="AA418" s="10">
        <f t="shared" si="32"/>
        <v>0</v>
      </c>
      <c r="AB418" s="13">
        <f t="shared" si="32"/>
        <v>0</v>
      </c>
      <c r="AC418" s="10">
        <f t="shared" si="32"/>
        <v>0</v>
      </c>
      <c r="AD418" s="10">
        <f t="shared" si="32"/>
        <v>0</v>
      </c>
      <c r="AE418" s="10">
        <f t="shared" si="31"/>
        <v>0</v>
      </c>
      <c r="AF418" s="10">
        <f t="shared" si="31"/>
        <v>0</v>
      </c>
      <c r="AG418" s="10">
        <f t="shared" si="31"/>
        <v>0</v>
      </c>
      <c r="AH418" s="10">
        <f t="shared" si="31"/>
        <v>0</v>
      </c>
      <c r="AI418" s="10">
        <f t="shared" si="31"/>
        <v>0</v>
      </c>
      <c r="AJ418" s="10"/>
      <c r="AK418" s="10"/>
      <c r="AL418" s="10"/>
      <c r="AM418" s="10"/>
      <c r="AN418" s="10"/>
      <c r="AO418" s="10"/>
      <c r="AP418" s="10"/>
      <c r="AQ418" s="10"/>
      <c r="AR418" s="10"/>
      <c r="AS418" s="10"/>
      <c r="AT418" s="10"/>
      <c r="AU418" s="10"/>
      <c r="AV418" s="10"/>
      <c r="AW418" s="10"/>
      <c r="AX418" s="10"/>
      <c r="AY418" s="10"/>
      <c r="AZ418" s="10"/>
      <c r="BA418" s="10"/>
      <c r="BB418" s="10"/>
      <c r="BC418" s="10"/>
      <c r="BD418" s="10"/>
      <c r="BE418" s="173"/>
    </row>
    <row r="419" spans="1:57">
      <c r="A419" s="691">
        <v>0.6875</v>
      </c>
      <c r="B419" s="10">
        <v>10.02</v>
      </c>
      <c r="C419" s="10">
        <v>12.02</v>
      </c>
      <c r="D419" s="10">
        <v>12.26</v>
      </c>
      <c r="E419" s="10">
        <v>11.49</v>
      </c>
      <c r="F419" s="10">
        <v>10.63</v>
      </c>
      <c r="G419" s="10">
        <v>11.8</v>
      </c>
      <c r="H419" s="10">
        <v>11.65</v>
      </c>
      <c r="I419" s="10">
        <v>10.19</v>
      </c>
      <c r="J419" s="13">
        <v>9.42</v>
      </c>
      <c r="K419" s="10">
        <v>11.31</v>
      </c>
      <c r="L419" s="10">
        <v>12.54</v>
      </c>
      <c r="M419" s="10">
        <v>11.22</v>
      </c>
      <c r="N419" s="10">
        <v>12.17</v>
      </c>
      <c r="O419" s="10">
        <v>12.05</v>
      </c>
      <c r="P419" s="10">
        <v>11.47</v>
      </c>
      <c r="Q419" s="10">
        <v>9.83</v>
      </c>
      <c r="R419" s="676"/>
      <c r="S419" s="692">
        <v>0.6875</v>
      </c>
      <c r="T419" s="10">
        <f t="shared" si="32"/>
        <v>0</v>
      </c>
      <c r="U419" s="10">
        <f t="shared" si="32"/>
        <v>0</v>
      </c>
      <c r="V419" s="10">
        <f t="shared" si="32"/>
        <v>0</v>
      </c>
      <c r="W419" s="10">
        <f t="shared" si="32"/>
        <v>7.0000000000000284E-2</v>
      </c>
      <c r="X419" s="10">
        <f t="shared" si="32"/>
        <v>2.000000000000135E-2</v>
      </c>
      <c r="Y419" s="10">
        <f t="shared" si="32"/>
        <v>0</v>
      </c>
      <c r="Z419" s="10">
        <f t="shared" si="32"/>
        <v>0</v>
      </c>
      <c r="AA419" s="10">
        <f t="shared" si="32"/>
        <v>0</v>
      </c>
      <c r="AB419" s="13">
        <f t="shared" si="32"/>
        <v>0</v>
      </c>
      <c r="AC419" s="10">
        <f t="shared" si="32"/>
        <v>0</v>
      </c>
      <c r="AD419" s="10">
        <f t="shared" si="32"/>
        <v>0</v>
      </c>
      <c r="AE419" s="10">
        <f t="shared" si="31"/>
        <v>0</v>
      </c>
      <c r="AF419" s="10">
        <f t="shared" si="31"/>
        <v>0</v>
      </c>
      <c r="AG419" s="10">
        <f t="shared" si="31"/>
        <v>0.13000000000000078</v>
      </c>
      <c r="AH419" s="10">
        <f t="shared" si="31"/>
        <v>0</v>
      </c>
      <c r="AI419" s="10">
        <f t="shared" si="31"/>
        <v>0</v>
      </c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  <c r="AZ419" s="10"/>
      <c r="BA419" s="10"/>
      <c r="BB419" s="10"/>
      <c r="BC419" s="10"/>
      <c r="BD419" s="10"/>
      <c r="BE419" s="173"/>
    </row>
    <row r="420" spans="1:57">
      <c r="A420" s="691">
        <v>0.69097222222222221</v>
      </c>
      <c r="B420" s="10">
        <v>10.02</v>
      </c>
      <c r="C420" s="10">
        <v>12.02</v>
      </c>
      <c r="D420" s="10">
        <v>12.26</v>
      </c>
      <c r="E420" s="10">
        <v>11.49</v>
      </c>
      <c r="F420" s="10">
        <v>10.63</v>
      </c>
      <c r="G420" s="10">
        <v>11.8</v>
      </c>
      <c r="H420" s="10">
        <v>11.65</v>
      </c>
      <c r="I420" s="10">
        <v>10.19</v>
      </c>
      <c r="J420" s="13">
        <v>9.4600000000000009</v>
      </c>
      <c r="K420" s="10">
        <v>11.31</v>
      </c>
      <c r="L420" s="10">
        <v>12.65</v>
      </c>
      <c r="M420" s="10">
        <v>11.22</v>
      </c>
      <c r="N420" s="10">
        <v>12.17</v>
      </c>
      <c r="O420" s="10">
        <v>12.08</v>
      </c>
      <c r="P420" s="10">
        <v>11.47</v>
      </c>
      <c r="Q420" s="10">
        <v>9.83</v>
      </c>
      <c r="R420" s="676"/>
      <c r="S420" s="692">
        <v>0.69097222222222221</v>
      </c>
      <c r="T420" s="10">
        <f t="shared" si="32"/>
        <v>0</v>
      </c>
      <c r="U420" s="10">
        <f t="shared" si="32"/>
        <v>0</v>
      </c>
      <c r="V420" s="10">
        <f t="shared" si="32"/>
        <v>0</v>
      </c>
      <c r="W420" s="10">
        <f t="shared" si="32"/>
        <v>0</v>
      </c>
      <c r="X420" s="10">
        <f t="shared" si="32"/>
        <v>0</v>
      </c>
      <c r="Y420" s="10">
        <f t="shared" si="32"/>
        <v>0</v>
      </c>
      <c r="Z420" s="10">
        <f t="shared" si="32"/>
        <v>0</v>
      </c>
      <c r="AA420" s="10">
        <f t="shared" si="32"/>
        <v>0</v>
      </c>
      <c r="AB420" s="13">
        <f t="shared" si="32"/>
        <v>4.0000000000000924E-2</v>
      </c>
      <c r="AC420" s="10">
        <f t="shared" si="32"/>
        <v>0</v>
      </c>
      <c r="AD420" s="10">
        <f t="shared" si="32"/>
        <v>0.11000000000000121</v>
      </c>
      <c r="AE420" s="10">
        <f t="shared" si="31"/>
        <v>0</v>
      </c>
      <c r="AF420" s="10">
        <f t="shared" si="31"/>
        <v>0</v>
      </c>
      <c r="AG420" s="10">
        <f t="shared" si="31"/>
        <v>2.9999999999999361E-2</v>
      </c>
      <c r="AH420" s="10">
        <f t="shared" si="31"/>
        <v>0</v>
      </c>
      <c r="AI420" s="10">
        <f t="shared" si="31"/>
        <v>0</v>
      </c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  <c r="AZ420" s="10"/>
      <c r="BA420" s="10"/>
      <c r="BB420" s="10"/>
      <c r="BC420" s="10"/>
      <c r="BD420" s="10"/>
      <c r="BE420" s="173"/>
    </row>
    <row r="421" spans="1:57">
      <c r="A421" s="691">
        <v>0.69444444444444453</v>
      </c>
      <c r="B421" s="10">
        <v>10.02</v>
      </c>
      <c r="C421" s="10">
        <v>12.02</v>
      </c>
      <c r="D421" s="10">
        <v>12.26</v>
      </c>
      <c r="E421" s="10">
        <v>11.49</v>
      </c>
      <c r="F421" s="10">
        <v>10.63</v>
      </c>
      <c r="G421" s="10">
        <v>11.8</v>
      </c>
      <c r="H421" s="10">
        <v>11.65</v>
      </c>
      <c r="I421" s="10">
        <v>10.19</v>
      </c>
      <c r="J421" s="13">
        <v>9.4600000000000009</v>
      </c>
      <c r="K421" s="10">
        <v>11.31</v>
      </c>
      <c r="L421" s="10">
        <v>12.69</v>
      </c>
      <c r="M421" s="10">
        <v>11.22</v>
      </c>
      <c r="N421" s="10">
        <v>12.17</v>
      </c>
      <c r="O421" s="10">
        <v>12.08</v>
      </c>
      <c r="P421" s="10">
        <v>11.47</v>
      </c>
      <c r="Q421" s="10">
        <v>9.83</v>
      </c>
      <c r="R421" s="676"/>
      <c r="S421" s="692">
        <v>0.69444444444444453</v>
      </c>
      <c r="T421" s="10">
        <f t="shared" si="32"/>
        <v>0</v>
      </c>
      <c r="U421" s="10">
        <f t="shared" si="32"/>
        <v>0</v>
      </c>
      <c r="V421" s="10">
        <f t="shared" si="32"/>
        <v>0</v>
      </c>
      <c r="W421" s="10">
        <f t="shared" si="32"/>
        <v>0</v>
      </c>
      <c r="X421" s="10">
        <f t="shared" si="32"/>
        <v>0</v>
      </c>
      <c r="Y421" s="10">
        <f t="shared" si="32"/>
        <v>0</v>
      </c>
      <c r="Z421" s="10">
        <f t="shared" si="32"/>
        <v>0</v>
      </c>
      <c r="AA421" s="10">
        <f t="shared" si="32"/>
        <v>0</v>
      </c>
      <c r="AB421" s="13">
        <f t="shared" si="32"/>
        <v>0</v>
      </c>
      <c r="AC421" s="10">
        <f t="shared" si="32"/>
        <v>0</v>
      </c>
      <c r="AD421" s="10">
        <f t="shared" si="32"/>
        <v>3.9999999999999147E-2</v>
      </c>
      <c r="AE421" s="10">
        <f t="shared" si="31"/>
        <v>0</v>
      </c>
      <c r="AF421" s="10">
        <f t="shared" si="31"/>
        <v>0</v>
      </c>
      <c r="AG421" s="10">
        <f t="shared" si="31"/>
        <v>0</v>
      </c>
      <c r="AH421" s="10">
        <f t="shared" si="31"/>
        <v>0</v>
      </c>
      <c r="AI421" s="10">
        <f t="shared" si="31"/>
        <v>0</v>
      </c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  <c r="AZ421" s="10"/>
      <c r="BA421" s="10"/>
      <c r="BB421" s="10"/>
      <c r="BC421" s="10"/>
      <c r="BD421" s="10"/>
      <c r="BE421" s="173"/>
    </row>
    <row r="422" spans="1:57">
      <c r="A422" s="691">
        <v>0.69791666666666663</v>
      </c>
      <c r="B422" s="10">
        <v>10.02</v>
      </c>
      <c r="C422" s="10">
        <v>12.02</v>
      </c>
      <c r="D422" s="10">
        <v>12.26</v>
      </c>
      <c r="E422" s="10">
        <v>11.49</v>
      </c>
      <c r="F422" s="10">
        <v>10.63</v>
      </c>
      <c r="G422" s="10">
        <v>11.8</v>
      </c>
      <c r="H422" s="10">
        <v>11.65</v>
      </c>
      <c r="I422" s="10">
        <v>10.19</v>
      </c>
      <c r="J422" s="13">
        <v>9.4600000000000009</v>
      </c>
      <c r="K422" s="10">
        <v>11.31</v>
      </c>
      <c r="L422" s="10">
        <v>12.69</v>
      </c>
      <c r="M422" s="10">
        <v>11.22</v>
      </c>
      <c r="N422" s="10">
        <v>12.17</v>
      </c>
      <c r="O422" s="10">
        <v>12.08</v>
      </c>
      <c r="P422" s="10">
        <v>11.48</v>
      </c>
      <c r="Q422" s="10">
        <v>9.84</v>
      </c>
      <c r="R422" s="676"/>
      <c r="S422" s="692">
        <v>0.69791666666666663</v>
      </c>
      <c r="T422" s="10">
        <f t="shared" si="32"/>
        <v>0</v>
      </c>
      <c r="U422" s="10">
        <f t="shared" si="32"/>
        <v>0</v>
      </c>
      <c r="V422" s="10">
        <f t="shared" si="32"/>
        <v>0</v>
      </c>
      <c r="W422" s="10">
        <f t="shared" si="32"/>
        <v>0</v>
      </c>
      <c r="X422" s="10">
        <f t="shared" si="32"/>
        <v>0</v>
      </c>
      <c r="Y422" s="10">
        <f t="shared" si="32"/>
        <v>0</v>
      </c>
      <c r="Z422" s="10">
        <f t="shared" si="32"/>
        <v>0</v>
      </c>
      <c r="AA422" s="10">
        <f t="shared" si="32"/>
        <v>0</v>
      </c>
      <c r="AB422" s="13">
        <f t="shared" si="32"/>
        <v>0</v>
      </c>
      <c r="AC422" s="10">
        <f t="shared" si="32"/>
        <v>0</v>
      </c>
      <c r="AD422" s="10">
        <f t="shared" si="32"/>
        <v>0</v>
      </c>
      <c r="AE422" s="10">
        <f t="shared" si="31"/>
        <v>0</v>
      </c>
      <c r="AF422" s="10">
        <f t="shared" si="31"/>
        <v>0</v>
      </c>
      <c r="AG422" s="10">
        <f t="shared" si="31"/>
        <v>0</v>
      </c>
      <c r="AH422" s="10">
        <f t="shared" si="31"/>
        <v>9.9999999999997868E-3</v>
      </c>
      <c r="AI422" s="10">
        <f t="shared" si="31"/>
        <v>9.9999999999997868E-3</v>
      </c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  <c r="AZ422" s="10"/>
      <c r="BA422" s="10"/>
      <c r="BB422" s="10"/>
      <c r="BC422" s="10"/>
      <c r="BD422" s="10"/>
      <c r="BE422" s="173"/>
    </row>
    <row r="423" spans="1:57">
      <c r="A423" s="691">
        <v>0.70138888888888884</v>
      </c>
      <c r="B423" s="10">
        <v>10.02</v>
      </c>
      <c r="C423" s="10">
        <v>12.02</v>
      </c>
      <c r="D423" s="10">
        <v>12.26</v>
      </c>
      <c r="E423" s="10">
        <v>11.49</v>
      </c>
      <c r="F423" s="10">
        <v>10.63</v>
      </c>
      <c r="G423" s="10">
        <v>11.8</v>
      </c>
      <c r="H423" s="10">
        <v>11.65</v>
      </c>
      <c r="I423" s="10">
        <v>10.19</v>
      </c>
      <c r="J423" s="13">
        <v>9.4600000000000009</v>
      </c>
      <c r="K423" s="10">
        <v>11.31</v>
      </c>
      <c r="L423" s="10">
        <v>12.69</v>
      </c>
      <c r="M423" s="10">
        <v>11.25</v>
      </c>
      <c r="N423" s="10">
        <v>12.17</v>
      </c>
      <c r="O423" s="10">
        <v>12.08</v>
      </c>
      <c r="P423" s="10">
        <v>11.48</v>
      </c>
      <c r="Q423" s="10">
        <v>9.84</v>
      </c>
      <c r="R423" s="676"/>
      <c r="S423" s="692">
        <v>0.70138888888888884</v>
      </c>
      <c r="T423" s="10">
        <f t="shared" si="32"/>
        <v>0</v>
      </c>
      <c r="U423" s="10">
        <f t="shared" si="32"/>
        <v>0</v>
      </c>
      <c r="V423" s="10">
        <f t="shared" si="32"/>
        <v>0</v>
      </c>
      <c r="W423" s="10">
        <f t="shared" si="32"/>
        <v>0</v>
      </c>
      <c r="X423" s="10">
        <f t="shared" si="32"/>
        <v>0</v>
      </c>
      <c r="Y423" s="10">
        <f t="shared" si="32"/>
        <v>0</v>
      </c>
      <c r="Z423" s="10">
        <f t="shared" si="32"/>
        <v>0</v>
      </c>
      <c r="AA423" s="10">
        <f t="shared" si="32"/>
        <v>0</v>
      </c>
      <c r="AB423" s="13">
        <f t="shared" si="32"/>
        <v>0</v>
      </c>
      <c r="AC423" s="10">
        <f t="shared" si="32"/>
        <v>0</v>
      </c>
      <c r="AD423" s="10">
        <f t="shared" si="32"/>
        <v>0</v>
      </c>
      <c r="AE423" s="10">
        <f t="shared" si="31"/>
        <v>2.9999999999999361E-2</v>
      </c>
      <c r="AF423" s="10">
        <f t="shared" si="31"/>
        <v>0</v>
      </c>
      <c r="AG423" s="10">
        <f t="shared" si="31"/>
        <v>0</v>
      </c>
      <c r="AH423" s="10">
        <f t="shared" si="31"/>
        <v>0</v>
      </c>
      <c r="AI423" s="10">
        <f t="shared" si="31"/>
        <v>0</v>
      </c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10"/>
      <c r="AX423" s="10"/>
      <c r="AY423" s="10"/>
      <c r="AZ423" s="10"/>
      <c r="BA423" s="10"/>
      <c r="BB423" s="10"/>
      <c r="BC423" s="10"/>
      <c r="BD423" s="10"/>
      <c r="BE423" s="173"/>
    </row>
    <row r="424" spans="1:57" ht="16" thickBot="1">
      <c r="A424" s="691">
        <v>0.70486111111111116</v>
      </c>
      <c r="B424" s="10">
        <v>10.02</v>
      </c>
      <c r="C424" s="10">
        <v>12.02</v>
      </c>
      <c r="D424" s="10">
        <v>12.26</v>
      </c>
      <c r="E424" s="10">
        <v>11.5</v>
      </c>
      <c r="F424" s="10">
        <v>10.63</v>
      </c>
      <c r="G424" s="10">
        <v>11.8</v>
      </c>
      <c r="H424" s="10">
        <v>11.65</v>
      </c>
      <c r="I424" s="10">
        <v>10.19</v>
      </c>
      <c r="J424" s="13">
        <v>9.4600000000000009</v>
      </c>
      <c r="K424" s="10">
        <v>11.31</v>
      </c>
      <c r="L424" s="10">
        <v>12.69</v>
      </c>
      <c r="M424" s="10">
        <v>11.34</v>
      </c>
      <c r="N424" s="10">
        <v>12.17</v>
      </c>
      <c r="O424" s="10">
        <v>12.08</v>
      </c>
      <c r="P424" s="10">
        <v>11.48</v>
      </c>
      <c r="Q424" s="10">
        <v>9.84</v>
      </c>
      <c r="R424" s="676"/>
      <c r="S424" s="692">
        <v>0.70486111111111116</v>
      </c>
      <c r="T424" s="10">
        <f t="shared" si="32"/>
        <v>0</v>
      </c>
      <c r="U424" s="10">
        <f t="shared" si="32"/>
        <v>0</v>
      </c>
      <c r="V424" s="10">
        <f t="shared" si="32"/>
        <v>0</v>
      </c>
      <c r="W424" s="10">
        <f t="shared" si="32"/>
        <v>9.9999999999997868E-3</v>
      </c>
      <c r="X424" s="10">
        <f t="shared" si="32"/>
        <v>0</v>
      </c>
      <c r="Y424" s="10">
        <f t="shared" si="32"/>
        <v>0</v>
      </c>
      <c r="Z424" s="10">
        <f t="shared" si="32"/>
        <v>0</v>
      </c>
      <c r="AA424" s="10">
        <f t="shared" si="32"/>
        <v>0</v>
      </c>
      <c r="AB424" s="13">
        <f t="shared" si="32"/>
        <v>0</v>
      </c>
      <c r="AC424" s="10">
        <f t="shared" si="32"/>
        <v>0</v>
      </c>
      <c r="AD424" s="10">
        <f t="shared" si="32"/>
        <v>0</v>
      </c>
      <c r="AE424" s="10">
        <f t="shared" si="31"/>
        <v>8.9999999999999858E-2</v>
      </c>
      <c r="AF424" s="10">
        <f t="shared" si="31"/>
        <v>0</v>
      </c>
      <c r="AG424" s="10">
        <f t="shared" si="31"/>
        <v>0</v>
      </c>
      <c r="AH424" s="10">
        <f t="shared" si="31"/>
        <v>0</v>
      </c>
      <c r="AI424" s="10">
        <f t="shared" si="31"/>
        <v>0</v>
      </c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  <c r="AZ424" s="10"/>
      <c r="BA424" s="10"/>
      <c r="BB424" s="10"/>
      <c r="BC424" s="10"/>
      <c r="BD424" s="10"/>
      <c r="BE424" s="173"/>
    </row>
    <row r="425" spans="1:57" ht="16" thickTop="1">
      <c r="A425" s="690">
        <v>0.70833333333333337</v>
      </c>
      <c r="B425" s="91">
        <v>10.02</v>
      </c>
      <c r="C425" s="91">
        <v>12.02</v>
      </c>
      <c r="D425" s="91">
        <v>12.26</v>
      </c>
      <c r="E425" s="91">
        <v>11.5</v>
      </c>
      <c r="F425" s="91">
        <v>10.63</v>
      </c>
      <c r="G425" s="91">
        <v>11.81</v>
      </c>
      <c r="H425" s="91">
        <v>11.65</v>
      </c>
      <c r="I425" s="91">
        <v>10.19</v>
      </c>
      <c r="J425" s="345">
        <v>9.4600000000000009</v>
      </c>
      <c r="K425" s="91">
        <v>11.31</v>
      </c>
      <c r="L425" s="91">
        <v>12.69</v>
      </c>
      <c r="M425" s="91">
        <v>11.36</v>
      </c>
      <c r="N425" s="91">
        <v>12.17</v>
      </c>
      <c r="O425" s="91">
        <v>12.08</v>
      </c>
      <c r="P425" s="91">
        <v>11.48</v>
      </c>
      <c r="Q425" s="91">
        <v>9.84</v>
      </c>
      <c r="R425" s="676"/>
      <c r="S425" s="673">
        <v>0.70833333333333337</v>
      </c>
      <c r="T425" s="91">
        <f t="shared" si="32"/>
        <v>0</v>
      </c>
      <c r="U425" s="91">
        <f t="shared" si="32"/>
        <v>0</v>
      </c>
      <c r="V425" s="91">
        <f t="shared" si="32"/>
        <v>0</v>
      </c>
      <c r="W425" s="91">
        <f t="shared" si="32"/>
        <v>0</v>
      </c>
      <c r="X425" s="91">
        <f t="shared" si="32"/>
        <v>0</v>
      </c>
      <c r="Y425" s="91">
        <f t="shared" si="32"/>
        <v>9.9999999999997868E-3</v>
      </c>
      <c r="Z425" s="91">
        <f t="shared" si="32"/>
        <v>0</v>
      </c>
      <c r="AA425" s="91">
        <f t="shared" si="32"/>
        <v>0</v>
      </c>
      <c r="AB425" s="345">
        <f t="shared" si="32"/>
        <v>0</v>
      </c>
      <c r="AC425" s="91">
        <f t="shared" si="32"/>
        <v>0</v>
      </c>
      <c r="AD425" s="91">
        <f t="shared" si="32"/>
        <v>0</v>
      </c>
      <c r="AE425" s="91">
        <f t="shared" si="31"/>
        <v>1.9999999999999574E-2</v>
      </c>
      <c r="AF425" s="91">
        <f t="shared" si="31"/>
        <v>0</v>
      </c>
      <c r="AG425" s="91">
        <f t="shared" si="31"/>
        <v>0</v>
      </c>
      <c r="AH425" s="91">
        <f t="shared" si="31"/>
        <v>0</v>
      </c>
      <c r="AI425" s="91">
        <f t="shared" si="31"/>
        <v>0</v>
      </c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  <c r="AZ425" s="10"/>
      <c r="BA425" s="10"/>
      <c r="BB425" s="10"/>
      <c r="BC425" s="10"/>
      <c r="BD425" s="10"/>
      <c r="BE425" s="173"/>
    </row>
    <row r="426" spans="1:57">
      <c r="A426" s="691">
        <v>0.71180555555555547</v>
      </c>
      <c r="B426" s="10">
        <v>10.02</v>
      </c>
      <c r="C426" s="10">
        <v>12.02</v>
      </c>
      <c r="D426" s="10">
        <v>12.26</v>
      </c>
      <c r="E426" s="10">
        <v>11.5</v>
      </c>
      <c r="F426" s="10">
        <v>10.63</v>
      </c>
      <c r="G426" s="10">
        <v>11.81</v>
      </c>
      <c r="H426" s="10">
        <v>11.65</v>
      </c>
      <c r="I426" s="10">
        <v>10.19</v>
      </c>
      <c r="J426" s="13">
        <v>9.4700000000000006</v>
      </c>
      <c r="K426" s="10">
        <v>11.31</v>
      </c>
      <c r="L426" s="10">
        <v>12.69</v>
      </c>
      <c r="M426" s="10">
        <v>11.36</v>
      </c>
      <c r="N426" s="10">
        <v>12.17</v>
      </c>
      <c r="O426" s="10">
        <v>12.08</v>
      </c>
      <c r="P426" s="10">
        <v>11.48</v>
      </c>
      <c r="Q426" s="10">
        <v>9.84</v>
      </c>
      <c r="R426" s="676"/>
      <c r="S426" s="692">
        <v>0.71180555555555547</v>
      </c>
      <c r="T426" s="10">
        <f t="shared" si="32"/>
        <v>0</v>
      </c>
      <c r="U426" s="10">
        <f t="shared" si="32"/>
        <v>0</v>
      </c>
      <c r="V426" s="10">
        <f t="shared" si="32"/>
        <v>0</v>
      </c>
      <c r="W426" s="10">
        <f t="shared" si="32"/>
        <v>0</v>
      </c>
      <c r="X426" s="10">
        <f t="shared" si="32"/>
        <v>0</v>
      </c>
      <c r="Y426" s="10">
        <f t="shared" si="32"/>
        <v>0</v>
      </c>
      <c r="Z426" s="10">
        <f t="shared" si="32"/>
        <v>0</v>
      </c>
      <c r="AA426" s="10">
        <f t="shared" si="32"/>
        <v>0</v>
      </c>
      <c r="AB426" s="13">
        <f t="shared" si="32"/>
        <v>9.9999999999997868E-3</v>
      </c>
      <c r="AC426" s="10">
        <f t="shared" si="32"/>
        <v>0</v>
      </c>
      <c r="AD426" s="10">
        <f t="shared" si="32"/>
        <v>0</v>
      </c>
      <c r="AE426" s="10">
        <f t="shared" si="31"/>
        <v>0</v>
      </c>
      <c r="AF426" s="10">
        <f t="shared" si="31"/>
        <v>0</v>
      </c>
      <c r="AG426" s="10">
        <f t="shared" si="31"/>
        <v>0</v>
      </c>
      <c r="AH426" s="10">
        <f t="shared" si="31"/>
        <v>0</v>
      </c>
      <c r="AI426" s="10">
        <f t="shared" si="31"/>
        <v>0</v>
      </c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  <c r="AZ426" s="10"/>
      <c r="BA426" s="10"/>
      <c r="BB426" s="10"/>
      <c r="BC426" s="10"/>
      <c r="BD426" s="10"/>
      <c r="BE426" s="173"/>
    </row>
    <row r="427" spans="1:57">
      <c r="A427" s="691">
        <v>0.71527777777777779</v>
      </c>
      <c r="B427" s="10">
        <v>10.02</v>
      </c>
      <c r="C427" s="10">
        <v>12.05</v>
      </c>
      <c r="D427" s="10">
        <v>12.38</v>
      </c>
      <c r="E427" s="10">
        <v>11.5</v>
      </c>
      <c r="F427" s="10">
        <v>10.63</v>
      </c>
      <c r="G427" s="10">
        <v>11.81</v>
      </c>
      <c r="H427" s="10">
        <v>11.65</v>
      </c>
      <c r="I427" s="10">
        <v>10.19</v>
      </c>
      <c r="J427" s="13">
        <v>9.64</v>
      </c>
      <c r="K427" s="10">
        <v>11.31</v>
      </c>
      <c r="L427" s="10">
        <v>12.69</v>
      </c>
      <c r="M427" s="10">
        <v>11.36</v>
      </c>
      <c r="N427" s="10">
        <v>12.17</v>
      </c>
      <c r="O427" s="10">
        <v>12.08</v>
      </c>
      <c r="P427" s="10">
        <v>11.48</v>
      </c>
      <c r="Q427" s="10">
        <v>9.84</v>
      </c>
      <c r="R427" s="676"/>
      <c r="S427" s="692">
        <v>0.71527777777777779</v>
      </c>
      <c r="T427" s="10">
        <f t="shared" si="32"/>
        <v>0</v>
      </c>
      <c r="U427" s="10">
        <f t="shared" si="32"/>
        <v>3.0000000000001137E-2</v>
      </c>
      <c r="V427" s="10">
        <f t="shared" si="32"/>
        <v>0.12000000000000099</v>
      </c>
      <c r="W427" s="10">
        <f t="shared" si="32"/>
        <v>0</v>
      </c>
      <c r="X427" s="10">
        <f t="shared" si="32"/>
        <v>0</v>
      </c>
      <c r="Y427" s="10">
        <f t="shared" si="32"/>
        <v>0</v>
      </c>
      <c r="Z427" s="10">
        <f t="shared" si="32"/>
        <v>0</v>
      </c>
      <c r="AA427" s="10">
        <f t="shared" si="32"/>
        <v>0</v>
      </c>
      <c r="AB427" s="13">
        <f t="shared" si="32"/>
        <v>0.16999999999999993</v>
      </c>
      <c r="AC427" s="10">
        <f t="shared" si="32"/>
        <v>0</v>
      </c>
      <c r="AD427" s="10">
        <f t="shared" si="32"/>
        <v>0</v>
      </c>
      <c r="AE427" s="10">
        <f t="shared" si="31"/>
        <v>0</v>
      </c>
      <c r="AF427" s="10">
        <f t="shared" si="31"/>
        <v>0</v>
      </c>
      <c r="AG427" s="10">
        <f t="shared" si="31"/>
        <v>0</v>
      </c>
      <c r="AH427" s="10">
        <f t="shared" si="31"/>
        <v>0</v>
      </c>
      <c r="AI427" s="10">
        <f t="shared" si="31"/>
        <v>0</v>
      </c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10"/>
      <c r="AU427" s="10"/>
      <c r="AV427" s="10"/>
      <c r="AW427" s="10"/>
      <c r="AX427" s="10"/>
      <c r="AY427" s="10"/>
      <c r="AZ427" s="10"/>
      <c r="BA427" s="10"/>
      <c r="BB427" s="10"/>
      <c r="BC427" s="10"/>
      <c r="BD427" s="10"/>
      <c r="BE427" s="173"/>
    </row>
    <row r="428" spans="1:57">
      <c r="A428" s="691">
        <v>0.71875</v>
      </c>
      <c r="B428" s="10">
        <v>10.02</v>
      </c>
      <c r="C428" s="10">
        <v>12.15</v>
      </c>
      <c r="D428" s="10">
        <v>12.41</v>
      </c>
      <c r="E428" s="10">
        <v>11.5</v>
      </c>
      <c r="F428" s="10">
        <v>10.63</v>
      </c>
      <c r="G428" s="10">
        <v>11.81</v>
      </c>
      <c r="H428" s="10">
        <v>11.65</v>
      </c>
      <c r="I428" s="10">
        <v>10.19</v>
      </c>
      <c r="J428" s="13">
        <v>9.64</v>
      </c>
      <c r="K428" s="10">
        <v>11.31</v>
      </c>
      <c r="L428" s="10">
        <v>12.69</v>
      </c>
      <c r="M428" s="10">
        <v>11.37</v>
      </c>
      <c r="N428" s="10">
        <v>12.23</v>
      </c>
      <c r="O428" s="10">
        <v>12.08</v>
      </c>
      <c r="P428" s="10">
        <v>11.48</v>
      </c>
      <c r="Q428" s="10">
        <v>9.84</v>
      </c>
      <c r="R428" s="676"/>
      <c r="S428" s="692">
        <v>0.71875</v>
      </c>
      <c r="T428" s="10">
        <f t="shared" si="32"/>
        <v>0</v>
      </c>
      <c r="U428" s="10">
        <f t="shared" si="32"/>
        <v>9.9999999999999645E-2</v>
      </c>
      <c r="V428" s="10">
        <f t="shared" si="32"/>
        <v>2.9999999999999361E-2</v>
      </c>
      <c r="W428" s="10">
        <f t="shared" si="32"/>
        <v>0</v>
      </c>
      <c r="X428" s="10">
        <f t="shared" si="32"/>
        <v>0</v>
      </c>
      <c r="Y428" s="10">
        <f t="shared" si="32"/>
        <v>0</v>
      </c>
      <c r="Z428" s="10">
        <f t="shared" si="32"/>
        <v>0</v>
      </c>
      <c r="AA428" s="10">
        <f t="shared" si="32"/>
        <v>0</v>
      </c>
      <c r="AB428" s="13">
        <f t="shared" si="32"/>
        <v>0</v>
      </c>
      <c r="AC428" s="10">
        <f t="shared" si="32"/>
        <v>0</v>
      </c>
      <c r="AD428" s="10">
        <f t="shared" si="32"/>
        <v>0</v>
      </c>
      <c r="AE428" s="10">
        <f t="shared" si="31"/>
        <v>9.9999999999997868E-3</v>
      </c>
      <c r="AF428" s="10">
        <f t="shared" si="31"/>
        <v>6.0000000000000497E-2</v>
      </c>
      <c r="AG428" s="10">
        <f t="shared" si="31"/>
        <v>0</v>
      </c>
      <c r="AH428" s="10">
        <f t="shared" si="31"/>
        <v>0</v>
      </c>
      <c r="AI428" s="10">
        <f t="shared" si="31"/>
        <v>0</v>
      </c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  <c r="AZ428" s="10"/>
      <c r="BA428" s="10"/>
      <c r="BB428" s="10"/>
      <c r="BC428" s="10"/>
      <c r="BD428" s="10"/>
      <c r="BE428" s="173"/>
    </row>
    <row r="429" spans="1:57">
      <c r="A429" s="691">
        <v>0.72222222222222221</v>
      </c>
      <c r="B429" s="10">
        <v>10.02</v>
      </c>
      <c r="C429" s="10">
        <v>12.15</v>
      </c>
      <c r="D429" s="10">
        <v>12.41</v>
      </c>
      <c r="E429" s="10">
        <v>11.5</v>
      </c>
      <c r="F429" s="10">
        <v>10.63</v>
      </c>
      <c r="G429" s="10">
        <v>11.96</v>
      </c>
      <c r="H429" s="10">
        <v>11.65</v>
      </c>
      <c r="I429" s="10">
        <v>10.19</v>
      </c>
      <c r="J429" s="13">
        <v>9.64</v>
      </c>
      <c r="K429" s="10">
        <v>11.31</v>
      </c>
      <c r="L429" s="10">
        <v>12.69</v>
      </c>
      <c r="M429" s="10">
        <v>11.37</v>
      </c>
      <c r="N429" s="10">
        <v>12.26</v>
      </c>
      <c r="O429" s="10">
        <v>12.08</v>
      </c>
      <c r="P429" s="10">
        <v>11.49</v>
      </c>
      <c r="Q429" s="10">
        <v>9.84</v>
      </c>
      <c r="R429" s="676"/>
      <c r="S429" s="692">
        <v>0.72222222222222221</v>
      </c>
      <c r="T429" s="10">
        <f t="shared" si="32"/>
        <v>0</v>
      </c>
      <c r="U429" s="10">
        <f t="shared" si="32"/>
        <v>0</v>
      </c>
      <c r="V429" s="10">
        <f t="shared" si="32"/>
        <v>0</v>
      </c>
      <c r="W429" s="10">
        <f t="shared" si="32"/>
        <v>0</v>
      </c>
      <c r="X429" s="10">
        <f t="shared" si="32"/>
        <v>0</v>
      </c>
      <c r="Y429" s="10">
        <f t="shared" si="32"/>
        <v>0.15000000000000036</v>
      </c>
      <c r="Z429" s="10">
        <f t="shared" si="32"/>
        <v>0</v>
      </c>
      <c r="AA429" s="10">
        <f t="shared" si="32"/>
        <v>0</v>
      </c>
      <c r="AB429" s="13">
        <f t="shared" si="32"/>
        <v>0</v>
      </c>
      <c r="AC429" s="10">
        <f t="shared" si="32"/>
        <v>0</v>
      </c>
      <c r="AD429" s="10">
        <f t="shared" si="32"/>
        <v>0</v>
      </c>
      <c r="AE429" s="10">
        <f t="shared" si="31"/>
        <v>0</v>
      </c>
      <c r="AF429" s="10">
        <f t="shared" si="31"/>
        <v>2.9999999999999361E-2</v>
      </c>
      <c r="AG429" s="10">
        <f t="shared" si="31"/>
        <v>0</v>
      </c>
      <c r="AH429" s="10">
        <f t="shared" si="31"/>
        <v>9.9999999999997868E-3</v>
      </c>
      <c r="AI429" s="10">
        <f t="shared" si="31"/>
        <v>0</v>
      </c>
      <c r="AJ429" s="10"/>
      <c r="AK429" s="10"/>
      <c r="AL429" s="10"/>
      <c r="AM429" s="10"/>
      <c r="AN429" s="10"/>
      <c r="AO429" s="10"/>
      <c r="AP429" s="10"/>
      <c r="AQ429" s="10"/>
      <c r="AR429" s="10"/>
      <c r="AS429" s="10"/>
      <c r="AT429" s="10"/>
      <c r="AU429" s="10"/>
      <c r="AV429" s="10"/>
      <c r="AW429" s="10"/>
      <c r="AX429" s="10"/>
      <c r="AY429" s="10"/>
      <c r="AZ429" s="10"/>
      <c r="BA429" s="10"/>
      <c r="BB429" s="10"/>
      <c r="BC429" s="10"/>
      <c r="BD429" s="10"/>
      <c r="BE429" s="173"/>
    </row>
    <row r="430" spans="1:57">
      <c r="A430" s="691">
        <v>0.72569444444444453</v>
      </c>
      <c r="B430" s="10">
        <v>10.02</v>
      </c>
      <c r="C430" s="10">
        <v>12.15</v>
      </c>
      <c r="D430" s="10">
        <v>12.41</v>
      </c>
      <c r="E430" s="10">
        <v>11.5</v>
      </c>
      <c r="F430" s="10">
        <v>10.63</v>
      </c>
      <c r="G430" s="10">
        <v>12.24</v>
      </c>
      <c r="H430" s="10">
        <v>11.65</v>
      </c>
      <c r="I430" s="10">
        <v>10.19</v>
      </c>
      <c r="J430" s="13">
        <v>9.64</v>
      </c>
      <c r="K430" s="10">
        <v>11.31</v>
      </c>
      <c r="L430" s="10">
        <v>12.69</v>
      </c>
      <c r="M430" s="10">
        <v>11.37</v>
      </c>
      <c r="N430" s="10">
        <v>12.26</v>
      </c>
      <c r="O430" s="10">
        <v>12.1</v>
      </c>
      <c r="P430" s="10">
        <v>11.62</v>
      </c>
      <c r="Q430" s="10">
        <v>9.84</v>
      </c>
      <c r="R430" s="676"/>
      <c r="S430" s="692">
        <v>0.72569444444444453</v>
      </c>
      <c r="T430" s="10">
        <f t="shared" si="32"/>
        <v>0</v>
      </c>
      <c r="U430" s="10">
        <f t="shared" si="32"/>
        <v>0</v>
      </c>
      <c r="V430" s="10">
        <f t="shared" si="32"/>
        <v>0</v>
      </c>
      <c r="W430" s="10">
        <f t="shared" si="32"/>
        <v>0</v>
      </c>
      <c r="X430" s="10">
        <f t="shared" si="32"/>
        <v>0</v>
      </c>
      <c r="Y430" s="10">
        <f t="shared" si="32"/>
        <v>0.27999999999999936</v>
      </c>
      <c r="Z430" s="10">
        <f t="shared" si="32"/>
        <v>0</v>
      </c>
      <c r="AA430" s="10">
        <f t="shared" si="32"/>
        <v>0</v>
      </c>
      <c r="AB430" s="13">
        <f t="shared" si="32"/>
        <v>0</v>
      </c>
      <c r="AC430" s="10">
        <f t="shared" si="32"/>
        <v>0</v>
      </c>
      <c r="AD430" s="10">
        <f t="shared" si="32"/>
        <v>0</v>
      </c>
      <c r="AE430" s="10">
        <f t="shared" si="31"/>
        <v>0</v>
      </c>
      <c r="AF430" s="10">
        <f t="shared" si="31"/>
        <v>0</v>
      </c>
      <c r="AG430" s="10">
        <f t="shared" si="31"/>
        <v>1.9999999999999574E-2</v>
      </c>
      <c r="AH430" s="10">
        <f t="shared" si="31"/>
        <v>0.12999999999999901</v>
      </c>
      <c r="AI430" s="10">
        <f t="shared" si="31"/>
        <v>0</v>
      </c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10"/>
      <c r="AU430" s="10"/>
      <c r="AV430" s="10"/>
      <c r="AW430" s="10"/>
      <c r="AX430" s="10"/>
      <c r="AY430" s="10"/>
      <c r="AZ430" s="10"/>
      <c r="BA430" s="10"/>
      <c r="BB430" s="10"/>
      <c r="BC430" s="10"/>
      <c r="BD430" s="10"/>
      <c r="BE430" s="173"/>
    </row>
    <row r="431" spans="1:57">
      <c r="A431" s="691">
        <v>0.72916666666666663</v>
      </c>
      <c r="B431" s="10">
        <v>10.02</v>
      </c>
      <c r="C431" s="10">
        <v>12.15</v>
      </c>
      <c r="D431" s="10">
        <v>12.41</v>
      </c>
      <c r="E431" s="10">
        <v>11.5</v>
      </c>
      <c r="F431" s="10">
        <v>10.63</v>
      </c>
      <c r="G431" s="10">
        <v>12.24</v>
      </c>
      <c r="H431" s="10">
        <v>11.86</v>
      </c>
      <c r="I431" s="10">
        <v>10.19</v>
      </c>
      <c r="J431" s="13">
        <v>9.64</v>
      </c>
      <c r="K431" s="10">
        <v>11.31</v>
      </c>
      <c r="L431" s="10">
        <v>12.69</v>
      </c>
      <c r="M431" s="10">
        <v>11.37</v>
      </c>
      <c r="N431" s="10">
        <v>12.26</v>
      </c>
      <c r="O431" s="10">
        <v>12.38</v>
      </c>
      <c r="P431" s="10">
        <v>11.62</v>
      </c>
      <c r="Q431" s="10">
        <v>9.84</v>
      </c>
      <c r="R431" s="676"/>
      <c r="S431" s="692">
        <v>0.72916666666666663</v>
      </c>
      <c r="T431" s="10">
        <f t="shared" si="32"/>
        <v>0</v>
      </c>
      <c r="U431" s="10">
        <f t="shared" si="32"/>
        <v>0</v>
      </c>
      <c r="V431" s="10">
        <f t="shared" ref="V431:AG458" si="33">D431-D430</f>
        <v>0</v>
      </c>
      <c r="W431" s="10">
        <f t="shared" si="33"/>
        <v>0</v>
      </c>
      <c r="X431" s="10">
        <f t="shared" si="33"/>
        <v>0</v>
      </c>
      <c r="Y431" s="10">
        <f t="shared" si="33"/>
        <v>0</v>
      </c>
      <c r="Z431" s="10">
        <f t="shared" si="33"/>
        <v>0.20999999999999908</v>
      </c>
      <c r="AA431" s="10">
        <f t="shared" si="33"/>
        <v>0</v>
      </c>
      <c r="AB431" s="13">
        <f t="shared" si="33"/>
        <v>0</v>
      </c>
      <c r="AC431" s="10">
        <f t="shared" si="33"/>
        <v>0</v>
      </c>
      <c r="AD431" s="10">
        <f t="shared" si="33"/>
        <v>0</v>
      </c>
      <c r="AE431" s="10">
        <f t="shared" si="31"/>
        <v>0</v>
      </c>
      <c r="AF431" s="10">
        <f t="shared" si="31"/>
        <v>0</v>
      </c>
      <c r="AG431" s="10">
        <f t="shared" si="31"/>
        <v>0.28000000000000114</v>
      </c>
      <c r="AH431" s="10">
        <f t="shared" si="31"/>
        <v>0</v>
      </c>
      <c r="AI431" s="10">
        <f t="shared" si="31"/>
        <v>0</v>
      </c>
      <c r="AJ431" s="10"/>
      <c r="AK431" s="10"/>
      <c r="AL431" s="10"/>
      <c r="AM431" s="10"/>
      <c r="AN431" s="10"/>
      <c r="AO431" s="10"/>
      <c r="AP431" s="10"/>
      <c r="AQ431" s="10"/>
      <c r="AR431" s="10"/>
      <c r="AS431" s="10"/>
      <c r="AT431" s="10"/>
      <c r="AU431" s="10"/>
      <c r="AV431" s="10"/>
      <c r="AW431" s="10"/>
      <c r="AX431" s="10"/>
      <c r="AY431" s="10"/>
      <c r="AZ431" s="10"/>
      <c r="BA431" s="10"/>
      <c r="BB431" s="10"/>
      <c r="BC431" s="10"/>
      <c r="BD431" s="10"/>
      <c r="BE431" s="173"/>
    </row>
    <row r="432" spans="1:57">
      <c r="A432" s="691">
        <v>0.73263888888888884</v>
      </c>
      <c r="B432" s="10">
        <v>10.02</v>
      </c>
      <c r="C432" s="10">
        <v>12.15</v>
      </c>
      <c r="D432" s="10">
        <v>12.41</v>
      </c>
      <c r="E432" s="10">
        <v>11.5</v>
      </c>
      <c r="F432" s="10">
        <v>10.63</v>
      </c>
      <c r="G432" s="10">
        <v>12.24</v>
      </c>
      <c r="H432" s="10">
        <v>11.94</v>
      </c>
      <c r="I432" s="10">
        <v>10.19</v>
      </c>
      <c r="J432" s="13">
        <v>9.64</v>
      </c>
      <c r="K432" s="10">
        <v>11.45</v>
      </c>
      <c r="L432" s="10">
        <v>12.69</v>
      </c>
      <c r="M432" s="10">
        <v>11.37</v>
      </c>
      <c r="N432" s="10">
        <v>12.26</v>
      </c>
      <c r="O432" s="10">
        <v>12.39</v>
      </c>
      <c r="P432" s="10">
        <v>11.62</v>
      </c>
      <c r="Q432" s="10">
        <v>9.84</v>
      </c>
      <c r="R432" s="676"/>
      <c r="S432" s="692">
        <v>0.73263888888888884</v>
      </c>
      <c r="T432" s="10">
        <f t="shared" ref="T432:AG473" si="34">B432-B431</f>
        <v>0</v>
      </c>
      <c r="U432" s="10">
        <f t="shared" si="34"/>
        <v>0</v>
      </c>
      <c r="V432" s="10">
        <f t="shared" si="33"/>
        <v>0</v>
      </c>
      <c r="W432" s="10">
        <f t="shared" si="33"/>
        <v>0</v>
      </c>
      <c r="X432" s="10">
        <f t="shared" si="33"/>
        <v>0</v>
      </c>
      <c r="Y432" s="10">
        <f t="shared" si="33"/>
        <v>0</v>
      </c>
      <c r="Z432" s="10">
        <f t="shared" si="33"/>
        <v>8.0000000000000071E-2</v>
      </c>
      <c r="AA432" s="10">
        <f t="shared" si="33"/>
        <v>0</v>
      </c>
      <c r="AB432" s="13">
        <f t="shared" si="33"/>
        <v>0</v>
      </c>
      <c r="AC432" s="10">
        <f t="shared" si="33"/>
        <v>0.13999999999999879</v>
      </c>
      <c r="AD432" s="10">
        <f t="shared" si="33"/>
        <v>0</v>
      </c>
      <c r="AE432" s="10">
        <f t="shared" si="31"/>
        <v>0</v>
      </c>
      <c r="AF432" s="10">
        <f t="shared" si="31"/>
        <v>0</v>
      </c>
      <c r="AG432" s="10">
        <f t="shared" si="31"/>
        <v>9.9999999999997868E-3</v>
      </c>
      <c r="AH432" s="10">
        <f t="shared" si="31"/>
        <v>0</v>
      </c>
      <c r="AI432" s="10">
        <f t="shared" si="31"/>
        <v>0</v>
      </c>
      <c r="AJ432" s="10"/>
      <c r="AK432" s="10"/>
      <c r="AL432" s="10"/>
      <c r="AM432" s="10"/>
      <c r="AN432" s="10"/>
      <c r="AO432" s="10"/>
      <c r="AP432" s="10"/>
      <c r="AQ432" s="10"/>
      <c r="AR432" s="10"/>
      <c r="AS432" s="10"/>
      <c r="AT432" s="10"/>
      <c r="AU432" s="10"/>
      <c r="AV432" s="10"/>
      <c r="AW432" s="10"/>
      <c r="AX432" s="10"/>
      <c r="AY432" s="10"/>
      <c r="AZ432" s="10"/>
      <c r="BA432" s="10"/>
      <c r="BB432" s="10"/>
      <c r="BC432" s="10"/>
      <c r="BD432" s="10"/>
      <c r="BE432" s="173"/>
    </row>
    <row r="433" spans="1:57">
      <c r="A433" s="691">
        <v>0.73611111111111116</v>
      </c>
      <c r="B433" s="10">
        <v>10.02</v>
      </c>
      <c r="C433" s="10">
        <v>12.15</v>
      </c>
      <c r="D433" s="10">
        <v>12.41</v>
      </c>
      <c r="E433" s="10">
        <v>11.5</v>
      </c>
      <c r="F433" s="10">
        <v>10.63</v>
      </c>
      <c r="G433" s="10">
        <v>12.24</v>
      </c>
      <c r="H433" s="10">
        <v>11.94</v>
      </c>
      <c r="I433" s="10">
        <v>10.19</v>
      </c>
      <c r="J433" s="13">
        <v>9.64</v>
      </c>
      <c r="K433" s="10">
        <v>11.45</v>
      </c>
      <c r="L433" s="10">
        <v>12.69</v>
      </c>
      <c r="M433" s="10">
        <v>11.37</v>
      </c>
      <c r="N433" s="10">
        <v>12.26</v>
      </c>
      <c r="O433" s="10">
        <v>12.39</v>
      </c>
      <c r="P433" s="10">
        <v>11.62</v>
      </c>
      <c r="Q433" s="10">
        <v>9.84</v>
      </c>
      <c r="R433" s="676"/>
      <c r="S433" s="692">
        <v>0.73611111111111116</v>
      </c>
      <c r="T433" s="10">
        <f t="shared" si="34"/>
        <v>0</v>
      </c>
      <c r="U433" s="10">
        <f t="shared" si="34"/>
        <v>0</v>
      </c>
      <c r="V433" s="10">
        <f t="shared" si="33"/>
        <v>0</v>
      </c>
      <c r="W433" s="10">
        <f t="shared" si="33"/>
        <v>0</v>
      </c>
      <c r="X433" s="10">
        <f t="shared" si="33"/>
        <v>0</v>
      </c>
      <c r="Y433" s="10">
        <f t="shared" si="33"/>
        <v>0</v>
      </c>
      <c r="Z433" s="10">
        <f t="shared" si="33"/>
        <v>0</v>
      </c>
      <c r="AA433" s="10">
        <f t="shared" si="33"/>
        <v>0</v>
      </c>
      <c r="AB433" s="13">
        <f t="shared" si="33"/>
        <v>0</v>
      </c>
      <c r="AC433" s="10">
        <f t="shared" si="33"/>
        <v>0</v>
      </c>
      <c r="AD433" s="10">
        <f t="shared" si="33"/>
        <v>0</v>
      </c>
      <c r="AE433" s="10">
        <f t="shared" si="31"/>
        <v>0</v>
      </c>
      <c r="AF433" s="10">
        <f t="shared" si="31"/>
        <v>0</v>
      </c>
      <c r="AG433" s="10">
        <f t="shared" si="31"/>
        <v>0</v>
      </c>
      <c r="AH433" s="10">
        <f t="shared" si="31"/>
        <v>0</v>
      </c>
      <c r="AI433" s="10">
        <f t="shared" si="31"/>
        <v>0</v>
      </c>
      <c r="AJ433" s="10"/>
      <c r="AK433" s="10"/>
      <c r="AL433" s="10"/>
      <c r="AM433" s="10"/>
      <c r="AN433" s="10"/>
      <c r="AO433" s="10"/>
      <c r="AP433" s="10"/>
      <c r="AQ433" s="10"/>
      <c r="AR433" s="10"/>
      <c r="AS433" s="10"/>
      <c r="AT433" s="10"/>
      <c r="AU433" s="10"/>
      <c r="AV433" s="10"/>
      <c r="AW433" s="10"/>
      <c r="AX433" s="10"/>
      <c r="AY433" s="10"/>
      <c r="AZ433" s="10"/>
      <c r="BA433" s="10"/>
      <c r="BB433" s="10"/>
      <c r="BC433" s="10"/>
      <c r="BD433" s="10"/>
      <c r="BE433" s="173"/>
    </row>
    <row r="434" spans="1:57">
      <c r="A434" s="691">
        <v>0.73958333333333337</v>
      </c>
      <c r="B434" s="10">
        <v>10.02</v>
      </c>
      <c r="C434" s="10">
        <v>12.15</v>
      </c>
      <c r="D434" s="10">
        <v>12.41</v>
      </c>
      <c r="E434" s="10">
        <v>11.5</v>
      </c>
      <c r="F434" s="10">
        <v>10.63</v>
      </c>
      <c r="G434" s="10">
        <v>12.24</v>
      </c>
      <c r="H434" s="10">
        <v>11.94</v>
      </c>
      <c r="I434" s="10">
        <v>10.29</v>
      </c>
      <c r="J434" s="13">
        <v>9.64</v>
      </c>
      <c r="K434" s="10">
        <v>11.45</v>
      </c>
      <c r="L434" s="10">
        <v>12.83</v>
      </c>
      <c r="M434" s="10">
        <v>11.37</v>
      </c>
      <c r="N434" s="10">
        <v>12.26</v>
      </c>
      <c r="O434" s="10">
        <v>12.39</v>
      </c>
      <c r="P434" s="10">
        <v>11.62</v>
      </c>
      <c r="Q434" s="10">
        <v>9.84</v>
      </c>
      <c r="R434" s="676"/>
      <c r="S434" s="692">
        <v>0.73958333333333337</v>
      </c>
      <c r="T434" s="10">
        <f t="shared" si="34"/>
        <v>0</v>
      </c>
      <c r="U434" s="10">
        <f t="shared" si="34"/>
        <v>0</v>
      </c>
      <c r="V434" s="10">
        <f t="shared" si="33"/>
        <v>0</v>
      </c>
      <c r="W434" s="10">
        <f t="shared" si="33"/>
        <v>0</v>
      </c>
      <c r="X434" s="10">
        <f t="shared" si="33"/>
        <v>0</v>
      </c>
      <c r="Y434" s="10">
        <f t="shared" si="33"/>
        <v>0</v>
      </c>
      <c r="Z434" s="10">
        <f t="shared" si="33"/>
        <v>0</v>
      </c>
      <c r="AA434" s="10">
        <f t="shared" si="33"/>
        <v>9.9999999999999645E-2</v>
      </c>
      <c r="AB434" s="13">
        <f t="shared" si="33"/>
        <v>0</v>
      </c>
      <c r="AC434" s="10">
        <f t="shared" si="33"/>
        <v>0</v>
      </c>
      <c r="AD434" s="10">
        <f t="shared" si="33"/>
        <v>0.14000000000000057</v>
      </c>
      <c r="AE434" s="10">
        <f t="shared" si="31"/>
        <v>0</v>
      </c>
      <c r="AF434" s="10">
        <f t="shared" si="31"/>
        <v>0</v>
      </c>
      <c r="AG434" s="10">
        <f t="shared" si="31"/>
        <v>0</v>
      </c>
      <c r="AH434" s="10">
        <f t="shared" si="31"/>
        <v>0</v>
      </c>
      <c r="AI434" s="10">
        <f t="shared" si="31"/>
        <v>0</v>
      </c>
      <c r="AJ434" s="10"/>
      <c r="AK434" s="10"/>
      <c r="AL434" s="10"/>
      <c r="AM434" s="10"/>
      <c r="AN434" s="10"/>
      <c r="AO434" s="10"/>
      <c r="AP434" s="10"/>
      <c r="AQ434" s="10"/>
      <c r="AR434" s="10"/>
      <c r="AS434" s="10"/>
      <c r="AT434" s="10"/>
      <c r="AU434" s="10"/>
      <c r="AV434" s="10"/>
      <c r="AW434" s="10"/>
      <c r="AX434" s="10"/>
      <c r="AY434" s="10"/>
      <c r="AZ434" s="10"/>
      <c r="BA434" s="10"/>
      <c r="BB434" s="10"/>
      <c r="BC434" s="10"/>
      <c r="BD434" s="10"/>
      <c r="BE434" s="173"/>
    </row>
    <row r="435" spans="1:57">
      <c r="A435" s="691">
        <v>0.74305555555555547</v>
      </c>
      <c r="B435" s="10">
        <v>10.02</v>
      </c>
      <c r="C435" s="10">
        <v>12.15</v>
      </c>
      <c r="D435" s="10">
        <v>12.41</v>
      </c>
      <c r="E435" s="10">
        <v>11.5</v>
      </c>
      <c r="F435" s="10">
        <v>10.68</v>
      </c>
      <c r="G435" s="10">
        <v>12.25</v>
      </c>
      <c r="H435" s="10">
        <v>11.97</v>
      </c>
      <c r="I435" s="10">
        <v>10.32</v>
      </c>
      <c r="J435" s="13">
        <v>9.64</v>
      </c>
      <c r="K435" s="10">
        <v>11.45</v>
      </c>
      <c r="L435" s="10">
        <v>12.83</v>
      </c>
      <c r="M435" s="10">
        <v>11.37</v>
      </c>
      <c r="N435" s="10">
        <v>12.26</v>
      </c>
      <c r="O435" s="10">
        <v>12.39</v>
      </c>
      <c r="P435" s="10">
        <v>11.62</v>
      </c>
      <c r="Q435" s="10">
        <v>9.84</v>
      </c>
      <c r="R435" s="676"/>
      <c r="S435" s="692">
        <v>0.74305555555555547</v>
      </c>
      <c r="T435" s="10">
        <f t="shared" si="34"/>
        <v>0</v>
      </c>
      <c r="U435" s="10">
        <f t="shared" si="34"/>
        <v>0</v>
      </c>
      <c r="V435" s="10">
        <f t="shared" si="33"/>
        <v>0</v>
      </c>
      <c r="W435" s="10">
        <f t="shared" si="33"/>
        <v>0</v>
      </c>
      <c r="X435" s="10">
        <f t="shared" si="33"/>
        <v>4.9999999999998934E-2</v>
      </c>
      <c r="Y435" s="10">
        <f t="shared" si="33"/>
        <v>9.9999999999997868E-3</v>
      </c>
      <c r="Z435" s="10">
        <f t="shared" si="33"/>
        <v>3.0000000000001137E-2</v>
      </c>
      <c r="AA435" s="10">
        <f t="shared" si="33"/>
        <v>3.0000000000001137E-2</v>
      </c>
      <c r="AB435" s="13">
        <f t="shared" si="33"/>
        <v>0</v>
      </c>
      <c r="AC435" s="10">
        <f t="shared" si="33"/>
        <v>0</v>
      </c>
      <c r="AD435" s="10">
        <f t="shared" si="33"/>
        <v>0</v>
      </c>
      <c r="AE435" s="10">
        <f t="shared" si="31"/>
        <v>0</v>
      </c>
      <c r="AF435" s="10">
        <f t="shared" si="31"/>
        <v>0</v>
      </c>
      <c r="AG435" s="10">
        <f t="shared" si="31"/>
        <v>0</v>
      </c>
      <c r="AH435" s="10">
        <f t="shared" si="31"/>
        <v>0</v>
      </c>
      <c r="AI435" s="10">
        <f t="shared" si="31"/>
        <v>0</v>
      </c>
      <c r="AJ435" s="10"/>
      <c r="AK435" s="10"/>
      <c r="AL435" s="10"/>
      <c r="AM435" s="10"/>
      <c r="AN435" s="10"/>
      <c r="AO435" s="10"/>
      <c r="AP435" s="10"/>
      <c r="AQ435" s="10"/>
      <c r="AR435" s="10"/>
      <c r="AS435" s="10"/>
      <c r="AT435" s="10"/>
      <c r="AU435" s="10"/>
      <c r="AV435" s="10"/>
      <c r="AW435" s="10"/>
      <c r="AX435" s="10"/>
      <c r="AY435" s="10"/>
      <c r="AZ435" s="10"/>
      <c r="BA435" s="10"/>
      <c r="BB435" s="10"/>
      <c r="BC435" s="10"/>
      <c r="BD435" s="10"/>
      <c r="BE435" s="173"/>
    </row>
    <row r="436" spans="1:57" ht="16" thickBot="1">
      <c r="A436" s="691">
        <v>0.74652777777777779</v>
      </c>
      <c r="B436" s="10">
        <v>10.02</v>
      </c>
      <c r="C436" s="10">
        <v>12.15</v>
      </c>
      <c r="D436" s="10">
        <v>12.41</v>
      </c>
      <c r="E436" s="10">
        <v>11.5</v>
      </c>
      <c r="F436" s="10">
        <v>10.79</v>
      </c>
      <c r="G436" s="10">
        <v>12.25</v>
      </c>
      <c r="H436" s="10">
        <v>11.97</v>
      </c>
      <c r="I436" s="10">
        <v>10.32</v>
      </c>
      <c r="J436" s="13">
        <v>9.64</v>
      </c>
      <c r="K436" s="10">
        <v>11.45</v>
      </c>
      <c r="L436" s="10">
        <v>12.83</v>
      </c>
      <c r="M436" s="10">
        <v>11.38</v>
      </c>
      <c r="N436" s="10">
        <v>12.26</v>
      </c>
      <c r="O436" s="10">
        <v>12.39</v>
      </c>
      <c r="P436" s="10">
        <v>11.62</v>
      </c>
      <c r="Q436" s="10">
        <v>9.84</v>
      </c>
      <c r="R436" s="676"/>
      <c r="S436" s="692">
        <v>0.74652777777777779</v>
      </c>
      <c r="T436" s="10">
        <f t="shared" si="34"/>
        <v>0</v>
      </c>
      <c r="U436" s="10">
        <f t="shared" si="34"/>
        <v>0</v>
      </c>
      <c r="V436" s="10">
        <f t="shared" si="33"/>
        <v>0</v>
      </c>
      <c r="W436" s="10">
        <f t="shared" si="33"/>
        <v>0</v>
      </c>
      <c r="X436" s="10">
        <f t="shared" si="33"/>
        <v>0.10999999999999943</v>
      </c>
      <c r="Y436" s="10">
        <f t="shared" si="33"/>
        <v>0</v>
      </c>
      <c r="Z436" s="10">
        <f t="shared" si="33"/>
        <v>0</v>
      </c>
      <c r="AA436" s="10">
        <f t="shared" si="33"/>
        <v>0</v>
      </c>
      <c r="AB436" s="13">
        <f t="shared" si="33"/>
        <v>0</v>
      </c>
      <c r="AC436" s="10">
        <f t="shared" si="33"/>
        <v>0</v>
      </c>
      <c r="AD436" s="10">
        <f t="shared" si="33"/>
        <v>0</v>
      </c>
      <c r="AE436" s="10">
        <f t="shared" si="31"/>
        <v>1.0000000000001563E-2</v>
      </c>
      <c r="AF436" s="10">
        <f t="shared" si="31"/>
        <v>0</v>
      </c>
      <c r="AG436" s="10">
        <f t="shared" si="31"/>
        <v>0</v>
      </c>
      <c r="AH436" s="10">
        <f t="shared" si="31"/>
        <v>0</v>
      </c>
      <c r="AI436" s="10">
        <f t="shared" si="31"/>
        <v>0</v>
      </c>
      <c r="AJ436" s="10"/>
      <c r="AK436" s="10"/>
      <c r="AL436" s="10"/>
      <c r="AM436" s="10"/>
      <c r="AN436" s="10"/>
      <c r="AO436" s="10"/>
      <c r="AP436" s="10"/>
      <c r="AQ436" s="10"/>
      <c r="AR436" s="10"/>
      <c r="AS436" s="10"/>
      <c r="AT436" s="10"/>
      <c r="AU436" s="10"/>
      <c r="AV436" s="10"/>
      <c r="AW436" s="10"/>
      <c r="AX436" s="10"/>
      <c r="AY436" s="10"/>
      <c r="AZ436" s="10"/>
      <c r="BA436" s="10"/>
      <c r="BB436" s="10"/>
      <c r="BC436" s="10"/>
      <c r="BD436" s="10"/>
      <c r="BE436" s="173"/>
    </row>
    <row r="437" spans="1:57" ht="16" thickTop="1">
      <c r="A437" s="690">
        <v>0.75</v>
      </c>
      <c r="B437" s="91">
        <v>10.02</v>
      </c>
      <c r="C437" s="91">
        <v>12.15</v>
      </c>
      <c r="D437" s="91">
        <v>12.41</v>
      </c>
      <c r="E437" s="91">
        <v>11.5</v>
      </c>
      <c r="F437" s="91">
        <v>10.79</v>
      </c>
      <c r="G437" s="91">
        <v>12.25</v>
      </c>
      <c r="H437" s="91">
        <v>11.97</v>
      </c>
      <c r="I437" s="91">
        <v>10.32</v>
      </c>
      <c r="J437" s="345">
        <v>9.64</v>
      </c>
      <c r="K437" s="91">
        <v>11.45</v>
      </c>
      <c r="L437" s="91">
        <v>12.83</v>
      </c>
      <c r="M437" s="91">
        <v>11.38</v>
      </c>
      <c r="N437" s="91">
        <v>12.26</v>
      </c>
      <c r="O437" s="91">
        <v>12.39</v>
      </c>
      <c r="P437" s="91">
        <v>11.62</v>
      </c>
      <c r="Q437" s="91">
        <v>9.84</v>
      </c>
      <c r="R437" s="676"/>
      <c r="S437" s="673">
        <v>0.75</v>
      </c>
      <c r="T437" s="91">
        <f t="shared" si="34"/>
        <v>0</v>
      </c>
      <c r="U437" s="91">
        <f t="shared" si="34"/>
        <v>0</v>
      </c>
      <c r="V437" s="91">
        <f t="shared" si="33"/>
        <v>0</v>
      </c>
      <c r="W437" s="91">
        <f t="shared" si="33"/>
        <v>0</v>
      </c>
      <c r="X437" s="91">
        <f t="shared" si="33"/>
        <v>0</v>
      </c>
      <c r="Y437" s="91">
        <f t="shared" si="33"/>
        <v>0</v>
      </c>
      <c r="Z437" s="91">
        <f t="shared" si="33"/>
        <v>0</v>
      </c>
      <c r="AA437" s="91">
        <f t="shared" si="33"/>
        <v>0</v>
      </c>
      <c r="AB437" s="345">
        <f t="shared" si="33"/>
        <v>0</v>
      </c>
      <c r="AC437" s="91">
        <f t="shared" si="33"/>
        <v>0</v>
      </c>
      <c r="AD437" s="91">
        <f t="shared" si="33"/>
        <v>0</v>
      </c>
      <c r="AE437" s="91">
        <f t="shared" si="31"/>
        <v>0</v>
      </c>
      <c r="AF437" s="91">
        <f t="shared" si="31"/>
        <v>0</v>
      </c>
      <c r="AG437" s="91">
        <f t="shared" si="31"/>
        <v>0</v>
      </c>
      <c r="AH437" s="91">
        <f t="shared" si="31"/>
        <v>0</v>
      </c>
      <c r="AI437" s="91">
        <f t="shared" si="31"/>
        <v>0</v>
      </c>
      <c r="AJ437" s="10"/>
      <c r="AK437" s="10"/>
      <c r="AL437" s="10"/>
      <c r="AM437" s="10"/>
      <c r="AN437" s="10"/>
      <c r="AO437" s="10"/>
      <c r="AP437" s="10"/>
      <c r="AQ437" s="10"/>
      <c r="AR437" s="10"/>
      <c r="AS437" s="10"/>
      <c r="AT437" s="10"/>
      <c r="AU437" s="10"/>
      <c r="AV437" s="10"/>
      <c r="AW437" s="10"/>
      <c r="AX437" s="10"/>
      <c r="AY437" s="10"/>
      <c r="AZ437" s="10"/>
      <c r="BA437" s="10"/>
      <c r="BB437" s="10"/>
      <c r="BC437" s="10"/>
      <c r="BD437" s="10"/>
      <c r="BE437" s="173"/>
    </row>
    <row r="438" spans="1:57">
      <c r="A438" s="691">
        <v>0.75347222222222221</v>
      </c>
      <c r="B438" s="10">
        <v>10.02</v>
      </c>
      <c r="C438" s="10">
        <v>12.15</v>
      </c>
      <c r="D438" s="10">
        <v>12.41</v>
      </c>
      <c r="E438" s="10">
        <v>11.5</v>
      </c>
      <c r="F438" s="10">
        <v>10.79</v>
      </c>
      <c r="G438" s="10">
        <v>12.25</v>
      </c>
      <c r="H438" s="10">
        <v>11.97</v>
      </c>
      <c r="I438" s="10">
        <v>10.32</v>
      </c>
      <c r="J438" s="13">
        <v>9.64</v>
      </c>
      <c r="K438" s="10">
        <v>11.45</v>
      </c>
      <c r="L438" s="10">
        <v>12.83</v>
      </c>
      <c r="M438" s="10">
        <v>11.38</v>
      </c>
      <c r="N438" s="10">
        <v>12.28</v>
      </c>
      <c r="O438" s="10">
        <v>12.39</v>
      </c>
      <c r="P438" s="10">
        <v>11.62</v>
      </c>
      <c r="Q438" s="10">
        <v>9.84</v>
      </c>
      <c r="R438" s="676"/>
      <c r="S438" s="692">
        <v>0.75347222222222221</v>
      </c>
      <c r="T438" s="10">
        <f t="shared" si="34"/>
        <v>0</v>
      </c>
      <c r="U438" s="10">
        <f t="shared" si="34"/>
        <v>0</v>
      </c>
      <c r="V438" s="10">
        <f t="shared" si="33"/>
        <v>0</v>
      </c>
      <c r="W438" s="10">
        <f t="shared" si="33"/>
        <v>0</v>
      </c>
      <c r="X438" s="10">
        <f t="shared" si="33"/>
        <v>0</v>
      </c>
      <c r="Y438" s="10">
        <f t="shared" si="33"/>
        <v>0</v>
      </c>
      <c r="Z438" s="10">
        <f t="shared" si="33"/>
        <v>0</v>
      </c>
      <c r="AA438" s="10">
        <f t="shared" si="33"/>
        <v>0</v>
      </c>
      <c r="AB438" s="13">
        <f t="shared" si="33"/>
        <v>0</v>
      </c>
      <c r="AC438" s="10">
        <f t="shared" si="33"/>
        <v>0</v>
      </c>
      <c r="AD438" s="10">
        <f t="shared" si="33"/>
        <v>0</v>
      </c>
      <c r="AE438" s="10">
        <f t="shared" si="31"/>
        <v>0</v>
      </c>
      <c r="AF438" s="10">
        <f t="shared" si="31"/>
        <v>1.9999999999999574E-2</v>
      </c>
      <c r="AG438" s="10">
        <f t="shared" si="31"/>
        <v>0</v>
      </c>
      <c r="AH438" s="10">
        <f t="shared" si="31"/>
        <v>0</v>
      </c>
      <c r="AI438" s="10">
        <f t="shared" si="31"/>
        <v>0</v>
      </c>
      <c r="AJ438" s="10"/>
      <c r="AK438" s="10"/>
      <c r="AL438" s="10"/>
      <c r="AM438" s="10"/>
      <c r="AN438" s="10"/>
      <c r="AO438" s="10"/>
      <c r="AP438" s="10"/>
      <c r="AQ438" s="10"/>
      <c r="AR438" s="10"/>
      <c r="AS438" s="10"/>
      <c r="AT438" s="10"/>
      <c r="AU438" s="10"/>
      <c r="AV438" s="10"/>
      <c r="AW438" s="10"/>
      <c r="AX438" s="10"/>
      <c r="AY438" s="10"/>
      <c r="AZ438" s="10"/>
      <c r="BA438" s="10"/>
      <c r="BB438" s="10"/>
      <c r="BC438" s="10"/>
      <c r="BD438" s="10"/>
      <c r="BE438" s="173"/>
    </row>
    <row r="439" spans="1:57">
      <c r="A439" s="691">
        <v>0.75694444444444453</v>
      </c>
      <c r="B439" s="10">
        <v>10.02</v>
      </c>
      <c r="C439" s="10">
        <v>12.15</v>
      </c>
      <c r="D439" s="10">
        <v>12.41</v>
      </c>
      <c r="E439" s="10">
        <v>11.5</v>
      </c>
      <c r="F439" s="10">
        <v>10.79</v>
      </c>
      <c r="G439" s="10">
        <v>12.25</v>
      </c>
      <c r="H439" s="10">
        <v>11.97</v>
      </c>
      <c r="I439" s="10">
        <v>10.32</v>
      </c>
      <c r="J439" s="13">
        <v>9.64</v>
      </c>
      <c r="K439" s="10">
        <v>11.51</v>
      </c>
      <c r="L439" s="10">
        <v>12.83</v>
      </c>
      <c r="M439" s="10">
        <v>11.38</v>
      </c>
      <c r="N439" s="10">
        <v>12.28</v>
      </c>
      <c r="O439" s="10">
        <v>12.39</v>
      </c>
      <c r="P439" s="10">
        <v>11.62</v>
      </c>
      <c r="Q439" s="10">
        <v>9.84</v>
      </c>
      <c r="R439" s="676"/>
      <c r="S439" s="692">
        <v>0.75694444444444453</v>
      </c>
      <c r="T439" s="10">
        <f t="shared" si="34"/>
        <v>0</v>
      </c>
      <c r="U439" s="10">
        <f t="shared" si="34"/>
        <v>0</v>
      </c>
      <c r="V439" s="10">
        <f t="shared" si="33"/>
        <v>0</v>
      </c>
      <c r="W439" s="10">
        <f t="shared" si="33"/>
        <v>0</v>
      </c>
      <c r="X439" s="10">
        <f t="shared" si="33"/>
        <v>0</v>
      </c>
      <c r="Y439" s="10">
        <f t="shared" si="33"/>
        <v>0</v>
      </c>
      <c r="Z439" s="10">
        <f t="shared" si="33"/>
        <v>0</v>
      </c>
      <c r="AA439" s="10">
        <f t="shared" si="33"/>
        <v>0</v>
      </c>
      <c r="AB439" s="13">
        <f t="shared" si="33"/>
        <v>0</v>
      </c>
      <c r="AC439" s="10">
        <f t="shared" si="33"/>
        <v>6.0000000000000497E-2</v>
      </c>
      <c r="AD439" s="10">
        <f t="shared" si="33"/>
        <v>0</v>
      </c>
      <c r="AE439" s="10">
        <f t="shared" si="31"/>
        <v>0</v>
      </c>
      <c r="AF439" s="10">
        <f t="shared" si="31"/>
        <v>0</v>
      </c>
      <c r="AG439" s="10">
        <f t="shared" si="31"/>
        <v>0</v>
      </c>
      <c r="AH439" s="10">
        <f t="shared" si="31"/>
        <v>0</v>
      </c>
      <c r="AI439" s="10">
        <f t="shared" si="31"/>
        <v>0</v>
      </c>
      <c r="AJ439" s="10"/>
      <c r="AK439" s="10"/>
      <c r="AL439" s="10"/>
      <c r="AM439" s="10"/>
      <c r="AN439" s="10"/>
      <c r="AO439" s="10"/>
      <c r="AP439" s="10"/>
      <c r="AQ439" s="10"/>
      <c r="AR439" s="10"/>
      <c r="AS439" s="10"/>
      <c r="AT439" s="10"/>
      <c r="AU439" s="10"/>
      <c r="AV439" s="10"/>
      <c r="AW439" s="10"/>
      <c r="AX439" s="10"/>
      <c r="AY439" s="10"/>
      <c r="AZ439" s="10"/>
      <c r="BA439" s="10"/>
      <c r="BB439" s="10"/>
      <c r="BC439" s="10"/>
      <c r="BD439" s="10"/>
      <c r="BE439" s="173"/>
    </row>
    <row r="440" spans="1:57">
      <c r="A440" s="691">
        <v>0.76041666666666663</v>
      </c>
      <c r="B440" s="10">
        <v>10.02</v>
      </c>
      <c r="C440" s="10">
        <v>12.15</v>
      </c>
      <c r="D440" s="10">
        <v>12.41</v>
      </c>
      <c r="E440" s="10">
        <v>11.5</v>
      </c>
      <c r="F440" s="10">
        <v>10.79</v>
      </c>
      <c r="G440" s="10">
        <v>12.25</v>
      </c>
      <c r="H440" s="10">
        <v>11.97</v>
      </c>
      <c r="I440" s="10">
        <v>10.32</v>
      </c>
      <c r="J440" s="13">
        <v>9.64</v>
      </c>
      <c r="K440" s="10">
        <v>11.51</v>
      </c>
      <c r="L440" s="10">
        <v>12.83</v>
      </c>
      <c r="M440" s="10">
        <v>11.38</v>
      </c>
      <c r="N440" s="10">
        <v>12.34</v>
      </c>
      <c r="O440" s="10">
        <v>12.39</v>
      </c>
      <c r="P440" s="10">
        <v>11.62</v>
      </c>
      <c r="Q440" s="10">
        <v>9.84</v>
      </c>
      <c r="R440" s="676"/>
      <c r="S440" s="692">
        <v>0.76041666666666663</v>
      </c>
      <c r="T440" s="10">
        <f t="shared" si="34"/>
        <v>0</v>
      </c>
      <c r="U440" s="10">
        <f t="shared" si="34"/>
        <v>0</v>
      </c>
      <c r="V440" s="10">
        <f t="shared" si="33"/>
        <v>0</v>
      </c>
      <c r="W440" s="10">
        <f t="shared" si="33"/>
        <v>0</v>
      </c>
      <c r="X440" s="10">
        <f t="shared" si="33"/>
        <v>0</v>
      </c>
      <c r="Y440" s="10">
        <f t="shared" si="33"/>
        <v>0</v>
      </c>
      <c r="Z440" s="10">
        <f t="shared" si="33"/>
        <v>0</v>
      </c>
      <c r="AA440" s="10">
        <f t="shared" si="33"/>
        <v>0</v>
      </c>
      <c r="AB440" s="13">
        <f t="shared" si="33"/>
        <v>0</v>
      </c>
      <c r="AC440" s="10">
        <f t="shared" si="33"/>
        <v>0</v>
      </c>
      <c r="AD440" s="10">
        <f t="shared" si="33"/>
        <v>0</v>
      </c>
      <c r="AE440" s="10">
        <f t="shared" si="31"/>
        <v>0</v>
      </c>
      <c r="AF440" s="10">
        <f t="shared" si="31"/>
        <v>6.0000000000000497E-2</v>
      </c>
      <c r="AG440" s="10">
        <f t="shared" si="31"/>
        <v>0</v>
      </c>
      <c r="AH440" s="10">
        <f t="shared" si="31"/>
        <v>0</v>
      </c>
      <c r="AI440" s="10">
        <f t="shared" si="31"/>
        <v>0</v>
      </c>
      <c r="AJ440" s="10"/>
      <c r="AK440" s="10"/>
      <c r="AL440" s="10"/>
      <c r="AM440" s="10"/>
      <c r="AN440" s="10"/>
      <c r="AO440" s="10"/>
      <c r="AP440" s="10"/>
      <c r="AQ440" s="10"/>
      <c r="AR440" s="10"/>
      <c r="AS440" s="10"/>
      <c r="AT440" s="10"/>
      <c r="AU440" s="10"/>
      <c r="AV440" s="10"/>
      <c r="AW440" s="10"/>
      <c r="AX440" s="10"/>
      <c r="AY440" s="10"/>
      <c r="AZ440" s="10"/>
      <c r="BA440" s="10"/>
      <c r="BB440" s="10"/>
      <c r="BC440" s="10"/>
      <c r="BD440" s="10"/>
      <c r="BE440" s="173"/>
    </row>
    <row r="441" spans="1:57">
      <c r="A441" s="691">
        <v>0.76388888888888884</v>
      </c>
      <c r="B441" s="10">
        <v>10.02</v>
      </c>
      <c r="C441" s="10">
        <v>12.15</v>
      </c>
      <c r="D441" s="10">
        <v>12.41</v>
      </c>
      <c r="E441" s="10">
        <v>11.5</v>
      </c>
      <c r="F441" s="10">
        <v>10.79</v>
      </c>
      <c r="G441" s="10">
        <v>12.25</v>
      </c>
      <c r="H441" s="10">
        <v>11.97</v>
      </c>
      <c r="I441" s="10">
        <v>10.32</v>
      </c>
      <c r="J441" s="13">
        <v>9.64</v>
      </c>
      <c r="K441" s="10">
        <v>11.51</v>
      </c>
      <c r="L441" s="10">
        <v>12.83</v>
      </c>
      <c r="M441" s="10">
        <v>11.38</v>
      </c>
      <c r="N441" s="10">
        <v>12.71</v>
      </c>
      <c r="O441" s="10">
        <v>12.39</v>
      </c>
      <c r="P441" s="10">
        <v>11.62</v>
      </c>
      <c r="Q441" s="10">
        <v>9.84</v>
      </c>
      <c r="R441" s="676"/>
      <c r="S441" s="692">
        <v>0.76388888888888884</v>
      </c>
      <c r="T441" s="10">
        <f t="shared" si="34"/>
        <v>0</v>
      </c>
      <c r="U441" s="10">
        <f t="shared" si="34"/>
        <v>0</v>
      </c>
      <c r="V441" s="10">
        <f t="shared" si="33"/>
        <v>0</v>
      </c>
      <c r="W441" s="10">
        <f t="shared" si="33"/>
        <v>0</v>
      </c>
      <c r="X441" s="10">
        <f t="shared" si="33"/>
        <v>0</v>
      </c>
      <c r="Y441" s="10">
        <f t="shared" si="33"/>
        <v>0</v>
      </c>
      <c r="Z441" s="10">
        <f t="shared" si="33"/>
        <v>0</v>
      </c>
      <c r="AA441" s="10">
        <f t="shared" si="33"/>
        <v>0</v>
      </c>
      <c r="AB441" s="13">
        <f t="shared" si="33"/>
        <v>0</v>
      </c>
      <c r="AC441" s="10">
        <f t="shared" si="33"/>
        <v>0</v>
      </c>
      <c r="AD441" s="10">
        <f t="shared" si="33"/>
        <v>0</v>
      </c>
      <c r="AE441" s="10">
        <f t="shared" si="31"/>
        <v>0</v>
      </c>
      <c r="AF441" s="10">
        <f t="shared" si="31"/>
        <v>0.37000000000000099</v>
      </c>
      <c r="AG441" s="10">
        <f t="shared" si="31"/>
        <v>0</v>
      </c>
      <c r="AH441" s="10">
        <f t="shared" si="31"/>
        <v>0</v>
      </c>
      <c r="AI441" s="10">
        <f t="shared" si="31"/>
        <v>0</v>
      </c>
      <c r="AJ441" s="10"/>
      <c r="AK441" s="10"/>
      <c r="AL441" s="10"/>
      <c r="AM441" s="10"/>
      <c r="AN441" s="10"/>
      <c r="AO441" s="10"/>
      <c r="AP441" s="10"/>
      <c r="AQ441" s="10"/>
      <c r="AR441" s="10"/>
      <c r="AS441" s="10"/>
      <c r="AT441" s="10"/>
      <c r="AU441" s="10"/>
      <c r="AV441" s="10"/>
      <c r="AW441" s="10"/>
      <c r="AX441" s="10"/>
      <c r="AY441" s="10"/>
      <c r="AZ441" s="10"/>
      <c r="BA441" s="10"/>
      <c r="BB441" s="10"/>
      <c r="BC441" s="10"/>
      <c r="BD441" s="10"/>
      <c r="BE441" s="173"/>
    </row>
    <row r="442" spans="1:57">
      <c r="A442" s="691">
        <v>0.76736111111111116</v>
      </c>
      <c r="B442" s="10">
        <v>10.02</v>
      </c>
      <c r="C442" s="10">
        <v>12.15</v>
      </c>
      <c r="D442" s="10">
        <v>12.41</v>
      </c>
      <c r="E442" s="10">
        <v>11.52</v>
      </c>
      <c r="F442" s="10">
        <v>10.79</v>
      </c>
      <c r="G442" s="10">
        <v>12.25</v>
      </c>
      <c r="H442" s="10">
        <v>11.97</v>
      </c>
      <c r="I442" s="10">
        <v>10.32</v>
      </c>
      <c r="J442" s="13">
        <v>9.64</v>
      </c>
      <c r="K442" s="10">
        <v>11.51</v>
      </c>
      <c r="L442" s="10">
        <v>12.87</v>
      </c>
      <c r="M442" s="10">
        <v>11.5</v>
      </c>
      <c r="N442" s="10">
        <v>12.74</v>
      </c>
      <c r="O442" s="10">
        <v>12.39</v>
      </c>
      <c r="P442" s="10">
        <v>11.62</v>
      </c>
      <c r="Q442" s="10">
        <v>9.84</v>
      </c>
      <c r="R442" s="676"/>
      <c r="S442" s="692">
        <v>0.76736111111111116</v>
      </c>
      <c r="T442" s="10">
        <f t="shared" si="34"/>
        <v>0</v>
      </c>
      <c r="U442" s="10">
        <f t="shared" si="34"/>
        <v>0</v>
      </c>
      <c r="V442" s="10">
        <f t="shared" si="33"/>
        <v>0</v>
      </c>
      <c r="W442" s="10">
        <f t="shared" si="33"/>
        <v>1.9999999999999574E-2</v>
      </c>
      <c r="X442" s="10">
        <f t="shared" si="33"/>
        <v>0</v>
      </c>
      <c r="Y442" s="10">
        <f t="shared" si="33"/>
        <v>0</v>
      </c>
      <c r="Z442" s="10">
        <f t="shared" si="33"/>
        <v>0</v>
      </c>
      <c r="AA442" s="10">
        <f t="shared" si="33"/>
        <v>0</v>
      </c>
      <c r="AB442" s="13">
        <f t="shared" si="33"/>
        <v>0</v>
      </c>
      <c r="AC442" s="10">
        <f t="shared" si="33"/>
        <v>0</v>
      </c>
      <c r="AD442" s="10">
        <f t="shared" si="33"/>
        <v>3.9999999999999147E-2</v>
      </c>
      <c r="AE442" s="10">
        <f t="shared" si="31"/>
        <v>0.11999999999999922</v>
      </c>
      <c r="AF442" s="10">
        <f t="shared" si="31"/>
        <v>2.9999999999999361E-2</v>
      </c>
      <c r="AG442" s="10">
        <f t="shared" si="31"/>
        <v>0</v>
      </c>
      <c r="AH442" s="10">
        <f t="shared" si="31"/>
        <v>0</v>
      </c>
      <c r="AI442" s="10">
        <f t="shared" si="31"/>
        <v>0</v>
      </c>
      <c r="AJ442" s="10"/>
      <c r="AK442" s="10"/>
      <c r="AL442" s="10"/>
      <c r="AM442" s="10"/>
      <c r="AN442" s="10"/>
      <c r="AO442" s="10"/>
      <c r="AP442" s="10"/>
      <c r="AQ442" s="10"/>
      <c r="AR442" s="10"/>
      <c r="AS442" s="10"/>
      <c r="AT442" s="10"/>
      <c r="AU442" s="10"/>
      <c r="AV442" s="10"/>
      <c r="AW442" s="10"/>
      <c r="AX442" s="10"/>
      <c r="AY442" s="10"/>
      <c r="AZ442" s="10"/>
      <c r="BA442" s="10"/>
      <c r="BB442" s="10"/>
      <c r="BC442" s="10"/>
      <c r="BD442" s="10"/>
      <c r="BE442" s="173"/>
    </row>
    <row r="443" spans="1:57">
      <c r="A443" s="691">
        <v>0.77083333333333337</v>
      </c>
      <c r="B443" s="10">
        <v>10.02</v>
      </c>
      <c r="C443" s="10">
        <v>12.17</v>
      </c>
      <c r="D443" s="10">
        <v>12.45</v>
      </c>
      <c r="E443" s="10">
        <v>11.52</v>
      </c>
      <c r="F443" s="10">
        <v>10.79</v>
      </c>
      <c r="G443" s="10">
        <v>12.26</v>
      </c>
      <c r="H443" s="10">
        <v>11.97</v>
      </c>
      <c r="I443" s="10">
        <v>10.32</v>
      </c>
      <c r="J443" s="13">
        <v>9.64</v>
      </c>
      <c r="K443" s="10">
        <v>11.51</v>
      </c>
      <c r="L443" s="10">
        <v>12.96</v>
      </c>
      <c r="M443" s="10">
        <v>11.5</v>
      </c>
      <c r="N443" s="10">
        <v>12.74</v>
      </c>
      <c r="O443" s="10">
        <v>12.39</v>
      </c>
      <c r="P443" s="10">
        <v>11.62</v>
      </c>
      <c r="Q443" s="10">
        <v>9.84</v>
      </c>
      <c r="R443" s="676"/>
      <c r="S443" s="692">
        <v>0.77083333333333337</v>
      </c>
      <c r="T443" s="10">
        <f t="shared" si="34"/>
        <v>0</v>
      </c>
      <c r="U443" s="10">
        <f t="shared" si="34"/>
        <v>1.9999999999999574E-2</v>
      </c>
      <c r="V443" s="10">
        <f t="shared" si="33"/>
        <v>3.9999999999999147E-2</v>
      </c>
      <c r="W443" s="10">
        <f t="shared" si="33"/>
        <v>0</v>
      </c>
      <c r="X443" s="10">
        <f t="shared" si="33"/>
        <v>0</v>
      </c>
      <c r="Y443" s="10">
        <f t="shared" si="33"/>
        <v>9.9999999999997868E-3</v>
      </c>
      <c r="Z443" s="10">
        <f t="shared" si="33"/>
        <v>0</v>
      </c>
      <c r="AA443" s="10">
        <f t="shared" si="33"/>
        <v>0</v>
      </c>
      <c r="AB443" s="13">
        <f t="shared" si="33"/>
        <v>0</v>
      </c>
      <c r="AC443" s="10">
        <f t="shared" si="33"/>
        <v>0</v>
      </c>
      <c r="AD443" s="10">
        <f t="shared" si="33"/>
        <v>9.0000000000001634E-2</v>
      </c>
      <c r="AE443" s="10">
        <f t="shared" si="31"/>
        <v>0</v>
      </c>
      <c r="AF443" s="10">
        <f t="shared" si="31"/>
        <v>0</v>
      </c>
      <c r="AG443" s="10">
        <f t="shared" si="31"/>
        <v>0</v>
      </c>
      <c r="AH443" s="10">
        <f t="shared" si="31"/>
        <v>0</v>
      </c>
      <c r="AI443" s="10">
        <f t="shared" si="31"/>
        <v>0</v>
      </c>
      <c r="AJ443" s="10"/>
      <c r="AK443" s="10"/>
      <c r="AL443" s="10"/>
      <c r="AM443" s="10"/>
      <c r="AN443" s="10"/>
      <c r="AO443" s="10"/>
      <c r="AP443" s="10"/>
      <c r="AQ443" s="10"/>
      <c r="AR443" s="10"/>
      <c r="AS443" s="10"/>
      <c r="AT443" s="10"/>
      <c r="AU443" s="10"/>
      <c r="AV443" s="10"/>
      <c r="AW443" s="10"/>
      <c r="AX443" s="10"/>
      <c r="AY443" s="10"/>
      <c r="AZ443" s="10"/>
      <c r="BA443" s="10"/>
      <c r="BB443" s="10"/>
      <c r="BC443" s="10"/>
      <c r="BD443" s="10"/>
      <c r="BE443" s="173"/>
    </row>
    <row r="444" spans="1:57">
      <c r="A444" s="691">
        <v>0.77430555555555547</v>
      </c>
      <c r="B444" s="10">
        <v>10.02</v>
      </c>
      <c r="C444" s="10">
        <v>12.32</v>
      </c>
      <c r="D444" s="10">
        <v>12.48</v>
      </c>
      <c r="E444" s="10">
        <v>11.52</v>
      </c>
      <c r="F444" s="10">
        <v>10.79</v>
      </c>
      <c r="G444" s="10">
        <v>12.26</v>
      </c>
      <c r="H444" s="10">
        <v>11.97</v>
      </c>
      <c r="I444" s="10">
        <v>10.32</v>
      </c>
      <c r="J444" s="13">
        <v>9.8699999999999992</v>
      </c>
      <c r="K444" s="10">
        <v>11.51</v>
      </c>
      <c r="L444" s="10">
        <v>12.96</v>
      </c>
      <c r="M444" s="10">
        <v>11.5</v>
      </c>
      <c r="N444" s="10">
        <v>12.74</v>
      </c>
      <c r="O444" s="10">
        <v>12.39</v>
      </c>
      <c r="P444" s="10">
        <v>11.74</v>
      </c>
      <c r="Q444" s="10">
        <v>9.84</v>
      </c>
      <c r="R444" s="676"/>
      <c r="S444" s="692">
        <v>0.77430555555555547</v>
      </c>
      <c r="T444" s="10">
        <f t="shared" si="34"/>
        <v>0</v>
      </c>
      <c r="U444" s="10">
        <f t="shared" si="34"/>
        <v>0.15000000000000036</v>
      </c>
      <c r="V444" s="10">
        <f t="shared" si="33"/>
        <v>3.0000000000001137E-2</v>
      </c>
      <c r="W444" s="10">
        <f t="shared" si="33"/>
        <v>0</v>
      </c>
      <c r="X444" s="10">
        <f t="shared" si="33"/>
        <v>0</v>
      </c>
      <c r="Y444" s="10">
        <f t="shared" si="33"/>
        <v>0</v>
      </c>
      <c r="Z444" s="10">
        <f t="shared" si="33"/>
        <v>0</v>
      </c>
      <c r="AA444" s="10">
        <f t="shared" si="33"/>
        <v>0</v>
      </c>
      <c r="AB444" s="13">
        <f t="shared" si="33"/>
        <v>0.22999999999999865</v>
      </c>
      <c r="AC444" s="10">
        <f t="shared" si="33"/>
        <v>0</v>
      </c>
      <c r="AD444" s="10">
        <f t="shared" si="33"/>
        <v>0</v>
      </c>
      <c r="AE444" s="10">
        <f t="shared" si="31"/>
        <v>0</v>
      </c>
      <c r="AF444" s="10">
        <f t="shared" si="31"/>
        <v>0</v>
      </c>
      <c r="AG444" s="10">
        <f t="shared" si="31"/>
        <v>0</v>
      </c>
      <c r="AH444" s="10">
        <f t="shared" si="31"/>
        <v>0.12000000000000099</v>
      </c>
      <c r="AI444" s="10">
        <f t="shared" si="31"/>
        <v>0</v>
      </c>
      <c r="AJ444" s="10"/>
      <c r="AK444" s="10"/>
      <c r="AL444" s="10"/>
      <c r="AM444" s="10"/>
      <c r="AN444" s="10"/>
      <c r="AO444" s="10"/>
      <c r="AP444" s="10"/>
      <c r="AQ444" s="10"/>
      <c r="AR444" s="10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73"/>
    </row>
    <row r="445" spans="1:57">
      <c r="A445" s="691">
        <v>0.77777777777777779</v>
      </c>
      <c r="B445" s="10">
        <v>10.02</v>
      </c>
      <c r="C445" s="10">
        <v>12.38</v>
      </c>
      <c r="D445" s="10">
        <v>12.48</v>
      </c>
      <c r="E445" s="10">
        <v>11.52</v>
      </c>
      <c r="F445" s="10">
        <v>10.79</v>
      </c>
      <c r="G445" s="10">
        <v>12.26</v>
      </c>
      <c r="H445" s="10">
        <v>11.97</v>
      </c>
      <c r="I445" s="10">
        <v>10.79</v>
      </c>
      <c r="J445" s="13">
        <v>9.91</v>
      </c>
      <c r="K445" s="10">
        <v>11.53</v>
      </c>
      <c r="L445" s="10">
        <v>12.96</v>
      </c>
      <c r="M445" s="10">
        <v>11.5</v>
      </c>
      <c r="N445" s="10">
        <v>12.74</v>
      </c>
      <c r="O445" s="10">
        <v>12.39</v>
      </c>
      <c r="P445" s="10">
        <v>11.74</v>
      </c>
      <c r="Q445" s="10">
        <v>9.84</v>
      </c>
      <c r="R445" s="676"/>
      <c r="S445" s="692">
        <v>0.77777777777777779</v>
      </c>
      <c r="T445" s="10">
        <f t="shared" si="34"/>
        <v>0</v>
      </c>
      <c r="U445" s="10">
        <f t="shared" si="34"/>
        <v>6.0000000000000497E-2</v>
      </c>
      <c r="V445" s="10">
        <f t="shared" si="33"/>
        <v>0</v>
      </c>
      <c r="W445" s="10">
        <f t="shared" si="33"/>
        <v>0</v>
      </c>
      <c r="X445" s="10">
        <f t="shared" si="33"/>
        <v>0</v>
      </c>
      <c r="Y445" s="10">
        <f t="shared" si="33"/>
        <v>0</v>
      </c>
      <c r="Z445" s="10">
        <f t="shared" si="33"/>
        <v>0</v>
      </c>
      <c r="AA445" s="10">
        <f t="shared" si="33"/>
        <v>0.46999999999999886</v>
      </c>
      <c r="AB445" s="13">
        <f t="shared" si="33"/>
        <v>4.0000000000000924E-2</v>
      </c>
      <c r="AC445" s="10">
        <f t="shared" si="33"/>
        <v>1.9999999999999574E-2</v>
      </c>
      <c r="AD445" s="10">
        <f t="shared" si="33"/>
        <v>0</v>
      </c>
      <c r="AE445" s="10">
        <f t="shared" si="31"/>
        <v>0</v>
      </c>
      <c r="AF445" s="10">
        <f t="shared" si="31"/>
        <v>0</v>
      </c>
      <c r="AG445" s="10">
        <f t="shared" si="31"/>
        <v>0</v>
      </c>
      <c r="AH445" s="10">
        <f t="shared" si="31"/>
        <v>0</v>
      </c>
      <c r="AI445" s="10">
        <f t="shared" si="31"/>
        <v>0</v>
      </c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73"/>
    </row>
    <row r="446" spans="1:57">
      <c r="A446" s="691">
        <v>0.78125</v>
      </c>
      <c r="B446" s="10">
        <v>10.02</v>
      </c>
      <c r="C446" s="10">
        <v>12.38</v>
      </c>
      <c r="D446" s="10">
        <v>12.48</v>
      </c>
      <c r="E446" s="10">
        <v>11.58</v>
      </c>
      <c r="F446" s="10">
        <v>10.79</v>
      </c>
      <c r="G446" s="10">
        <v>12.26</v>
      </c>
      <c r="H446" s="10">
        <v>11.97</v>
      </c>
      <c r="I446" s="10">
        <v>10.79</v>
      </c>
      <c r="J446" s="13">
        <v>9.91</v>
      </c>
      <c r="K446" s="10">
        <v>11.53</v>
      </c>
      <c r="L446" s="10">
        <v>12.96</v>
      </c>
      <c r="M446" s="10">
        <v>11.53</v>
      </c>
      <c r="N446" s="10">
        <v>12.74</v>
      </c>
      <c r="O446" s="10">
        <v>12.39</v>
      </c>
      <c r="P446" s="10">
        <v>11.74</v>
      </c>
      <c r="Q446" s="10">
        <v>9.84</v>
      </c>
      <c r="R446" s="676"/>
      <c r="S446" s="692">
        <v>0.78125</v>
      </c>
      <c r="T446" s="10">
        <f t="shared" si="34"/>
        <v>0</v>
      </c>
      <c r="U446" s="10">
        <f t="shared" si="34"/>
        <v>0</v>
      </c>
      <c r="V446" s="10">
        <f t="shared" si="33"/>
        <v>0</v>
      </c>
      <c r="W446" s="10">
        <f t="shared" si="33"/>
        <v>6.0000000000000497E-2</v>
      </c>
      <c r="X446" s="10">
        <f t="shared" si="33"/>
        <v>0</v>
      </c>
      <c r="Y446" s="10">
        <f t="shared" si="33"/>
        <v>0</v>
      </c>
      <c r="Z446" s="10">
        <f t="shared" si="33"/>
        <v>0</v>
      </c>
      <c r="AA446" s="10">
        <f t="shared" si="33"/>
        <v>0</v>
      </c>
      <c r="AB446" s="13">
        <f t="shared" si="33"/>
        <v>0</v>
      </c>
      <c r="AC446" s="10">
        <f t="shared" si="33"/>
        <v>0</v>
      </c>
      <c r="AD446" s="10">
        <f t="shared" si="33"/>
        <v>0</v>
      </c>
      <c r="AE446" s="10">
        <f t="shared" si="31"/>
        <v>2.9999999999999361E-2</v>
      </c>
      <c r="AF446" s="10">
        <f t="shared" si="31"/>
        <v>0</v>
      </c>
      <c r="AG446" s="10">
        <f t="shared" si="31"/>
        <v>0</v>
      </c>
      <c r="AH446" s="10">
        <f t="shared" si="31"/>
        <v>0</v>
      </c>
      <c r="AI446" s="10">
        <f t="shared" si="31"/>
        <v>0</v>
      </c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73"/>
    </row>
    <row r="447" spans="1:57">
      <c r="A447" s="691">
        <v>0.78472222222222221</v>
      </c>
      <c r="B447" s="10">
        <v>10.02</v>
      </c>
      <c r="C447" s="10">
        <v>12.38</v>
      </c>
      <c r="D447" s="10">
        <v>12.48</v>
      </c>
      <c r="E447" s="10">
        <v>11.58</v>
      </c>
      <c r="F447" s="10">
        <v>10.79</v>
      </c>
      <c r="G447" s="10">
        <v>12.26</v>
      </c>
      <c r="H447" s="10">
        <v>11.97</v>
      </c>
      <c r="I447" s="10">
        <v>10.79</v>
      </c>
      <c r="J447" s="13">
        <v>9.91</v>
      </c>
      <c r="K447" s="10">
        <v>11.53</v>
      </c>
      <c r="L447" s="10">
        <v>12.96</v>
      </c>
      <c r="M447" s="10">
        <v>11.53</v>
      </c>
      <c r="N447" s="10">
        <v>12.74</v>
      </c>
      <c r="O447" s="10">
        <v>12.39</v>
      </c>
      <c r="P447" s="10">
        <v>11.74</v>
      </c>
      <c r="Q447" s="10">
        <v>9.84</v>
      </c>
      <c r="R447" s="676"/>
      <c r="S447" s="692">
        <v>0.78472222222222221</v>
      </c>
      <c r="T447" s="10">
        <f t="shared" si="34"/>
        <v>0</v>
      </c>
      <c r="U447" s="10">
        <f t="shared" si="34"/>
        <v>0</v>
      </c>
      <c r="V447" s="10">
        <f t="shared" si="33"/>
        <v>0</v>
      </c>
      <c r="W447" s="10">
        <f t="shared" si="33"/>
        <v>0</v>
      </c>
      <c r="X447" s="10">
        <f t="shared" si="33"/>
        <v>0</v>
      </c>
      <c r="Y447" s="10">
        <f t="shared" si="33"/>
        <v>0</v>
      </c>
      <c r="Z447" s="10">
        <f t="shared" si="33"/>
        <v>0</v>
      </c>
      <c r="AA447" s="10">
        <f t="shared" si="33"/>
        <v>0</v>
      </c>
      <c r="AB447" s="13">
        <f t="shared" si="33"/>
        <v>0</v>
      </c>
      <c r="AC447" s="10">
        <f t="shared" si="33"/>
        <v>0</v>
      </c>
      <c r="AD447" s="10">
        <f t="shared" si="33"/>
        <v>0</v>
      </c>
      <c r="AE447" s="10">
        <f t="shared" si="31"/>
        <v>0</v>
      </c>
      <c r="AF447" s="10">
        <f t="shared" si="31"/>
        <v>0</v>
      </c>
      <c r="AG447" s="10">
        <f t="shared" si="31"/>
        <v>0</v>
      </c>
      <c r="AH447" s="10">
        <f t="shared" si="31"/>
        <v>0</v>
      </c>
      <c r="AI447" s="10">
        <f t="shared" si="31"/>
        <v>0</v>
      </c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  <c r="BD447" s="10"/>
      <c r="BE447" s="173"/>
    </row>
    <row r="448" spans="1:57" ht="16" thickBot="1">
      <c r="A448" s="691">
        <v>0.78819444444444453</v>
      </c>
      <c r="B448" s="10">
        <v>10.02</v>
      </c>
      <c r="C448" s="10">
        <v>12.38</v>
      </c>
      <c r="D448" s="10">
        <v>12.48</v>
      </c>
      <c r="E448" s="10">
        <v>11.61</v>
      </c>
      <c r="F448" s="10">
        <v>10.79</v>
      </c>
      <c r="G448" s="10">
        <v>12.26</v>
      </c>
      <c r="H448" s="10">
        <v>11.97</v>
      </c>
      <c r="I448" s="10">
        <v>10.79</v>
      </c>
      <c r="J448" s="13">
        <v>9.92</v>
      </c>
      <c r="K448" s="10">
        <v>11.53</v>
      </c>
      <c r="L448" s="10">
        <v>12.96</v>
      </c>
      <c r="M448" s="10">
        <v>11.53</v>
      </c>
      <c r="N448" s="10">
        <v>12.74</v>
      </c>
      <c r="O448" s="10">
        <v>12.39</v>
      </c>
      <c r="P448" s="10">
        <v>11.74</v>
      </c>
      <c r="Q448" s="10">
        <v>9.84</v>
      </c>
      <c r="R448" s="676"/>
      <c r="S448" s="692">
        <v>0.78819444444444453</v>
      </c>
      <c r="T448" s="10">
        <f t="shared" si="34"/>
        <v>0</v>
      </c>
      <c r="U448" s="10">
        <f t="shared" si="34"/>
        <v>0</v>
      </c>
      <c r="V448" s="10">
        <f t="shared" si="33"/>
        <v>0</v>
      </c>
      <c r="W448" s="10">
        <f t="shared" si="33"/>
        <v>2.9999999999999361E-2</v>
      </c>
      <c r="X448" s="10">
        <f t="shared" si="33"/>
        <v>0</v>
      </c>
      <c r="Y448" s="10">
        <f t="shared" si="33"/>
        <v>0</v>
      </c>
      <c r="Z448" s="10">
        <f t="shared" si="33"/>
        <v>0</v>
      </c>
      <c r="AA448" s="10">
        <f t="shared" si="33"/>
        <v>0</v>
      </c>
      <c r="AB448" s="13">
        <f t="shared" si="33"/>
        <v>9.9999999999997868E-3</v>
      </c>
      <c r="AC448" s="10">
        <f t="shared" si="33"/>
        <v>0</v>
      </c>
      <c r="AD448" s="10">
        <f t="shared" si="33"/>
        <v>0</v>
      </c>
      <c r="AE448" s="10">
        <f t="shared" si="31"/>
        <v>0</v>
      </c>
      <c r="AF448" s="10">
        <f t="shared" si="31"/>
        <v>0</v>
      </c>
      <c r="AG448" s="10">
        <f t="shared" si="31"/>
        <v>0</v>
      </c>
      <c r="AH448" s="10">
        <f t="shared" si="31"/>
        <v>0</v>
      </c>
      <c r="AI448" s="10">
        <f t="shared" si="31"/>
        <v>0</v>
      </c>
      <c r="AJ448" s="10"/>
      <c r="AK448" s="10"/>
      <c r="AL448" s="10"/>
      <c r="AM448" s="10"/>
      <c r="AN448" s="10"/>
      <c r="AO448" s="10"/>
      <c r="AP448" s="10"/>
      <c r="AQ448" s="10"/>
      <c r="AR448" s="10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  <c r="BD448" s="10"/>
      <c r="BE448" s="173"/>
    </row>
    <row r="449" spans="1:57" ht="16" thickTop="1">
      <c r="A449" s="693">
        <v>0.79166666666666663</v>
      </c>
      <c r="B449" s="685">
        <v>10.02</v>
      </c>
      <c r="C449" s="685">
        <v>12.38</v>
      </c>
      <c r="D449" s="685">
        <v>12.48</v>
      </c>
      <c r="E449" s="685">
        <v>11.61</v>
      </c>
      <c r="F449" s="685">
        <v>10.79</v>
      </c>
      <c r="G449" s="685">
        <v>12.26</v>
      </c>
      <c r="H449" s="685">
        <v>11.97</v>
      </c>
      <c r="I449" s="685">
        <v>10.79</v>
      </c>
      <c r="J449" s="686">
        <v>9.92</v>
      </c>
      <c r="K449" s="685">
        <v>11.53</v>
      </c>
      <c r="L449" s="685">
        <v>12.96</v>
      </c>
      <c r="M449" s="685">
        <v>11.53</v>
      </c>
      <c r="N449" s="685">
        <v>12.74</v>
      </c>
      <c r="O449" s="685">
        <v>12.39</v>
      </c>
      <c r="P449" s="685">
        <v>11.74</v>
      </c>
      <c r="Q449" s="685">
        <v>9.84</v>
      </c>
      <c r="R449" s="676"/>
      <c r="S449" s="684">
        <v>0.79166666666666663</v>
      </c>
      <c r="T449" s="685">
        <f t="shared" si="34"/>
        <v>0</v>
      </c>
      <c r="U449" s="685">
        <f t="shared" si="34"/>
        <v>0</v>
      </c>
      <c r="V449" s="685">
        <f t="shared" si="33"/>
        <v>0</v>
      </c>
      <c r="W449" s="685">
        <f t="shared" si="33"/>
        <v>0</v>
      </c>
      <c r="X449" s="685">
        <f t="shared" si="33"/>
        <v>0</v>
      </c>
      <c r="Y449" s="685">
        <f t="shared" si="33"/>
        <v>0</v>
      </c>
      <c r="Z449" s="685">
        <f t="shared" si="33"/>
        <v>0</v>
      </c>
      <c r="AA449" s="685">
        <f t="shared" si="33"/>
        <v>0</v>
      </c>
      <c r="AB449" s="686">
        <f t="shared" si="33"/>
        <v>0</v>
      </c>
      <c r="AC449" s="685">
        <f t="shared" si="33"/>
        <v>0</v>
      </c>
      <c r="AD449" s="685">
        <f t="shared" si="33"/>
        <v>0</v>
      </c>
      <c r="AE449" s="685">
        <f t="shared" si="31"/>
        <v>0</v>
      </c>
      <c r="AF449" s="685">
        <f t="shared" si="31"/>
        <v>0</v>
      </c>
      <c r="AG449" s="685">
        <f t="shared" si="31"/>
        <v>0</v>
      </c>
      <c r="AH449" s="685">
        <f t="shared" si="31"/>
        <v>0</v>
      </c>
      <c r="AI449" s="685">
        <f t="shared" si="31"/>
        <v>0</v>
      </c>
      <c r="AJ449" s="10"/>
      <c r="AK449" s="10"/>
      <c r="AL449" s="10"/>
      <c r="AM449" s="10"/>
      <c r="AN449" s="10"/>
      <c r="AO449" s="10"/>
      <c r="AP449" s="10"/>
      <c r="AQ449" s="10"/>
      <c r="AR449" s="10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  <c r="BD449" s="10"/>
      <c r="BE449" s="173"/>
    </row>
    <row r="450" spans="1:57">
      <c r="A450" s="688">
        <v>0.79513888888888884</v>
      </c>
      <c r="B450" s="689">
        <v>10.02</v>
      </c>
      <c r="C450" s="689">
        <v>12.38</v>
      </c>
      <c r="D450" s="689">
        <v>12.48</v>
      </c>
      <c r="E450" s="689">
        <v>11.61</v>
      </c>
      <c r="F450" s="689">
        <v>10.86</v>
      </c>
      <c r="G450" s="689">
        <v>12.26</v>
      </c>
      <c r="H450" s="689">
        <v>12.34</v>
      </c>
      <c r="I450" s="689">
        <v>10.79</v>
      </c>
      <c r="J450" s="683">
        <v>9.92</v>
      </c>
      <c r="K450" s="689">
        <v>11.53</v>
      </c>
      <c r="L450" s="689">
        <v>13.09</v>
      </c>
      <c r="M450" s="689">
        <v>11.61</v>
      </c>
      <c r="N450" s="689">
        <v>12.74</v>
      </c>
      <c r="O450" s="689">
        <v>12.39</v>
      </c>
      <c r="P450" s="689">
        <v>11.74</v>
      </c>
      <c r="Q450" s="689">
        <v>9.84</v>
      </c>
      <c r="R450" s="676"/>
      <c r="S450" s="694">
        <v>0.79513888888888884</v>
      </c>
      <c r="T450" s="689">
        <f t="shared" si="34"/>
        <v>0</v>
      </c>
      <c r="U450" s="689">
        <f t="shared" si="34"/>
        <v>0</v>
      </c>
      <c r="V450" s="689">
        <f t="shared" si="33"/>
        <v>0</v>
      </c>
      <c r="W450" s="689">
        <f t="shared" si="33"/>
        <v>0</v>
      </c>
      <c r="X450" s="689">
        <f t="shared" si="33"/>
        <v>7.0000000000000284E-2</v>
      </c>
      <c r="Y450" s="689">
        <f t="shared" si="33"/>
        <v>0</v>
      </c>
      <c r="Z450" s="689">
        <f t="shared" si="33"/>
        <v>0.36999999999999922</v>
      </c>
      <c r="AA450" s="689">
        <f t="shared" si="33"/>
        <v>0</v>
      </c>
      <c r="AB450" s="683">
        <f t="shared" si="33"/>
        <v>0</v>
      </c>
      <c r="AC450" s="689">
        <f t="shared" si="33"/>
        <v>0</v>
      </c>
      <c r="AD450" s="689">
        <f t="shared" si="33"/>
        <v>0.12999999999999901</v>
      </c>
      <c r="AE450" s="689">
        <f t="shared" si="31"/>
        <v>8.0000000000000071E-2</v>
      </c>
      <c r="AF450" s="689">
        <f t="shared" si="31"/>
        <v>0</v>
      </c>
      <c r="AG450" s="689">
        <f t="shared" si="31"/>
        <v>0</v>
      </c>
      <c r="AH450" s="689">
        <f t="shared" si="31"/>
        <v>0</v>
      </c>
      <c r="AI450" s="689">
        <f t="shared" si="31"/>
        <v>0</v>
      </c>
      <c r="AJ450" s="10"/>
      <c r="AK450" s="10"/>
      <c r="AL450" s="10"/>
      <c r="AM450" s="10"/>
      <c r="AN450" s="10"/>
      <c r="AO450" s="10"/>
      <c r="AP450" s="10"/>
      <c r="AQ450" s="10"/>
      <c r="AR450" s="10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  <c r="BD450" s="10"/>
      <c r="BE450" s="173"/>
    </row>
    <row r="451" spans="1:57">
      <c r="A451" s="688">
        <v>0.79861111111111116</v>
      </c>
      <c r="B451" s="689">
        <v>10.09</v>
      </c>
      <c r="C451" s="689">
        <v>12.38</v>
      </c>
      <c r="D451" s="689">
        <v>12.48</v>
      </c>
      <c r="E451" s="689">
        <v>11.61</v>
      </c>
      <c r="F451" s="689">
        <v>10.95</v>
      </c>
      <c r="G451" s="689">
        <v>12.26</v>
      </c>
      <c r="H451" s="689">
        <v>12.34</v>
      </c>
      <c r="I451" s="689">
        <v>10.79</v>
      </c>
      <c r="J451" s="683">
        <v>9.92</v>
      </c>
      <c r="K451" s="689">
        <v>11.53</v>
      </c>
      <c r="L451" s="689">
        <v>13.12</v>
      </c>
      <c r="M451" s="689">
        <v>11.61</v>
      </c>
      <c r="N451" s="689">
        <v>12.74</v>
      </c>
      <c r="O451" s="689">
        <v>12.39</v>
      </c>
      <c r="P451" s="689">
        <v>11.74</v>
      </c>
      <c r="Q451" s="689">
        <v>9.84</v>
      </c>
      <c r="R451" s="676"/>
      <c r="S451" s="694">
        <v>0.79861111111111116</v>
      </c>
      <c r="T451" s="689">
        <f t="shared" si="34"/>
        <v>7.0000000000000284E-2</v>
      </c>
      <c r="U451" s="689">
        <f t="shared" si="34"/>
        <v>0</v>
      </c>
      <c r="V451" s="689">
        <f t="shared" si="33"/>
        <v>0</v>
      </c>
      <c r="W451" s="689">
        <f t="shared" si="33"/>
        <v>0</v>
      </c>
      <c r="X451" s="689">
        <f t="shared" si="33"/>
        <v>8.9999999999999858E-2</v>
      </c>
      <c r="Y451" s="689">
        <f t="shared" si="33"/>
        <v>0</v>
      </c>
      <c r="Z451" s="689">
        <f t="shared" si="33"/>
        <v>0</v>
      </c>
      <c r="AA451" s="689">
        <f t="shared" si="33"/>
        <v>0</v>
      </c>
      <c r="AB451" s="683">
        <f t="shared" si="33"/>
        <v>0</v>
      </c>
      <c r="AC451" s="689">
        <f t="shared" si="33"/>
        <v>0</v>
      </c>
      <c r="AD451" s="689">
        <f t="shared" si="33"/>
        <v>2.9999999999999361E-2</v>
      </c>
      <c r="AE451" s="689">
        <f t="shared" si="31"/>
        <v>0</v>
      </c>
      <c r="AF451" s="689">
        <f t="shared" si="31"/>
        <v>0</v>
      </c>
      <c r="AG451" s="689">
        <f t="shared" si="31"/>
        <v>0</v>
      </c>
      <c r="AH451" s="689">
        <f t="shared" si="31"/>
        <v>0</v>
      </c>
      <c r="AI451" s="689">
        <f t="shared" si="31"/>
        <v>0</v>
      </c>
      <c r="AJ451" s="10"/>
      <c r="AK451" s="10"/>
      <c r="AL451" s="10"/>
      <c r="AM451" s="10"/>
      <c r="AN451" s="10"/>
      <c r="AO451" s="10"/>
      <c r="AP451" s="10"/>
      <c r="AQ451" s="10"/>
      <c r="AR451" s="10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73"/>
    </row>
    <row r="452" spans="1:57">
      <c r="A452" s="688">
        <v>0.80208333333333337</v>
      </c>
      <c r="B452" s="689">
        <v>10.09</v>
      </c>
      <c r="C452" s="689">
        <v>12.38</v>
      </c>
      <c r="D452" s="689">
        <v>12.48</v>
      </c>
      <c r="E452" s="689">
        <v>11.61</v>
      </c>
      <c r="F452" s="689">
        <v>10.95</v>
      </c>
      <c r="G452" s="689">
        <v>12.26</v>
      </c>
      <c r="H452" s="689">
        <v>12.34</v>
      </c>
      <c r="I452" s="689">
        <v>10.79</v>
      </c>
      <c r="J452" s="683">
        <v>9.92</v>
      </c>
      <c r="K452" s="689">
        <v>11.53</v>
      </c>
      <c r="L452" s="689">
        <v>13.12</v>
      </c>
      <c r="M452" s="689">
        <v>11.61</v>
      </c>
      <c r="N452" s="689">
        <v>12.74</v>
      </c>
      <c r="O452" s="689">
        <v>12.39</v>
      </c>
      <c r="P452" s="689">
        <v>11.74</v>
      </c>
      <c r="Q452" s="689">
        <v>9.84</v>
      </c>
      <c r="R452" s="676"/>
      <c r="S452" s="694">
        <v>0.80208333333333337</v>
      </c>
      <c r="T452" s="689">
        <f t="shared" si="34"/>
        <v>0</v>
      </c>
      <c r="U452" s="689">
        <f t="shared" si="34"/>
        <v>0</v>
      </c>
      <c r="V452" s="689">
        <f t="shared" si="33"/>
        <v>0</v>
      </c>
      <c r="W452" s="689">
        <f t="shared" si="33"/>
        <v>0</v>
      </c>
      <c r="X452" s="689">
        <f t="shared" si="33"/>
        <v>0</v>
      </c>
      <c r="Y452" s="689">
        <f t="shared" si="33"/>
        <v>0</v>
      </c>
      <c r="Z452" s="689">
        <f t="shared" si="33"/>
        <v>0</v>
      </c>
      <c r="AA452" s="689">
        <f t="shared" si="33"/>
        <v>0</v>
      </c>
      <c r="AB452" s="683">
        <f t="shared" si="33"/>
        <v>0</v>
      </c>
      <c r="AC452" s="689">
        <f t="shared" si="33"/>
        <v>0</v>
      </c>
      <c r="AD452" s="689">
        <f t="shared" si="33"/>
        <v>0</v>
      </c>
      <c r="AE452" s="689">
        <f t="shared" si="31"/>
        <v>0</v>
      </c>
      <c r="AF452" s="689">
        <f t="shared" si="31"/>
        <v>0</v>
      </c>
      <c r="AG452" s="689">
        <f t="shared" si="31"/>
        <v>0</v>
      </c>
      <c r="AH452" s="689">
        <f t="shared" si="31"/>
        <v>0</v>
      </c>
      <c r="AI452" s="689">
        <f t="shared" si="31"/>
        <v>0</v>
      </c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73"/>
    </row>
    <row r="453" spans="1:57">
      <c r="A453" s="688">
        <v>0.80555555555555547</v>
      </c>
      <c r="B453" s="689">
        <v>10.09</v>
      </c>
      <c r="C453" s="689">
        <v>12.38</v>
      </c>
      <c r="D453" s="689">
        <v>12.48</v>
      </c>
      <c r="E453" s="689">
        <v>11.61</v>
      </c>
      <c r="F453" s="689">
        <v>10.95</v>
      </c>
      <c r="G453" s="689">
        <v>12.31</v>
      </c>
      <c r="H453" s="689">
        <v>12.34</v>
      </c>
      <c r="I453" s="689">
        <v>10.79</v>
      </c>
      <c r="J453" s="683">
        <v>9.92</v>
      </c>
      <c r="K453" s="689">
        <v>11.53</v>
      </c>
      <c r="L453" s="689">
        <v>13.13</v>
      </c>
      <c r="M453" s="689">
        <v>11.65</v>
      </c>
      <c r="N453" s="689">
        <v>12.74</v>
      </c>
      <c r="O453" s="689">
        <v>12.47</v>
      </c>
      <c r="P453" s="689">
        <v>11.74</v>
      </c>
      <c r="Q453" s="689">
        <v>9.84</v>
      </c>
      <c r="R453" s="676"/>
      <c r="S453" s="694">
        <v>0.80555555555555547</v>
      </c>
      <c r="T453" s="689">
        <f t="shared" si="34"/>
        <v>0</v>
      </c>
      <c r="U453" s="689">
        <f t="shared" si="34"/>
        <v>0</v>
      </c>
      <c r="V453" s="689">
        <f t="shared" si="33"/>
        <v>0</v>
      </c>
      <c r="W453" s="689">
        <f t="shared" si="33"/>
        <v>0</v>
      </c>
      <c r="X453" s="689">
        <f t="shared" si="33"/>
        <v>0</v>
      </c>
      <c r="Y453" s="689">
        <f t="shared" si="33"/>
        <v>5.0000000000000711E-2</v>
      </c>
      <c r="Z453" s="689">
        <f t="shared" si="33"/>
        <v>0</v>
      </c>
      <c r="AA453" s="689">
        <f t="shared" si="33"/>
        <v>0</v>
      </c>
      <c r="AB453" s="683">
        <f t="shared" si="33"/>
        <v>0</v>
      </c>
      <c r="AC453" s="689">
        <f t="shared" si="33"/>
        <v>0</v>
      </c>
      <c r="AD453" s="689">
        <f t="shared" si="33"/>
        <v>1.0000000000001563E-2</v>
      </c>
      <c r="AE453" s="689">
        <f t="shared" si="31"/>
        <v>4.0000000000000924E-2</v>
      </c>
      <c r="AF453" s="689">
        <f t="shared" si="31"/>
        <v>0</v>
      </c>
      <c r="AG453" s="689">
        <f t="shared" si="31"/>
        <v>8.0000000000000071E-2</v>
      </c>
      <c r="AH453" s="689">
        <f t="shared" si="31"/>
        <v>0</v>
      </c>
      <c r="AI453" s="689">
        <f t="shared" si="31"/>
        <v>0</v>
      </c>
      <c r="AJ453" s="10"/>
      <c r="AK453" s="10"/>
      <c r="AL453" s="10"/>
      <c r="AM453" s="10"/>
      <c r="AN453" s="10"/>
      <c r="AO453" s="10"/>
      <c r="AP453" s="10"/>
      <c r="AQ453" s="10"/>
      <c r="AR453" s="10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  <c r="BD453" s="10"/>
      <c r="BE453" s="173"/>
    </row>
    <row r="454" spans="1:57">
      <c r="A454" s="688">
        <v>0.80902777777777779</v>
      </c>
      <c r="B454" s="689">
        <v>10.09</v>
      </c>
      <c r="C454" s="689">
        <v>12.38</v>
      </c>
      <c r="D454" s="689">
        <v>12.6</v>
      </c>
      <c r="E454" s="689">
        <v>11.61</v>
      </c>
      <c r="F454" s="689">
        <v>10.96</v>
      </c>
      <c r="G454" s="689">
        <v>12.34</v>
      </c>
      <c r="H454" s="689">
        <v>12.34</v>
      </c>
      <c r="I454" s="689">
        <v>10.79</v>
      </c>
      <c r="J454" s="683">
        <v>9.92</v>
      </c>
      <c r="K454" s="689">
        <v>11.53</v>
      </c>
      <c r="L454" s="689">
        <v>13.29</v>
      </c>
      <c r="M454" s="689">
        <v>11.65</v>
      </c>
      <c r="N454" s="689">
        <v>12.74</v>
      </c>
      <c r="O454" s="689">
        <v>12.47</v>
      </c>
      <c r="P454" s="689">
        <v>11.74</v>
      </c>
      <c r="Q454" s="689">
        <v>9.84</v>
      </c>
      <c r="R454" s="676"/>
      <c r="S454" s="694">
        <v>0.80902777777777779</v>
      </c>
      <c r="T454" s="689">
        <f t="shared" si="34"/>
        <v>0</v>
      </c>
      <c r="U454" s="689">
        <f t="shared" si="34"/>
        <v>0</v>
      </c>
      <c r="V454" s="689">
        <f t="shared" si="33"/>
        <v>0.11999999999999922</v>
      </c>
      <c r="W454" s="689">
        <f t="shared" si="33"/>
        <v>0</v>
      </c>
      <c r="X454" s="689">
        <f t="shared" si="33"/>
        <v>1.0000000000001563E-2</v>
      </c>
      <c r="Y454" s="689">
        <f t="shared" si="33"/>
        <v>2.9999999999999361E-2</v>
      </c>
      <c r="Z454" s="689">
        <f t="shared" si="33"/>
        <v>0</v>
      </c>
      <c r="AA454" s="689">
        <f t="shared" si="33"/>
        <v>0</v>
      </c>
      <c r="AB454" s="683">
        <f t="shared" si="33"/>
        <v>0</v>
      </c>
      <c r="AC454" s="689">
        <f t="shared" si="33"/>
        <v>0</v>
      </c>
      <c r="AD454" s="689">
        <f t="shared" si="33"/>
        <v>0.15999999999999837</v>
      </c>
      <c r="AE454" s="689">
        <f t="shared" si="31"/>
        <v>0</v>
      </c>
      <c r="AF454" s="689">
        <f t="shared" si="31"/>
        <v>0</v>
      </c>
      <c r="AG454" s="689">
        <f t="shared" si="31"/>
        <v>0</v>
      </c>
      <c r="AH454" s="689">
        <f t="shared" si="31"/>
        <v>0</v>
      </c>
      <c r="AI454" s="689">
        <f t="shared" si="31"/>
        <v>0</v>
      </c>
      <c r="AJ454" s="10"/>
      <c r="AK454" s="10"/>
      <c r="AL454" s="10"/>
      <c r="AM454" s="10"/>
      <c r="AN454" s="10"/>
      <c r="AO454" s="10"/>
      <c r="AP454" s="10"/>
      <c r="AQ454" s="10"/>
      <c r="AR454" s="10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  <c r="BD454" s="10"/>
      <c r="BE454" s="173"/>
    </row>
    <row r="455" spans="1:57">
      <c r="A455" s="688">
        <v>0.8125</v>
      </c>
      <c r="B455" s="689">
        <v>10.09</v>
      </c>
      <c r="C455" s="689">
        <v>12.38</v>
      </c>
      <c r="D455" s="689">
        <v>12.6</v>
      </c>
      <c r="E455" s="689">
        <v>11.61</v>
      </c>
      <c r="F455" s="689">
        <v>10.96</v>
      </c>
      <c r="G455" s="689">
        <v>12.34</v>
      </c>
      <c r="H455" s="689">
        <v>12.34</v>
      </c>
      <c r="I455" s="689">
        <v>10.79</v>
      </c>
      <c r="J455" s="683">
        <v>9.92</v>
      </c>
      <c r="K455" s="689">
        <v>11.78</v>
      </c>
      <c r="L455" s="689">
        <v>13.29</v>
      </c>
      <c r="M455" s="689">
        <v>11.65</v>
      </c>
      <c r="N455" s="689">
        <v>12.74</v>
      </c>
      <c r="O455" s="689">
        <v>12.54</v>
      </c>
      <c r="P455" s="689">
        <v>11.74</v>
      </c>
      <c r="Q455" s="689">
        <v>9.84</v>
      </c>
      <c r="R455" s="676"/>
      <c r="S455" s="694">
        <v>0.8125</v>
      </c>
      <c r="T455" s="689">
        <f t="shared" si="34"/>
        <v>0</v>
      </c>
      <c r="U455" s="689">
        <f t="shared" si="34"/>
        <v>0</v>
      </c>
      <c r="V455" s="689">
        <f t="shared" si="33"/>
        <v>0</v>
      </c>
      <c r="W455" s="689">
        <f t="shared" si="33"/>
        <v>0</v>
      </c>
      <c r="X455" s="689">
        <f t="shared" si="33"/>
        <v>0</v>
      </c>
      <c r="Y455" s="689">
        <f t="shared" si="33"/>
        <v>0</v>
      </c>
      <c r="Z455" s="689">
        <f t="shared" si="33"/>
        <v>0</v>
      </c>
      <c r="AA455" s="689">
        <f t="shared" si="33"/>
        <v>0</v>
      </c>
      <c r="AB455" s="683">
        <f t="shared" si="33"/>
        <v>0</v>
      </c>
      <c r="AC455" s="689">
        <f t="shared" si="33"/>
        <v>0.25</v>
      </c>
      <c r="AD455" s="689">
        <f t="shared" si="33"/>
        <v>0</v>
      </c>
      <c r="AE455" s="689">
        <f t="shared" si="31"/>
        <v>0</v>
      </c>
      <c r="AF455" s="689">
        <f t="shared" si="31"/>
        <v>0</v>
      </c>
      <c r="AG455" s="689">
        <f t="shared" si="31"/>
        <v>6.9999999999998508E-2</v>
      </c>
      <c r="AH455" s="689">
        <f t="shared" si="31"/>
        <v>0</v>
      </c>
      <c r="AI455" s="689">
        <f t="shared" si="31"/>
        <v>0</v>
      </c>
      <c r="AJ455" s="10"/>
      <c r="AK455" s="10"/>
      <c r="AL455" s="10"/>
      <c r="AM455" s="10"/>
      <c r="AN455" s="10"/>
      <c r="AO455" s="10"/>
      <c r="AP455" s="10"/>
      <c r="AQ455" s="10"/>
      <c r="AR455" s="10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  <c r="BD455" s="10"/>
      <c r="BE455" s="173"/>
    </row>
    <row r="456" spans="1:57">
      <c r="A456" s="688">
        <v>0.81597222222222221</v>
      </c>
      <c r="B456" s="689">
        <v>10.09</v>
      </c>
      <c r="C456" s="689">
        <v>12.38</v>
      </c>
      <c r="D456" s="689">
        <v>12.6</v>
      </c>
      <c r="E456" s="689">
        <v>11.61</v>
      </c>
      <c r="F456" s="689">
        <v>10.96</v>
      </c>
      <c r="G456" s="689">
        <v>12.34</v>
      </c>
      <c r="H456" s="689">
        <v>12.34</v>
      </c>
      <c r="I456" s="689">
        <v>10.79</v>
      </c>
      <c r="J456" s="683">
        <v>9.92</v>
      </c>
      <c r="K456" s="689">
        <v>11.78</v>
      </c>
      <c r="L456" s="689">
        <v>13.55</v>
      </c>
      <c r="M456" s="689">
        <v>11.69</v>
      </c>
      <c r="N456" s="689">
        <v>12.74</v>
      </c>
      <c r="O456" s="689">
        <v>12.54</v>
      </c>
      <c r="P456" s="689">
        <v>11.76</v>
      </c>
      <c r="Q456" s="689">
        <v>9.84</v>
      </c>
      <c r="R456" s="676"/>
      <c r="S456" s="694">
        <v>0.81597222222222221</v>
      </c>
      <c r="T456" s="689">
        <f t="shared" si="34"/>
        <v>0</v>
      </c>
      <c r="U456" s="689">
        <f t="shared" si="34"/>
        <v>0</v>
      </c>
      <c r="V456" s="689">
        <f t="shared" si="33"/>
        <v>0</v>
      </c>
      <c r="W456" s="689">
        <f t="shared" si="33"/>
        <v>0</v>
      </c>
      <c r="X456" s="689">
        <f t="shared" si="33"/>
        <v>0</v>
      </c>
      <c r="Y456" s="689">
        <f t="shared" si="33"/>
        <v>0</v>
      </c>
      <c r="Z456" s="689">
        <f t="shared" si="33"/>
        <v>0</v>
      </c>
      <c r="AA456" s="689">
        <f t="shared" si="33"/>
        <v>0</v>
      </c>
      <c r="AB456" s="683">
        <f t="shared" si="33"/>
        <v>0</v>
      </c>
      <c r="AC456" s="689">
        <f t="shared" si="33"/>
        <v>0</v>
      </c>
      <c r="AD456" s="689">
        <f t="shared" si="33"/>
        <v>0.26000000000000156</v>
      </c>
      <c r="AE456" s="689">
        <f t="shared" si="31"/>
        <v>3.9999999999999147E-2</v>
      </c>
      <c r="AF456" s="689">
        <f t="shared" si="31"/>
        <v>0</v>
      </c>
      <c r="AG456" s="689">
        <f t="shared" si="31"/>
        <v>0</v>
      </c>
      <c r="AH456" s="689">
        <f t="shared" si="31"/>
        <v>1.9999999999999574E-2</v>
      </c>
      <c r="AI456" s="689">
        <f t="shared" si="31"/>
        <v>0</v>
      </c>
      <c r="AJ456" s="10"/>
      <c r="AK456" s="10"/>
      <c r="AL456" s="10"/>
      <c r="AM456" s="10"/>
      <c r="AN456" s="10"/>
      <c r="AO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73"/>
    </row>
    <row r="457" spans="1:57">
      <c r="A457" s="688">
        <v>0.81944444444444453</v>
      </c>
      <c r="B457" s="689">
        <v>10.09</v>
      </c>
      <c r="C457" s="689">
        <v>12.38</v>
      </c>
      <c r="D457" s="689">
        <v>12.6</v>
      </c>
      <c r="E457" s="689">
        <v>11.64</v>
      </c>
      <c r="F457" s="689">
        <v>10.96</v>
      </c>
      <c r="G457" s="689">
        <v>12.34</v>
      </c>
      <c r="H457" s="689">
        <v>12.34</v>
      </c>
      <c r="I457" s="689">
        <v>10.79</v>
      </c>
      <c r="J457" s="683">
        <v>9.92</v>
      </c>
      <c r="K457" s="689">
        <v>11.78</v>
      </c>
      <c r="L457" s="689">
        <v>13.55</v>
      </c>
      <c r="M457" s="689">
        <v>11.72</v>
      </c>
      <c r="N457" s="689">
        <v>12.76</v>
      </c>
      <c r="O457" s="689">
        <v>12.54</v>
      </c>
      <c r="P457" s="689">
        <v>11.82</v>
      </c>
      <c r="Q457" s="689">
        <v>9.84</v>
      </c>
      <c r="R457" s="676"/>
      <c r="S457" s="694">
        <v>0.81944444444444453</v>
      </c>
      <c r="T457" s="689">
        <f t="shared" si="34"/>
        <v>0</v>
      </c>
      <c r="U457" s="689">
        <f t="shared" si="34"/>
        <v>0</v>
      </c>
      <c r="V457" s="689">
        <f t="shared" si="33"/>
        <v>0</v>
      </c>
      <c r="W457" s="689">
        <f t="shared" si="33"/>
        <v>3.0000000000001137E-2</v>
      </c>
      <c r="X457" s="689">
        <f t="shared" si="33"/>
        <v>0</v>
      </c>
      <c r="Y457" s="689">
        <f t="shared" si="33"/>
        <v>0</v>
      </c>
      <c r="Z457" s="689">
        <f t="shared" si="33"/>
        <v>0</v>
      </c>
      <c r="AA457" s="689">
        <f t="shared" si="33"/>
        <v>0</v>
      </c>
      <c r="AB457" s="683">
        <f t="shared" si="33"/>
        <v>0</v>
      </c>
      <c r="AC457" s="689">
        <f t="shared" si="33"/>
        <v>0</v>
      </c>
      <c r="AD457" s="689">
        <f t="shared" si="33"/>
        <v>0</v>
      </c>
      <c r="AE457" s="689">
        <f t="shared" si="31"/>
        <v>3.0000000000001137E-2</v>
      </c>
      <c r="AF457" s="689">
        <f t="shared" si="31"/>
        <v>1.9999999999999574E-2</v>
      </c>
      <c r="AG457" s="689">
        <f t="shared" si="31"/>
        <v>0</v>
      </c>
      <c r="AH457" s="689">
        <f t="shared" si="31"/>
        <v>6.0000000000000497E-2</v>
      </c>
      <c r="AI457" s="689">
        <f t="shared" si="31"/>
        <v>0</v>
      </c>
      <c r="AJ457" s="10"/>
      <c r="AK457" s="10"/>
      <c r="AL457" s="10"/>
      <c r="AM457" s="10"/>
      <c r="AN457" s="10"/>
      <c r="AO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73"/>
    </row>
    <row r="458" spans="1:57">
      <c r="A458" s="688">
        <v>0.82291666666666663</v>
      </c>
      <c r="B458" s="689">
        <v>10.09</v>
      </c>
      <c r="C458" s="689">
        <v>12.38</v>
      </c>
      <c r="D458" s="689">
        <v>12.66</v>
      </c>
      <c r="E458" s="689">
        <v>11.66</v>
      </c>
      <c r="F458" s="689">
        <v>10.96</v>
      </c>
      <c r="G458" s="689">
        <v>12.5</v>
      </c>
      <c r="H458" s="689">
        <v>12.34</v>
      </c>
      <c r="I458" s="689">
        <v>10.86</v>
      </c>
      <c r="J458" s="683">
        <v>9.92</v>
      </c>
      <c r="K458" s="689">
        <v>11.78</v>
      </c>
      <c r="L458" s="689">
        <v>13.55</v>
      </c>
      <c r="M458" s="689">
        <v>11.75</v>
      </c>
      <c r="N458" s="689">
        <v>12.79</v>
      </c>
      <c r="O458" s="689">
        <v>12.54</v>
      </c>
      <c r="P458" s="689">
        <v>11.82</v>
      </c>
      <c r="Q458" s="689">
        <v>9.84</v>
      </c>
      <c r="R458" s="676"/>
      <c r="S458" s="694">
        <v>0.82291666666666663</v>
      </c>
      <c r="T458" s="689">
        <f t="shared" si="34"/>
        <v>0</v>
      </c>
      <c r="U458" s="689">
        <f t="shared" si="34"/>
        <v>0</v>
      </c>
      <c r="V458" s="689">
        <f t="shared" si="33"/>
        <v>6.0000000000000497E-2</v>
      </c>
      <c r="W458" s="689">
        <f t="shared" si="33"/>
        <v>1.9999999999999574E-2</v>
      </c>
      <c r="X458" s="689">
        <f t="shared" si="33"/>
        <v>0</v>
      </c>
      <c r="Y458" s="689">
        <f t="shared" si="33"/>
        <v>0.16000000000000014</v>
      </c>
      <c r="Z458" s="689">
        <f t="shared" si="33"/>
        <v>0</v>
      </c>
      <c r="AA458" s="689">
        <f t="shared" si="33"/>
        <v>7.0000000000000284E-2</v>
      </c>
      <c r="AB458" s="683">
        <f t="shared" si="33"/>
        <v>0</v>
      </c>
      <c r="AC458" s="689">
        <f t="shared" si="33"/>
        <v>0</v>
      </c>
      <c r="AD458" s="689">
        <f t="shared" si="33"/>
        <v>0</v>
      </c>
      <c r="AE458" s="689">
        <f t="shared" si="33"/>
        <v>2.9999999999999361E-2</v>
      </c>
      <c r="AF458" s="689">
        <f t="shared" si="33"/>
        <v>2.9999999999999361E-2</v>
      </c>
      <c r="AG458" s="689">
        <f t="shared" si="33"/>
        <v>0</v>
      </c>
      <c r="AH458" s="689">
        <f t="shared" ref="AH458:AI521" si="35">P458-P457</f>
        <v>0</v>
      </c>
      <c r="AI458" s="689">
        <f t="shared" si="35"/>
        <v>0</v>
      </c>
      <c r="AJ458" s="10"/>
      <c r="AK458" s="10"/>
      <c r="AL458" s="10"/>
      <c r="AM458" s="10"/>
      <c r="AN458" s="10"/>
      <c r="AO458" s="10"/>
      <c r="AP458" s="10"/>
      <c r="AQ458" s="10"/>
      <c r="AR458" s="10"/>
      <c r="AS458" s="10"/>
      <c r="AT458" s="10"/>
      <c r="AU458" s="10"/>
      <c r="AV458" s="10"/>
      <c r="AW458" s="10"/>
      <c r="AX458" s="10"/>
      <c r="AY458" s="10"/>
      <c r="AZ458" s="10"/>
      <c r="BA458" s="10"/>
      <c r="BB458" s="10"/>
      <c r="BC458" s="10"/>
      <c r="BD458" s="10"/>
      <c r="BE458" s="173"/>
    </row>
    <row r="459" spans="1:57">
      <c r="A459" s="688">
        <v>0.82638888888888884</v>
      </c>
      <c r="B459" s="689">
        <v>10.33</v>
      </c>
      <c r="C459" s="689">
        <v>12.5</v>
      </c>
      <c r="D459" s="689">
        <v>12.66</v>
      </c>
      <c r="E459" s="689">
        <v>11.66</v>
      </c>
      <c r="F459" s="689">
        <v>10.96</v>
      </c>
      <c r="G459" s="689">
        <v>12.6</v>
      </c>
      <c r="H459" s="689">
        <v>12.34</v>
      </c>
      <c r="I459" s="689">
        <v>10.86</v>
      </c>
      <c r="J459" s="683">
        <v>9.98</v>
      </c>
      <c r="K459" s="689">
        <v>11.78</v>
      </c>
      <c r="L459" s="689">
        <v>13.55</v>
      </c>
      <c r="M459" s="689">
        <v>11.76</v>
      </c>
      <c r="N459" s="689">
        <v>13.02</v>
      </c>
      <c r="O459" s="689">
        <v>12.54</v>
      </c>
      <c r="P459" s="689">
        <v>11.96</v>
      </c>
      <c r="Q459" s="689">
        <v>9.92</v>
      </c>
      <c r="R459" s="676"/>
      <c r="S459" s="694">
        <v>0.82638888888888884</v>
      </c>
      <c r="T459" s="689">
        <f t="shared" si="34"/>
        <v>0.24000000000000021</v>
      </c>
      <c r="U459" s="689">
        <f t="shared" si="34"/>
        <v>0.11999999999999922</v>
      </c>
      <c r="V459" s="689">
        <f t="shared" si="34"/>
        <v>0</v>
      </c>
      <c r="W459" s="689">
        <f t="shared" si="34"/>
        <v>0</v>
      </c>
      <c r="X459" s="689">
        <f t="shared" si="34"/>
        <v>0</v>
      </c>
      <c r="Y459" s="689">
        <f t="shared" si="34"/>
        <v>9.9999999999999645E-2</v>
      </c>
      <c r="Z459" s="689">
        <f t="shared" si="34"/>
        <v>0</v>
      </c>
      <c r="AA459" s="689">
        <f t="shared" si="34"/>
        <v>0</v>
      </c>
      <c r="AB459" s="683">
        <f t="shared" si="34"/>
        <v>6.0000000000000497E-2</v>
      </c>
      <c r="AC459" s="689">
        <f t="shared" si="34"/>
        <v>0</v>
      </c>
      <c r="AD459" s="689">
        <f t="shared" si="34"/>
        <v>0</v>
      </c>
      <c r="AE459" s="689">
        <f t="shared" si="34"/>
        <v>9.9999999999997868E-3</v>
      </c>
      <c r="AF459" s="689">
        <f t="shared" si="34"/>
        <v>0.23000000000000043</v>
      </c>
      <c r="AG459" s="689">
        <f t="shared" si="34"/>
        <v>0</v>
      </c>
      <c r="AH459" s="689">
        <f t="shared" si="35"/>
        <v>0.14000000000000057</v>
      </c>
      <c r="AI459" s="689">
        <f t="shared" si="35"/>
        <v>8.0000000000000071E-2</v>
      </c>
      <c r="AJ459" s="10"/>
      <c r="AK459" s="10"/>
      <c r="AL459" s="10"/>
      <c r="AM459" s="10"/>
      <c r="AN459" s="10"/>
      <c r="AO459" s="10"/>
      <c r="AP459" s="10"/>
      <c r="AQ459" s="10"/>
      <c r="AR459" s="10"/>
      <c r="AS459" s="10"/>
      <c r="AT459" s="10"/>
      <c r="AU459" s="10"/>
      <c r="AV459" s="10"/>
      <c r="AW459" s="10"/>
      <c r="AX459" s="10"/>
      <c r="AY459" s="10"/>
      <c r="AZ459" s="10"/>
      <c r="BA459" s="10"/>
      <c r="BB459" s="10"/>
      <c r="BC459" s="10"/>
      <c r="BD459" s="10"/>
      <c r="BE459" s="173"/>
    </row>
    <row r="460" spans="1:57" ht="16" thickBot="1">
      <c r="A460" s="688">
        <v>0.82986111111111116</v>
      </c>
      <c r="B460" s="689">
        <v>10.33</v>
      </c>
      <c r="C460" s="689">
        <v>12.57</v>
      </c>
      <c r="D460" s="689">
        <v>12.66</v>
      </c>
      <c r="E460" s="689">
        <v>11.66</v>
      </c>
      <c r="F460" s="689">
        <v>11.09</v>
      </c>
      <c r="G460" s="689">
        <v>12.6</v>
      </c>
      <c r="H460" s="689">
        <v>12.35</v>
      </c>
      <c r="I460" s="689">
        <v>10.86</v>
      </c>
      <c r="J460" s="683">
        <v>9.98</v>
      </c>
      <c r="K460" s="689">
        <v>11.78</v>
      </c>
      <c r="L460" s="689">
        <v>13.55</v>
      </c>
      <c r="M460" s="689">
        <v>11.76</v>
      </c>
      <c r="N460" s="689">
        <v>13.05</v>
      </c>
      <c r="O460" s="689">
        <v>12.58</v>
      </c>
      <c r="P460" s="689">
        <v>11.98</v>
      </c>
      <c r="Q460" s="689">
        <v>9.9600000000000009</v>
      </c>
      <c r="R460" s="676"/>
      <c r="S460" s="694">
        <v>0.82986111111111116</v>
      </c>
      <c r="T460" s="689">
        <f t="shared" si="34"/>
        <v>0</v>
      </c>
      <c r="U460" s="689">
        <f t="shared" si="34"/>
        <v>7.0000000000000284E-2</v>
      </c>
      <c r="V460" s="689">
        <f t="shared" si="34"/>
        <v>0</v>
      </c>
      <c r="W460" s="689">
        <f t="shared" si="34"/>
        <v>0</v>
      </c>
      <c r="X460" s="689">
        <f t="shared" si="34"/>
        <v>0.12999999999999901</v>
      </c>
      <c r="Y460" s="689">
        <f t="shared" si="34"/>
        <v>0</v>
      </c>
      <c r="Z460" s="689">
        <f t="shared" si="34"/>
        <v>9.9999999999997868E-3</v>
      </c>
      <c r="AA460" s="689">
        <f t="shared" si="34"/>
        <v>0</v>
      </c>
      <c r="AB460" s="683">
        <f t="shared" si="34"/>
        <v>0</v>
      </c>
      <c r="AC460" s="689">
        <f t="shared" si="34"/>
        <v>0</v>
      </c>
      <c r="AD460" s="689">
        <f t="shared" si="34"/>
        <v>0</v>
      </c>
      <c r="AE460" s="689">
        <f t="shared" si="34"/>
        <v>0</v>
      </c>
      <c r="AF460" s="689">
        <f t="shared" si="34"/>
        <v>3.0000000000001137E-2</v>
      </c>
      <c r="AG460" s="689">
        <f t="shared" si="34"/>
        <v>4.0000000000000924E-2</v>
      </c>
      <c r="AH460" s="689">
        <f t="shared" si="35"/>
        <v>1.9999999999999574E-2</v>
      </c>
      <c r="AI460" s="689">
        <f t="shared" si="35"/>
        <v>4.0000000000000924E-2</v>
      </c>
      <c r="AJ460" s="10"/>
      <c r="AK460" s="10"/>
      <c r="AL460" s="10"/>
      <c r="AM460" s="10"/>
      <c r="AN460" s="10"/>
      <c r="AO460" s="10"/>
      <c r="AP460" s="10"/>
      <c r="AQ460" s="10"/>
      <c r="AR460" s="10"/>
      <c r="AS460" s="10"/>
      <c r="AT460" s="10"/>
      <c r="AU460" s="10"/>
      <c r="AV460" s="10"/>
      <c r="AW460" s="10"/>
      <c r="AX460" s="10"/>
      <c r="AY460" s="10"/>
      <c r="AZ460" s="10"/>
      <c r="BA460" s="10"/>
      <c r="BB460" s="10"/>
      <c r="BC460" s="10"/>
      <c r="BD460" s="10"/>
      <c r="BE460" s="173"/>
    </row>
    <row r="461" spans="1:57" ht="16" thickTop="1">
      <c r="A461" s="693">
        <v>0.83333333333333337</v>
      </c>
      <c r="B461" s="685">
        <v>10.37</v>
      </c>
      <c r="C461" s="685">
        <v>12.57</v>
      </c>
      <c r="D461" s="685">
        <v>12.73</v>
      </c>
      <c r="E461" s="685">
        <v>11.9</v>
      </c>
      <c r="F461" s="685">
        <v>11.09</v>
      </c>
      <c r="G461" s="685">
        <v>12.6</v>
      </c>
      <c r="H461" s="685">
        <v>12.35</v>
      </c>
      <c r="I461" s="685">
        <v>10.86</v>
      </c>
      <c r="J461" s="686">
        <v>10.1</v>
      </c>
      <c r="K461" s="685">
        <v>11.78</v>
      </c>
      <c r="L461" s="685">
        <v>13.55</v>
      </c>
      <c r="M461" s="685">
        <v>11.83</v>
      </c>
      <c r="N461" s="685">
        <v>13.05</v>
      </c>
      <c r="O461" s="685">
        <v>12.65</v>
      </c>
      <c r="P461" s="685">
        <v>11.98</v>
      </c>
      <c r="Q461" s="685">
        <v>9.98</v>
      </c>
      <c r="R461" s="676"/>
      <c r="S461" s="684">
        <v>0.83333333333333337</v>
      </c>
      <c r="T461" s="685">
        <f t="shared" si="34"/>
        <v>3.9999999999999147E-2</v>
      </c>
      <c r="U461" s="685">
        <f t="shared" si="34"/>
        <v>0</v>
      </c>
      <c r="V461" s="685">
        <f t="shared" si="34"/>
        <v>7.0000000000000284E-2</v>
      </c>
      <c r="W461" s="685">
        <f t="shared" si="34"/>
        <v>0.24000000000000021</v>
      </c>
      <c r="X461" s="685">
        <f t="shared" si="34"/>
        <v>0</v>
      </c>
      <c r="Y461" s="685">
        <f t="shared" si="34"/>
        <v>0</v>
      </c>
      <c r="Z461" s="685">
        <f t="shared" si="34"/>
        <v>0</v>
      </c>
      <c r="AA461" s="685">
        <f t="shared" si="34"/>
        <v>0</v>
      </c>
      <c r="AB461" s="686">
        <f t="shared" si="34"/>
        <v>0.11999999999999922</v>
      </c>
      <c r="AC461" s="685">
        <f t="shared" si="34"/>
        <v>0</v>
      </c>
      <c r="AD461" s="685">
        <f t="shared" si="34"/>
        <v>0</v>
      </c>
      <c r="AE461" s="685">
        <f t="shared" si="34"/>
        <v>7.0000000000000284E-2</v>
      </c>
      <c r="AF461" s="685">
        <f t="shared" si="34"/>
        <v>0</v>
      </c>
      <c r="AG461" s="685">
        <f t="shared" si="34"/>
        <v>7.0000000000000284E-2</v>
      </c>
      <c r="AH461" s="685">
        <f t="shared" si="35"/>
        <v>0</v>
      </c>
      <c r="AI461" s="685">
        <f t="shared" si="35"/>
        <v>1.9999999999999574E-2</v>
      </c>
      <c r="AJ461" s="10"/>
      <c r="AK461" s="10"/>
      <c r="AL461" s="10"/>
      <c r="AM461" s="10"/>
      <c r="AN461" s="10"/>
      <c r="AO461" s="10"/>
      <c r="AP461" s="10"/>
      <c r="AQ461" s="10"/>
      <c r="AR461" s="10"/>
      <c r="AS461" s="10"/>
      <c r="AT461" s="10"/>
      <c r="AU461" s="10"/>
      <c r="AV461" s="10"/>
      <c r="AW461" s="10"/>
      <c r="AX461" s="10"/>
      <c r="AY461" s="10"/>
      <c r="AZ461" s="10"/>
      <c r="BA461" s="10"/>
      <c r="BB461" s="10"/>
      <c r="BC461" s="10"/>
      <c r="BD461" s="10"/>
      <c r="BE461" s="173"/>
    </row>
    <row r="462" spans="1:57">
      <c r="A462" s="688">
        <v>0.83680555555555547</v>
      </c>
      <c r="B462" s="689">
        <v>10.37</v>
      </c>
      <c r="C462" s="689">
        <v>12.57</v>
      </c>
      <c r="D462" s="689">
        <v>12.74</v>
      </c>
      <c r="E462" s="689">
        <v>11.9</v>
      </c>
      <c r="F462" s="689">
        <v>11.09</v>
      </c>
      <c r="G462" s="689">
        <v>12.72</v>
      </c>
      <c r="H462" s="689">
        <v>12.35</v>
      </c>
      <c r="I462" s="689">
        <v>10.86</v>
      </c>
      <c r="J462" s="683">
        <v>10.1</v>
      </c>
      <c r="K462" s="689">
        <v>11.79</v>
      </c>
      <c r="L462" s="689">
        <v>13.64</v>
      </c>
      <c r="M462" s="689">
        <v>11.83</v>
      </c>
      <c r="N462" s="689">
        <v>13.05</v>
      </c>
      <c r="O462" s="689">
        <v>12.67</v>
      </c>
      <c r="P462" s="689">
        <v>11.98</v>
      </c>
      <c r="Q462" s="689">
        <v>9.98</v>
      </c>
      <c r="R462" s="676"/>
      <c r="S462" s="694">
        <v>0.83680555555555547</v>
      </c>
      <c r="T462" s="689">
        <f t="shared" si="34"/>
        <v>0</v>
      </c>
      <c r="U462" s="689">
        <f t="shared" si="34"/>
        <v>0</v>
      </c>
      <c r="V462" s="689">
        <f t="shared" si="34"/>
        <v>9.9999999999997868E-3</v>
      </c>
      <c r="W462" s="689">
        <f t="shared" si="34"/>
        <v>0</v>
      </c>
      <c r="X462" s="689">
        <f t="shared" si="34"/>
        <v>0</v>
      </c>
      <c r="Y462" s="689">
        <f t="shared" si="34"/>
        <v>0.12000000000000099</v>
      </c>
      <c r="Z462" s="689">
        <f t="shared" si="34"/>
        <v>0</v>
      </c>
      <c r="AA462" s="689">
        <f t="shared" si="34"/>
        <v>0</v>
      </c>
      <c r="AB462" s="683">
        <f t="shared" si="34"/>
        <v>0</v>
      </c>
      <c r="AC462" s="689">
        <f t="shared" si="34"/>
        <v>9.9999999999997868E-3</v>
      </c>
      <c r="AD462" s="689">
        <f t="shared" si="34"/>
        <v>8.9999999999999858E-2</v>
      </c>
      <c r="AE462" s="689">
        <f t="shared" si="34"/>
        <v>0</v>
      </c>
      <c r="AF462" s="689">
        <f t="shared" si="34"/>
        <v>0</v>
      </c>
      <c r="AG462" s="689">
        <f t="shared" si="34"/>
        <v>1.9999999999999574E-2</v>
      </c>
      <c r="AH462" s="689">
        <f t="shared" si="35"/>
        <v>0</v>
      </c>
      <c r="AI462" s="689">
        <f t="shared" si="35"/>
        <v>0</v>
      </c>
      <c r="AJ462" s="10"/>
      <c r="AK462" s="10"/>
      <c r="AL462" s="10"/>
      <c r="AM462" s="10"/>
      <c r="AN462" s="10"/>
      <c r="AO462" s="10"/>
      <c r="AP462" s="10"/>
      <c r="AQ462" s="10"/>
      <c r="AR462" s="10"/>
      <c r="AS462" s="10"/>
      <c r="AT462" s="10"/>
      <c r="AU462" s="10"/>
      <c r="AV462" s="10"/>
      <c r="AW462" s="10"/>
      <c r="AX462" s="10"/>
      <c r="AY462" s="10"/>
      <c r="AZ462" s="10"/>
      <c r="BA462" s="10"/>
      <c r="BB462" s="10"/>
      <c r="BC462" s="10"/>
      <c r="BD462" s="10"/>
      <c r="BE462" s="173"/>
    </row>
    <row r="463" spans="1:57">
      <c r="A463" s="688">
        <v>0.84027777777777779</v>
      </c>
      <c r="B463" s="689">
        <v>10.38</v>
      </c>
      <c r="C463" s="689">
        <v>12.86</v>
      </c>
      <c r="D463" s="689">
        <v>12.75</v>
      </c>
      <c r="E463" s="689">
        <v>11.92</v>
      </c>
      <c r="F463" s="689">
        <v>11.1</v>
      </c>
      <c r="G463" s="689">
        <v>12.79</v>
      </c>
      <c r="H463" s="689">
        <v>12.35</v>
      </c>
      <c r="I463" s="689">
        <v>10.86</v>
      </c>
      <c r="J463" s="683">
        <v>10.119999999999999</v>
      </c>
      <c r="K463" s="689">
        <v>11.79</v>
      </c>
      <c r="L463" s="689">
        <v>13.67</v>
      </c>
      <c r="M463" s="689">
        <v>11.83</v>
      </c>
      <c r="N463" s="689">
        <v>13.05</v>
      </c>
      <c r="O463" s="689">
        <v>12.67</v>
      </c>
      <c r="P463" s="689">
        <v>12.07</v>
      </c>
      <c r="Q463" s="689">
        <v>9.98</v>
      </c>
      <c r="R463" s="676"/>
      <c r="S463" s="694">
        <v>0.84027777777777779</v>
      </c>
      <c r="T463" s="689">
        <f t="shared" si="34"/>
        <v>1.0000000000001563E-2</v>
      </c>
      <c r="U463" s="689">
        <f t="shared" si="34"/>
        <v>0.28999999999999915</v>
      </c>
      <c r="V463" s="689">
        <f t="shared" si="34"/>
        <v>9.9999999999997868E-3</v>
      </c>
      <c r="W463" s="689">
        <f t="shared" si="34"/>
        <v>1.9999999999999574E-2</v>
      </c>
      <c r="X463" s="689">
        <f t="shared" si="34"/>
        <v>9.9999999999997868E-3</v>
      </c>
      <c r="Y463" s="689">
        <f t="shared" si="34"/>
        <v>6.9999999999998508E-2</v>
      </c>
      <c r="Z463" s="689">
        <f t="shared" si="34"/>
        <v>0</v>
      </c>
      <c r="AA463" s="689">
        <f t="shared" si="34"/>
        <v>0</v>
      </c>
      <c r="AB463" s="683">
        <f t="shared" si="34"/>
        <v>1.9999999999999574E-2</v>
      </c>
      <c r="AC463" s="689">
        <f t="shared" si="34"/>
        <v>0</v>
      </c>
      <c r="AD463" s="689">
        <f t="shared" si="34"/>
        <v>2.9999999999999361E-2</v>
      </c>
      <c r="AE463" s="689">
        <f t="shared" si="34"/>
        <v>0</v>
      </c>
      <c r="AF463" s="689">
        <f t="shared" si="34"/>
        <v>0</v>
      </c>
      <c r="AG463" s="689">
        <f t="shared" si="34"/>
        <v>0</v>
      </c>
      <c r="AH463" s="689">
        <f t="shared" si="35"/>
        <v>8.9999999999999858E-2</v>
      </c>
      <c r="AI463" s="689">
        <f t="shared" si="35"/>
        <v>0</v>
      </c>
      <c r="AJ463" s="10"/>
      <c r="AK463" s="10"/>
      <c r="AL463" s="10"/>
      <c r="AM463" s="10"/>
      <c r="AN463" s="10"/>
      <c r="AO463" s="10"/>
      <c r="AP463" s="10"/>
      <c r="AQ463" s="10"/>
      <c r="AR463" s="10"/>
      <c r="AS463" s="10"/>
      <c r="AT463" s="10"/>
      <c r="AU463" s="10"/>
      <c r="AV463" s="10"/>
      <c r="AW463" s="10"/>
      <c r="AX463" s="10"/>
      <c r="AY463" s="10"/>
      <c r="AZ463" s="10"/>
      <c r="BA463" s="10"/>
      <c r="BB463" s="10"/>
      <c r="BC463" s="10"/>
      <c r="BD463" s="10"/>
      <c r="BE463" s="173"/>
    </row>
    <row r="464" spans="1:57">
      <c r="A464" s="688">
        <v>0.84375</v>
      </c>
      <c r="B464" s="689">
        <v>10.38</v>
      </c>
      <c r="C464" s="689">
        <v>12.86</v>
      </c>
      <c r="D464" s="689">
        <v>12.75</v>
      </c>
      <c r="E464" s="689">
        <v>11.92</v>
      </c>
      <c r="F464" s="689">
        <v>11.11</v>
      </c>
      <c r="G464" s="689">
        <v>12.79</v>
      </c>
      <c r="H464" s="689">
        <v>12.43</v>
      </c>
      <c r="I464" s="689">
        <v>10.86</v>
      </c>
      <c r="J464" s="683">
        <v>10.119999999999999</v>
      </c>
      <c r="K464" s="689">
        <v>11.79</v>
      </c>
      <c r="L464" s="689">
        <v>13.76</v>
      </c>
      <c r="M464" s="689">
        <v>11.84</v>
      </c>
      <c r="N464" s="689">
        <v>13.61</v>
      </c>
      <c r="O464" s="689">
        <v>12.77</v>
      </c>
      <c r="P464" s="689">
        <v>12.11</v>
      </c>
      <c r="Q464" s="689">
        <v>9.98</v>
      </c>
      <c r="R464" s="676"/>
      <c r="S464" s="694">
        <v>0.84375</v>
      </c>
      <c r="T464" s="689">
        <f t="shared" si="34"/>
        <v>0</v>
      </c>
      <c r="U464" s="689">
        <f t="shared" si="34"/>
        <v>0</v>
      </c>
      <c r="V464" s="689">
        <f t="shared" si="34"/>
        <v>0</v>
      </c>
      <c r="W464" s="689">
        <f t="shared" si="34"/>
        <v>0</v>
      </c>
      <c r="X464" s="689">
        <f t="shared" si="34"/>
        <v>9.9999999999997868E-3</v>
      </c>
      <c r="Y464" s="689">
        <f t="shared" si="34"/>
        <v>0</v>
      </c>
      <c r="Z464" s="689">
        <f t="shared" si="34"/>
        <v>8.0000000000000071E-2</v>
      </c>
      <c r="AA464" s="689">
        <f t="shared" si="34"/>
        <v>0</v>
      </c>
      <c r="AB464" s="683">
        <f t="shared" si="34"/>
        <v>0</v>
      </c>
      <c r="AC464" s="689">
        <f t="shared" si="34"/>
        <v>0</v>
      </c>
      <c r="AD464" s="689">
        <f t="shared" si="34"/>
        <v>8.9999999999999858E-2</v>
      </c>
      <c r="AE464" s="689">
        <f t="shared" si="34"/>
        <v>9.9999999999997868E-3</v>
      </c>
      <c r="AF464" s="689">
        <f t="shared" si="34"/>
        <v>0.55999999999999872</v>
      </c>
      <c r="AG464" s="689">
        <f t="shared" si="34"/>
        <v>9.9999999999999645E-2</v>
      </c>
      <c r="AH464" s="689">
        <f t="shared" si="35"/>
        <v>3.9999999999999147E-2</v>
      </c>
      <c r="AI464" s="689">
        <f t="shared" si="35"/>
        <v>0</v>
      </c>
      <c r="AJ464" s="10"/>
      <c r="AK464" s="10"/>
      <c r="AL464" s="10"/>
      <c r="AM464" s="10"/>
      <c r="AN464" s="10"/>
      <c r="AO464" s="10"/>
      <c r="AP464" s="10"/>
      <c r="AQ464" s="10"/>
      <c r="AR464" s="10"/>
      <c r="AS464" s="10"/>
      <c r="AT464" s="10"/>
      <c r="AU464" s="10"/>
      <c r="AV464" s="10"/>
      <c r="AW464" s="10"/>
      <c r="AX464" s="10"/>
      <c r="AY464" s="10"/>
      <c r="AZ464" s="10"/>
      <c r="BA464" s="10"/>
      <c r="BB464" s="10"/>
      <c r="BC464" s="10"/>
      <c r="BD464" s="10"/>
      <c r="BE464" s="173"/>
    </row>
    <row r="465" spans="1:57">
      <c r="A465" s="688">
        <v>0.84722222222222221</v>
      </c>
      <c r="B465" s="689">
        <v>10.38</v>
      </c>
      <c r="C465" s="689">
        <v>12.86</v>
      </c>
      <c r="D465" s="689">
        <v>12.85</v>
      </c>
      <c r="E465" s="689">
        <v>11.92</v>
      </c>
      <c r="F465" s="689">
        <v>11.11</v>
      </c>
      <c r="G465" s="689">
        <v>12.88</v>
      </c>
      <c r="H465" s="689">
        <v>12.56</v>
      </c>
      <c r="I465" s="689">
        <v>10.86</v>
      </c>
      <c r="J465" s="683">
        <v>10.3</v>
      </c>
      <c r="K465" s="689">
        <v>11.86</v>
      </c>
      <c r="L465" s="689">
        <v>13.78</v>
      </c>
      <c r="M465" s="689">
        <v>11.94</v>
      </c>
      <c r="N465" s="689">
        <v>13.62</v>
      </c>
      <c r="O465" s="689">
        <v>12.77</v>
      </c>
      <c r="P465" s="689">
        <v>12.11</v>
      </c>
      <c r="Q465" s="689">
        <v>9.98</v>
      </c>
      <c r="R465" s="676"/>
      <c r="S465" s="694">
        <v>0.84722222222222221</v>
      </c>
      <c r="T465" s="689">
        <f t="shared" si="34"/>
        <v>0</v>
      </c>
      <c r="U465" s="689">
        <f t="shared" si="34"/>
        <v>0</v>
      </c>
      <c r="V465" s="689">
        <f t="shared" si="34"/>
        <v>9.9999999999999645E-2</v>
      </c>
      <c r="W465" s="689">
        <f t="shared" si="34"/>
        <v>0</v>
      </c>
      <c r="X465" s="689">
        <f t="shared" si="34"/>
        <v>0</v>
      </c>
      <c r="Y465" s="689">
        <f t="shared" si="34"/>
        <v>9.0000000000001634E-2</v>
      </c>
      <c r="Z465" s="689">
        <f t="shared" si="34"/>
        <v>0.13000000000000078</v>
      </c>
      <c r="AA465" s="689">
        <f t="shared" si="34"/>
        <v>0</v>
      </c>
      <c r="AB465" s="683">
        <f t="shared" si="34"/>
        <v>0.18000000000000149</v>
      </c>
      <c r="AC465" s="689">
        <f t="shared" si="34"/>
        <v>7.0000000000000284E-2</v>
      </c>
      <c r="AD465" s="689">
        <f t="shared" si="34"/>
        <v>1.9999999999999574E-2</v>
      </c>
      <c r="AE465" s="689">
        <f t="shared" si="34"/>
        <v>9.9999999999999645E-2</v>
      </c>
      <c r="AF465" s="689">
        <f t="shared" si="34"/>
        <v>9.9999999999997868E-3</v>
      </c>
      <c r="AG465" s="689">
        <f t="shared" si="34"/>
        <v>0</v>
      </c>
      <c r="AH465" s="689">
        <f t="shared" si="35"/>
        <v>0</v>
      </c>
      <c r="AI465" s="689">
        <f t="shared" si="35"/>
        <v>0</v>
      </c>
      <c r="AJ465" s="10"/>
      <c r="AK465" s="10"/>
      <c r="AL465" s="10"/>
      <c r="AM465" s="10"/>
      <c r="AN465" s="10"/>
      <c r="AO465" s="10"/>
      <c r="AP465" s="10"/>
      <c r="AQ465" s="10"/>
      <c r="AR465" s="10"/>
      <c r="AS465" s="10"/>
      <c r="AT465" s="10"/>
      <c r="AU465" s="10"/>
      <c r="AV465" s="10"/>
      <c r="AW465" s="10"/>
      <c r="AX465" s="10"/>
      <c r="AY465" s="10"/>
      <c r="AZ465" s="10"/>
      <c r="BA465" s="10"/>
      <c r="BB465" s="10"/>
      <c r="BC465" s="10"/>
      <c r="BD465" s="10"/>
      <c r="BE465" s="173"/>
    </row>
    <row r="466" spans="1:57">
      <c r="A466" s="688">
        <v>0.85069444444444453</v>
      </c>
      <c r="B466" s="689">
        <v>10.38</v>
      </c>
      <c r="C466" s="689">
        <v>12.86</v>
      </c>
      <c r="D466" s="689">
        <v>12.85</v>
      </c>
      <c r="E466" s="689">
        <v>11.92</v>
      </c>
      <c r="F466" s="689">
        <v>11.29</v>
      </c>
      <c r="G466" s="689">
        <v>12.88</v>
      </c>
      <c r="H466" s="689">
        <v>12.6</v>
      </c>
      <c r="I466" s="689">
        <v>10.86</v>
      </c>
      <c r="J466" s="683">
        <v>10.3</v>
      </c>
      <c r="K466" s="689">
        <v>11.88</v>
      </c>
      <c r="L466" s="689">
        <v>13.78</v>
      </c>
      <c r="M466" s="689">
        <v>11.96</v>
      </c>
      <c r="N466" s="689">
        <v>13.62</v>
      </c>
      <c r="O466" s="689">
        <v>12.77</v>
      </c>
      <c r="P466" s="689">
        <v>12.11</v>
      </c>
      <c r="Q466" s="689">
        <v>9.98</v>
      </c>
      <c r="R466" s="676"/>
      <c r="S466" s="694">
        <v>0.85069444444444453</v>
      </c>
      <c r="T466" s="689">
        <f t="shared" si="34"/>
        <v>0</v>
      </c>
      <c r="U466" s="689">
        <f t="shared" si="34"/>
        <v>0</v>
      </c>
      <c r="V466" s="689">
        <f t="shared" si="34"/>
        <v>0</v>
      </c>
      <c r="W466" s="689">
        <f t="shared" si="34"/>
        <v>0</v>
      </c>
      <c r="X466" s="689">
        <f t="shared" si="34"/>
        <v>0.17999999999999972</v>
      </c>
      <c r="Y466" s="689">
        <f t="shared" si="34"/>
        <v>0</v>
      </c>
      <c r="Z466" s="689">
        <f t="shared" si="34"/>
        <v>3.9999999999999147E-2</v>
      </c>
      <c r="AA466" s="689">
        <f t="shared" si="34"/>
        <v>0</v>
      </c>
      <c r="AB466" s="683">
        <f t="shared" si="34"/>
        <v>0</v>
      </c>
      <c r="AC466" s="689">
        <f t="shared" si="34"/>
        <v>2.000000000000135E-2</v>
      </c>
      <c r="AD466" s="689">
        <f t="shared" si="34"/>
        <v>0</v>
      </c>
      <c r="AE466" s="689">
        <f t="shared" si="34"/>
        <v>2.000000000000135E-2</v>
      </c>
      <c r="AF466" s="689">
        <f t="shared" si="34"/>
        <v>0</v>
      </c>
      <c r="AG466" s="689">
        <f t="shared" si="34"/>
        <v>0</v>
      </c>
      <c r="AH466" s="689">
        <f t="shared" si="35"/>
        <v>0</v>
      </c>
      <c r="AI466" s="689">
        <f t="shared" si="35"/>
        <v>0</v>
      </c>
      <c r="AJ466" s="10"/>
      <c r="AK466" s="10"/>
      <c r="AL466" s="10"/>
      <c r="AM466" s="10"/>
      <c r="AN466" s="10"/>
      <c r="AO466" s="10"/>
      <c r="AP466" s="10"/>
      <c r="AQ466" s="10"/>
      <c r="AR466" s="10"/>
      <c r="AS466" s="10"/>
      <c r="AT466" s="10"/>
      <c r="AU466" s="10"/>
      <c r="AV466" s="10"/>
      <c r="AW466" s="10"/>
      <c r="AX466" s="10"/>
      <c r="AY466" s="10"/>
      <c r="AZ466" s="10"/>
      <c r="BA466" s="10"/>
      <c r="BB466" s="10"/>
      <c r="BC466" s="10"/>
      <c r="BD466" s="10"/>
      <c r="BE466" s="173"/>
    </row>
    <row r="467" spans="1:57">
      <c r="A467" s="688">
        <v>0.85416666666666663</v>
      </c>
      <c r="B467" s="689">
        <v>10.46</v>
      </c>
      <c r="C467" s="689">
        <v>12.86</v>
      </c>
      <c r="D467" s="689">
        <v>12.87</v>
      </c>
      <c r="E467" s="689">
        <v>11.98</v>
      </c>
      <c r="F467" s="689">
        <v>11.33</v>
      </c>
      <c r="G467" s="689">
        <v>12.88</v>
      </c>
      <c r="H467" s="689">
        <v>12.6</v>
      </c>
      <c r="I467" s="689">
        <v>10.86</v>
      </c>
      <c r="J467" s="683">
        <v>10.3</v>
      </c>
      <c r="K467" s="689">
        <v>11.88</v>
      </c>
      <c r="L467" s="689">
        <v>13.82</v>
      </c>
      <c r="M467" s="689">
        <v>12.03</v>
      </c>
      <c r="N467" s="689">
        <v>13.62</v>
      </c>
      <c r="O467" s="689">
        <v>12.84</v>
      </c>
      <c r="P467" s="689">
        <v>12.11</v>
      </c>
      <c r="Q467" s="689">
        <v>10.050000000000001</v>
      </c>
      <c r="R467" s="676"/>
      <c r="S467" s="694">
        <v>0.85416666666666663</v>
      </c>
      <c r="T467" s="689">
        <f t="shared" si="34"/>
        <v>8.0000000000000071E-2</v>
      </c>
      <c r="U467" s="689">
        <f t="shared" si="34"/>
        <v>0</v>
      </c>
      <c r="V467" s="689">
        <f t="shared" si="34"/>
        <v>1.9999999999999574E-2</v>
      </c>
      <c r="W467" s="689">
        <f t="shared" si="34"/>
        <v>6.0000000000000497E-2</v>
      </c>
      <c r="X467" s="689">
        <f t="shared" si="34"/>
        <v>4.0000000000000924E-2</v>
      </c>
      <c r="Y467" s="689">
        <f t="shared" si="34"/>
        <v>0</v>
      </c>
      <c r="Z467" s="689">
        <f t="shared" si="34"/>
        <v>0</v>
      </c>
      <c r="AA467" s="689">
        <f t="shared" si="34"/>
        <v>0</v>
      </c>
      <c r="AB467" s="683">
        <f t="shared" si="34"/>
        <v>0</v>
      </c>
      <c r="AC467" s="689">
        <f t="shared" si="34"/>
        <v>0</v>
      </c>
      <c r="AD467" s="689">
        <f t="shared" si="34"/>
        <v>4.0000000000000924E-2</v>
      </c>
      <c r="AE467" s="689">
        <f t="shared" si="34"/>
        <v>6.9999999999998508E-2</v>
      </c>
      <c r="AF467" s="689">
        <f t="shared" si="34"/>
        <v>0</v>
      </c>
      <c r="AG467" s="689">
        <f t="shared" si="34"/>
        <v>7.0000000000000284E-2</v>
      </c>
      <c r="AH467" s="689">
        <f t="shared" si="35"/>
        <v>0</v>
      </c>
      <c r="AI467" s="689">
        <f t="shared" si="35"/>
        <v>7.0000000000000284E-2</v>
      </c>
      <c r="AJ467" s="10"/>
      <c r="AK467" s="10"/>
      <c r="AL467" s="10"/>
      <c r="AM467" s="10"/>
      <c r="AN467" s="10"/>
      <c r="AO467" s="10"/>
      <c r="AP467" s="10"/>
      <c r="AQ467" s="10"/>
      <c r="AR467" s="10"/>
      <c r="AS467" s="10"/>
      <c r="AT467" s="10"/>
      <c r="AU467" s="10"/>
      <c r="AV467" s="10"/>
      <c r="AW467" s="10"/>
      <c r="AX467" s="10"/>
      <c r="AY467" s="10"/>
      <c r="AZ467" s="10"/>
      <c r="BA467" s="10"/>
      <c r="BB467" s="10"/>
      <c r="BC467" s="10"/>
      <c r="BD467" s="10"/>
      <c r="BE467" s="173"/>
    </row>
    <row r="468" spans="1:57">
      <c r="A468" s="688">
        <v>0.85763888888888884</v>
      </c>
      <c r="B468" s="689">
        <v>10.87</v>
      </c>
      <c r="C468" s="689">
        <v>12.86</v>
      </c>
      <c r="D468" s="689">
        <v>12.87</v>
      </c>
      <c r="E468" s="689">
        <v>11.98</v>
      </c>
      <c r="F468" s="689">
        <v>11.33</v>
      </c>
      <c r="G468" s="689">
        <v>12.88</v>
      </c>
      <c r="H468" s="689">
        <v>12.67</v>
      </c>
      <c r="I468" s="689">
        <v>10.86</v>
      </c>
      <c r="J468" s="683">
        <v>10.3</v>
      </c>
      <c r="K468" s="689">
        <v>11.94</v>
      </c>
      <c r="L468" s="689">
        <v>13.82</v>
      </c>
      <c r="M468" s="689">
        <v>12.03</v>
      </c>
      <c r="N468" s="689">
        <v>13.62</v>
      </c>
      <c r="O468" s="689">
        <v>12.88</v>
      </c>
      <c r="P468" s="689">
        <v>12.18</v>
      </c>
      <c r="Q468" s="689">
        <v>10.25</v>
      </c>
      <c r="R468" s="676"/>
      <c r="S468" s="694">
        <v>0.85763888888888884</v>
      </c>
      <c r="T468" s="689">
        <f t="shared" si="34"/>
        <v>0.40999999999999837</v>
      </c>
      <c r="U468" s="689">
        <f t="shared" si="34"/>
        <v>0</v>
      </c>
      <c r="V468" s="689">
        <f t="shared" si="34"/>
        <v>0</v>
      </c>
      <c r="W468" s="689">
        <f t="shared" si="34"/>
        <v>0</v>
      </c>
      <c r="X468" s="689">
        <f t="shared" si="34"/>
        <v>0</v>
      </c>
      <c r="Y468" s="689">
        <f t="shared" si="34"/>
        <v>0</v>
      </c>
      <c r="Z468" s="689">
        <f t="shared" si="34"/>
        <v>7.0000000000000284E-2</v>
      </c>
      <c r="AA468" s="689">
        <f t="shared" si="34"/>
        <v>0</v>
      </c>
      <c r="AB468" s="683">
        <f t="shared" si="34"/>
        <v>0</v>
      </c>
      <c r="AC468" s="689">
        <f t="shared" si="34"/>
        <v>5.9999999999998721E-2</v>
      </c>
      <c r="AD468" s="689">
        <f t="shared" si="34"/>
        <v>0</v>
      </c>
      <c r="AE468" s="689">
        <f t="shared" si="34"/>
        <v>0</v>
      </c>
      <c r="AF468" s="689">
        <f t="shared" si="34"/>
        <v>0</v>
      </c>
      <c r="AG468" s="689">
        <f t="shared" si="34"/>
        <v>4.0000000000000924E-2</v>
      </c>
      <c r="AH468" s="689">
        <f t="shared" si="35"/>
        <v>7.0000000000000284E-2</v>
      </c>
      <c r="AI468" s="689">
        <f t="shared" si="35"/>
        <v>0.19999999999999929</v>
      </c>
      <c r="AJ468" s="10"/>
      <c r="AK468" s="10"/>
      <c r="AL468" s="10"/>
      <c r="AM468" s="10"/>
      <c r="AN468" s="10"/>
      <c r="AO468" s="10"/>
      <c r="AP468" s="10"/>
      <c r="AQ468" s="10"/>
      <c r="AR468" s="10"/>
      <c r="AS468" s="10"/>
      <c r="AT468" s="10"/>
      <c r="AU468" s="10"/>
      <c r="AV468" s="10"/>
      <c r="AW468" s="10"/>
      <c r="AX468" s="10"/>
      <c r="AY468" s="10"/>
      <c r="AZ468" s="10"/>
      <c r="BA468" s="10"/>
      <c r="BB468" s="10"/>
      <c r="BC468" s="10"/>
      <c r="BD468" s="10"/>
      <c r="BE468" s="173"/>
    </row>
    <row r="469" spans="1:57">
      <c r="A469" s="688">
        <v>0.86111111111111116</v>
      </c>
      <c r="B469" s="689">
        <v>10.87</v>
      </c>
      <c r="C469" s="689">
        <v>12.86</v>
      </c>
      <c r="D469" s="689">
        <v>12.89</v>
      </c>
      <c r="E469" s="689">
        <v>11.98</v>
      </c>
      <c r="F469" s="689">
        <v>11.37</v>
      </c>
      <c r="G469" s="689">
        <v>12.96</v>
      </c>
      <c r="H469" s="689">
        <v>12.67</v>
      </c>
      <c r="I469" s="689">
        <v>10.88</v>
      </c>
      <c r="J469" s="683">
        <v>10.32</v>
      </c>
      <c r="K469" s="689">
        <v>11.97</v>
      </c>
      <c r="L469" s="689">
        <v>13.83</v>
      </c>
      <c r="M469" s="689">
        <v>12.06</v>
      </c>
      <c r="N469" s="689">
        <v>13.62</v>
      </c>
      <c r="O469" s="689">
        <v>12.88</v>
      </c>
      <c r="P469" s="689">
        <v>12.18</v>
      </c>
      <c r="Q469" s="689">
        <v>10.25</v>
      </c>
      <c r="R469" s="676"/>
      <c r="S469" s="694">
        <v>0.86111111111111116</v>
      </c>
      <c r="T469" s="689">
        <f t="shared" si="34"/>
        <v>0</v>
      </c>
      <c r="U469" s="689">
        <f t="shared" si="34"/>
        <v>0</v>
      </c>
      <c r="V469" s="689">
        <f t="shared" si="34"/>
        <v>2.000000000000135E-2</v>
      </c>
      <c r="W469" s="689">
        <f t="shared" si="34"/>
        <v>0</v>
      </c>
      <c r="X469" s="689">
        <f t="shared" si="34"/>
        <v>3.9999999999999147E-2</v>
      </c>
      <c r="Y469" s="689">
        <f t="shared" si="34"/>
        <v>8.0000000000000071E-2</v>
      </c>
      <c r="Z469" s="689">
        <f t="shared" si="34"/>
        <v>0</v>
      </c>
      <c r="AA469" s="689">
        <f t="shared" si="34"/>
        <v>2.000000000000135E-2</v>
      </c>
      <c r="AB469" s="683">
        <f t="shared" si="34"/>
        <v>1.9999999999999574E-2</v>
      </c>
      <c r="AC469" s="689">
        <f t="shared" si="34"/>
        <v>3.0000000000001137E-2</v>
      </c>
      <c r="AD469" s="689">
        <f t="shared" si="34"/>
        <v>9.9999999999997868E-3</v>
      </c>
      <c r="AE469" s="689">
        <f t="shared" si="34"/>
        <v>3.0000000000001137E-2</v>
      </c>
      <c r="AF469" s="689">
        <f t="shared" si="34"/>
        <v>0</v>
      </c>
      <c r="AG469" s="689">
        <f t="shared" si="34"/>
        <v>0</v>
      </c>
      <c r="AH469" s="689">
        <f t="shared" si="35"/>
        <v>0</v>
      </c>
      <c r="AI469" s="689">
        <f t="shared" si="35"/>
        <v>0</v>
      </c>
      <c r="AJ469" s="10"/>
      <c r="AK469" s="10"/>
      <c r="AL469" s="10"/>
      <c r="AM469" s="10"/>
      <c r="AN469" s="10"/>
      <c r="AO469" s="10"/>
      <c r="AP469" s="10"/>
      <c r="AQ469" s="10"/>
      <c r="AR469" s="10"/>
      <c r="AS469" s="10"/>
      <c r="AT469" s="10"/>
      <c r="AU469" s="10"/>
      <c r="AV469" s="10"/>
      <c r="AW469" s="10"/>
      <c r="AX469" s="10"/>
      <c r="AY469" s="10"/>
      <c r="AZ469" s="10"/>
      <c r="BA469" s="10"/>
      <c r="BB469" s="10"/>
      <c r="BC469" s="10"/>
      <c r="BD469" s="10"/>
      <c r="BE469" s="173"/>
    </row>
    <row r="470" spans="1:57">
      <c r="A470" s="688">
        <v>0.86458333333333337</v>
      </c>
      <c r="B470" s="689">
        <v>10.87</v>
      </c>
      <c r="C470" s="689">
        <v>12.86</v>
      </c>
      <c r="D470" s="689">
        <v>12.94</v>
      </c>
      <c r="E470" s="689">
        <v>11.98</v>
      </c>
      <c r="F470" s="689">
        <v>11.37</v>
      </c>
      <c r="G470" s="689">
        <v>12.97</v>
      </c>
      <c r="H470" s="689">
        <v>12.67</v>
      </c>
      <c r="I470" s="689">
        <v>10.94</v>
      </c>
      <c r="J470" s="683">
        <v>10.32</v>
      </c>
      <c r="K470" s="689">
        <v>11.97</v>
      </c>
      <c r="L470" s="689">
        <v>13.9</v>
      </c>
      <c r="M470" s="689">
        <v>12.4</v>
      </c>
      <c r="N470" s="689">
        <v>13.62</v>
      </c>
      <c r="O470" s="689">
        <v>12.97</v>
      </c>
      <c r="P470" s="689">
        <v>12.22</v>
      </c>
      <c r="Q470" s="689">
        <v>10.25</v>
      </c>
      <c r="R470" s="676"/>
      <c r="S470" s="694">
        <v>0.86458333333333337</v>
      </c>
      <c r="T470" s="689">
        <f t="shared" si="34"/>
        <v>0</v>
      </c>
      <c r="U470" s="689">
        <f t="shared" si="34"/>
        <v>0</v>
      </c>
      <c r="V470" s="689">
        <f t="shared" si="34"/>
        <v>4.9999999999998934E-2</v>
      </c>
      <c r="W470" s="689">
        <f t="shared" si="34"/>
        <v>0</v>
      </c>
      <c r="X470" s="689">
        <f t="shared" si="34"/>
        <v>0</v>
      </c>
      <c r="Y470" s="689">
        <f t="shared" si="34"/>
        <v>9.9999999999997868E-3</v>
      </c>
      <c r="Z470" s="689">
        <f t="shared" si="34"/>
        <v>0</v>
      </c>
      <c r="AA470" s="689">
        <f t="shared" si="34"/>
        <v>5.9999999999998721E-2</v>
      </c>
      <c r="AB470" s="683">
        <f t="shared" si="34"/>
        <v>0</v>
      </c>
      <c r="AC470" s="689">
        <f t="shared" si="34"/>
        <v>0</v>
      </c>
      <c r="AD470" s="689">
        <f t="shared" si="34"/>
        <v>7.0000000000000284E-2</v>
      </c>
      <c r="AE470" s="689">
        <f t="shared" si="34"/>
        <v>0.33999999999999986</v>
      </c>
      <c r="AF470" s="689">
        <f t="shared" si="34"/>
        <v>0</v>
      </c>
      <c r="AG470" s="689">
        <f t="shared" si="34"/>
        <v>8.9999999999999858E-2</v>
      </c>
      <c r="AH470" s="689">
        <f t="shared" si="35"/>
        <v>4.0000000000000924E-2</v>
      </c>
      <c r="AI470" s="689">
        <f t="shared" si="35"/>
        <v>0</v>
      </c>
      <c r="AJ470" s="10"/>
      <c r="AK470" s="10"/>
      <c r="AL470" s="10"/>
      <c r="AM470" s="10"/>
      <c r="AN470" s="10"/>
      <c r="AO470" s="10"/>
      <c r="AP470" s="10"/>
      <c r="AQ470" s="10"/>
      <c r="AR470" s="10"/>
      <c r="AS470" s="10"/>
      <c r="AT470" s="10"/>
      <c r="AU470" s="10"/>
      <c r="AV470" s="10"/>
      <c r="AW470" s="10"/>
      <c r="AX470" s="10"/>
      <c r="AY470" s="10"/>
      <c r="AZ470" s="10"/>
      <c r="BA470" s="10"/>
      <c r="BB470" s="10"/>
      <c r="BC470" s="10"/>
      <c r="BD470" s="10"/>
      <c r="BE470" s="173"/>
    </row>
    <row r="471" spans="1:57">
      <c r="A471" s="688">
        <v>0.86805555555555547</v>
      </c>
      <c r="B471" s="689">
        <v>10.87</v>
      </c>
      <c r="C471" s="689">
        <v>12.86</v>
      </c>
      <c r="D471" s="689">
        <v>13.04</v>
      </c>
      <c r="E471" s="689">
        <v>12.03</v>
      </c>
      <c r="F471" s="689">
        <v>11.37</v>
      </c>
      <c r="G471" s="689">
        <v>12.97</v>
      </c>
      <c r="H471" s="689">
        <v>12.67</v>
      </c>
      <c r="I471" s="689">
        <v>10.95</v>
      </c>
      <c r="J471" s="683">
        <v>10.45</v>
      </c>
      <c r="K471" s="689">
        <v>11.99</v>
      </c>
      <c r="L471" s="689">
        <v>13.9</v>
      </c>
      <c r="M471" s="689">
        <v>12.43</v>
      </c>
      <c r="N471" s="689">
        <v>13.62</v>
      </c>
      <c r="O471" s="689">
        <v>13.03</v>
      </c>
      <c r="P471" s="689">
        <v>12.35</v>
      </c>
      <c r="Q471" s="689">
        <v>10.25</v>
      </c>
      <c r="R471" s="676"/>
      <c r="S471" s="694">
        <v>0.86805555555555547</v>
      </c>
      <c r="T471" s="689">
        <f t="shared" si="34"/>
        <v>0</v>
      </c>
      <c r="U471" s="689">
        <f t="shared" si="34"/>
        <v>0</v>
      </c>
      <c r="V471" s="689">
        <f t="shared" si="34"/>
        <v>9.9999999999999645E-2</v>
      </c>
      <c r="W471" s="689">
        <f t="shared" si="34"/>
        <v>4.9999999999998934E-2</v>
      </c>
      <c r="X471" s="689">
        <f t="shared" si="34"/>
        <v>0</v>
      </c>
      <c r="Y471" s="689">
        <f t="shared" si="34"/>
        <v>0</v>
      </c>
      <c r="Z471" s="689">
        <f t="shared" si="34"/>
        <v>0</v>
      </c>
      <c r="AA471" s="689">
        <f t="shared" si="34"/>
        <v>9.9999999999997868E-3</v>
      </c>
      <c r="AB471" s="683">
        <f t="shared" si="34"/>
        <v>0.12999999999999901</v>
      </c>
      <c r="AC471" s="689">
        <f t="shared" si="34"/>
        <v>1.9999999999999574E-2</v>
      </c>
      <c r="AD471" s="689">
        <f t="shared" si="34"/>
        <v>0</v>
      </c>
      <c r="AE471" s="689">
        <f t="shared" si="34"/>
        <v>2.9999999999999361E-2</v>
      </c>
      <c r="AF471" s="689">
        <f t="shared" si="34"/>
        <v>0</v>
      </c>
      <c r="AG471" s="689">
        <f t="shared" si="34"/>
        <v>5.9999999999998721E-2</v>
      </c>
      <c r="AH471" s="689">
        <f t="shared" si="35"/>
        <v>0.12999999999999901</v>
      </c>
      <c r="AI471" s="689">
        <f t="shared" si="35"/>
        <v>0</v>
      </c>
      <c r="AJ471" s="10"/>
      <c r="AK471" s="10"/>
      <c r="AL471" s="10"/>
      <c r="AM471" s="10"/>
      <c r="AN471" s="10"/>
      <c r="AO471" s="10"/>
      <c r="AP471" s="10"/>
      <c r="AQ471" s="10"/>
      <c r="AR471" s="10"/>
      <c r="AS471" s="10"/>
      <c r="AT471" s="10"/>
      <c r="AU471" s="10"/>
      <c r="AV471" s="10"/>
      <c r="AW471" s="10"/>
      <c r="AX471" s="10"/>
      <c r="AY471" s="10"/>
      <c r="AZ471" s="10"/>
      <c r="BA471" s="10"/>
      <c r="BB471" s="10"/>
      <c r="BC471" s="10"/>
      <c r="BD471" s="10"/>
      <c r="BE471" s="173"/>
    </row>
    <row r="472" spans="1:57" ht="16" thickBot="1">
      <c r="A472" s="688">
        <v>0.87152777777777779</v>
      </c>
      <c r="B472" s="689">
        <v>10.87</v>
      </c>
      <c r="C472" s="689">
        <v>12.86</v>
      </c>
      <c r="D472" s="689">
        <v>13.05</v>
      </c>
      <c r="E472" s="689">
        <v>12.06</v>
      </c>
      <c r="F472" s="689">
        <v>11.37</v>
      </c>
      <c r="G472" s="689">
        <v>13.08</v>
      </c>
      <c r="H472" s="689">
        <v>12.67</v>
      </c>
      <c r="I472" s="689">
        <v>11.04</v>
      </c>
      <c r="J472" s="683">
        <v>10.51</v>
      </c>
      <c r="K472" s="689">
        <v>12.05</v>
      </c>
      <c r="L472" s="689">
        <v>13.98</v>
      </c>
      <c r="M472" s="689">
        <v>12.52</v>
      </c>
      <c r="N472" s="689">
        <v>13.62</v>
      </c>
      <c r="O472" s="689">
        <v>13.04</v>
      </c>
      <c r="P472" s="689">
        <v>12.38</v>
      </c>
      <c r="Q472" s="689">
        <v>10.25</v>
      </c>
      <c r="R472" s="676"/>
      <c r="S472" s="694">
        <v>0.87152777777777779</v>
      </c>
      <c r="T472" s="689">
        <f t="shared" si="34"/>
        <v>0</v>
      </c>
      <c r="U472" s="689">
        <f t="shared" si="34"/>
        <v>0</v>
      </c>
      <c r="V472" s="689">
        <f t="shared" si="34"/>
        <v>1.0000000000001563E-2</v>
      </c>
      <c r="W472" s="689">
        <f t="shared" si="34"/>
        <v>3.0000000000001137E-2</v>
      </c>
      <c r="X472" s="689">
        <f t="shared" si="34"/>
        <v>0</v>
      </c>
      <c r="Y472" s="689">
        <f t="shared" si="34"/>
        <v>0.10999999999999943</v>
      </c>
      <c r="Z472" s="689">
        <f t="shared" si="34"/>
        <v>0</v>
      </c>
      <c r="AA472" s="689">
        <f t="shared" si="34"/>
        <v>8.9999999999999858E-2</v>
      </c>
      <c r="AB472" s="683">
        <f t="shared" si="34"/>
        <v>6.0000000000000497E-2</v>
      </c>
      <c r="AC472" s="689">
        <f t="shared" si="34"/>
        <v>6.0000000000000497E-2</v>
      </c>
      <c r="AD472" s="689">
        <f t="shared" si="34"/>
        <v>8.0000000000000071E-2</v>
      </c>
      <c r="AE472" s="689">
        <f t="shared" si="34"/>
        <v>8.9999999999999858E-2</v>
      </c>
      <c r="AF472" s="689">
        <f t="shared" si="34"/>
        <v>0</v>
      </c>
      <c r="AG472" s="689">
        <f t="shared" si="34"/>
        <v>9.9999999999997868E-3</v>
      </c>
      <c r="AH472" s="689">
        <f t="shared" si="35"/>
        <v>3.0000000000001137E-2</v>
      </c>
      <c r="AI472" s="689">
        <f t="shared" si="35"/>
        <v>0</v>
      </c>
      <c r="AJ472" s="10"/>
      <c r="AK472" s="10"/>
      <c r="AL472" s="10"/>
      <c r="AM472" s="10"/>
      <c r="AN472" s="10"/>
      <c r="AO472" s="10"/>
      <c r="AP472" s="10"/>
      <c r="AQ472" s="10"/>
      <c r="AR472" s="10"/>
      <c r="AS472" s="10"/>
      <c r="AT472" s="10"/>
      <c r="AU472" s="10"/>
      <c r="AV472" s="10"/>
      <c r="AW472" s="10"/>
      <c r="AX472" s="10"/>
      <c r="AY472" s="10"/>
      <c r="AZ472" s="10"/>
      <c r="BA472" s="10"/>
      <c r="BB472" s="10"/>
      <c r="BC472" s="10"/>
      <c r="BD472" s="10"/>
      <c r="BE472" s="173"/>
    </row>
    <row r="473" spans="1:57" ht="16" thickTop="1">
      <c r="A473" s="693">
        <v>0.875</v>
      </c>
      <c r="B473" s="685">
        <v>10.87</v>
      </c>
      <c r="C473" s="685">
        <v>12.87</v>
      </c>
      <c r="D473" s="685">
        <v>13.05</v>
      </c>
      <c r="E473" s="685">
        <v>12.07</v>
      </c>
      <c r="F473" s="685">
        <v>11.37</v>
      </c>
      <c r="G473" s="685">
        <v>13.23</v>
      </c>
      <c r="H473" s="685">
        <v>12.67</v>
      </c>
      <c r="I473" s="685">
        <v>11.04</v>
      </c>
      <c r="J473" s="686">
        <v>10.51</v>
      </c>
      <c r="K473" s="685">
        <v>12.16</v>
      </c>
      <c r="L473" s="685">
        <v>14.01</v>
      </c>
      <c r="M473" s="685">
        <v>12.52</v>
      </c>
      <c r="N473" s="685">
        <v>13.64</v>
      </c>
      <c r="O473" s="685">
        <v>13.05</v>
      </c>
      <c r="P473" s="685">
        <v>12.41</v>
      </c>
      <c r="Q473" s="685">
        <v>10.25</v>
      </c>
      <c r="R473" s="676"/>
      <c r="S473" s="684">
        <v>0.875</v>
      </c>
      <c r="T473" s="685">
        <f t="shared" si="34"/>
        <v>0</v>
      </c>
      <c r="U473" s="685">
        <f t="shared" si="34"/>
        <v>9.9999999999997868E-3</v>
      </c>
      <c r="V473" s="685">
        <f t="shared" si="34"/>
        <v>0</v>
      </c>
      <c r="W473" s="685">
        <f t="shared" si="34"/>
        <v>9.9999999999997868E-3</v>
      </c>
      <c r="X473" s="685">
        <f t="shared" si="34"/>
        <v>0</v>
      </c>
      <c r="Y473" s="685">
        <f t="shared" ref="Y473:AG501" si="36">G473-G472</f>
        <v>0.15000000000000036</v>
      </c>
      <c r="Z473" s="685">
        <f t="shared" si="36"/>
        <v>0</v>
      </c>
      <c r="AA473" s="685">
        <f t="shared" si="36"/>
        <v>0</v>
      </c>
      <c r="AB473" s="686">
        <f t="shared" si="36"/>
        <v>0</v>
      </c>
      <c r="AC473" s="685">
        <f t="shared" si="36"/>
        <v>0.10999999999999943</v>
      </c>
      <c r="AD473" s="685">
        <f t="shared" si="36"/>
        <v>2.9999999999999361E-2</v>
      </c>
      <c r="AE473" s="685">
        <f t="shared" si="36"/>
        <v>0</v>
      </c>
      <c r="AF473" s="685">
        <f t="shared" si="36"/>
        <v>2.000000000000135E-2</v>
      </c>
      <c r="AG473" s="685">
        <f t="shared" si="36"/>
        <v>1.0000000000001563E-2</v>
      </c>
      <c r="AH473" s="685">
        <f t="shared" si="35"/>
        <v>2.9999999999999361E-2</v>
      </c>
      <c r="AI473" s="685">
        <f t="shared" si="35"/>
        <v>0</v>
      </c>
      <c r="AJ473" s="10"/>
      <c r="AK473" s="10"/>
      <c r="AL473" s="10"/>
      <c r="AM473" s="10"/>
      <c r="AN473" s="10"/>
      <c r="AO473" s="10"/>
      <c r="AP473" s="10"/>
      <c r="AQ473" s="10"/>
      <c r="AR473" s="10"/>
      <c r="AS473" s="10"/>
      <c r="AT473" s="10"/>
      <c r="AU473" s="10"/>
      <c r="AV473" s="10"/>
      <c r="AW473" s="10"/>
      <c r="AX473" s="10"/>
      <c r="AY473" s="10"/>
      <c r="AZ473" s="10"/>
      <c r="BA473" s="10"/>
      <c r="BB473" s="10"/>
      <c r="BC473" s="10"/>
      <c r="BD473" s="10"/>
      <c r="BE473" s="173"/>
    </row>
    <row r="474" spans="1:57">
      <c r="A474" s="688">
        <v>0.87847222222222221</v>
      </c>
      <c r="B474" s="689">
        <v>10.87</v>
      </c>
      <c r="C474" s="689">
        <v>12.97</v>
      </c>
      <c r="D474" s="689">
        <v>13.05</v>
      </c>
      <c r="E474" s="689">
        <v>12.11</v>
      </c>
      <c r="F474" s="689">
        <v>11.55</v>
      </c>
      <c r="G474" s="689">
        <v>13.26</v>
      </c>
      <c r="H474" s="689">
        <v>12.79</v>
      </c>
      <c r="I474" s="689">
        <v>11.07</v>
      </c>
      <c r="J474" s="683">
        <v>10.51</v>
      </c>
      <c r="K474" s="689">
        <v>12.16</v>
      </c>
      <c r="L474" s="689">
        <v>14.01</v>
      </c>
      <c r="M474" s="689">
        <v>12.52</v>
      </c>
      <c r="N474" s="689">
        <v>13.64</v>
      </c>
      <c r="O474" s="689">
        <v>13.05</v>
      </c>
      <c r="P474" s="689">
        <v>12.48</v>
      </c>
      <c r="Q474" s="689">
        <v>10.25</v>
      </c>
      <c r="R474" s="676"/>
      <c r="S474" s="694">
        <v>0.87847222222222221</v>
      </c>
      <c r="T474" s="689">
        <f t="shared" ref="T474:AA516" si="37">B474-B473</f>
        <v>0</v>
      </c>
      <c r="U474" s="689">
        <f t="shared" si="37"/>
        <v>0.10000000000000142</v>
      </c>
      <c r="V474" s="689">
        <f t="shared" si="37"/>
        <v>0</v>
      </c>
      <c r="W474" s="689">
        <f t="shared" si="37"/>
        <v>3.9999999999999147E-2</v>
      </c>
      <c r="X474" s="689">
        <f t="shared" si="37"/>
        <v>0.18000000000000149</v>
      </c>
      <c r="Y474" s="689">
        <f t="shared" si="36"/>
        <v>2.9999999999999361E-2</v>
      </c>
      <c r="Z474" s="689">
        <f t="shared" si="36"/>
        <v>0.11999999999999922</v>
      </c>
      <c r="AA474" s="689">
        <f t="shared" si="36"/>
        <v>3.0000000000001137E-2</v>
      </c>
      <c r="AB474" s="683">
        <f t="shared" si="36"/>
        <v>0</v>
      </c>
      <c r="AC474" s="689">
        <f t="shared" si="36"/>
        <v>0</v>
      </c>
      <c r="AD474" s="689">
        <f t="shared" si="36"/>
        <v>0</v>
      </c>
      <c r="AE474" s="689">
        <f t="shared" si="36"/>
        <v>0</v>
      </c>
      <c r="AF474" s="689">
        <f t="shared" si="36"/>
        <v>0</v>
      </c>
      <c r="AG474" s="689">
        <f t="shared" si="36"/>
        <v>0</v>
      </c>
      <c r="AH474" s="689">
        <f t="shared" si="35"/>
        <v>7.0000000000000284E-2</v>
      </c>
      <c r="AI474" s="689">
        <f t="shared" si="35"/>
        <v>0</v>
      </c>
      <c r="AJ474" s="10"/>
      <c r="AK474" s="10"/>
      <c r="AL474" s="10"/>
      <c r="AM474" s="10"/>
      <c r="AN474" s="10"/>
      <c r="AO474" s="10"/>
      <c r="AP474" s="10"/>
      <c r="AQ474" s="10"/>
      <c r="AR474" s="10"/>
      <c r="AS474" s="10"/>
      <c r="AT474" s="10"/>
      <c r="AU474" s="10"/>
      <c r="AV474" s="10"/>
      <c r="AW474" s="10"/>
      <c r="AX474" s="10"/>
      <c r="AY474" s="10"/>
      <c r="AZ474" s="10"/>
      <c r="BA474" s="10"/>
      <c r="BB474" s="10"/>
      <c r="BC474" s="10"/>
      <c r="BD474" s="10"/>
      <c r="BE474" s="173"/>
    </row>
    <row r="475" spans="1:57">
      <c r="A475" s="688">
        <v>0.88194444444444453</v>
      </c>
      <c r="B475" s="689">
        <v>10.87</v>
      </c>
      <c r="C475" s="689">
        <v>12.97</v>
      </c>
      <c r="D475" s="689">
        <v>13.27</v>
      </c>
      <c r="E475" s="689">
        <v>12.14</v>
      </c>
      <c r="F475" s="689">
        <v>11.55</v>
      </c>
      <c r="G475" s="689">
        <v>13.26</v>
      </c>
      <c r="H475" s="689">
        <v>12.81</v>
      </c>
      <c r="I475" s="689">
        <v>11.07</v>
      </c>
      <c r="J475" s="683">
        <v>10.51</v>
      </c>
      <c r="K475" s="689">
        <v>12.16</v>
      </c>
      <c r="L475" s="689">
        <v>14.01</v>
      </c>
      <c r="M475" s="689">
        <v>12.52</v>
      </c>
      <c r="N475" s="689">
        <v>13.68</v>
      </c>
      <c r="O475" s="689">
        <v>13.13</v>
      </c>
      <c r="P475" s="689">
        <v>12.48</v>
      </c>
      <c r="Q475" s="689">
        <v>10.25</v>
      </c>
      <c r="R475" s="676"/>
      <c r="S475" s="694">
        <v>0.88194444444444453</v>
      </c>
      <c r="T475" s="689">
        <f t="shared" si="37"/>
        <v>0</v>
      </c>
      <c r="U475" s="689">
        <f t="shared" si="37"/>
        <v>0</v>
      </c>
      <c r="V475" s="689">
        <f t="shared" si="37"/>
        <v>0.21999999999999886</v>
      </c>
      <c r="W475" s="689">
        <f t="shared" si="37"/>
        <v>3.0000000000001137E-2</v>
      </c>
      <c r="X475" s="689">
        <f t="shared" si="37"/>
        <v>0</v>
      </c>
      <c r="Y475" s="689">
        <f t="shared" si="36"/>
        <v>0</v>
      </c>
      <c r="Z475" s="689">
        <f t="shared" si="36"/>
        <v>2.000000000000135E-2</v>
      </c>
      <c r="AA475" s="689">
        <f t="shared" si="36"/>
        <v>0</v>
      </c>
      <c r="AB475" s="683">
        <f t="shared" si="36"/>
        <v>0</v>
      </c>
      <c r="AC475" s="689">
        <f t="shared" si="36"/>
        <v>0</v>
      </c>
      <c r="AD475" s="689">
        <f t="shared" si="36"/>
        <v>0</v>
      </c>
      <c r="AE475" s="689">
        <f t="shared" si="36"/>
        <v>0</v>
      </c>
      <c r="AF475" s="689">
        <f t="shared" si="36"/>
        <v>3.9999999999999147E-2</v>
      </c>
      <c r="AG475" s="689">
        <f t="shared" si="36"/>
        <v>8.0000000000000071E-2</v>
      </c>
      <c r="AH475" s="689">
        <f t="shared" si="35"/>
        <v>0</v>
      </c>
      <c r="AI475" s="689">
        <f t="shared" si="35"/>
        <v>0</v>
      </c>
      <c r="AJ475" s="10"/>
      <c r="AK475" s="10"/>
      <c r="AL475" s="10"/>
      <c r="AM475" s="10"/>
      <c r="AN475" s="10"/>
      <c r="AO475" s="10"/>
      <c r="AP475" s="10"/>
      <c r="AQ475" s="10"/>
      <c r="AR475" s="10"/>
      <c r="AS475" s="10"/>
      <c r="AT475" s="10"/>
      <c r="AU475" s="10"/>
      <c r="AV475" s="10"/>
      <c r="AW475" s="10"/>
      <c r="AX475" s="10"/>
      <c r="AY475" s="10"/>
      <c r="AZ475" s="10"/>
      <c r="BA475" s="10"/>
      <c r="BB475" s="10"/>
      <c r="BC475" s="10"/>
      <c r="BD475" s="10"/>
      <c r="BE475" s="173"/>
    </row>
    <row r="476" spans="1:57">
      <c r="A476" s="688">
        <v>0.88541666666666663</v>
      </c>
      <c r="B476" s="689">
        <v>10.87</v>
      </c>
      <c r="C476" s="689">
        <v>12.97</v>
      </c>
      <c r="D476" s="689">
        <v>13.27</v>
      </c>
      <c r="E476" s="689">
        <v>12.14</v>
      </c>
      <c r="F476" s="689">
        <v>11.57</v>
      </c>
      <c r="G476" s="689">
        <v>13.37</v>
      </c>
      <c r="H476" s="689">
        <v>12.84</v>
      </c>
      <c r="I476" s="689">
        <v>11.07</v>
      </c>
      <c r="J476" s="683">
        <v>10.52</v>
      </c>
      <c r="K476" s="689">
        <v>12.17</v>
      </c>
      <c r="L476" s="689">
        <v>14.16</v>
      </c>
      <c r="M476" s="689">
        <v>12.52</v>
      </c>
      <c r="N476" s="689">
        <v>13.84</v>
      </c>
      <c r="O476" s="689">
        <v>13.19</v>
      </c>
      <c r="P476" s="689">
        <v>12.48</v>
      </c>
      <c r="Q476" s="689">
        <v>10.25</v>
      </c>
      <c r="R476" s="676"/>
      <c r="S476" s="694">
        <v>0.88541666666666663</v>
      </c>
      <c r="T476" s="689">
        <f t="shared" si="37"/>
        <v>0</v>
      </c>
      <c r="U476" s="689">
        <f t="shared" si="37"/>
        <v>0</v>
      </c>
      <c r="V476" s="689">
        <f t="shared" si="37"/>
        <v>0</v>
      </c>
      <c r="W476" s="689">
        <f t="shared" si="37"/>
        <v>0</v>
      </c>
      <c r="X476" s="689">
        <f t="shared" si="37"/>
        <v>1.9999999999999574E-2</v>
      </c>
      <c r="Y476" s="689">
        <f t="shared" si="36"/>
        <v>0.10999999999999943</v>
      </c>
      <c r="Z476" s="689">
        <f t="shared" si="36"/>
        <v>2.9999999999999361E-2</v>
      </c>
      <c r="AA476" s="689">
        <f t="shared" si="36"/>
        <v>0</v>
      </c>
      <c r="AB476" s="683">
        <f t="shared" si="36"/>
        <v>9.9999999999997868E-3</v>
      </c>
      <c r="AC476" s="689">
        <f t="shared" si="36"/>
        <v>9.9999999999997868E-3</v>
      </c>
      <c r="AD476" s="689">
        <f t="shared" si="36"/>
        <v>0.15000000000000036</v>
      </c>
      <c r="AE476" s="689">
        <f t="shared" si="36"/>
        <v>0</v>
      </c>
      <c r="AF476" s="689">
        <f t="shared" si="36"/>
        <v>0.16000000000000014</v>
      </c>
      <c r="AG476" s="689">
        <f t="shared" si="36"/>
        <v>5.9999999999998721E-2</v>
      </c>
      <c r="AH476" s="689">
        <f t="shared" si="35"/>
        <v>0</v>
      </c>
      <c r="AI476" s="689">
        <f t="shared" si="35"/>
        <v>0</v>
      </c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10"/>
      <c r="AX476" s="10"/>
      <c r="AY476" s="10"/>
      <c r="AZ476" s="10"/>
      <c r="BA476" s="10"/>
      <c r="BB476" s="10"/>
      <c r="BC476" s="10"/>
      <c r="BD476" s="10"/>
      <c r="BE476" s="173"/>
    </row>
    <row r="477" spans="1:57">
      <c r="A477" s="688">
        <v>0.88888888888888884</v>
      </c>
      <c r="B477" s="689">
        <v>10.87</v>
      </c>
      <c r="C477" s="689">
        <v>12.97</v>
      </c>
      <c r="D477" s="689">
        <v>13.27</v>
      </c>
      <c r="E477" s="689">
        <v>12.14</v>
      </c>
      <c r="F477" s="689">
        <v>11.57</v>
      </c>
      <c r="G477" s="689">
        <v>13.37</v>
      </c>
      <c r="H477" s="689">
        <v>12.84</v>
      </c>
      <c r="I477" s="689">
        <v>11.07</v>
      </c>
      <c r="J477" s="683">
        <v>10.52</v>
      </c>
      <c r="K477" s="689">
        <v>12.18</v>
      </c>
      <c r="L477" s="689">
        <v>14.27</v>
      </c>
      <c r="M477" s="689">
        <v>12.52</v>
      </c>
      <c r="N477" s="689">
        <v>13.92</v>
      </c>
      <c r="O477" s="689">
        <v>13.19</v>
      </c>
      <c r="P477" s="689">
        <v>12.48</v>
      </c>
      <c r="Q477" s="689">
        <v>10.25</v>
      </c>
      <c r="R477" s="676"/>
      <c r="S477" s="694">
        <v>0.88888888888888884</v>
      </c>
      <c r="T477" s="689">
        <f t="shared" si="37"/>
        <v>0</v>
      </c>
      <c r="U477" s="689">
        <f t="shared" si="37"/>
        <v>0</v>
      </c>
      <c r="V477" s="689">
        <f t="shared" si="37"/>
        <v>0</v>
      </c>
      <c r="W477" s="689">
        <f t="shared" si="37"/>
        <v>0</v>
      </c>
      <c r="X477" s="689">
        <f t="shared" si="37"/>
        <v>0</v>
      </c>
      <c r="Y477" s="689">
        <f t="shared" si="36"/>
        <v>0</v>
      </c>
      <c r="Z477" s="689">
        <f t="shared" si="36"/>
        <v>0</v>
      </c>
      <c r="AA477" s="689">
        <f t="shared" si="36"/>
        <v>0</v>
      </c>
      <c r="AB477" s="683">
        <f t="shared" si="36"/>
        <v>0</v>
      </c>
      <c r="AC477" s="689">
        <f t="shared" si="36"/>
        <v>9.9999999999997868E-3</v>
      </c>
      <c r="AD477" s="689">
        <f t="shared" si="36"/>
        <v>0.10999999999999943</v>
      </c>
      <c r="AE477" s="689">
        <f t="shared" si="36"/>
        <v>0</v>
      </c>
      <c r="AF477" s="689">
        <f t="shared" si="36"/>
        <v>8.0000000000000071E-2</v>
      </c>
      <c r="AG477" s="689">
        <f t="shared" si="36"/>
        <v>0</v>
      </c>
      <c r="AH477" s="689">
        <f t="shared" si="35"/>
        <v>0</v>
      </c>
      <c r="AI477" s="689">
        <f t="shared" si="35"/>
        <v>0</v>
      </c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10"/>
      <c r="AW477" s="10"/>
      <c r="AX477" s="10"/>
      <c r="AY477" s="10"/>
      <c r="AZ477" s="10"/>
      <c r="BA477" s="10"/>
      <c r="BB477" s="10"/>
      <c r="BC477" s="10"/>
      <c r="BD477" s="10"/>
      <c r="BE477" s="173"/>
    </row>
    <row r="478" spans="1:57">
      <c r="A478" s="688">
        <v>0.89236111111111116</v>
      </c>
      <c r="B478" s="689">
        <v>10.87</v>
      </c>
      <c r="C478" s="689">
        <v>12.97</v>
      </c>
      <c r="D478" s="689">
        <v>13.32</v>
      </c>
      <c r="E478" s="689">
        <v>12.14</v>
      </c>
      <c r="F478" s="689">
        <v>11.57</v>
      </c>
      <c r="G478" s="689">
        <v>13.4</v>
      </c>
      <c r="H478" s="689">
        <v>12.84</v>
      </c>
      <c r="I478" s="689">
        <v>11.12</v>
      </c>
      <c r="J478" s="683">
        <v>10.52</v>
      </c>
      <c r="K478" s="689">
        <v>12.34</v>
      </c>
      <c r="L478" s="689">
        <v>14.27</v>
      </c>
      <c r="M478" s="689">
        <v>12.52</v>
      </c>
      <c r="N478" s="689">
        <v>13.92</v>
      </c>
      <c r="O478" s="689">
        <v>13.19</v>
      </c>
      <c r="P478" s="689">
        <v>12.48</v>
      </c>
      <c r="Q478" s="689">
        <v>10.25</v>
      </c>
      <c r="R478" s="676"/>
      <c r="S478" s="694">
        <v>0.89236111111111116</v>
      </c>
      <c r="T478" s="689">
        <f t="shared" si="37"/>
        <v>0</v>
      </c>
      <c r="U478" s="689">
        <f t="shared" si="37"/>
        <v>0</v>
      </c>
      <c r="V478" s="689">
        <f t="shared" si="37"/>
        <v>5.0000000000000711E-2</v>
      </c>
      <c r="W478" s="689">
        <f t="shared" si="37"/>
        <v>0</v>
      </c>
      <c r="X478" s="689">
        <f t="shared" si="37"/>
        <v>0</v>
      </c>
      <c r="Y478" s="689">
        <f t="shared" si="36"/>
        <v>3.0000000000001137E-2</v>
      </c>
      <c r="Z478" s="689">
        <f t="shared" si="36"/>
        <v>0</v>
      </c>
      <c r="AA478" s="689">
        <f t="shared" si="36"/>
        <v>4.9999999999998934E-2</v>
      </c>
      <c r="AB478" s="683">
        <f t="shared" si="36"/>
        <v>0</v>
      </c>
      <c r="AC478" s="689">
        <f t="shared" si="36"/>
        <v>0.16000000000000014</v>
      </c>
      <c r="AD478" s="689">
        <f t="shared" si="36"/>
        <v>0</v>
      </c>
      <c r="AE478" s="689">
        <f t="shared" si="36"/>
        <v>0</v>
      </c>
      <c r="AF478" s="689">
        <f t="shared" si="36"/>
        <v>0</v>
      </c>
      <c r="AG478" s="689">
        <f t="shared" si="36"/>
        <v>0</v>
      </c>
      <c r="AH478" s="689">
        <f t="shared" si="35"/>
        <v>0</v>
      </c>
      <c r="AI478" s="689">
        <f t="shared" si="35"/>
        <v>0</v>
      </c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0"/>
      <c r="AW478" s="10"/>
      <c r="AX478" s="10"/>
      <c r="AY478" s="10"/>
      <c r="AZ478" s="10"/>
      <c r="BA478" s="10"/>
      <c r="BB478" s="10"/>
      <c r="BC478" s="10"/>
      <c r="BD478" s="10"/>
      <c r="BE478" s="173"/>
    </row>
    <row r="479" spans="1:57">
      <c r="A479" s="688">
        <v>0.89583333333333337</v>
      </c>
      <c r="B479" s="689">
        <v>10.87</v>
      </c>
      <c r="C479" s="689">
        <v>13.03</v>
      </c>
      <c r="D479" s="689">
        <v>13.32</v>
      </c>
      <c r="E479" s="689">
        <v>12.2</v>
      </c>
      <c r="F479" s="689">
        <v>11.57</v>
      </c>
      <c r="G479" s="689">
        <v>13.4</v>
      </c>
      <c r="H479" s="689">
        <v>12.84</v>
      </c>
      <c r="I479" s="689">
        <v>11.12</v>
      </c>
      <c r="J479" s="683">
        <v>10.52</v>
      </c>
      <c r="K479" s="689">
        <v>12.34</v>
      </c>
      <c r="L479" s="689">
        <v>14.27</v>
      </c>
      <c r="M479" s="689">
        <v>12.52</v>
      </c>
      <c r="N479" s="689">
        <v>13.92</v>
      </c>
      <c r="O479" s="689">
        <v>13.22</v>
      </c>
      <c r="P479" s="689">
        <v>12.48</v>
      </c>
      <c r="Q479" s="689">
        <v>10.25</v>
      </c>
      <c r="R479" s="676"/>
      <c r="S479" s="694">
        <v>0.89583333333333337</v>
      </c>
      <c r="T479" s="689">
        <f t="shared" si="37"/>
        <v>0</v>
      </c>
      <c r="U479" s="689">
        <f t="shared" si="37"/>
        <v>5.9999999999998721E-2</v>
      </c>
      <c r="V479" s="689">
        <f t="shared" si="37"/>
        <v>0</v>
      </c>
      <c r="W479" s="689">
        <f t="shared" si="37"/>
        <v>5.9999999999998721E-2</v>
      </c>
      <c r="X479" s="689">
        <f t="shared" si="37"/>
        <v>0</v>
      </c>
      <c r="Y479" s="689">
        <f t="shared" si="36"/>
        <v>0</v>
      </c>
      <c r="Z479" s="689">
        <f t="shared" si="36"/>
        <v>0</v>
      </c>
      <c r="AA479" s="689">
        <f t="shared" si="36"/>
        <v>0</v>
      </c>
      <c r="AB479" s="683">
        <f t="shared" si="36"/>
        <v>0</v>
      </c>
      <c r="AC479" s="689">
        <f t="shared" si="36"/>
        <v>0</v>
      </c>
      <c r="AD479" s="689">
        <f t="shared" si="36"/>
        <v>0</v>
      </c>
      <c r="AE479" s="689">
        <f t="shared" si="36"/>
        <v>0</v>
      </c>
      <c r="AF479" s="689">
        <f t="shared" si="36"/>
        <v>0</v>
      </c>
      <c r="AG479" s="689">
        <f t="shared" si="36"/>
        <v>3.0000000000001137E-2</v>
      </c>
      <c r="AH479" s="689">
        <f t="shared" si="35"/>
        <v>0</v>
      </c>
      <c r="AI479" s="689">
        <f t="shared" si="35"/>
        <v>0</v>
      </c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  <c r="AZ479" s="10"/>
      <c r="BA479" s="10"/>
      <c r="BB479" s="10"/>
      <c r="BC479" s="10"/>
      <c r="BD479" s="10"/>
      <c r="BE479" s="173"/>
    </row>
    <row r="480" spans="1:57">
      <c r="A480" s="688">
        <v>0.89930555555555547</v>
      </c>
      <c r="B480" s="689">
        <v>10.87</v>
      </c>
      <c r="C480" s="689">
        <v>13.03</v>
      </c>
      <c r="D480" s="689">
        <v>13.32</v>
      </c>
      <c r="E480" s="689">
        <v>12.22</v>
      </c>
      <c r="F480" s="689">
        <v>11.58</v>
      </c>
      <c r="G480" s="689">
        <v>13.4</v>
      </c>
      <c r="H480" s="689">
        <v>12.84</v>
      </c>
      <c r="I480" s="689">
        <v>11.12</v>
      </c>
      <c r="J480" s="683">
        <v>10.52</v>
      </c>
      <c r="K480" s="689">
        <v>12.34</v>
      </c>
      <c r="L480" s="689">
        <v>14.27</v>
      </c>
      <c r="M480" s="689">
        <v>12.52</v>
      </c>
      <c r="N480" s="689">
        <v>14.01</v>
      </c>
      <c r="O480" s="689">
        <v>13.33</v>
      </c>
      <c r="P480" s="689">
        <v>12.48</v>
      </c>
      <c r="Q480" s="689">
        <v>10.39</v>
      </c>
      <c r="R480" s="676"/>
      <c r="S480" s="694">
        <v>0.89930555555555547</v>
      </c>
      <c r="T480" s="689">
        <f t="shared" si="37"/>
        <v>0</v>
      </c>
      <c r="U480" s="689">
        <f t="shared" si="37"/>
        <v>0</v>
      </c>
      <c r="V480" s="689">
        <f t="shared" si="37"/>
        <v>0</v>
      </c>
      <c r="W480" s="689">
        <f t="shared" si="37"/>
        <v>2.000000000000135E-2</v>
      </c>
      <c r="X480" s="689">
        <f t="shared" si="37"/>
        <v>9.9999999999997868E-3</v>
      </c>
      <c r="Y480" s="689">
        <f t="shared" si="36"/>
        <v>0</v>
      </c>
      <c r="Z480" s="689">
        <f t="shared" si="36"/>
        <v>0</v>
      </c>
      <c r="AA480" s="689">
        <f t="shared" si="36"/>
        <v>0</v>
      </c>
      <c r="AB480" s="683">
        <f t="shared" si="36"/>
        <v>0</v>
      </c>
      <c r="AC480" s="689">
        <f t="shared" si="36"/>
        <v>0</v>
      </c>
      <c r="AD480" s="689">
        <f t="shared" si="36"/>
        <v>0</v>
      </c>
      <c r="AE480" s="689">
        <f t="shared" si="36"/>
        <v>0</v>
      </c>
      <c r="AF480" s="689">
        <f t="shared" si="36"/>
        <v>8.9999999999999858E-2</v>
      </c>
      <c r="AG480" s="689">
        <f t="shared" si="36"/>
        <v>0.10999999999999943</v>
      </c>
      <c r="AH480" s="689">
        <f t="shared" si="35"/>
        <v>0</v>
      </c>
      <c r="AI480" s="689">
        <f t="shared" si="35"/>
        <v>0.14000000000000057</v>
      </c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  <c r="AZ480" s="10"/>
      <c r="BA480" s="10"/>
      <c r="BB480" s="10"/>
      <c r="BC480" s="10"/>
      <c r="BD480" s="10"/>
      <c r="BE480" s="173"/>
    </row>
    <row r="481" spans="1:57">
      <c r="A481" s="688">
        <v>0.90277777777777779</v>
      </c>
      <c r="B481" s="689">
        <v>10.87</v>
      </c>
      <c r="C481" s="689">
        <v>13.17</v>
      </c>
      <c r="D481" s="689">
        <v>13.32</v>
      </c>
      <c r="E481" s="689">
        <v>12.25</v>
      </c>
      <c r="F481" s="689">
        <v>11.93</v>
      </c>
      <c r="G481" s="689">
        <v>13.4</v>
      </c>
      <c r="H481" s="689">
        <v>12.84</v>
      </c>
      <c r="I481" s="689">
        <v>11.2</v>
      </c>
      <c r="J481" s="683">
        <v>10.52</v>
      </c>
      <c r="K481" s="689">
        <v>12.34</v>
      </c>
      <c r="L481" s="689">
        <v>14.27</v>
      </c>
      <c r="M481" s="689">
        <v>12.52</v>
      </c>
      <c r="N481" s="689">
        <v>14.01</v>
      </c>
      <c r="O481" s="689">
        <v>13.36</v>
      </c>
      <c r="P481" s="689">
        <v>12.48</v>
      </c>
      <c r="Q481" s="689">
        <v>10.39</v>
      </c>
      <c r="R481" s="676"/>
      <c r="S481" s="694">
        <v>0.90277777777777779</v>
      </c>
      <c r="T481" s="689">
        <f t="shared" si="37"/>
        <v>0</v>
      </c>
      <c r="U481" s="689">
        <f t="shared" si="37"/>
        <v>0.14000000000000057</v>
      </c>
      <c r="V481" s="689">
        <f t="shared" si="37"/>
        <v>0</v>
      </c>
      <c r="W481" s="689">
        <f t="shared" si="37"/>
        <v>2.9999999999999361E-2</v>
      </c>
      <c r="X481" s="689">
        <f t="shared" si="37"/>
        <v>0.34999999999999964</v>
      </c>
      <c r="Y481" s="689">
        <f t="shared" si="36"/>
        <v>0</v>
      </c>
      <c r="Z481" s="689">
        <f t="shared" si="36"/>
        <v>0</v>
      </c>
      <c r="AA481" s="689">
        <f t="shared" si="36"/>
        <v>8.0000000000000071E-2</v>
      </c>
      <c r="AB481" s="683">
        <f t="shared" si="36"/>
        <v>0</v>
      </c>
      <c r="AC481" s="689">
        <f t="shared" si="36"/>
        <v>0</v>
      </c>
      <c r="AD481" s="689">
        <f t="shared" si="36"/>
        <v>0</v>
      </c>
      <c r="AE481" s="689">
        <f t="shared" si="36"/>
        <v>0</v>
      </c>
      <c r="AF481" s="689">
        <f t="shared" si="36"/>
        <v>0</v>
      </c>
      <c r="AG481" s="689">
        <f t="shared" si="36"/>
        <v>2.9999999999999361E-2</v>
      </c>
      <c r="AH481" s="689">
        <f t="shared" si="35"/>
        <v>0</v>
      </c>
      <c r="AI481" s="689">
        <f t="shared" si="35"/>
        <v>0</v>
      </c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  <c r="AZ481" s="10"/>
      <c r="BA481" s="10"/>
      <c r="BB481" s="10"/>
      <c r="BC481" s="10"/>
      <c r="BD481" s="10"/>
      <c r="BE481" s="173"/>
    </row>
    <row r="482" spans="1:57">
      <c r="A482" s="688">
        <v>0.90625</v>
      </c>
      <c r="B482" s="689">
        <v>10.87</v>
      </c>
      <c r="C482" s="689">
        <v>13.17</v>
      </c>
      <c r="D482" s="689">
        <v>13.48</v>
      </c>
      <c r="E482" s="689">
        <v>12.28</v>
      </c>
      <c r="F482" s="689">
        <v>11.93</v>
      </c>
      <c r="G482" s="689">
        <v>13.4</v>
      </c>
      <c r="H482" s="689">
        <v>12.84</v>
      </c>
      <c r="I482" s="689">
        <v>11.26</v>
      </c>
      <c r="J482" s="683">
        <v>10.87</v>
      </c>
      <c r="K482" s="689">
        <v>12.34</v>
      </c>
      <c r="L482" s="689">
        <v>14.27</v>
      </c>
      <c r="M482" s="689">
        <v>12.52</v>
      </c>
      <c r="N482" s="689">
        <v>14.01</v>
      </c>
      <c r="O482" s="689">
        <v>13.38</v>
      </c>
      <c r="P482" s="689">
        <v>12.58</v>
      </c>
      <c r="Q482" s="689">
        <v>10.39</v>
      </c>
      <c r="R482" s="676"/>
      <c r="S482" s="694">
        <v>0.90625</v>
      </c>
      <c r="T482" s="689">
        <f t="shared" si="37"/>
        <v>0</v>
      </c>
      <c r="U482" s="689">
        <f t="shared" si="37"/>
        <v>0</v>
      </c>
      <c r="V482" s="689">
        <f t="shared" si="37"/>
        <v>0.16000000000000014</v>
      </c>
      <c r="W482" s="689">
        <f t="shared" si="37"/>
        <v>2.9999999999999361E-2</v>
      </c>
      <c r="X482" s="689">
        <f t="shared" si="37"/>
        <v>0</v>
      </c>
      <c r="Y482" s="689">
        <f t="shared" si="36"/>
        <v>0</v>
      </c>
      <c r="Z482" s="689">
        <f t="shared" si="36"/>
        <v>0</v>
      </c>
      <c r="AA482" s="689">
        <f t="shared" si="36"/>
        <v>6.0000000000000497E-2</v>
      </c>
      <c r="AB482" s="683">
        <f t="shared" si="36"/>
        <v>0.34999999999999964</v>
      </c>
      <c r="AC482" s="689">
        <f t="shared" si="36"/>
        <v>0</v>
      </c>
      <c r="AD482" s="689">
        <f t="shared" si="36"/>
        <v>0</v>
      </c>
      <c r="AE482" s="689">
        <f t="shared" si="36"/>
        <v>0</v>
      </c>
      <c r="AF482" s="689">
        <f t="shared" si="36"/>
        <v>0</v>
      </c>
      <c r="AG482" s="689">
        <f t="shared" si="36"/>
        <v>2.000000000000135E-2</v>
      </c>
      <c r="AH482" s="689">
        <f t="shared" si="35"/>
        <v>9.9999999999999645E-2</v>
      </c>
      <c r="AI482" s="689">
        <f t="shared" si="35"/>
        <v>0</v>
      </c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  <c r="AZ482" s="10"/>
      <c r="BA482" s="10"/>
      <c r="BB482" s="10"/>
      <c r="BC482" s="10"/>
      <c r="BD482" s="10"/>
      <c r="BE482" s="173"/>
    </row>
    <row r="483" spans="1:57">
      <c r="A483" s="688">
        <v>0.90972222222222221</v>
      </c>
      <c r="B483" s="689">
        <v>11.31</v>
      </c>
      <c r="C483" s="689">
        <v>13.2</v>
      </c>
      <c r="D483" s="689">
        <v>13.49</v>
      </c>
      <c r="E483" s="689">
        <v>12.36</v>
      </c>
      <c r="F483" s="689">
        <v>11.93</v>
      </c>
      <c r="G483" s="689">
        <v>13.75</v>
      </c>
      <c r="H483" s="689">
        <v>12.84</v>
      </c>
      <c r="I483" s="689">
        <v>11.26</v>
      </c>
      <c r="J483" s="683">
        <v>10.87</v>
      </c>
      <c r="K483" s="689">
        <v>12.34</v>
      </c>
      <c r="L483" s="689">
        <v>14.31</v>
      </c>
      <c r="M483" s="689">
        <v>12.52</v>
      </c>
      <c r="N483" s="689">
        <v>14.01</v>
      </c>
      <c r="O483" s="689">
        <v>13.38</v>
      </c>
      <c r="P483" s="689">
        <v>12.59</v>
      </c>
      <c r="Q483" s="689">
        <v>10.39</v>
      </c>
      <c r="R483" s="676"/>
      <c r="S483" s="694">
        <v>0.90972222222222221</v>
      </c>
      <c r="T483" s="689">
        <f t="shared" si="37"/>
        <v>0.44000000000000128</v>
      </c>
      <c r="U483" s="689">
        <f t="shared" si="37"/>
        <v>2.9999999999999361E-2</v>
      </c>
      <c r="V483" s="689">
        <f t="shared" si="37"/>
        <v>9.9999999999997868E-3</v>
      </c>
      <c r="W483" s="689">
        <f t="shared" si="37"/>
        <v>8.0000000000000071E-2</v>
      </c>
      <c r="X483" s="689">
        <f t="shared" si="37"/>
        <v>0</v>
      </c>
      <c r="Y483" s="689">
        <f t="shared" si="36"/>
        <v>0.34999999999999964</v>
      </c>
      <c r="Z483" s="689">
        <f t="shared" si="36"/>
        <v>0</v>
      </c>
      <c r="AA483" s="689">
        <f t="shared" si="36"/>
        <v>0</v>
      </c>
      <c r="AB483" s="683">
        <f t="shared" si="36"/>
        <v>0</v>
      </c>
      <c r="AC483" s="689">
        <f t="shared" si="36"/>
        <v>0</v>
      </c>
      <c r="AD483" s="689">
        <f t="shared" si="36"/>
        <v>4.0000000000000924E-2</v>
      </c>
      <c r="AE483" s="689">
        <f t="shared" si="36"/>
        <v>0</v>
      </c>
      <c r="AF483" s="689">
        <f t="shared" si="36"/>
        <v>0</v>
      </c>
      <c r="AG483" s="689">
        <f t="shared" si="36"/>
        <v>0</v>
      </c>
      <c r="AH483" s="689">
        <f t="shared" si="35"/>
        <v>9.9999999999997868E-3</v>
      </c>
      <c r="AI483" s="689">
        <f t="shared" si="35"/>
        <v>0</v>
      </c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  <c r="AZ483" s="10"/>
      <c r="BA483" s="10"/>
      <c r="BB483" s="10"/>
      <c r="BC483" s="10"/>
      <c r="BD483" s="10"/>
      <c r="BE483" s="173"/>
    </row>
    <row r="484" spans="1:57" ht="16" thickBot="1">
      <c r="A484" s="688">
        <v>0.91319444444444453</v>
      </c>
      <c r="B484" s="689">
        <v>11.31</v>
      </c>
      <c r="C484" s="689">
        <v>13.2</v>
      </c>
      <c r="D484" s="689">
        <v>13.49</v>
      </c>
      <c r="E484" s="689">
        <v>12.36</v>
      </c>
      <c r="F484" s="689">
        <v>11.93</v>
      </c>
      <c r="G484" s="689">
        <v>13.75</v>
      </c>
      <c r="H484" s="689">
        <v>12.84</v>
      </c>
      <c r="I484" s="689">
        <v>11.37</v>
      </c>
      <c r="J484" s="683">
        <v>10.87</v>
      </c>
      <c r="K484" s="689">
        <v>12.42</v>
      </c>
      <c r="L484" s="689">
        <v>14.34</v>
      </c>
      <c r="M484" s="689">
        <v>12.52</v>
      </c>
      <c r="N484" s="689">
        <v>14.01</v>
      </c>
      <c r="O484" s="689">
        <v>13.38</v>
      </c>
      <c r="P484" s="689">
        <v>12.68</v>
      </c>
      <c r="Q484" s="689">
        <v>10.39</v>
      </c>
      <c r="R484" s="676"/>
      <c r="S484" s="694">
        <v>0.91319444444444453</v>
      </c>
      <c r="T484" s="689">
        <f t="shared" si="37"/>
        <v>0</v>
      </c>
      <c r="U484" s="689">
        <f t="shared" si="37"/>
        <v>0</v>
      </c>
      <c r="V484" s="689">
        <f t="shared" si="37"/>
        <v>0</v>
      </c>
      <c r="W484" s="689">
        <f t="shared" si="37"/>
        <v>0</v>
      </c>
      <c r="X484" s="689">
        <f t="shared" si="37"/>
        <v>0</v>
      </c>
      <c r="Y484" s="689">
        <f t="shared" si="36"/>
        <v>0</v>
      </c>
      <c r="Z484" s="689">
        <f t="shared" si="36"/>
        <v>0</v>
      </c>
      <c r="AA484" s="689">
        <f t="shared" si="36"/>
        <v>0.10999999999999943</v>
      </c>
      <c r="AB484" s="683">
        <f t="shared" si="36"/>
        <v>0</v>
      </c>
      <c r="AC484" s="689">
        <f t="shared" si="36"/>
        <v>8.0000000000000071E-2</v>
      </c>
      <c r="AD484" s="689">
        <f t="shared" si="36"/>
        <v>2.9999999999999361E-2</v>
      </c>
      <c r="AE484" s="689">
        <f t="shared" si="36"/>
        <v>0</v>
      </c>
      <c r="AF484" s="689">
        <f t="shared" si="36"/>
        <v>0</v>
      </c>
      <c r="AG484" s="689">
        <f t="shared" si="36"/>
        <v>0</v>
      </c>
      <c r="AH484" s="689">
        <f t="shared" si="35"/>
        <v>8.9999999999999858E-2</v>
      </c>
      <c r="AI484" s="689">
        <f t="shared" si="35"/>
        <v>0</v>
      </c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10"/>
      <c r="AW484" s="10"/>
      <c r="AX484" s="10"/>
      <c r="AY484" s="10"/>
      <c r="AZ484" s="10"/>
      <c r="BA484" s="10"/>
      <c r="BB484" s="10"/>
      <c r="BC484" s="10"/>
      <c r="BD484" s="10"/>
      <c r="BE484" s="173"/>
    </row>
    <row r="485" spans="1:57" ht="16" thickTop="1">
      <c r="A485" s="693">
        <v>0.91666666666666663</v>
      </c>
      <c r="B485" s="685">
        <v>11.34</v>
      </c>
      <c r="C485" s="685">
        <v>13.23</v>
      </c>
      <c r="D485" s="685">
        <v>13.49</v>
      </c>
      <c r="E485" s="685">
        <v>12.37</v>
      </c>
      <c r="F485" s="685">
        <v>11.93</v>
      </c>
      <c r="G485" s="685">
        <v>13.75</v>
      </c>
      <c r="H485" s="685">
        <v>12.84</v>
      </c>
      <c r="I485" s="685">
        <v>11.37</v>
      </c>
      <c r="J485" s="686">
        <v>10.9</v>
      </c>
      <c r="K485" s="685">
        <v>12.54</v>
      </c>
      <c r="L485" s="685">
        <v>14.37</v>
      </c>
      <c r="M485" s="685">
        <v>12.52</v>
      </c>
      <c r="N485" s="685">
        <v>14.01</v>
      </c>
      <c r="O485" s="685">
        <v>13.44</v>
      </c>
      <c r="P485" s="685">
        <v>12.68</v>
      </c>
      <c r="Q485" s="685">
        <v>10.39</v>
      </c>
      <c r="R485" s="676"/>
      <c r="S485" s="684">
        <v>0.91666666666666663</v>
      </c>
      <c r="T485" s="685">
        <f t="shared" si="37"/>
        <v>2.9999999999999361E-2</v>
      </c>
      <c r="U485" s="685">
        <f t="shared" si="37"/>
        <v>3.0000000000001137E-2</v>
      </c>
      <c r="V485" s="685">
        <f t="shared" si="37"/>
        <v>0</v>
      </c>
      <c r="W485" s="685">
        <f t="shared" si="37"/>
        <v>9.9999999999997868E-3</v>
      </c>
      <c r="X485" s="685">
        <f t="shared" si="37"/>
        <v>0</v>
      </c>
      <c r="Y485" s="685">
        <f t="shared" si="36"/>
        <v>0</v>
      </c>
      <c r="Z485" s="685">
        <f t="shared" si="36"/>
        <v>0</v>
      </c>
      <c r="AA485" s="685">
        <f t="shared" si="36"/>
        <v>0</v>
      </c>
      <c r="AB485" s="686">
        <f t="shared" si="36"/>
        <v>3.0000000000001137E-2</v>
      </c>
      <c r="AC485" s="685">
        <f t="shared" si="36"/>
        <v>0.11999999999999922</v>
      </c>
      <c r="AD485" s="685">
        <f t="shared" si="36"/>
        <v>2.9999999999999361E-2</v>
      </c>
      <c r="AE485" s="685">
        <f t="shared" si="36"/>
        <v>0</v>
      </c>
      <c r="AF485" s="685">
        <f t="shared" si="36"/>
        <v>0</v>
      </c>
      <c r="AG485" s="685">
        <f t="shared" si="36"/>
        <v>5.9999999999998721E-2</v>
      </c>
      <c r="AH485" s="685">
        <f t="shared" si="35"/>
        <v>0</v>
      </c>
      <c r="AI485" s="685">
        <f t="shared" si="35"/>
        <v>0</v>
      </c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  <c r="AU485" s="10"/>
      <c r="AV485" s="10"/>
      <c r="AW485" s="10"/>
      <c r="AX485" s="10"/>
      <c r="AY485" s="10"/>
      <c r="AZ485" s="10"/>
      <c r="BA485" s="10"/>
      <c r="BB485" s="10"/>
      <c r="BC485" s="10"/>
      <c r="BD485" s="10"/>
      <c r="BE485" s="173"/>
    </row>
    <row r="486" spans="1:57">
      <c r="A486" s="688">
        <v>0.92013888888888884</v>
      </c>
      <c r="B486" s="689">
        <v>11.37</v>
      </c>
      <c r="C486" s="689">
        <v>13.51</v>
      </c>
      <c r="D486" s="689">
        <v>13.49</v>
      </c>
      <c r="E486" s="689">
        <v>12.39</v>
      </c>
      <c r="F486" s="689">
        <v>11.93</v>
      </c>
      <c r="G486" s="689">
        <v>13.75</v>
      </c>
      <c r="H486" s="689">
        <v>12.84</v>
      </c>
      <c r="I486" s="689">
        <v>11.37</v>
      </c>
      <c r="J486" s="683">
        <v>10.9</v>
      </c>
      <c r="K486" s="689">
        <v>12.55</v>
      </c>
      <c r="L486" s="689">
        <v>14.37</v>
      </c>
      <c r="M486" s="689">
        <v>12.61</v>
      </c>
      <c r="N486" s="689">
        <v>14.11</v>
      </c>
      <c r="O486" s="689">
        <v>13.47</v>
      </c>
      <c r="P486" s="689">
        <v>12.68</v>
      </c>
      <c r="Q486" s="689">
        <v>10.39</v>
      </c>
      <c r="R486" s="676"/>
      <c r="S486" s="694">
        <v>0.92013888888888884</v>
      </c>
      <c r="T486" s="689">
        <f t="shared" si="37"/>
        <v>2.9999999999999361E-2</v>
      </c>
      <c r="U486" s="689">
        <f t="shared" si="37"/>
        <v>0.27999999999999936</v>
      </c>
      <c r="V486" s="689">
        <f t="shared" si="37"/>
        <v>0</v>
      </c>
      <c r="W486" s="689">
        <f t="shared" si="37"/>
        <v>2.000000000000135E-2</v>
      </c>
      <c r="X486" s="689">
        <f t="shared" si="37"/>
        <v>0</v>
      </c>
      <c r="Y486" s="689">
        <f t="shared" si="36"/>
        <v>0</v>
      </c>
      <c r="Z486" s="689">
        <f t="shared" si="36"/>
        <v>0</v>
      </c>
      <c r="AA486" s="689">
        <f t="shared" si="36"/>
        <v>0</v>
      </c>
      <c r="AB486" s="683">
        <f t="shared" si="36"/>
        <v>0</v>
      </c>
      <c r="AC486" s="689">
        <f t="shared" si="36"/>
        <v>1.0000000000001563E-2</v>
      </c>
      <c r="AD486" s="689">
        <f t="shared" si="36"/>
        <v>0</v>
      </c>
      <c r="AE486" s="689">
        <f t="shared" si="36"/>
        <v>8.9999999999999858E-2</v>
      </c>
      <c r="AF486" s="689">
        <f t="shared" si="36"/>
        <v>9.9999999999999645E-2</v>
      </c>
      <c r="AG486" s="689">
        <f t="shared" si="36"/>
        <v>3.0000000000001137E-2</v>
      </c>
      <c r="AH486" s="689">
        <f t="shared" si="35"/>
        <v>0</v>
      </c>
      <c r="AI486" s="689">
        <f t="shared" si="35"/>
        <v>0</v>
      </c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10"/>
      <c r="AX486" s="10"/>
      <c r="AY486" s="10"/>
      <c r="AZ486" s="10"/>
      <c r="BA486" s="10"/>
      <c r="BB486" s="10"/>
      <c r="BC486" s="10"/>
      <c r="BD486" s="10"/>
      <c r="BE486" s="173"/>
    </row>
    <row r="487" spans="1:57">
      <c r="A487" s="688">
        <v>0.92361111111111116</v>
      </c>
      <c r="B487" s="689">
        <v>11.37</v>
      </c>
      <c r="C487" s="689">
        <v>13.51</v>
      </c>
      <c r="D487" s="689">
        <v>13.49</v>
      </c>
      <c r="E487" s="689">
        <v>12.39</v>
      </c>
      <c r="F487" s="689">
        <v>11.93</v>
      </c>
      <c r="G487" s="689">
        <v>13.75</v>
      </c>
      <c r="H487" s="689">
        <v>12.99</v>
      </c>
      <c r="I487" s="689">
        <v>11.37</v>
      </c>
      <c r="J487" s="683">
        <v>10.9</v>
      </c>
      <c r="K487" s="689">
        <v>12.55</v>
      </c>
      <c r="L487" s="689">
        <v>14.37</v>
      </c>
      <c r="M487" s="689">
        <v>12.61</v>
      </c>
      <c r="N487" s="689">
        <v>14.18</v>
      </c>
      <c r="O487" s="689">
        <v>13.53</v>
      </c>
      <c r="P487" s="689">
        <v>12.86</v>
      </c>
      <c r="Q487" s="689">
        <v>10.39</v>
      </c>
      <c r="R487" s="676"/>
      <c r="S487" s="694">
        <v>0.92361111111111116</v>
      </c>
      <c r="T487" s="689">
        <f t="shared" si="37"/>
        <v>0</v>
      </c>
      <c r="U487" s="689">
        <f t="shared" si="37"/>
        <v>0</v>
      </c>
      <c r="V487" s="689">
        <f t="shared" si="37"/>
        <v>0</v>
      </c>
      <c r="W487" s="689">
        <f t="shared" si="37"/>
        <v>0</v>
      </c>
      <c r="X487" s="689">
        <f t="shared" si="37"/>
        <v>0</v>
      </c>
      <c r="Y487" s="689">
        <f t="shared" si="36"/>
        <v>0</v>
      </c>
      <c r="Z487" s="689">
        <f t="shared" si="36"/>
        <v>0.15000000000000036</v>
      </c>
      <c r="AA487" s="689">
        <f t="shared" si="36"/>
        <v>0</v>
      </c>
      <c r="AB487" s="683">
        <f t="shared" si="36"/>
        <v>0</v>
      </c>
      <c r="AC487" s="689">
        <f t="shared" si="36"/>
        <v>0</v>
      </c>
      <c r="AD487" s="689">
        <f t="shared" si="36"/>
        <v>0</v>
      </c>
      <c r="AE487" s="689">
        <f t="shared" si="36"/>
        <v>0</v>
      </c>
      <c r="AF487" s="689">
        <f t="shared" si="36"/>
        <v>7.0000000000000284E-2</v>
      </c>
      <c r="AG487" s="689">
        <f t="shared" si="36"/>
        <v>5.9999999999998721E-2</v>
      </c>
      <c r="AH487" s="689">
        <f t="shared" si="35"/>
        <v>0.17999999999999972</v>
      </c>
      <c r="AI487" s="689">
        <f t="shared" si="35"/>
        <v>0</v>
      </c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  <c r="AZ487" s="10"/>
      <c r="BA487" s="10"/>
      <c r="BB487" s="10"/>
      <c r="BC487" s="10"/>
      <c r="BD487" s="10"/>
      <c r="BE487" s="173"/>
    </row>
    <row r="488" spans="1:57">
      <c r="A488" s="688">
        <v>0.92708333333333337</v>
      </c>
      <c r="B488" s="689">
        <v>11.37</v>
      </c>
      <c r="C488" s="689">
        <v>13.51</v>
      </c>
      <c r="D488" s="689">
        <v>13.49</v>
      </c>
      <c r="E488" s="689">
        <v>12.4</v>
      </c>
      <c r="F488" s="689">
        <v>11.93</v>
      </c>
      <c r="G488" s="689">
        <v>13.75</v>
      </c>
      <c r="H488" s="689">
        <v>12.99</v>
      </c>
      <c r="I488" s="689">
        <v>11.62</v>
      </c>
      <c r="J488" s="683">
        <v>10.9</v>
      </c>
      <c r="K488" s="689">
        <v>12.55</v>
      </c>
      <c r="L488" s="689">
        <v>14.37</v>
      </c>
      <c r="M488" s="689">
        <v>12.65</v>
      </c>
      <c r="N488" s="689">
        <v>14.25</v>
      </c>
      <c r="O488" s="689">
        <v>13.53</v>
      </c>
      <c r="P488" s="689">
        <v>12.93</v>
      </c>
      <c r="Q488" s="689">
        <v>10.39</v>
      </c>
      <c r="R488" s="676"/>
      <c r="S488" s="694">
        <v>0.92708333333333337</v>
      </c>
      <c r="T488" s="689">
        <f t="shared" si="37"/>
        <v>0</v>
      </c>
      <c r="U488" s="689">
        <f t="shared" si="37"/>
        <v>0</v>
      </c>
      <c r="V488" s="689">
        <f t="shared" si="37"/>
        <v>0</v>
      </c>
      <c r="W488" s="689">
        <f t="shared" si="37"/>
        <v>9.9999999999997868E-3</v>
      </c>
      <c r="X488" s="689">
        <f t="shared" si="37"/>
        <v>0</v>
      </c>
      <c r="Y488" s="689">
        <f t="shared" si="36"/>
        <v>0</v>
      </c>
      <c r="Z488" s="689">
        <f t="shared" si="36"/>
        <v>0</v>
      </c>
      <c r="AA488" s="689">
        <f t="shared" si="36"/>
        <v>0.25</v>
      </c>
      <c r="AB488" s="683">
        <f t="shared" si="36"/>
        <v>0</v>
      </c>
      <c r="AC488" s="689">
        <f t="shared" si="36"/>
        <v>0</v>
      </c>
      <c r="AD488" s="689">
        <f t="shared" si="36"/>
        <v>0</v>
      </c>
      <c r="AE488" s="689">
        <f t="shared" si="36"/>
        <v>4.0000000000000924E-2</v>
      </c>
      <c r="AF488" s="689">
        <f t="shared" si="36"/>
        <v>7.0000000000000284E-2</v>
      </c>
      <c r="AG488" s="689">
        <f t="shared" si="36"/>
        <v>0</v>
      </c>
      <c r="AH488" s="689">
        <f t="shared" si="35"/>
        <v>7.0000000000000284E-2</v>
      </c>
      <c r="AI488" s="689">
        <f t="shared" si="35"/>
        <v>0</v>
      </c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  <c r="AU488" s="10"/>
      <c r="AV488" s="10"/>
      <c r="AW488" s="10"/>
      <c r="AX488" s="10"/>
      <c r="AY488" s="10"/>
      <c r="AZ488" s="10"/>
      <c r="BA488" s="10"/>
      <c r="BB488" s="10"/>
      <c r="BC488" s="10"/>
      <c r="BD488" s="10"/>
      <c r="BE488" s="173"/>
    </row>
    <row r="489" spans="1:57">
      <c r="A489" s="688">
        <v>0.93055555555555547</v>
      </c>
      <c r="B489" s="689">
        <v>11.37</v>
      </c>
      <c r="C489" s="689">
        <v>13.51</v>
      </c>
      <c r="D489" s="689">
        <v>13.49</v>
      </c>
      <c r="E489" s="689">
        <v>12.4</v>
      </c>
      <c r="F489" s="689">
        <v>11.93</v>
      </c>
      <c r="G489" s="689">
        <v>13.75</v>
      </c>
      <c r="H489" s="689">
        <v>12.99</v>
      </c>
      <c r="I489" s="689">
        <v>11.62</v>
      </c>
      <c r="J489" s="683">
        <v>10.94</v>
      </c>
      <c r="K489" s="689">
        <v>12.55</v>
      </c>
      <c r="L489" s="689">
        <v>14.37</v>
      </c>
      <c r="M489" s="689">
        <v>12.65</v>
      </c>
      <c r="N489" s="689">
        <v>14.25</v>
      </c>
      <c r="O489" s="689">
        <v>13.56</v>
      </c>
      <c r="P489" s="689">
        <v>12.93</v>
      </c>
      <c r="Q489" s="689">
        <v>10.39</v>
      </c>
      <c r="R489" s="676"/>
      <c r="S489" s="694">
        <v>0.93055555555555547</v>
      </c>
      <c r="T489" s="689">
        <f t="shared" si="37"/>
        <v>0</v>
      </c>
      <c r="U489" s="689">
        <f t="shared" si="37"/>
        <v>0</v>
      </c>
      <c r="V489" s="689">
        <f t="shared" si="37"/>
        <v>0</v>
      </c>
      <c r="W489" s="689">
        <f t="shared" si="37"/>
        <v>0</v>
      </c>
      <c r="X489" s="689">
        <f t="shared" si="37"/>
        <v>0</v>
      </c>
      <c r="Y489" s="689">
        <f t="shared" si="36"/>
        <v>0</v>
      </c>
      <c r="Z489" s="689">
        <f t="shared" si="36"/>
        <v>0</v>
      </c>
      <c r="AA489" s="689">
        <f t="shared" si="36"/>
        <v>0</v>
      </c>
      <c r="AB489" s="683">
        <f t="shared" si="36"/>
        <v>3.9999999999999147E-2</v>
      </c>
      <c r="AC489" s="689">
        <f t="shared" si="36"/>
        <v>0</v>
      </c>
      <c r="AD489" s="689">
        <f t="shared" si="36"/>
        <v>0</v>
      </c>
      <c r="AE489" s="689">
        <f t="shared" si="36"/>
        <v>0</v>
      </c>
      <c r="AF489" s="689">
        <f t="shared" si="36"/>
        <v>0</v>
      </c>
      <c r="AG489" s="689">
        <f t="shared" si="36"/>
        <v>3.0000000000001137E-2</v>
      </c>
      <c r="AH489" s="689">
        <f t="shared" si="35"/>
        <v>0</v>
      </c>
      <c r="AI489" s="689">
        <f t="shared" si="35"/>
        <v>0</v>
      </c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0"/>
      <c r="AU489" s="10"/>
      <c r="AV489" s="10"/>
      <c r="AW489" s="10"/>
      <c r="AX489" s="10"/>
      <c r="AY489" s="10"/>
      <c r="AZ489" s="10"/>
      <c r="BA489" s="10"/>
      <c r="BB489" s="10"/>
      <c r="BC489" s="10"/>
      <c r="BD489" s="10"/>
      <c r="BE489" s="173"/>
    </row>
    <row r="490" spans="1:57">
      <c r="A490" s="688">
        <v>0.93402777777777779</v>
      </c>
      <c r="B490" s="689">
        <v>11.37</v>
      </c>
      <c r="C490" s="689">
        <v>13.54</v>
      </c>
      <c r="D490" s="689">
        <v>13.51</v>
      </c>
      <c r="E490" s="689">
        <v>12.4</v>
      </c>
      <c r="F490" s="689">
        <v>11.93</v>
      </c>
      <c r="G490" s="689">
        <v>13.75</v>
      </c>
      <c r="H490" s="689">
        <v>12.99</v>
      </c>
      <c r="I490" s="689">
        <v>11.62</v>
      </c>
      <c r="J490" s="683">
        <v>10.94</v>
      </c>
      <c r="K490" s="689">
        <v>12.55</v>
      </c>
      <c r="L490" s="689">
        <v>14.37</v>
      </c>
      <c r="M490" s="689">
        <v>12.65</v>
      </c>
      <c r="N490" s="689">
        <v>14.25</v>
      </c>
      <c r="O490" s="689">
        <v>13.56</v>
      </c>
      <c r="P490" s="689">
        <v>12.93</v>
      </c>
      <c r="Q490" s="689">
        <v>10.43</v>
      </c>
      <c r="R490" s="676"/>
      <c r="S490" s="694">
        <v>0.93402777777777779</v>
      </c>
      <c r="T490" s="689">
        <f t="shared" si="37"/>
        <v>0</v>
      </c>
      <c r="U490" s="689">
        <f t="shared" si="37"/>
        <v>2.9999999999999361E-2</v>
      </c>
      <c r="V490" s="689">
        <f t="shared" si="37"/>
        <v>1.9999999999999574E-2</v>
      </c>
      <c r="W490" s="689">
        <f t="shared" si="37"/>
        <v>0</v>
      </c>
      <c r="X490" s="689">
        <f t="shared" si="37"/>
        <v>0</v>
      </c>
      <c r="Y490" s="689">
        <f t="shared" si="36"/>
        <v>0</v>
      </c>
      <c r="Z490" s="689">
        <f t="shared" si="36"/>
        <v>0</v>
      </c>
      <c r="AA490" s="689">
        <f t="shared" si="36"/>
        <v>0</v>
      </c>
      <c r="AB490" s="683">
        <f t="shared" si="36"/>
        <v>0</v>
      </c>
      <c r="AC490" s="689">
        <f t="shared" si="36"/>
        <v>0</v>
      </c>
      <c r="AD490" s="689">
        <f t="shared" si="36"/>
        <v>0</v>
      </c>
      <c r="AE490" s="689">
        <f t="shared" si="36"/>
        <v>0</v>
      </c>
      <c r="AF490" s="689">
        <f t="shared" si="36"/>
        <v>0</v>
      </c>
      <c r="AG490" s="689">
        <f t="shared" si="36"/>
        <v>0</v>
      </c>
      <c r="AH490" s="689">
        <f t="shared" si="35"/>
        <v>0</v>
      </c>
      <c r="AI490" s="689">
        <f t="shared" si="35"/>
        <v>3.9999999999999147E-2</v>
      </c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  <c r="AU490" s="10"/>
      <c r="AV490" s="10"/>
      <c r="AW490" s="10"/>
      <c r="AX490" s="10"/>
      <c r="AY490" s="10"/>
      <c r="AZ490" s="10"/>
      <c r="BA490" s="10"/>
      <c r="BB490" s="10"/>
      <c r="BC490" s="10"/>
      <c r="BD490" s="10"/>
      <c r="BE490" s="173"/>
    </row>
    <row r="491" spans="1:57">
      <c r="A491" s="688">
        <v>0.9375</v>
      </c>
      <c r="B491" s="689">
        <v>11.37</v>
      </c>
      <c r="C491" s="689">
        <v>13.54</v>
      </c>
      <c r="D491" s="689">
        <v>13.74</v>
      </c>
      <c r="E491" s="689">
        <v>12.4</v>
      </c>
      <c r="F491" s="689">
        <v>11.93</v>
      </c>
      <c r="G491" s="689">
        <v>13.75</v>
      </c>
      <c r="H491" s="689">
        <v>12.99</v>
      </c>
      <c r="I491" s="689">
        <v>11.64</v>
      </c>
      <c r="J491" s="683">
        <v>10.94</v>
      </c>
      <c r="K491" s="689">
        <v>12.69</v>
      </c>
      <c r="L491" s="689">
        <v>14.37</v>
      </c>
      <c r="M491" s="689">
        <v>12.68</v>
      </c>
      <c r="N491" s="689">
        <v>14.25</v>
      </c>
      <c r="O491" s="689">
        <v>13.7</v>
      </c>
      <c r="P491" s="689">
        <v>12.96</v>
      </c>
      <c r="Q491" s="689">
        <v>10.57</v>
      </c>
      <c r="R491" s="676"/>
      <c r="S491" s="694">
        <v>0.9375</v>
      </c>
      <c r="T491" s="689">
        <f t="shared" si="37"/>
        <v>0</v>
      </c>
      <c r="U491" s="689">
        <f t="shared" si="37"/>
        <v>0</v>
      </c>
      <c r="V491" s="689">
        <f t="shared" si="37"/>
        <v>0.23000000000000043</v>
      </c>
      <c r="W491" s="689">
        <f t="shared" si="37"/>
        <v>0</v>
      </c>
      <c r="X491" s="689">
        <f t="shared" si="37"/>
        <v>0</v>
      </c>
      <c r="Y491" s="689">
        <f t="shared" si="36"/>
        <v>0</v>
      </c>
      <c r="Z491" s="689">
        <f t="shared" si="36"/>
        <v>0</v>
      </c>
      <c r="AA491" s="689">
        <f t="shared" si="36"/>
        <v>2.000000000000135E-2</v>
      </c>
      <c r="AB491" s="683">
        <f t="shared" si="36"/>
        <v>0</v>
      </c>
      <c r="AC491" s="689">
        <f t="shared" si="36"/>
        <v>0.13999999999999879</v>
      </c>
      <c r="AD491" s="689">
        <f t="shared" si="36"/>
        <v>0</v>
      </c>
      <c r="AE491" s="689">
        <f t="shared" si="36"/>
        <v>2.9999999999999361E-2</v>
      </c>
      <c r="AF491" s="689">
        <f t="shared" si="36"/>
        <v>0</v>
      </c>
      <c r="AG491" s="689">
        <f t="shared" si="36"/>
        <v>0.13999999999999879</v>
      </c>
      <c r="AH491" s="689">
        <f t="shared" si="35"/>
        <v>3.0000000000001137E-2</v>
      </c>
      <c r="AI491" s="689">
        <f t="shared" si="35"/>
        <v>0.14000000000000057</v>
      </c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  <c r="AZ491" s="10"/>
      <c r="BA491" s="10"/>
      <c r="BB491" s="10"/>
      <c r="BC491" s="10"/>
      <c r="BD491" s="10"/>
      <c r="BE491" s="173"/>
    </row>
    <row r="492" spans="1:57">
      <c r="A492" s="688">
        <v>0.94097222222222221</v>
      </c>
      <c r="B492" s="689">
        <v>11.37</v>
      </c>
      <c r="C492" s="689">
        <v>13.54</v>
      </c>
      <c r="D492" s="689">
        <v>13.74</v>
      </c>
      <c r="E492" s="689">
        <v>12.46</v>
      </c>
      <c r="F492" s="689">
        <v>11.93</v>
      </c>
      <c r="G492" s="689">
        <v>13.75</v>
      </c>
      <c r="H492" s="689">
        <v>12.99</v>
      </c>
      <c r="I492" s="689">
        <v>11.64</v>
      </c>
      <c r="J492" s="683">
        <v>10.94</v>
      </c>
      <c r="K492" s="689">
        <v>13</v>
      </c>
      <c r="L492" s="689">
        <v>14.37</v>
      </c>
      <c r="M492" s="689">
        <v>12.76</v>
      </c>
      <c r="N492" s="689">
        <v>14.25</v>
      </c>
      <c r="O492" s="689">
        <v>13.72</v>
      </c>
      <c r="P492" s="689">
        <v>13.11</v>
      </c>
      <c r="Q492" s="689">
        <v>10.57</v>
      </c>
      <c r="R492" s="676"/>
      <c r="S492" s="694">
        <v>0.94097222222222221</v>
      </c>
      <c r="T492" s="689">
        <f t="shared" si="37"/>
        <v>0</v>
      </c>
      <c r="U492" s="689">
        <f t="shared" si="37"/>
        <v>0</v>
      </c>
      <c r="V492" s="689">
        <f t="shared" si="37"/>
        <v>0</v>
      </c>
      <c r="W492" s="689">
        <f t="shared" si="37"/>
        <v>6.0000000000000497E-2</v>
      </c>
      <c r="X492" s="689">
        <f t="shared" si="37"/>
        <v>0</v>
      </c>
      <c r="Y492" s="689">
        <f t="shared" si="36"/>
        <v>0</v>
      </c>
      <c r="Z492" s="689">
        <f t="shared" si="36"/>
        <v>0</v>
      </c>
      <c r="AA492" s="689">
        <f t="shared" si="36"/>
        <v>0</v>
      </c>
      <c r="AB492" s="683">
        <f t="shared" si="36"/>
        <v>0</v>
      </c>
      <c r="AC492" s="689">
        <f t="shared" si="36"/>
        <v>0.3100000000000005</v>
      </c>
      <c r="AD492" s="689">
        <f t="shared" si="36"/>
        <v>0</v>
      </c>
      <c r="AE492" s="689">
        <f t="shared" si="36"/>
        <v>8.0000000000000071E-2</v>
      </c>
      <c r="AF492" s="689">
        <f t="shared" si="36"/>
        <v>0</v>
      </c>
      <c r="AG492" s="689">
        <f t="shared" si="36"/>
        <v>2.000000000000135E-2</v>
      </c>
      <c r="AH492" s="689">
        <f t="shared" si="35"/>
        <v>0.14999999999999858</v>
      </c>
      <c r="AI492" s="689">
        <f t="shared" si="35"/>
        <v>0</v>
      </c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  <c r="AU492" s="10"/>
      <c r="AV492" s="10"/>
      <c r="AW492" s="10"/>
      <c r="AX492" s="10"/>
      <c r="AY492" s="10"/>
      <c r="AZ492" s="10"/>
      <c r="BA492" s="10"/>
      <c r="BB492" s="10"/>
      <c r="BC492" s="10"/>
      <c r="BD492" s="10"/>
      <c r="BE492" s="173"/>
    </row>
    <row r="493" spans="1:57">
      <c r="A493" s="688">
        <v>0.94444444444444453</v>
      </c>
      <c r="B493" s="689">
        <v>11.37</v>
      </c>
      <c r="C493" s="689">
        <v>13.54</v>
      </c>
      <c r="D493" s="689">
        <v>13.84</v>
      </c>
      <c r="E493" s="689">
        <v>12.49</v>
      </c>
      <c r="F493" s="689">
        <v>11.93</v>
      </c>
      <c r="G493" s="689">
        <v>13.75</v>
      </c>
      <c r="H493" s="689">
        <v>12.99</v>
      </c>
      <c r="I493" s="689">
        <v>11.64</v>
      </c>
      <c r="J493" s="683">
        <v>10.94</v>
      </c>
      <c r="K493" s="689">
        <v>13</v>
      </c>
      <c r="L493" s="689">
        <v>14.37</v>
      </c>
      <c r="M493" s="689">
        <v>12.76</v>
      </c>
      <c r="N493" s="689">
        <v>14.25</v>
      </c>
      <c r="O493" s="689">
        <v>13.72</v>
      </c>
      <c r="P493" s="689">
        <v>13.11</v>
      </c>
      <c r="Q493" s="689">
        <v>10.57</v>
      </c>
      <c r="R493" s="676"/>
      <c r="S493" s="694">
        <v>0.94444444444444453</v>
      </c>
      <c r="T493" s="689">
        <f t="shared" si="37"/>
        <v>0</v>
      </c>
      <c r="U493" s="689">
        <f t="shared" si="37"/>
        <v>0</v>
      </c>
      <c r="V493" s="689">
        <f t="shared" si="37"/>
        <v>9.9999999999999645E-2</v>
      </c>
      <c r="W493" s="689">
        <f t="shared" si="37"/>
        <v>2.9999999999999361E-2</v>
      </c>
      <c r="X493" s="689">
        <f t="shared" si="37"/>
        <v>0</v>
      </c>
      <c r="Y493" s="689">
        <f t="shared" si="36"/>
        <v>0</v>
      </c>
      <c r="Z493" s="689">
        <f t="shared" si="36"/>
        <v>0</v>
      </c>
      <c r="AA493" s="689">
        <f t="shared" si="36"/>
        <v>0</v>
      </c>
      <c r="AB493" s="683">
        <f t="shared" si="36"/>
        <v>0</v>
      </c>
      <c r="AC493" s="689">
        <f t="shared" si="36"/>
        <v>0</v>
      </c>
      <c r="AD493" s="689">
        <f t="shared" si="36"/>
        <v>0</v>
      </c>
      <c r="AE493" s="689">
        <f t="shared" si="36"/>
        <v>0</v>
      </c>
      <c r="AF493" s="689">
        <f t="shared" si="36"/>
        <v>0</v>
      </c>
      <c r="AG493" s="689">
        <f t="shared" si="36"/>
        <v>0</v>
      </c>
      <c r="AH493" s="689">
        <f t="shared" si="35"/>
        <v>0</v>
      </c>
      <c r="AI493" s="689">
        <f t="shared" si="35"/>
        <v>0</v>
      </c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  <c r="AW493" s="10"/>
      <c r="AX493" s="10"/>
      <c r="AY493" s="10"/>
      <c r="AZ493" s="10"/>
      <c r="BA493" s="10"/>
      <c r="BB493" s="10"/>
      <c r="BC493" s="10"/>
      <c r="BD493" s="10"/>
      <c r="BE493" s="173"/>
    </row>
    <row r="494" spans="1:57">
      <c r="A494" s="688">
        <v>0.94791666666666663</v>
      </c>
      <c r="B494" s="689">
        <v>11.37</v>
      </c>
      <c r="C494" s="689">
        <v>13.54</v>
      </c>
      <c r="D494" s="689">
        <v>13.84</v>
      </c>
      <c r="E494" s="689">
        <v>12.49</v>
      </c>
      <c r="F494" s="689">
        <v>12.02</v>
      </c>
      <c r="G494" s="689">
        <v>13.75</v>
      </c>
      <c r="H494" s="689">
        <v>12.99</v>
      </c>
      <c r="I494" s="689">
        <v>11.64</v>
      </c>
      <c r="J494" s="683">
        <v>10.94</v>
      </c>
      <c r="K494" s="689">
        <v>13</v>
      </c>
      <c r="L494" s="689">
        <v>14.37</v>
      </c>
      <c r="M494" s="689">
        <v>12.77</v>
      </c>
      <c r="N494" s="689">
        <v>14.25</v>
      </c>
      <c r="O494" s="689">
        <v>13.72</v>
      </c>
      <c r="P494" s="689">
        <v>13.11</v>
      </c>
      <c r="Q494" s="689">
        <v>10.65</v>
      </c>
      <c r="R494" s="676"/>
      <c r="S494" s="694">
        <v>0.94791666666666663</v>
      </c>
      <c r="T494" s="689">
        <f t="shared" si="37"/>
        <v>0</v>
      </c>
      <c r="U494" s="689">
        <f t="shared" si="37"/>
        <v>0</v>
      </c>
      <c r="V494" s="689">
        <f t="shared" si="37"/>
        <v>0</v>
      </c>
      <c r="W494" s="689">
        <f t="shared" si="37"/>
        <v>0</v>
      </c>
      <c r="X494" s="689">
        <f t="shared" si="37"/>
        <v>8.9999999999999858E-2</v>
      </c>
      <c r="Y494" s="689">
        <f t="shared" si="36"/>
        <v>0</v>
      </c>
      <c r="Z494" s="689">
        <f t="shared" si="36"/>
        <v>0</v>
      </c>
      <c r="AA494" s="689">
        <f t="shared" si="36"/>
        <v>0</v>
      </c>
      <c r="AB494" s="683">
        <f t="shared" si="36"/>
        <v>0</v>
      </c>
      <c r="AC494" s="689">
        <f t="shared" si="36"/>
        <v>0</v>
      </c>
      <c r="AD494" s="689">
        <f t="shared" si="36"/>
        <v>0</v>
      </c>
      <c r="AE494" s="689">
        <f t="shared" si="36"/>
        <v>9.9999999999997868E-3</v>
      </c>
      <c r="AF494" s="689">
        <f t="shared" si="36"/>
        <v>0</v>
      </c>
      <c r="AG494" s="689">
        <f t="shared" si="36"/>
        <v>0</v>
      </c>
      <c r="AH494" s="689">
        <f t="shared" si="35"/>
        <v>0</v>
      </c>
      <c r="AI494" s="689">
        <f t="shared" si="35"/>
        <v>8.0000000000000071E-2</v>
      </c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10"/>
      <c r="AU494" s="10"/>
      <c r="AV494" s="10"/>
      <c r="AW494" s="10"/>
      <c r="AX494" s="10"/>
      <c r="AY494" s="10"/>
      <c r="AZ494" s="10"/>
      <c r="BA494" s="10"/>
      <c r="BB494" s="10"/>
      <c r="BC494" s="10"/>
      <c r="BD494" s="10"/>
      <c r="BE494" s="173"/>
    </row>
    <row r="495" spans="1:57">
      <c r="A495" s="688">
        <v>0.95138888888888884</v>
      </c>
      <c r="B495" s="689">
        <v>11.37</v>
      </c>
      <c r="C495" s="689">
        <v>13.54</v>
      </c>
      <c r="D495" s="689">
        <v>13.84</v>
      </c>
      <c r="E495" s="689">
        <v>12.49</v>
      </c>
      <c r="F495" s="689">
        <v>12.11</v>
      </c>
      <c r="G495" s="689">
        <v>13.75</v>
      </c>
      <c r="H495" s="689">
        <v>13.04</v>
      </c>
      <c r="I495" s="689">
        <v>11.65</v>
      </c>
      <c r="J495" s="683">
        <v>10.94</v>
      </c>
      <c r="K495" s="689">
        <v>13</v>
      </c>
      <c r="L495" s="689">
        <v>14.37</v>
      </c>
      <c r="M495" s="689">
        <v>12.87</v>
      </c>
      <c r="N495" s="689">
        <v>14.25</v>
      </c>
      <c r="O495" s="689">
        <v>13.72</v>
      </c>
      <c r="P495" s="689">
        <v>13.11</v>
      </c>
      <c r="Q495" s="689">
        <v>10.78</v>
      </c>
      <c r="R495" s="676"/>
      <c r="S495" s="694">
        <v>0.95138888888888884</v>
      </c>
      <c r="T495" s="689">
        <f t="shared" si="37"/>
        <v>0</v>
      </c>
      <c r="U495" s="689">
        <f t="shared" si="37"/>
        <v>0</v>
      </c>
      <c r="V495" s="689">
        <f t="shared" si="37"/>
        <v>0</v>
      </c>
      <c r="W495" s="689">
        <f t="shared" si="37"/>
        <v>0</v>
      </c>
      <c r="X495" s="689">
        <f t="shared" si="37"/>
        <v>8.9999999999999858E-2</v>
      </c>
      <c r="Y495" s="689">
        <f t="shared" si="36"/>
        <v>0</v>
      </c>
      <c r="Z495" s="689">
        <f t="shared" si="36"/>
        <v>4.9999999999998934E-2</v>
      </c>
      <c r="AA495" s="689">
        <f t="shared" si="36"/>
        <v>9.9999999999997868E-3</v>
      </c>
      <c r="AB495" s="683">
        <f t="shared" si="36"/>
        <v>0</v>
      </c>
      <c r="AC495" s="689">
        <f t="shared" si="36"/>
        <v>0</v>
      </c>
      <c r="AD495" s="689">
        <f t="shared" si="36"/>
        <v>0</v>
      </c>
      <c r="AE495" s="689">
        <f t="shared" si="36"/>
        <v>9.9999999999999645E-2</v>
      </c>
      <c r="AF495" s="689">
        <f t="shared" si="36"/>
        <v>0</v>
      </c>
      <c r="AG495" s="689">
        <f t="shared" si="36"/>
        <v>0</v>
      </c>
      <c r="AH495" s="689">
        <f t="shared" si="35"/>
        <v>0</v>
      </c>
      <c r="AI495" s="689">
        <f t="shared" si="35"/>
        <v>0.12999999999999901</v>
      </c>
      <c r="AJ495" s="10"/>
      <c r="AK495" s="10"/>
      <c r="AL495" s="10"/>
      <c r="AM495" s="10"/>
      <c r="AN495" s="10"/>
      <c r="AO495" s="10"/>
      <c r="AP495" s="10"/>
      <c r="AQ495" s="10"/>
      <c r="AR495" s="10"/>
      <c r="AS495" s="10"/>
      <c r="AT495" s="10"/>
      <c r="AU495" s="10"/>
      <c r="AV495" s="10"/>
      <c r="AW495" s="10"/>
      <c r="AX495" s="10"/>
      <c r="AY495" s="10"/>
      <c r="AZ495" s="10"/>
      <c r="BA495" s="10"/>
      <c r="BB495" s="10"/>
      <c r="BC495" s="10"/>
      <c r="BD495" s="10"/>
      <c r="BE495" s="173"/>
    </row>
    <row r="496" spans="1:57" ht="16" thickBot="1">
      <c r="A496" s="688">
        <v>0.95486111111111116</v>
      </c>
      <c r="B496" s="689">
        <v>11.37</v>
      </c>
      <c r="C496" s="689">
        <v>13.54</v>
      </c>
      <c r="D496" s="689">
        <v>13.84</v>
      </c>
      <c r="E496" s="689">
        <v>12.49</v>
      </c>
      <c r="F496" s="689">
        <v>12.13</v>
      </c>
      <c r="G496" s="689">
        <v>13.75</v>
      </c>
      <c r="H496" s="689">
        <v>13.04</v>
      </c>
      <c r="I496" s="689">
        <v>11.66</v>
      </c>
      <c r="J496" s="683">
        <v>10.94</v>
      </c>
      <c r="K496" s="689">
        <v>13</v>
      </c>
      <c r="L496" s="689">
        <v>14.37</v>
      </c>
      <c r="M496" s="689">
        <v>12.87</v>
      </c>
      <c r="N496" s="689">
        <v>14.25</v>
      </c>
      <c r="O496" s="689">
        <v>13.77</v>
      </c>
      <c r="P496" s="689">
        <v>13.28</v>
      </c>
      <c r="Q496" s="689">
        <v>10.78</v>
      </c>
      <c r="R496" s="676"/>
      <c r="S496" s="694">
        <v>0.95486111111111116</v>
      </c>
      <c r="T496" s="689">
        <f t="shared" si="37"/>
        <v>0</v>
      </c>
      <c r="U496" s="689">
        <f t="shared" si="37"/>
        <v>0</v>
      </c>
      <c r="V496" s="689">
        <f t="shared" si="37"/>
        <v>0</v>
      </c>
      <c r="W496" s="689">
        <f t="shared" si="37"/>
        <v>0</v>
      </c>
      <c r="X496" s="689">
        <f t="shared" si="37"/>
        <v>2.000000000000135E-2</v>
      </c>
      <c r="Y496" s="689">
        <f t="shared" si="36"/>
        <v>0</v>
      </c>
      <c r="Z496" s="689">
        <f t="shared" si="36"/>
        <v>0</v>
      </c>
      <c r="AA496" s="689">
        <f t="shared" si="36"/>
        <v>9.9999999999997868E-3</v>
      </c>
      <c r="AB496" s="683">
        <f t="shared" si="36"/>
        <v>0</v>
      </c>
      <c r="AC496" s="689">
        <f t="shared" si="36"/>
        <v>0</v>
      </c>
      <c r="AD496" s="689">
        <f t="shared" si="36"/>
        <v>0</v>
      </c>
      <c r="AE496" s="689">
        <f t="shared" si="36"/>
        <v>0</v>
      </c>
      <c r="AF496" s="689">
        <f t="shared" si="36"/>
        <v>0</v>
      </c>
      <c r="AG496" s="689">
        <f t="shared" si="36"/>
        <v>4.9999999999998934E-2</v>
      </c>
      <c r="AH496" s="689">
        <f t="shared" si="35"/>
        <v>0.16999999999999993</v>
      </c>
      <c r="AI496" s="689">
        <f t="shared" si="35"/>
        <v>0</v>
      </c>
      <c r="AJ496" s="10"/>
      <c r="AK496" s="10"/>
      <c r="AL496" s="10"/>
      <c r="AM496" s="10"/>
      <c r="AN496" s="10"/>
      <c r="AO496" s="10"/>
      <c r="AP496" s="10"/>
      <c r="AQ496" s="10"/>
      <c r="AR496" s="10"/>
      <c r="AS496" s="10"/>
      <c r="AT496" s="10"/>
      <c r="AU496" s="10"/>
      <c r="AV496" s="10"/>
      <c r="AW496" s="10"/>
      <c r="AX496" s="10"/>
      <c r="AY496" s="10"/>
      <c r="AZ496" s="10"/>
      <c r="BA496" s="10"/>
      <c r="BB496" s="10"/>
      <c r="BC496" s="10"/>
      <c r="BD496" s="10"/>
      <c r="BE496" s="173"/>
    </row>
    <row r="497" spans="1:57" ht="16" thickTop="1">
      <c r="A497" s="693">
        <v>0.95833333333333337</v>
      </c>
      <c r="B497" s="685">
        <v>11.37</v>
      </c>
      <c r="C497" s="685">
        <v>13.54</v>
      </c>
      <c r="D497" s="685">
        <v>13.84</v>
      </c>
      <c r="E497" s="685">
        <v>12.61</v>
      </c>
      <c r="F497" s="685">
        <v>12.13</v>
      </c>
      <c r="G497" s="685">
        <v>13.77</v>
      </c>
      <c r="H497" s="685">
        <v>13.08</v>
      </c>
      <c r="I497" s="685">
        <v>11.72</v>
      </c>
      <c r="J497" s="686">
        <v>10.94</v>
      </c>
      <c r="K497" s="685">
        <v>13</v>
      </c>
      <c r="L497" s="685">
        <v>14.37</v>
      </c>
      <c r="M497" s="685">
        <v>12.9</v>
      </c>
      <c r="N497" s="685">
        <v>14.25</v>
      </c>
      <c r="O497" s="685">
        <v>13.77</v>
      </c>
      <c r="P497" s="685">
        <v>13.28</v>
      </c>
      <c r="Q497" s="685">
        <v>10.78</v>
      </c>
      <c r="R497" s="676"/>
      <c r="S497" s="684">
        <v>0.95833333333333337</v>
      </c>
      <c r="T497" s="685">
        <f t="shared" si="37"/>
        <v>0</v>
      </c>
      <c r="U497" s="685">
        <f t="shared" si="37"/>
        <v>0</v>
      </c>
      <c r="V497" s="685">
        <f t="shared" si="37"/>
        <v>0</v>
      </c>
      <c r="W497" s="685">
        <f t="shared" si="37"/>
        <v>0.11999999999999922</v>
      </c>
      <c r="X497" s="685">
        <f t="shared" si="37"/>
        <v>0</v>
      </c>
      <c r="Y497" s="685">
        <f t="shared" si="36"/>
        <v>1.9999999999999574E-2</v>
      </c>
      <c r="Z497" s="685">
        <f t="shared" si="36"/>
        <v>4.0000000000000924E-2</v>
      </c>
      <c r="AA497" s="685">
        <f t="shared" si="36"/>
        <v>6.0000000000000497E-2</v>
      </c>
      <c r="AB497" s="686">
        <f t="shared" si="36"/>
        <v>0</v>
      </c>
      <c r="AC497" s="685">
        <f t="shared" si="36"/>
        <v>0</v>
      </c>
      <c r="AD497" s="685">
        <f t="shared" si="36"/>
        <v>0</v>
      </c>
      <c r="AE497" s="685">
        <f t="shared" si="36"/>
        <v>3.0000000000001137E-2</v>
      </c>
      <c r="AF497" s="685">
        <f t="shared" si="36"/>
        <v>0</v>
      </c>
      <c r="AG497" s="685">
        <f t="shared" si="36"/>
        <v>0</v>
      </c>
      <c r="AH497" s="685">
        <f t="shared" si="35"/>
        <v>0</v>
      </c>
      <c r="AI497" s="685">
        <f t="shared" si="35"/>
        <v>0</v>
      </c>
      <c r="AJ497" s="10"/>
      <c r="AK497" s="10"/>
      <c r="AL497" s="10"/>
      <c r="AM497" s="10"/>
      <c r="AN497" s="10"/>
      <c r="AO497" s="10"/>
      <c r="AP497" s="10"/>
      <c r="AQ497" s="10"/>
      <c r="AR497" s="10"/>
      <c r="AS497" s="10"/>
      <c r="AT497" s="10"/>
      <c r="AU497" s="10"/>
      <c r="AV497" s="10"/>
      <c r="AW497" s="10"/>
      <c r="AX497" s="10"/>
      <c r="AY497" s="10"/>
      <c r="AZ497" s="10"/>
      <c r="BA497" s="10"/>
      <c r="BB497" s="10"/>
      <c r="BC497" s="10"/>
      <c r="BD497" s="10"/>
      <c r="BE497" s="173"/>
    </row>
    <row r="498" spans="1:57">
      <c r="A498" s="688">
        <v>0.96180555555555547</v>
      </c>
      <c r="B498" s="689">
        <v>11.37</v>
      </c>
      <c r="C498" s="689">
        <v>13.54</v>
      </c>
      <c r="D498" s="689">
        <v>13.84</v>
      </c>
      <c r="E498" s="689">
        <v>12.61</v>
      </c>
      <c r="F498" s="689">
        <v>12.13</v>
      </c>
      <c r="G498" s="689">
        <v>13.89</v>
      </c>
      <c r="H498" s="689">
        <v>13.1</v>
      </c>
      <c r="I498" s="689">
        <v>11.77</v>
      </c>
      <c r="J498" s="683">
        <v>10.94</v>
      </c>
      <c r="K498" s="689">
        <v>13</v>
      </c>
      <c r="L498" s="689">
        <v>14.37</v>
      </c>
      <c r="M498" s="689">
        <v>12.9</v>
      </c>
      <c r="N498" s="689">
        <v>14.39</v>
      </c>
      <c r="O498" s="689">
        <v>13.77</v>
      </c>
      <c r="P498" s="689">
        <v>13.3</v>
      </c>
      <c r="Q498" s="689">
        <v>10.78</v>
      </c>
      <c r="R498" s="676"/>
      <c r="S498" s="694">
        <v>0.96180555555555547</v>
      </c>
      <c r="T498" s="689">
        <f t="shared" si="37"/>
        <v>0</v>
      </c>
      <c r="U498" s="689">
        <f t="shared" si="37"/>
        <v>0</v>
      </c>
      <c r="V498" s="689">
        <f t="shared" si="37"/>
        <v>0</v>
      </c>
      <c r="W498" s="689">
        <f t="shared" si="37"/>
        <v>0</v>
      </c>
      <c r="X498" s="689">
        <f t="shared" si="37"/>
        <v>0</v>
      </c>
      <c r="Y498" s="689">
        <f t="shared" si="36"/>
        <v>0.12000000000000099</v>
      </c>
      <c r="Z498" s="689">
        <f t="shared" si="36"/>
        <v>1.9999999999999574E-2</v>
      </c>
      <c r="AA498" s="689">
        <f t="shared" si="36"/>
        <v>4.9999999999998934E-2</v>
      </c>
      <c r="AB498" s="683">
        <f t="shared" si="36"/>
        <v>0</v>
      </c>
      <c r="AC498" s="689">
        <f t="shared" si="36"/>
        <v>0</v>
      </c>
      <c r="AD498" s="689">
        <f t="shared" si="36"/>
        <v>0</v>
      </c>
      <c r="AE498" s="689">
        <f t="shared" si="36"/>
        <v>0</v>
      </c>
      <c r="AF498" s="689">
        <f t="shared" si="36"/>
        <v>0.14000000000000057</v>
      </c>
      <c r="AG498" s="689">
        <f t="shared" si="36"/>
        <v>0</v>
      </c>
      <c r="AH498" s="689">
        <f t="shared" si="35"/>
        <v>2.000000000000135E-2</v>
      </c>
      <c r="AI498" s="689">
        <f t="shared" si="35"/>
        <v>0</v>
      </c>
      <c r="AJ498" s="10"/>
      <c r="AK498" s="10"/>
      <c r="AL498" s="10"/>
      <c r="AM498" s="10"/>
      <c r="AN498" s="10"/>
      <c r="AO498" s="10"/>
      <c r="AP498" s="10"/>
      <c r="AQ498" s="10"/>
      <c r="AR498" s="10"/>
      <c r="AS498" s="10"/>
      <c r="AT498" s="10"/>
      <c r="AU498" s="10"/>
      <c r="AV498" s="10"/>
      <c r="AW498" s="10"/>
      <c r="AX498" s="10"/>
      <c r="AY498" s="10"/>
      <c r="AZ498" s="10"/>
      <c r="BA498" s="10"/>
      <c r="BB498" s="10"/>
      <c r="BC498" s="10"/>
      <c r="BD498" s="10"/>
      <c r="BE498" s="173"/>
    </row>
    <row r="499" spans="1:57">
      <c r="A499" s="688">
        <v>0.96527777777777779</v>
      </c>
      <c r="B499" s="689">
        <v>11.37</v>
      </c>
      <c r="C499" s="689">
        <v>13.6</v>
      </c>
      <c r="D499" s="689">
        <v>13.84</v>
      </c>
      <c r="E499" s="689">
        <v>12.67</v>
      </c>
      <c r="F499" s="689">
        <v>12.13</v>
      </c>
      <c r="G499" s="689">
        <v>13.94</v>
      </c>
      <c r="H499" s="689">
        <v>13.3</v>
      </c>
      <c r="I499" s="689">
        <v>11.77</v>
      </c>
      <c r="J499" s="683">
        <v>10.94</v>
      </c>
      <c r="K499" s="689">
        <v>13</v>
      </c>
      <c r="L499" s="689">
        <v>14.73</v>
      </c>
      <c r="M499" s="689">
        <v>12.9</v>
      </c>
      <c r="N499" s="689">
        <v>14.45</v>
      </c>
      <c r="O499" s="689">
        <v>13.77</v>
      </c>
      <c r="P499" s="689">
        <v>13.3</v>
      </c>
      <c r="Q499" s="689">
        <v>10.78</v>
      </c>
      <c r="R499" s="676"/>
      <c r="S499" s="694">
        <v>0.96527777777777779</v>
      </c>
      <c r="T499" s="689">
        <f t="shared" si="37"/>
        <v>0</v>
      </c>
      <c r="U499" s="689">
        <f t="shared" si="37"/>
        <v>6.0000000000000497E-2</v>
      </c>
      <c r="V499" s="689">
        <f t="shared" si="37"/>
        <v>0</v>
      </c>
      <c r="W499" s="689">
        <f t="shared" si="37"/>
        <v>6.0000000000000497E-2</v>
      </c>
      <c r="X499" s="689">
        <f t="shared" si="37"/>
        <v>0</v>
      </c>
      <c r="Y499" s="689">
        <f t="shared" si="36"/>
        <v>4.9999999999998934E-2</v>
      </c>
      <c r="Z499" s="689">
        <f t="shared" si="36"/>
        <v>0.20000000000000107</v>
      </c>
      <c r="AA499" s="689">
        <f t="shared" si="36"/>
        <v>0</v>
      </c>
      <c r="AB499" s="683">
        <f t="shared" si="36"/>
        <v>0</v>
      </c>
      <c r="AC499" s="689">
        <f t="shared" si="36"/>
        <v>0</v>
      </c>
      <c r="AD499" s="689">
        <f t="shared" si="36"/>
        <v>0.36000000000000121</v>
      </c>
      <c r="AE499" s="689">
        <f t="shared" si="36"/>
        <v>0</v>
      </c>
      <c r="AF499" s="689">
        <f t="shared" si="36"/>
        <v>5.9999999999998721E-2</v>
      </c>
      <c r="AG499" s="689">
        <f t="shared" si="36"/>
        <v>0</v>
      </c>
      <c r="AH499" s="689">
        <f t="shared" si="35"/>
        <v>0</v>
      </c>
      <c r="AI499" s="689">
        <f t="shared" si="35"/>
        <v>0</v>
      </c>
      <c r="AJ499" s="10"/>
      <c r="AK499" s="10"/>
      <c r="AL499" s="10"/>
      <c r="AM499" s="10"/>
      <c r="AN499" s="10"/>
      <c r="AO499" s="10"/>
      <c r="AP499" s="10"/>
      <c r="AQ499" s="10"/>
      <c r="AR499" s="10"/>
      <c r="AS499" s="10"/>
      <c r="AT499" s="10"/>
      <c r="AU499" s="10"/>
      <c r="AV499" s="10"/>
      <c r="AW499" s="10"/>
      <c r="AX499" s="10"/>
      <c r="AY499" s="10"/>
      <c r="AZ499" s="10"/>
      <c r="BA499" s="10"/>
      <c r="BB499" s="10"/>
      <c r="BC499" s="10"/>
      <c r="BD499" s="10"/>
      <c r="BE499" s="173"/>
    </row>
    <row r="500" spans="1:57">
      <c r="A500" s="688">
        <v>0.96875</v>
      </c>
      <c r="B500" s="689">
        <v>11.37</v>
      </c>
      <c r="C500" s="689">
        <v>13.6</v>
      </c>
      <c r="D500" s="689">
        <v>13.84</v>
      </c>
      <c r="E500" s="689">
        <v>12.95</v>
      </c>
      <c r="F500" s="689">
        <v>12.28</v>
      </c>
      <c r="G500" s="689">
        <v>13.94</v>
      </c>
      <c r="H500" s="689">
        <v>13.37</v>
      </c>
      <c r="I500" s="689">
        <v>11.81</v>
      </c>
      <c r="J500" s="683">
        <v>10.94</v>
      </c>
      <c r="K500" s="689">
        <v>13</v>
      </c>
      <c r="L500" s="689">
        <v>14.73</v>
      </c>
      <c r="M500" s="689">
        <v>12.9</v>
      </c>
      <c r="N500" s="689">
        <v>14.45</v>
      </c>
      <c r="O500" s="689">
        <v>13.94</v>
      </c>
      <c r="P500" s="689">
        <v>13.37</v>
      </c>
      <c r="Q500" s="689">
        <v>10.78</v>
      </c>
      <c r="R500" s="676"/>
      <c r="S500" s="694">
        <v>0.96875</v>
      </c>
      <c r="T500" s="689">
        <f t="shared" si="37"/>
        <v>0</v>
      </c>
      <c r="U500" s="689">
        <f t="shared" si="37"/>
        <v>0</v>
      </c>
      <c r="V500" s="689">
        <f t="shared" si="37"/>
        <v>0</v>
      </c>
      <c r="W500" s="689">
        <f t="shared" si="37"/>
        <v>0.27999999999999936</v>
      </c>
      <c r="X500" s="689">
        <f t="shared" si="37"/>
        <v>0.14999999999999858</v>
      </c>
      <c r="Y500" s="689">
        <f t="shared" si="36"/>
        <v>0</v>
      </c>
      <c r="Z500" s="689">
        <f t="shared" si="36"/>
        <v>6.9999999999998508E-2</v>
      </c>
      <c r="AA500" s="689">
        <f t="shared" si="36"/>
        <v>4.0000000000000924E-2</v>
      </c>
      <c r="AB500" s="683">
        <f t="shared" si="36"/>
        <v>0</v>
      </c>
      <c r="AC500" s="689">
        <f t="shared" si="36"/>
        <v>0</v>
      </c>
      <c r="AD500" s="689">
        <f t="shared" si="36"/>
        <v>0</v>
      </c>
      <c r="AE500" s="689">
        <f t="shared" si="36"/>
        <v>0</v>
      </c>
      <c r="AF500" s="689">
        <f t="shared" si="36"/>
        <v>0</v>
      </c>
      <c r="AG500" s="689">
        <f t="shared" si="36"/>
        <v>0.16999999999999993</v>
      </c>
      <c r="AH500" s="689">
        <f t="shared" si="35"/>
        <v>6.9999999999998508E-2</v>
      </c>
      <c r="AI500" s="689">
        <f t="shared" si="35"/>
        <v>0</v>
      </c>
      <c r="AJ500" s="10"/>
      <c r="AK500" s="10"/>
      <c r="AL500" s="10"/>
      <c r="AM500" s="10"/>
      <c r="AN500" s="10"/>
      <c r="AO500" s="10"/>
      <c r="AP500" s="10"/>
      <c r="AQ500" s="10"/>
      <c r="AR500" s="10"/>
      <c r="AS500" s="10"/>
      <c r="AT500" s="10"/>
      <c r="AU500" s="10"/>
      <c r="AV500" s="10"/>
      <c r="AW500" s="10"/>
      <c r="AX500" s="10"/>
      <c r="AY500" s="10"/>
      <c r="AZ500" s="10"/>
      <c r="BA500" s="10"/>
      <c r="BB500" s="10"/>
      <c r="BC500" s="10"/>
      <c r="BD500" s="10"/>
      <c r="BE500" s="173"/>
    </row>
    <row r="501" spans="1:57">
      <c r="A501" s="688">
        <v>0.97222222222222221</v>
      </c>
      <c r="B501" s="689">
        <v>11.37</v>
      </c>
      <c r="C501" s="689">
        <v>13.64</v>
      </c>
      <c r="D501" s="689">
        <v>13.84</v>
      </c>
      <c r="E501" s="689">
        <v>12.98</v>
      </c>
      <c r="F501" s="689">
        <v>12.37</v>
      </c>
      <c r="G501" s="689">
        <v>13.94</v>
      </c>
      <c r="H501" s="689">
        <v>13.37</v>
      </c>
      <c r="I501" s="689">
        <v>11.84</v>
      </c>
      <c r="J501" s="683">
        <v>10.94</v>
      </c>
      <c r="K501" s="689">
        <v>13.02</v>
      </c>
      <c r="L501" s="689">
        <v>14.73</v>
      </c>
      <c r="M501" s="689">
        <v>12.98</v>
      </c>
      <c r="N501" s="689">
        <v>14.45</v>
      </c>
      <c r="O501" s="689">
        <v>13.94</v>
      </c>
      <c r="P501" s="689">
        <v>13.37</v>
      </c>
      <c r="Q501" s="689">
        <v>10.78</v>
      </c>
      <c r="R501" s="676"/>
      <c r="S501" s="694">
        <v>0.97222222222222221</v>
      </c>
      <c r="T501" s="689">
        <f t="shared" si="37"/>
        <v>0</v>
      </c>
      <c r="U501" s="689">
        <f t="shared" si="37"/>
        <v>4.0000000000000924E-2</v>
      </c>
      <c r="V501" s="689">
        <f t="shared" si="37"/>
        <v>0</v>
      </c>
      <c r="W501" s="689">
        <f t="shared" si="37"/>
        <v>3.0000000000001137E-2</v>
      </c>
      <c r="X501" s="689">
        <f t="shared" si="37"/>
        <v>8.9999999999999858E-2</v>
      </c>
      <c r="Y501" s="689">
        <f t="shared" si="36"/>
        <v>0</v>
      </c>
      <c r="Z501" s="689">
        <f t="shared" si="36"/>
        <v>0</v>
      </c>
      <c r="AA501" s="689">
        <f t="shared" si="36"/>
        <v>2.9999999999999361E-2</v>
      </c>
      <c r="AB501" s="683">
        <f t="shared" ref="AB501:AI538" si="38">J501-J500</f>
        <v>0</v>
      </c>
      <c r="AC501" s="689">
        <f t="shared" si="38"/>
        <v>1.9999999999999574E-2</v>
      </c>
      <c r="AD501" s="689">
        <f t="shared" si="38"/>
        <v>0</v>
      </c>
      <c r="AE501" s="689">
        <f t="shared" si="38"/>
        <v>8.0000000000000071E-2</v>
      </c>
      <c r="AF501" s="689">
        <f t="shared" si="38"/>
        <v>0</v>
      </c>
      <c r="AG501" s="689">
        <f t="shared" si="38"/>
        <v>0</v>
      </c>
      <c r="AH501" s="689">
        <f t="shared" si="35"/>
        <v>0</v>
      </c>
      <c r="AI501" s="689">
        <f t="shared" si="35"/>
        <v>0</v>
      </c>
      <c r="AJ501" s="10"/>
      <c r="AK501" s="10"/>
      <c r="AL501" s="10"/>
      <c r="AM501" s="10"/>
      <c r="AN501" s="10"/>
      <c r="AO501" s="10"/>
      <c r="AP501" s="10"/>
      <c r="AQ501" s="10"/>
      <c r="AR501" s="10"/>
      <c r="AS501" s="10"/>
      <c r="AT501" s="10"/>
      <c r="AU501" s="10"/>
      <c r="AV501" s="10"/>
      <c r="AW501" s="10"/>
      <c r="AX501" s="10"/>
      <c r="AY501" s="10"/>
      <c r="AZ501" s="10"/>
      <c r="BA501" s="10"/>
      <c r="BB501" s="10"/>
      <c r="BC501" s="10"/>
      <c r="BD501" s="10"/>
      <c r="BE501" s="173"/>
    </row>
    <row r="502" spans="1:57">
      <c r="A502" s="688">
        <v>0.97569444444444453</v>
      </c>
      <c r="B502" s="689">
        <v>11.38</v>
      </c>
      <c r="C502" s="689">
        <v>13.78</v>
      </c>
      <c r="D502" s="689">
        <v>13.84</v>
      </c>
      <c r="E502" s="689">
        <v>12.98</v>
      </c>
      <c r="F502" s="689">
        <v>12.37</v>
      </c>
      <c r="G502" s="689">
        <v>13.94</v>
      </c>
      <c r="H502" s="689">
        <v>13.49</v>
      </c>
      <c r="I502" s="689">
        <v>11.88</v>
      </c>
      <c r="J502" s="683">
        <v>10.94</v>
      </c>
      <c r="K502" s="689">
        <v>13.02</v>
      </c>
      <c r="L502" s="689">
        <v>14.75</v>
      </c>
      <c r="M502" s="689">
        <v>13.02</v>
      </c>
      <c r="N502" s="689">
        <v>14.46</v>
      </c>
      <c r="O502" s="689">
        <v>13.94</v>
      </c>
      <c r="P502" s="689">
        <v>13.37</v>
      </c>
      <c r="Q502" s="689">
        <v>10.78</v>
      </c>
      <c r="R502" s="676"/>
      <c r="S502" s="694">
        <v>0.97569444444444453</v>
      </c>
      <c r="T502" s="689">
        <f t="shared" si="37"/>
        <v>1.0000000000001563E-2</v>
      </c>
      <c r="U502" s="689">
        <f t="shared" si="37"/>
        <v>0.13999999999999879</v>
      </c>
      <c r="V502" s="689">
        <f t="shared" si="37"/>
        <v>0</v>
      </c>
      <c r="W502" s="689">
        <f t="shared" si="37"/>
        <v>0</v>
      </c>
      <c r="X502" s="689">
        <f t="shared" si="37"/>
        <v>0</v>
      </c>
      <c r="Y502" s="689">
        <f t="shared" si="37"/>
        <v>0</v>
      </c>
      <c r="Z502" s="689">
        <f t="shared" si="37"/>
        <v>0.12000000000000099</v>
      </c>
      <c r="AA502" s="689">
        <f t="shared" si="37"/>
        <v>4.0000000000000924E-2</v>
      </c>
      <c r="AB502" s="683">
        <f t="shared" si="38"/>
        <v>0</v>
      </c>
      <c r="AC502" s="689">
        <f t="shared" si="38"/>
        <v>0</v>
      </c>
      <c r="AD502" s="689">
        <f t="shared" si="38"/>
        <v>1.9999999999999574E-2</v>
      </c>
      <c r="AE502" s="689">
        <f t="shared" si="38"/>
        <v>3.9999999999999147E-2</v>
      </c>
      <c r="AF502" s="689">
        <f t="shared" si="38"/>
        <v>1.0000000000001563E-2</v>
      </c>
      <c r="AG502" s="689">
        <f t="shared" si="38"/>
        <v>0</v>
      </c>
      <c r="AH502" s="689">
        <f t="shared" si="35"/>
        <v>0</v>
      </c>
      <c r="AI502" s="689">
        <f t="shared" si="35"/>
        <v>0</v>
      </c>
      <c r="AJ502" s="10"/>
      <c r="AK502" s="10"/>
      <c r="AL502" s="10"/>
      <c r="AM502" s="10"/>
      <c r="AN502" s="10"/>
      <c r="AO502" s="10"/>
      <c r="AP502" s="10"/>
      <c r="AQ502" s="10"/>
      <c r="AR502" s="10"/>
      <c r="AS502" s="10"/>
      <c r="AT502" s="10"/>
      <c r="AU502" s="10"/>
      <c r="AV502" s="10"/>
      <c r="AW502" s="10"/>
      <c r="AX502" s="10"/>
      <c r="AY502" s="10"/>
      <c r="AZ502" s="10"/>
      <c r="BA502" s="10"/>
      <c r="BB502" s="10"/>
      <c r="BC502" s="10"/>
      <c r="BD502" s="10"/>
      <c r="BE502" s="173"/>
    </row>
    <row r="503" spans="1:57">
      <c r="A503" s="688">
        <v>0.97916666666666663</v>
      </c>
      <c r="B503" s="689">
        <v>11.38</v>
      </c>
      <c r="C503" s="689">
        <v>13.79</v>
      </c>
      <c r="D503" s="689">
        <v>13.84</v>
      </c>
      <c r="E503" s="689">
        <v>12.98</v>
      </c>
      <c r="F503" s="689">
        <v>12.37</v>
      </c>
      <c r="G503" s="689">
        <v>13.94</v>
      </c>
      <c r="H503" s="689">
        <v>13.49</v>
      </c>
      <c r="I503" s="689">
        <v>11.88</v>
      </c>
      <c r="J503" s="683">
        <v>10.94</v>
      </c>
      <c r="K503" s="689">
        <v>13.02</v>
      </c>
      <c r="L503" s="689">
        <v>14.78</v>
      </c>
      <c r="M503" s="689">
        <v>13.04</v>
      </c>
      <c r="N503" s="689">
        <v>14.46</v>
      </c>
      <c r="O503" s="689">
        <v>13.94</v>
      </c>
      <c r="P503" s="689">
        <v>13.37</v>
      </c>
      <c r="Q503" s="689">
        <v>10.78</v>
      </c>
      <c r="R503" s="676"/>
      <c r="S503" s="694">
        <v>0.97916666666666663</v>
      </c>
      <c r="T503" s="689">
        <f t="shared" si="37"/>
        <v>0</v>
      </c>
      <c r="U503" s="689">
        <f t="shared" si="37"/>
        <v>9.9999999999997868E-3</v>
      </c>
      <c r="V503" s="689">
        <f t="shared" si="37"/>
        <v>0</v>
      </c>
      <c r="W503" s="689">
        <f t="shared" si="37"/>
        <v>0</v>
      </c>
      <c r="X503" s="689">
        <f t="shared" si="37"/>
        <v>0</v>
      </c>
      <c r="Y503" s="689">
        <f t="shared" si="37"/>
        <v>0</v>
      </c>
      <c r="Z503" s="689">
        <f t="shared" si="37"/>
        <v>0</v>
      </c>
      <c r="AA503" s="689">
        <f t="shared" si="37"/>
        <v>0</v>
      </c>
      <c r="AB503" s="683">
        <f t="shared" si="38"/>
        <v>0</v>
      </c>
      <c r="AC503" s="689">
        <f t="shared" si="38"/>
        <v>0</v>
      </c>
      <c r="AD503" s="689">
        <f t="shared" si="38"/>
        <v>2.9999999999999361E-2</v>
      </c>
      <c r="AE503" s="689">
        <f t="shared" si="38"/>
        <v>1.9999999999999574E-2</v>
      </c>
      <c r="AF503" s="689">
        <f t="shared" si="38"/>
        <v>0</v>
      </c>
      <c r="AG503" s="689">
        <f t="shared" si="38"/>
        <v>0</v>
      </c>
      <c r="AH503" s="689">
        <f t="shared" si="35"/>
        <v>0</v>
      </c>
      <c r="AI503" s="689">
        <f t="shared" si="35"/>
        <v>0</v>
      </c>
      <c r="AJ503" s="10"/>
      <c r="AK503" s="10"/>
      <c r="AL503" s="10"/>
      <c r="AM503" s="10"/>
      <c r="AN503" s="10"/>
      <c r="AO503" s="10"/>
      <c r="AP503" s="10"/>
      <c r="AQ503" s="10"/>
      <c r="AR503" s="10"/>
      <c r="AS503" s="10"/>
      <c r="AT503" s="10"/>
      <c r="AU503" s="10"/>
      <c r="AV503" s="10"/>
      <c r="AW503" s="10"/>
      <c r="AX503" s="10"/>
      <c r="AY503" s="10"/>
      <c r="AZ503" s="10"/>
      <c r="BA503" s="10"/>
      <c r="BB503" s="10"/>
      <c r="BC503" s="10"/>
      <c r="BD503" s="10"/>
      <c r="BE503" s="173"/>
    </row>
    <row r="504" spans="1:57">
      <c r="A504" s="688">
        <v>0.98263888888888884</v>
      </c>
      <c r="B504" s="689">
        <v>11.38</v>
      </c>
      <c r="C504" s="689">
        <v>13.79</v>
      </c>
      <c r="D504" s="689">
        <v>13.84</v>
      </c>
      <c r="E504" s="689">
        <v>12.98</v>
      </c>
      <c r="F504" s="689">
        <v>12.37</v>
      </c>
      <c r="G504" s="689">
        <v>13.94</v>
      </c>
      <c r="H504" s="689">
        <v>13.49</v>
      </c>
      <c r="I504" s="689">
        <v>11.92</v>
      </c>
      <c r="J504" s="683">
        <v>10.94</v>
      </c>
      <c r="K504" s="689">
        <v>13.02</v>
      </c>
      <c r="L504" s="689">
        <v>14.78</v>
      </c>
      <c r="M504" s="689">
        <v>13.1</v>
      </c>
      <c r="N504" s="689">
        <v>14.46</v>
      </c>
      <c r="O504" s="689">
        <v>13.95</v>
      </c>
      <c r="P504" s="689">
        <v>13.37</v>
      </c>
      <c r="Q504" s="689">
        <v>10.78</v>
      </c>
      <c r="R504" s="676"/>
      <c r="S504" s="694">
        <v>0.98263888888888884</v>
      </c>
      <c r="T504" s="689">
        <f t="shared" si="37"/>
        <v>0</v>
      </c>
      <c r="U504" s="689">
        <f t="shared" si="37"/>
        <v>0</v>
      </c>
      <c r="V504" s="689">
        <f t="shared" si="37"/>
        <v>0</v>
      </c>
      <c r="W504" s="689">
        <f t="shared" si="37"/>
        <v>0</v>
      </c>
      <c r="X504" s="689">
        <f t="shared" si="37"/>
        <v>0</v>
      </c>
      <c r="Y504" s="689">
        <f t="shared" si="37"/>
        <v>0</v>
      </c>
      <c r="Z504" s="689">
        <f t="shared" si="37"/>
        <v>0</v>
      </c>
      <c r="AA504" s="689">
        <f t="shared" si="37"/>
        <v>3.9999999999999147E-2</v>
      </c>
      <c r="AB504" s="683">
        <f t="shared" si="38"/>
        <v>0</v>
      </c>
      <c r="AC504" s="689">
        <f t="shared" si="38"/>
        <v>0</v>
      </c>
      <c r="AD504" s="689">
        <f t="shared" si="38"/>
        <v>0</v>
      </c>
      <c r="AE504" s="689">
        <f t="shared" si="38"/>
        <v>6.0000000000000497E-2</v>
      </c>
      <c r="AF504" s="689">
        <f t="shared" si="38"/>
        <v>0</v>
      </c>
      <c r="AG504" s="689">
        <f t="shared" si="38"/>
        <v>9.9999999999997868E-3</v>
      </c>
      <c r="AH504" s="689">
        <f t="shared" si="35"/>
        <v>0</v>
      </c>
      <c r="AI504" s="689">
        <f t="shared" si="35"/>
        <v>0</v>
      </c>
      <c r="AJ504" s="10"/>
      <c r="AK504" s="10"/>
      <c r="AL504" s="10"/>
      <c r="AM504" s="10"/>
      <c r="AN504" s="10"/>
      <c r="AO504" s="10"/>
      <c r="AP504" s="10"/>
      <c r="AQ504" s="10"/>
      <c r="AR504" s="10"/>
      <c r="AS504" s="10"/>
      <c r="AT504" s="10"/>
      <c r="AU504" s="10"/>
      <c r="AV504" s="10"/>
      <c r="AW504" s="10"/>
      <c r="AX504" s="10"/>
      <c r="AY504" s="10"/>
      <c r="AZ504" s="10"/>
      <c r="BA504" s="10"/>
      <c r="BB504" s="10"/>
      <c r="BC504" s="10"/>
      <c r="BD504" s="10"/>
      <c r="BE504" s="173"/>
    </row>
    <row r="505" spans="1:57">
      <c r="A505" s="688">
        <v>0.98611111111111116</v>
      </c>
      <c r="B505" s="689">
        <v>11.38</v>
      </c>
      <c r="C505" s="689">
        <v>13.89</v>
      </c>
      <c r="D505" s="689">
        <v>13.84</v>
      </c>
      <c r="E505" s="689">
        <v>12.98</v>
      </c>
      <c r="F505" s="689">
        <v>12.37</v>
      </c>
      <c r="G505" s="689">
        <v>13.94</v>
      </c>
      <c r="H505" s="689">
        <v>13.49</v>
      </c>
      <c r="I505" s="689">
        <v>11.92</v>
      </c>
      <c r="J505" s="683">
        <v>10.94</v>
      </c>
      <c r="K505" s="689">
        <v>13.03</v>
      </c>
      <c r="L505" s="689">
        <v>14.78</v>
      </c>
      <c r="M505" s="689">
        <v>13.1</v>
      </c>
      <c r="N505" s="689">
        <v>14.46</v>
      </c>
      <c r="O505" s="689">
        <v>14.04</v>
      </c>
      <c r="P505" s="689">
        <v>13.37</v>
      </c>
      <c r="Q505" s="689">
        <v>10.89</v>
      </c>
      <c r="R505" s="676"/>
      <c r="S505" s="694">
        <v>0.98611111111111116</v>
      </c>
      <c r="T505" s="689">
        <f t="shared" si="37"/>
        <v>0</v>
      </c>
      <c r="U505" s="689">
        <f t="shared" si="37"/>
        <v>0.10000000000000142</v>
      </c>
      <c r="V505" s="689">
        <f t="shared" si="37"/>
        <v>0</v>
      </c>
      <c r="W505" s="689">
        <f t="shared" si="37"/>
        <v>0</v>
      </c>
      <c r="X505" s="689">
        <f t="shared" si="37"/>
        <v>0</v>
      </c>
      <c r="Y505" s="689">
        <f t="shared" si="37"/>
        <v>0</v>
      </c>
      <c r="Z505" s="689">
        <f t="shared" si="37"/>
        <v>0</v>
      </c>
      <c r="AA505" s="689">
        <f t="shared" si="37"/>
        <v>0</v>
      </c>
      <c r="AB505" s="683">
        <f t="shared" si="38"/>
        <v>0</v>
      </c>
      <c r="AC505" s="689">
        <f t="shared" si="38"/>
        <v>9.9999999999997868E-3</v>
      </c>
      <c r="AD505" s="689">
        <f t="shared" si="38"/>
        <v>0</v>
      </c>
      <c r="AE505" s="689">
        <f t="shared" si="38"/>
        <v>0</v>
      </c>
      <c r="AF505" s="689">
        <f t="shared" si="38"/>
        <v>0</v>
      </c>
      <c r="AG505" s="689">
        <f t="shared" si="38"/>
        <v>8.9999999999999858E-2</v>
      </c>
      <c r="AH505" s="689">
        <f t="shared" si="35"/>
        <v>0</v>
      </c>
      <c r="AI505" s="689">
        <f t="shared" si="35"/>
        <v>0.11000000000000121</v>
      </c>
      <c r="AJ505" s="10"/>
      <c r="AK505" s="10"/>
      <c r="AL505" s="10"/>
      <c r="AM505" s="10"/>
      <c r="AN505" s="10"/>
      <c r="AO505" s="10"/>
      <c r="AP505" s="10"/>
      <c r="AQ505" s="10"/>
      <c r="AR505" s="10"/>
      <c r="AS505" s="10"/>
      <c r="AT505" s="10"/>
      <c r="AU505" s="10"/>
      <c r="AV505" s="10"/>
      <c r="AW505" s="10"/>
      <c r="AX505" s="10"/>
      <c r="AY505" s="10"/>
      <c r="AZ505" s="10"/>
      <c r="BA505" s="10"/>
      <c r="BB505" s="10"/>
      <c r="BC505" s="10"/>
      <c r="BD505" s="10"/>
      <c r="BE505" s="173"/>
    </row>
    <row r="506" spans="1:57">
      <c r="A506" s="688">
        <v>0.98958333333333337</v>
      </c>
      <c r="B506" s="689">
        <v>11.38</v>
      </c>
      <c r="C506" s="689">
        <v>13.89</v>
      </c>
      <c r="D506" s="689">
        <v>13.84</v>
      </c>
      <c r="E506" s="689">
        <v>12.98</v>
      </c>
      <c r="F506" s="689">
        <v>12.48</v>
      </c>
      <c r="G506" s="689">
        <v>13.94</v>
      </c>
      <c r="H506" s="689">
        <v>13.49</v>
      </c>
      <c r="I506" s="689">
        <v>12.03</v>
      </c>
      <c r="J506" s="683">
        <v>11.04</v>
      </c>
      <c r="K506" s="689">
        <v>13.05</v>
      </c>
      <c r="L506" s="689">
        <v>14.78</v>
      </c>
      <c r="M506" s="689">
        <v>13.1</v>
      </c>
      <c r="N506" s="689">
        <v>14.83</v>
      </c>
      <c r="O506" s="689">
        <v>14.07</v>
      </c>
      <c r="P506" s="689">
        <v>13.37</v>
      </c>
      <c r="Q506" s="689">
        <v>10.96</v>
      </c>
      <c r="R506" s="676"/>
      <c r="S506" s="694">
        <v>0.98958333333333337</v>
      </c>
      <c r="T506" s="689">
        <f t="shared" si="37"/>
        <v>0</v>
      </c>
      <c r="U506" s="689">
        <f t="shared" si="37"/>
        <v>0</v>
      </c>
      <c r="V506" s="689">
        <f t="shared" si="37"/>
        <v>0</v>
      </c>
      <c r="W506" s="689">
        <f t="shared" si="37"/>
        <v>0</v>
      </c>
      <c r="X506" s="689">
        <f t="shared" si="37"/>
        <v>0.11000000000000121</v>
      </c>
      <c r="Y506" s="689">
        <f t="shared" si="37"/>
        <v>0</v>
      </c>
      <c r="Z506" s="689">
        <f t="shared" si="37"/>
        <v>0</v>
      </c>
      <c r="AA506" s="689">
        <f t="shared" si="37"/>
        <v>0.10999999999999943</v>
      </c>
      <c r="AB506" s="683">
        <f t="shared" si="38"/>
        <v>9.9999999999999645E-2</v>
      </c>
      <c r="AC506" s="689">
        <f t="shared" si="38"/>
        <v>2.000000000000135E-2</v>
      </c>
      <c r="AD506" s="689">
        <f t="shared" si="38"/>
        <v>0</v>
      </c>
      <c r="AE506" s="689">
        <f t="shared" si="38"/>
        <v>0</v>
      </c>
      <c r="AF506" s="689">
        <f t="shared" si="38"/>
        <v>0.36999999999999922</v>
      </c>
      <c r="AG506" s="689">
        <f t="shared" si="38"/>
        <v>3.0000000000001137E-2</v>
      </c>
      <c r="AH506" s="689">
        <f t="shared" si="35"/>
        <v>0</v>
      </c>
      <c r="AI506" s="689">
        <f t="shared" si="35"/>
        <v>7.0000000000000284E-2</v>
      </c>
      <c r="AJ506" s="10"/>
      <c r="AK506" s="10"/>
      <c r="AL506" s="10"/>
      <c r="AM506" s="10"/>
      <c r="AN506" s="10"/>
      <c r="AO506" s="10"/>
      <c r="AP506" s="10"/>
      <c r="AQ506" s="10"/>
      <c r="AR506" s="10"/>
      <c r="AS506" s="10"/>
      <c r="AT506" s="10"/>
      <c r="AU506" s="10"/>
      <c r="AV506" s="10"/>
      <c r="AW506" s="10"/>
      <c r="AX506" s="10"/>
      <c r="AY506" s="10"/>
      <c r="AZ506" s="10"/>
      <c r="BA506" s="10"/>
      <c r="BB506" s="10"/>
      <c r="BC506" s="10"/>
      <c r="BD506" s="10"/>
      <c r="BE506" s="173"/>
    </row>
    <row r="507" spans="1:57">
      <c r="A507" s="688">
        <v>0.99305555555555547</v>
      </c>
      <c r="B507" s="689">
        <v>11.38</v>
      </c>
      <c r="C507" s="689">
        <v>13.89</v>
      </c>
      <c r="D507" s="689">
        <v>13.84</v>
      </c>
      <c r="E507" s="689">
        <v>12.99</v>
      </c>
      <c r="F507" s="689">
        <v>12.68</v>
      </c>
      <c r="G507" s="689">
        <v>13.94</v>
      </c>
      <c r="H507" s="689">
        <v>13.49</v>
      </c>
      <c r="I507" s="689">
        <v>12.07</v>
      </c>
      <c r="J507" s="683">
        <v>11.22</v>
      </c>
      <c r="K507" s="689">
        <v>13.06</v>
      </c>
      <c r="L507" s="689">
        <v>14.78</v>
      </c>
      <c r="M507" s="689">
        <v>13.13</v>
      </c>
      <c r="N507" s="689">
        <v>14.83</v>
      </c>
      <c r="O507" s="689">
        <v>14.07</v>
      </c>
      <c r="P507" s="689">
        <v>13.46</v>
      </c>
      <c r="Q507" s="689">
        <v>11.02</v>
      </c>
      <c r="R507" s="676"/>
      <c r="S507" s="694">
        <v>0.99305555555555547</v>
      </c>
      <c r="T507" s="689">
        <f t="shared" si="37"/>
        <v>0</v>
      </c>
      <c r="U507" s="689">
        <f t="shared" si="37"/>
        <v>0</v>
      </c>
      <c r="V507" s="689">
        <f t="shared" si="37"/>
        <v>0</v>
      </c>
      <c r="W507" s="689">
        <f t="shared" si="37"/>
        <v>9.9999999999997868E-3</v>
      </c>
      <c r="X507" s="689">
        <f t="shared" si="37"/>
        <v>0.19999999999999929</v>
      </c>
      <c r="Y507" s="689">
        <f t="shared" si="37"/>
        <v>0</v>
      </c>
      <c r="Z507" s="689">
        <f t="shared" si="37"/>
        <v>0</v>
      </c>
      <c r="AA507" s="689">
        <f t="shared" si="37"/>
        <v>4.0000000000000924E-2</v>
      </c>
      <c r="AB507" s="683">
        <f t="shared" si="38"/>
        <v>0.18000000000000149</v>
      </c>
      <c r="AC507" s="689">
        <f t="shared" si="38"/>
        <v>9.9999999999997868E-3</v>
      </c>
      <c r="AD507" s="689">
        <f t="shared" si="38"/>
        <v>0</v>
      </c>
      <c r="AE507" s="689">
        <f t="shared" si="38"/>
        <v>3.0000000000001137E-2</v>
      </c>
      <c r="AF507" s="689">
        <f t="shared" si="38"/>
        <v>0</v>
      </c>
      <c r="AG507" s="689">
        <f t="shared" si="38"/>
        <v>0</v>
      </c>
      <c r="AH507" s="689">
        <f t="shared" si="35"/>
        <v>9.0000000000001634E-2</v>
      </c>
      <c r="AI507" s="689">
        <f t="shared" si="35"/>
        <v>5.9999999999998721E-2</v>
      </c>
      <c r="AJ507" s="10"/>
      <c r="AK507" s="10"/>
      <c r="AL507" s="10"/>
      <c r="AM507" s="10"/>
      <c r="AN507" s="10"/>
      <c r="AO507" s="10"/>
      <c r="AP507" s="10"/>
      <c r="AQ507" s="10"/>
      <c r="AR507" s="10"/>
      <c r="AS507" s="10"/>
      <c r="AT507" s="10"/>
      <c r="AU507" s="10"/>
      <c r="AV507" s="10"/>
      <c r="AW507" s="10"/>
      <c r="AX507" s="10"/>
      <c r="AY507" s="10"/>
      <c r="AZ507" s="10"/>
      <c r="BA507" s="10"/>
      <c r="BB507" s="10"/>
      <c r="BC507" s="10"/>
      <c r="BD507" s="10"/>
      <c r="BE507" s="173"/>
    </row>
    <row r="508" spans="1:57" ht="16" thickBot="1">
      <c r="A508" s="688">
        <v>0.99652777777777779</v>
      </c>
      <c r="B508" s="689">
        <v>11.48</v>
      </c>
      <c r="C508" s="689">
        <v>13.96</v>
      </c>
      <c r="D508" s="689">
        <v>13.84</v>
      </c>
      <c r="E508" s="689">
        <v>12.99</v>
      </c>
      <c r="F508" s="689">
        <v>12.68</v>
      </c>
      <c r="G508" s="689">
        <v>13.94</v>
      </c>
      <c r="H508" s="689">
        <v>13.49</v>
      </c>
      <c r="I508" s="689">
        <v>12.07</v>
      </c>
      <c r="J508" s="683">
        <v>11.22</v>
      </c>
      <c r="K508" s="689">
        <v>13.06</v>
      </c>
      <c r="L508" s="689">
        <v>14.78</v>
      </c>
      <c r="M508" s="689">
        <v>13.13</v>
      </c>
      <c r="N508" s="689">
        <v>14.83</v>
      </c>
      <c r="O508" s="689">
        <v>14.07</v>
      </c>
      <c r="P508" s="689">
        <v>13.53</v>
      </c>
      <c r="Q508" s="689">
        <v>11.02</v>
      </c>
      <c r="R508" s="676"/>
      <c r="S508" s="694">
        <v>0.99652777777777779</v>
      </c>
      <c r="T508" s="689">
        <f t="shared" si="37"/>
        <v>9.9999999999999645E-2</v>
      </c>
      <c r="U508" s="689">
        <f t="shared" si="37"/>
        <v>7.0000000000000284E-2</v>
      </c>
      <c r="V508" s="689">
        <f t="shared" si="37"/>
        <v>0</v>
      </c>
      <c r="W508" s="689">
        <f t="shared" si="37"/>
        <v>0</v>
      </c>
      <c r="X508" s="689">
        <f t="shared" si="37"/>
        <v>0</v>
      </c>
      <c r="Y508" s="689">
        <f t="shared" si="37"/>
        <v>0</v>
      </c>
      <c r="Z508" s="689">
        <f t="shared" si="37"/>
        <v>0</v>
      </c>
      <c r="AA508" s="689">
        <f t="shared" si="37"/>
        <v>0</v>
      </c>
      <c r="AB508" s="683">
        <f t="shared" si="38"/>
        <v>0</v>
      </c>
      <c r="AC508" s="689">
        <f t="shared" si="38"/>
        <v>0</v>
      </c>
      <c r="AD508" s="689">
        <f t="shared" si="38"/>
        <v>0</v>
      </c>
      <c r="AE508" s="689">
        <f t="shared" si="38"/>
        <v>0</v>
      </c>
      <c r="AF508" s="689">
        <f t="shared" si="38"/>
        <v>0</v>
      </c>
      <c r="AG508" s="689">
        <f t="shared" si="38"/>
        <v>0</v>
      </c>
      <c r="AH508" s="689">
        <f t="shared" si="35"/>
        <v>6.9999999999998508E-2</v>
      </c>
      <c r="AI508" s="689">
        <f t="shared" si="35"/>
        <v>0</v>
      </c>
      <c r="AJ508" s="10"/>
      <c r="AK508" s="10"/>
      <c r="AL508" s="10"/>
      <c r="AM508" s="10"/>
      <c r="AN508" s="10"/>
      <c r="AO508" s="10"/>
      <c r="AP508" s="10"/>
      <c r="AQ508" s="10"/>
      <c r="AR508" s="10"/>
      <c r="AS508" s="10"/>
      <c r="AT508" s="10"/>
      <c r="AU508" s="10"/>
      <c r="AV508" s="10"/>
      <c r="AW508" s="10"/>
      <c r="AX508" s="10"/>
      <c r="AY508" s="10"/>
      <c r="AZ508" s="10"/>
      <c r="BA508" s="10"/>
      <c r="BB508" s="10"/>
      <c r="BC508" s="10"/>
      <c r="BD508" s="10"/>
      <c r="BE508" s="173"/>
    </row>
    <row r="509" spans="1:57" ht="16" thickTop="1">
      <c r="A509" s="693">
        <v>0</v>
      </c>
      <c r="B509" s="685">
        <v>11.5</v>
      </c>
      <c r="C509" s="685">
        <v>13.96</v>
      </c>
      <c r="D509" s="685">
        <v>13.84</v>
      </c>
      <c r="E509" s="685">
        <v>12.99</v>
      </c>
      <c r="F509" s="685">
        <v>12.68</v>
      </c>
      <c r="G509" s="685">
        <v>13.94</v>
      </c>
      <c r="H509" s="685">
        <v>13.49</v>
      </c>
      <c r="I509" s="685">
        <v>12.07</v>
      </c>
      <c r="J509" s="686">
        <v>11.32</v>
      </c>
      <c r="K509" s="685">
        <v>13.12</v>
      </c>
      <c r="L509" s="685">
        <v>14.78</v>
      </c>
      <c r="M509" s="685">
        <v>13.13</v>
      </c>
      <c r="N509" s="685">
        <v>14.83</v>
      </c>
      <c r="O509" s="685">
        <v>14.07</v>
      </c>
      <c r="P509" s="685">
        <v>13.53</v>
      </c>
      <c r="Q509" s="685">
        <v>11.02</v>
      </c>
      <c r="R509" s="676"/>
      <c r="S509" s="684">
        <v>0</v>
      </c>
      <c r="T509" s="685">
        <f t="shared" si="37"/>
        <v>1.9999999999999574E-2</v>
      </c>
      <c r="U509" s="685">
        <f t="shared" si="37"/>
        <v>0</v>
      </c>
      <c r="V509" s="685">
        <f t="shared" si="37"/>
        <v>0</v>
      </c>
      <c r="W509" s="685">
        <f t="shared" si="37"/>
        <v>0</v>
      </c>
      <c r="X509" s="685">
        <f t="shared" si="37"/>
        <v>0</v>
      </c>
      <c r="Y509" s="685">
        <f t="shared" si="37"/>
        <v>0</v>
      </c>
      <c r="Z509" s="685">
        <f t="shared" si="37"/>
        <v>0</v>
      </c>
      <c r="AA509" s="685">
        <f t="shared" si="37"/>
        <v>0</v>
      </c>
      <c r="AB509" s="686">
        <f t="shared" si="38"/>
        <v>9.9999999999999645E-2</v>
      </c>
      <c r="AC509" s="685">
        <f t="shared" si="38"/>
        <v>5.9999999999998721E-2</v>
      </c>
      <c r="AD509" s="685">
        <f t="shared" si="38"/>
        <v>0</v>
      </c>
      <c r="AE509" s="685">
        <f t="shared" si="38"/>
        <v>0</v>
      </c>
      <c r="AF509" s="685">
        <f t="shared" si="38"/>
        <v>0</v>
      </c>
      <c r="AG509" s="685">
        <f t="shared" si="38"/>
        <v>0</v>
      </c>
      <c r="AH509" s="685">
        <f t="shared" si="35"/>
        <v>0</v>
      </c>
      <c r="AI509" s="685">
        <f t="shared" si="35"/>
        <v>0</v>
      </c>
      <c r="AJ509" s="10"/>
      <c r="AK509" s="10"/>
      <c r="AL509" s="10"/>
      <c r="AM509" s="10"/>
      <c r="AN509" s="10"/>
      <c r="AO509" s="10"/>
      <c r="AP509" s="10"/>
      <c r="AQ509" s="10"/>
      <c r="AR509" s="10"/>
      <c r="AS509" s="10"/>
      <c r="AT509" s="10"/>
      <c r="AU509" s="10"/>
      <c r="AV509" s="10"/>
      <c r="AW509" s="10"/>
      <c r="AX509" s="10"/>
      <c r="AY509" s="10"/>
      <c r="AZ509" s="10"/>
      <c r="BA509" s="10"/>
      <c r="BB509" s="10"/>
      <c r="BC509" s="10"/>
      <c r="BD509" s="10"/>
      <c r="BE509" s="173"/>
    </row>
    <row r="510" spans="1:57">
      <c r="A510" s="688">
        <v>3.472222222222222E-3</v>
      </c>
      <c r="B510" s="689">
        <v>11.5</v>
      </c>
      <c r="C510" s="689">
        <v>13.96</v>
      </c>
      <c r="D510" s="689">
        <v>13.93</v>
      </c>
      <c r="E510" s="689">
        <v>12.99</v>
      </c>
      <c r="F510" s="689">
        <v>12.68</v>
      </c>
      <c r="G510" s="689">
        <v>14.01</v>
      </c>
      <c r="H510" s="689">
        <v>13.49</v>
      </c>
      <c r="I510" s="689">
        <v>12.08</v>
      </c>
      <c r="J510" s="683">
        <v>11.35</v>
      </c>
      <c r="K510" s="689">
        <v>13.13</v>
      </c>
      <c r="L510" s="689">
        <v>14.78</v>
      </c>
      <c r="M510" s="689">
        <v>13.13</v>
      </c>
      <c r="N510" s="689">
        <v>14.83</v>
      </c>
      <c r="O510" s="689">
        <v>14.07</v>
      </c>
      <c r="P510" s="689">
        <v>13.54</v>
      </c>
      <c r="Q510" s="689">
        <v>11.09</v>
      </c>
      <c r="R510" s="676"/>
      <c r="S510" s="694">
        <v>3.472222222222222E-3</v>
      </c>
      <c r="T510" s="689">
        <f t="shared" si="37"/>
        <v>0</v>
      </c>
      <c r="U510" s="689">
        <f t="shared" si="37"/>
        <v>0</v>
      </c>
      <c r="V510" s="689">
        <f t="shared" si="37"/>
        <v>8.9999999999999858E-2</v>
      </c>
      <c r="W510" s="689">
        <f t="shared" si="37"/>
        <v>0</v>
      </c>
      <c r="X510" s="689">
        <f t="shared" si="37"/>
        <v>0</v>
      </c>
      <c r="Y510" s="689">
        <f t="shared" si="37"/>
        <v>7.0000000000000284E-2</v>
      </c>
      <c r="Z510" s="689">
        <f t="shared" si="37"/>
        <v>0</v>
      </c>
      <c r="AA510" s="689">
        <f t="shared" si="37"/>
        <v>9.9999999999997868E-3</v>
      </c>
      <c r="AB510" s="683">
        <f t="shared" si="38"/>
        <v>2.9999999999999361E-2</v>
      </c>
      <c r="AC510" s="689">
        <f t="shared" si="38"/>
        <v>1.0000000000001563E-2</v>
      </c>
      <c r="AD510" s="689">
        <f t="shared" si="38"/>
        <v>0</v>
      </c>
      <c r="AE510" s="689">
        <f t="shared" si="38"/>
        <v>0</v>
      </c>
      <c r="AF510" s="689">
        <f t="shared" si="38"/>
        <v>0</v>
      </c>
      <c r="AG510" s="689">
        <f t="shared" si="38"/>
        <v>0</v>
      </c>
      <c r="AH510" s="689">
        <f t="shared" si="35"/>
        <v>9.9999999999997868E-3</v>
      </c>
      <c r="AI510" s="689">
        <f t="shared" si="35"/>
        <v>7.0000000000000284E-2</v>
      </c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  <c r="AU510" s="10"/>
      <c r="AV510" s="10"/>
      <c r="AW510" s="10"/>
      <c r="AX510" s="10"/>
      <c r="AY510" s="10"/>
      <c r="AZ510" s="10"/>
      <c r="BA510" s="10"/>
      <c r="BB510" s="10"/>
      <c r="BC510" s="10"/>
      <c r="BD510" s="10"/>
      <c r="BE510" s="173"/>
    </row>
    <row r="511" spans="1:57">
      <c r="A511" s="688">
        <v>6.9444444444444441E-3</v>
      </c>
      <c r="B511" s="689">
        <v>11.5</v>
      </c>
      <c r="C511" s="689">
        <v>13.96</v>
      </c>
      <c r="D511" s="689">
        <v>13.93</v>
      </c>
      <c r="E511" s="689">
        <v>12.99</v>
      </c>
      <c r="F511" s="689">
        <v>12.68</v>
      </c>
      <c r="G511" s="689">
        <v>14.04</v>
      </c>
      <c r="H511" s="689">
        <v>13.49</v>
      </c>
      <c r="I511" s="689">
        <v>12.12</v>
      </c>
      <c r="J511" s="683">
        <v>11.35</v>
      </c>
      <c r="K511" s="689">
        <v>13.13</v>
      </c>
      <c r="L511" s="689">
        <v>14.82</v>
      </c>
      <c r="M511" s="689">
        <v>13.13</v>
      </c>
      <c r="N511" s="689">
        <v>14.83</v>
      </c>
      <c r="O511" s="689">
        <v>14.07</v>
      </c>
      <c r="P511" s="689">
        <v>13.61</v>
      </c>
      <c r="Q511" s="689">
        <v>11.23</v>
      </c>
      <c r="R511" s="676"/>
      <c r="S511" s="694">
        <v>6.9444444444444441E-3</v>
      </c>
      <c r="T511" s="689">
        <f t="shared" si="37"/>
        <v>0</v>
      </c>
      <c r="U511" s="689">
        <f t="shared" si="37"/>
        <v>0</v>
      </c>
      <c r="V511" s="689">
        <f t="shared" si="37"/>
        <v>0</v>
      </c>
      <c r="W511" s="689">
        <f t="shared" si="37"/>
        <v>0</v>
      </c>
      <c r="X511" s="689">
        <f t="shared" si="37"/>
        <v>0</v>
      </c>
      <c r="Y511" s="689">
        <f t="shared" si="37"/>
        <v>2.9999999999999361E-2</v>
      </c>
      <c r="Z511" s="689">
        <f t="shared" si="37"/>
        <v>0</v>
      </c>
      <c r="AA511" s="689">
        <f t="shared" si="37"/>
        <v>3.9999999999999147E-2</v>
      </c>
      <c r="AB511" s="683">
        <f t="shared" si="38"/>
        <v>0</v>
      </c>
      <c r="AC511" s="689">
        <f t="shared" si="38"/>
        <v>0</v>
      </c>
      <c r="AD511" s="689">
        <f t="shared" si="38"/>
        <v>4.0000000000000924E-2</v>
      </c>
      <c r="AE511" s="689">
        <f t="shared" si="38"/>
        <v>0</v>
      </c>
      <c r="AF511" s="689">
        <f t="shared" si="38"/>
        <v>0</v>
      </c>
      <c r="AG511" s="689">
        <f t="shared" si="38"/>
        <v>0</v>
      </c>
      <c r="AH511" s="689">
        <f t="shared" si="35"/>
        <v>7.0000000000000284E-2</v>
      </c>
      <c r="AI511" s="689">
        <f t="shared" si="35"/>
        <v>0.14000000000000057</v>
      </c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  <c r="AU511" s="10"/>
      <c r="AV511" s="10"/>
      <c r="AW511" s="10"/>
      <c r="AX511" s="10"/>
      <c r="AY511" s="10"/>
      <c r="AZ511" s="10"/>
      <c r="BA511" s="10"/>
      <c r="BB511" s="10"/>
      <c r="BC511" s="10"/>
      <c r="BD511" s="10"/>
      <c r="BE511" s="173"/>
    </row>
    <row r="512" spans="1:57">
      <c r="A512" s="688">
        <v>1.0416666666666666E-2</v>
      </c>
      <c r="B512" s="689">
        <v>11.56</v>
      </c>
      <c r="C512" s="689">
        <v>13.96</v>
      </c>
      <c r="D512" s="689">
        <v>13.93</v>
      </c>
      <c r="E512" s="689">
        <v>12.99</v>
      </c>
      <c r="F512" s="689">
        <v>12.68</v>
      </c>
      <c r="G512" s="689">
        <v>14.07</v>
      </c>
      <c r="H512" s="689">
        <v>13.49</v>
      </c>
      <c r="I512" s="689">
        <v>12.36</v>
      </c>
      <c r="J512" s="683">
        <v>11.37</v>
      </c>
      <c r="K512" s="689">
        <v>13.13</v>
      </c>
      <c r="L512" s="689">
        <v>14.82</v>
      </c>
      <c r="M512" s="689">
        <v>13.21</v>
      </c>
      <c r="N512" s="689">
        <v>14.83</v>
      </c>
      <c r="O512" s="689">
        <v>14.18</v>
      </c>
      <c r="P512" s="689">
        <v>13.67</v>
      </c>
      <c r="Q512" s="689">
        <v>11.23</v>
      </c>
      <c r="R512" s="676"/>
      <c r="S512" s="694">
        <v>1.0416666666666666E-2</v>
      </c>
      <c r="T512" s="689">
        <f t="shared" si="37"/>
        <v>6.0000000000000497E-2</v>
      </c>
      <c r="U512" s="689">
        <f t="shared" si="37"/>
        <v>0</v>
      </c>
      <c r="V512" s="689">
        <f t="shared" si="37"/>
        <v>0</v>
      </c>
      <c r="W512" s="689">
        <f t="shared" si="37"/>
        <v>0</v>
      </c>
      <c r="X512" s="689">
        <f t="shared" si="37"/>
        <v>0</v>
      </c>
      <c r="Y512" s="689">
        <f t="shared" si="37"/>
        <v>3.0000000000001137E-2</v>
      </c>
      <c r="Z512" s="689">
        <f t="shared" si="37"/>
        <v>0</v>
      </c>
      <c r="AA512" s="689">
        <f t="shared" si="37"/>
        <v>0.24000000000000021</v>
      </c>
      <c r="AB512" s="683">
        <f t="shared" si="38"/>
        <v>1.9999999999999574E-2</v>
      </c>
      <c r="AC512" s="689">
        <f t="shared" si="38"/>
        <v>0</v>
      </c>
      <c r="AD512" s="689">
        <f t="shared" si="38"/>
        <v>0</v>
      </c>
      <c r="AE512" s="689">
        <f t="shared" si="38"/>
        <v>8.0000000000000071E-2</v>
      </c>
      <c r="AF512" s="689">
        <f t="shared" si="38"/>
        <v>0</v>
      </c>
      <c r="AG512" s="689">
        <f t="shared" si="38"/>
        <v>0.10999999999999943</v>
      </c>
      <c r="AH512" s="689">
        <f t="shared" si="35"/>
        <v>6.0000000000000497E-2</v>
      </c>
      <c r="AI512" s="689">
        <f t="shared" si="35"/>
        <v>0</v>
      </c>
      <c r="AJ512" s="10"/>
      <c r="AK512" s="10"/>
      <c r="AL512" s="10"/>
      <c r="AM512" s="10"/>
      <c r="AN512" s="10"/>
      <c r="AO512" s="10"/>
      <c r="AP512" s="10"/>
      <c r="AQ512" s="10"/>
      <c r="AR512" s="10"/>
      <c r="AS512" s="10"/>
      <c r="AT512" s="10"/>
      <c r="AU512" s="10"/>
      <c r="AV512" s="10"/>
      <c r="AW512" s="10"/>
      <c r="AX512" s="10"/>
      <c r="AY512" s="10"/>
      <c r="AZ512" s="10"/>
      <c r="BA512" s="10"/>
      <c r="BB512" s="10"/>
      <c r="BC512" s="10"/>
      <c r="BD512" s="10"/>
      <c r="BE512" s="173"/>
    </row>
    <row r="513" spans="1:57">
      <c r="A513" s="688">
        <v>1.3888888888888888E-2</v>
      </c>
      <c r="B513" s="689">
        <v>11.56</v>
      </c>
      <c r="C513" s="689">
        <v>13.96</v>
      </c>
      <c r="D513" s="689">
        <v>13.93</v>
      </c>
      <c r="E513" s="689">
        <v>12.99</v>
      </c>
      <c r="F513" s="689">
        <v>12.68</v>
      </c>
      <c r="G513" s="689">
        <v>14.26</v>
      </c>
      <c r="H513" s="689">
        <v>13.73</v>
      </c>
      <c r="I513" s="689">
        <v>12.36</v>
      </c>
      <c r="J513" s="683">
        <v>11.4</v>
      </c>
      <c r="K513" s="689">
        <v>13.13</v>
      </c>
      <c r="L513" s="689">
        <v>14.82</v>
      </c>
      <c r="M513" s="689">
        <v>13.24</v>
      </c>
      <c r="N513" s="689">
        <v>14.83</v>
      </c>
      <c r="O513" s="689">
        <v>14.22</v>
      </c>
      <c r="P513" s="689">
        <v>13.67</v>
      </c>
      <c r="Q513" s="689">
        <v>11.25</v>
      </c>
      <c r="R513" s="676"/>
      <c r="S513" s="694">
        <v>1.3888888888888888E-2</v>
      </c>
      <c r="T513" s="689">
        <f t="shared" si="37"/>
        <v>0</v>
      </c>
      <c r="U513" s="689">
        <f t="shared" si="37"/>
        <v>0</v>
      </c>
      <c r="V513" s="689">
        <f t="shared" si="37"/>
        <v>0</v>
      </c>
      <c r="W513" s="689">
        <f t="shared" si="37"/>
        <v>0</v>
      </c>
      <c r="X513" s="689">
        <f t="shared" si="37"/>
        <v>0</v>
      </c>
      <c r="Y513" s="689">
        <f t="shared" si="37"/>
        <v>0.1899999999999995</v>
      </c>
      <c r="Z513" s="689">
        <f t="shared" si="37"/>
        <v>0.24000000000000021</v>
      </c>
      <c r="AA513" s="689">
        <f t="shared" si="37"/>
        <v>0</v>
      </c>
      <c r="AB513" s="683">
        <f t="shared" si="38"/>
        <v>3.0000000000001137E-2</v>
      </c>
      <c r="AC513" s="689">
        <f t="shared" si="38"/>
        <v>0</v>
      </c>
      <c r="AD513" s="689">
        <f t="shared" si="38"/>
        <v>0</v>
      </c>
      <c r="AE513" s="689">
        <f t="shared" si="38"/>
        <v>2.9999999999999361E-2</v>
      </c>
      <c r="AF513" s="689">
        <f t="shared" si="38"/>
        <v>0</v>
      </c>
      <c r="AG513" s="689">
        <f t="shared" si="38"/>
        <v>4.0000000000000924E-2</v>
      </c>
      <c r="AH513" s="689">
        <f t="shared" si="35"/>
        <v>0</v>
      </c>
      <c r="AI513" s="689">
        <f t="shared" si="35"/>
        <v>1.9999999999999574E-2</v>
      </c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  <c r="AU513" s="10"/>
      <c r="AV513" s="10"/>
      <c r="AW513" s="10"/>
      <c r="AX513" s="10"/>
      <c r="AY513" s="10"/>
      <c r="AZ513" s="10"/>
      <c r="BA513" s="10"/>
      <c r="BB513" s="10"/>
      <c r="BC513" s="10"/>
      <c r="BD513" s="10"/>
      <c r="BE513" s="173"/>
    </row>
    <row r="514" spans="1:57">
      <c r="A514" s="688">
        <v>1.7361111111111112E-2</v>
      </c>
      <c r="B514" s="689">
        <v>11.56</v>
      </c>
      <c r="C514" s="689">
        <v>13.99</v>
      </c>
      <c r="D514" s="689">
        <v>13.93</v>
      </c>
      <c r="E514" s="689">
        <v>12.99</v>
      </c>
      <c r="F514" s="689">
        <v>12.69</v>
      </c>
      <c r="G514" s="689">
        <v>14.26</v>
      </c>
      <c r="H514" s="689">
        <v>13.74</v>
      </c>
      <c r="I514" s="689">
        <v>12.36</v>
      </c>
      <c r="J514" s="683">
        <v>11.47</v>
      </c>
      <c r="K514" s="689">
        <v>13.13</v>
      </c>
      <c r="L514" s="689">
        <v>14.82</v>
      </c>
      <c r="M514" s="689">
        <v>13.24</v>
      </c>
      <c r="N514" s="689">
        <v>14.83</v>
      </c>
      <c r="O514" s="689">
        <v>14.26</v>
      </c>
      <c r="P514" s="689">
        <v>13.68</v>
      </c>
      <c r="Q514" s="689">
        <v>11.25</v>
      </c>
      <c r="R514" s="676"/>
      <c r="S514" s="694">
        <v>1.7361111111111112E-2</v>
      </c>
      <c r="T514" s="689">
        <f t="shared" si="37"/>
        <v>0</v>
      </c>
      <c r="U514" s="689">
        <f t="shared" si="37"/>
        <v>2.9999999999999361E-2</v>
      </c>
      <c r="V514" s="689">
        <f t="shared" si="37"/>
        <v>0</v>
      </c>
      <c r="W514" s="689">
        <f t="shared" si="37"/>
        <v>0</v>
      </c>
      <c r="X514" s="689">
        <f t="shared" si="37"/>
        <v>9.9999999999997868E-3</v>
      </c>
      <c r="Y514" s="689">
        <f t="shared" si="37"/>
        <v>0</v>
      </c>
      <c r="Z514" s="689">
        <f t="shared" si="37"/>
        <v>9.9999999999997868E-3</v>
      </c>
      <c r="AA514" s="689">
        <f t="shared" si="37"/>
        <v>0</v>
      </c>
      <c r="AB514" s="683">
        <f t="shared" si="38"/>
        <v>7.0000000000000284E-2</v>
      </c>
      <c r="AC514" s="689">
        <f t="shared" si="38"/>
        <v>0</v>
      </c>
      <c r="AD514" s="689">
        <f t="shared" si="38"/>
        <v>0</v>
      </c>
      <c r="AE514" s="689">
        <f t="shared" si="38"/>
        <v>0</v>
      </c>
      <c r="AF514" s="689">
        <f t="shared" si="38"/>
        <v>0</v>
      </c>
      <c r="AG514" s="689">
        <f t="shared" si="38"/>
        <v>3.9999999999999147E-2</v>
      </c>
      <c r="AH514" s="689">
        <f t="shared" si="35"/>
        <v>9.9999999999997868E-3</v>
      </c>
      <c r="AI514" s="689">
        <f t="shared" si="35"/>
        <v>0</v>
      </c>
      <c r="AJ514" s="10"/>
      <c r="AK514" s="10"/>
      <c r="AL514" s="10"/>
      <c r="AM514" s="10"/>
      <c r="AN514" s="10"/>
      <c r="AO514" s="10"/>
      <c r="AP514" s="10"/>
      <c r="AQ514" s="10"/>
      <c r="AR514" s="10"/>
      <c r="AS514" s="10"/>
      <c r="AT514" s="10"/>
      <c r="AU514" s="10"/>
      <c r="AV514" s="10"/>
      <c r="AW514" s="10"/>
      <c r="AX514" s="10"/>
      <c r="AY514" s="10"/>
      <c r="AZ514" s="10"/>
      <c r="BA514" s="10"/>
      <c r="BB514" s="10"/>
      <c r="BC514" s="10"/>
      <c r="BD514" s="10"/>
      <c r="BE514" s="173"/>
    </row>
    <row r="515" spans="1:57">
      <c r="A515" s="688">
        <v>2.0833333333333332E-2</v>
      </c>
      <c r="B515" s="689">
        <v>11.57</v>
      </c>
      <c r="C515" s="689">
        <v>13.99</v>
      </c>
      <c r="D515" s="689">
        <v>13.93</v>
      </c>
      <c r="E515" s="689">
        <v>12.99</v>
      </c>
      <c r="F515" s="689">
        <v>12.69</v>
      </c>
      <c r="G515" s="689">
        <v>14.26</v>
      </c>
      <c r="H515" s="689">
        <v>13.74</v>
      </c>
      <c r="I515" s="689">
        <v>12.36</v>
      </c>
      <c r="J515" s="683">
        <v>11.47</v>
      </c>
      <c r="K515" s="689">
        <v>13.27</v>
      </c>
      <c r="L515" s="689">
        <v>14.82</v>
      </c>
      <c r="M515" s="689">
        <v>13.24</v>
      </c>
      <c r="N515" s="689">
        <v>14.83</v>
      </c>
      <c r="O515" s="689">
        <v>14.26</v>
      </c>
      <c r="P515" s="689">
        <v>13.77</v>
      </c>
      <c r="Q515" s="689">
        <v>11.25</v>
      </c>
      <c r="R515" s="676"/>
      <c r="S515" s="694">
        <v>2.0833333333333332E-2</v>
      </c>
      <c r="T515" s="689">
        <f t="shared" si="37"/>
        <v>9.9999999999997868E-3</v>
      </c>
      <c r="U515" s="689">
        <f t="shared" si="37"/>
        <v>0</v>
      </c>
      <c r="V515" s="689">
        <f t="shared" si="37"/>
        <v>0</v>
      </c>
      <c r="W515" s="689">
        <f t="shared" si="37"/>
        <v>0</v>
      </c>
      <c r="X515" s="689">
        <f t="shared" si="37"/>
        <v>0</v>
      </c>
      <c r="Y515" s="689">
        <f t="shared" si="37"/>
        <v>0</v>
      </c>
      <c r="Z515" s="689">
        <f t="shared" si="37"/>
        <v>0</v>
      </c>
      <c r="AA515" s="689">
        <f t="shared" si="37"/>
        <v>0</v>
      </c>
      <c r="AB515" s="683">
        <f t="shared" si="38"/>
        <v>0</v>
      </c>
      <c r="AC515" s="689">
        <f t="shared" si="38"/>
        <v>0.13999999999999879</v>
      </c>
      <c r="AD515" s="689">
        <f t="shared" si="38"/>
        <v>0</v>
      </c>
      <c r="AE515" s="689">
        <f t="shared" si="38"/>
        <v>0</v>
      </c>
      <c r="AF515" s="689">
        <f t="shared" si="38"/>
        <v>0</v>
      </c>
      <c r="AG515" s="689">
        <f t="shared" si="38"/>
        <v>0</v>
      </c>
      <c r="AH515" s="689">
        <f t="shared" si="35"/>
        <v>8.9999999999999858E-2</v>
      </c>
      <c r="AI515" s="689">
        <f t="shared" si="35"/>
        <v>0</v>
      </c>
      <c r="AJ515" s="10"/>
      <c r="AK515" s="10"/>
      <c r="AL515" s="10"/>
      <c r="AM515" s="10"/>
      <c r="AN515" s="10"/>
      <c r="AO515" s="10"/>
      <c r="AP515" s="10"/>
      <c r="AQ515" s="10"/>
      <c r="AR515" s="10"/>
      <c r="AS515" s="10"/>
      <c r="AT515" s="10"/>
      <c r="AU515" s="10"/>
      <c r="AV515" s="10"/>
      <c r="AW515" s="10"/>
      <c r="AX515" s="10"/>
      <c r="AY515" s="10"/>
      <c r="AZ515" s="10"/>
      <c r="BA515" s="10"/>
      <c r="BB515" s="10"/>
      <c r="BC515" s="10"/>
      <c r="BD515" s="10"/>
      <c r="BE515" s="173"/>
    </row>
    <row r="516" spans="1:57">
      <c r="A516" s="688">
        <v>2.4305555555555556E-2</v>
      </c>
      <c r="B516" s="689">
        <v>11.57</v>
      </c>
      <c r="C516" s="689">
        <v>13.99</v>
      </c>
      <c r="D516" s="689">
        <v>13.93</v>
      </c>
      <c r="E516" s="689">
        <v>12.99</v>
      </c>
      <c r="F516" s="689">
        <v>12.69</v>
      </c>
      <c r="G516" s="689">
        <v>14.26</v>
      </c>
      <c r="H516" s="689">
        <v>13.76</v>
      </c>
      <c r="I516" s="689">
        <v>12.36</v>
      </c>
      <c r="J516" s="683">
        <v>11.47</v>
      </c>
      <c r="K516" s="689">
        <v>13.27</v>
      </c>
      <c r="L516" s="689">
        <v>14.82</v>
      </c>
      <c r="M516" s="689">
        <v>13.26</v>
      </c>
      <c r="N516" s="689">
        <v>14.89</v>
      </c>
      <c r="O516" s="689">
        <v>14.26</v>
      </c>
      <c r="P516" s="689">
        <v>13.88</v>
      </c>
      <c r="Q516" s="689">
        <v>11.25</v>
      </c>
      <c r="R516" s="676"/>
      <c r="S516" s="694">
        <v>2.4305555555555556E-2</v>
      </c>
      <c r="T516" s="689">
        <f t="shared" si="37"/>
        <v>0</v>
      </c>
      <c r="U516" s="689">
        <f t="shared" si="37"/>
        <v>0</v>
      </c>
      <c r="V516" s="689">
        <f t="shared" si="37"/>
        <v>0</v>
      </c>
      <c r="W516" s="689">
        <f t="shared" ref="W516:AB562" si="39">E516-E515</f>
        <v>0</v>
      </c>
      <c r="X516" s="689">
        <f t="shared" si="39"/>
        <v>0</v>
      </c>
      <c r="Y516" s="689">
        <f t="shared" si="39"/>
        <v>0</v>
      </c>
      <c r="Z516" s="689">
        <f t="shared" si="39"/>
        <v>1.9999999999999574E-2</v>
      </c>
      <c r="AA516" s="689">
        <f t="shared" si="39"/>
        <v>0</v>
      </c>
      <c r="AB516" s="683">
        <f t="shared" si="38"/>
        <v>0</v>
      </c>
      <c r="AC516" s="689">
        <f t="shared" si="38"/>
        <v>0</v>
      </c>
      <c r="AD516" s="689">
        <f t="shared" si="38"/>
        <v>0</v>
      </c>
      <c r="AE516" s="689">
        <f t="shared" si="38"/>
        <v>1.9999999999999574E-2</v>
      </c>
      <c r="AF516" s="689">
        <f t="shared" si="38"/>
        <v>6.0000000000000497E-2</v>
      </c>
      <c r="AG516" s="689">
        <f t="shared" si="38"/>
        <v>0</v>
      </c>
      <c r="AH516" s="689">
        <f t="shared" si="35"/>
        <v>0.11000000000000121</v>
      </c>
      <c r="AI516" s="689">
        <f t="shared" si="35"/>
        <v>0</v>
      </c>
      <c r="AJ516" s="10"/>
      <c r="AK516" s="10"/>
      <c r="AL516" s="10"/>
      <c r="AM516" s="10"/>
      <c r="AN516" s="10"/>
      <c r="AO516" s="10"/>
      <c r="AP516" s="10"/>
      <c r="AQ516" s="10"/>
      <c r="AR516" s="10"/>
      <c r="AS516" s="10"/>
      <c r="AT516" s="10"/>
      <c r="AU516" s="10"/>
      <c r="AV516" s="10"/>
      <c r="AW516" s="10"/>
      <c r="AX516" s="10"/>
      <c r="AY516" s="10"/>
      <c r="AZ516" s="10"/>
      <c r="BA516" s="10"/>
      <c r="BB516" s="10"/>
      <c r="BC516" s="10"/>
      <c r="BD516" s="10"/>
      <c r="BE516" s="173"/>
    </row>
    <row r="517" spans="1:57">
      <c r="A517" s="688">
        <v>2.7777777777777776E-2</v>
      </c>
      <c r="B517" s="689">
        <v>11.58</v>
      </c>
      <c r="C517" s="689">
        <v>14.01</v>
      </c>
      <c r="D517" s="689">
        <v>13.93</v>
      </c>
      <c r="E517" s="689">
        <v>12.99</v>
      </c>
      <c r="F517" s="689">
        <v>12.69</v>
      </c>
      <c r="G517" s="689">
        <v>14.26</v>
      </c>
      <c r="H517" s="689">
        <v>13.88</v>
      </c>
      <c r="I517" s="689">
        <v>12.37</v>
      </c>
      <c r="J517" s="683">
        <v>11.47</v>
      </c>
      <c r="K517" s="689">
        <v>13.27</v>
      </c>
      <c r="L517" s="689">
        <v>14.82</v>
      </c>
      <c r="M517" s="689">
        <v>13.3</v>
      </c>
      <c r="N517" s="689">
        <v>14.92</v>
      </c>
      <c r="O517" s="689">
        <v>14.26</v>
      </c>
      <c r="P517" s="689">
        <v>13.88</v>
      </c>
      <c r="Q517" s="689">
        <v>11.25</v>
      </c>
      <c r="R517" s="676"/>
      <c r="S517" s="694">
        <v>2.7777777777777776E-2</v>
      </c>
      <c r="T517" s="689">
        <f t="shared" ref="T517:X580" si="40">B517-B516</f>
        <v>9.9999999999997868E-3</v>
      </c>
      <c r="U517" s="689">
        <f t="shared" si="40"/>
        <v>1.9999999999999574E-2</v>
      </c>
      <c r="V517" s="689">
        <f t="shared" si="40"/>
        <v>0</v>
      </c>
      <c r="W517" s="689">
        <f t="shared" si="39"/>
        <v>0</v>
      </c>
      <c r="X517" s="689">
        <f t="shared" si="39"/>
        <v>0</v>
      </c>
      <c r="Y517" s="689">
        <f t="shared" si="39"/>
        <v>0</v>
      </c>
      <c r="Z517" s="689">
        <f t="shared" si="39"/>
        <v>0.12000000000000099</v>
      </c>
      <c r="AA517" s="689">
        <f t="shared" si="39"/>
        <v>9.9999999999997868E-3</v>
      </c>
      <c r="AB517" s="683">
        <f t="shared" si="38"/>
        <v>0</v>
      </c>
      <c r="AC517" s="689">
        <f t="shared" si="38"/>
        <v>0</v>
      </c>
      <c r="AD517" s="689">
        <f t="shared" si="38"/>
        <v>0</v>
      </c>
      <c r="AE517" s="689">
        <f t="shared" si="38"/>
        <v>4.0000000000000924E-2</v>
      </c>
      <c r="AF517" s="689">
        <f t="shared" si="38"/>
        <v>2.9999999999999361E-2</v>
      </c>
      <c r="AG517" s="689">
        <f t="shared" si="38"/>
        <v>0</v>
      </c>
      <c r="AH517" s="689">
        <f t="shared" si="35"/>
        <v>0</v>
      </c>
      <c r="AI517" s="689">
        <f t="shared" si="35"/>
        <v>0</v>
      </c>
      <c r="AJ517" s="10"/>
      <c r="AK517" s="10"/>
      <c r="AL517" s="10"/>
      <c r="AM517" s="10"/>
      <c r="AN517" s="10"/>
      <c r="AO517" s="10"/>
      <c r="AP517" s="10"/>
      <c r="AQ517" s="10"/>
      <c r="AR517" s="10"/>
      <c r="AS517" s="10"/>
      <c r="AT517" s="10"/>
      <c r="AU517" s="10"/>
      <c r="AV517" s="10"/>
      <c r="AW517" s="10"/>
      <c r="AX517" s="10"/>
      <c r="AY517" s="10"/>
      <c r="AZ517" s="10"/>
      <c r="BA517" s="10"/>
      <c r="BB517" s="10"/>
      <c r="BC517" s="10"/>
      <c r="BD517" s="10"/>
      <c r="BE517" s="173"/>
    </row>
    <row r="518" spans="1:57">
      <c r="A518" s="688">
        <v>3.125E-2</v>
      </c>
      <c r="B518" s="689">
        <v>11.58</v>
      </c>
      <c r="C518" s="689">
        <v>14.04</v>
      </c>
      <c r="D518" s="689">
        <v>13.93</v>
      </c>
      <c r="E518" s="689">
        <v>12.99</v>
      </c>
      <c r="F518" s="689">
        <v>13.12</v>
      </c>
      <c r="G518" s="689">
        <v>14.26</v>
      </c>
      <c r="H518" s="689">
        <v>13.88</v>
      </c>
      <c r="I518" s="689">
        <v>12.38</v>
      </c>
      <c r="J518" s="683">
        <v>11.47</v>
      </c>
      <c r="K518" s="689">
        <v>13.27</v>
      </c>
      <c r="L518" s="689">
        <v>14.93</v>
      </c>
      <c r="M518" s="689">
        <v>13.36</v>
      </c>
      <c r="N518" s="689">
        <v>14.92</v>
      </c>
      <c r="O518" s="689">
        <v>14.26</v>
      </c>
      <c r="P518" s="689">
        <v>13.88</v>
      </c>
      <c r="Q518" s="689">
        <v>11.25</v>
      </c>
      <c r="R518" s="676"/>
      <c r="S518" s="694">
        <v>3.125E-2</v>
      </c>
      <c r="T518" s="689">
        <f t="shared" si="40"/>
        <v>0</v>
      </c>
      <c r="U518" s="689">
        <f t="shared" si="40"/>
        <v>2.9999999999999361E-2</v>
      </c>
      <c r="V518" s="689">
        <f t="shared" si="40"/>
        <v>0</v>
      </c>
      <c r="W518" s="689">
        <f t="shared" si="39"/>
        <v>0</v>
      </c>
      <c r="X518" s="689">
        <f t="shared" si="39"/>
        <v>0.42999999999999972</v>
      </c>
      <c r="Y518" s="689">
        <f t="shared" si="39"/>
        <v>0</v>
      </c>
      <c r="Z518" s="689">
        <f t="shared" si="39"/>
        <v>0</v>
      </c>
      <c r="AA518" s="689">
        <f t="shared" si="39"/>
        <v>1.0000000000001563E-2</v>
      </c>
      <c r="AB518" s="683">
        <f t="shared" si="38"/>
        <v>0</v>
      </c>
      <c r="AC518" s="689">
        <f t="shared" si="38"/>
        <v>0</v>
      </c>
      <c r="AD518" s="689">
        <f t="shared" si="38"/>
        <v>0.10999999999999943</v>
      </c>
      <c r="AE518" s="689">
        <f t="shared" si="38"/>
        <v>5.9999999999998721E-2</v>
      </c>
      <c r="AF518" s="689">
        <f t="shared" si="38"/>
        <v>0</v>
      </c>
      <c r="AG518" s="689">
        <f t="shared" si="38"/>
        <v>0</v>
      </c>
      <c r="AH518" s="689">
        <f t="shared" si="35"/>
        <v>0</v>
      </c>
      <c r="AI518" s="689">
        <f t="shared" si="35"/>
        <v>0</v>
      </c>
      <c r="AJ518" s="10"/>
      <c r="AK518" s="10"/>
      <c r="AL518" s="10"/>
      <c r="AM518" s="10"/>
      <c r="AN518" s="10"/>
      <c r="AO518" s="10"/>
      <c r="AP518" s="10"/>
      <c r="AQ518" s="10"/>
      <c r="AR518" s="10"/>
      <c r="AS518" s="10"/>
      <c r="AT518" s="10"/>
      <c r="AU518" s="10"/>
      <c r="AV518" s="10"/>
      <c r="AW518" s="10"/>
      <c r="AX518" s="10"/>
      <c r="AY518" s="10"/>
      <c r="AZ518" s="10"/>
      <c r="BA518" s="10"/>
      <c r="BB518" s="10"/>
      <c r="BC518" s="10"/>
      <c r="BD518" s="10"/>
      <c r="BE518" s="173"/>
    </row>
    <row r="519" spans="1:57">
      <c r="A519" s="688">
        <v>3.4722222222222224E-2</v>
      </c>
      <c r="B519" s="689">
        <v>11.58</v>
      </c>
      <c r="C519" s="689">
        <v>14.24</v>
      </c>
      <c r="D519" s="689">
        <v>13.93</v>
      </c>
      <c r="E519" s="689">
        <v>12.99</v>
      </c>
      <c r="F519" s="689">
        <v>13.12</v>
      </c>
      <c r="G519" s="689">
        <v>14.26</v>
      </c>
      <c r="H519" s="689">
        <v>13.88</v>
      </c>
      <c r="I519" s="689">
        <v>12.38</v>
      </c>
      <c r="J519" s="683">
        <v>11.57</v>
      </c>
      <c r="K519" s="689">
        <v>13.29</v>
      </c>
      <c r="L519" s="689">
        <v>14.93</v>
      </c>
      <c r="M519" s="689">
        <v>13.36</v>
      </c>
      <c r="N519" s="689">
        <v>14.92</v>
      </c>
      <c r="O519" s="689">
        <v>14.37</v>
      </c>
      <c r="P519" s="689">
        <v>13.88</v>
      </c>
      <c r="Q519" s="689">
        <v>11.25</v>
      </c>
      <c r="R519" s="676"/>
      <c r="S519" s="694">
        <v>3.4722222222222224E-2</v>
      </c>
      <c r="T519" s="689">
        <f t="shared" si="40"/>
        <v>0</v>
      </c>
      <c r="U519" s="689">
        <f t="shared" si="40"/>
        <v>0.20000000000000107</v>
      </c>
      <c r="V519" s="689">
        <f t="shared" si="40"/>
        <v>0</v>
      </c>
      <c r="W519" s="689">
        <f t="shared" si="39"/>
        <v>0</v>
      </c>
      <c r="X519" s="689">
        <f t="shared" si="39"/>
        <v>0</v>
      </c>
      <c r="Y519" s="689">
        <f t="shared" si="39"/>
        <v>0</v>
      </c>
      <c r="Z519" s="689">
        <f t="shared" si="39"/>
        <v>0</v>
      </c>
      <c r="AA519" s="689">
        <f t="shared" si="39"/>
        <v>0</v>
      </c>
      <c r="AB519" s="683">
        <f t="shared" si="38"/>
        <v>9.9999999999999645E-2</v>
      </c>
      <c r="AC519" s="689">
        <f t="shared" si="38"/>
        <v>1.9999999999999574E-2</v>
      </c>
      <c r="AD519" s="689">
        <f t="shared" si="38"/>
        <v>0</v>
      </c>
      <c r="AE519" s="689">
        <f t="shared" si="38"/>
        <v>0</v>
      </c>
      <c r="AF519" s="689">
        <f t="shared" si="38"/>
        <v>0</v>
      </c>
      <c r="AG519" s="689">
        <f t="shared" si="38"/>
        <v>0.10999999999999943</v>
      </c>
      <c r="AH519" s="689">
        <f t="shared" si="35"/>
        <v>0</v>
      </c>
      <c r="AI519" s="689">
        <f t="shared" si="35"/>
        <v>0</v>
      </c>
      <c r="AJ519" s="10"/>
      <c r="AK519" s="10"/>
      <c r="AL519" s="10"/>
      <c r="AM519" s="10"/>
      <c r="AN519" s="10"/>
      <c r="AO519" s="10"/>
      <c r="AP519" s="10"/>
      <c r="AQ519" s="10"/>
      <c r="AR519" s="10"/>
      <c r="AS519" s="10"/>
      <c r="AT519" s="10"/>
      <c r="AU519" s="10"/>
      <c r="AV519" s="10"/>
      <c r="AW519" s="10"/>
      <c r="AX519" s="10"/>
      <c r="AY519" s="10"/>
      <c r="AZ519" s="10"/>
      <c r="BA519" s="10"/>
      <c r="BB519" s="10"/>
      <c r="BC519" s="10"/>
      <c r="BD519" s="10"/>
      <c r="BE519" s="173"/>
    </row>
    <row r="520" spans="1:57" ht="16" thickBot="1">
      <c r="A520" s="688">
        <v>3.8194444444444441E-2</v>
      </c>
      <c r="B520" s="689">
        <v>11.62</v>
      </c>
      <c r="C520" s="689">
        <v>14.24</v>
      </c>
      <c r="D520" s="689">
        <v>13.93</v>
      </c>
      <c r="E520" s="689">
        <v>12.99</v>
      </c>
      <c r="F520" s="689">
        <v>13.12</v>
      </c>
      <c r="G520" s="689">
        <v>14.26</v>
      </c>
      <c r="H520" s="689">
        <v>13.88</v>
      </c>
      <c r="I520" s="689">
        <v>12.39</v>
      </c>
      <c r="J520" s="683">
        <v>11.61</v>
      </c>
      <c r="K520" s="689">
        <v>13.29</v>
      </c>
      <c r="L520" s="689">
        <v>14.93</v>
      </c>
      <c r="M520" s="689">
        <v>13.45</v>
      </c>
      <c r="N520" s="689">
        <v>14.92</v>
      </c>
      <c r="O520" s="689">
        <v>14.37</v>
      </c>
      <c r="P520" s="689">
        <v>13.88</v>
      </c>
      <c r="Q520" s="689">
        <v>11.25</v>
      </c>
      <c r="R520" s="676"/>
      <c r="S520" s="694">
        <v>3.8194444444444441E-2</v>
      </c>
      <c r="T520" s="689">
        <f t="shared" si="40"/>
        <v>3.9999999999999147E-2</v>
      </c>
      <c r="U520" s="689">
        <f t="shared" si="40"/>
        <v>0</v>
      </c>
      <c r="V520" s="689">
        <f t="shared" si="40"/>
        <v>0</v>
      </c>
      <c r="W520" s="689">
        <f t="shared" si="39"/>
        <v>0</v>
      </c>
      <c r="X520" s="689">
        <f t="shared" si="39"/>
        <v>0</v>
      </c>
      <c r="Y520" s="689">
        <f t="shared" si="39"/>
        <v>0</v>
      </c>
      <c r="Z520" s="689">
        <f t="shared" si="39"/>
        <v>0</v>
      </c>
      <c r="AA520" s="689">
        <f t="shared" si="39"/>
        <v>9.9999999999997868E-3</v>
      </c>
      <c r="AB520" s="683">
        <f t="shared" si="38"/>
        <v>3.9999999999999147E-2</v>
      </c>
      <c r="AC520" s="689">
        <f t="shared" si="38"/>
        <v>0</v>
      </c>
      <c r="AD520" s="689">
        <f t="shared" si="38"/>
        <v>0</v>
      </c>
      <c r="AE520" s="689">
        <f t="shared" si="38"/>
        <v>8.9999999999999858E-2</v>
      </c>
      <c r="AF520" s="689">
        <f t="shared" si="38"/>
        <v>0</v>
      </c>
      <c r="AG520" s="689">
        <f t="shared" si="38"/>
        <v>0</v>
      </c>
      <c r="AH520" s="689">
        <f t="shared" si="35"/>
        <v>0</v>
      </c>
      <c r="AI520" s="689">
        <f t="shared" si="35"/>
        <v>0</v>
      </c>
      <c r="AJ520" s="10"/>
      <c r="AK520" s="10"/>
      <c r="AL520" s="10"/>
      <c r="AM520" s="10"/>
      <c r="AN520" s="10"/>
      <c r="AO520" s="10"/>
      <c r="AP520" s="10"/>
      <c r="AQ520" s="10"/>
      <c r="AR520" s="10"/>
      <c r="AS520" s="10"/>
      <c r="AT520" s="10"/>
      <c r="AU520" s="10"/>
      <c r="AV520" s="10"/>
      <c r="AW520" s="10"/>
      <c r="AX520" s="10"/>
      <c r="AY520" s="10"/>
      <c r="AZ520" s="10"/>
      <c r="BA520" s="10"/>
      <c r="BB520" s="10"/>
      <c r="BC520" s="10"/>
      <c r="BD520" s="10"/>
      <c r="BE520" s="173"/>
    </row>
    <row r="521" spans="1:57" ht="16" thickTop="1">
      <c r="A521" s="693">
        <v>4.1666666666666664E-2</v>
      </c>
      <c r="B521" s="685">
        <v>11.82</v>
      </c>
      <c r="C521" s="685">
        <v>14.24</v>
      </c>
      <c r="D521" s="685">
        <v>13.93</v>
      </c>
      <c r="E521" s="685">
        <v>13.07</v>
      </c>
      <c r="F521" s="685">
        <v>13.12</v>
      </c>
      <c r="G521" s="685">
        <v>14.26</v>
      </c>
      <c r="H521" s="685">
        <v>13.88</v>
      </c>
      <c r="I521" s="685">
        <v>12.39</v>
      </c>
      <c r="J521" s="686">
        <v>11.61</v>
      </c>
      <c r="K521" s="685">
        <v>13.29</v>
      </c>
      <c r="L521" s="685">
        <v>14.96</v>
      </c>
      <c r="M521" s="685">
        <v>13.45</v>
      </c>
      <c r="N521" s="685">
        <v>15.17</v>
      </c>
      <c r="O521" s="685">
        <v>14.37</v>
      </c>
      <c r="P521" s="685">
        <v>13.88</v>
      </c>
      <c r="Q521" s="685">
        <v>11.25</v>
      </c>
      <c r="R521" s="676"/>
      <c r="S521" s="684">
        <v>4.1666666666666664E-2</v>
      </c>
      <c r="T521" s="685">
        <f t="shared" si="40"/>
        <v>0.20000000000000107</v>
      </c>
      <c r="U521" s="685">
        <f t="shared" si="40"/>
        <v>0</v>
      </c>
      <c r="V521" s="685">
        <f t="shared" si="40"/>
        <v>0</v>
      </c>
      <c r="W521" s="685">
        <f t="shared" si="39"/>
        <v>8.0000000000000071E-2</v>
      </c>
      <c r="X521" s="685">
        <f t="shared" si="39"/>
        <v>0</v>
      </c>
      <c r="Y521" s="685">
        <f t="shared" si="39"/>
        <v>0</v>
      </c>
      <c r="Z521" s="685">
        <f t="shared" si="39"/>
        <v>0</v>
      </c>
      <c r="AA521" s="685">
        <f t="shared" si="39"/>
        <v>0</v>
      </c>
      <c r="AB521" s="686">
        <f t="shared" si="38"/>
        <v>0</v>
      </c>
      <c r="AC521" s="685">
        <f t="shared" si="38"/>
        <v>0</v>
      </c>
      <c r="AD521" s="685">
        <f t="shared" si="38"/>
        <v>3.0000000000001137E-2</v>
      </c>
      <c r="AE521" s="685">
        <f t="shared" si="38"/>
        <v>0</v>
      </c>
      <c r="AF521" s="685">
        <f t="shared" si="38"/>
        <v>0.25</v>
      </c>
      <c r="AG521" s="685">
        <f t="shared" si="38"/>
        <v>0</v>
      </c>
      <c r="AH521" s="685">
        <f t="shared" si="35"/>
        <v>0</v>
      </c>
      <c r="AI521" s="685">
        <f t="shared" si="35"/>
        <v>0</v>
      </c>
      <c r="AJ521" s="10"/>
      <c r="AK521" s="10"/>
      <c r="AL521" s="10"/>
      <c r="AM521" s="10"/>
      <c r="AN521" s="10"/>
      <c r="AO521" s="10"/>
      <c r="AP521" s="10"/>
      <c r="AQ521" s="10"/>
      <c r="AR521" s="10"/>
      <c r="AS521" s="10"/>
      <c r="AT521" s="10"/>
      <c r="AU521" s="10"/>
      <c r="AV521" s="10"/>
      <c r="AW521" s="10"/>
      <c r="AX521" s="10"/>
      <c r="AY521" s="10"/>
      <c r="AZ521" s="10"/>
      <c r="BA521" s="10"/>
      <c r="BB521" s="10"/>
      <c r="BC521" s="10"/>
      <c r="BD521" s="10"/>
      <c r="BE521" s="173"/>
    </row>
    <row r="522" spans="1:57">
      <c r="A522" s="688">
        <v>4.5138888888888888E-2</v>
      </c>
      <c r="B522" s="689">
        <v>11.82</v>
      </c>
      <c r="C522" s="689">
        <v>14.24</v>
      </c>
      <c r="D522" s="689">
        <v>14</v>
      </c>
      <c r="E522" s="689">
        <v>13.1</v>
      </c>
      <c r="F522" s="689">
        <v>13.12</v>
      </c>
      <c r="G522" s="689">
        <v>14.26</v>
      </c>
      <c r="H522" s="689">
        <v>13.88</v>
      </c>
      <c r="I522" s="689">
        <v>12.39</v>
      </c>
      <c r="J522" s="683">
        <v>11.61</v>
      </c>
      <c r="K522" s="689">
        <v>13.29</v>
      </c>
      <c r="L522" s="689">
        <v>14.96</v>
      </c>
      <c r="M522" s="689">
        <v>13.45</v>
      </c>
      <c r="N522" s="689">
        <v>15.2</v>
      </c>
      <c r="O522" s="689">
        <v>14.37</v>
      </c>
      <c r="P522" s="689">
        <v>13.88</v>
      </c>
      <c r="Q522" s="689">
        <v>11.39</v>
      </c>
      <c r="R522" s="676"/>
      <c r="S522" s="694">
        <v>4.5138888888888888E-2</v>
      </c>
      <c r="T522" s="689">
        <f t="shared" si="40"/>
        <v>0</v>
      </c>
      <c r="U522" s="689">
        <f t="shared" si="40"/>
        <v>0</v>
      </c>
      <c r="V522" s="689">
        <f t="shared" si="40"/>
        <v>7.0000000000000284E-2</v>
      </c>
      <c r="W522" s="689">
        <f t="shared" si="39"/>
        <v>2.9999999999999361E-2</v>
      </c>
      <c r="X522" s="689">
        <f t="shared" si="39"/>
        <v>0</v>
      </c>
      <c r="Y522" s="689">
        <f t="shared" si="39"/>
        <v>0</v>
      </c>
      <c r="Z522" s="689">
        <f t="shared" si="39"/>
        <v>0</v>
      </c>
      <c r="AA522" s="689">
        <f t="shared" si="39"/>
        <v>0</v>
      </c>
      <c r="AB522" s="683">
        <f t="shared" si="38"/>
        <v>0</v>
      </c>
      <c r="AC522" s="689">
        <f t="shared" si="38"/>
        <v>0</v>
      </c>
      <c r="AD522" s="689">
        <f t="shared" si="38"/>
        <v>0</v>
      </c>
      <c r="AE522" s="689">
        <f t="shared" si="38"/>
        <v>0</v>
      </c>
      <c r="AF522" s="689">
        <f t="shared" si="38"/>
        <v>2.9999999999999361E-2</v>
      </c>
      <c r="AG522" s="689">
        <f t="shared" si="38"/>
        <v>0</v>
      </c>
      <c r="AH522" s="689">
        <f t="shared" si="38"/>
        <v>0</v>
      </c>
      <c r="AI522" s="689">
        <f t="shared" si="38"/>
        <v>0.14000000000000057</v>
      </c>
      <c r="AJ522" s="10"/>
      <c r="AK522" s="10"/>
      <c r="AL522" s="10"/>
      <c r="AM522" s="10"/>
      <c r="AN522" s="10"/>
      <c r="AO522" s="10"/>
      <c r="AP522" s="10"/>
      <c r="AQ522" s="10"/>
      <c r="AR522" s="10"/>
      <c r="AS522" s="10"/>
      <c r="AT522" s="10"/>
      <c r="AU522" s="10"/>
      <c r="AV522" s="10"/>
      <c r="AW522" s="10"/>
      <c r="AX522" s="10"/>
      <c r="AY522" s="10"/>
      <c r="AZ522" s="10"/>
      <c r="BA522" s="10"/>
      <c r="BB522" s="10"/>
      <c r="BC522" s="10"/>
      <c r="BD522" s="10"/>
      <c r="BE522" s="173"/>
    </row>
    <row r="523" spans="1:57">
      <c r="A523" s="688">
        <v>4.8611111111111112E-2</v>
      </c>
      <c r="B523" s="689">
        <v>11.84</v>
      </c>
      <c r="C523" s="689">
        <v>14.24</v>
      </c>
      <c r="D523" s="689">
        <v>14</v>
      </c>
      <c r="E523" s="689">
        <v>13.1</v>
      </c>
      <c r="F523" s="689">
        <v>13.18</v>
      </c>
      <c r="G523" s="689">
        <v>14.26</v>
      </c>
      <c r="H523" s="689">
        <v>13.88</v>
      </c>
      <c r="I523" s="689">
        <v>12.39</v>
      </c>
      <c r="J523" s="683">
        <v>11.61</v>
      </c>
      <c r="K523" s="689">
        <v>13.29</v>
      </c>
      <c r="L523" s="689">
        <v>14.99</v>
      </c>
      <c r="M523" s="689">
        <v>13.45</v>
      </c>
      <c r="N523" s="689">
        <v>15.2</v>
      </c>
      <c r="O523" s="689">
        <v>14.37</v>
      </c>
      <c r="P523" s="689">
        <v>14.02</v>
      </c>
      <c r="Q523" s="689">
        <v>11.45</v>
      </c>
      <c r="R523" s="676"/>
      <c r="S523" s="694">
        <v>4.8611111111111112E-2</v>
      </c>
      <c r="T523" s="689">
        <f t="shared" si="40"/>
        <v>1.9999999999999574E-2</v>
      </c>
      <c r="U523" s="689">
        <f t="shared" si="40"/>
        <v>0</v>
      </c>
      <c r="V523" s="689">
        <f t="shared" si="40"/>
        <v>0</v>
      </c>
      <c r="W523" s="689">
        <f t="shared" si="39"/>
        <v>0</v>
      </c>
      <c r="X523" s="689">
        <f t="shared" si="39"/>
        <v>6.0000000000000497E-2</v>
      </c>
      <c r="Y523" s="689">
        <f t="shared" si="39"/>
        <v>0</v>
      </c>
      <c r="Z523" s="689">
        <f t="shared" si="39"/>
        <v>0</v>
      </c>
      <c r="AA523" s="689">
        <f t="shared" si="39"/>
        <v>0</v>
      </c>
      <c r="AB523" s="683">
        <f t="shared" si="38"/>
        <v>0</v>
      </c>
      <c r="AC523" s="689">
        <f t="shared" si="38"/>
        <v>0</v>
      </c>
      <c r="AD523" s="689">
        <f t="shared" si="38"/>
        <v>2.9999999999999361E-2</v>
      </c>
      <c r="AE523" s="689">
        <f t="shared" si="38"/>
        <v>0</v>
      </c>
      <c r="AF523" s="689">
        <f t="shared" si="38"/>
        <v>0</v>
      </c>
      <c r="AG523" s="689">
        <f t="shared" si="38"/>
        <v>0</v>
      </c>
      <c r="AH523" s="689">
        <f t="shared" si="38"/>
        <v>0.13999999999999879</v>
      </c>
      <c r="AI523" s="689">
        <f t="shared" si="38"/>
        <v>5.9999999999998721E-2</v>
      </c>
      <c r="AJ523" s="10"/>
      <c r="AK523" s="10"/>
      <c r="AL523" s="10"/>
      <c r="AM523" s="10"/>
      <c r="AN523" s="10"/>
      <c r="AO523" s="10"/>
      <c r="AP523" s="10"/>
      <c r="AQ523" s="10"/>
      <c r="AR523" s="10"/>
      <c r="AS523" s="10"/>
      <c r="AT523" s="10"/>
      <c r="AU523" s="10"/>
      <c r="AV523" s="10"/>
      <c r="AW523" s="10"/>
      <c r="AX523" s="10"/>
      <c r="AY523" s="10"/>
      <c r="AZ523" s="10"/>
      <c r="BA523" s="10"/>
      <c r="BB523" s="10"/>
      <c r="BC523" s="10"/>
      <c r="BD523" s="10"/>
      <c r="BE523" s="173"/>
    </row>
    <row r="524" spans="1:57">
      <c r="A524" s="688">
        <v>5.2083333333333336E-2</v>
      </c>
      <c r="B524" s="689">
        <v>11.85</v>
      </c>
      <c r="C524" s="689">
        <v>14.24</v>
      </c>
      <c r="D524" s="689">
        <v>14</v>
      </c>
      <c r="E524" s="689">
        <v>13.1</v>
      </c>
      <c r="F524" s="689">
        <v>13.18</v>
      </c>
      <c r="G524" s="689">
        <v>14.26</v>
      </c>
      <c r="H524" s="689">
        <v>13.88</v>
      </c>
      <c r="I524" s="689">
        <v>12.39</v>
      </c>
      <c r="J524" s="683">
        <v>11.61</v>
      </c>
      <c r="K524" s="689">
        <v>13.29</v>
      </c>
      <c r="L524" s="689">
        <v>15.15</v>
      </c>
      <c r="M524" s="689">
        <v>13.45</v>
      </c>
      <c r="N524" s="689">
        <v>15.2</v>
      </c>
      <c r="O524" s="689">
        <v>14.37</v>
      </c>
      <c r="P524" s="689">
        <v>14.15</v>
      </c>
      <c r="Q524" s="689">
        <v>11.45</v>
      </c>
      <c r="R524" s="676"/>
      <c r="S524" s="694">
        <v>5.2083333333333336E-2</v>
      </c>
      <c r="T524" s="689">
        <f t="shared" si="40"/>
        <v>9.9999999999997868E-3</v>
      </c>
      <c r="U524" s="689">
        <f t="shared" si="40"/>
        <v>0</v>
      </c>
      <c r="V524" s="689">
        <f t="shared" si="40"/>
        <v>0</v>
      </c>
      <c r="W524" s="689">
        <f t="shared" si="39"/>
        <v>0</v>
      </c>
      <c r="X524" s="689">
        <f t="shared" si="39"/>
        <v>0</v>
      </c>
      <c r="Y524" s="689">
        <f t="shared" si="39"/>
        <v>0</v>
      </c>
      <c r="Z524" s="689">
        <f t="shared" si="39"/>
        <v>0</v>
      </c>
      <c r="AA524" s="689">
        <f t="shared" si="39"/>
        <v>0</v>
      </c>
      <c r="AB524" s="683">
        <f t="shared" si="38"/>
        <v>0</v>
      </c>
      <c r="AC524" s="689">
        <f t="shared" si="38"/>
        <v>0</v>
      </c>
      <c r="AD524" s="689">
        <f t="shared" si="38"/>
        <v>0.16000000000000014</v>
      </c>
      <c r="AE524" s="689">
        <f t="shared" si="38"/>
        <v>0</v>
      </c>
      <c r="AF524" s="689">
        <f t="shared" si="38"/>
        <v>0</v>
      </c>
      <c r="AG524" s="689">
        <f t="shared" si="38"/>
        <v>0</v>
      </c>
      <c r="AH524" s="689">
        <f t="shared" si="38"/>
        <v>0.13000000000000078</v>
      </c>
      <c r="AI524" s="689">
        <f t="shared" si="38"/>
        <v>0</v>
      </c>
      <c r="AJ524" s="10"/>
      <c r="AK524" s="10"/>
      <c r="AL524" s="10"/>
      <c r="AM524" s="10"/>
      <c r="AN524" s="10"/>
      <c r="AO524" s="10"/>
      <c r="AP524" s="10"/>
      <c r="AQ524" s="10"/>
      <c r="AR524" s="10"/>
      <c r="AS524" s="10"/>
      <c r="AT524" s="10"/>
      <c r="AU524" s="10"/>
      <c r="AV524" s="10"/>
      <c r="AW524" s="10"/>
      <c r="AX524" s="10"/>
      <c r="AY524" s="10"/>
      <c r="AZ524" s="10"/>
      <c r="BA524" s="10"/>
      <c r="BB524" s="10"/>
      <c r="BC524" s="10"/>
      <c r="BD524" s="10"/>
      <c r="BE524" s="173"/>
    </row>
    <row r="525" spans="1:57">
      <c r="A525" s="688">
        <v>5.5555555555555552E-2</v>
      </c>
      <c r="B525" s="689">
        <v>11.99</v>
      </c>
      <c r="C525" s="689">
        <v>14.24</v>
      </c>
      <c r="D525" s="689">
        <v>14</v>
      </c>
      <c r="E525" s="689">
        <v>13.1</v>
      </c>
      <c r="F525" s="689">
        <v>13.18</v>
      </c>
      <c r="G525" s="689">
        <v>14.28</v>
      </c>
      <c r="H525" s="689">
        <v>13.94</v>
      </c>
      <c r="I525" s="689">
        <v>12.41</v>
      </c>
      <c r="J525" s="683">
        <v>11.61</v>
      </c>
      <c r="K525" s="689">
        <v>13.39</v>
      </c>
      <c r="L525" s="689">
        <v>15.15</v>
      </c>
      <c r="M525" s="689">
        <v>13.47</v>
      </c>
      <c r="N525" s="689">
        <v>15.2</v>
      </c>
      <c r="O525" s="689">
        <v>14.37</v>
      </c>
      <c r="P525" s="689">
        <v>14.15</v>
      </c>
      <c r="Q525" s="689">
        <v>11.46</v>
      </c>
      <c r="R525" s="676"/>
      <c r="S525" s="694">
        <v>5.5555555555555552E-2</v>
      </c>
      <c r="T525" s="689">
        <f t="shared" si="40"/>
        <v>0.14000000000000057</v>
      </c>
      <c r="U525" s="689">
        <f t="shared" si="40"/>
        <v>0</v>
      </c>
      <c r="V525" s="689">
        <f t="shared" si="40"/>
        <v>0</v>
      </c>
      <c r="W525" s="689">
        <f t="shared" si="39"/>
        <v>0</v>
      </c>
      <c r="X525" s="689">
        <f t="shared" si="39"/>
        <v>0</v>
      </c>
      <c r="Y525" s="689">
        <f t="shared" si="39"/>
        <v>1.9999999999999574E-2</v>
      </c>
      <c r="Z525" s="689">
        <f t="shared" si="39"/>
        <v>5.9999999999998721E-2</v>
      </c>
      <c r="AA525" s="689">
        <f t="shared" si="39"/>
        <v>1.9999999999999574E-2</v>
      </c>
      <c r="AB525" s="683">
        <f t="shared" si="38"/>
        <v>0</v>
      </c>
      <c r="AC525" s="689">
        <f t="shared" si="38"/>
        <v>0.10000000000000142</v>
      </c>
      <c r="AD525" s="689">
        <f t="shared" si="38"/>
        <v>0</v>
      </c>
      <c r="AE525" s="689">
        <f t="shared" si="38"/>
        <v>2.000000000000135E-2</v>
      </c>
      <c r="AF525" s="689">
        <f t="shared" si="38"/>
        <v>0</v>
      </c>
      <c r="AG525" s="689">
        <f t="shared" si="38"/>
        <v>0</v>
      </c>
      <c r="AH525" s="689">
        <f t="shared" si="38"/>
        <v>0</v>
      </c>
      <c r="AI525" s="689">
        <f t="shared" si="38"/>
        <v>1.0000000000001563E-2</v>
      </c>
      <c r="AJ525" s="10"/>
      <c r="AK525" s="10"/>
      <c r="AL525" s="10"/>
      <c r="AM525" s="10"/>
      <c r="AN525" s="10"/>
      <c r="AO525" s="10"/>
      <c r="AP525" s="10"/>
      <c r="AQ525" s="10"/>
      <c r="AR525" s="10"/>
      <c r="AS525" s="10"/>
      <c r="AT525" s="10"/>
      <c r="AU525" s="10"/>
      <c r="AV525" s="10"/>
      <c r="AW525" s="10"/>
      <c r="AX525" s="10"/>
      <c r="AY525" s="10"/>
      <c r="AZ525" s="10"/>
      <c r="BA525" s="10"/>
      <c r="BB525" s="10"/>
      <c r="BC525" s="10"/>
      <c r="BD525" s="10"/>
      <c r="BE525" s="173"/>
    </row>
    <row r="526" spans="1:57">
      <c r="A526" s="688">
        <v>5.9027777777777783E-2</v>
      </c>
      <c r="B526" s="689">
        <v>12.03</v>
      </c>
      <c r="C526" s="689">
        <v>14.24</v>
      </c>
      <c r="D526" s="689">
        <v>14</v>
      </c>
      <c r="E526" s="689">
        <v>13.21</v>
      </c>
      <c r="F526" s="689">
        <v>13.18</v>
      </c>
      <c r="G526" s="689">
        <v>14.86</v>
      </c>
      <c r="H526" s="689">
        <v>13.94</v>
      </c>
      <c r="I526" s="689">
        <v>12.41</v>
      </c>
      <c r="J526" s="683">
        <v>11.61</v>
      </c>
      <c r="K526" s="689">
        <v>13.39</v>
      </c>
      <c r="L526" s="689">
        <v>15.15</v>
      </c>
      <c r="M526" s="689">
        <v>13.47</v>
      </c>
      <c r="N526" s="689">
        <v>15.2</v>
      </c>
      <c r="O526" s="689">
        <v>14.37</v>
      </c>
      <c r="P526" s="689">
        <v>14.15</v>
      </c>
      <c r="Q526" s="689">
        <v>11.46</v>
      </c>
      <c r="R526" s="676"/>
      <c r="S526" s="694">
        <v>5.9027777777777783E-2</v>
      </c>
      <c r="T526" s="689">
        <f t="shared" si="40"/>
        <v>3.9999999999999147E-2</v>
      </c>
      <c r="U526" s="689">
        <f t="shared" si="40"/>
        <v>0</v>
      </c>
      <c r="V526" s="689">
        <f t="shared" si="40"/>
        <v>0</v>
      </c>
      <c r="W526" s="689">
        <f t="shared" si="39"/>
        <v>0.11000000000000121</v>
      </c>
      <c r="X526" s="689">
        <f t="shared" si="39"/>
        <v>0</v>
      </c>
      <c r="Y526" s="689">
        <f t="shared" si="39"/>
        <v>0.58000000000000007</v>
      </c>
      <c r="Z526" s="689">
        <f t="shared" si="39"/>
        <v>0</v>
      </c>
      <c r="AA526" s="689">
        <f t="shared" si="39"/>
        <v>0</v>
      </c>
      <c r="AB526" s="683">
        <f t="shared" si="38"/>
        <v>0</v>
      </c>
      <c r="AC526" s="689">
        <f t="shared" si="38"/>
        <v>0</v>
      </c>
      <c r="AD526" s="689">
        <f t="shared" si="38"/>
        <v>0</v>
      </c>
      <c r="AE526" s="689">
        <f t="shared" si="38"/>
        <v>0</v>
      </c>
      <c r="AF526" s="689">
        <f t="shared" si="38"/>
        <v>0</v>
      </c>
      <c r="AG526" s="689">
        <f t="shared" si="38"/>
        <v>0</v>
      </c>
      <c r="AH526" s="689">
        <f t="shared" si="38"/>
        <v>0</v>
      </c>
      <c r="AI526" s="689">
        <f t="shared" si="38"/>
        <v>0</v>
      </c>
      <c r="AJ526" s="10"/>
      <c r="AK526" s="10"/>
      <c r="AL526" s="10"/>
      <c r="AM526" s="10"/>
      <c r="AN526" s="10"/>
      <c r="AO526" s="10"/>
      <c r="AP526" s="10"/>
      <c r="AQ526" s="10"/>
      <c r="AR526" s="10"/>
      <c r="AS526" s="10"/>
      <c r="AT526" s="10"/>
      <c r="AU526" s="10"/>
      <c r="AV526" s="10"/>
      <c r="AW526" s="10"/>
      <c r="AX526" s="10"/>
      <c r="AY526" s="10"/>
      <c r="AZ526" s="10"/>
      <c r="BA526" s="10"/>
      <c r="BB526" s="10"/>
      <c r="BC526" s="10"/>
      <c r="BD526" s="10"/>
      <c r="BE526" s="173"/>
    </row>
    <row r="527" spans="1:57">
      <c r="A527" s="688">
        <v>6.25E-2</v>
      </c>
      <c r="B527" s="689">
        <v>12.03</v>
      </c>
      <c r="C527" s="689">
        <v>14.24</v>
      </c>
      <c r="D527" s="689">
        <v>14</v>
      </c>
      <c r="E527" s="689">
        <v>13.21</v>
      </c>
      <c r="F527" s="689">
        <v>13.18</v>
      </c>
      <c r="G527" s="689">
        <v>14.89</v>
      </c>
      <c r="H527" s="689">
        <v>13.94</v>
      </c>
      <c r="I527" s="689">
        <v>12.41</v>
      </c>
      <c r="J527" s="683">
        <v>11.61</v>
      </c>
      <c r="K527" s="689">
        <v>13.4</v>
      </c>
      <c r="L527" s="689">
        <v>15.15</v>
      </c>
      <c r="M527" s="689">
        <v>13.5</v>
      </c>
      <c r="N527" s="689">
        <v>15.22</v>
      </c>
      <c r="O527" s="689">
        <v>14.37</v>
      </c>
      <c r="P527" s="689">
        <v>14.17</v>
      </c>
      <c r="Q527" s="689">
        <v>11.46</v>
      </c>
      <c r="R527" s="676"/>
      <c r="S527" s="694">
        <v>6.25E-2</v>
      </c>
      <c r="T527" s="689">
        <f t="shared" si="40"/>
        <v>0</v>
      </c>
      <c r="U527" s="689">
        <f t="shared" si="40"/>
        <v>0</v>
      </c>
      <c r="V527" s="689">
        <f t="shared" si="40"/>
        <v>0</v>
      </c>
      <c r="W527" s="689">
        <f t="shared" si="39"/>
        <v>0</v>
      </c>
      <c r="X527" s="689">
        <f t="shared" si="39"/>
        <v>0</v>
      </c>
      <c r="Y527" s="689">
        <f t="shared" si="39"/>
        <v>3.0000000000001137E-2</v>
      </c>
      <c r="Z527" s="689">
        <f t="shared" si="39"/>
        <v>0</v>
      </c>
      <c r="AA527" s="689">
        <f t="shared" si="39"/>
        <v>0</v>
      </c>
      <c r="AB527" s="683">
        <f t="shared" si="38"/>
        <v>0</v>
      </c>
      <c r="AC527" s="689">
        <f t="shared" si="38"/>
        <v>9.9999999999997868E-3</v>
      </c>
      <c r="AD527" s="689">
        <f t="shared" si="38"/>
        <v>0</v>
      </c>
      <c r="AE527" s="689">
        <f t="shared" si="38"/>
        <v>2.9999999999999361E-2</v>
      </c>
      <c r="AF527" s="689">
        <f t="shared" si="38"/>
        <v>2.000000000000135E-2</v>
      </c>
      <c r="AG527" s="689">
        <f t="shared" si="38"/>
        <v>0</v>
      </c>
      <c r="AH527" s="689">
        <f t="shared" si="38"/>
        <v>1.9999999999999574E-2</v>
      </c>
      <c r="AI527" s="689">
        <f t="shared" si="38"/>
        <v>0</v>
      </c>
      <c r="AJ527" s="10"/>
      <c r="AK527" s="10"/>
      <c r="AL527" s="10"/>
      <c r="AM527" s="10"/>
      <c r="AN527" s="10"/>
      <c r="AO527" s="10"/>
      <c r="AP527" s="10"/>
      <c r="AQ527" s="10"/>
      <c r="AR527" s="10"/>
      <c r="AS527" s="10"/>
      <c r="AT527" s="10"/>
      <c r="AU527" s="10"/>
      <c r="AV527" s="10"/>
      <c r="AW527" s="10"/>
      <c r="AX527" s="10"/>
      <c r="AY527" s="10"/>
      <c r="AZ527" s="10"/>
      <c r="BA527" s="10"/>
      <c r="BB527" s="10"/>
      <c r="BC527" s="10"/>
      <c r="BD527" s="10"/>
      <c r="BE527" s="173"/>
    </row>
    <row r="528" spans="1:57">
      <c r="A528" s="688">
        <v>6.5972222222222224E-2</v>
      </c>
      <c r="B528" s="689">
        <v>12.04</v>
      </c>
      <c r="C528" s="689">
        <v>14.53</v>
      </c>
      <c r="D528" s="689">
        <v>14</v>
      </c>
      <c r="E528" s="689">
        <v>13.21</v>
      </c>
      <c r="F528" s="689">
        <v>13.18</v>
      </c>
      <c r="G528" s="689">
        <v>14.9</v>
      </c>
      <c r="H528" s="689">
        <v>13.94</v>
      </c>
      <c r="I528" s="689">
        <v>12.41</v>
      </c>
      <c r="J528" s="683">
        <v>11.61</v>
      </c>
      <c r="K528" s="689">
        <v>13.42</v>
      </c>
      <c r="L528" s="689">
        <v>15.15</v>
      </c>
      <c r="M528" s="689">
        <v>13.5</v>
      </c>
      <c r="N528" s="689">
        <v>15.22</v>
      </c>
      <c r="O528" s="689">
        <v>14.37</v>
      </c>
      <c r="P528" s="689">
        <v>14.17</v>
      </c>
      <c r="Q528" s="689">
        <v>11.46</v>
      </c>
      <c r="R528" s="676"/>
      <c r="S528" s="694">
        <v>6.5972222222222224E-2</v>
      </c>
      <c r="T528" s="689">
        <f t="shared" si="40"/>
        <v>9.9999999999997868E-3</v>
      </c>
      <c r="U528" s="689">
        <f t="shared" si="40"/>
        <v>0.28999999999999915</v>
      </c>
      <c r="V528" s="689">
        <f t="shared" si="40"/>
        <v>0</v>
      </c>
      <c r="W528" s="689">
        <f t="shared" si="39"/>
        <v>0</v>
      </c>
      <c r="X528" s="689">
        <f t="shared" si="39"/>
        <v>0</v>
      </c>
      <c r="Y528" s="689">
        <f t="shared" si="39"/>
        <v>9.9999999999997868E-3</v>
      </c>
      <c r="Z528" s="689">
        <f t="shared" si="39"/>
        <v>0</v>
      </c>
      <c r="AA528" s="689">
        <f t="shared" si="39"/>
        <v>0</v>
      </c>
      <c r="AB528" s="683">
        <f t="shared" si="38"/>
        <v>0</v>
      </c>
      <c r="AC528" s="689">
        <f t="shared" si="38"/>
        <v>1.9999999999999574E-2</v>
      </c>
      <c r="AD528" s="689">
        <f t="shared" si="38"/>
        <v>0</v>
      </c>
      <c r="AE528" s="689">
        <f t="shared" si="38"/>
        <v>0</v>
      </c>
      <c r="AF528" s="689">
        <f t="shared" si="38"/>
        <v>0</v>
      </c>
      <c r="AG528" s="689">
        <f t="shared" si="38"/>
        <v>0</v>
      </c>
      <c r="AH528" s="689">
        <f t="shared" si="38"/>
        <v>0</v>
      </c>
      <c r="AI528" s="689">
        <f t="shared" si="38"/>
        <v>0</v>
      </c>
      <c r="AJ528" s="10"/>
      <c r="AK528" s="10"/>
      <c r="AL528" s="10"/>
      <c r="AM528" s="10"/>
      <c r="AN528" s="10"/>
      <c r="AO528" s="10"/>
      <c r="AP528" s="10"/>
      <c r="AQ528" s="10"/>
      <c r="AR528" s="10"/>
      <c r="AS528" s="10"/>
      <c r="AT528" s="10"/>
      <c r="AU528" s="10"/>
      <c r="AV528" s="10"/>
      <c r="AW528" s="10"/>
      <c r="AX528" s="10"/>
      <c r="AY528" s="10"/>
      <c r="AZ528" s="10"/>
      <c r="BA528" s="10"/>
      <c r="BB528" s="10"/>
      <c r="BC528" s="10"/>
      <c r="BD528" s="10"/>
      <c r="BE528" s="173"/>
    </row>
    <row r="529" spans="1:57">
      <c r="A529" s="688">
        <v>6.9444444444444434E-2</v>
      </c>
      <c r="B529" s="689">
        <v>12.04</v>
      </c>
      <c r="C529" s="689">
        <v>14.53</v>
      </c>
      <c r="D529" s="689">
        <v>14</v>
      </c>
      <c r="E529" s="689">
        <v>13.21</v>
      </c>
      <c r="F529" s="689">
        <v>13.18</v>
      </c>
      <c r="G529" s="689">
        <v>14.9</v>
      </c>
      <c r="H529" s="689">
        <v>13.94</v>
      </c>
      <c r="I529" s="689">
        <v>12.42</v>
      </c>
      <c r="J529" s="683">
        <v>11.61</v>
      </c>
      <c r="K529" s="689">
        <v>13.42</v>
      </c>
      <c r="L529" s="689">
        <v>15.15</v>
      </c>
      <c r="M529" s="689">
        <v>13.5</v>
      </c>
      <c r="N529" s="689">
        <v>15.22</v>
      </c>
      <c r="O529" s="689">
        <v>14.37</v>
      </c>
      <c r="P529" s="689">
        <v>14.17</v>
      </c>
      <c r="Q529" s="689">
        <v>11.73</v>
      </c>
      <c r="R529" s="676"/>
      <c r="S529" s="694">
        <v>6.9444444444444434E-2</v>
      </c>
      <c r="T529" s="689">
        <f t="shared" si="40"/>
        <v>0</v>
      </c>
      <c r="U529" s="689">
        <f t="shared" si="40"/>
        <v>0</v>
      </c>
      <c r="V529" s="689">
        <f t="shared" si="40"/>
        <v>0</v>
      </c>
      <c r="W529" s="689">
        <f t="shared" si="39"/>
        <v>0</v>
      </c>
      <c r="X529" s="689">
        <f t="shared" si="39"/>
        <v>0</v>
      </c>
      <c r="Y529" s="689">
        <f t="shared" si="39"/>
        <v>0</v>
      </c>
      <c r="Z529" s="689">
        <f t="shared" si="39"/>
        <v>0</v>
      </c>
      <c r="AA529" s="689">
        <f t="shared" si="39"/>
        <v>9.9999999999997868E-3</v>
      </c>
      <c r="AB529" s="683">
        <f t="shared" si="38"/>
        <v>0</v>
      </c>
      <c r="AC529" s="689">
        <f t="shared" si="38"/>
        <v>0</v>
      </c>
      <c r="AD529" s="689">
        <f t="shared" si="38"/>
        <v>0</v>
      </c>
      <c r="AE529" s="689">
        <f t="shared" si="38"/>
        <v>0</v>
      </c>
      <c r="AF529" s="689">
        <f t="shared" si="38"/>
        <v>0</v>
      </c>
      <c r="AG529" s="689">
        <f t="shared" si="38"/>
        <v>0</v>
      </c>
      <c r="AH529" s="689">
        <f t="shared" si="38"/>
        <v>0</v>
      </c>
      <c r="AI529" s="689">
        <f t="shared" si="38"/>
        <v>0.26999999999999957</v>
      </c>
      <c r="AJ529" s="10"/>
      <c r="AK529" s="10"/>
      <c r="AL529" s="10"/>
      <c r="AM529" s="10"/>
      <c r="AN529" s="10"/>
      <c r="AO529" s="10"/>
      <c r="AP529" s="10"/>
      <c r="AQ529" s="10"/>
      <c r="AR529" s="10"/>
      <c r="AS529" s="10"/>
      <c r="AT529" s="10"/>
      <c r="AU529" s="10"/>
      <c r="AV529" s="10"/>
      <c r="AW529" s="10"/>
      <c r="AX529" s="10"/>
      <c r="AY529" s="10"/>
      <c r="AZ529" s="10"/>
      <c r="BA529" s="10"/>
      <c r="BB529" s="10"/>
      <c r="BC529" s="10"/>
      <c r="BD529" s="10"/>
      <c r="BE529" s="173"/>
    </row>
    <row r="530" spans="1:57">
      <c r="A530" s="688">
        <v>7.2916666666666671E-2</v>
      </c>
      <c r="B530" s="689">
        <v>12.04</v>
      </c>
      <c r="C530" s="689">
        <v>14.54</v>
      </c>
      <c r="D530" s="689">
        <v>14.11</v>
      </c>
      <c r="E530" s="689">
        <v>13.21</v>
      </c>
      <c r="F530" s="689">
        <v>13.18</v>
      </c>
      <c r="G530" s="689">
        <v>14.9</v>
      </c>
      <c r="H530" s="689">
        <v>13.94</v>
      </c>
      <c r="I530" s="689">
        <v>12.42</v>
      </c>
      <c r="J530" s="683">
        <v>11.61</v>
      </c>
      <c r="K530" s="689">
        <v>13.42</v>
      </c>
      <c r="L530" s="689">
        <v>15.15</v>
      </c>
      <c r="M530" s="689">
        <v>13.52</v>
      </c>
      <c r="N530" s="689">
        <v>15.22</v>
      </c>
      <c r="O530" s="689">
        <v>14.48</v>
      </c>
      <c r="P530" s="689">
        <v>14.17</v>
      </c>
      <c r="Q530" s="689">
        <v>11.76</v>
      </c>
      <c r="R530" s="676"/>
      <c r="S530" s="694">
        <v>7.2916666666666671E-2</v>
      </c>
      <c r="T530" s="689">
        <f t="shared" si="40"/>
        <v>0</v>
      </c>
      <c r="U530" s="689">
        <f t="shared" si="40"/>
        <v>9.9999999999997868E-3</v>
      </c>
      <c r="V530" s="689">
        <f t="shared" si="40"/>
        <v>0.10999999999999943</v>
      </c>
      <c r="W530" s="689">
        <f t="shared" si="39"/>
        <v>0</v>
      </c>
      <c r="X530" s="689">
        <f t="shared" si="39"/>
        <v>0</v>
      </c>
      <c r="Y530" s="689">
        <f t="shared" si="39"/>
        <v>0</v>
      </c>
      <c r="Z530" s="689">
        <f t="shared" si="39"/>
        <v>0</v>
      </c>
      <c r="AA530" s="689">
        <f t="shared" si="39"/>
        <v>0</v>
      </c>
      <c r="AB530" s="683">
        <f t="shared" si="38"/>
        <v>0</v>
      </c>
      <c r="AC530" s="689">
        <f t="shared" si="38"/>
        <v>0</v>
      </c>
      <c r="AD530" s="689">
        <f t="shared" si="38"/>
        <v>0</v>
      </c>
      <c r="AE530" s="689">
        <f t="shared" si="38"/>
        <v>1.9999999999999574E-2</v>
      </c>
      <c r="AF530" s="689">
        <f t="shared" si="38"/>
        <v>0</v>
      </c>
      <c r="AG530" s="689">
        <f t="shared" si="38"/>
        <v>0.11000000000000121</v>
      </c>
      <c r="AH530" s="689">
        <f t="shared" si="38"/>
        <v>0</v>
      </c>
      <c r="AI530" s="689">
        <f t="shared" si="38"/>
        <v>2.9999999999999361E-2</v>
      </c>
      <c r="AJ530" s="10"/>
      <c r="AK530" s="10"/>
      <c r="AL530" s="10"/>
      <c r="AM530" s="10"/>
      <c r="AN530" s="10"/>
      <c r="AO530" s="10"/>
      <c r="AP530" s="10"/>
      <c r="AQ530" s="10"/>
      <c r="AR530" s="10"/>
      <c r="AS530" s="10"/>
      <c r="AT530" s="10"/>
      <c r="AU530" s="10"/>
      <c r="AV530" s="10"/>
      <c r="AW530" s="10"/>
      <c r="AX530" s="10"/>
      <c r="AY530" s="10"/>
      <c r="AZ530" s="10"/>
      <c r="BA530" s="10"/>
      <c r="BB530" s="10"/>
      <c r="BC530" s="10"/>
      <c r="BD530" s="10"/>
      <c r="BE530" s="173"/>
    </row>
    <row r="531" spans="1:57">
      <c r="A531" s="688">
        <v>7.6388888888888895E-2</v>
      </c>
      <c r="B531" s="689">
        <v>12.04</v>
      </c>
      <c r="C531" s="689">
        <v>14.57</v>
      </c>
      <c r="D531" s="689">
        <v>14.14</v>
      </c>
      <c r="E531" s="689">
        <v>13.21</v>
      </c>
      <c r="F531" s="689">
        <v>13.18</v>
      </c>
      <c r="G531" s="689">
        <v>14.9</v>
      </c>
      <c r="H531" s="689">
        <v>13.94</v>
      </c>
      <c r="I531" s="689">
        <v>12.42</v>
      </c>
      <c r="J531" s="683">
        <v>11.61</v>
      </c>
      <c r="K531" s="689">
        <v>13.49</v>
      </c>
      <c r="L531" s="689">
        <v>15.15</v>
      </c>
      <c r="M531" s="689">
        <v>13.52</v>
      </c>
      <c r="N531" s="689">
        <v>15.22</v>
      </c>
      <c r="O531" s="689">
        <v>14.48</v>
      </c>
      <c r="P531" s="689">
        <v>14.17</v>
      </c>
      <c r="Q531" s="689">
        <v>11.76</v>
      </c>
      <c r="R531" s="676"/>
      <c r="S531" s="694">
        <v>7.6388888888888895E-2</v>
      </c>
      <c r="T531" s="689">
        <f t="shared" si="40"/>
        <v>0</v>
      </c>
      <c r="U531" s="689">
        <f t="shared" si="40"/>
        <v>3.0000000000001137E-2</v>
      </c>
      <c r="V531" s="689">
        <f t="shared" si="40"/>
        <v>3.0000000000001137E-2</v>
      </c>
      <c r="W531" s="689">
        <f t="shared" si="39"/>
        <v>0</v>
      </c>
      <c r="X531" s="689">
        <f t="shared" si="39"/>
        <v>0</v>
      </c>
      <c r="Y531" s="689">
        <f t="shared" si="39"/>
        <v>0</v>
      </c>
      <c r="Z531" s="689">
        <f t="shared" si="39"/>
        <v>0</v>
      </c>
      <c r="AA531" s="689">
        <f t="shared" si="39"/>
        <v>0</v>
      </c>
      <c r="AB531" s="683">
        <f t="shared" si="38"/>
        <v>0</v>
      </c>
      <c r="AC531" s="689">
        <f t="shared" si="38"/>
        <v>7.0000000000000284E-2</v>
      </c>
      <c r="AD531" s="689">
        <f t="shared" si="38"/>
        <v>0</v>
      </c>
      <c r="AE531" s="689">
        <f t="shared" si="38"/>
        <v>0</v>
      </c>
      <c r="AF531" s="689">
        <f t="shared" si="38"/>
        <v>0</v>
      </c>
      <c r="AG531" s="689">
        <f t="shared" si="38"/>
        <v>0</v>
      </c>
      <c r="AH531" s="689">
        <f t="shared" si="38"/>
        <v>0</v>
      </c>
      <c r="AI531" s="689">
        <f t="shared" si="38"/>
        <v>0</v>
      </c>
      <c r="AJ531" s="10"/>
      <c r="AK531" s="10"/>
      <c r="AL531" s="10"/>
      <c r="AM531" s="10"/>
      <c r="AN531" s="10"/>
      <c r="AO531" s="10"/>
      <c r="AP531" s="10"/>
      <c r="AQ531" s="10"/>
      <c r="AR531" s="10"/>
      <c r="AS531" s="10"/>
      <c r="AT531" s="10"/>
      <c r="AU531" s="10"/>
      <c r="AV531" s="10"/>
      <c r="AW531" s="10"/>
      <c r="AX531" s="10"/>
      <c r="AY531" s="10"/>
      <c r="AZ531" s="10"/>
      <c r="BA531" s="10"/>
      <c r="BB531" s="10"/>
      <c r="BC531" s="10"/>
      <c r="BD531" s="10"/>
      <c r="BE531" s="173"/>
    </row>
    <row r="532" spans="1:57" ht="16" thickBot="1">
      <c r="A532" s="688">
        <v>7.9861111111111105E-2</v>
      </c>
      <c r="B532" s="689">
        <v>12.04</v>
      </c>
      <c r="C532" s="689">
        <v>14.57</v>
      </c>
      <c r="D532" s="689">
        <v>14.14</v>
      </c>
      <c r="E532" s="689">
        <v>13.21</v>
      </c>
      <c r="F532" s="689">
        <v>13.18</v>
      </c>
      <c r="G532" s="689">
        <v>14.9</v>
      </c>
      <c r="H532" s="689">
        <v>13.94</v>
      </c>
      <c r="I532" s="689">
        <v>12.42</v>
      </c>
      <c r="J532" s="683">
        <v>11.61</v>
      </c>
      <c r="K532" s="689">
        <v>13.49</v>
      </c>
      <c r="L532" s="689">
        <v>15.25</v>
      </c>
      <c r="M532" s="689">
        <v>13.52</v>
      </c>
      <c r="N532" s="689">
        <v>15.22</v>
      </c>
      <c r="O532" s="689">
        <v>14.48</v>
      </c>
      <c r="P532" s="689">
        <v>14.17</v>
      </c>
      <c r="Q532" s="689">
        <v>11.76</v>
      </c>
      <c r="R532" s="676"/>
      <c r="S532" s="694">
        <v>7.9861111111111105E-2</v>
      </c>
      <c r="T532" s="689">
        <f t="shared" si="40"/>
        <v>0</v>
      </c>
      <c r="U532" s="689">
        <f t="shared" si="40"/>
        <v>0</v>
      </c>
      <c r="V532" s="689">
        <f t="shared" si="40"/>
        <v>0</v>
      </c>
      <c r="W532" s="689">
        <f t="shared" si="39"/>
        <v>0</v>
      </c>
      <c r="X532" s="689">
        <f t="shared" si="39"/>
        <v>0</v>
      </c>
      <c r="Y532" s="689">
        <f t="shared" si="39"/>
        <v>0</v>
      </c>
      <c r="Z532" s="689">
        <f t="shared" si="39"/>
        <v>0</v>
      </c>
      <c r="AA532" s="689">
        <f t="shared" si="39"/>
        <v>0</v>
      </c>
      <c r="AB532" s="683">
        <f t="shared" si="38"/>
        <v>0</v>
      </c>
      <c r="AC532" s="689">
        <f t="shared" si="38"/>
        <v>0</v>
      </c>
      <c r="AD532" s="689">
        <f t="shared" si="38"/>
        <v>9.9999999999999645E-2</v>
      </c>
      <c r="AE532" s="689">
        <f t="shared" si="38"/>
        <v>0</v>
      </c>
      <c r="AF532" s="689">
        <f t="shared" si="38"/>
        <v>0</v>
      </c>
      <c r="AG532" s="689">
        <f t="shared" si="38"/>
        <v>0</v>
      </c>
      <c r="AH532" s="689">
        <f t="shared" si="38"/>
        <v>0</v>
      </c>
      <c r="AI532" s="689">
        <f t="shared" si="38"/>
        <v>0</v>
      </c>
      <c r="AJ532" s="10"/>
      <c r="AK532" s="10"/>
      <c r="AL532" s="10"/>
      <c r="AM532" s="10"/>
      <c r="AN532" s="10"/>
      <c r="AO532" s="10"/>
      <c r="AP532" s="10"/>
      <c r="AQ532" s="10"/>
      <c r="AR532" s="10"/>
      <c r="AS532" s="10"/>
      <c r="AT532" s="10"/>
      <c r="AU532" s="10"/>
      <c r="AV532" s="10"/>
      <c r="AW532" s="10"/>
      <c r="AX532" s="10"/>
      <c r="AY532" s="10"/>
      <c r="AZ532" s="10"/>
      <c r="BA532" s="10"/>
      <c r="BB532" s="10"/>
      <c r="BC532" s="10"/>
      <c r="BD532" s="10"/>
      <c r="BE532" s="173"/>
    </row>
    <row r="533" spans="1:57" ht="16" thickTop="1">
      <c r="A533" s="693">
        <v>8.3333333333333329E-2</v>
      </c>
      <c r="B533" s="685">
        <v>12.11</v>
      </c>
      <c r="C533" s="685">
        <v>14.57</v>
      </c>
      <c r="D533" s="685">
        <v>14.14</v>
      </c>
      <c r="E533" s="685">
        <v>13.21</v>
      </c>
      <c r="F533" s="685">
        <v>13.18</v>
      </c>
      <c r="G533" s="685">
        <v>14.9</v>
      </c>
      <c r="H533" s="685">
        <v>13.94</v>
      </c>
      <c r="I533" s="685">
        <v>12.42</v>
      </c>
      <c r="J533" s="686">
        <v>11.61</v>
      </c>
      <c r="K533" s="685">
        <v>13.49</v>
      </c>
      <c r="L533" s="685">
        <v>15.52</v>
      </c>
      <c r="M533" s="685">
        <v>13.58</v>
      </c>
      <c r="N533" s="685">
        <v>15.22</v>
      </c>
      <c r="O533" s="685">
        <v>14.48</v>
      </c>
      <c r="P533" s="685">
        <v>14.17</v>
      </c>
      <c r="Q533" s="685">
        <v>11.76</v>
      </c>
      <c r="R533" s="676"/>
      <c r="S533" s="684">
        <v>8.3333333333333329E-2</v>
      </c>
      <c r="T533" s="685">
        <f t="shared" si="40"/>
        <v>7.0000000000000284E-2</v>
      </c>
      <c r="U533" s="685">
        <f t="shared" si="40"/>
        <v>0</v>
      </c>
      <c r="V533" s="685">
        <f t="shared" si="40"/>
        <v>0</v>
      </c>
      <c r="W533" s="685">
        <f t="shared" si="39"/>
        <v>0</v>
      </c>
      <c r="X533" s="685">
        <f t="shared" si="39"/>
        <v>0</v>
      </c>
      <c r="Y533" s="685">
        <f t="shared" si="39"/>
        <v>0</v>
      </c>
      <c r="Z533" s="685">
        <f t="shared" si="39"/>
        <v>0</v>
      </c>
      <c r="AA533" s="685">
        <f t="shared" si="39"/>
        <v>0</v>
      </c>
      <c r="AB533" s="686">
        <f t="shared" si="38"/>
        <v>0</v>
      </c>
      <c r="AC533" s="685">
        <f t="shared" si="38"/>
        <v>0</v>
      </c>
      <c r="AD533" s="685">
        <f t="shared" si="38"/>
        <v>0.26999999999999957</v>
      </c>
      <c r="AE533" s="685">
        <f t="shared" si="38"/>
        <v>6.0000000000000497E-2</v>
      </c>
      <c r="AF533" s="685">
        <f t="shared" si="38"/>
        <v>0</v>
      </c>
      <c r="AG533" s="685">
        <f t="shared" si="38"/>
        <v>0</v>
      </c>
      <c r="AH533" s="685">
        <f t="shared" si="38"/>
        <v>0</v>
      </c>
      <c r="AI533" s="685">
        <f t="shared" si="38"/>
        <v>0</v>
      </c>
      <c r="AJ533" s="10"/>
      <c r="AK533" s="10"/>
      <c r="AL533" s="10"/>
      <c r="AM533" s="10"/>
      <c r="AN533" s="10"/>
      <c r="AO533" s="10"/>
      <c r="AP533" s="10"/>
      <c r="AQ533" s="10"/>
      <c r="AR533" s="10"/>
      <c r="AS533" s="10"/>
      <c r="AT533" s="10"/>
      <c r="AU533" s="10"/>
      <c r="AV533" s="10"/>
      <c r="AW533" s="10"/>
      <c r="AX533" s="10"/>
      <c r="AY533" s="10"/>
      <c r="AZ533" s="10"/>
      <c r="BA533" s="10"/>
      <c r="BB533" s="10"/>
      <c r="BC533" s="10"/>
      <c r="BD533" s="10"/>
      <c r="BE533" s="173"/>
    </row>
    <row r="534" spans="1:57">
      <c r="A534" s="688">
        <v>8.6805555555555566E-2</v>
      </c>
      <c r="B534" s="689">
        <v>12.16</v>
      </c>
      <c r="C534" s="689">
        <v>14.57</v>
      </c>
      <c r="D534" s="689">
        <v>14.37</v>
      </c>
      <c r="E534" s="689">
        <v>13.21</v>
      </c>
      <c r="F534" s="689">
        <v>13.18</v>
      </c>
      <c r="G534" s="689">
        <v>14.9</v>
      </c>
      <c r="H534" s="689">
        <v>13.94</v>
      </c>
      <c r="I534" s="689">
        <v>12.42</v>
      </c>
      <c r="J534" s="683">
        <v>11.61</v>
      </c>
      <c r="K534" s="689">
        <v>13.63</v>
      </c>
      <c r="L534" s="689">
        <v>15.57</v>
      </c>
      <c r="M534" s="689">
        <v>13.58</v>
      </c>
      <c r="N534" s="689">
        <v>15.22</v>
      </c>
      <c r="O534" s="689">
        <v>14.48</v>
      </c>
      <c r="P534" s="689">
        <v>14.17</v>
      </c>
      <c r="Q534" s="689">
        <v>11.76</v>
      </c>
      <c r="R534" s="676"/>
      <c r="S534" s="694">
        <v>8.6805555555555566E-2</v>
      </c>
      <c r="T534" s="689">
        <f t="shared" si="40"/>
        <v>5.0000000000000711E-2</v>
      </c>
      <c r="U534" s="689">
        <f t="shared" si="40"/>
        <v>0</v>
      </c>
      <c r="V534" s="689">
        <f t="shared" si="40"/>
        <v>0.22999999999999865</v>
      </c>
      <c r="W534" s="689">
        <f t="shared" si="39"/>
        <v>0</v>
      </c>
      <c r="X534" s="689">
        <f t="shared" si="39"/>
        <v>0</v>
      </c>
      <c r="Y534" s="689">
        <f t="shared" si="39"/>
        <v>0</v>
      </c>
      <c r="Z534" s="689">
        <f t="shared" si="39"/>
        <v>0</v>
      </c>
      <c r="AA534" s="689">
        <f t="shared" si="39"/>
        <v>0</v>
      </c>
      <c r="AB534" s="683">
        <f t="shared" si="38"/>
        <v>0</v>
      </c>
      <c r="AC534" s="689">
        <f t="shared" si="38"/>
        <v>0.14000000000000057</v>
      </c>
      <c r="AD534" s="689">
        <f t="shared" si="38"/>
        <v>5.0000000000000711E-2</v>
      </c>
      <c r="AE534" s="689">
        <f t="shared" si="38"/>
        <v>0</v>
      </c>
      <c r="AF534" s="689">
        <f t="shared" si="38"/>
        <v>0</v>
      </c>
      <c r="AG534" s="689">
        <f t="shared" si="38"/>
        <v>0</v>
      </c>
      <c r="AH534" s="689">
        <f t="shared" si="38"/>
        <v>0</v>
      </c>
      <c r="AI534" s="689">
        <f t="shared" si="38"/>
        <v>0</v>
      </c>
      <c r="AJ534" s="10"/>
      <c r="AK534" s="10"/>
      <c r="AL534" s="10"/>
      <c r="AM534" s="10"/>
      <c r="AN534" s="10"/>
      <c r="AO534" s="10"/>
      <c r="AP534" s="10"/>
      <c r="AQ534" s="10"/>
      <c r="AR534" s="10"/>
      <c r="AS534" s="10"/>
      <c r="AT534" s="10"/>
      <c r="AU534" s="10"/>
      <c r="AV534" s="10"/>
      <c r="AW534" s="10"/>
      <c r="AX534" s="10"/>
      <c r="AY534" s="10"/>
      <c r="AZ534" s="10"/>
      <c r="BA534" s="10"/>
      <c r="BB534" s="10"/>
      <c r="BC534" s="10"/>
      <c r="BD534" s="10"/>
      <c r="BE534" s="173"/>
    </row>
    <row r="535" spans="1:57">
      <c r="A535" s="688">
        <v>9.0277777777777776E-2</v>
      </c>
      <c r="B535" s="689">
        <v>12.16</v>
      </c>
      <c r="C535" s="689">
        <v>14.57</v>
      </c>
      <c r="D535" s="689">
        <v>14.37</v>
      </c>
      <c r="E535" s="689">
        <v>13.21</v>
      </c>
      <c r="F535" s="689">
        <v>13.18</v>
      </c>
      <c r="G535" s="689">
        <v>14.9</v>
      </c>
      <c r="H535" s="689">
        <v>13.94</v>
      </c>
      <c r="I535" s="689">
        <v>12.42</v>
      </c>
      <c r="J535" s="683">
        <v>11.72</v>
      </c>
      <c r="K535" s="689">
        <v>13.63</v>
      </c>
      <c r="L535" s="689">
        <v>15.57</v>
      </c>
      <c r="M535" s="689">
        <v>13.58</v>
      </c>
      <c r="N535" s="689">
        <v>15.22</v>
      </c>
      <c r="O535" s="689">
        <v>14.78</v>
      </c>
      <c r="P535" s="689">
        <v>14.17</v>
      </c>
      <c r="Q535" s="689">
        <v>11.76</v>
      </c>
      <c r="R535" s="676"/>
      <c r="S535" s="694">
        <v>9.0277777777777776E-2</v>
      </c>
      <c r="T535" s="689">
        <f t="shared" si="40"/>
        <v>0</v>
      </c>
      <c r="U535" s="689">
        <f t="shared" si="40"/>
        <v>0</v>
      </c>
      <c r="V535" s="689">
        <f t="shared" si="40"/>
        <v>0</v>
      </c>
      <c r="W535" s="689">
        <f t="shared" si="39"/>
        <v>0</v>
      </c>
      <c r="X535" s="689">
        <f t="shared" si="39"/>
        <v>0</v>
      </c>
      <c r="Y535" s="689">
        <f t="shared" si="39"/>
        <v>0</v>
      </c>
      <c r="Z535" s="689">
        <f t="shared" si="39"/>
        <v>0</v>
      </c>
      <c r="AA535" s="689">
        <f t="shared" si="39"/>
        <v>0</v>
      </c>
      <c r="AB535" s="683">
        <f t="shared" si="38"/>
        <v>0.11000000000000121</v>
      </c>
      <c r="AC535" s="689">
        <f t="shared" si="38"/>
        <v>0</v>
      </c>
      <c r="AD535" s="689">
        <f t="shared" si="38"/>
        <v>0</v>
      </c>
      <c r="AE535" s="689">
        <f t="shared" si="38"/>
        <v>0</v>
      </c>
      <c r="AF535" s="689">
        <f t="shared" si="38"/>
        <v>0</v>
      </c>
      <c r="AG535" s="689">
        <f t="shared" si="38"/>
        <v>0.29999999999999893</v>
      </c>
      <c r="AH535" s="689">
        <f t="shared" si="38"/>
        <v>0</v>
      </c>
      <c r="AI535" s="689">
        <f t="shared" si="38"/>
        <v>0</v>
      </c>
      <c r="AJ535" s="10"/>
      <c r="AK535" s="10"/>
      <c r="AL535" s="10"/>
      <c r="AM535" s="10"/>
      <c r="AN535" s="10"/>
      <c r="AO535" s="10"/>
      <c r="AP535" s="10"/>
      <c r="AQ535" s="10"/>
      <c r="AR535" s="10"/>
      <c r="AS535" s="10"/>
      <c r="AT535" s="10"/>
      <c r="AU535" s="10"/>
      <c r="AV535" s="10"/>
      <c r="AW535" s="10"/>
      <c r="AX535" s="10"/>
      <c r="AY535" s="10"/>
      <c r="AZ535" s="10"/>
      <c r="BA535" s="10"/>
      <c r="BB535" s="10"/>
      <c r="BC535" s="10"/>
      <c r="BD535" s="10"/>
      <c r="BE535" s="173"/>
    </row>
    <row r="536" spans="1:57">
      <c r="A536" s="688">
        <v>9.375E-2</v>
      </c>
      <c r="B536" s="689">
        <v>12.16</v>
      </c>
      <c r="C536" s="689">
        <v>14.57</v>
      </c>
      <c r="D536" s="689">
        <v>14.37</v>
      </c>
      <c r="E536" s="689">
        <v>13.21</v>
      </c>
      <c r="F536" s="689">
        <v>13.18</v>
      </c>
      <c r="G536" s="689">
        <v>14.9</v>
      </c>
      <c r="H536" s="689">
        <v>13.94</v>
      </c>
      <c r="I536" s="689">
        <v>12.42</v>
      </c>
      <c r="J536" s="683">
        <v>11.72</v>
      </c>
      <c r="K536" s="689">
        <v>13.63</v>
      </c>
      <c r="L536" s="689">
        <v>15.57</v>
      </c>
      <c r="M536" s="689">
        <v>13.61</v>
      </c>
      <c r="N536" s="689">
        <v>15.22</v>
      </c>
      <c r="O536" s="689">
        <v>14.81</v>
      </c>
      <c r="P536" s="689">
        <v>14.17</v>
      </c>
      <c r="Q536" s="689">
        <v>11.77</v>
      </c>
      <c r="R536" s="676"/>
      <c r="S536" s="694">
        <v>9.375E-2</v>
      </c>
      <c r="T536" s="689">
        <f t="shared" si="40"/>
        <v>0</v>
      </c>
      <c r="U536" s="689">
        <f t="shared" si="40"/>
        <v>0</v>
      </c>
      <c r="V536" s="689">
        <f t="shared" si="40"/>
        <v>0</v>
      </c>
      <c r="W536" s="689">
        <f t="shared" si="39"/>
        <v>0</v>
      </c>
      <c r="X536" s="689">
        <f t="shared" si="39"/>
        <v>0</v>
      </c>
      <c r="Y536" s="689">
        <f t="shared" si="39"/>
        <v>0</v>
      </c>
      <c r="Z536" s="689">
        <f t="shared" si="39"/>
        <v>0</v>
      </c>
      <c r="AA536" s="689">
        <f t="shared" si="39"/>
        <v>0</v>
      </c>
      <c r="AB536" s="683">
        <f t="shared" si="38"/>
        <v>0</v>
      </c>
      <c r="AC536" s="689">
        <f t="shared" si="38"/>
        <v>0</v>
      </c>
      <c r="AD536" s="689">
        <f t="shared" si="38"/>
        <v>0</v>
      </c>
      <c r="AE536" s="689">
        <f t="shared" si="38"/>
        <v>2.9999999999999361E-2</v>
      </c>
      <c r="AF536" s="689">
        <f t="shared" si="38"/>
        <v>0</v>
      </c>
      <c r="AG536" s="689">
        <f t="shared" si="38"/>
        <v>3.0000000000001137E-2</v>
      </c>
      <c r="AH536" s="689">
        <f t="shared" si="38"/>
        <v>0</v>
      </c>
      <c r="AI536" s="689">
        <f t="shared" si="38"/>
        <v>9.9999999999997868E-3</v>
      </c>
      <c r="AJ536" s="10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  <c r="AU536" s="10"/>
      <c r="AV536" s="10"/>
      <c r="AW536" s="10"/>
      <c r="AX536" s="10"/>
      <c r="AY536" s="10"/>
      <c r="AZ536" s="10"/>
      <c r="BA536" s="10"/>
      <c r="BB536" s="10"/>
      <c r="BC536" s="10"/>
      <c r="BD536" s="10"/>
      <c r="BE536" s="173"/>
    </row>
    <row r="537" spans="1:57">
      <c r="A537" s="688">
        <v>9.7222222222222224E-2</v>
      </c>
      <c r="B537" s="689">
        <v>12.17</v>
      </c>
      <c r="C537" s="689">
        <v>14.57</v>
      </c>
      <c r="D537" s="689">
        <v>14.37</v>
      </c>
      <c r="E537" s="689">
        <v>13.25</v>
      </c>
      <c r="F537" s="689">
        <v>13.18</v>
      </c>
      <c r="G537" s="689">
        <v>14.9</v>
      </c>
      <c r="H537" s="689">
        <v>13.94</v>
      </c>
      <c r="I537" s="689">
        <v>12.42</v>
      </c>
      <c r="J537" s="683">
        <v>11.78</v>
      </c>
      <c r="K537" s="689">
        <v>13.63</v>
      </c>
      <c r="L537" s="689">
        <v>15.57</v>
      </c>
      <c r="M537" s="689">
        <v>13.61</v>
      </c>
      <c r="N537" s="689">
        <v>15.22</v>
      </c>
      <c r="O537" s="689">
        <v>14.81</v>
      </c>
      <c r="P537" s="689">
        <v>14.17</v>
      </c>
      <c r="Q537" s="689">
        <v>11.8</v>
      </c>
      <c r="R537" s="676"/>
      <c r="S537" s="694">
        <v>9.7222222222222224E-2</v>
      </c>
      <c r="T537" s="689">
        <f t="shared" si="40"/>
        <v>9.9999999999997868E-3</v>
      </c>
      <c r="U537" s="689">
        <f t="shared" si="40"/>
        <v>0</v>
      </c>
      <c r="V537" s="689">
        <f t="shared" si="40"/>
        <v>0</v>
      </c>
      <c r="W537" s="689">
        <f t="shared" si="39"/>
        <v>3.9999999999999147E-2</v>
      </c>
      <c r="X537" s="689">
        <f t="shared" si="39"/>
        <v>0</v>
      </c>
      <c r="Y537" s="689">
        <f t="shared" si="39"/>
        <v>0</v>
      </c>
      <c r="Z537" s="689">
        <f t="shared" si="39"/>
        <v>0</v>
      </c>
      <c r="AA537" s="689">
        <f t="shared" si="39"/>
        <v>0</v>
      </c>
      <c r="AB537" s="683">
        <f t="shared" si="38"/>
        <v>5.9999999999998721E-2</v>
      </c>
      <c r="AC537" s="689">
        <f t="shared" si="38"/>
        <v>0</v>
      </c>
      <c r="AD537" s="689">
        <f t="shared" si="38"/>
        <v>0</v>
      </c>
      <c r="AE537" s="689">
        <f t="shared" si="38"/>
        <v>0</v>
      </c>
      <c r="AF537" s="689">
        <f t="shared" si="38"/>
        <v>0</v>
      </c>
      <c r="AG537" s="689">
        <f t="shared" si="38"/>
        <v>0</v>
      </c>
      <c r="AH537" s="689">
        <f t="shared" si="38"/>
        <v>0</v>
      </c>
      <c r="AI537" s="689">
        <f t="shared" si="38"/>
        <v>3.0000000000001137E-2</v>
      </c>
      <c r="AJ537" s="10"/>
      <c r="AK537" s="10"/>
      <c r="AL537" s="10"/>
      <c r="AM537" s="10"/>
      <c r="AN537" s="10"/>
      <c r="AO537" s="10"/>
      <c r="AP537" s="10"/>
      <c r="AQ537" s="10"/>
      <c r="AR537" s="10"/>
      <c r="AS537" s="10"/>
      <c r="AT537" s="10"/>
      <c r="AU537" s="10"/>
      <c r="AV537" s="10"/>
      <c r="AW537" s="10"/>
      <c r="AX537" s="10"/>
      <c r="AY537" s="10"/>
      <c r="AZ537" s="10"/>
      <c r="BA537" s="10"/>
      <c r="BB537" s="10"/>
      <c r="BC537" s="10"/>
      <c r="BD537" s="10"/>
      <c r="BE537" s="173"/>
    </row>
    <row r="538" spans="1:57">
      <c r="A538" s="688">
        <v>0.10069444444444443</v>
      </c>
      <c r="B538" s="689">
        <v>12.17</v>
      </c>
      <c r="C538" s="689">
        <v>14.57</v>
      </c>
      <c r="D538" s="689">
        <v>14.37</v>
      </c>
      <c r="E538" s="689">
        <v>13.38</v>
      </c>
      <c r="F538" s="689">
        <v>13.18</v>
      </c>
      <c r="G538" s="689">
        <v>14.9</v>
      </c>
      <c r="H538" s="689">
        <v>13.94</v>
      </c>
      <c r="I538" s="689">
        <v>12.42</v>
      </c>
      <c r="J538" s="683">
        <v>11.81</v>
      </c>
      <c r="K538" s="689">
        <v>13.63</v>
      </c>
      <c r="L538" s="689">
        <v>15.57</v>
      </c>
      <c r="M538" s="689">
        <v>13.61</v>
      </c>
      <c r="N538" s="689">
        <v>15.22</v>
      </c>
      <c r="O538" s="689">
        <v>14.84</v>
      </c>
      <c r="P538" s="689">
        <v>14.17</v>
      </c>
      <c r="Q538" s="689">
        <v>11.8</v>
      </c>
      <c r="R538" s="676"/>
      <c r="S538" s="694">
        <v>0.10069444444444443</v>
      </c>
      <c r="T538" s="689">
        <f t="shared" si="40"/>
        <v>0</v>
      </c>
      <c r="U538" s="689">
        <f t="shared" si="40"/>
        <v>0</v>
      </c>
      <c r="V538" s="689">
        <f t="shared" si="40"/>
        <v>0</v>
      </c>
      <c r="W538" s="689">
        <f t="shared" si="39"/>
        <v>0.13000000000000078</v>
      </c>
      <c r="X538" s="689">
        <f t="shared" si="39"/>
        <v>0</v>
      </c>
      <c r="Y538" s="689">
        <f t="shared" si="39"/>
        <v>0</v>
      </c>
      <c r="Z538" s="689">
        <f t="shared" si="39"/>
        <v>0</v>
      </c>
      <c r="AA538" s="689">
        <f t="shared" si="39"/>
        <v>0</v>
      </c>
      <c r="AB538" s="683">
        <f t="shared" si="38"/>
        <v>3.0000000000001137E-2</v>
      </c>
      <c r="AC538" s="689">
        <f t="shared" ref="AC538:AI574" si="41">K538-K537</f>
        <v>0</v>
      </c>
      <c r="AD538" s="689">
        <f t="shared" si="41"/>
        <v>0</v>
      </c>
      <c r="AE538" s="689">
        <f t="shared" si="41"/>
        <v>0</v>
      </c>
      <c r="AF538" s="689">
        <f t="shared" si="41"/>
        <v>0</v>
      </c>
      <c r="AG538" s="689">
        <f t="shared" si="41"/>
        <v>2.9999999999999361E-2</v>
      </c>
      <c r="AH538" s="689">
        <f t="shared" si="41"/>
        <v>0</v>
      </c>
      <c r="AI538" s="689">
        <f t="shared" si="41"/>
        <v>0</v>
      </c>
      <c r="AJ538" s="10"/>
      <c r="AK538" s="10"/>
      <c r="AL538" s="10"/>
      <c r="AM538" s="10"/>
      <c r="AN538" s="10"/>
      <c r="AO538" s="10"/>
      <c r="AP538" s="10"/>
      <c r="AQ538" s="10"/>
      <c r="AR538" s="10"/>
      <c r="AS538" s="10"/>
      <c r="AT538" s="10"/>
      <c r="AU538" s="10"/>
      <c r="AV538" s="10"/>
      <c r="AW538" s="10"/>
      <c r="AX538" s="10"/>
      <c r="AY538" s="10"/>
      <c r="AZ538" s="10"/>
      <c r="BA538" s="10"/>
      <c r="BB538" s="10"/>
      <c r="BC538" s="10"/>
      <c r="BD538" s="10"/>
      <c r="BE538" s="173"/>
    </row>
    <row r="539" spans="1:57">
      <c r="A539" s="688">
        <v>0.10416666666666667</v>
      </c>
      <c r="B539" s="689">
        <v>12.17</v>
      </c>
      <c r="C539" s="689">
        <v>14.58</v>
      </c>
      <c r="D539" s="689">
        <v>14.44</v>
      </c>
      <c r="E539" s="689">
        <v>13.39</v>
      </c>
      <c r="F539" s="689">
        <v>13.18</v>
      </c>
      <c r="G539" s="689">
        <v>14.9</v>
      </c>
      <c r="H539" s="689">
        <v>13.94</v>
      </c>
      <c r="I539" s="689">
        <v>12.42</v>
      </c>
      <c r="J539" s="683">
        <v>11.89</v>
      </c>
      <c r="K539" s="689">
        <v>13.63</v>
      </c>
      <c r="L539" s="689">
        <v>15.57</v>
      </c>
      <c r="M539" s="689">
        <v>13.61</v>
      </c>
      <c r="N539" s="689">
        <v>15.22</v>
      </c>
      <c r="O539" s="689">
        <v>14.84</v>
      </c>
      <c r="P539" s="689">
        <v>14.17</v>
      </c>
      <c r="Q539" s="689">
        <v>11.8</v>
      </c>
      <c r="R539" s="676"/>
      <c r="S539" s="694">
        <v>0.10416666666666667</v>
      </c>
      <c r="T539" s="689">
        <f t="shared" si="40"/>
        <v>0</v>
      </c>
      <c r="U539" s="689">
        <f t="shared" si="40"/>
        <v>9.9999999999997868E-3</v>
      </c>
      <c r="V539" s="689">
        <f t="shared" si="40"/>
        <v>7.0000000000000284E-2</v>
      </c>
      <c r="W539" s="689">
        <f t="shared" si="39"/>
        <v>9.9999999999997868E-3</v>
      </c>
      <c r="X539" s="689">
        <f t="shared" si="39"/>
        <v>0</v>
      </c>
      <c r="Y539" s="689">
        <f t="shared" si="39"/>
        <v>0</v>
      </c>
      <c r="Z539" s="689">
        <f t="shared" si="39"/>
        <v>0</v>
      </c>
      <c r="AA539" s="689">
        <f t="shared" si="39"/>
        <v>0</v>
      </c>
      <c r="AB539" s="683">
        <f t="shared" si="39"/>
        <v>8.0000000000000071E-2</v>
      </c>
      <c r="AC539" s="689">
        <f t="shared" si="41"/>
        <v>0</v>
      </c>
      <c r="AD539" s="689">
        <f t="shared" si="41"/>
        <v>0</v>
      </c>
      <c r="AE539" s="689">
        <f t="shared" si="41"/>
        <v>0</v>
      </c>
      <c r="AF539" s="689">
        <f t="shared" si="41"/>
        <v>0</v>
      </c>
      <c r="AG539" s="689">
        <f t="shared" si="41"/>
        <v>0</v>
      </c>
      <c r="AH539" s="689">
        <f t="shared" si="41"/>
        <v>0</v>
      </c>
      <c r="AI539" s="689">
        <f t="shared" si="41"/>
        <v>0</v>
      </c>
      <c r="AJ539" s="10"/>
      <c r="AK539" s="10"/>
      <c r="AL539" s="10"/>
      <c r="AM539" s="10"/>
      <c r="AN539" s="10"/>
      <c r="AO539" s="10"/>
      <c r="AP539" s="10"/>
      <c r="AQ539" s="10"/>
      <c r="AR539" s="10"/>
      <c r="AS539" s="10"/>
      <c r="AT539" s="10"/>
      <c r="AU539" s="10"/>
      <c r="AV539" s="10"/>
      <c r="AW539" s="10"/>
      <c r="AX539" s="10"/>
      <c r="AY539" s="10"/>
      <c r="AZ539" s="10"/>
      <c r="BA539" s="10"/>
      <c r="BB539" s="10"/>
      <c r="BC539" s="10"/>
      <c r="BD539" s="10"/>
      <c r="BE539" s="173"/>
    </row>
    <row r="540" spans="1:57">
      <c r="A540" s="688">
        <v>0.1076388888888889</v>
      </c>
      <c r="B540" s="689">
        <v>12.17</v>
      </c>
      <c r="C540" s="689">
        <v>14.58</v>
      </c>
      <c r="D540" s="689">
        <v>14.44</v>
      </c>
      <c r="E540" s="689">
        <v>13.39</v>
      </c>
      <c r="F540" s="689">
        <v>13.18</v>
      </c>
      <c r="G540" s="689">
        <v>14.9</v>
      </c>
      <c r="H540" s="689">
        <v>13.94</v>
      </c>
      <c r="I540" s="689">
        <v>12.42</v>
      </c>
      <c r="J540" s="683">
        <v>11.89</v>
      </c>
      <c r="K540" s="689">
        <v>13.63</v>
      </c>
      <c r="L540" s="689">
        <v>15.57</v>
      </c>
      <c r="M540" s="689">
        <v>13.61</v>
      </c>
      <c r="N540" s="689">
        <v>15.22</v>
      </c>
      <c r="O540" s="689">
        <v>14.84</v>
      </c>
      <c r="P540" s="689">
        <v>14.45</v>
      </c>
      <c r="Q540" s="689">
        <v>11.82</v>
      </c>
      <c r="R540" s="676"/>
      <c r="S540" s="694">
        <v>0.1076388888888889</v>
      </c>
      <c r="T540" s="689">
        <f t="shared" si="40"/>
        <v>0</v>
      </c>
      <c r="U540" s="689">
        <f t="shared" si="40"/>
        <v>0</v>
      </c>
      <c r="V540" s="689">
        <f t="shared" si="40"/>
        <v>0</v>
      </c>
      <c r="W540" s="689">
        <f t="shared" si="39"/>
        <v>0</v>
      </c>
      <c r="X540" s="689">
        <f t="shared" si="39"/>
        <v>0</v>
      </c>
      <c r="Y540" s="689">
        <f t="shared" si="39"/>
        <v>0</v>
      </c>
      <c r="Z540" s="689">
        <f t="shared" si="39"/>
        <v>0</v>
      </c>
      <c r="AA540" s="689">
        <f t="shared" si="39"/>
        <v>0</v>
      </c>
      <c r="AB540" s="683">
        <f t="shared" si="39"/>
        <v>0</v>
      </c>
      <c r="AC540" s="689">
        <f t="shared" si="41"/>
        <v>0</v>
      </c>
      <c r="AD540" s="689">
        <f t="shared" si="41"/>
        <v>0</v>
      </c>
      <c r="AE540" s="689">
        <f t="shared" si="41"/>
        <v>0</v>
      </c>
      <c r="AF540" s="689">
        <f t="shared" si="41"/>
        <v>0</v>
      </c>
      <c r="AG540" s="689">
        <f t="shared" si="41"/>
        <v>0</v>
      </c>
      <c r="AH540" s="689">
        <f t="shared" si="41"/>
        <v>0.27999999999999936</v>
      </c>
      <c r="AI540" s="689">
        <f t="shared" si="41"/>
        <v>1.9999999999999574E-2</v>
      </c>
      <c r="AJ540" s="10"/>
      <c r="AK540" s="10"/>
      <c r="AL540" s="10"/>
      <c r="AM540" s="10"/>
      <c r="AN540" s="10"/>
      <c r="AO540" s="10"/>
      <c r="AP540" s="10"/>
      <c r="AQ540" s="10"/>
      <c r="AR540" s="10"/>
      <c r="AS540" s="10"/>
      <c r="AT540" s="10"/>
      <c r="AU540" s="10"/>
      <c r="AV540" s="10"/>
      <c r="AW540" s="10"/>
      <c r="AX540" s="10"/>
      <c r="AY540" s="10"/>
      <c r="AZ540" s="10"/>
      <c r="BA540" s="10"/>
      <c r="BB540" s="10"/>
      <c r="BC540" s="10"/>
      <c r="BD540" s="10"/>
      <c r="BE540" s="173"/>
    </row>
    <row r="541" spans="1:57">
      <c r="A541" s="688">
        <v>0.1111111111111111</v>
      </c>
      <c r="B541" s="689">
        <v>12.33</v>
      </c>
      <c r="C541" s="689">
        <v>14.58</v>
      </c>
      <c r="D541" s="689">
        <v>14.46</v>
      </c>
      <c r="E541" s="689">
        <v>13.39</v>
      </c>
      <c r="F541" s="689">
        <v>13.18</v>
      </c>
      <c r="G541" s="689">
        <v>14.9</v>
      </c>
      <c r="H541" s="689">
        <v>13.94</v>
      </c>
      <c r="I541" s="689">
        <v>12.42</v>
      </c>
      <c r="J541" s="683">
        <v>11.89</v>
      </c>
      <c r="K541" s="689">
        <v>13.63</v>
      </c>
      <c r="L541" s="689">
        <v>15.57</v>
      </c>
      <c r="M541" s="689">
        <v>13.61</v>
      </c>
      <c r="N541" s="689">
        <v>15.22</v>
      </c>
      <c r="O541" s="689">
        <v>14.84</v>
      </c>
      <c r="P541" s="689">
        <v>14.45</v>
      </c>
      <c r="Q541" s="689">
        <v>11.82</v>
      </c>
      <c r="R541" s="676"/>
      <c r="S541" s="694">
        <v>0.1111111111111111</v>
      </c>
      <c r="T541" s="689">
        <f t="shared" si="40"/>
        <v>0.16000000000000014</v>
      </c>
      <c r="U541" s="689">
        <f t="shared" si="40"/>
        <v>0</v>
      </c>
      <c r="V541" s="689">
        <f t="shared" si="40"/>
        <v>2.000000000000135E-2</v>
      </c>
      <c r="W541" s="689">
        <f t="shared" si="39"/>
        <v>0</v>
      </c>
      <c r="X541" s="689">
        <f t="shared" si="39"/>
        <v>0</v>
      </c>
      <c r="Y541" s="689">
        <f t="shared" si="39"/>
        <v>0</v>
      </c>
      <c r="Z541" s="689">
        <f t="shared" si="39"/>
        <v>0</v>
      </c>
      <c r="AA541" s="689">
        <f t="shared" si="39"/>
        <v>0</v>
      </c>
      <c r="AB541" s="683">
        <f t="shared" si="39"/>
        <v>0</v>
      </c>
      <c r="AC541" s="689">
        <f t="shared" si="41"/>
        <v>0</v>
      </c>
      <c r="AD541" s="689">
        <f t="shared" si="41"/>
        <v>0</v>
      </c>
      <c r="AE541" s="689">
        <f t="shared" si="41"/>
        <v>0</v>
      </c>
      <c r="AF541" s="689">
        <f t="shared" si="41"/>
        <v>0</v>
      </c>
      <c r="AG541" s="689">
        <f t="shared" si="41"/>
        <v>0</v>
      </c>
      <c r="AH541" s="689">
        <f t="shared" si="41"/>
        <v>0</v>
      </c>
      <c r="AI541" s="689">
        <f t="shared" si="41"/>
        <v>0</v>
      </c>
      <c r="AJ541" s="10"/>
      <c r="AK541" s="10"/>
      <c r="AL541" s="10"/>
      <c r="AM541" s="10"/>
      <c r="AN541" s="10"/>
      <c r="AO541" s="10"/>
      <c r="AP541" s="10"/>
      <c r="AQ541" s="10"/>
      <c r="AR541" s="10"/>
      <c r="AS541" s="10"/>
      <c r="AT541" s="10"/>
      <c r="AU541" s="10"/>
      <c r="AV541" s="10"/>
      <c r="AW541" s="10"/>
      <c r="AX541" s="10"/>
      <c r="AY541" s="10"/>
      <c r="AZ541" s="10"/>
      <c r="BA541" s="10"/>
      <c r="BB541" s="10"/>
      <c r="BC541" s="10"/>
      <c r="BD541" s="10"/>
      <c r="BE541" s="173"/>
    </row>
    <row r="542" spans="1:57">
      <c r="A542" s="688">
        <v>0.11458333333333333</v>
      </c>
      <c r="B542" s="689">
        <v>12.45</v>
      </c>
      <c r="C542" s="689">
        <v>14.58</v>
      </c>
      <c r="D542" s="689">
        <v>14.46</v>
      </c>
      <c r="E542" s="689">
        <v>13.39</v>
      </c>
      <c r="F542" s="689">
        <v>13.18</v>
      </c>
      <c r="G542" s="689">
        <v>14.9</v>
      </c>
      <c r="H542" s="689">
        <v>13.94</v>
      </c>
      <c r="I542" s="689">
        <v>12.42</v>
      </c>
      <c r="J542" s="683">
        <v>11.89</v>
      </c>
      <c r="K542" s="689">
        <v>13.63</v>
      </c>
      <c r="L542" s="689">
        <v>15.57</v>
      </c>
      <c r="M542" s="689">
        <v>13.61</v>
      </c>
      <c r="N542" s="689">
        <v>15.22</v>
      </c>
      <c r="O542" s="689">
        <v>14.84</v>
      </c>
      <c r="P542" s="689">
        <v>14.45</v>
      </c>
      <c r="Q542" s="689">
        <v>11.82</v>
      </c>
      <c r="R542" s="676"/>
      <c r="S542" s="694">
        <v>0.11458333333333333</v>
      </c>
      <c r="T542" s="689">
        <f t="shared" si="40"/>
        <v>0.11999999999999922</v>
      </c>
      <c r="U542" s="689">
        <f t="shared" si="40"/>
        <v>0</v>
      </c>
      <c r="V542" s="689">
        <f t="shared" si="40"/>
        <v>0</v>
      </c>
      <c r="W542" s="689">
        <f t="shared" si="39"/>
        <v>0</v>
      </c>
      <c r="X542" s="689">
        <f t="shared" si="39"/>
        <v>0</v>
      </c>
      <c r="Y542" s="689">
        <f t="shared" si="39"/>
        <v>0</v>
      </c>
      <c r="Z542" s="689">
        <f t="shared" si="39"/>
        <v>0</v>
      </c>
      <c r="AA542" s="689">
        <f t="shared" si="39"/>
        <v>0</v>
      </c>
      <c r="AB542" s="683">
        <f t="shared" si="39"/>
        <v>0</v>
      </c>
      <c r="AC542" s="689">
        <f t="shared" si="41"/>
        <v>0</v>
      </c>
      <c r="AD542" s="689">
        <f t="shared" si="41"/>
        <v>0</v>
      </c>
      <c r="AE542" s="689">
        <f t="shared" si="41"/>
        <v>0</v>
      </c>
      <c r="AF542" s="689">
        <f t="shared" si="41"/>
        <v>0</v>
      </c>
      <c r="AG542" s="689">
        <f t="shared" si="41"/>
        <v>0</v>
      </c>
      <c r="AH542" s="689">
        <f t="shared" si="41"/>
        <v>0</v>
      </c>
      <c r="AI542" s="689">
        <f t="shared" si="41"/>
        <v>0</v>
      </c>
      <c r="AJ542" s="10"/>
      <c r="AK542" s="10"/>
      <c r="AL542" s="10"/>
      <c r="AM542" s="10"/>
      <c r="AN542" s="10"/>
      <c r="AO542" s="10"/>
      <c r="AP542" s="10"/>
      <c r="AQ542" s="10"/>
      <c r="AR542" s="10"/>
      <c r="AS542" s="10"/>
      <c r="AT542" s="10"/>
      <c r="AU542" s="10"/>
      <c r="AV542" s="10"/>
      <c r="AW542" s="10"/>
      <c r="AX542" s="10"/>
      <c r="AY542" s="10"/>
      <c r="AZ542" s="10"/>
      <c r="BA542" s="10"/>
      <c r="BB542" s="10"/>
      <c r="BC542" s="10"/>
      <c r="BD542" s="10"/>
      <c r="BE542" s="173"/>
    </row>
    <row r="543" spans="1:57">
      <c r="A543" s="688">
        <v>0.11805555555555557</v>
      </c>
      <c r="B543" s="689">
        <v>12.45</v>
      </c>
      <c r="C543" s="689">
        <v>14.58</v>
      </c>
      <c r="D543" s="689">
        <v>14.46</v>
      </c>
      <c r="E543" s="689">
        <v>13.39</v>
      </c>
      <c r="F543" s="689">
        <v>13.2</v>
      </c>
      <c r="G543" s="689">
        <v>14.9</v>
      </c>
      <c r="H543" s="689">
        <v>13.94</v>
      </c>
      <c r="I543" s="689">
        <v>12.42</v>
      </c>
      <c r="J543" s="683">
        <v>11.89</v>
      </c>
      <c r="K543" s="689">
        <v>13.63</v>
      </c>
      <c r="L543" s="689">
        <v>15.57</v>
      </c>
      <c r="M543" s="689">
        <v>13.61</v>
      </c>
      <c r="N543" s="689">
        <v>15.22</v>
      </c>
      <c r="O543" s="689">
        <v>14.84</v>
      </c>
      <c r="P543" s="689">
        <v>14.45</v>
      </c>
      <c r="Q543" s="689">
        <v>11.82</v>
      </c>
      <c r="R543" s="676"/>
      <c r="S543" s="694">
        <v>0.11805555555555557</v>
      </c>
      <c r="T543" s="689">
        <f t="shared" si="40"/>
        <v>0</v>
      </c>
      <c r="U543" s="689">
        <f t="shared" si="40"/>
        <v>0</v>
      </c>
      <c r="V543" s="689">
        <f t="shared" si="40"/>
        <v>0</v>
      </c>
      <c r="W543" s="689">
        <f t="shared" si="39"/>
        <v>0</v>
      </c>
      <c r="X543" s="689">
        <f t="shared" si="39"/>
        <v>1.9999999999999574E-2</v>
      </c>
      <c r="Y543" s="689">
        <f t="shared" si="39"/>
        <v>0</v>
      </c>
      <c r="Z543" s="689">
        <f t="shared" si="39"/>
        <v>0</v>
      </c>
      <c r="AA543" s="689">
        <f t="shared" si="39"/>
        <v>0</v>
      </c>
      <c r="AB543" s="683">
        <f t="shared" si="39"/>
        <v>0</v>
      </c>
      <c r="AC543" s="689">
        <f t="shared" si="41"/>
        <v>0</v>
      </c>
      <c r="AD543" s="689">
        <f t="shared" si="41"/>
        <v>0</v>
      </c>
      <c r="AE543" s="689">
        <f t="shared" si="41"/>
        <v>0</v>
      </c>
      <c r="AF543" s="689">
        <f t="shared" si="41"/>
        <v>0</v>
      </c>
      <c r="AG543" s="689">
        <f t="shared" si="41"/>
        <v>0</v>
      </c>
      <c r="AH543" s="689">
        <f t="shared" si="41"/>
        <v>0</v>
      </c>
      <c r="AI543" s="689">
        <f t="shared" si="41"/>
        <v>0</v>
      </c>
      <c r="AJ543" s="10"/>
      <c r="AK543" s="10"/>
      <c r="AL543" s="10"/>
      <c r="AM543" s="10"/>
      <c r="AN543" s="10"/>
      <c r="AO543" s="10"/>
      <c r="AP543" s="10"/>
      <c r="AQ543" s="10"/>
      <c r="AR543" s="10"/>
      <c r="AS543" s="10"/>
      <c r="AT543" s="10"/>
      <c r="AU543" s="10"/>
      <c r="AV543" s="10"/>
      <c r="AW543" s="10"/>
      <c r="AX543" s="10"/>
      <c r="AY543" s="10"/>
      <c r="AZ543" s="10"/>
      <c r="BA543" s="10"/>
      <c r="BB543" s="10"/>
      <c r="BC543" s="10"/>
      <c r="BD543" s="10"/>
      <c r="BE543" s="173"/>
    </row>
    <row r="544" spans="1:57" ht="16" thickBot="1">
      <c r="A544" s="688">
        <v>0.12152777777777778</v>
      </c>
      <c r="B544" s="689">
        <v>12.5</v>
      </c>
      <c r="C544" s="689">
        <v>14.64</v>
      </c>
      <c r="D544" s="689">
        <v>14.46</v>
      </c>
      <c r="E544" s="689">
        <v>13.39</v>
      </c>
      <c r="F544" s="689">
        <v>13.2</v>
      </c>
      <c r="G544" s="689">
        <v>14.9</v>
      </c>
      <c r="H544" s="689">
        <v>13.94</v>
      </c>
      <c r="I544" s="689">
        <v>12.54</v>
      </c>
      <c r="J544" s="683">
        <v>11.89</v>
      </c>
      <c r="K544" s="689">
        <v>13.66</v>
      </c>
      <c r="L544" s="689">
        <v>15.57</v>
      </c>
      <c r="M544" s="689">
        <v>13.61</v>
      </c>
      <c r="N544" s="689">
        <v>15.22</v>
      </c>
      <c r="O544" s="689">
        <v>14.84</v>
      </c>
      <c r="P544" s="689">
        <v>14.45</v>
      </c>
      <c r="Q544" s="689">
        <v>11.82</v>
      </c>
      <c r="R544" s="676"/>
      <c r="S544" s="694">
        <v>0.12152777777777778</v>
      </c>
      <c r="T544" s="689">
        <f t="shared" si="40"/>
        <v>5.0000000000000711E-2</v>
      </c>
      <c r="U544" s="689">
        <f t="shared" si="40"/>
        <v>6.0000000000000497E-2</v>
      </c>
      <c r="V544" s="689">
        <f t="shared" si="40"/>
        <v>0</v>
      </c>
      <c r="W544" s="689">
        <f t="shared" si="39"/>
        <v>0</v>
      </c>
      <c r="X544" s="689">
        <f t="shared" si="39"/>
        <v>0</v>
      </c>
      <c r="Y544" s="689">
        <f t="shared" si="39"/>
        <v>0</v>
      </c>
      <c r="Z544" s="689">
        <f t="shared" si="39"/>
        <v>0</v>
      </c>
      <c r="AA544" s="689">
        <f t="shared" si="39"/>
        <v>0.11999999999999922</v>
      </c>
      <c r="AB544" s="683">
        <f t="shared" si="39"/>
        <v>0</v>
      </c>
      <c r="AC544" s="689">
        <f t="shared" si="41"/>
        <v>2.9999999999999361E-2</v>
      </c>
      <c r="AD544" s="689">
        <f t="shared" si="41"/>
        <v>0</v>
      </c>
      <c r="AE544" s="689">
        <f t="shared" si="41"/>
        <v>0</v>
      </c>
      <c r="AF544" s="689">
        <f t="shared" si="41"/>
        <v>0</v>
      </c>
      <c r="AG544" s="689">
        <f t="shared" si="41"/>
        <v>0</v>
      </c>
      <c r="AH544" s="689">
        <f t="shared" si="41"/>
        <v>0</v>
      </c>
      <c r="AI544" s="689">
        <f t="shared" si="41"/>
        <v>0</v>
      </c>
      <c r="AJ544" s="10"/>
      <c r="AK544" s="10"/>
      <c r="AL544" s="10"/>
      <c r="AM544" s="10"/>
      <c r="AN544" s="10"/>
      <c r="AO544" s="10"/>
      <c r="AP544" s="10"/>
      <c r="AQ544" s="10"/>
      <c r="AR544" s="10"/>
      <c r="AS544" s="10"/>
      <c r="AT544" s="10"/>
      <c r="AU544" s="10"/>
      <c r="AV544" s="10"/>
      <c r="AW544" s="10"/>
      <c r="AX544" s="10"/>
      <c r="AY544" s="10"/>
      <c r="AZ544" s="10"/>
      <c r="BA544" s="10"/>
      <c r="BB544" s="10"/>
      <c r="BC544" s="10"/>
      <c r="BD544" s="10"/>
      <c r="BE544" s="173"/>
    </row>
    <row r="545" spans="1:57" ht="16" thickTop="1">
      <c r="A545" s="693">
        <v>0.125</v>
      </c>
      <c r="B545" s="685">
        <v>12.5</v>
      </c>
      <c r="C545" s="685">
        <v>14.64</v>
      </c>
      <c r="D545" s="685">
        <v>14.52</v>
      </c>
      <c r="E545" s="685">
        <v>13.39</v>
      </c>
      <c r="F545" s="685">
        <v>13.2</v>
      </c>
      <c r="G545" s="685">
        <v>14.9</v>
      </c>
      <c r="H545" s="685">
        <v>13.94</v>
      </c>
      <c r="I545" s="685">
        <v>12.54</v>
      </c>
      <c r="J545" s="686">
        <v>12.03</v>
      </c>
      <c r="K545" s="685">
        <v>13.66</v>
      </c>
      <c r="L545" s="685">
        <v>15.57</v>
      </c>
      <c r="M545" s="685">
        <v>13.61</v>
      </c>
      <c r="N545" s="685">
        <v>15.22</v>
      </c>
      <c r="O545" s="685">
        <v>14.84</v>
      </c>
      <c r="P545" s="685">
        <v>14.45</v>
      </c>
      <c r="Q545" s="685">
        <v>11.82</v>
      </c>
      <c r="R545" s="676"/>
      <c r="S545" s="684">
        <v>0.125</v>
      </c>
      <c r="T545" s="685">
        <f t="shared" si="40"/>
        <v>0</v>
      </c>
      <c r="U545" s="685">
        <f t="shared" si="40"/>
        <v>0</v>
      </c>
      <c r="V545" s="685">
        <f t="shared" si="40"/>
        <v>5.9999999999998721E-2</v>
      </c>
      <c r="W545" s="685">
        <f t="shared" si="39"/>
        <v>0</v>
      </c>
      <c r="X545" s="685">
        <f t="shared" si="39"/>
        <v>0</v>
      </c>
      <c r="Y545" s="685">
        <f t="shared" si="39"/>
        <v>0</v>
      </c>
      <c r="Z545" s="685">
        <f t="shared" si="39"/>
        <v>0</v>
      </c>
      <c r="AA545" s="685">
        <f t="shared" si="39"/>
        <v>0</v>
      </c>
      <c r="AB545" s="686">
        <f t="shared" si="39"/>
        <v>0.13999999999999879</v>
      </c>
      <c r="AC545" s="685">
        <f t="shared" si="41"/>
        <v>0</v>
      </c>
      <c r="AD545" s="685">
        <f t="shared" si="41"/>
        <v>0</v>
      </c>
      <c r="AE545" s="685">
        <f t="shared" si="41"/>
        <v>0</v>
      </c>
      <c r="AF545" s="685">
        <f t="shared" si="41"/>
        <v>0</v>
      </c>
      <c r="AG545" s="685">
        <f t="shared" si="41"/>
        <v>0</v>
      </c>
      <c r="AH545" s="685">
        <f t="shared" si="41"/>
        <v>0</v>
      </c>
      <c r="AI545" s="685">
        <f t="shared" si="41"/>
        <v>0</v>
      </c>
      <c r="AJ545" s="10"/>
      <c r="AK545" s="10"/>
      <c r="AL545" s="10"/>
      <c r="AM545" s="10"/>
      <c r="AN545" s="10"/>
      <c r="AO545" s="10"/>
      <c r="AP545" s="10"/>
      <c r="AQ545" s="10"/>
      <c r="AR545" s="10"/>
      <c r="AS545" s="10"/>
      <c r="AT545" s="10"/>
      <c r="AU545" s="10"/>
      <c r="AV545" s="10"/>
      <c r="AW545" s="10"/>
      <c r="AX545" s="10"/>
      <c r="AY545" s="10"/>
      <c r="AZ545" s="10"/>
      <c r="BA545" s="10"/>
      <c r="BB545" s="10"/>
      <c r="BC545" s="10"/>
      <c r="BD545" s="10"/>
      <c r="BE545" s="173"/>
    </row>
    <row r="546" spans="1:57">
      <c r="A546" s="688">
        <v>0.12847222222222224</v>
      </c>
      <c r="B546" s="689">
        <v>12.5</v>
      </c>
      <c r="C546" s="689">
        <v>14.64</v>
      </c>
      <c r="D546" s="689">
        <v>14.52</v>
      </c>
      <c r="E546" s="689">
        <v>13.39</v>
      </c>
      <c r="F546" s="689">
        <v>13.21</v>
      </c>
      <c r="G546" s="689">
        <v>14.9</v>
      </c>
      <c r="H546" s="689">
        <v>14.17</v>
      </c>
      <c r="I546" s="689">
        <v>12.57</v>
      </c>
      <c r="J546" s="683">
        <v>12.07</v>
      </c>
      <c r="K546" s="689">
        <v>13.66</v>
      </c>
      <c r="L546" s="689">
        <v>15.57</v>
      </c>
      <c r="M546" s="689">
        <v>13.61</v>
      </c>
      <c r="N546" s="689">
        <v>15.26</v>
      </c>
      <c r="O546" s="689">
        <v>14.84</v>
      </c>
      <c r="P546" s="689">
        <v>14.45</v>
      </c>
      <c r="Q546" s="689">
        <v>11.82</v>
      </c>
      <c r="R546" s="676"/>
      <c r="S546" s="694">
        <v>0.12847222222222224</v>
      </c>
      <c r="T546" s="689">
        <f t="shared" si="40"/>
        <v>0</v>
      </c>
      <c r="U546" s="689">
        <f t="shared" si="40"/>
        <v>0</v>
      </c>
      <c r="V546" s="689">
        <f t="shared" si="40"/>
        <v>0</v>
      </c>
      <c r="W546" s="689">
        <f t="shared" si="39"/>
        <v>0</v>
      </c>
      <c r="X546" s="689">
        <f t="shared" si="39"/>
        <v>1.0000000000001563E-2</v>
      </c>
      <c r="Y546" s="689">
        <f t="shared" si="39"/>
        <v>0</v>
      </c>
      <c r="Z546" s="689">
        <f t="shared" si="39"/>
        <v>0.23000000000000043</v>
      </c>
      <c r="AA546" s="689">
        <f t="shared" si="39"/>
        <v>3.0000000000001137E-2</v>
      </c>
      <c r="AB546" s="683">
        <f t="shared" si="39"/>
        <v>4.0000000000000924E-2</v>
      </c>
      <c r="AC546" s="689">
        <f t="shared" si="41"/>
        <v>0</v>
      </c>
      <c r="AD546" s="689">
        <f t="shared" si="41"/>
        <v>0</v>
      </c>
      <c r="AE546" s="689">
        <f t="shared" si="41"/>
        <v>0</v>
      </c>
      <c r="AF546" s="689">
        <f t="shared" si="41"/>
        <v>3.9999999999999147E-2</v>
      </c>
      <c r="AG546" s="689">
        <f t="shared" si="41"/>
        <v>0</v>
      </c>
      <c r="AH546" s="689">
        <f t="shared" si="41"/>
        <v>0</v>
      </c>
      <c r="AI546" s="689">
        <f t="shared" si="41"/>
        <v>0</v>
      </c>
      <c r="AJ546" s="10"/>
      <c r="AK546" s="10"/>
      <c r="AL546" s="10"/>
      <c r="AM546" s="10"/>
      <c r="AN546" s="10"/>
      <c r="AO546" s="10"/>
      <c r="AP546" s="10"/>
      <c r="AQ546" s="10"/>
      <c r="AR546" s="10"/>
      <c r="AS546" s="10"/>
      <c r="AT546" s="10"/>
      <c r="AU546" s="10"/>
      <c r="AV546" s="10"/>
      <c r="AW546" s="10"/>
      <c r="AX546" s="10"/>
      <c r="AY546" s="10"/>
      <c r="AZ546" s="10"/>
      <c r="BA546" s="10"/>
      <c r="BB546" s="10"/>
      <c r="BC546" s="10"/>
      <c r="BD546" s="10"/>
      <c r="BE546" s="173"/>
    </row>
    <row r="547" spans="1:57">
      <c r="A547" s="688">
        <v>0.13194444444444445</v>
      </c>
      <c r="B547" s="689">
        <v>12.5</v>
      </c>
      <c r="C547" s="689">
        <v>14.64</v>
      </c>
      <c r="D547" s="689">
        <v>14.52</v>
      </c>
      <c r="E547" s="689">
        <v>13.39</v>
      </c>
      <c r="F547" s="689">
        <v>13.21</v>
      </c>
      <c r="G547" s="689">
        <v>14.9</v>
      </c>
      <c r="H547" s="689">
        <v>14.17</v>
      </c>
      <c r="I547" s="689">
        <v>12.57</v>
      </c>
      <c r="J547" s="683">
        <v>12.07</v>
      </c>
      <c r="K547" s="689">
        <v>13.66</v>
      </c>
      <c r="L547" s="689">
        <v>15.57</v>
      </c>
      <c r="M547" s="689">
        <v>13.61</v>
      </c>
      <c r="N547" s="689">
        <v>15.26</v>
      </c>
      <c r="O547" s="689">
        <v>14.84</v>
      </c>
      <c r="P547" s="689">
        <v>14.47</v>
      </c>
      <c r="Q547" s="689">
        <v>11.82</v>
      </c>
      <c r="R547" s="676"/>
      <c r="S547" s="694">
        <v>0.13194444444444445</v>
      </c>
      <c r="T547" s="689">
        <f t="shared" si="40"/>
        <v>0</v>
      </c>
      <c r="U547" s="689">
        <f t="shared" si="40"/>
        <v>0</v>
      </c>
      <c r="V547" s="689">
        <f t="shared" si="40"/>
        <v>0</v>
      </c>
      <c r="W547" s="689">
        <f t="shared" si="39"/>
        <v>0</v>
      </c>
      <c r="X547" s="689">
        <f t="shared" si="39"/>
        <v>0</v>
      </c>
      <c r="Y547" s="689">
        <f t="shared" si="39"/>
        <v>0</v>
      </c>
      <c r="Z547" s="689">
        <f t="shared" si="39"/>
        <v>0</v>
      </c>
      <c r="AA547" s="689">
        <f t="shared" si="39"/>
        <v>0</v>
      </c>
      <c r="AB547" s="683">
        <f t="shared" si="39"/>
        <v>0</v>
      </c>
      <c r="AC547" s="689">
        <f t="shared" si="41"/>
        <v>0</v>
      </c>
      <c r="AD547" s="689">
        <f t="shared" si="41"/>
        <v>0</v>
      </c>
      <c r="AE547" s="689">
        <f t="shared" si="41"/>
        <v>0</v>
      </c>
      <c r="AF547" s="689">
        <f t="shared" si="41"/>
        <v>0</v>
      </c>
      <c r="AG547" s="689">
        <f t="shared" si="41"/>
        <v>0</v>
      </c>
      <c r="AH547" s="689">
        <f t="shared" si="41"/>
        <v>2.000000000000135E-2</v>
      </c>
      <c r="AI547" s="689">
        <f t="shared" si="41"/>
        <v>0</v>
      </c>
      <c r="AJ547" s="10"/>
      <c r="AK547" s="10"/>
      <c r="AL547" s="10"/>
      <c r="AM547" s="10"/>
      <c r="AN547" s="10"/>
      <c r="AO547" s="10"/>
      <c r="AP547" s="10"/>
      <c r="AQ547" s="10"/>
      <c r="AR547" s="10"/>
      <c r="AS547" s="10"/>
      <c r="AT547" s="10"/>
      <c r="AU547" s="10"/>
      <c r="AV547" s="10"/>
      <c r="AW547" s="10"/>
      <c r="AX547" s="10"/>
      <c r="AY547" s="10"/>
      <c r="AZ547" s="10"/>
      <c r="BA547" s="10"/>
      <c r="BB547" s="10"/>
      <c r="BC547" s="10"/>
      <c r="BD547" s="10"/>
      <c r="BE547" s="173"/>
    </row>
    <row r="548" spans="1:57">
      <c r="A548" s="688">
        <v>0.13541666666666666</v>
      </c>
      <c r="B548" s="689">
        <v>12.5</v>
      </c>
      <c r="C548" s="689">
        <v>14.64</v>
      </c>
      <c r="D548" s="689">
        <v>14.52</v>
      </c>
      <c r="E548" s="689">
        <v>13.39</v>
      </c>
      <c r="F548" s="689">
        <v>13.21</v>
      </c>
      <c r="G548" s="689">
        <v>14.9</v>
      </c>
      <c r="H548" s="689">
        <v>14.17</v>
      </c>
      <c r="I548" s="689">
        <v>12.62</v>
      </c>
      <c r="J548" s="683">
        <v>12.07</v>
      </c>
      <c r="K548" s="689">
        <v>13.69</v>
      </c>
      <c r="L548" s="689">
        <v>15.57</v>
      </c>
      <c r="M548" s="689">
        <v>13.61</v>
      </c>
      <c r="N548" s="689">
        <v>15.26</v>
      </c>
      <c r="O548" s="689">
        <v>14.84</v>
      </c>
      <c r="P548" s="689">
        <v>14.47</v>
      </c>
      <c r="Q548" s="689">
        <v>11.82</v>
      </c>
      <c r="R548" s="676"/>
      <c r="S548" s="694">
        <v>0.13541666666666666</v>
      </c>
      <c r="T548" s="689">
        <f t="shared" si="40"/>
        <v>0</v>
      </c>
      <c r="U548" s="689">
        <f t="shared" si="40"/>
        <v>0</v>
      </c>
      <c r="V548" s="689">
        <f t="shared" si="40"/>
        <v>0</v>
      </c>
      <c r="W548" s="689">
        <f t="shared" si="39"/>
        <v>0</v>
      </c>
      <c r="X548" s="689">
        <f t="shared" si="39"/>
        <v>0</v>
      </c>
      <c r="Y548" s="689">
        <f t="shared" si="39"/>
        <v>0</v>
      </c>
      <c r="Z548" s="689">
        <f t="shared" si="39"/>
        <v>0</v>
      </c>
      <c r="AA548" s="689">
        <f t="shared" si="39"/>
        <v>4.9999999999998934E-2</v>
      </c>
      <c r="AB548" s="683">
        <f t="shared" si="39"/>
        <v>0</v>
      </c>
      <c r="AC548" s="689">
        <f t="shared" si="41"/>
        <v>2.9999999999999361E-2</v>
      </c>
      <c r="AD548" s="689">
        <f t="shared" si="41"/>
        <v>0</v>
      </c>
      <c r="AE548" s="689">
        <f t="shared" si="41"/>
        <v>0</v>
      </c>
      <c r="AF548" s="689">
        <f t="shared" si="41"/>
        <v>0</v>
      </c>
      <c r="AG548" s="689">
        <f t="shared" si="41"/>
        <v>0</v>
      </c>
      <c r="AH548" s="689">
        <f t="shared" si="41"/>
        <v>0</v>
      </c>
      <c r="AI548" s="689">
        <f t="shared" si="41"/>
        <v>0</v>
      </c>
      <c r="AJ548" s="10"/>
      <c r="AK548" s="10"/>
      <c r="AL548" s="10"/>
      <c r="AM548" s="10"/>
      <c r="AN548" s="10"/>
      <c r="AO548" s="10"/>
      <c r="AP548" s="10"/>
      <c r="AQ548" s="10"/>
      <c r="AR548" s="10"/>
      <c r="AS548" s="10"/>
      <c r="AT548" s="10"/>
      <c r="AU548" s="10"/>
      <c r="AV548" s="10"/>
      <c r="AW548" s="10"/>
      <c r="AX548" s="10"/>
      <c r="AY548" s="10"/>
      <c r="AZ548" s="10"/>
      <c r="BA548" s="10"/>
      <c r="BB548" s="10"/>
      <c r="BC548" s="10"/>
      <c r="BD548" s="10"/>
      <c r="BE548" s="173"/>
    </row>
    <row r="549" spans="1:57">
      <c r="A549" s="688">
        <v>0.1388888888888889</v>
      </c>
      <c r="B549" s="689">
        <v>12.82</v>
      </c>
      <c r="C549" s="689">
        <v>14.64</v>
      </c>
      <c r="D549" s="689">
        <v>14.62</v>
      </c>
      <c r="E549" s="689">
        <v>13.41</v>
      </c>
      <c r="F549" s="689">
        <v>13.41</v>
      </c>
      <c r="G549" s="689">
        <v>14.9</v>
      </c>
      <c r="H549" s="689">
        <v>14.17</v>
      </c>
      <c r="I549" s="689">
        <v>12.74</v>
      </c>
      <c r="J549" s="683">
        <v>12.07</v>
      </c>
      <c r="K549" s="689">
        <v>13.79</v>
      </c>
      <c r="L549" s="689">
        <v>15.57</v>
      </c>
      <c r="M549" s="689">
        <v>13.61</v>
      </c>
      <c r="N549" s="689">
        <v>15.26</v>
      </c>
      <c r="O549" s="689">
        <v>14.84</v>
      </c>
      <c r="P549" s="689">
        <v>14.47</v>
      </c>
      <c r="Q549" s="689">
        <v>11.82</v>
      </c>
      <c r="R549" s="676"/>
      <c r="S549" s="694">
        <v>0.1388888888888889</v>
      </c>
      <c r="T549" s="689">
        <f t="shared" si="40"/>
        <v>0.32000000000000028</v>
      </c>
      <c r="U549" s="689">
        <f t="shared" si="40"/>
        <v>0</v>
      </c>
      <c r="V549" s="689">
        <f t="shared" si="40"/>
        <v>9.9999999999999645E-2</v>
      </c>
      <c r="W549" s="689">
        <f t="shared" si="39"/>
        <v>1.9999999999999574E-2</v>
      </c>
      <c r="X549" s="689">
        <f t="shared" si="39"/>
        <v>0.19999999999999929</v>
      </c>
      <c r="Y549" s="689">
        <f t="shared" si="39"/>
        <v>0</v>
      </c>
      <c r="Z549" s="689">
        <f t="shared" si="39"/>
        <v>0</v>
      </c>
      <c r="AA549" s="689">
        <f t="shared" si="39"/>
        <v>0.12000000000000099</v>
      </c>
      <c r="AB549" s="683">
        <f t="shared" si="39"/>
        <v>0</v>
      </c>
      <c r="AC549" s="689">
        <f t="shared" si="41"/>
        <v>9.9999999999999645E-2</v>
      </c>
      <c r="AD549" s="689">
        <f t="shared" si="41"/>
        <v>0</v>
      </c>
      <c r="AE549" s="689">
        <f t="shared" si="41"/>
        <v>0</v>
      </c>
      <c r="AF549" s="689">
        <f t="shared" si="41"/>
        <v>0</v>
      </c>
      <c r="AG549" s="689">
        <f t="shared" si="41"/>
        <v>0</v>
      </c>
      <c r="AH549" s="689">
        <f t="shared" si="41"/>
        <v>0</v>
      </c>
      <c r="AI549" s="689">
        <f t="shared" si="41"/>
        <v>0</v>
      </c>
      <c r="AJ549" s="10"/>
      <c r="AK549" s="10"/>
      <c r="AL549" s="10"/>
      <c r="AM549" s="10"/>
      <c r="AN549" s="10"/>
      <c r="AO549" s="10"/>
      <c r="AP549" s="10"/>
      <c r="AQ549" s="10"/>
      <c r="AR549" s="10"/>
      <c r="AS549" s="10"/>
      <c r="AT549" s="10"/>
      <c r="AU549" s="10"/>
      <c r="AV549" s="10"/>
      <c r="AW549" s="10"/>
      <c r="AX549" s="10"/>
      <c r="AY549" s="10"/>
      <c r="AZ549" s="10"/>
      <c r="BA549" s="10"/>
      <c r="BB549" s="10"/>
      <c r="BC549" s="10"/>
      <c r="BD549" s="10"/>
      <c r="BE549" s="173"/>
    </row>
    <row r="550" spans="1:57">
      <c r="A550" s="688">
        <v>0.1423611111111111</v>
      </c>
      <c r="B550" s="689">
        <v>12.82</v>
      </c>
      <c r="C550" s="689">
        <v>14.64</v>
      </c>
      <c r="D550" s="689">
        <v>14.62</v>
      </c>
      <c r="E550" s="689">
        <v>13.41</v>
      </c>
      <c r="F550" s="689">
        <v>13.47</v>
      </c>
      <c r="G550" s="689">
        <v>14.9</v>
      </c>
      <c r="H550" s="689">
        <v>14.17</v>
      </c>
      <c r="I550" s="689">
        <v>12.79</v>
      </c>
      <c r="J550" s="683">
        <v>12.07</v>
      </c>
      <c r="K550" s="689">
        <v>13.79</v>
      </c>
      <c r="L550" s="689">
        <v>15.57</v>
      </c>
      <c r="M550" s="689">
        <v>13.68</v>
      </c>
      <c r="N550" s="689">
        <v>15.26</v>
      </c>
      <c r="O550" s="689">
        <v>14.84</v>
      </c>
      <c r="P550" s="689">
        <v>14.47</v>
      </c>
      <c r="Q550" s="689">
        <v>11.82</v>
      </c>
      <c r="R550" s="676"/>
      <c r="S550" s="694">
        <v>0.1423611111111111</v>
      </c>
      <c r="T550" s="689">
        <f t="shared" si="40"/>
        <v>0</v>
      </c>
      <c r="U550" s="689">
        <f t="shared" si="40"/>
        <v>0</v>
      </c>
      <c r="V550" s="689">
        <f t="shared" si="40"/>
        <v>0</v>
      </c>
      <c r="W550" s="689">
        <f t="shared" si="39"/>
        <v>0</v>
      </c>
      <c r="X550" s="689">
        <f t="shared" si="39"/>
        <v>6.0000000000000497E-2</v>
      </c>
      <c r="Y550" s="689">
        <f t="shared" si="39"/>
        <v>0</v>
      </c>
      <c r="Z550" s="689">
        <f t="shared" si="39"/>
        <v>0</v>
      </c>
      <c r="AA550" s="689">
        <f t="shared" si="39"/>
        <v>4.9999999999998934E-2</v>
      </c>
      <c r="AB550" s="683">
        <f t="shared" si="39"/>
        <v>0</v>
      </c>
      <c r="AC550" s="689">
        <f t="shared" si="41"/>
        <v>0</v>
      </c>
      <c r="AD550" s="689">
        <f t="shared" si="41"/>
        <v>0</v>
      </c>
      <c r="AE550" s="689">
        <f t="shared" si="41"/>
        <v>7.0000000000000284E-2</v>
      </c>
      <c r="AF550" s="689">
        <f t="shared" si="41"/>
        <v>0</v>
      </c>
      <c r="AG550" s="689">
        <f t="shared" si="41"/>
        <v>0</v>
      </c>
      <c r="AH550" s="689">
        <f t="shared" si="41"/>
        <v>0</v>
      </c>
      <c r="AI550" s="689">
        <f t="shared" si="41"/>
        <v>0</v>
      </c>
      <c r="AJ550" s="10"/>
      <c r="AK550" s="10"/>
      <c r="AL550" s="10"/>
      <c r="AM550" s="10"/>
      <c r="AN550" s="10"/>
      <c r="AO550" s="10"/>
      <c r="AP550" s="10"/>
      <c r="AQ550" s="10"/>
      <c r="AR550" s="10"/>
      <c r="AS550" s="10"/>
      <c r="AT550" s="10"/>
      <c r="AU550" s="10"/>
      <c r="AV550" s="10"/>
      <c r="AW550" s="10"/>
      <c r="AX550" s="10"/>
      <c r="AY550" s="10"/>
      <c r="AZ550" s="10"/>
      <c r="BA550" s="10"/>
      <c r="BB550" s="10"/>
      <c r="BC550" s="10"/>
      <c r="BD550" s="10"/>
      <c r="BE550" s="173"/>
    </row>
    <row r="551" spans="1:57">
      <c r="A551" s="688">
        <v>0.14583333333333334</v>
      </c>
      <c r="B551" s="689">
        <v>12.85</v>
      </c>
      <c r="C551" s="689">
        <v>14.64</v>
      </c>
      <c r="D551" s="689">
        <v>14.62</v>
      </c>
      <c r="E551" s="689">
        <v>13.41</v>
      </c>
      <c r="F551" s="689">
        <v>13.47</v>
      </c>
      <c r="G551" s="689">
        <v>14.9</v>
      </c>
      <c r="H551" s="689">
        <v>14.17</v>
      </c>
      <c r="I551" s="689">
        <v>12.79</v>
      </c>
      <c r="J551" s="683">
        <v>12.07</v>
      </c>
      <c r="K551" s="689">
        <v>13.79</v>
      </c>
      <c r="L551" s="689">
        <v>15.57</v>
      </c>
      <c r="M551" s="689">
        <v>13.71</v>
      </c>
      <c r="N551" s="689">
        <v>15.26</v>
      </c>
      <c r="O551" s="689">
        <v>14.84</v>
      </c>
      <c r="P551" s="689">
        <v>14.47</v>
      </c>
      <c r="Q551" s="689">
        <v>11.82</v>
      </c>
      <c r="R551" s="676"/>
      <c r="S551" s="694">
        <v>0.14583333333333334</v>
      </c>
      <c r="T551" s="689">
        <f t="shared" si="40"/>
        <v>2.9999999999999361E-2</v>
      </c>
      <c r="U551" s="689">
        <f t="shared" si="40"/>
        <v>0</v>
      </c>
      <c r="V551" s="689">
        <f t="shared" si="40"/>
        <v>0</v>
      </c>
      <c r="W551" s="689">
        <f t="shared" si="39"/>
        <v>0</v>
      </c>
      <c r="X551" s="689">
        <f t="shared" si="39"/>
        <v>0</v>
      </c>
      <c r="Y551" s="689">
        <f t="shared" si="39"/>
        <v>0</v>
      </c>
      <c r="Z551" s="689">
        <f t="shared" si="39"/>
        <v>0</v>
      </c>
      <c r="AA551" s="689">
        <f t="shared" si="39"/>
        <v>0</v>
      </c>
      <c r="AB551" s="683">
        <f t="shared" si="39"/>
        <v>0</v>
      </c>
      <c r="AC551" s="689">
        <f t="shared" si="41"/>
        <v>0</v>
      </c>
      <c r="AD551" s="689">
        <f t="shared" si="41"/>
        <v>0</v>
      </c>
      <c r="AE551" s="689">
        <f t="shared" si="41"/>
        <v>3.0000000000001137E-2</v>
      </c>
      <c r="AF551" s="689">
        <f t="shared" si="41"/>
        <v>0</v>
      </c>
      <c r="AG551" s="689">
        <f t="shared" si="41"/>
        <v>0</v>
      </c>
      <c r="AH551" s="689">
        <f t="shared" si="41"/>
        <v>0</v>
      </c>
      <c r="AI551" s="689">
        <f t="shared" si="41"/>
        <v>0</v>
      </c>
      <c r="AJ551" s="10"/>
      <c r="AK551" s="10"/>
      <c r="AL551" s="10"/>
      <c r="AM551" s="10"/>
      <c r="AN551" s="10"/>
      <c r="AO551" s="10"/>
      <c r="AP551" s="10"/>
      <c r="AQ551" s="10"/>
      <c r="AR551" s="10"/>
      <c r="AS551" s="10"/>
      <c r="AT551" s="10"/>
      <c r="AU551" s="10"/>
      <c r="AV551" s="10"/>
      <c r="AW551" s="10"/>
      <c r="AX551" s="10"/>
      <c r="AY551" s="10"/>
      <c r="AZ551" s="10"/>
      <c r="BA551" s="10"/>
      <c r="BB551" s="10"/>
      <c r="BC551" s="10"/>
      <c r="BD551" s="10"/>
      <c r="BE551" s="173"/>
    </row>
    <row r="552" spans="1:57">
      <c r="A552" s="688">
        <v>0.14930555555555555</v>
      </c>
      <c r="B552" s="689">
        <v>12.85</v>
      </c>
      <c r="C552" s="689">
        <v>14.71</v>
      </c>
      <c r="D552" s="689">
        <v>14.62</v>
      </c>
      <c r="E552" s="689">
        <v>13.9</v>
      </c>
      <c r="F552" s="689">
        <v>13.48</v>
      </c>
      <c r="G552" s="689">
        <v>14.9</v>
      </c>
      <c r="H552" s="689">
        <v>14.17</v>
      </c>
      <c r="I552" s="689">
        <v>12.8</v>
      </c>
      <c r="J552" s="683">
        <v>12.07</v>
      </c>
      <c r="K552" s="689">
        <v>13.79</v>
      </c>
      <c r="L552" s="689">
        <v>15.57</v>
      </c>
      <c r="M552" s="689">
        <v>13.71</v>
      </c>
      <c r="N552" s="689">
        <v>15.26</v>
      </c>
      <c r="O552" s="689">
        <v>14.84</v>
      </c>
      <c r="P552" s="689">
        <v>14.52</v>
      </c>
      <c r="Q552" s="689">
        <v>11.82</v>
      </c>
      <c r="R552" s="676"/>
      <c r="S552" s="694">
        <v>0.14930555555555555</v>
      </c>
      <c r="T552" s="689">
        <f t="shared" si="40"/>
        <v>0</v>
      </c>
      <c r="U552" s="689">
        <f t="shared" si="40"/>
        <v>7.0000000000000284E-2</v>
      </c>
      <c r="V552" s="689">
        <f t="shared" si="40"/>
        <v>0</v>
      </c>
      <c r="W552" s="689">
        <f t="shared" si="39"/>
        <v>0.49000000000000021</v>
      </c>
      <c r="X552" s="689">
        <f t="shared" si="39"/>
        <v>9.9999999999997868E-3</v>
      </c>
      <c r="Y552" s="689">
        <f t="shared" si="39"/>
        <v>0</v>
      </c>
      <c r="Z552" s="689">
        <f t="shared" si="39"/>
        <v>0</v>
      </c>
      <c r="AA552" s="689">
        <f t="shared" si="39"/>
        <v>1.0000000000001563E-2</v>
      </c>
      <c r="AB552" s="683">
        <f t="shared" si="39"/>
        <v>0</v>
      </c>
      <c r="AC552" s="689">
        <f t="shared" si="41"/>
        <v>0</v>
      </c>
      <c r="AD552" s="689">
        <f t="shared" si="41"/>
        <v>0</v>
      </c>
      <c r="AE552" s="689">
        <f t="shared" si="41"/>
        <v>0</v>
      </c>
      <c r="AF552" s="689">
        <f t="shared" si="41"/>
        <v>0</v>
      </c>
      <c r="AG552" s="689">
        <f t="shared" si="41"/>
        <v>0</v>
      </c>
      <c r="AH552" s="689">
        <f t="shared" si="41"/>
        <v>4.9999999999998934E-2</v>
      </c>
      <c r="AI552" s="689">
        <f t="shared" si="41"/>
        <v>0</v>
      </c>
      <c r="AJ552" s="10"/>
      <c r="AK552" s="10"/>
      <c r="AL552" s="10"/>
      <c r="AM552" s="10"/>
      <c r="AN552" s="10"/>
      <c r="AO552" s="10"/>
      <c r="AP552" s="10"/>
      <c r="AQ552" s="10"/>
      <c r="AR552" s="10"/>
      <c r="AS552" s="10"/>
      <c r="AT552" s="10"/>
      <c r="AU552" s="10"/>
      <c r="AV552" s="10"/>
      <c r="AW552" s="10"/>
      <c r="AX552" s="10"/>
      <c r="AY552" s="10"/>
      <c r="AZ552" s="10"/>
      <c r="BA552" s="10"/>
      <c r="BB552" s="10"/>
      <c r="BC552" s="10"/>
      <c r="BD552" s="10"/>
      <c r="BE552" s="173"/>
    </row>
    <row r="553" spans="1:57">
      <c r="A553" s="688">
        <v>0.15277777777777776</v>
      </c>
      <c r="B553" s="689">
        <v>12.97</v>
      </c>
      <c r="C553" s="689">
        <v>14.75</v>
      </c>
      <c r="D553" s="689">
        <v>14.62</v>
      </c>
      <c r="E553" s="689">
        <v>13.93</v>
      </c>
      <c r="F553" s="689">
        <v>13.48</v>
      </c>
      <c r="G553" s="689">
        <v>14.9</v>
      </c>
      <c r="H553" s="689">
        <v>14.17</v>
      </c>
      <c r="I553" s="689">
        <v>12.8</v>
      </c>
      <c r="J553" s="683">
        <v>12.07</v>
      </c>
      <c r="K553" s="689">
        <v>13.79</v>
      </c>
      <c r="L553" s="689">
        <v>15.57</v>
      </c>
      <c r="M553" s="689">
        <v>13.71</v>
      </c>
      <c r="N553" s="689">
        <v>15.26</v>
      </c>
      <c r="O553" s="689">
        <v>14.84</v>
      </c>
      <c r="P553" s="689">
        <v>14.53</v>
      </c>
      <c r="Q553" s="689">
        <v>11.82</v>
      </c>
      <c r="R553" s="676"/>
      <c r="S553" s="694">
        <v>0.15277777777777776</v>
      </c>
      <c r="T553" s="689">
        <f t="shared" si="40"/>
        <v>0.12000000000000099</v>
      </c>
      <c r="U553" s="689">
        <f t="shared" si="40"/>
        <v>3.9999999999999147E-2</v>
      </c>
      <c r="V553" s="689">
        <f t="shared" si="40"/>
        <v>0</v>
      </c>
      <c r="W553" s="689">
        <f t="shared" si="39"/>
        <v>2.9999999999999361E-2</v>
      </c>
      <c r="X553" s="689">
        <f t="shared" si="39"/>
        <v>0</v>
      </c>
      <c r="Y553" s="689">
        <f t="shared" si="39"/>
        <v>0</v>
      </c>
      <c r="Z553" s="689">
        <f t="shared" si="39"/>
        <v>0</v>
      </c>
      <c r="AA553" s="689">
        <f t="shared" si="39"/>
        <v>0</v>
      </c>
      <c r="AB553" s="683">
        <f t="shared" si="39"/>
        <v>0</v>
      </c>
      <c r="AC553" s="689">
        <f t="shared" si="41"/>
        <v>0</v>
      </c>
      <c r="AD553" s="689">
        <f t="shared" si="41"/>
        <v>0</v>
      </c>
      <c r="AE553" s="689">
        <f t="shared" si="41"/>
        <v>0</v>
      </c>
      <c r="AF553" s="689">
        <f t="shared" si="41"/>
        <v>0</v>
      </c>
      <c r="AG553" s="689">
        <f t="shared" si="41"/>
        <v>0</v>
      </c>
      <c r="AH553" s="689">
        <f t="shared" si="41"/>
        <v>9.9999999999997868E-3</v>
      </c>
      <c r="AI553" s="689">
        <f t="shared" si="41"/>
        <v>0</v>
      </c>
      <c r="AJ553" s="10"/>
      <c r="AK553" s="10"/>
      <c r="AL553" s="10"/>
      <c r="AM553" s="10"/>
      <c r="AN553" s="10"/>
      <c r="AO553" s="10"/>
      <c r="AP553" s="10"/>
      <c r="AQ553" s="10"/>
      <c r="AR553" s="10"/>
      <c r="AS553" s="10"/>
      <c r="AT553" s="10"/>
      <c r="AU553" s="10"/>
      <c r="AV553" s="10"/>
      <c r="AW553" s="10"/>
      <c r="AX553" s="10"/>
      <c r="AY553" s="10"/>
      <c r="AZ553" s="10"/>
      <c r="BA553" s="10"/>
      <c r="BB553" s="10"/>
      <c r="BC553" s="10"/>
      <c r="BD553" s="10"/>
      <c r="BE553" s="173"/>
    </row>
    <row r="554" spans="1:57">
      <c r="A554" s="688">
        <v>0.15625</v>
      </c>
      <c r="B554" s="689">
        <v>12.97</v>
      </c>
      <c r="C554" s="689">
        <v>14.75</v>
      </c>
      <c r="D554" s="689">
        <v>14.62</v>
      </c>
      <c r="E554" s="689">
        <v>13.94</v>
      </c>
      <c r="F554" s="689">
        <v>13.48</v>
      </c>
      <c r="G554" s="689">
        <v>14.9</v>
      </c>
      <c r="H554" s="689">
        <v>14.17</v>
      </c>
      <c r="I554" s="689">
        <v>12.8</v>
      </c>
      <c r="J554" s="683">
        <v>12.07</v>
      </c>
      <c r="K554" s="689">
        <v>13.79</v>
      </c>
      <c r="L554" s="689">
        <v>15.57</v>
      </c>
      <c r="M554" s="689">
        <v>13.71</v>
      </c>
      <c r="N554" s="689">
        <v>15.26</v>
      </c>
      <c r="O554" s="689">
        <v>14.84</v>
      </c>
      <c r="P554" s="689">
        <v>14.62</v>
      </c>
      <c r="Q554" s="689">
        <v>11.82</v>
      </c>
      <c r="R554" s="676"/>
      <c r="S554" s="694">
        <v>0.15625</v>
      </c>
      <c r="T554" s="689">
        <f t="shared" si="40"/>
        <v>0</v>
      </c>
      <c r="U554" s="689">
        <f t="shared" si="40"/>
        <v>0</v>
      </c>
      <c r="V554" s="689">
        <f t="shared" si="40"/>
        <v>0</v>
      </c>
      <c r="W554" s="689">
        <f t="shared" si="39"/>
        <v>9.9999999999997868E-3</v>
      </c>
      <c r="X554" s="689">
        <f t="shared" si="39"/>
        <v>0</v>
      </c>
      <c r="Y554" s="689">
        <f t="shared" si="39"/>
        <v>0</v>
      </c>
      <c r="Z554" s="689">
        <f t="shared" si="39"/>
        <v>0</v>
      </c>
      <c r="AA554" s="689">
        <f t="shared" si="39"/>
        <v>0</v>
      </c>
      <c r="AB554" s="683">
        <f t="shared" si="39"/>
        <v>0</v>
      </c>
      <c r="AC554" s="689">
        <f t="shared" si="41"/>
        <v>0</v>
      </c>
      <c r="AD554" s="689">
        <f t="shared" si="41"/>
        <v>0</v>
      </c>
      <c r="AE554" s="689">
        <f t="shared" si="41"/>
        <v>0</v>
      </c>
      <c r="AF554" s="689">
        <f t="shared" si="41"/>
        <v>0</v>
      </c>
      <c r="AG554" s="689">
        <f t="shared" si="41"/>
        <v>0</v>
      </c>
      <c r="AH554" s="689">
        <f t="shared" si="41"/>
        <v>8.9999999999999858E-2</v>
      </c>
      <c r="AI554" s="689">
        <f t="shared" si="41"/>
        <v>0</v>
      </c>
      <c r="AJ554" s="10"/>
      <c r="AK554" s="10"/>
      <c r="AL554" s="10"/>
      <c r="AM554" s="10"/>
      <c r="AN554" s="10"/>
      <c r="AO554" s="10"/>
      <c r="AP554" s="10"/>
      <c r="AQ554" s="10"/>
      <c r="AR554" s="10"/>
      <c r="AS554" s="10"/>
      <c r="AT554" s="10"/>
      <c r="AU554" s="10"/>
      <c r="AV554" s="10"/>
      <c r="AW554" s="10"/>
      <c r="AX554" s="10"/>
      <c r="AY554" s="10"/>
      <c r="AZ554" s="10"/>
      <c r="BA554" s="10"/>
      <c r="BB554" s="10"/>
      <c r="BC554" s="10"/>
      <c r="BD554" s="10"/>
      <c r="BE554" s="173"/>
    </row>
    <row r="555" spans="1:57">
      <c r="A555" s="688">
        <v>0.15972222222222224</v>
      </c>
      <c r="B555" s="689">
        <v>12.97</v>
      </c>
      <c r="C555" s="689">
        <v>14.75</v>
      </c>
      <c r="D555" s="689">
        <v>14.72</v>
      </c>
      <c r="E555" s="689">
        <v>13.94</v>
      </c>
      <c r="F555" s="689">
        <v>13.48</v>
      </c>
      <c r="G555" s="689">
        <v>14.9</v>
      </c>
      <c r="H555" s="689">
        <v>14.17</v>
      </c>
      <c r="I555" s="689">
        <v>12.8</v>
      </c>
      <c r="J555" s="683">
        <v>12.07</v>
      </c>
      <c r="K555" s="689">
        <v>13.79</v>
      </c>
      <c r="L555" s="689">
        <v>15.57</v>
      </c>
      <c r="M555" s="689">
        <v>13.71</v>
      </c>
      <c r="N555" s="689">
        <v>15.26</v>
      </c>
      <c r="O555" s="689">
        <v>14.84</v>
      </c>
      <c r="P555" s="689">
        <v>14.62</v>
      </c>
      <c r="Q555" s="689">
        <v>11.82</v>
      </c>
      <c r="R555" s="676"/>
      <c r="S555" s="694">
        <v>0.15972222222222224</v>
      </c>
      <c r="T555" s="689">
        <f t="shared" si="40"/>
        <v>0</v>
      </c>
      <c r="U555" s="689">
        <f t="shared" si="40"/>
        <v>0</v>
      </c>
      <c r="V555" s="689">
        <f t="shared" si="40"/>
        <v>0.10000000000000142</v>
      </c>
      <c r="W555" s="689">
        <f t="shared" si="39"/>
        <v>0</v>
      </c>
      <c r="X555" s="689">
        <f t="shared" si="39"/>
        <v>0</v>
      </c>
      <c r="Y555" s="689">
        <f t="shared" si="39"/>
        <v>0</v>
      </c>
      <c r="Z555" s="689">
        <f t="shared" si="39"/>
        <v>0</v>
      </c>
      <c r="AA555" s="689">
        <f t="shared" si="39"/>
        <v>0</v>
      </c>
      <c r="AB555" s="683">
        <f t="shared" si="39"/>
        <v>0</v>
      </c>
      <c r="AC555" s="689">
        <f t="shared" si="41"/>
        <v>0</v>
      </c>
      <c r="AD555" s="689">
        <f t="shared" si="41"/>
        <v>0</v>
      </c>
      <c r="AE555" s="689">
        <f t="shared" si="41"/>
        <v>0</v>
      </c>
      <c r="AF555" s="689">
        <f t="shared" si="41"/>
        <v>0</v>
      </c>
      <c r="AG555" s="689">
        <f t="shared" si="41"/>
        <v>0</v>
      </c>
      <c r="AH555" s="689">
        <f t="shared" si="41"/>
        <v>0</v>
      </c>
      <c r="AI555" s="689">
        <f t="shared" si="41"/>
        <v>0</v>
      </c>
      <c r="AJ555" s="10"/>
      <c r="AK555" s="10"/>
      <c r="AL555" s="10"/>
      <c r="AM555" s="10"/>
      <c r="AN555" s="10"/>
      <c r="AO555" s="10"/>
      <c r="AP555" s="10"/>
      <c r="AQ555" s="10"/>
      <c r="AR555" s="10"/>
      <c r="AS555" s="10"/>
      <c r="AT555" s="10"/>
      <c r="AU555" s="10"/>
      <c r="AV555" s="10"/>
      <c r="AW555" s="10"/>
      <c r="AX555" s="10"/>
      <c r="AY555" s="10"/>
      <c r="AZ555" s="10"/>
      <c r="BA555" s="10"/>
      <c r="BB555" s="10"/>
      <c r="BC555" s="10"/>
      <c r="BD555" s="10"/>
      <c r="BE555" s="173"/>
    </row>
    <row r="556" spans="1:57" ht="16" thickBot="1">
      <c r="A556" s="688">
        <v>0.16319444444444445</v>
      </c>
      <c r="B556" s="689">
        <v>12.97</v>
      </c>
      <c r="C556" s="689">
        <v>14.75</v>
      </c>
      <c r="D556" s="689">
        <v>14.72</v>
      </c>
      <c r="E556" s="689">
        <v>13.95</v>
      </c>
      <c r="F556" s="689">
        <v>13.48</v>
      </c>
      <c r="G556" s="689">
        <v>14.9</v>
      </c>
      <c r="H556" s="689">
        <v>14.18</v>
      </c>
      <c r="I556" s="689">
        <v>12.8</v>
      </c>
      <c r="J556" s="683">
        <v>12.07</v>
      </c>
      <c r="K556" s="689">
        <v>13.79</v>
      </c>
      <c r="L556" s="689">
        <v>15.57</v>
      </c>
      <c r="M556" s="689">
        <v>13.71</v>
      </c>
      <c r="N556" s="689">
        <v>15.26</v>
      </c>
      <c r="O556" s="689">
        <v>14.84</v>
      </c>
      <c r="P556" s="689">
        <v>14.69</v>
      </c>
      <c r="Q556" s="689">
        <v>11.82</v>
      </c>
      <c r="R556" s="676"/>
      <c r="S556" s="694">
        <v>0.16319444444444445</v>
      </c>
      <c r="T556" s="689">
        <f t="shared" si="40"/>
        <v>0</v>
      </c>
      <c r="U556" s="689">
        <f t="shared" si="40"/>
        <v>0</v>
      </c>
      <c r="V556" s="689">
        <f t="shared" si="40"/>
        <v>0</v>
      </c>
      <c r="W556" s="689">
        <f t="shared" si="39"/>
        <v>9.9999999999997868E-3</v>
      </c>
      <c r="X556" s="689">
        <f t="shared" si="39"/>
        <v>0</v>
      </c>
      <c r="Y556" s="689">
        <f t="shared" si="39"/>
        <v>0</v>
      </c>
      <c r="Z556" s="689">
        <f t="shared" si="39"/>
        <v>9.9999999999997868E-3</v>
      </c>
      <c r="AA556" s="689">
        <f t="shared" si="39"/>
        <v>0</v>
      </c>
      <c r="AB556" s="683">
        <f t="shared" si="39"/>
        <v>0</v>
      </c>
      <c r="AC556" s="689">
        <f t="shared" si="41"/>
        <v>0</v>
      </c>
      <c r="AD556" s="689">
        <f t="shared" si="41"/>
        <v>0</v>
      </c>
      <c r="AE556" s="689">
        <f t="shared" si="41"/>
        <v>0</v>
      </c>
      <c r="AF556" s="689">
        <f t="shared" si="41"/>
        <v>0</v>
      </c>
      <c r="AG556" s="689">
        <f t="shared" si="41"/>
        <v>0</v>
      </c>
      <c r="AH556" s="689">
        <f t="shared" si="41"/>
        <v>7.0000000000000284E-2</v>
      </c>
      <c r="AI556" s="689">
        <f t="shared" si="41"/>
        <v>0</v>
      </c>
      <c r="AJ556" s="10"/>
      <c r="AK556" s="10"/>
      <c r="AL556" s="10"/>
      <c r="AM556" s="10"/>
      <c r="AN556" s="10"/>
      <c r="AO556" s="10"/>
      <c r="AP556" s="10"/>
      <c r="AQ556" s="10"/>
      <c r="AR556" s="10"/>
      <c r="AS556" s="10"/>
      <c r="AT556" s="10"/>
      <c r="AU556" s="10"/>
      <c r="AV556" s="10"/>
      <c r="AW556" s="10"/>
      <c r="AX556" s="10"/>
      <c r="AY556" s="10"/>
      <c r="AZ556" s="10"/>
      <c r="BA556" s="10"/>
      <c r="BB556" s="10"/>
      <c r="BC556" s="10"/>
      <c r="BD556" s="10"/>
      <c r="BE556" s="173"/>
    </row>
    <row r="557" spans="1:57" ht="16" thickTop="1">
      <c r="A557" s="693">
        <v>0.16666666666666666</v>
      </c>
      <c r="B557" s="685">
        <v>12.97</v>
      </c>
      <c r="C557" s="685">
        <v>14.75</v>
      </c>
      <c r="D557" s="685">
        <v>14.72</v>
      </c>
      <c r="E557" s="685">
        <v>13.96</v>
      </c>
      <c r="F557" s="685">
        <v>13.5</v>
      </c>
      <c r="G557" s="685">
        <v>14.9</v>
      </c>
      <c r="H557" s="685">
        <v>14.18</v>
      </c>
      <c r="I557" s="685">
        <v>12.8</v>
      </c>
      <c r="J557" s="686">
        <v>12.08</v>
      </c>
      <c r="K557" s="685">
        <v>13.89</v>
      </c>
      <c r="L557" s="685">
        <v>15.57</v>
      </c>
      <c r="M557" s="685">
        <v>13.71</v>
      </c>
      <c r="N557" s="685">
        <v>15.26</v>
      </c>
      <c r="O557" s="685">
        <v>14.84</v>
      </c>
      <c r="P557" s="685">
        <v>14.69</v>
      </c>
      <c r="Q557" s="685">
        <v>11.82</v>
      </c>
      <c r="R557" s="676"/>
      <c r="S557" s="684">
        <v>0.16666666666666666</v>
      </c>
      <c r="T557" s="685">
        <f t="shared" si="40"/>
        <v>0</v>
      </c>
      <c r="U557" s="685">
        <f t="shared" si="40"/>
        <v>0</v>
      </c>
      <c r="V557" s="685">
        <f t="shared" si="40"/>
        <v>0</v>
      </c>
      <c r="W557" s="685">
        <f t="shared" si="39"/>
        <v>1.0000000000001563E-2</v>
      </c>
      <c r="X557" s="685">
        <f t="shared" si="39"/>
        <v>1.9999999999999574E-2</v>
      </c>
      <c r="Y557" s="685">
        <f t="shared" si="39"/>
        <v>0</v>
      </c>
      <c r="Z557" s="685">
        <f t="shared" si="39"/>
        <v>0</v>
      </c>
      <c r="AA557" s="685">
        <f t="shared" si="39"/>
        <v>0</v>
      </c>
      <c r="AB557" s="686">
        <f t="shared" si="39"/>
        <v>9.9999999999997868E-3</v>
      </c>
      <c r="AC557" s="685">
        <f t="shared" si="41"/>
        <v>0.10000000000000142</v>
      </c>
      <c r="AD557" s="685">
        <f t="shared" si="41"/>
        <v>0</v>
      </c>
      <c r="AE557" s="685">
        <f t="shared" si="41"/>
        <v>0</v>
      </c>
      <c r="AF557" s="685">
        <f t="shared" si="41"/>
        <v>0</v>
      </c>
      <c r="AG557" s="685">
        <f t="shared" si="41"/>
        <v>0</v>
      </c>
      <c r="AH557" s="685">
        <f t="shared" si="41"/>
        <v>0</v>
      </c>
      <c r="AI557" s="685">
        <f t="shared" si="41"/>
        <v>0</v>
      </c>
      <c r="AJ557" s="10"/>
      <c r="AK557" s="10"/>
      <c r="AL557" s="10"/>
      <c r="AM557" s="10"/>
      <c r="AN557" s="10"/>
      <c r="AO557" s="10"/>
      <c r="AP557" s="10"/>
      <c r="AQ557" s="10"/>
      <c r="AR557" s="10"/>
      <c r="AS557" s="10"/>
      <c r="AT557" s="10"/>
      <c r="AU557" s="10"/>
      <c r="AV557" s="10"/>
      <c r="AW557" s="10"/>
      <c r="AX557" s="10"/>
      <c r="AY557" s="10"/>
      <c r="AZ557" s="10"/>
      <c r="BA557" s="10"/>
      <c r="BB557" s="10"/>
      <c r="BC557" s="10"/>
      <c r="BD557" s="10"/>
      <c r="BE557" s="173"/>
    </row>
    <row r="558" spans="1:57">
      <c r="A558" s="688">
        <v>0.17013888888888887</v>
      </c>
      <c r="B558" s="689">
        <v>12.97</v>
      </c>
      <c r="C558" s="689">
        <v>14.75</v>
      </c>
      <c r="D558" s="689">
        <v>14.72</v>
      </c>
      <c r="E558" s="689">
        <v>13.96</v>
      </c>
      <c r="F558" s="689">
        <v>13.5</v>
      </c>
      <c r="G558" s="689">
        <v>14.9</v>
      </c>
      <c r="H558" s="689">
        <v>14.18</v>
      </c>
      <c r="I558" s="689">
        <v>12.8</v>
      </c>
      <c r="J558" s="683">
        <v>12.08</v>
      </c>
      <c r="K558" s="689">
        <v>13.92</v>
      </c>
      <c r="L558" s="689">
        <v>15.65</v>
      </c>
      <c r="M558" s="689">
        <v>13.71</v>
      </c>
      <c r="N558" s="689">
        <v>15.43</v>
      </c>
      <c r="O558" s="689">
        <v>14.84</v>
      </c>
      <c r="P558" s="689">
        <v>15.22</v>
      </c>
      <c r="Q558" s="689">
        <v>11.82</v>
      </c>
      <c r="R558" s="676"/>
      <c r="S558" s="694">
        <v>0.17013888888888887</v>
      </c>
      <c r="T558" s="689">
        <f t="shared" si="40"/>
        <v>0</v>
      </c>
      <c r="U558" s="689">
        <f t="shared" si="40"/>
        <v>0</v>
      </c>
      <c r="V558" s="689">
        <f t="shared" si="40"/>
        <v>0</v>
      </c>
      <c r="W558" s="689">
        <f t="shared" si="39"/>
        <v>0</v>
      </c>
      <c r="X558" s="689">
        <f t="shared" si="39"/>
        <v>0</v>
      </c>
      <c r="Y558" s="689">
        <f t="shared" si="39"/>
        <v>0</v>
      </c>
      <c r="Z558" s="689">
        <f t="shared" si="39"/>
        <v>0</v>
      </c>
      <c r="AA558" s="689">
        <f t="shared" si="39"/>
        <v>0</v>
      </c>
      <c r="AB558" s="683">
        <f t="shared" si="39"/>
        <v>0</v>
      </c>
      <c r="AC558" s="689">
        <f t="shared" si="41"/>
        <v>2.9999999999999361E-2</v>
      </c>
      <c r="AD558" s="689">
        <f t="shared" si="41"/>
        <v>8.0000000000000071E-2</v>
      </c>
      <c r="AE558" s="689">
        <f t="shared" si="41"/>
        <v>0</v>
      </c>
      <c r="AF558" s="689">
        <f t="shared" si="41"/>
        <v>0.16999999999999993</v>
      </c>
      <c r="AG558" s="689">
        <f t="shared" si="41"/>
        <v>0</v>
      </c>
      <c r="AH558" s="689">
        <f t="shared" si="41"/>
        <v>0.53000000000000114</v>
      </c>
      <c r="AI558" s="689">
        <f t="shared" si="41"/>
        <v>0</v>
      </c>
      <c r="AJ558" s="10"/>
      <c r="AK558" s="10"/>
      <c r="AL558" s="10"/>
      <c r="AM558" s="10"/>
      <c r="AN558" s="10"/>
      <c r="AO558" s="10"/>
      <c r="AP558" s="10"/>
      <c r="AQ558" s="10"/>
      <c r="AR558" s="10"/>
      <c r="AS558" s="10"/>
      <c r="AT558" s="10"/>
      <c r="AU558" s="10"/>
      <c r="AV558" s="10"/>
      <c r="AW558" s="10"/>
      <c r="AX558" s="10"/>
      <c r="AY558" s="10"/>
      <c r="AZ558" s="10"/>
      <c r="BA558" s="10"/>
      <c r="BB558" s="10"/>
      <c r="BC558" s="10"/>
      <c r="BD558" s="10"/>
      <c r="BE558" s="173"/>
    </row>
    <row r="559" spans="1:57">
      <c r="A559" s="688">
        <v>0.17361111111111113</v>
      </c>
      <c r="B559" s="689">
        <v>12.97</v>
      </c>
      <c r="C559" s="689">
        <v>14.75</v>
      </c>
      <c r="D559" s="689">
        <v>14.72</v>
      </c>
      <c r="E559" s="689">
        <v>13.96</v>
      </c>
      <c r="F559" s="689">
        <v>13.5</v>
      </c>
      <c r="G559" s="689">
        <v>14.9</v>
      </c>
      <c r="H559" s="689">
        <v>14.18</v>
      </c>
      <c r="I559" s="689">
        <v>12.8</v>
      </c>
      <c r="J559" s="683">
        <v>12.08</v>
      </c>
      <c r="K559" s="689">
        <v>13.92</v>
      </c>
      <c r="L559" s="689">
        <v>15.65</v>
      </c>
      <c r="M559" s="689">
        <v>13.71</v>
      </c>
      <c r="N559" s="689">
        <v>15.52</v>
      </c>
      <c r="O559" s="689">
        <v>14.84</v>
      </c>
      <c r="P559" s="689">
        <v>15.22</v>
      </c>
      <c r="Q559" s="689">
        <v>11.82</v>
      </c>
      <c r="R559" s="676"/>
      <c r="S559" s="694">
        <v>0.17361111111111113</v>
      </c>
      <c r="T559" s="689">
        <f t="shared" si="40"/>
        <v>0</v>
      </c>
      <c r="U559" s="689">
        <f t="shared" si="40"/>
        <v>0</v>
      </c>
      <c r="V559" s="689">
        <f t="shared" si="40"/>
        <v>0</v>
      </c>
      <c r="W559" s="689">
        <f t="shared" si="39"/>
        <v>0</v>
      </c>
      <c r="X559" s="689">
        <f t="shared" si="39"/>
        <v>0</v>
      </c>
      <c r="Y559" s="689">
        <f t="shared" si="39"/>
        <v>0</v>
      </c>
      <c r="Z559" s="689">
        <f t="shared" si="39"/>
        <v>0</v>
      </c>
      <c r="AA559" s="689">
        <f t="shared" si="39"/>
        <v>0</v>
      </c>
      <c r="AB559" s="683">
        <f t="shared" si="39"/>
        <v>0</v>
      </c>
      <c r="AC559" s="689">
        <f t="shared" si="41"/>
        <v>0</v>
      </c>
      <c r="AD559" s="689">
        <f t="shared" si="41"/>
        <v>0</v>
      </c>
      <c r="AE559" s="689">
        <f t="shared" si="41"/>
        <v>0</v>
      </c>
      <c r="AF559" s="689">
        <f t="shared" si="41"/>
        <v>8.9999999999999858E-2</v>
      </c>
      <c r="AG559" s="689">
        <f t="shared" si="41"/>
        <v>0</v>
      </c>
      <c r="AH559" s="689">
        <f t="shared" si="41"/>
        <v>0</v>
      </c>
      <c r="AI559" s="689">
        <f t="shared" si="41"/>
        <v>0</v>
      </c>
      <c r="AJ559" s="10"/>
      <c r="AK559" s="10"/>
      <c r="AL559" s="10"/>
      <c r="AM559" s="10"/>
      <c r="AN559" s="10"/>
      <c r="AO559" s="10"/>
      <c r="AP559" s="10"/>
      <c r="AQ559" s="10"/>
      <c r="AR559" s="10"/>
      <c r="AS559" s="10"/>
      <c r="AT559" s="10"/>
      <c r="AU559" s="10"/>
      <c r="AV559" s="10"/>
      <c r="AW559" s="10"/>
      <c r="AX559" s="10"/>
      <c r="AY559" s="10"/>
      <c r="AZ559" s="10"/>
      <c r="BA559" s="10"/>
      <c r="BB559" s="10"/>
      <c r="BC559" s="10"/>
      <c r="BD559" s="10"/>
      <c r="BE559" s="173"/>
    </row>
    <row r="560" spans="1:57">
      <c r="A560" s="688">
        <v>0.17708333333333334</v>
      </c>
      <c r="B560" s="689">
        <v>12.97</v>
      </c>
      <c r="C560" s="689">
        <v>14.75</v>
      </c>
      <c r="D560" s="689">
        <v>14.72</v>
      </c>
      <c r="E560" s="689">
        <v>13.96</v>
      </c>
      <c r="F560" s="689">
        <v>13.5</v>
      </c>
      <c r="G560" s="689">
        <v>14.9</v>
      </c>
      <c r="H560" s="689">
        <v>14.18</v>
      </c>
      <c r="I560" s="689">
        <v>12.8</v>
      </c>
      <c r="J560" s="683">
        <v>12.08</v>
      </c>
      <c r="K560" s="689">
        <v>13.92</v>
      </c>
      <c r="L560" s="689">
        <v>15.65</v>
      </c>
      <c r="M560" s="689">
        <v>13.71</v>
      </c>
      <c r="N560" s="689">
        <v>15.55</v>
      </c>
      <c r="O560" s="689">
        <v>14.84</v>
      </c>
      <c r="P560" s="689">
        <v>15.32</v>
      </c>
      <c r="Q560" s="689">
        <v>11.82</v>
      </c>
      <c r="R560" s="676"/>
      <c r="S560" s="694">
        <v>0.17708333333333334</v>
      </c>
      <c r="T560" s="689">
        <f t="shared" si="40"/>
        <v>0</v>
      </c>
      <c r="U560" s="689">
        <f t="shared" si="40"/>
        <v>0</v>
      </c>
      <c r="V560" s="689">
        <f t="shared" si="40"/>
        <v>0</v>
      </c>
      <c r="W560" s="689">
        <f t="shared" si="39"/>
        <v>0</v>
      </c>
      <c r="X560" s="689">
        <f t="shared" si="39"/>
        <v>0</v>
      </c>
      <c r="Y560" s="689">
        <f t="shared" si="39"/>
        <v>0</v>
      </c>
      <c r="Z560" s="689">
        <f t="shared" si="39"/>
        <v>0</v>
      </c>
      <c r="AA560" s="689">
        <f t="shared" si="39"/>
        <v>0</v>
      </c>
      <c r="AB560" s="683">
        <f t="shared" si="39"/>
        <v>0</v>
      </c>
      <c r="AC560" s="689">
        <f t="shared" si="41"/>
        <v>0</v>
      </c>
      <c r="AD560" s="689">
        <f t="shared" si="41"/>
        <v>0</v>
      </c>
      <c r="AE560" s="689">
        <f t="shared" si="41"/>
        <v>0</v>
      </c>
      <c r="AF560" s="689">
        <f t="shared" si="41"/>
        <v>3.0000000000001137E-2</v>
      </c>
      <c r="AG560" s="689">
        <f t="shared" si="41"/>
        <v>0</v>
      </c>
      <c r="AH560" s="689">
        <f t="shared" si="41"/>
        <v>9.9999999999999645E-2</v>
      </c>
      <c r="AI560" s="689">
        <f t="shared" si="41"/>
        <v>0</v>
      </c>
      <c r="AJ560" s="10"/>
      <c r="AK560" s="10"/>
      <c r="AL560" s="10"/>
      <c r="AM560" s="10"/>
      <c r="AN560" s="10"/>
      <c r="AO560" s="10"/>
      <c r="AP560" s="10"/>
      <c r="AQ560" s="10"/>
      <c r="AR560" s="10"/>
      <c r="AS560" s="10"/>
      <c r="AT560" s="10"/>
      <c r="AU560" s="10"/>
      <c r="AV560" s="10"/>
      <c r="AW560" s="10"/>
      <c r="AX560" s="10"/>
      <c r="AY560" s="10"/>
      <c r="AZ560" s="10"/>
      <c r="BA560" s="10"/>
      <c r="BB560" s="10"/>
      <c r="BC560" s="10"/>
      <c r="BD560" s="10"/>
      <c r="BE560" s="173"/>
    </row>
    <row r="561" spans="1:57">
      <c r="A561" s="688">
        <v>0.18055555555555555</v>
      </c>
      <c r="B561" s="689">
        <v>12.97</v>
      </c>
      <c r="C561" s="689">
        <v>14.75</v>
      </c>
      <c r="D561" s="689">
        <v>14.72</v>
      </c>
      <c r="E561" s="689">
        <v>13.96</v>
      </c>
      <c r="F561" s="689">
        <v>13.87</v>
      </c>
      <c r="G561" s="689">
        <v>14.9</v>
      </c>
      <c r="H561" s="689">
        <v>14.18</v>
      </c>
      <c r="I561" s="689">
        <v>12.8</v>
      </c>
      <c r="J561" s="683">
        <v>12.08</v>
      </c>
      <c r="K561" s="689">
        <v>13.92</v>
      </c>
      <c r="L561" s="689">
        <v>15.65</v>
      </c>
      <c r="M561" s="689">
        <v>13.71</v>
      </c>
      <c r="N561" s="689">
        <v>15.55</v>
      </c>
      <c r="O561" s="689">
        <v>14.84</v>
      </c>
      <c r="P561" s="689">
        <v>15.32</v>
      </c>
      <c r="Q561" s="689">
        <v>11.82</v>
      </c>
      <c r="R561" s="676"/>
      <c r="S561" s="694">
        <v>0.18055555555555555</v>
      </c>
      <c r="T561" s="689">
        <f t="shared" si="40"/>
        <v>0</v>
      </c>
      <c r="U561" s="689">
        <f t="shared" si="40"/>
        <v>0</v>
      </c>
      <c r="V561" s="689">
        <f t="shared" si="40"/>
        <v>0</v>
      </c>
      <c r="W561" s="689">
        <f t="shared" si="39"/>
        <v>0</v>
      </c>
      <c r="X561" s="689">
        <f t="shared" si="39"/>
        <v>0.36999999999999922</v>
      </c>
      <c r="Y561" s="689">
        <f t="shared" si="39"/>
        <v>0</v>
      </c>
      <c r="Z561" s="689">
        <f t="shared" si="39"/>
        <v>0</v>
      </c>
      <c r="AA561" s="689">
        <f t="shared" si="39"/>
        <v>0</v>
      </c>
      <c r="AB561" s="683">
        <f t="shared" si="39"/>
        <v>0</v>
      </c>
      <c r="AC561" s="689">
        <f t="shared" si="41"/>
        <v>0</v>
      </c>
      <c r="AD561" s="689">
        <f t="shared" si="41"/>
        <v>0</v>
      </c>
      <c r="AE561" s="689">
        <f t="shared" si="41"/>
        <v>0</v>
      </c>
      <c r="AF561" s="689">
        <f t="shared" si="41"/>
        <v>0</v>
      </c>
      <c r="AG561" s="689">
        <f t="shared" si="41"/>
        <v>0</v>
      </c>
      <c r="AH561" s="689">
        <f t="shared" si="41"/>
        <v>0</v>
      </c>
      <c r="AI561" s="689">
        <f t="shared" si="41"/>
        <v>0</v>
      </c>
      <c r="AJ561" s="10"/>
      <c r="AK561" s="10"/>
      <c r="AL561" s="10"/>
      <c r="AM561" s="10"/>
      <c r="AN561" s="10"/>
      <c r="AO561" s="10"/>
      <c r="AP561" s="10"/>
      <c r="AQ561" s="10"/>
      <c r="AR561" s="10"/>
      <c r="AS561" s="10"/>
      <c r="AT561" s="10"/>
      <c r="AU561" s="10"/>
      <c r="AV561" s="10"/>
      <c r="AW561" s="10"/>
      <c r="AX561" s="10"/>
      <c r="AY561" s="10"/>
      <c r="AZ561" s="10"/>
      <c r="BA561" s="10"/>
      <c r="BB561" s="10"/>
      <c r="BC561" s="10"/>
      <c r="BD561" s="10"/>
      <c r="BE561" s="173"/>
    </row>
    <row r="562" spans="1:57">
      <c r="A562" s="688">
        <v>0.18402777777777779</v>
      </c>
      <c r="B562" s="689">
        <v>13.09</v>
      </c>
      <c r="C562" s="689">
        <v>14.75</v>
      </c>
      <c r="D562" s="689">
        <v>14.72</v>
      </c>
      <c r="E562" s="689">
        <v>13.96</v>
      </c>
      <c r="F562" s="689">
        <v>13.91</v>
      </c>
      <c r="G562" s="689">
        <v>14.9</v>
      </c>
      <c r="H562" s="689">
        <v>14.18</v>
      </c>
      <c r="I562" s="689">
        <v>12.8</v>
      </c>
      <c r="J562" s="683">
        <v>12.09</v>
      </c>
      <c r="K562" s="689">
        <v>13.92</v>
      </c>
      <c r="L562" s="689">
        <v>15.65</v>
      </c>
      <c r="M562" s="689">
        <v>13.71</v>
      </c>
      <c r="N562" s="689">
        <v>15.55</v>
      </c>
      <c r="O562" s="689">
        <v>14.84</v>
      </c>
      <c r="P562" s="689">
        <v>15.32</v>
      </c>
      <c r="Q562" s="689">
        <v>11.82</v>
      </c>
      <c r="R562" s="676"/>
      <c r="S562" s="694">
        <v>0.18402777777777779</v>
      </c>
      <c r="T562" s="689">
        <f t="shared" si="40"/>
        <v>0.11999999999999922</v>
      </c>
      <c r="U562" s="689">
        <f t="shared" si="40"/>
        <v>0</v>
      </c>
      <c r="V562" s="689">
        <f t="shared" si="40"/>
        <v>0</v>
      </c>
      <c r="W562" s="689">
        <f t="shared" si="39"/>
        <v>0</v>
      </c>
      <c r="X562" s="689">
        <f t="shared" si="39"/>
        <v>4.0000000000000924E-2</v>
      </c>
      <c r="Y562" s="689">
        <f t="shared" ref="Y562:AE603" si="42">G562-G561</f>
        <v>0</v>
      </c>
      <c r="Z562" s="689">
        <f t="shared" si="42"/>
        <v>0</v>
      </c>
      <c r="AA562" s="689">
        <f t="shared" si="42"/>
        <v>0</v>
      </c>
      <c r="AB562" s="683">
        <f t="shared" si="42"/>
        <v>9.9999999999997868E-3</v>
      </c>
      <c r="AC562" s="689">
        <f t="shared" si="41"/>
        <v>0</v>
      </c>
      <c r="AD562" s="689">
        <f t="shared" si="41"/>
        <v>0</v>
      </c>
      <c r="AE562" s="689">
        <f t="shared" si="41"/>
        <v>0</v>
      </c>
      <c r="AF562" s="689">
        <f t="shared" si="41"/>
        <v>0</v>
      </c>
      <c r="AG562" s="689">
        <f t="shared" si="41"/>
        <v>0</v>
      </c>
      <c r="AH562" s="689">
        <f t="shared" si="41"/>
        <v>0</v>
      </c>
      <c r="AI562" s="689">
        <f t="shared" si="41"/>
        <v>0</v>
      </c>
      <c r="AJ562" s="10"/>
      <c r="AK562" s="10"/>
      <c r="AL562" s="10"/>
      <c r="AM562" s="10"/>
      <c r="AN562" s="10"/>
      <c r="AO562" s="10"/>
      <c r="AP562" s="10"/>
      <c r="AQ562" s="10"/>
      <c r="AR562" s="10"/>
      <c r="AS562" s="10"/>
      <c r="AT562" s="10"/>
      <c r="AU562" s="10"/>
      <c r="AV562" s="10"/>
      <c r="AW562" s="10"/>
      <c r="AX562" s="10"/>
      <c r="AY562" s="10"/>
      <c r="AZ562" s="10"/>
      <c r="BA562" s="10"/>
      <c r="BB562" s="10"/>
      <c r="BC562" s="10"/>
      <c r="BD562" s="10"/>
      <c r="BE562" s="173"/>
    </row>
    <row r="563" spans="1:57">
      <c r="A563" s="688">
        <v>0.1875</v>
      </c>
      <c r="B563" s="689">
        <v>13.09</v>
      </c>
      <c r="C563" s="689">
        <v>14.75</v>
      </c>
      <c r="D563" s="689">
        <v>14.83</v>
      </c>
      <c r="E563" s="689">
        <v>13.96</v>
      </c>
      <c r="F563" s="689">
        <v>13.91</v>
      </c>
      <c r="G563" s="689">
        <v>14.9</v>
      </c>
      <c r="H563" s="689">
        <v>14.18</v>
      </c>
      <c r="I563" s="689">
        <v>12.8</v>
      </c>
      <c r="J563" s="683">
        <v>12.44</v>
      </c>
      <c r="K563" s="689">
        <v>13.92</v>
      </c>
      <c r="L563" s="689">
        <v>15.65</v>
      </c>
      <c r="M563" s="689">
        <v>13.71</v>
      </c>
      <c r="N563" s="689">
        <v>15.55</v>
      </c>
      <c r="O563" s="689">
        <v>14.84</v>
      </c>
      <c r="P563" s="689">
        <v>15.32</v>
      </c>
      <c r="Q563" s="689">
        <v>11.85</v>
      </c>
      <c r="R563" s="676"/>
      <c r="S563" s="694">
        <v>0.1875</v>
      </c>
      <c r="T563" s="689">
        <f t="shared" si="40"/>
        <v>0</v>
      </c>
      <c r="U563" s="689">
        <f t="shared" si="40"/>
        <v>0</v>
      </c>
      <c r="V563" s="689">
        <f t="shared" si="40"/>
        <v>0.10999999999999943</v>
      </c>
      <c r="W563" s="689">
        <f t="shared" si="40"/>
        <v>0</v>
      </c>
      <c r="X563" s="689">
        <f t="shared" si="40"/>
        <v>0</v>
      </c>
      <c r="Y563" s="689">
        <f t="shared" si="42"/>
        <v>0</v>
      </c>
      <c r="Z563" s="689">
        <f t="shared" si="42"/>
        <v>0</v>
      </c>
      <c r="AA563" s="689">
        <f t="shared" si="42"/>
        <v>0</v>
      </c>
      <c r="AB563" s="683">
        <f t="shared" si="42"/>
        <v>0.34999999999999964</v>
      </c>
      <c r="AC563" s="689">
        <f t="shared" si="41"/>
        <v>0</v>
      </c>
      <c r="AD563" s="689">
        <f t="shared" si="41"/>
        <v>0</v>
      </c>
      <c r="AE563" s="689">
        <f t="shared" si="41"/>
        <v>0</v>
      </c>
      <c r="AF563" s="689">
        <f t="shared" si="41"/>
        <v>0</v>
      </c>
      <c r="AG563" s="689">
        <f t="shared" si="41"/>
        <v>0</v>
      </c>
      <c r="AH563" s="689">
        <f t="shared" si="41"/>
        <v>0</v>
      </c>
      <c r="AI563" s="689">
        <f t="shared" si="41"/>
        <v>2.9999999999999361E-2</v>
      </c>
      <c r="AJ563" s="10"/>
      <c r="AK563" s="10"/>
      <c r="AL563" s="10"/>
      <c r="AM563" s="10"/>
      <c r="AN563" s="10"/>
      <c r="AO563" s="10"/>
      <c r="AP563" s="10"/>
      <c r="AQ563" s="10"/>
      <c r="AR563" s="10"/>
      <c r="AS563" s="10"/>
      <c r="AT563" s="10"/>
      <c r="AU563" s="10"/>
      <c r="AV563" s="10"/>
      <c r="AW563" s="10"/>
      <c r="AX563" s="10"/>
      <c r="AY563" s="10"/>
      <c r="AZ563" s="10"/>
      <c r="BA563" s="10"/>
      <c r="BB563" s="10"/>
      <c r="BC563" s="10"/>
      <c r="BD563" s="10"/>
      <c r="BE563" s="173"/>
    </row>
    <row r="564" spans="1:57">
      <c r="A564" s="688">
        <v>0.19097222222222221</v>
      </c>
      <c r="B564" s="689">
        <v>13.09</v>
      </c>
      <c r="C564" s="689">
        <v>14.75</v>
      </c>
      <c r="D564" s="689">
        <v>14.83</v>
      </c>
      <c r="E564" s="689">
        <v>13.96</v>
      </c>
      <c r="F564" s="689">
        <v>13.91</v>
      </c>
      <c r="G564" s="689">
        <v>14.92</v>
      </c>
      <c r="H564" s="689">
        <v>14.19</v>
      </c>
      <c r="I564" s="689">
        <v>12.82</v>
      </c>
      <c r="J564" s="683">
        <v>12.44</v>
      </c>
      <c r="K564" s="689">
        <v>13.92</v>
      </c>
      <c r="L564" s="689">
        <v>15.68</v>
      </c>
      <c r="M564" s="689">
        <v>13.71</v>
      </c>
      <c r="N564" s="689">
        <v>15.58</v>
      </c>
      <c r="O564" s="689">
        <v>14.88</v>
      </c>
      <c r="P564" s="689">
        <v>15.32</v>
      </c>
      <c r="Q564" s="689">
        <v>11.88</v>
      </c>
      <c r="R564" s="676"/>
      <c r="S564" s="694">
        <v>0.19097222222222221</v>
      </c>
      <c r="T564" s="689">
        <f t="shared" si="40"/>
        <v>0</v>
      </c>
      <c r="U564" s="689">
        <f t="shared" si="40"/>
        <v>0</v>
      </c>
      <c r="V564" s="689">
        <f t="shared" si="40"/>
        <v>0</v>
      </c>
      <c r="W564" s="689">
        <f t="shared" si="40"/>
        <v>0</v>
      </c>
      <c r="X564" s="689">
        <f t="shared" si="40"/>
        <v>0</v>
      </c>
      <c r="Y564" s="689">
        <f t="shared" si="42"/>
        <v>1.9999999999999574E-2</v>
      </c>
      <c r="Z564" s="689">
        <f t="shared" si="42"/>
        <v>9.9999999999997868E-3</v>
      </c>
      <c r="AA564" s="689">
        <f t="shared" si="42"/>
        <v>1.9999999999999574E-2</v>
      </c>
      <c r="AB564" s="683">
        <f t="shared" si="42"/>
        <v>0</v>
      </c>
      <c r="AC564" s="689">
        <f t="shared" si="41"/>
        <v>0</v>
      </c>
      <c r="AD564" s="689">
        <f t="shared" si="41"/>
        <v>2.9999999999999361E-2</v>
      </c>
      <c r="AE564" s="689">
        <f t="shared" si="41"/>
        <v>0</v>
      </c>
      <c r="AF564" s="689">
        <f t="shared" si="41"/>
        <v>2.9999999999999361E-2</v>
      </c>
      <c r="AG564" s="689">
        <f t="shared" si="41"/>
        <v>4.0000000000000924E-2</v>
      </c>
      <c r="AH564" s="689">
        <f t="shared" si="41"/>
        <v>0</v>
      </c>
      <c r="AI564" s="689">
        <f t="shared" si="41"/>
        <v>3.0000000000001137E-2</v>
      </c>
      <c r="AJ564" s="10"/>
      <c r="AK564" s="10"/>
      <c r="AL564" s="10"/>
      <c r="AM564" s="10"/>
      <c r="AN564" s="10"/>
      <c r="AO564" s="10"/>
      <c r="AP564" s="10"/>
      <c r="AQ564" s="10"/>
      <c r="AR564" s="10"/>
      <c r="AS564" s="10"/>
      <c r="AT564" s="10"/>
      <c r="AU564" s="10"/>
      <c r="AV564" s="10"/>
      <c r="AW564" s="10"/>
      <c r="AX564" s="10"/>
      <c r="AY564" s="10"/>
      <c r="AZ564" s="10"/>
      <c r="BA564" s="10"/>
      <c r="BB564" s="10"/>
      <c r="BC564" s="10"/>
      <c r="BD564" s="10"/>
      <c r="BE564" s="173"/>
    </row>
    <row r="565" spans="1:57">
      <c r="A565" s="688">
        <v>0.19444444444444445</v>
      </c>
      <c r="B565" s="689">
        <v>13.09</v>
      </c>
      <c r="C565" s="689">
        <v>14.75</v>
      </c>
      <c r="D565" s="689">
        <v>14.83</v>
      </c>
      <c r="E565" s="689">
        <v>13.96</v>
      </c>
      <c r="F565" s="689">
        <v>13.92</v>
      </c>
      <c r="G565" s="689">
        <v>15.3</v>
      </c>
      <c r="H565" s="689">
        <v>14.36</v>
      </c>
      <c r="I565" s="689">
        <v>12.82</v>
      </c>
      <c r="J565" s="683">
        <v>12.44</v>
      </c>
      <c r="K565" s="689">
        <v>14.18</v>
      </c>
      <c r="L565" s="689">
        <v>15.74</v>
      </c>
      <c r="M565" s="689">
        <v>13.71</v>
      </c>
      <c r="N565" s="689">
        <v>15.58</v>
      </c>
      <c r="O565" s="689">
        <v>14.88</v>
      </c>
      <c r="P565" s="689">
        <v>15.32</v>
      </c>
      <c r="Q565" s="689">
        <v>11.91</v>
      </c>
      <c r="R565" s="676"/>
      <c r="S565" s="694">
        <v>0.19444444444444445</v>
      </c>
      <c r="T565" s="689">
        <f t="shared" si="40"/>
        <v>0</v>
      </c>
      <c r="U565" s="689">
        <f t="shared" si="40"/>
        <v>0</v>
      </c>
      <c r="V565" s="689">
        <f t="shared" si="40"/>
        <v>0</v>
      </c>
      <c r="W565" s="689">
        <f t="shared" si="40"/>
        <v>0</v>
      </c>
      <c r="X565" s="689">
        <f t="shared" si="40"/>
        <v>9.9999999999997868E-3</v>
      </c>
      <c r="Y565" s="689">
        <f t="shared" si="42"/>
        <v>0.38000000000000078</v>
      </c>
      <c r="Z565" s="689">
        <f t="shared" si="42"/>
        <v>0.16999999999999993</v>
      </c>
      <c r="AA565" s="689">
        <f t="shared" si="42"/>
        <v>0</v>
      </c>
      <c r="AB565" s="683">
        <f t="shared" si="42"/>
        <v>0</v>
      </c>
      <c r="AC565" s="689">
        <f t="shared" si="41"/>
        <v>0.25999999999999979</v>
      </c>
      <c r="AD565" s="689">
        <f t="shared" si="41"/>
        <v>6.0000000000000497E-2</v>
      </c>
      <c r="AE565" s="689">
        <f t="shared" si="41"/>
        <v>0</v>
      </c>
      <c r="AF565" s="689">
        <f t="shared" si="41"/>
        <v>0</v>
      </c>
      <c r="AG565" s="689">
        <f t="shared" si="41"/>
        <v>0</v>
      </c>
      <c r="AH565" s="689">
        <f t="shared" si="41"/>
        <v>0</v>
      </c>
      <c r="AI565" s="689">
        <f t="shared" si="41"/>
        <v>2.9999999999999361E-2</v>
      </c>
      <c r="AJ565" s="10"/>
      <c r="AK565" s="10"/>
      <c r="AL565" s="10"/>
      <c r="AM565" s="10"/>
      <c r="AN565" s="10"/>
      <c r="AO565" s="10"/>
      <c r="AP565" s="10"/>
      <c r="AQ565" s="10"/>
      <c r="AR565" s="10"/>
      <c r="AS565" s="10"/>
      <c r="AT565" s="10"/>
      <c r="AU565" s="10"/>
      <c r="AV565" s="10"/>
      <c r="AW565" s="10"/>
      <c r="AX565" s="10"/>
      <c r="AY565" s="10"/>
      <c r="AZ565" s="10"/>
      <c r="BA565" s="10"/>
      <c r="BB565" s="10"/>
      <c r="BC565" s="10"/>
      <c r="BD565" s="10"/>
      <c r="BE565" s="173"/>
    </row>
    <row r="566" spans="1:57">
      <c r="A566" s="688">
        <v>0.19791666666666666</v>
      </c>
      <c r="B566" s="689">
        <v>13.09</v>
      </c>
      <c r="C566" s="689">
        <v>14.88</v>
      </c>
      <c r="D566" s="689">
        <v>14.85</v>
      </c>
      <c r="E566" s="689">
        <v>13.96</v>
      </c>
      <c r="F566" s="689">
        <v>13.93</v>
      </c>
      <c r="G566" s="689">
        <v>15.32</v>
      </c>
      <c r="H566" s="689">
        <v>14.37</v>
      </c>
      <c r="I566" s="689">
        <v>12.82</v>
      </c>
      <c r="J566" s="683">
        <v>12.44</v>
      </c>
      <c r="K566" s="689">
        <v>14.21</v>
      </c>
      <c r="L566" s="689">
        <v>15.77</v>
      </c>
      <c r="M566" s="689">
        <v>13.71</v>
      </c>
      <c r="N566" s="689">
        <v>15.58</v>
      </c>
      <c r="O566" s="689">
        <v>14.88</v>
      </c>
      <c r="P566" s="689">
        <v>15.32</v>
      </c>
      <c r="Q566" s="689">
        <v>11.91</v>
      </c>
      <c r="R566" s="676"/>
      <c r="S566" s="694">
        <v>0.19791666666666666</v>
      </c>
      <c r="T566" s="689">
        <f t="shared" si="40"/>
        <v>0</v>
      </c>
      <c r="U566" s="689">
        <f t="shared" si="40"/>
        <v>0.13000000000000078</v>
      </c>
      <c r="V566" s="689">
        <f t="shared" si="40"/>
        <v>1.9999999999999574E-2</v>
      </c>
      <c r="W566" s="689">
        <f t="shared" si="40"/>
        <v>0</v>
      </c>
      <c r="X566" s="689">
        <f t="shared" si="40"/>
        <v>9.9999999999997868E-3</v>
      </c>
      <c r="Y566" s="689">
        <f t="shared" si="42"/>
        <v>1.9999999999999574E-2</v>
      </c>
      <c r="Z566" s="689">
        <f t="shared" si="42"/>
        <v>9.9999999999997868E-3</v>
      </c>
      <c r="AA566" s="689">
        <f t="shared" si="42"/>
        <v>0</v>
      </c>
      <c r="AB566" s="683">
        <f t="shared" si="42"/>
        <v>0</v>
      </c>
      <c r="AC566" s="689">
        <f t="shared" si="41"/>
        <v>3.0000000000001137E-2</v>
      </c>
      <c r="AD566" s="689">
        <f t="shared" si="41"/>
        <v>2.9999999999999361E-2</v>
      </c>
      <c r="AE566" s="689">
        <f t="shared" si="41"/>
        <v>0</v>
      </c>
      <c r="AF566" s="689">
        <f t="shared" si="41"/>
        <v>0</v>
      </c>
      <c r="AG566" s="689">
        <f t="shared" si="41"/>
        <v>0</v>
      </c>
      <c r="AH566" s="689">
        <f t="shared" si="41"/>
        <v>0</v>
      </c>
      <c r="AI566" s="689">
        <f t="shared" si="41"/>
        <v>0</v>
      </c>
      <c r="AJ566" s="10"/>
      <c r="AK566" s="10"/>
      <c r="AL566" s="10"/>
      <c r="AM566" s="10"/>
      <c r="AN566" s="10"/>
      <c r="AO566" s="10"/>
      <c r="AP566" s="10"/>
      <c r="AQ566" s="10"/>
      <c r="AR566" s="10"/>
      <c r="AS566" s="10"/>
      <c r="AT566" s="10"/>
      <c r="AU566" s="10"/>
      <c r="AV566" s="10"/>
      <c r="AW566" s="10"/>
      <c r="AX566" s="10"/>
      <c r="AY566" s="10"/>
      <c r="AZ566" s="10"/>
      <c r="BA566" s="10"/>
      <c r="BB566" s="10"/>
      <c r="BC566" s="10"/>
      <c r="BD566" s="10"/>
      <c r="BE566" s="173"/>
    </row>
    <row r="567" spans="1:57">
      <c r="A567" s="688">
        <v>0.20138888888888887</v>
      </c>
      <c r="B567" s="689">
        <v>13.09</v>
      </c>
      <c r="C567" s="689">
        <v>14.93</v>
      </c>
      <c r="D567" s="689">
        <v>14.89</v>
      </c>
      <c r="E567" s="689">
        <v>13.96</v>
      </c>
      <c r="F567" s="689">
        <v>13.93</v>
      </c>
      <c r="G567" s="689">
        <v>15.32</v>
      </c>
      <c r="H567" s="689">
        <v>14.37</v>
      </c>
      <c r="I567" s="689">
        <v>12.82</v>
      </c>
      <c r="J567" s="683">
        <v>12.44</v>
      </c>
      <c r="K567" s="689">
        <v>14.21</v>
      </c>
      <c r="L567" s="689">
        <v>15.77</v>
      </c>
      <c r="M567" s="689">
        <v>13.71</v>
      </c>
      <c r="N567" s="689">
        <v>15.58</v>
      </c>
      <c r="O567" s="689">
        <v>14.88</v>
      </c>
      <c r="P567" s="689">
        <v>15.32</v>
      </c>
      <c r="Q567" s="689">
        <v>11.91</v>
      </c>
      <c r="R567" s="676"/>
      <c r="S567" s="694">
        <v>0.20138888888888887</v>
      </c>
      <c r="T567" s="689">
        <f t="shared" si="40"/>
        <v>0</v>
      </c>
      <c r="U567" s="689">
        <f t="shared" si="40"/>
        <v>4.9999999999998934E-2</v>
      </c>
      <c r="V567" s="689">
        <f t="shared" si="40"/>
        <v>4.0000000000000924E-2</v>
      </c>
      <c r="W567" s="689">
        <f t="shared" si="40"/>
        <v>0</v>
      </c>
      <c r="X567" s="689">
        <f t="shared" si="40"/>
        <v>0</v>
      </c>
      <c r="Y567" s="689">
        <f t="shared" si="42"/>
        <v>0</v>
      </c>
      <c r="Z567" s="689">
        <f t="shared" si="42"/>
        <v>0</v>
      </c>
      <c r="AA567" s="689">
        <f t="shared" si="42"/>
        <v>0</v>
      </c>
      <c r="AB567" s="683">
        <f t="shared" si="42"/>
        <v>0</v>
      </c>
      <c r="AC567" s="689">
        <f t="shared" si="41"/>
        <v>0</v>
      </c>
      <c r="AD567" s="689">
        <f t="shared" si="41"/>
        <v>0</v>
      </c>
      <c r="AE567" s="689">
        <f t="shared" si="41"/>
        <v>0</v>
      </c>
      <c r="AF567" s="689">
        <f t="shared" si="41"/>
        <v>0</v>
      </c>
      <c r="AG567" s="689">
        <f t="shared" si="41"/>
        <v>0</v>
      </c>
      <c r="AH567" s="689">
        <f t="shared" si="41"/>
        <v>0</v>
      </c>
      <c r="AI567" s="689">
        <f t="shared" si="41"/>
        <v>0</v>
      </c>
      <c r="AJ567" s="10"/>
      <c r="AK567" s="10"/>
      <c r="AL567" s="10"/>
      <c r="AM567" s="10"/>
      <c r="AN567" s="10"/>
      <c r="AO567" s="10"/>
      <c r="AP567" s="10"/>
      <c r="AQ567" s="10"/>
      <c r="AR567" s="10"/>
      <c r="AS567" s="10"/>
      <c r="AT567" s="10"/>
      <c r="AU567" s="10"/>
      <c r="AV567" s="10"/>
      <c r="AW567" s="10"/>
      <c r="AX567" s="10"/>
      <c r="AY567" s="10"/>
      <c r="AZ567" s="10"/>
      <c r="BA567" s="10"/>
      <c r="BB567" s="10"/>
      <c r="BC567" s="10"/>
      <c r="BD567" s="10"/>
      <c r="BE567" s="173"/>
    </row>
    <row r="568" spans="1:57" ht="16" thickBot="1">
      <c r="A568" s="688">
        <v>0.20486111111111113</v>
      </c>
      <c r="B568" s="689">
        <v>13.09</v>
      </c>
      <c r="C568" s="689">
        <v>14.93</v>
      </c>
      <c r="D568" s="689">
        <v>14.89</v>
      </c>
      <c r="E568" s="689">
        <v>13.96</v>
      </c>
      <c r="F568" s="689">
        <v>13.93</v>
      </c>
      <c r="G568" s="689">
        <v>15.32</v>
      </c>
      <c r="H568" s="689">
        <v>14.37</v>
      </c>
      <c r="I568" s="689">
        <v>12.91</v>
      </c>
      <c r="J568" s="683">
        <v>12.44</v>
      </c>
      <c r="K568" s="689">
        <v>14.21</v>
      </c>
      <c r="L568" s="689">
        <v>15.77</v>
      </c>
      <c r="M568" s="689">
        <v>13.74</v>
      </c>
      <c r="N568" s="689">
        <v>15.58</v>
      </c>
      <c r="O568" s="689">
        <v>14.94</v>
      </c>
      <c r="P568" s="689">
        <v>15.32</v>
      </c>
      <c r="Q568" s="689">
        <v>11.91</v>
      </c>
      <c r="R568" s="676"/>
      <c r="S568" s="694">
        <v>0.20486111111111113</v>
      </c>
      <c r="T568" s="689">
        <f t="shared" si="40"/>
        <v>0</v>
      </c>
      <c r="U568" s="689">
        <f t="shared" si="40"/>
        <v>0</v>
      </c>
      <c r="V568" s="689">
        <f t="shared" si="40"/>
        <v>0</v>
      </c>
      <c r="W568" s="689">
        <f t="shared" si="40"/>
        <v>0</v>
      </c>
      <c r="X568" s="689">
        <f t="shared" si="40"/>
        <v>0</v>
      </c>
      <c r="Y568" s="689">
        <f t="shared" si="42"/>
        <v>0</v>
      </c>
      <c r="Z568" s="689">
        <f t="shared" si="42"/>
        <v>0</v>
      </c>
      <c r="AA568" s="689">
        <f t="shared" si="42"/>
        <v>8.9999999999999858E-2</v>
      </c>
      <c r="AB568" s="683">
        <f t="shared" si="42"/>
        <v>0</v>
      </c>
      <c r="AC568" s="689">
        <f t="shared" si="41"/>
        <v>0</v>
      </c>
      <c r="AD568" s="689">
        <f t="shared" si="41"/>
        <v>0</v>
      </c>
      <c r="AE568" s="689">
        <f t="shared" si="41"/>
        <v>2.9999999999999361E-2</v>
      </c>
      <c r="AF568" s="689">
        <f t="shared" si="41"/>
        <v>0</v>
      </c>
      <c r="AG568" s="689">
        <f t="shared" si="41"/>
        <v>5.9999999999998721E-2</v>
      </c>
      <c r="AH568" s="689">
        <f t="shared" si="41"/>
        <v>0</v>
      </c>
      <c r="AI568" s="689">
        <f t="shared" si="41"/>
        <v>0</v>
      </c>
      <c r="AJ568" s="10"/>
      <c r="AK568" s="10"/>
      <c r="AL568" s="10"/>
      <c r="AM568" s="10"/>
      <c r="AN568" s="10"/>
      <c r="AO568" s="10"/>
      <c r="AP568" s="10"/>
      <c r="AQ568" s="10"/>
      <c r="AR568" s="10"/>
      <c r="AS568" s="10"/>
      <c r="AT568" s="10"/>
      <c r="AU568" s="10"/>
      <c r="AV568" s="10"/>
      <c r="AW568" s="10"/>
      <c r="AX568" s="10"/>
      <c r="AY568" s="10"/>
      <c r="AZ568" s="10"/>
      <c r="BA568" s="10"/>
      <c r="BB568" s="10"/>
      <c r="BC568" s="10"/>
      <c r="BD568" s="10"/>
      <c r="BE568" s="173"/>
    </row>
    <row r="569" spans="1:57" ht="16" thickTop="1">
      <c r="A569" s="693">
        <v>0.20833333333333334</v>
      </c>
      <c r="B569" s="685">
        <v>13.09</v>
      </c>
      <c r="C569" s="685">
        <v>14.93</v>
      </c>
      <c r="D569" s="685">
        <v>14.89</v>
      </c>
      <c r="E569" s="685">
        <v>13.96</v>
      </c>
      <c r="F569" s="685">
        <v>13.93</v>
      </c>
      <c r="G569" s="685">
        <v>15.32</v>
      </c>
      <c r="H569" s="685">
        <v>14.37</v>
      </c>
      <c r="I569" s="685">
        <v>13.26</v>
      </c>
      <c r="J569" s="686">
        <v>12.44</v>
      </c>
      <c r="K569" s="685">
        <v>14.22</v>
      </c>
      <c r="L569" s="685">
        <v>15.77</v>
      </c>
      <c r="M569" s="685">
        <v>13.74</v>
      </c>
      <c r="N569" s="685">
        <v>15.58</v>
      </c>
      <c r="O569" s="685">
        <v>14.97</v>
      </c>
      <c r="P569" s="685">
        <v>15.32</v>
      </c>
      <c r="Q569" s="685">
        <v>11.91</v>
      </c>
      <c r="R569" s="676"/>
      <c r="S569" s="684">
        <v>0.20833333333333334</v>
      </c>
      <c r="T569" s="685">
        <f t="shared" si="40"/>
        <v>0</v>
      </c>
      <c r="U569" s="685">
        <f t="shared" si="40"/>
        <v>0</v>
      </c>
      <c r="V569" s="685">
        <f t="shared" si="40"/>
        <v>0</v>
      </c>
      <c r="W569" s="685">
        <f t="shared" si="40"/>
        <v>0</v>
      </c>
      <c r="X569" s="685">
        <f t="shared" si="40"/>
        <v>0</v>
      </c>
      <c r="Y569" s="685">
        <f t="shared" si="42"/>
        <v>0</v>
      </c>
      <c r="Z569" s="685">
        <f t="shared" si="42"/>
        <v>0</v>
      </c>
      <c r="AA569" s="685">
        <f t="shared" si="42"/>
        <v>0.34999999999999964</v>
      </c>
      <c r="AB569" s="686">
        <f t="shared" si="42"/>
        <v>0</v>
      </c>
      <c r="AC569" s="685">
        <f t="shared" si="41"/>
        <v>9.9999999999997868E-3</v>
      </c>
      <c r="AD569" s="685">
        <f t="shared" si="41"/>
        <v>0</v>
      </c>
      <c r="AE569" s="685">
        <f t="shared" si="41"/>
        <v>0</v>
      </c>
      <c r="AF569" s="685">
        <f t="shared" si="41"/>
        <v>0</v>
      </c>
      <c r="AG569" s="685">
        <f t="shared" si="41"/>
        <v>3.0000000000001137E-2</v>
      </c>
      <c r="AH569" s="685">
        <f t="shared" si="41"/>
        <v>0</v>
      </c>
      <c r="AI569" s="685">
        <f t="shared" si="41"/>
        <v>0</v>
      </c>
      <c r="AJ569" s="10"/>
      <c r="AK569" s="10"/>
      <c r="AL569" s="10"/>
      <c r="AM569" s="10"/>
      <c r="AN569" s="10"/>
      <c r="AO569" s="10"/>
      <c r="AP569" s="10"/>
      <c r="AQ569" s="10"/>
      <c r="AR569" s="10"/>
      <c r="AS569" s="10"/>
      <c r="AT569" s="10"/>
      <c r="AU569" s="10"/>
      <c r="AV569" s="10"/>
      <c r="AW569" s="10"/>
      <c r="AX569" s="10"/>
      <c r="AY569" s="10"/>
      <c r="AZ569" s="10"/>
      <c r="BA569" s="10"/>
      <c r="BB569" s="10"/>
      <c r="BC569" s="10"/>
      <c r="BD569" s="10"/>
      <c r="BE569" s="173"/>
    </row>
    <row r="570" spans="1:57">
      <c r="A570" s="688">
        <v>0.21180555555555555</v>
      </c>
      <c r="B570" s="689">
        <v>13.09</v>
      </c>
      <c r="C570" s="689">
        <v>14.93</v>
      </c>
      <c r="D570" s="689">
        <v>14.89</v>
      </c>
      <c r="E570" s="689">
        <v>13.96</v>
      </c>
      <c r="F570" s="689">
        <v>13.93</v>
      </c>
      <c r="G570" s="689">
        <v>15.32</v>
      </c>
      <c r="H570" s="689">
        <v>14.39</v>
      </c>
      <c r="I570" s="689">
        <v>13.26</v>
      </c>
      <c r="J570" s="683">
        <v>12.48</v>
      </c>
      <c r="K570" s="689">
        <v>14.22</v>
      </c>
      <c r="L570" s="689">
        <v>15.77</v>
      </c>
      <c r="M570" s="689">
        <v>13.74</v>
      </c>
      <c r="N570" s="689">
        <v>15.62</v>
      </c>
      <c r="O570" s="689">
        <v>14.97</v>
      </c>
      <c r="P570" s="689">
        <v>15.32</v>
      </c>
      <c r="Q570" s="689">
        <v>11.91</v>
      </c>
      <c r="R570" s="676"/>
      <c r="S570" s="694">
        <v>0.21180555555555555</v>
      </c>
      <c r="T570" s="689">
        <f t="shared" si="40"/>
        <v>0</v>
      </c>
      <c r="U570" s="689">
        <f t="shared" si="40"/>
        <v>0</v>
      </c>
      <c r="V570" s="689">
        <f t="shared" si="40"/>
        <v>0</v>
      </c>
      <c r="W570" s="689">
        <f t="shared" si="40"/>
        <v>0</v>
      </c>
      <c r="X570" s="689">
        <f t="shared" si="40"/>
        <v>0</v>
      </c>
      <c r="Y570" s="689">
        <f t="shared" si="42"/>
        <v>0</v>
      </c>
      <c r="Z570" s="689">
        <f t="shared" si="42"/>
        <v>2.000000000000135E-2</v>
      </c>
      <c r="AA570" s="689">
        <f t="shared" si="42"/>
        <v>0</v>
      </c>
      <c r="AB570" s="683">
        <f t="shared" si="42"/>
        <v>4.0000000000000924E-2</v>
      </c>
      <c r="AC570" s="689">
        <f t="shared" si="41"/>
        <v>0</v>
      </c>
      <c r="AD570" s="689">
        <f t="shared" si="41"/>
        <v>0</v>
      </c>
      <c r="AE570" s="689">
        <f t="shared" si="41"/>
        <v>0</v>
      </c>
      <c r="AF570" s="689">
        <f t="shared" si="41"/>
        <v>3.9999999999999147E-2</v>
      </c>
      <c r="AG570" s="689">
        <f t="shared" si="41"/>
        <v>0</v>
      </c>
      <c r="AH570" s="689">
        <f t="shared" si="41"/>
        <v>0</v>
      </c>
      <c r="AI570" s="689">
        <f t="shared" si="41"/>
        <v>0</v>
      </c>
      <c r="AJ570" s="10"/>
      <c r="AK570" s="10"/>
      <c r="AL570" s="10"/>
      <c r="AM570" s="10"/>
      <c r="AN570" s="10"/>
      <c r="AO570" s="10"/>
      <c r="AP570" s="10"/>
      <c r="AQ570" s="10"/>
      <c r="AR570" s="10"/>
      <c r="AS570" s="10"/>
      <c r="AT570" s="10"/>
      <c r="AU570" s="10"/>
      <c r="AV570" s="10"/>
      <c r="AW570" s="10"/>
      <c r="AX570" s="10"/>
      <c r="AY570" s="10"/>
      <c r="AZ570" s="10"/>
      <c r="BA570" s="10"/>
      <c r="BB570" s="10"/>
      <c r="BC570" s="10"/>
      <c r="BD570" s="10"/>
      <c r="BE570" s="173"/>
    </row>
    <row r="571" spans="1:57">
      <c r="A571" s="688">
        <v>0.21527777777777779</v>
      </c>
      <c r="B571" s="689">
        <v>13.09</v>
      </c>
      <c r="C571" s="689">
        <v>14.93</v>
      </c>
      <c r="D571" s="689">
        <v>14.89</v>
      </c>
      <c r="E571" s="689">
        <v>13.96</v>
      </c>
      <c r="F571" s="689">
        <v>13.93</v>
      </c>
      <c r="G571" s="689">
        <v>15.32</v>
      </c>
      <c r="H571" s="689">
        <v>14.39</v>
      </c>
      <c r="I571" s="689">
        <v>13.26</v>
      </c>
      <c r="J571" s="683">
        <v>12.48</v>
      </c>
      <c r="K571" s="689">
        <v>14.22</v>
      </c>
      <c r="L571" s="689">
        <v>15.77</v>
      </c>
      <c r="M571" s="689">
        <v>13.74</v>
      </c>
      <c r="N571" s="689">
        <v>15.68</v>
      </c>
      <c r="O571" s="689">
        <v>14.97</v>
      </c>
      <c r="P571" s="689">
        <v>15.32</v>
      </c>
      <c r="Q571" s="689">
        <v>11.91</v>
      </c>
      <c r="R571" s="676"/>
      <c r="S571" s="694">
        <v>0.21527777777777779</v>
      </c>
      <c r="T571" s="689">
        <f t="shared" si="40"/>
        <v>0</v>
      </c>
      <c r="U571" s="689">
        <f t="shared" si="40"/>
        <v>0</v>
      </c>
      <c r="V571" s="689">
        <f t="shared" si="40"/>
        <v>0</v>
      </c>
      <c r="W571" s="689">
        <f t="shared" si="40"/>
        <v>0</v>
      </c>
      <c r="X571" s="689">
        <f t="shared" si="40"/>
        <v>0</v>
      </c>
      <c r="Y571" s="689">
        <f t="shared" si="42"/>
        <v>0</v>
      </c>
      <c r="Z571" s="689">
        <f t="shared" si="42"/>
        <v>0</v>
      </c>
      <c r="AA571" s="689">
        <f t="shared" si="42"/>
        <v>0</v>
      </c>
      <c r="AB571" s="683">
        <f t="shared" si="42"/>
        <v>0</v>
      </c>
      <c r="AC571" s="689">
        <f t="shared" si="41"/>
        <v>0</v>
      </c>
      <c r="AD571" s="689">
        <f t="shared" si="41"/>
        <v>0</v>
      </c>
      <c r="AE571" s="689">
        <f t="shared" si="41"/>
        <v>0</v>
      </c>
      <c r="AF571" s="689">
        <f t="shared" si="41"/>
        <v>6.0000000000000497E-2</v>
      </c>
      <c r="AG571" s="689">
        <f t="shared" si="41"/>
        <v>0</v>
      </c>
      <c r="AH571" s="689">
        <f t="shared" si="41"/>
        <v>0</v>
      </c>
      <c r="AI571" s="689">
        <f t="shared" si="41"/>
        <v>0</v>
      </c>
      <c r="AJ571" s="10"/>
      <c r="AK571" s="10"/>
      <c r="AL571" s="10"/>
      <c r="AM571" s="10"/>
      <c r="AN571" s="10"/>
      <c r="AO571" s="10"/>
      <c r="AP571" s="10"/>
      <c r="AQ571" s="10"/>
      <c r="AR571" s="10"/>
      <c r="AS571" s="10"/>
      <c r="AT571" s="10"/>
      <c r="AU571" s="10"/>
      <c r="AV571" s="10"/>
      <c r="AW571" s="10"/>
      <c r="AX571" s="10"/>
      <c r="AY571" s="10"/>
      <c r="AZ571" s="10"/>
      <c r="BA571" s="10"/>
      <c r="BB571" s="10"/>
      <c r="BC571" s="10"/>
      <c r="BD571" s="10"/>
      <c r="BE571" s="173"/>
    </row>
    <row r="572" spans="1:57">
      <c r="A572" s="688">
        <v>0.21875</v>
      </c>
      <c r="B572" s="689">
        <v>13.09</v>
      </c>
      <c r="C572" s="689">
        <v>14.93</v>
      </c>
      <c r="D572" s="689">
        <v>14.89</v>
      </c>
      <c r="E572" s="689">
        <v>13.96</v>
      </c>
      <c r="F572" s="689">
        <v>13.93</v>
      </c>
      <c r="G572" s="689">
        <v>15.32</v>
      </c>
      <c r="H572" s="689">
        <v>14.64</v>
      </c>
      <c r="I572" s="689">
        <v>13.26</v>
      </c>
      <c r="J572" s="683">
        <v>12.48</v>
      </c>
      <c r="K572" s="689">
        <v>14.22</v>
      </c>
      <c r="L572" s="689">
        <v>15.77</v>
      </c>
      <c r="M572" s="689">
        <v>13.74</v>
      </c>
      <c r="N572" s="689">
        <v>15.79</v>
      </c>
      <c r="O572" s="689">
        <v>14.97</v>
      </c>
      <c r="P572" s="689">
        <v>15.32</v>
      </c>
      <c r="Q572" s="689">
        <v>11.91</v>
      </c>
      <c r="R572" s="676"/>
      <c r="S572" s="694">
        <v>0.21875</v>
      </c>
      <c r="T572" s="689">
        <f t="shared" si="40"/>
        <v>0</v>
      </c>
      <c r="U572" s="689">
        <f t="shared" si="40"/>
        <v>0</v>
      </c>
      <c r="V572" s="689">
        <f t="shared" si="40"/>
        <v>0</v>
      </c>
      <c r="W572" s="689">
        <f t="shared" si="40"/>
        <v>0</v>
      </c>
      <c r="X572" s="689">
        <f t="shared" si="40"/>
        <v>0</v>
      </c>
      <c r="Y572" s="689">
        <f t="shared" si="42"/>
        <v>0</v>
      </c>
      <c r="Z572" s="689">
        <f t="shared" si="42"/>
        <v>0.25</v>
      </c>
      <c r="AA572" s="689">
        <f t="shared" si="42"/>
        <v>0</v>
      </c>
      <c r="AB572" s="683">
        <f t="shared" si="42"/>
        <v>0</v>
      </c>
      <c r="AC572" s="689">
        <f t="shared" si="41"/>
        <v>0</v>
      </c>
      <c r="AD572" s="689">
        <f t="shared" si="41"/>
        <v>0</v>
      </c>
      <c r="AE572" s="689">
        <f t="shared" si="41"/>
        <v>0</v>
      </c>
      <c r="AF572" s="689">
        <f t="shared" si="41"/>
        <v>0.10999999999999943</v>
      </c>
      <c r="AG572" s="689">
        <f t="shared" si="41"/>
        <v>0</v>
      </c>
      <c r="AH572" s="689">
        <f t="shared" si="41"/>
        <v>0</v>
      </c>
      <c r="AI572" s="689">
        <f t="shared" si="41"/>
        <v>0</v>
      </c>
      <c r="AJ572" s="10"/>
      <c r="AK572" s="10"/>
      <c r="AL572" s="10"/>
      <c r="AM572" s="10"/>
      <c r="AN572" s="10"/>
      <c r="AO572" s="10"/>
      <c r="AP572" s="10"/>
      <c r="AQ572" s="10"/>
      <c r="AR572" s="10"/>
      <c r="AS572" s="10"/>
      <c r="AT572" s="10"/>
      <c r="AU572" s="10"/>
      <c r="AV572" s="10"/>
      <c r="AW572" s="10"/>
      <c r="AX572" s="10"/>
      <c r="AY572" s="10"/>
      <c r="AZ572" s="10"/>
      <c r="BA572" s="10"/>
      <c r="BB572" s="10"/>
      <c r="BC572" s="10"/>
      <c r="BD572" s="10"/>
      <c r="BE572" s="173"/>
    </row>
    <row r="573" spans="1:57">
      <c r="A573" s="688">
        <v>0.22222222222222221</v>
      </c>
      <c r="B573" s="689">
        <v>13.09</v>
      </c>
      <c r="C573" s="689">
        <v>14.93</v>
      </c>
      <c r="D573" s="689">
        <v>14.93</v>
      </c>
      <c r="E573" s="689">
        <v>13.96</v>
      </c>
      <c r="F573" s="689">
        <v>13.93</v>
      </c>
      <c r="G573" s="689">
        <v>15.32</v>
      </c>
      <c r="H573" s="689">
        <v>14.64</v>
      </c>
      <c r="I573" s="689">
        <v>13.26</v>
      </c>
      <c r="J573" s="683">
        <v>12.48</v>
      </c>
      <c r="K573" s="689">
        <v>14.22</v>
      </c>
      <c r="L573" s="689">
        <v>15.77</v>
      </c>
      <c r="M573" s="689">
        <v>13.74</v>
      </c>
      <c r="N573" s="689">
        <v>15.8</v>
      </c>
      <c r="O573" s="689">
        <v>15.11</v>
      </c>
      <c r="P573" s="689">
        <v>15.32</v>
      </c>
      <c r="Q573" s="689">
        <v>11.92</v>
      </c>
      <c r="R573" s="676"/>
      <c r="S573" s="694">
        <v>0.22222222222222221</v>
      </c>
      <c r="T573" s="689">
        <f t="shared" si="40"/>
        <v>0</v>
      </c>
      <c r="U573" s="689">
        <f t="shared" si="40"/>
        <v>0</v>
      </c>
      <c r="V573" s="689">
        <f t="shared" si="40"/>
        <v>3.9999999999999147E-2</v>
      </c>
      <c r="W573" s="689">
        <f t="shared" si="40"/>
        <v>0</v>
      </c>
      <c r="X573" s="689">
        <f t="shared" si="40"/>
        <v>0</v>
      </c>
      <c r="Y573" s="689">
        <f t="shared" si="42"/>
        <v>0</v>
      </c>
      <c r="Z573" s="689">
        <f t="shared" si="42"/>
        <v>0</v>
      </c>
      <c r="AA573" s="689">
        <f t="shared" si="42"/>
        <v>0</v>
      </c>
      <c r="AB573" s="683">
        <f t="shared" si="42"/>
        <v>0</v>
      </c>
      <c r="AC573" s="689">
        <f t="shared" si="41"/>
        <v>0</v>
      </c>
      <c r="AD573" s="689">
        <f t="shared" si="41"/>
        <v>0</v>
      </c>
      <c r="AE573" s="689">
        <f t="shared" si="41"/>
        <v>0</v>
      </c>
      <c r="AF573" s="689">
        <f t="shared" si="41"/>
        <v>1.0000000000001563E-2</v>
      </c>
      <c r="AG573" s="689">
        <f t="shared" si="41"/>
        <v>0.13999999999999879</v>
      </c>
      <c r="AH573" s="689">
        <f t="shared" si="41"/>
        <v>0</v>
      </c>
      <c r="AI573" s="689">
        <f t="shared" si="41"/>
        <v>9.9999999999997868E-3</v>
      </c>
      <c r="AJ573" s="10"/>
      <c r="AK573" s="10"/>
      <c r="AL573" s="10"/>
      <c r="AM573" s="10"/>
      <c r="AN573" s="10"/>
      <c r="AO573" s="10"/>
      <c r="AP573" s="10"/>
      <c r="AQ573" s="10"/>
      <c r="AR573" s="10"/>
      <c r="AS573" s="10"/>
      <c r="AT573" s="10"/>
      <c r="AU573" s="10"/>
      <c r="AV573" s="10"/>
      <c r="AW573" s="10"/>
      <c r="AX573" s="10"/>
      <c r="AY573" s="10"/>
      <c r="AZ573" s="10"/>
      <c r="BA573" s="10"/>
      <c r="BB573" s="10"/>
      <c r="BC573" s="10"/>
      <c r="BD573" s="10"/>
      <c r="BE573" s="173"/>
    </row>
    <row r="574" spans="1:57">
      <c r="A574" s="688">
        <v>0.22569444444444445</v>
      </c>
      <c r="B574" s="689">
        <v>13.09</v>
      </c>
      <c r="C574" s="689">
        <v>14.93</v>
      </c>
      <c r="D574" s="689">
        <v>14.93</v>
      </c>
      <c r="E574" s="689">
        <v>13.96</v>
      </c>
      <c r="F574" s="689">
        <v>13.93</v>
      </c>
      <c r="G574" s="689">
        <v>15.35</v>
      </c>
      <c r="H574" s="689">
        <v>14.64</v>
      </c>
      <c r="I574" s="689">
        <v>13.26</v>
      </c>
      <c r="J574" s="683">
        <v>12.48</v>
      </c>
      <c r="K574" s="689">
        <v>14.22</v>
      </c>
      <c r="L574" s="689">
        <v>15.83</v>
      </c>
      <c r="M574" s="689">
        <v>13.74</v>
      </c>
      <c r="N574" s="689">
        <v>15.81</v>
      </c>
      <c r="O574" s="689">
        <v>15.14</v>
      </c>
      <c r="P574" s="689">
        <v>15.32</v>
      </c>
      <c r="Q574" s="689">
        <v>11.94</v>
      </c>
      <c r="R574" s="676"/>
      <c r="S574" s="694">
        <v>0.22569444444444445</v>
      </c>
      <c r="T574" s="689">
        <f t="shared" si="40"/>
        <v>0</v>
      </c>
      <c r="U574" s="689">
        <f t="shared" si="40"/>
        <v>0</v>
      </c>
      <c r="V574" s="689">
        <f t="shared" si="40"/>
        <v>0</v>
      </c>
      <c r="W574" s="689">
        <f t="shared" si="40"/>
        <v>0</v>
      </c>
      <c r="X574" s="689">
        <f t="shared" si="40"/>
        <v>0</v>
      </c>
      <c r="Y574" s="689">
        <f t="shared" si="42"/>
        <v>2.9999999999999361E-2</v>
      </c>
      <c r="Z574" s="689">
        <f t="shared" si="42"/>
        <v>0</v>
      </c>
      <c r="AA574" s="689">
        <f t="shared" si="42"/>
        <v>0</v>
      </c>
      <c r="AB574" s="683">
        <f t="shared" si="42"/>
        <v>0</v>
      </c>
      <c r="AC574" s="689">
        <f t="shared" si="41"/>
        <v>0</v>
      </c>
      <c r="AD574" s="689">
        <f t="shared" si="41"/>
        <v>6.0000000000000497E-2</v>
      </c>
      <c r="AE574" s="689">
        <f t="shared" si="41"/>
        <v>0</v>
      </c>
      <c r="AF574" s="689">
        <f t="shared" ref="AF574:AI637" si="43">N574-N573</f>
        <v>9.9999999999997868E-3</v>
      </c>
      <c r="AG574" s="689">
        <f t="shared" si="43"/>
        <v>3.0000000000001137E-2</v>
      </c>
      <c r="AH574" s="689">
        <f t="shared" si="43"/>
        <v>0</v>
      </c>
      <c r="AI574" s="689">
        <f t="shared" si="43"/>
        <v>1.9999999999999574E-2</v>
      </c>
      <c r="AJ574" s="10"/>
      <c r="AK574" s="10"/>
      <c r="AL574" s="10"/>
      <c r="AM574" s="10"/>
      <c r="AN574" s="10"/>
      <c r="AO574" s="10"/>
      <c r="AP574" s="10"/>
      <c r="AQ574" s="10"/>
      <c r="AR574" s="10"/>
      <c r="AS574" s="10"/>
      <c r="AT574" s="10"/>
      <c r="AU574" s="10"/>
      <c r="AV574" s="10"/>
      <c r="AW574" s="10"/>
      <c r="AX574" s="10"/>
      <c r="AY574" s="10"/>
      <c r="AZ574" s="10"/>
      <c r="BA574" s="10"/>
      <c r="BB574" s="10"/>
      <c r="BC574" s="10"/>
      <c r="BD574" s="10"/>
      <c r="BE574" s="173"/>
    </row>
    <row r="575" spans="1:57">
      <c r="A575" s="688">
        <v>0.22916666666666666</v>
      </c>
      <c r="B575" s="689">
        <v>13.09</v>
      </c>
      <c r="C575" s="689">
        <v>14.93</v>
      </c>
      <c r="D575" s="689">
        <v>14.93</v>
      </c>
      <c r="E575" s="689">
        <v>13.96</v>
      </c>
      <c r="F575" s="689">
        <v>13.93</v>
      </c>
      <c r="G575" s="689">
        <v>15.35</v>
      </c>
      <c r="H575" s="689">
        <v>14.64</v>
      </c>
      <c r="I575" s="689">
        <v>13.26</v>
      </c>
      <c r="J575" s="683">
        <v>12.48</v>
      </c>
      <c r="K575" s="689">
        <v>14.22</v>
      </c>
      <c r="L575" s="689">
        <v>15.83</v>
      </c>
      <c r="M575" s="689">
        <v>13.9</v>
      </c>
      <c r="N575" s="689">
        <v>15.81</v>
      </c>
      <c r="O575" s="689">
        <v>15.14</v>
      </c>
      <c r="P575" s="689">
        <v>15.32</v>
      </c>
      <c r="Q575" s="689">
        <v>11.94</v>
      </c>
      <c r="R575" s="676"/>
      <c r="S575" s="694">
        <v>0.22916666666666666</v>
      </c>
      <c r="T575" s="689">
        <f t="shared" si="40"/>
        <v>0</v>
      </c>
      <c r="U575" s="689">
        <f t="shared" si="40"/>
        <v>0</v>
      </c>
      <c r="V575" s="689">
        <f t="shared" si="40"/>
        <v>0</v>
      </c>
      <c r="W575" s="689">
        <f t="shared" si="40"/>
        <v>0</v>
      </c>
      <c r="X575" s="689">
        <f t="shared" si="40"/>
        <v>0</v>
      </c>
      <c r="Y575" s="689">
        <f t="shared" si="42"/>
        <v>0</v>
      </c>
      <c r="Z575" s="689">
        <f t="shared" si="42"/>
        <v>0</v>
      </c>
      <c r="AA575" s="689">
        <f t="shared" si="42"/>
        <v>0</v>
      </c>
      <c r="AB575" s="683">
        <f t="shared" si="42"/>
        <v>0</v>
      </c>
      <c r="AC575" s="689">
        <f t="shared" si="42"/>
        <v>0</v>
      </c>
      <c r="AD575" s="689">
        <f t="shared" si="42"/>
        <v>0</v>
      </c>
      <c r="AE575" s="689">
        <f t="shared" si="42"/>
        <v>0.16000000000000014</v>
      </c>
      <c r="AF575" s="689">
        <f t="shared" si="43"/>
        <v>0</v>
      </c>
      <c r="AG575" s="689">
        <f t="shared" si="43"/>
        <v>0</v>
      </c>
      <c r="AH575" s="689">
        <f t="shared" si="43"/>
        <v>0</v>
      </c>
      <c r="AI575" s="689">
        <f t="shared" si="43"/>
        <v>0</v>
      </c>
      <c r="AJ575" s="10"/>
      <c r="AK575" s="10"/>
      <c r="AL575" s="10"/>
      <c r="AM575" s="10"/>
      <c r="AN575" s="10"/>
      <c r="AO575" s="10"/>
      <c r="AP575" s="10"/>
      <c r="AQ575" s="10"/>
      <c r="AR575" s="10"/>
      <c r="AS575" s="10"/>
      <c r="AT575" s="10"/>
      <c r="AU575" s="10"/>
      <c r="AV575" s="10"/>
      <c r="AW575" s="10"/>
      <c r="AX575" s="10"/>
      <c r="AY575" s="10"/>
      <c r="AZ575" s="10"/>
      <c r="BA575" s="10"/>
      <c r="BB575" s="10"/>
      <c r="BC575" s="10"/>
      <c r="BD575" s="10"/>
      <c r="BE575" s="173"/>
    </row>
    <row r="576" spans="1:57">
      <c r="A576" s="688">
        <v>0.23263888888888887</v>
      </c>
      <c r="B576" s="689">
        <v>13.09</v>
      </c>
      <c r="C576" s="689">
        <v>14.93</v>
      </c>
      <c r="D576" s="689">
        <v>14.93</v>
      </c>
      <c r="E576" s="689">
        <v>13.96</v>
      </c>
      <c r="F576" s="689">
        <v>13.93</v>
      </c>
      <c r="G576" s="689">
        <v>15.35</v>
      </c>
      <c r="H576" s="689">
        <v>14.65</v>
      </c>
      <c r="I576" s="689">
        <v>13.26</v>
      </c>
      <c r="J576" s="683">
        <v>12.48</v>
      </c>
      <c r="K576" s="689">
        <v>14.22</v>
      </c>
      <c r="L576" s="689">
        <v>15.83</v>
      </c>
      <c r="M576" s="689">
        <v>13.9</v>
      </c>
      <c r="N576" s="689">
        <v>15.81</v>
      </c>
      <c r="O576" s="689">
        <v>15.14</v>
      </c>
      <c r="P576" s="689">
        <v>15.32</v>
      </c>
      <c r="Q576" s="689">
        <v>11.94</v>
      </c>
      <c r="R576" s="676"/>
      <c r="S576" s="694">
        <v>0.23263888888888887</v>
      </c>
      <c r="T576" s="689">
        <f t="shared" si="40"/>
        <v>0</v>
      </c>
      <c r="U576" s="689">
        <f t="shared" si="40"/>
        <v>0</v>
      </c>
      <c r="V576" s="689">
        <f t="shared" si="40"/>
        <v>0</v>
      </c>
      <c r="W576" s="689">
        <f t="shared" si="40"/>
        <v>0</v>
      </c>
      <c r="X576" s="689">
        <f t="shared" si="40"/>
        <v>0</v>
      </c>
      <c r="Y576" s="689">
        <f t="shared" si="42"/>
        <v>0</v>
      </c>
      <c r="Z576" s="689">
        <f t="shared" si="42"/>
        <v>9.9999999999997868E-3</v>
      </c>
      <c r="AA576" s="689">
        <f t="shared" si="42"/>
        <v>0</v>
      </c>
      <c r="AB576" s="683">
        <f t="shared" si="42"/>
        <v>0</v>
      </c>
      <c r="AC576" s="689">
        <f t="shared" si="42"/>
        <v>0</v>
      </c>
      <c r="AD576" s="689">
        <f t="shared" si="42"/>
        <v>0</v>
      </c>
      <c r="AE576" s="689">
        <f t="shared" si="42"/>
        <v>0</v>
      </c>
      <c r="AF576" s="689">
        <f t="shared" si="43"/>
        <v>0</v>
      </c>
      <c r="AG576" s="689">
        <f t="shared" si="43"/>
        <v>0</v>
      </c>
      <c r="AH576" s="689">
        <f t="shared" si="43"/>
        <v>0</v>
      </c>
      <c r="AI576" s="689">
        <f t="shared" si="43"/>
        <v>0</v>
      </c>
      <c r="AJ576" s="10"/>
      <c r="AK576" s="10"/>
      <c r="AL576" s="10"/>
      <c r="AM576" s="10"/>
      <c r="AN576" s="10"/>
      <c r="AO576" s="10"/>
      <c r="AP576" s="10"/>
      <c r="AQ576" s="10"/>
      <c r="AR576" s="10"/>
      <c r="AS576" s="10"/>
      <c r="AT576" s="10"/>
      <c r="AU576" s="10"/>
      <c r="AV576" s="10"/>
      <c r="AW576" s="10"/>
      <c r="AX576" s="10"/>
      <c r="AY576" s="10"/>
      <c r="AZ576" s="10"/>
      <c r="BA576" s="10"/>
      <c r="BB576" s="10"/>
      <c r="BC576" s="10"/>
      <c r="BD576" s="10"/>
      <c r="BE576" s="173"/>
    </row>
    <row r="577" spans="1:57">
      <c r="A577" s="688">
        <v>0.23611111111111113</v>
      </c>
      <c r="B577" s="689">
        <v>13.09</v>
      </c>
      <c r="C577" s="689">
        <v>15.03</v>
      </c>
      <c r="D577" s="689">
        <v>15.05</v>
      </c>
      <c r="E577" s="689">
        <v>13.96</v>
      </c>
      <c r="F577" s="689">
        <v>13.93</v>
      </c>
      <c r="G577" s="689">
        <v>15.35</v>
      </c>
      <c r="H577" s="689">
        <v>14.65</v>
      </c>
      <c r="I577" s="689">
        <v>13.26</v>
      </c>
      <c r="J577" s="683">
        <v>12.48</v>
      </c>
      <c r="K577" s="689">
        <v>14.22</v>
      </c>
      <c r="L577" s="689">
        <v>15.86</v>
      </c>
      <c r="M577" s="689">
        <v>13.9</v>
      </c>
      <c r="N577" s="689">
        <v>15.83</v>
      </c>
      <c r="O577" s="689">
        <v>15.14</v>
      </c>
      <c r="P577" s="689">
        <v>15.32</v>
      </c>
      <c r="Q577" s="689">
        <v>11.94</v>
      </c>
      <c r="R577" s="676"/>
      <c r="S577" s="694">
        <v>0.23611111111111113</v>
      </c>
      <c r="T577" s="689">
        <f t="shared" si="40"/>
        <v>0</v>
      </c>
      <c r="U577" s="689">
        <f t="shared" si="40"/>
        <v>9.9999999999999645E-2</v>
      </c>
      <c r="V577" s="689">
        <f t="shared" si="40"/>
        <v>0.12000000000000099</v>
      </c>
      <c r="W577" s="689">
        <f t="shared" si="40"/>
        <v>0</v>
      </c>
      <c r="X577" s="689">
        <f t="shared" si="40"/>
        <v>0</v>
      </c>
      <c r="Y577" s="689">
        <f t="shared" si="42"/>
        <v>0</v>
      </c>
      <c r="Z577" s="689">
        <f t="shared" si="42"/>
        <v>0</v>
      </c>
      <c r="AA577" s="689">
        <f t="shared" si="42"/>
        <v>0</v>
      </c>
      <c r="AB577" s="683">
        <f t="shared" si="42"/>
        <v>0</v>
      </c>
      <c r="AC577" s="689">
        <f t="shared" si="42"/>
        <v>0</v>
      </c>
      <c r="AD577" s="689">
        <f t="shared" si="42"/>
        <v>2.9999999999999361E-2</v>
      </c>
      <c r="AE577" s="689">
        <f t="shared" si="42"/>
        <v>0</v>
      </c>
      <c r="AF577" s="689">
        <f t="shared" si="43"/>
        <v>1.9999999999999574E-2</v>
      </c>
      <c r="AG577" s="689">
        <f t="shared" si="43"/>
        <v>0</v>
      </c>
      <c r="AH577" s="689">
        <f t="shared" si="43"/>
        <v>0</v>
      </c>
      <c r="AI577" s="689">
        <f t="shared" si="43"/>
        <v>0</v>
      </c>
      <c r="AJ577" s="10"/>
      <c r="AK577" s="10"/>
      <c r="AL577" s="10"/>
      <c r="AM577" s="10"/>
      <c r="AN577" s="10"/>
      <c r="AO577" s="10"/>
      <c r="AP577" s="10"/>
      <c r="AQ577" s="10"/>
      <c r="AR577" s="10"/>
      <c r="AS577" s="10"/>
      <c r="AT577" s="10"/>
      <c r="AU577" s="10"/>
      <c r="AV577" s="10"/>
      <c r="AW577" s="10"/>
      <c r="AX577" s="10"/>
      <c r="AY577" s="10"/>
      <c r="AZ577" s="10"/>
      <c r="BA577" s="10"/>
      <c r="BB577" s="10"/>
      <c r="BC577" s="10"/>
      <c r="BD577" s="10"/>
      <c r="BE577" s="173"/>
    </row>
    <row r="578" spans="1:57">
      <c r="A578" s="688">
        <v>0.23958333333333334</v>
      </c>
      <c r="B578" s="689">
        <v>13.09</v>
      </c>
      <c r="C578" s="689">
        <v>15.03</v>
      </c>
      <c r="D578" s="689">
        <v>15.05</v>
      </c>
      <c r="E578" s="689">
        <v>14.02</v>
      </c>
      <c r="F578" s="689">
        <v>13.96</v>
      </c>
      <c r="G578" s="689">
        <v>15.35</v>
      </c>
      <c r="H578" s="689">
        <v>14.73</v>
      </c>
      <c r="I578" s="689">
        <v>13.26</v>
      </c>
      <c r="J578" s="683">
        <v>12.48</v>
      </c>
      <c r="K578" s="689">
        <v>14.23</v>
      </c>
      <c r="L578" s="689">
        <v>15.89</v>
      </c>
      <c r="M578" s="689">
        <v>13.93</v>
      </c>
      <c r="N578" s="689">
        <v>15.83</v>
      </c>
      <c r="O578" s="689">
        <v>15.14</v>
      </c>
      <c r="P578" s="689">
        <v>15.32</v>
      </c>
      <c r="Q578" s="689">
        <v>11.96</v>
      </c>
      <c r="R578" s="676"/>
      <c r="S578" s="694">
        <v>0.23958333333333334</v>
      </c>
      <c r="T578" s="689">
        <f t="shared" si="40"/>
        <v>0</v>
      </c>
      <c r="U578" s="689">
        <f t="shared" si="40"/>
        <v>0</v>
      </c>
      <c r="V578" s="689">
        <f t="shared" si="40"/>
        <v>0</v>
      </c>
      <c r="W578" s="689">
        <f t="shared" si="40"/>
        <v>5.9999999999998721E-2</v>
      </c>
      <c r="X578" s="689">
        <f t="shared" si="40"/>
        <v>3.0000000000001137E-2</v>
      </c>
      <c r="Y578" s="689">
        <f t="shared" si="42"/>
        <v>0</v>
      </c>
      <c r="Z578" s="689">
        <f t="shared" si="42"/>
        <v>8.0000000000000071E-2</v>
      </c>
      <c r="AA578" s="689">
        <f t="shared" si="42"/>
        <v>0</v>
      </c>
      <c r="AB578" s="683">
        <f t="shared" si="42"/>
        <v>0</v>
      </c>
      <c r="AC578" s="689">
        <f t="shared" si="42"/>
        <v>9.9999999999997868E-3</v>
      </c>
      <c r="AD578" s="689">
        <f t="shared" si="42"/>
        <v>3.0000000000001137E-2</v>
      </c>
      <c r="AE578" s="689">
        <f t="shared" si="42"/>
        <v>2.9999999999999361E-2</v>
      </c>
      <c r="AF578" s="689">
        <f t="shared" si="43"/>
        <v>0</v>
      </c>
      <c r="AG578" s="689">
        <f t="shared" si="43"/>
        <v>0</v>
      </c>
      <c r="AH578" s="689">
        <f t="shared" si="43"/>
        <v>0</v>
      </c>
      <c r="AI578" s="689">
        <f t="shared" si="43"/>
        <v>2.000000000000135E-2</v>
      </c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  <c r="AU578" s="10"/>
      <c r="AV578" s="10"/>
      <c r="AW578" s="10"/>
      <c r="AX578" s="10"/>
      <c r="AY578" s="10"/>
      <c r="AZ578" s="10"/>
      <c r="BA578" s="10"/>
      <c r="BB578" s="10"/>
      <c r="BC578" s="10"/>
      <c r="BD578" s="10"/>
      <c r="BE578" s="173"/>
    </row>
    <row r="579" spans="1:57">
      <c r="A579" s="688">
        <v>0.24305555555555555</v>
      </c>
      <c r="B579" s="689">
        <v>13.09</v>
      </c>
      <c r="C579" s="689">
        <v>15.03</v>
      </c>
      <c r="D579" s="689">
        <v>15.05</v>
      </c>
      <c r="E579" s="689">
        <v>14.02</v>
      </c>
      <c r="F579" s="689">
        <v>13.96</v>
      </c>
      <c r="G579" s="689">
        <v>15.35</v>
      </c>
      <c r="H579" s="689">
        <v>14.73</v>
      </c>
      <c r="I579" s="689">
        <v>13.28</v>
      </c>
      <c r="J579" s="683">
        <v>12.48</v>
      </c>
      <c r="K579" s="689">
        <v>14.24</v>
      </c>
      <c r="L579" s="689">
        <v>15.91</v>
      </c>
      <c r="M579" s="689">
        <v>13.93</v>
      </c>
      <c r="N579" s="689">
        <v>15.83</v>
      </c>
      <c r="O579" s="689">
        <v>15.28</v>
      </c>
      <c r="P579" s="689">
        <v>15.32</v>
      </c>
      <c r="Q579" s="689">
        <v>12.13</v>
      </c>
      <c r="R579" s="676"/>
      <c r="S579" s="694">
        <v>0.24305555555555555</v>
      </c>
      <c r="T579" s="689">
        <f t="shared" si="40"/>
        <v>0</v>
      </c>
      <c r="U579" s="689">
        <f t="shared" si="40"/>
        <v>0</v>
      </c>
      <c r="V579" s="689">
        <f t="shared" si="40"/>
        <v>0</v>
      </c>
      <c r="W579" s="689">
        <f t="shared" si="40"/>
        <v>0</v>
      </c>
      <c r="X579" s="689">
        <f t="shared" si="40"/>
        <v>0</v>
      </c>
      <c r="Y579" s="689">
        <f t="shared" si="42"/>
        <v>0</v>
      </c>
      <c r="Z579" s="689">
        <f t="shared" si="42"/>
        <v>0</v>
      </c>
      <c r="AA579" s="689">
        <f t="shared" si="42"/>
        <v>1.9999999999999574E-2</v>
      </c>
      <c r="AB579" s="683">
        <f t="shared" si="42"/>
        <v>0</v>
      </c>
      <c r="AC579" s="689">
        <f t="shared" si="42"/>
        <v>9.9999999999997868E-3</v>
      </c>
      <c r="AD579" s="689">
        <f t="shared" si="42"/>
        <v>1.9999999999999574E-2</v>
      </c>
      <c r="AE579" s="689">
        <f t="shared" si="42"/>
        <v>0</v>
      </c>
      <c r="AF579" s="689">
        <f t="shared" si="43"/>
        <v>0</v>
      </c>
      <c r="AG579" s="689">
        <f t="shared" si="43"/>
        <v>0.13999999999999879</v>
      </c>
      <c r="AH579" s="689">
        <f t="shared" si="43"/>
        <v>0</v>
      </c>
      <c r="AI579" s="689">
        <f t="shared" si="43"/>
        <v>0.16999999999999993</v>
      </c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10"/>
      <c r="AU579" s="10"/>
      <c r="AV579" s="10"/>
      <c r="AW579" s="10"/>
      <c r="AX579" s="10"/>
      <c r="AY579" s="10"/>
      <c r="AZ579" s="10"/>
      <c r="BA579" s="10"/>
      <c r="BB579" s="10"/>
      <c r="BC579" s="10"/>
      <c r="BD579" s="10"/>
      <c r="BE579" s="173"/>
    </row>
    <row r="580" spans="1:57" ht="16" thickBot="1">
      <c r="A580" s="688">
        <v>0.24652777777777779</v>
      </c>
      <c r="B580" s="689">
        <v>13.09</v>
      </c>
      <c r="C580" s="689">
        <v>15.03</v>
      </c>
      <c r="D580" s="689">
        <v>15.05</v>
      </c>
      <c r="E580" s="689">
        <v>14.02</v>
      </c>
      <c r="F580" s="689">
        <v>13.96</v>
      </c>
      <c r="G580" s="689">
        <v>15.35</v>
      </c>
      <c r="H580" s="689">
        <v>14.82</v>
      </c>
      <c r="I580" s="689">
        <v>13.29</v>
      </c>
      <c r="J580" s="683">
        <v>12.48</v>
      </c>
      <c r="K580" s="689">
        <v>14.27</v>
      </c>
      <c r="L580" s="689">
        <v>15.91</v>
      </c>
      <c r="M580" s="689">
        <v>13.93</v>
      </c>
      <c r="N580" s="689">
        <v>15.88</v>
      </c>
      <c r="O580" s="689">
        <v>15.28</v>
      </c>
      <c r="P580" s="689">
        <v>15.32</v>
      </c>
      <c r="Q580" s="689">
        <v>12.17</v>
      </c>
      <c r="R580" s="676"/>
      <c r="S580" s="694">
        <v>0.24652777777777779</v>
      </c>
      <c r="T580" s="689">
        <f t="shared" si="40"/>
        <v>0</v>
      </c>
      <c r="U580" s="689">
        <f t="shared" si="40"/>
        <v>0</v>
      </c>
      <c r="V580" s="689">
        <f t="shared" si="40"/>
        <v>0</v>
      </c>
      <c r="W580" s="689">
        <f t="shared" si="40"/>
        <v>0</v>
      </c>
      <c r="X580" s="689">
        <f t="shared" si="40"/>
        <v>0</v>
      </c>
      <c r="Y580" s="689">
        <f t="shared" si="42"/>
        <v>0</v>
      </c>
      <c r="Z580" s="689">
        <f t="shared" si="42"/>
        <v>8.9999999999999858E-2</v>
      </c>
      <c r="AA580" s="689">
        <f t="shared" si="42"/>
        <v>9.9999999999997868E-3</v>
      </c>
      <c r="AB580" s="683">
        <f t="shared" si="42"/>
        <v>0</v>
      </c>
      <c r="AC580" s="689">
        <f t="shared" si="42"/>
        <v>2.9999999999999361E-2</v>
      </c>
      <c r="AD580" s="689">
        <f t="shared" si="42"/>
        <v>0</v>
      </c>
      <c r="AE580" s="689">
        <f t="shared" si="42"/>
        <v>0</v>
      </c>
      <c r="AF580" s="689">
        <f t="shared" si="43"/>
        <v>5.0000000000000711E-2</v>
      </c>
      <c r="AG580" s="689">
        <f t="shared" si="43"/>
        <v>0</v>
      </c>
      <c r="AH580" s="689">
        <f t="shared" si="43"/>
        <v>0</v>
      </c>
      <c r="AI580" s="689">
        <f t="shared" si="43"/>
        <v>3.9999999999999147E-2</v>
      </c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  <c r="AU580" s="10"/>
      <c r="AV580" s="10"/>
      <c r="AW580" s="10"/>
      <c r="AX580" s="10"/>
      <c r="AY580" s="10"/>
      <c r="AZ580" s="10"/>
      <c r="BA580" s="10"/>
      <c r="BB580" s="10"/>
      <c r="BC580" s="10"/>
      <c r="BD580" s="10"/>
      <c r="BE580" s="173"/>
    </row>
    <row r="581" spans="1:57" ht="16" thickTop="1">
      <c r="A581" s="693">
        <v>0.25</v>
      </c>
      <c r="B581" s="685">
        <v>13.09</v>
      </c>
      <c r="C581" s="685">
        <v>15.03</v>
      </c>
      <c r="D581" s="685">
        <v>15.05</v>
      </c>
      <c r="E581" s="685">
        <v>14.02</v>
      </c>
      <c r="F581" s="685">
        <v>13.96</v>
      </c>
      <c r="G581" s="685">
        <v>15.35</v>
      </c>
      <c r="H581" s="685">
        <v>14.82</v>
      </c>
      <c r="I581" s="685">
        <v>13.29</v>
      </c>
      <c r="J581" s="686">
        <v>12.48</v>
      </c>
      <c r="K581" s="685">
        <v>14.29</v>
      </c>
      <c r="L581" s="685">
        <v>16.059999999999999</v>
      </c>
      <c r="M581" s="685">
        <v>14.03</v>
      </c>
      <c r="N581" s="685">
        <v>15.99</v>
      </c>
      <c r="O581" s="685">
        <v>15.28</v>
      </c>
      <c r="P581" s="685">
        <v>15.32</v>
      </c>
      <c r="Q581" s="685">
        <v>12.18</v>
      </c>
      <c r="R581" s="676"/>
      <c r="S581" s="684">
        <v>0.25</v>
      </c>
      <c r="T581" s="685">
        <f t="shared" ref="T581:AE615" si="44">B581-B580</f>
        <v>0</v>
      </c>
      <c r="U581" s="685">
        <f t="shared" si="44"/>
        <v>0</v>
      </c>
      <c r="V581" s="685">
        <f t="shared" si="44"/>
        <v>0</v>
      </c>
      <c r="W581" s="685">
        <f t="shared" si="44"/>
        <v>0</v>
      </c>
      <c r="X581" s="685">
        <f t="shared" si="44"/>
        <v>0</v>
      </c>
      <c r="Y581" s="685">
        <f t="shared" si="42"/>
        <v>0</v>
      </c>
      <c r="Z581" s="685">
        <f t="shared" si="42"/>
        <v>0</v>
      </c>
      <c r="AA581" s="685">
        <f t="shared" si="42"/>
        <v>0</v>
      </c>
      <c r="AB581" s="686">
        <f t="shared" si="42"/>
        <v>0</v>
      </c>
      <c r="AC581" s="685">
        <f t="shared" si="42"/>
        <v>1.9999999999999574E-2</v>
      </c>
      <c r="AD581" s="685">
        <f t="shared" si="42"/>
        <v>0.14999999999999858</v>
      </c>
      <c r="AE581" s="685">
        <f t="shared" si="42"/>
        <v>9.9999999999999645E-2</v>
      </c>
      <c r="AF581" s="685">
        <f t="shared" si="43"/>
        <v>0.10999999999999943</v>
      </c>
      <c r="AG581" s="685">
        <f t="shared" si="43"/>
        <v>0</v>
      </c>
      <c r="AH581" s="685">
        <f t="shared" si="43"/>
        <v>0</v>
      </c>
      <c r="AI581" s="685">
        <f t="shared" si="43"/>
        <v>9.9999999999997868E-3</v>
      </c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  <c r="AU581" s="10"/>
      <c r="AV581" s="10"/>
      <c r="AW581" s="10"/>
      <c r="AX581" s="10"/>
      <c r="AY581" s="10"/>
      <c r="AZ581" s="10"/>
      <c r="BA581" s="10"/>
      <c r="BB581" s="10"/>
      <c r="BC581" s="10"/>
      <c r="BD581" s="10"/>
      <c r="BE581" s="173"/>
    </row>
    <row r="582" spans="1:57">
      <c r="A582" s="688">
        <v>0.25347222222222221</v>
      </c>
      <c r="B582" s="689">
        <v>13.09</v>
      </c>
      <c r="C582" s="689">
        <v>15.03</v>
      </c>
      <c r="D582" s="689">
        <v>15.05</v>
      </c>
      <c r="E582" s="689">
        <v>14.02</v>
      </c>
      <c r="F582" s="689">
        <v>13.96</v>
      </c>
      <c r="G582" s="689">
        <v>15.35</v>
      </c>
      <c r="H582" s="689">
        <v>14.82</v>
      </c>
      <c r="I582" s="689">
        <v>13.29</v>
      </c>
      <c r="J582" s="683">
        <v>12.5</v>
      </c>
      <c r="K582" s="689">
        <v>14.32</v>
      </c>
      <c r="L582" s="689">
        <v>16.149999999999999</v>
      </c>
      <c r="M582" s="689">
        <v>14.08</v>
      </c>
      <c r="N582" s="689">
        <v>15.99</v>
      </c>
      <c r="O582" s="689">
        <v>15.28</v>
      </c>
      <c r="P582" s="689">
        <v>15.32</v>
      </c>
      <c r="Q582" s="689">
        <v>12.18</v>
      </c>
      <c r="R582" s="676"/>
      <c r="S582" s="694">
        <v>0.25347222222222221</v>
      </c>
      <c r="T582" s="689">
        <f t="shared" si="44"/>
        <v>0</v>
      </c>
      <c r="U582" s="689">
        <f t="shared" si="44"/>
        <v>0</v>
      </c>
      <c r="V582" s="689">
        <f t="shared" si="44"/>
        <v>0</v>
      </c>
      <c r="W582" s="689">
        <f t="shared" si="44"/>
        <v>0</v>
      </c>
      <c r="X582" s="689">
        <f t="shared" si="44"/>
        <v>0</v>
      </c>
      <c r="Y582" s="689">
        <f t="shared" si="42"/>
        <v>0</v>
      </c>
      <c r="Z582" s="689">
        <f t="shared" si="42"/>
        <v>0</v>
      </c>
      <c r="AA582" s="689">
        <f t="shared" si="42"/>
        <v>0</v>
      </c>
      <c r="AB582" s="683">
        <f t="shared" si="42"/>
        <v>1.9999999999999574E-2</v>
      </c>
      <c r="AC582" s="689">
        <f t="shared" si="42"/>
        <v>3.0000000000001137E-2</v>
      </c>
      <c r="AD582" s="689">
        <f t="shared" si="42"/>
        <v>8.9999999999999858E-2</v>
      </c>
      <c r="AE582" s="689">
        <f t="shared" si="42"/>
        <v>5.0000000000000711E-2</v>
      </c>
      <c r="AF582" s="689">
        <f t="shared" si="43"/>
        <v>0</v>
      </c>
      <c r="AG582" s="689">
        <f t="shared" si="43"/>
        <v>0</v>
      </c>
      <c r="AH582" s="689">
        <f t="shared" si="43"/>
        <v>0</v>
      </c>
      <c r="AI582" s="689">
        <f t="shared" si="43"/>
        <v>0</v>
      </c>
      <c r="AJ582" s="10"/>
      <c r="AK582" s="10"/>
      <c r="AL582" s="10"/>
      <c r="AM582" s="10"/>
      <c r="AN582" s="10"/>
      <c r="AO582" s="10"/>
      <c r="AP582" s="10"/>
      <c r="AQ582" s="10"/>
      <c r="AR582" s="10"/>
      <c r="AS582" s="10"/>
      <c r="AT582" s="10"/>
      <c r="AU582" s="10"/>
      <c r="AV582" s="10"/>
      <c r="AW582" s="10"/>
      <c r="AX582" s="10"/>
      <c r="AY582" s="10"/>
      <c r="AZ582" s="10"/>
      <c r="BA582" s="10"/>
      <c r="BB582" s="10"/>
      <c r="BC582" s="10"/>
      <c r="BD582" s="10"/>
      <c r="BE582" s="173"/>
    </row>
    <row r="583" spans="1:57">
      <c r="A583" s="688">
        <v>0.25694444444444448</v>
      </c>
      <c r="B583" s="689">
        <v>13.09</v>
      </c>
      <c r="C583" s="689">
        <v>15.03</v>
      </c>
      <c r="D583" s="689">
        <v>15.05</v>
      </c>
      <c r="E583" s="689">
        <v>14.02</v>
      </c>
      <c r="F583" s="689">
        <v>14.08</v>
      </c>
      <c r="G583" s="689">
        <v>15.35</v>
      </c>
      <c r="H583" s="689">
        <v>14.82</v>
      </c>
      <c r="I583" s="689">
        <v>13.29</v>
      </c>
      <c r="J583" s="683">
        <v>12.5</v>
      </c>
      <c r="K583" s="689">
        <v>14.32</v>
      </c>
      <c r="L583" s="689">
        <v>16.149999999999999</v>
      </c>
      <c r="M583" s="689">
        <v>14.08</v>
      </c>
      <c r="N583" s="689">
        <v>15.99</v>
      </c>
      <c r="O583" s="689">
        <v>15.28</v>
      </c>
      <c r="P583" s="689">
        <v>15.32</v>
      </c>
      <c r="Q583" s="689">
        <v>12.18</v>
      </c>
      <c r="R583" s="676"/>
      <c r="S583" s="694">
        <v>0.25694444444444448</v>
      </c>
      <c r="T583" s="689">
        <f t="shared" si="44"/>
        <v>0</v>
      </c>
      <c r="U583" s="689">
        <f t="shared" si="44"/>
        <v>0</v>
      </c>
      <c r="V583" s="689">
        <f t="shared" si="44"/>
        <v>0</v>
      </c>
      <c r="W583" s="689">
        <f t="shared" si="44"/>
        <v>0</v>
      </c>
      <c r="X583" s="689">
        <f t="shared" si="44"/>
        <v>0.11999999999999922</v>
      </c>
      <c r="Y583" s="689">
        <f t="shared" si="42"/>
        <v>0</v>
      </c>
      <c r="Z583" s="689">
        <f t="shared" si="42"/>
        <v>0</v>
      </c>
      <c r="AA583" s="689">
        <f t="shared" si="42"/>
        <v>0</v>
      </c>
      <c r="AB583" s="683">
        <f t="shared" si="42"/>
        <v>0</v>
      </c>
      <c r="AC583" s="689">
        <f t="shared" si="42"/>
        <v>0</v>
      </c>
      <c r="AD583" s="689">
        <f t="shared" si="42"/>
        <v>0</v>
      </c>
      <c r="AE583" s="689">
        <f t="shared" si="42"/>
        <v>0</v>
      </c>
      <c r="AF583" s="689">
        <f t="shared" si="43"/>
        <v>0</v>
      </c>
      <c r="AG583" s="689">
        <f t="shared" si="43"/>
        <v>0</v>
      </c>
      <c r="AH583" s="689">
        <f t="shared" si="43"/>
        <v>0</v>
      </c>
      <c r="AI583" s="689">
        <f t="shared" si="43"/>
        <v>0</v>
      </c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10"/>
      <c r="AU583" s="10"/>
      <c r="AV583" s="10"/>
      <c r="AW583" s="10"/>
      <c r="AX583" s="10"/>
      <c r="AY583" s="10"/>
      <c r="AZ583" s="10"/>
      <c r="BA583" s="10"/>
      <c r="BB583" s="10"/>
      <c r="BC583" s="10"/>
      <c r="BD583" s="10"/>
      <c r="BE583" s="173"/>
    </row>
    <row r="584" spans="1:57">
      <c r="A584" s="688">
        <v>0.26041666666666669</v>
      </c>
      <c r="B584" s="689">
        <v>13.09</v>
      </c>
      <c r="C584" s="689">
        <v>15.03</v>
      </c>
      <c r="D584" s="689">
        <v>15.05</v>
      </c>
      <c r="E584" s="689">
        <v>14.02</v>
      </c>
      <c r="F584" s="689">
        <v>14.11</v>
      </c>
      <c r="G584" s="689">
        <v>15.35</v>
      </c>
      <c r="H584" s="689">
        <v>14.82</v>
      </c>
      <c r="I584" s="689">
        <v>13.29</v>
      </c>
      <c r="J584" s="683">
        <v>12.5</v>
      </c>
      <c r="K584" s="689">
        <v>14.32</v>
      </c>
      <c r="L584" s="689">
        <v>16.149999999999999</v>
      </c>
      <c r="M584" s="689">
        <v>14.18</v>
      </c>
      <c r="N584" s="689">
        <v>15.99</v>
      </c>
      <c r="O584" s="689">
        <v>15.28</v>
      </c>
      <c r="P584" s="689">
        <v>15.32</v>
      </c>
      <c r="Q584" s="689">
        <v>12.25</v>
      </c>
      <c r="R584" s="676"/>
      <c r="S584" s="694">
        <v>0.26041666666666669</v>
      </c>
      <c r="T584" s="689">
        <f t="shared" si="44"/>
        <v>0</v>
      </c>
      <c r="U584" s="689">
        <f t="shared" si="44"/>
        <v>0</v>
      </c>
      <c r="V584" s="689">
        <f t="shared" si="44"/>
        <v>0</v>
      </c>
      <c r="W584" s="689">
        <f t="shared" si="44"/>
        <v>0</v>
      </c>
      <c r="X584" s="689">
        <f t="shared" si="44"/>
        <v>2.9999999999999361E-2</v>
      </c>
      <c r="Y584" s="689">
        <f t="shared" si="42"/>
        <v>0</v>
      </c>
      <c r="Z584" s="689">
        <f t="shared" si="42"/>
        <v>0</v>
      </c>
      <c r="AA584" s="689">
        <f t="shared" si="42"/>
        <v>0</v>
      </c>
      <c r="AB584" s="683">
        <f t="shared" si="42"/>
        <v>0</v>
      </c>
      <c r="AC584" s="689">
        <f t="shared" si="42"/>
        <v>0</v>
      </c>
      <c r="AD584" s="689">
        <f t="shared" si="42"/>
        <v>0</v>
      </c>
      <c r="AE584" s="689">
        <f t="shared" si="42"/>
        <v>9.9999999999999645E-2</v>
      </c>
      <c r="AF584" s="689">
        <f t="shared" si="43"/>
        <v>0</v>
      </c>
      <c r="AG584" s="689">
        <f t="shared" si="43"/>
        <v>0</v>
      </c>
      <c r="AH584" s="689">
        <f t="shared" si="43"/>
        <v>0</v>
      </c>
      <c r="AI584" s="689">
        <f t="shared" si="43"/>
        <v>7.0000000000000284E-2</v>
      </c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10"/>
      <c r="AU584" s="10"/>
      <c r="AV584" s="10"/>
      <c r="AW584" s="10"/>
      <c r="AX584" s="10"/>
      <c r="AY584" s="10"/>
      <c r="AZ584" s="10"/>
      <c r="BA584" s="10"/>
      <c r="BB584" s="10"/>
      <c r="BC584" s="10"/>
      <c r="BD584" s="10"/>
      <c r="BE584" s="173"/>
    </row>
    <row r="585" spans="1:57">
      <c r="A585" s="688">
        <v>0.2638888888888889</v>
      </c>
      <c r="B585" s="689">
        <v>13.09</v>
      </c>
      <c r="C585" s="689">
        <v>15.03</v>
      </c>
      <c r="D585" s="689">
        <v>15.05</v>
      </c>
      <c r="E585" s="689">
        <v>14.02</v>
      </c>
      <c r="F585" s="689">
        <v>14.11</v>
      </c>
      <c r="G585" s="689">
        <v>15.35</v>
      </c>
      <c r="H585" s="689">
        <v>14.82</v>
      </c>
      <c r="I585" s="689">
        <v>13.29</v>
      </c>
      <c r="J585" s="683">
        <v>12.5</v>
      </c>
      <c r="K585" s="689">
        <v>14.32</v>
      </c>
      <c r="L585" s="689">
        <v>16.149999999999999</v>
      </c>
      <c r="M585" s="689">
        <v>14.18</v>
      </c>
      <c r="N585" s="689">
        <v>15.99</v>
      </c>
      <c r="O585" s="689">
        <v>15.28</v>
      </c>
      <c r="P585" s="689">
        <v>15.32</v>
      </c>
      <c r="Q585" s="689">
        <v>12.3</v>
      </c>
      <c r="R585" s="676"/>
      <c r="S585" s="694">
        <v>0.2638888888888889</v>
      </c>
      <c r="T585" s="689">
        <f t="shared" si="44"/>
        <v>0</v>
      </c>
      <c r="U585" s="689">
        <f t="shared" si="44"/>
        <v>0</v>
      </c>
      <c r="V585" s="689">
        <f t="shared" si="44"/>
        <v>0</v>
      </c>
      <c r="W585" s="689">
        <f t="shared" si="44"/>
        <v>0</v>
      </c>
      <c r="X585" s="689">
        <f t="shared" si="44"/>
        <v>0</v>
      </c>
      <c r="Y585" s="689">
        <f t="shared" si="42"/>
        <v>0</v>
      </c>
      <c r="Z585" s="689">
        <f t="shared" si="42"/>
        <v>0</v>
      </c>
      <c r="AA585" s="689">
        <f t="shared" si="42"/>
        <v>0</v>
      </c>
      <c r="AB585" s="683">
        <f t="shared" si="42"/>
        <v>0</v>
      </c>
      <c r="AC585" s="689">
        <f t="shared" si="42"/>
        <v>0</v>
      </c>
      <c r="AD585" s="689">
        <f t="shared" si="42"/>
        <v>0</v>
      </c>
      <c r="AE585" s="689">
        <f t="shared" si="42"/>
        <v>0</v>
      </c>
      <c r="AF585" s="689">
        <f t="shared" si="43"/>
        <v>0</v>
      </c>
      <c r="AG585" s="689">
        <f t="shared" si="43"/>
        <v>0</v>
      </c>
      <c r="AH585" s="689">
        <f t="shared" si="43"/>
        <v>0</v>
      </c>
      <c r="AI585" s="689">
        <f t="shared" si="43"/>
        <v>5.0000000000000711E-2</v>
      </c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  <c r="AZ585" s="10"/>
      <c r="BA585" s="10"/>
      <c r="BB585" s="10"/>
      <c r="BC585" s="10"/>
      <c r="BD585" s="10"/>
      <c r="BE585" s="173"/>
    </row>
    <row r="586" spans="1:57">
      <c r="A586" s="688">
        <v>0.2673611111111111</v>
      </c>
      <c r="B586" s="689">
        <v>13.09</v>
      </c>
      <c r="C586" s="689">
        <v>15.19</v>
      </c>
      <c r="D586" s="689">
        <v>15.05</v>
      </c>
      <c r="E586" s="689">
        <v>14.07</v>
      </c>
      <c r="F586" s="689">
        <v>14.11</v>
      </c>
      <c r="G586" s="689">
        <v>15.35</v>
      </c>
      <c r="H586" s="689">
        <v>14.82</v>
      </c>
      <c r="I586" s="689">
        <v>13.29</v>
      </c>
      <c r="J586" s="683">
        <v>12.5</v>
      </c>
      <c r="K586" s="689">
        <v>14.32</v>
      </c>
      <c r="L586" s="689">
        <v>16.22</v>
      </c>
      <c r="M586" s="689">
        <v>14.18</v>
      </c>
      <c r="N586" s="689">
        <v>15.99</v>
      </c>
      <c r="O586" s="689">
        <v>15.28</v>
      </c>
      <c r="P586" s="689">
        <v>15.32</v>
      </c>
      <c r="Q586" s="689">
        <v>12.3</v>
      </c>
      <c r="R586" s="676"/>
      <c r="S586" s="694">
        <v>0.2673611111111111</v>
      </c>
      <c r="T586" s="689">
        <f t="shared" si="44"/>
        <v>0</v>
      </c>
      <c r="U586" s="689">
        <f t="shared" si="44"/>
        <v>0.16000000000000014</v>
      </c>
      <c r="V586" s="689">
        <f t="shared" si="44"/>
        <v>0</v>
      </c>
      <c r="W586" s="689">
        <f t="shared" si="44"/>
        <v>5.0000000000000711E-2</v>
      </c>
      <c r="X586" s="689">
        <f t="shared" si="44"/>
        <v>0</v>
      </c>
      <c r="Y586" s="689">
        <f t="shared" si="42"/>
        <v>0</v>
      </c>
      <c r="Z586" s="689">
        <f t="shared" si="42"/>
        <v>0</v>
      </c>
      <c r="AA586" s="689">
        <f t="shared" si="42"/>
        <v>0</v>
      </c>
      <c r="AB586" s="683">
        <f t="shared" si="42"/>
        <v>0</v>
      </c>
      <c r="AC586" s="689">
        <f t="shared" si="42"/>
        <v>0</v>
      </c>
      <c r="AD586" s="689">
        <f t="shared" si="42"/>
        <v>7.0000000000000284E-2</v>
      </c>
      <c r="AE586" s="689">
        <f t="shared" si="42"/>
        <v>0</v>
      </c>
      <c r="AF586" s="689">
        <f t="shared" si="43"/>
        <v>0</v>
      </c>
      <c r="AG586" s="689">
        <f t="shared" si="43"/>
        <v>0</v>
      </c>
      <c r="AH586" s="689">
        <f t="shared" si="43"/>
        <v>0</v>
      </c>
      <c r="AI586" s="689">
        <f t="shared" si="43"/>
        <v>0</v>
      </c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  <c r="AZ586" s="10"/>
      <c r="BA586" s="10"/>
      <c r="BB586" s="10"/>
      <c r="BC586" s="10"/>
      <c r="BD586" s="10"/>
      <c r="BE586" s="173"/>
    </row>
    <row r="587" spans="1:57">
      <c r="A587" s="688">
        <v>0.27083333333333331</v>
      </c>
      <c r="B587" s="689">
        <v>13.14</v>
      </c>
      <c r="C587" s="689">
        <v>15.19</v>
      </c>
      <c r="D587" s="689">
        <v>15.05</v>
      </c>
      <c r="E587" s="689">
        <v>14.07</v>
      </c>
      <c r="F587" s="689">
        <v>14.11</v>
      </c>
      <c r="G587" s="689">
        <v>15.35</v>
      </c>
      <c r="H587" s="689">
        <v>14.82</v>
      </c>
      <c r="I587" s="689">
        <v>13.29</v>
      </c>
      <c r="J587" s="683">
        <v>12.5</v>
      </c>
      <c r="K587" s="689">
        <v>14.32</v>
      </c>
      <c r="L587" s="689">
        <v>16.579999999999998</v>
      </c>
      <c r="M587" s="689">
        <v>14.18</v>
      </c>
      <c r="N587" s="689">
        <v>15.99</v>
      </c>
      <c r="O587" s="689">
        <v>15.28</v>
      </c>
      <c r="P587" s="689">
        <v>15.32</v>
      </c>
      <c r="Q587" s="689">
        <v>12.31</v>
      </c>
      <c r="R587" s="676"/>
      <c r="S587" s="694">
        <v>0.27083333333333331</v>
      </c>
      <c r="T587" s="689">
        <f t="shared" si="44"/>
        <v>5.0000000000000711E-2</v>
      </c>
      <c r="U587" s="689">
        <f t="shared" si="44"/>
        <v>0</v>
      </c>
      <c r="V587" s="689">
        <f t="shared" si="44"/>
        <v>0</v>
      </c>
      <c r="W587" s="689">
        <f t="shared" si="44"/>
        <v>0</v>
      </c>
      <c r="X587" s="689">
        <f t="shared" si="44"/>
        <v>0</v>
      </c>
      <c r="Y587" s="689">
        <f t="shared" si="42"/>
        <v>0</v>
      </c>
      <c r="Z587" s="689">
        <f t="shared" si="42"/>
        <v>0</v>
      </c>
      <c r="AA587" s="689">
        <f t="shared" si="42"/>
        <v>0</v>
      </c>
      <c r="AB587" s="683">
        <f t="shared" si="42"/>
        <v>0</v>
      </c>
      <c r="AC587" s="689">
        <f t="shared" si="42"/>
        <v>0</v>
      </c>
      <c r="AD587" s="689">
        <f t="shared" si="42"/>
        <v>0.35999999999999943</v>
      </c>
      <c r="AE587" s="689">
        <f t="shared" si="42"/>
        <v>0</v>
      </c>
      <c r="AF587" s="689">
        <f t="shared" si="43"/>
        <v>0</v>
      </c>
      <c r="AG587" s="689">
        <f t="shared" si="43"/>
        <v>0</v>
      </c>
      <c r="AH587" s="689">
        <f t="shared" si="43"/>
        <v>0</v>
      </c>
      <c r="AI587" s="689">
        <f t="shared" si="43"/>
        <v>9.9999999999997868E-3</v>
      </c>
      <c r="AJ587" s="10"/>
      <c r="AK587" s="10"/>
      <c r="AL587" s="10"/>
      <c r="AM587" s="10"/>
      <c r="AN587" s="10"/>
      <c r="AO587" s="10"/>
      <c r="AP587" s="10"/>
      <c r="AQ587" s="10"/>
      <c r="AR587" s="10"/>
      <c r="AS587" s="10"/>
      <c r="AT587" s="10"/>
      <c r="AU587" s="10"/>
      <c r="AV587" s="10"/>
      <c r="AW587" s="10"/>
      <c r="AX587" s="10"/>
      <c r="AY587" s="10"/>
      <c r="AZ587" s="10"/>
      <c r="BA587" s="10"/>
      <c r="BB587" s="10"/>
      <c r="BC587" s="10"/>
      <c r="BD587" s="10"/>
      <c r="BE587" s="173"/>
    </row>
    <row r="588" spans="1:57">
      <c r="A588" s="688">
        <v>0.27430555555555552</v>
      </c>
      <c r="B588" s="689">
        <v>13.2</v>
      </c>
      <c r="C588" s="689">
        <v>15.19</v>
      </c>
      <c r="D588" s="689">
        <v>15.05</v>
      </c>
      <c r="E588" s="689">
        <v>14.07</v>
      </c>
      <c r="F588" s="689">
        <v>14.12</v>
      </c>
      <c r="G588" s="689">
        <v>15.35</v>
      </c>
      <c r="H588" s="689">
        <v>14.82</v>
      </c>
      <c r="I588" s="689">
        <v>13.29</v>
      </c>
      <c r="J588" s="683">
        <v>12.5</v>
      </c>
      <c r="K588" s="689">
        <v>14.32</v>
      </c>
      <c r="L588" s="689">
        <v>16.579999999999998</v>
      </c>
      <c r="M588" s="689">
        <v>14.18</v>
      </c>
      <c r="N588" s="689">
        <v>15.99</v>
      </c>
      <c r="O588" s="689">
        <v>15.28</v>
      </c>
      <c r="P588" s="689">
        <v>15.47</v>
      </c>
      <c r="Q588" s="689">
        <v>12.31</v>
      </c>
      <c r="R588" s="676"/>
      <c r="S588" s="694">
        <v>0.27430555555555552</v>
      </c>
      <c r="T588" s="689">
        <f t="shared" si="44"/>
        <v>5.9999999999998721E-2</v>
      </c>
      <c r="U588" s="689">
        <f t="shared" si="44"/>
        <v>0</v>
      </c>
      <c r="V588" s="689">
        <f t="shared" si="44"/>
        <v>0</v>
      </c>
      <c r="W588" s="689">
        <f t="shared" si="44"/>
        <v>0</v>
      </c>
      <c r="X588" s="689">
        <f t="shared" si="44"/>
        <v>9.9999999999997868E-3</v>
      </c>
      <c r="Y588" s="689">
        <f t="shared" si="42"/>
        <v>0</v>
      </c>
      <c r="Z588" s="689">
        <f t="shared" si="42"/>
        <v>0</v>
      </c>
      <c r="AA588" s="689">
        <f t="shared" si="42"/>
        <v>0</v>
      </c>
      <c r="AB588" s="683">
        <f t="shared" si="42"/>
        <v>0</v>
      </c>
      <c r="AC588" s="689">
        <f t="shared" si="42"/>
        <v>0</v>
      </c>
      <c r="AD588" s="689">
        <f t="shared" si="42"/>
        <v>0</v>
      </c>
      <c r="AE588" s="689">
        <f t="shared" si="42"/>
        <v>0</v>
      </c>
      <c r="AF588" s="689">
        <f t="shared" si="43"/>
        <v>0</v>
      </c>
      <c r="AG588" s="689">
        <f t="shared" si="43"/>
        <v>0</v>
      </c>
      <c r="AH588" s="689">
        <f t="shared" si="43"/>
        <v>0.15000000000000036</v>
      </c>
      <c r="AI588" s="689">
        <f t="shared" si="43"/>
        <v>0</v>
      </c>
      <c r="AJ588" s="10"/>
      <c r="AK588" s="10"/>
      <c r="AL588" s="10"/>
      <c r="AM588" s="10"/>
      <c r="AN588" s="10"/>
      <c r="AO588" s="10"/>
      <c r="AP588" s="10"/>
      <c r="AQ588" s="10"/>
      <c r="AR588" s="10"/>
      <c r="AS588" s="10"/>
      <c r="AT588" s="10"/>
      <c r="AU588" s="10"/>
      <c r="AV588" s="10"/>
      <c r="AW588" s="10"/>
      <c r="AX588" s="10"/>
      <c r="AY588" s="10"/>
      <c r="AZ588" s="10"/>
      <c r="BA588" s="10"/>
      <c r="BB588" s="10"/>
      <c r="BC588" s="10"/>
      <c r="BD588" s="10"/>
      <c r="BE588" s="173"/>
    </row>
    <row r="589" spans="1:57">
      <c r="A589" s="688">
        <v>0.27777777777777779</v>
      </c>
      <c r="B589" s="689">
        <v>13.2</v>
      </c>
      <c r="C589" s="689">
        <v>15.19</v>
      </c>
      <c r="D589" s="689">
        <v>15.19</v>
      </c>
      <c r="E589" s="689">
        <v>14.13</v>
      </c>
      <c r="F589" s="689">
        <v>14.12</v>
      </c>
      <c r="G589" s="689">
        <v>15.35</v>
      </c>
      <c r="H589" s="689">
        <v>14.82</v>
      </c>
      <c r="I589" s="689">
        <v>13.29</v>
      </c>
      <c r="J589" s="683">
        <v>12.6</v>
      </c>
      <c r="K589" s="689">
        <v>14.32</v>
      </c>
      <c r="L589" s="689">
        <v>16.579999999999998</v>
      </c>
      <c r="M589" s="689">
        <v>14.18</v>
      </c>
      <c r="N589" s="689">
        <v>15.99</v>
      </c>
      <c r="O589" s="689">
        <v>15.28</v>
      </c>
      <c r="P589" s="689">
        <v>15.47</v>
      </c>
      <c r="Q589" s="689">
        <v>12.31</v>
      </c>
      <c r="R589" s="676"/>
      <c r="S589" s="694">
        <v>0.27777777777777779</v>
      </c>
      <c r="T589" s="689">
        <f t="shared" si="44"/>
        <v>0</v>
      </c>
      <c r="U589" s="689">
        <f t="shared" si="44"/>
        <v>0</v>
      </c>
      <c r="V589" s="689">
        <f t="shared" si="44"/>
        <v>0.13999999999999879</v>
      </c>
      <c r="W589" s="689">
        <f t="shared" si="44"/>
        <v>6.0000000000000497E-2</v>
      </c>
      <c r="X589" s="689">
        <f t="shared" si="44"/>
        <v>0</v>
      </c>
      <c r="Y589" s="689">
        <f t="shared" si="42"/>
        <v>0</v>
      </c>
      <c r="Z589" s="689">
        <f t="shared" si="42"/>
        <v>0</v>
      </c>
      <c r="AA589" s="689">
        <f t="shared" si="42"/>
        <v>0</v>
      </c>
      <c r="AB589" s="683">
        <f t="shared" si="42"/>
        <v>9.9999999999999645E-2</v>
      </c>
      <c r="AC589" s="689">
        <f t="shared" si="42"/>
        <v>0</v>
      </c>
      <c r="AD589" s="689">
        <f t="shared" si="42"/>
        <v>0</v>
      </c>
      <c r="AE589" s="689">
        <f t="shared" si="42"/>
        <v>0</v>
      </c>
      <c r="AF589" s="689">
        <f t="shared" si="43"/>
        <v>0</v>
      </c>
      <c r="AG589" s="689">
        <f t="shared" si="43"/>
        <v>0</v>
      </c>
      <c r="AH589" s="689">
        <f t="shared" si="43"/>
        <v>0</v>
      </c>
      <c r="AI589" s="689">
        <f t="shared" si="43"/>
        <v>0</v>
      </c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10"/>
      <c r="AU589" s="10"/>
      <c r="AV589" s="10"/>
      <c r="AW589" s="10"/>
      <c r="AX589" s="10"/>
      <c r="AY589" s="10"/>
      <c r="AZ589" s="10"/>
      <c r="BA589" s="10"/>
      <c r="BB589" s="10"/>
      <c r="BC589" s="10"/>
      <c r="BD589" s="10"/>
      <c r="BE589" s="173"/>
    </row>
    <row r="590" spans="1:57">
      <c r="A590" s="688">
        <v>0.28125</v>
      </c>
      <c r="B590" s="689">
        <v>13.2</v>
      </c>
      <c r="C590" s="689">
        <v>15.19</v>
      </c>
      <c r="D590" s="689">
        <v>15.19</v>
      </c>
      <c r="E590" s="689">
        <v>14.13</v>
      </c>
      <c r="F590" s="689">
        <v>14.12</v>
      </c>
      <c r="G590" s="689">
        <v>15.45</v>
      </c>
      <c r="H590" s="689">
        <v>14.82</v>
      </c>
      <c r="I590" s="689">
        <v>13.29</v>
      </c>
      <c r="J590" s="683">
        <v>12.6</v>
      </c>
      <c r="K590" s="689">
        <v>14.32</v>
      </c>
      <c r="L590" s="689">
        <v>16.579999999999998</v>
      </c>
      <c r="M590" s="689">
        <v>14.24</v>
      </c>
      <c r="N590" s="689">
        <v>15.99</v>
      </c>
      <c r="O590" s="689">
        <v>15.28</v>
      </c>
      <c r="P590" s="689">
        <v>15.47</v>
      </c>
      <c r="Q590" s="689">
        <v>12.31</v>
      </c>
      <c r="R590" s="676"/>
      <c r="S590" s="694">
        <v>0.28125</v>
      </c>
      <c r="T590" s="689">
        <f t="shared" si="44"/>
        <v>0</v>
      </c>
      <c r="U590" s="689">
        <f t="shared" si="44"/>
        <v>0</v>
      </c>
      <c r="V590" s="689">
        <f t="shared" si="44"/>
        <v>0</v>
      </c>
      <c r="W590" s="689">
        <f t="shared" si="44"/>
        <v>0</v>
      </c>
      <c r="X590" s="689">
        <f t="shared" si="44"/>
        <v>0</v>
      </c>
      <c r="Y590" s="689">
        <f t="shared" si="42"/>
        <v>9.9999999999999645E-2</v>
      </c>
      <c r="Z590" s="689">
        <f t="shared" si="42"/>
        <v>0</v>
      </c>
      <c r="AA590" s="689">
        <f t="shared" si="42"/>
        <v>0</v>
      </c>
      <c r="AB590" s="683">
        <f t="shared" si="42"/>
        <v>0</v>
      </c>
      <c r="AC590" s="689">
        <f t="shared" si="42"/>
        <v>0</v>
      </c>
      <c r="AD590" s="689">
        <f t="shared" si="42"/>
        <v>0</v>
      </c>
      <c r="AE590" s="689">
        <f t="shared" si="42"/>
        <v>6.0000000000000497E-2</v>
      </c>
      <c r="AF590" s="689">
        <f t="shared" si="43"/>
        <v>0</v>
      </c>
      <c r="AG590" s="689">
        <f t="shared" si="43"/>
        <v>0</v>
      </c>
      <c r="AH590" s="689">
        <f t="shared" si="43"/>
        <v>0</v>
      </c>
      <c r="AI590" s="689">
        <f t="shared" si="43"/>
        <v>0</v>
      </c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  <c r="AU590" s="10"/>
      <c r="AV590" s="10"/>
      <c r="AW590" s="10"/>
      <c r="AX590" s="10"/>
      <c r="AY590" s="10"/>
      <c r="AZ590" s="10"/>
      <c r="BA590" s="10"/>
      <c r="BB590" s="10"/>
      <c r="BC590" s="10"/>
      <c r="BD590" s="10"/>
      <c r="BE590" s="173"/>
    </row>
    <row r="591" spans="1:57">
      <c r="A591" s="688">
        <v>0.28472222222222221</v>
      </c>
      <c r="B591" s="689">
        <v>13.21</v>
      </c>
      <c r="C591" s="689">
        <v>15.19</v>
      </c>
      <c r="D591" s="689">
        <v>15.19</v>
      </c>
      <c r="E591" s="689">
        <v>14.13</v>
      </c>
      <c r="F591" s="689">
        <v>14.12</v>
      </c>
      <c r="G591" s="689">
        <v>15.45</v>
      </c>
      <c r="H591" s="689">
        <v>14.82</v>
      </c>
      <c r="I591" s="689">
        <v>13.29</v>
      </c>
      <c r="J591" s="683">
        <v>12.6</v>
      </c>
      <c r="K591" s="689">
        <v>14.32</v>
      </c>
      <c r="L591" s="689">
        <v>16.579999999999998</v>
      </c>
      <c r="M591" s="689">
        <v>14.24</v>
      </c>
      <c r="N591" s="689">
        <v>15.99</v>
      </c>
      <c r="O591" s="689">
        <v>15.28</v>
      </c>
      <c r="P591" s="689">
        <v>15.47</v>
      </c>
      <c r="Q591" s="689">
        <v>12.31</v>
      </c>
      <c r="R591" s="676"/>
      <c r="S591" s="694">
        <v>0.28472222222222221</v>
      </c>
      <c r="T591" s="689">
        <f t="shared" si="44"/>
        <v>1.0000000000001563E-2</v>
      </c>
      <c r="U591" s="689">
        <f t="shared" si="44"/>
        <v>0</v>
      </c>
      <c r="V591" s="689">
        <f t="shared" si="44"/>
        <v>0</v>
      </c>
      <c r="W591" s="689">
        <f t="shared" si="44"/>
        <v>0</v>
      </c>
      <c r="X591" s="689">
        <f t="shared" si="44"/>
        <v>0</v>
      </c>
      <c r="Y591" s="689">
        <f t="shared" si="42"/>
        <v>0</v>
      </c>
      <c r="Z591" s="689">
        <f t="shared" si="42"/>
        <v>0</v>
      </c>
      <c r="AA591" s="689">
        <f t="shared" si="42"/>
        <v>0</v>
      </c>
      <c r="AB591" s="683">
        <f t="shared" si="42"/>
        <v>0</v>
      </c>
      <c r="AC591" s="689">
        <f t="shared" si="42"/>
        <v>0</v>
      </c>
      <c r="AD591" s="689">
        <f t="shared" si="42"/>
        <v>0</v>
      </c>
      <c r="AE591" s="689">
        <f t="shared" si="42"/>
        <v>0</v>
      </c>
      <c r="AF591" s="689">
        <f t="shared" si="43"/>
        <v>0</v>
      </c>
      <c r="AG591" s="689">
        <f t="shared" si="43"/>
        <v>0</v>
      </c>
      <c r="AH591" s="689">
        <f t="shared" si="43"/>
        <v>0</v>
      </c>
      <c r="AI591" s="689">
        <f t="shared" si="43"/>
        <v>0</v>
      </c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  <c r="AU591" s="10"/>
      <c r="AV591" s="10"/>
      <c r="AW591" s="10"/>
      <c r="AX591" s="10"/>
      <c r="AY591" s="10"/>
      <c r="AZ591" s="10"/>
      <c r="BA591" s="10"/>
      <c r="BB591" s="10"/>
      <c r="BC591" s="10"/>
      <c r="BD591" s="10"/>
      <c r="BE591" s="173"/>
    </row>
    <row r="592" spans="1:57" ht="16" thickBot="1">
      <c r="A592" s="688">
        <v>0.28819444444444448</v>
      </c>
      <c r="B592" s="689">
        <v>13.21</v>
      </c>
      <c r="C592" s="689">
        <v>15.19</v>
      </c>
      <c r="D592" s="689">
        <v>15.19</v>
      </c>
      <c r="E592" s="689">
        <v>14.13</v>
      </c>
      <c r="F592" s="689">
        <v>14.12</v>
      </c>
      <c r="G592" s="689">
        <v>15.48</v>
      </c>
      <c r="H592" s="689">
        <v>14.82</v>
      </c>
      <c r="I592" s="689">
        <v>13.29</v>
      </c>
      <c r="J592" s="683">
        <v>12.6</v>
      </c>
      <c r="K592" s="689">
        <v>14.33</v>
      </c>
      <c r="L592" s="689">
        <v>16.579999999999998</v>
      </c>
      <c r="M592" s="689">
        <v>14.24</v>
      </c>
      <c r="N592" s="689">
        <v>15.99</v>
      </c>
      <c r="O592" s="689">
        <v>15.28</v>
      </c>
      <c r="P592" s="689">
        <v>15.47</v>
      </c>
      <c r="Q592" s="689">
        <v>12.31</v>
      </c>
      <c r="R592" s="676"/>
      <c r="S592" s="694">
        <v>0.28819444444444448</v>
      </c>
      <c r="T592" s="689">
        <f t="shared" si="44"/>
        <v>0</v>
      </c>
      <c r="U592" s="689">
        <f t="shared" si="44"/>
        <v>0</v>
      </c>
      <c r="V592" s="689">
        <f t="shared" si="44"/>
        <v>0</v>
      </c>
      <c r="W592" s="689">
        <f t="shared" si="44"/>
        <v>0</v>
      </c>
      <c r="X592" s="689">
        <f t="shared" si="44"/>
        <v>0</v>
      </c>
      <c r="Y592" s="689">
        <f t="shared" si="42"/>
        <v>3.0000000000001137E-2</v>
      </c>
      <c r="Z592" s="689">
        <f t="shared" si="42"/>
        <v>0</v>
      </c>
      <c r="AA592" s="689">
        <f t="shared" si="42"/>
        <v>0</v>
      </c>
      <c r="AB592" s="683">
        <f t="shared" si="42"/>
        <v>0</v>
      </c>
      <c r="AC592" s="689">
        <f t="shared" si="42"/>
        <v>9.9999999999997868E-3</v>
      </c>
      <c r="AD592" s="689">
        <f t="shared" si="42"/>
        <v>0</v>
      </c>
      <c r="AE592" s="689">
        <f t="shared" si="42"/>
        <v>0</v>
      </c>
      <c r="AF592" s="689">
        <f t="shared" si="43"/>
        <v>0</v>
      </c>
      <c r="AG592" s="689">
        <f t="shared" si="43"/>
        <v>0</v>
      </c>
      <c r="AH592" s="689">
        <f t="shared" si="43"/>
        <v>0</v>
      </c>
      <c r="AI592" s="689">
        <f t="shared" si="43"/>
        <v>0</v>
      </c>
      <c r="AJ592" s="10"/>
      <c r="AK592" s="10"/>
      <c r="AL592" s="10"/>
      <c r="AM592" s="10"/>
      <c r="AN592" s="10"/>
      <c r="AO592" s="10"/>
      <c r="AP592" s="10"/>
      <c r="AQ592" s="10"/>
      <c r="AR592" s="10"/>
      <c r="AS592" s="10"/>
      <c r="AT592" s="10"/>
      <c r="AU592" s="10"/>
      <c r="AV592" s="10"/>
      <c r="AW592" s="10"/>
      <c r="AX592" s="10"/>
      <c r="AY592" s="10"/>
      <c r="AZ592" s="10"/>
      <c r="BA592" s="10"/>
      <c r="BB592" s="10"/>
      <c r="BC592" s="10"/>
      <c r="BD592" s="10"/>
      <c r="BE592" s="173"/>
    </row>
    <row r="593" spans="1:57" ht="16" thickTop="1">
      <c r="A593" s="690">
        <v>0.29166666666666669</v>
      </c>
      <c r="B593" s="91">
        <v>13.21</v>
      </c>
      <c r="C593" s="91">
        <v>15.19</v>
      </c>
      <c r="D593" s="91">
        <v>15.19</v>
      </c>
      <c r="E593" s="91">
        <v>14.13</v>
      </c>
      <c r="F593" s="91">
        <v>14.12</v>
      </c>
      <c r="G593" s="91">
        <v>15.48</v>
      </c>
      <c r="H593" s="91">
        <v>14.82</v>
      </c>
      <c r="I593" s="91">
        <v>13.29</v>
      </c>
      <c r="J593" s="345">
        <v>12.6</v>
      </c>
      <c r="K593" s="91">
        <v>14.34</v>
      </c>
      <c r="L593" s="91">
        <v>16.579999999999998</v>
      </c>
      <c r="M593" s="91">
        <v>14.25</v>
      </c>
      <c r="N593" s="91">
        <v>15.99</v>
      </c>
      <c r="O593" s="91">
        <v>15.28</v>
      </c>
      <c r="P593" s="91">
        <v>15.47</v>
      </c>
      <c r="Q593" s="91">
        <v>12.31</v>
      </c>
      <c r="R593" s="676"/>
      <c r="S593" s="673">
        <v>0.29166666666666669</v>
      </c>
      <c r="T593" s="91">
        <f t="shared" si="44"/>
        <v>0</v>
      </c>
      <c r="U593" s="91">
        <f t="shared" si="44"/>
        <v>0</v>
      </c>
      <c r="V593" s="91">
        <f t="shared" si="44"/>
        <v>0</v>
      </c>
      <c r="W593" s="91">
        <f t="shared" si="44"/>
        <v>0</v>
      </c>
      <c r="X593" s="91">
        <f t="shared" si="44"/>
        <v>0</v>
      </c>
      <c r="Y593" s="91">
        <f t="shared" si="42"/>
        <v>0</v>
      </c>
      <c r="Z593" s="91">
        <f t="shared" si="42"/>
        <v>0</v>
      </c>
      <c r="AA593" s="91">
        <f t="shared" si="42"/>
        <v>0</v>
      </c>
      <c r="AB593" s="345">
        <f t="shared" si="42"/>
        <v>0</v>
      </c>
      <c r="AC593" s="91">
        <f t="shared" si="42"/>
        <v>9.9999999999997868E-3</v>
      </c>
      <c r="AD593" s="91">
        <f t="shared" si="42"/>
        <v>0</v>
      </c>
      <c r="AE593" s="91">
        <f t="shared" si="42"/>
        <v>9.9999999999997868E-3</v>
      </c>
      <c r="AF593" s="91">
        <f t="shared" si="43"/>
        <v>0</v>
      </c>
      <c r="AG593" s="91">
        <f t="shared" si="43"/>
        <v>0</v>
      </c>
      <c r="AH593" s="91">
        <f t="shared" si="43"/>
        <v>0</v>
      </c>
      <c r="AI593" s="91">
        <f t="shared" si="43"/>
        <v>0</v>
      </c>
      <c r="AJ593" s="10"/>
      <c r="AK593" s="10"/>
      <c r="AL593" s="10"/>
      <c r="AM593" s="10"/>
      <c r="AN593" s="10"/>
      <c r="AO593" s="10"/>
      <c r="AP593" s="10"/>
      <c r="AQ593" s="10"/>
      <c r="AR593" s="10"/>
      <c r="AS593" s="10"/>
      <c r="AT593" s="10"/>
      <c r="AU593" s="10"/>
      <c r="AV593" s="10"/>
      <c r="AW593" s="10"/>
      <c r="AX593" s="10"/>
      <c r="AY593" s="10"/>
      <c r="AZ593" s="10"/>
      <c r="BA593" s="10"/>
      <c r="BB593" s="10"/>
      <c r="BC593" s="10"/>
      <c r="BD593" s="10"/>
      <c r="BE593" s="173"/>
    </row>
    <row r="594" spans="1:57">
      <c r="A594" s="691">
        <v>0.2951388888888889</v>
      </c>
      <c r="B594" s="10">
        <v>13.21</v>
      </c>
      <c r="C594" s="10">
        <v>15.19</v>
      </c>
      <c r="D594" s="10">
        <v>15.21</v>
      </c>
      <c r="E594" s="10">
        <v>14.13</v>
      </c>
      <c r="F594" s="10">
        <v>14.12</v>
      </c>
      <c r="G594" s="10">
        <v>15.48</v>
      </c>
      <c r="H594" s="10">
        <v>14.82</v>
      </c>
      <c r="I594" s="10">
        <v>13.29</v>
      </c>
      <c r="J594" s="13">
        <v>12.6</v>
      </c>
      <c r="K594" s="10">
        <v>14.34</v>
      </c>
      <c r="L594" s="10">
        <v>16.579999999999998</v>
      </c>
      <c r="M594" s="10">
        <v>14.35</v>
      </c>
      <c r="N594" s="10">
        <v>15.99</v>
      </c>
      <c r="O594" s="10">
        <v>15.28</v>
      </c>
      <c r="P594" s="10">
        <v>15.47</v>
      </c>
      <c r="Q594" s="10">
        <v>12.31</v>
      </c>
      <c r="R594" s="676"/>
      <c r="S594" s="692">
        <v>0.2951388888888889</v>
      </c>
      <c r="T594" s="10">
        <f t="shared" si="44"/>
        <v>0</v>
      </c>
      <c r="U594" s="10">
        <f t="shared" si="44"/>
        <v>0</v>
      </c>
      <c r="V594" s="10">
        <f t="shared" si="44"/>
        <v>2.000000000000135E-2</v>
      </c>
      <c r="W594" s="10">
        <f t="shared" si="44"/>
        <v>0</v>
      </c>
      <c r="X594" s="10">
        <f t="shared" si="44"/>
        <v>0</v>
      </c>
      <c r="Y594" s="10">
        <f t="shared" si="42"/>
        <v>0</v>
      </c>
      <c r="Z594" s="10">
        <f t="shared" si="42"/>
        <v>0</v>
      </c>
      <c r="AA594" s="10">
        <f t="shared" si="42"/>
        <v>0</v>
      </c>
      <c r="AB594" s="13">
        <f t="shared" si="42"/>
        <v>0</v>
      </c>
      <c r="AC594" s="10">
        <f t="shared" si="42"/>
        <v>0</v>
      </c>
      <c r="AD594" s="10">
        <f t="shared" si="42"/>
        <v>0</v>
      </c>
      <c r="AE594" s="10">
        <f t="shared" si="42"/>
        <v>9.9999999999999645E-2</v>
      </c>
      <c r="AF594" s="10">
        <f t="shared" si="43"/>
        <v>0</v>
      </c>
      <c r="AG594" s="10">
        <f t="shared" si="43"/>
        <v>0</v>
      </c>
      <c r="AH594" s="10">
        <f t="shared" si="43"/>
        <v>0</v>
      </c>
      <c r="AI594" s="10">
        <f t="shared" si="43"/>
        <v>0</v>
      </c>
      <c r="AJ594" s="10"/>
      <c r="AK594" s="10"/>
      <c r="AL594" s="10"/>
      <c r="AM594" s="10"/>
      <c r="AN594" s="10"/>
      <c r="AO594" s="10"/>
      <c r="AP594" s="10"/>
      <c r="AQ594" s="10"/>
      <c r="AR594" s="10"/>
      <c r="AS594" s="10"/>
      <c r="AT594" s="10"/>
      <c r="AU594" s="10"/>
      <c r="AV594" s="10"/>
      <c r="AW594" s="10"/>
      <c r="AX594" s="10"/>
      <c r="AY594" s="10"/>
      <c r="AZ594" s="10"/>
      <c r="BA594" s="10"/>
      <c r="BB594" s="10"/>
      <c r="BC594" s="10"/>
      <c r="BD594" s="10"/>
      <c r="BE594" s="173"/>
    </row>
    <row r="595" spans="1:57">
      <c r="A595" s="691">
        <v>0.2986111111111111</v>
      </c>
      <c r="B595" s="10">
        <v>13.21</v>
      </c>
      <c r="C595" s="10">
        <v>15.19</v>
      </c>
      <c r="D595" s="10">
        <v>15.21</v>
      </c>
      <c r="E595" s="10">
        <v>14.13</v>
      </c>
      <c r="F595" s="10">
        <v>14.12</v>
      </c>
      <c r="G595" s="10">
        <v>15.48</v>
      </c>
      <c r="H595" s="10">
        <v>14.82</v>
      </c>
      <c r="I595" s="10">
        <v>13.29</v>
      </c>
      <c r="J595" s="13">
        <v>12.6</v>
      </c>
      <c r="K595" s="10">
        <v>14.34</v>
      </c>
      <c r="L595" s="10">
        <v>16.579999999999998</v>
      </c>
      <c r="M595" s="10">
        <v>14.35</v>
      </c>
      <c r="N595" s="10">
        <v>15.99</v>
      </c>
      <c r="O595" s="10">
        <v>15.28</v>
      </c>
      <c r="P595" s="10">
        <v>15.47</v>
      </c>
      <c r="Q595" s="10">
        <v>12.31</v>
      </c>
      <c r="R595" s="676"/>
      <c r="S595" s="692">
        <v>0.2986111111111111</v>
      </c>
      <c r="T595" s="10">
        <f t="shared" si="44"/>
        <v>0</v>
      </c>
      <c r="U595" s="10">
        <f t="shared" si="44"/>
        <v>0</v>
      </c>
      <c r="V595" s="10">
        <f t="shared" si="44"/>
        <v>0</v>
      </c>
      <c r="W595" s="10">
        <f t="shared" si="44"/>
        <v>0</v>
      </c>
      <c r="X595" s="10">
        <f t="shared" si="44"/>
        <v>0</v>
      </c>
      <c r="Y595" s="10">
        <f t="shared" si="42"/>
        <v>0</v>
      </c>
      <c r="Z595" s="10">
        <f t="shared" si="42"/>
        <v>0</v>
      </c>
      <c r="AA595" s="10">
        <f t="shared" si="42"/>
        <v>0</v>
      </c>
      <c r="AB595" s="13">
        <f t="shared" si="42"/>
        <v>0</v>
      </c>
      <c r="AC595" s="10">
        <f t="shared" si="42"/>
        <v>0</v>
      </c>
      <c r="AD595" s="10">
        <f t="shared" si="42"/>
        <v>0</v>
      </c>
      <c r="AE595" s="10">
        <f t="shared" si="42"/>
        <v>0</v>
      </c>
      <c r="AF595" s="10">
        <f t="shared" si="43"/>
        <v>0</v>
      </c>
      <c r="AG595" s="10">
        <f t="shared" si="43"/>
        <v>0</v>
      </c>
      <c r="AH595" s="10">
        <f t="shared" si="43"/>
        <v>0</v>
      </c>
      <c r="AI595" s="10">
        <f t="shared" si="43"/>
        <v>0</v>
      </c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  <c r="AU595" s="10"/>
      <c r="AV595" s="10"/>
      <c r="AW595" s="10"/>
      <c r="AX595" s="10"/>
      <c r="AY595" s="10"/>
      <c r="AZ595" s="10"/>
      <c r="BA595" s="10"/>
      <c r="BB595" s="10"/>
      <c r="BC595" s="10"/>
      <c r="BD595" s="10"/>
      <c r="BE595" s="173"/>
    </row>
    <row r="596" spans="1:57">
      <c r="A596" s="691">
        <v>0.30208333333333331</v>
      </c>
      <c r="B596" s="10">
        <v>13.21</v>
      </c>
      <c r="C596" s="10">
        <v>15.19</v>
      </c>
      <c r="D596" s="10">
        <v>15.21</v>
      </c>
      <c r="E596" s="10">
        <v>14.13</v>
      </c>
      <c r="F596" s="10">
        <v>14.12</v>
      </c>
      <c r="G596" s="10">
        <v>15.48</v>
      </c>
      <c r="H596" s="10">
        <v>14.82</v>
      </c>
      <c r="I596" s="10">
        <v>13.29</v>
      </c>
      <c r="J596" s="13">
        <v>12.6</v>
      </c>
      <c r="K596" s="10">
        <v>14.34</v>
      </c>
      <c r="L596" s="10">
        <v>16.579999999999998</v>
      </c>
      <c r="M596" s="10">
        <v>14.35</v>
      </c>
      <c r="N596" s="10">
        <v>15.99</v>
      </c>
      <c r="O596" s="10">
        <v>15.35</v>
      </c>
      <c r="P596" s="10">
        <v>15.47</v>
      </c>
      <c r="Q596" s="10">
        <v>12.32</v>
      </c>
      <c r="R596" s="676"/>
      <c r="S596" s="692">
        <v>0.30208333333333331</v>
      </c>
      <c r="T596" s="10">
        <f t="shared" si="44"/>
        <v>0</v>
      </c>
      <c r="U596" s="10">
        <f t="shared" si="44"/>
        <v>0</v>
      </c>
      <c r="V596" s="10">
        <f t="shared" si="44"/>
        <v>0</v>
      </c>
      <c r="W596" s="10">
        <f t="shared" si="44"/>
        <v>0</v>
      </c>
      <c r="X596" s="10">
        <f t="shared" si="44"/>
        <v>0</v>
      </c>
      <c r="Y596" s="10">
        <f t="shared" si="42"/>
        <v>0</v>
      </c>
      <c r="Z596" s="10">
        <f t="shared" si="42"/>
        <v>0</v>
      </c>
      <c r="AA596" s="10">
        <f t="shared" si="42"/>
        <v>0</v>
      </c>
      <c r="AB596" s="13">
        <f t="shared" si="42"/>
        <v>0</v>
      </c>
      <c r="AC596" s="10">
        <f t="shared" si="42"/>
        <v>0</v>
      </c>
      <c r="AD596" s="10">
        <f t="shared" si="42"/>
        <v>0</v>
      </c>
      <c r="AE596" s="10">
        <f t="shared" si="42"/>
        <v>0</v>
      </c>
      <c r="AF596" s="10">
        <f t="shared" si="43"/>
        <v>0</v>
      </c>
      <c r="AG596" s="10">
        <f t="shared" si="43"/>
        <v>7.0000000000000284E-2</v>
      </c>
      <c r="AH596" s="10">
        <f t="shared" si="43"/>
        <v>0</v>
      </c>
      <c r="AI596" s="10">
        <f t="shared" si="43"/>
        <v>9.9999999999997868E-3</v>
      </c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  <c r="AU596" s="10"/>
      <c r="AV596" s="10"/>
      <c r="AW596" s="10"/>
      <c r="AX596" s="10"/>
      <c r="AY596" s="10"/>
      <c r="AZ596" s="10"/>
      <c r="BA596" s="10"/>
      <c r="BB596" s="10"/>
      <c r="BC596" s="10"/>
      <c r="BD596" s="10"/>
      <c r="BE596" s="173"/>
    </row>
    <row r="597" spans="1:57">
      <c r="A597" s="691">
        <v>0.30555555555555552</v>
      </c>
      <c r="B597" s="10">
        <v>13.21</v>
      </c>
      <c r="C597" s="10">
        <v>15.19</v>
      </c>
      <c r="D597" s="10">
        <v>15.21</v>
      </c>
      <c r="E597" s="10">
        <v>14.13</v>
      </c>
      <c r="F597" s="10">
        <v>14.12</v>
      </c>
      <c r="G597" s="10">
        <v>15.48</v>
      </c>
      <c r="H597" s="10">
        <v>14.82</v>
      </c>
      <c r="I597" s="10">
        <v>13.29</v>
      </c>
      <c r="J597" s="13">
        <v>12.6</v>
      </c>
      <c r="K597" s="10">
        <v>14.34</v>
      </c>
      <c r="L597" s="10">
        <v>16.579999999999998</v>
      </c>
      <c r="M597" s="10">
        <v>14.35</v>
      </c>
      <c r="N597" s="10">
        <v>15.99</v>
      </c>
      <c r="O597" s="10">
        <v>15.35</v>
      </c>
      <c r="P597" s="10">
        <v>15.47</v>
      </c>
      <c r="Q597" s="10">
        <v>12.4</v>
      </c>
      <c r="R597" s="676"/>
      <c r="S597" s="692">
        <v>0.30555555555555552</v>
      </c>
      <c r="T597" s="10">
        <f t="shared" si="44"/>
        <v>0</v>
      </c>
      <c r="U597" s="10">
        <f t="shared" si="44"/>
        <v>0</v>
      </c>
      <c r="V597" s="10">
        <f t="shared" si="44"/>
        <v>0</v>
      </c>
      <c r="W597" s="10">
        <f t="shared" si="44"/>
        <v>0</v>
      </c>
      <c r="X597" s="10">
        <f t="shared" si="44"/>
        <v>0</v>
      </c>
      <c r="Y597" s="10">
        <f t="shared" si="42"/>
        <v>0</v>
      </c>
      <c r="Z597" s="10">
        <f t="shared" si="42"/>
        <v>0</v>
      </c>
      <c r="AA597" s="10">
        <f t="shared" si="42"/>
        <v>0</v>
      </c>
      <c r="AB597" s="13">
        <f t="shared" si="42"/>
        <v>0</v>
      </c>
      <c r="AC597" s="10">
        <f t="shared" si="42"/>
        <v>0</v>
      </c>
      <c r="AD597" s="10">
        <f t="shared" si="42"/>
        <v>0</v>
      </c>
      <c r="AE597" s="10">
        <f t="shared" si="42"/>
        <v>0</v>
      </c>
      <c r="AF597" s="10">
        <f t="shared" si="43"/>
        <v>0</v>
      </c>
      <c r="AG597" s="10">
        <f t="shared" si="43"/>
        <v>0</v>
      </c>
      <c r="AH597" s="10">
        <f t="shared" si="43"/>
        <v>0</v>
      </c>
      <c r="AI597" s="10">
        <f t="shared" si="43"/>
        <v>8.0000000000000071E-2</v>
      </c>
      <c r="AJ597" s="10"/>
      <c r="AK597" s="10"/>
      <c r="AL597" s="10"/>
      <c r="AM597" s="10"/>
      <c r="AN597" s="10"/>
      <c r="AO597" s="10"/>
      <c r="AP597" s="10"/>
      <c r="AQ597" s="10"/>
      <c r="AR597" s="10"/>
      <c r="AS597" s="10"/>
      <c r="AT597" s="10"/>
      <c r="AU597" s="10"/>
      <c r="AV597" s="10"/>
      <c r="AW597" s="10"/>
      <c r="AX597" s="10"/>
      <c r="AY597" s="10"/>
      <c r="AZ597" s="10"/>
      <c r="BA597" s="10"/>
      <c r="BB597" s="10"/>
      <c r="BC597" s="10"/>
      <c r="BD597" s="10"/>
      <c r="BE597" s="173"/>
    </row>
    <row r="598" spans="1:57">
      <c r="A598" s="691">
        <v>0.30902777777777779</v>
      </c>
      <c r="B598" s="10">
        <v>13.21</v>
      </c>
      <c r="C598" s="10">
        <v>15.19</v>
      </c>
      <c r="D598" s="10">
        <v>15.21</v>
      </c>
      <c r="E598" s="10">
        <v>14.13</v>
      </c>
      <c r="F598" s="10">
        <v>14.12</v>
      </c>
      <c r="G598" s="10">
        <v>15.48</v>
      </c>
      <c r="H598" s="10">
        <v>14.82</v>
      </c>
      <c r="I598" s="10">
        <v>13.29</v>
      </c>
      <c r="J598" s="13">
        <v>12.6</v>
      </c>
      <c r="K598" s="10">
        <v>14.34</v>
      </c>
      <c r="L598" s="10">
        <v>16.579999999999998</v>
      </c>
      <c r="M598" s="10">
        <v>14.35</v>
      </c>
      <c r="N598" s="10">
        <v>15.99</v>
      </c>
      <c r="O598" s="10">
        <v>15.35</v>
      </c>
      <c r="P598" s="10">
        <v>15.47</v>
      </c>
      <c r="Q598" s="10">
        <v>12.4</v>
      </c>
      <c r="R598" s="676"/>
      <c r="S598" s="692">
        <v>0.30902777777777779</v>
      </c>
      <c r="T598" s="10">
        <f t="shared" si="44"/>
        <v>0</v>
      </c>
      <c r="U598" s="10">
        <f t="shared" si="44"/>
        <v>0</v>
      </c>
      <c r="V598" s="10">
        <f t="shared" si="44"/>
        <v>0</v>
      </c>
      <c r="W598" s="10">
        <f t="shared" si="44"/>
        <v>0</v>
      </c>
      <c r="X598" s="10">
        <f t="shared" si="44"/>
        <v>0</v>
      </c>
      <c r="Y598" s="10">
        <f t="shared" si="42"/>
        <v>0</v>
      </c>
      <c r="Z598" s="10">
        <f t="shared" si="42"/>
        <v>0</v>
      </c>
      <c r="AA598" s="10">
        <f t="shared" si="42"/>
        <v>0</v>
      </c>
      <c r="AB598" s="13">
        <f t="shared" si="42"/>
        <v>0</v>
      </c>
      <c r="AC598" s="10">
        <f t="shared" si="42"/>
        <v>0</v>
      </c>
      <c r="AD598" s="10">
        <f t="shared" si="42"/>
        <v>0</v>
      </c>
      <c r="AE598" s="10">
        <f t="shared" si="42"/>
        <v>0</v>
      </c>
      <c r="AF598" s="10">
        <f t="shared" si="43"/>
        <v>0</v>
      </c>
      <c r="AG598" s="10">
        <f t="shared" si="43"/>
        <v>0</v>
      </c>
      <c r="AH598" s="10">
        <f t="shared" si="43"/>
        <v>0</v>
      </c>
      <c r="AI598" s="10">
        <f t="shared" si="43"/>
        <v>0</v>
      </c>
      <c r="AJ598" s="10"/>
      <c r="AK598" s="10"/>
      <c r="AL598" s="10"/>
      <c r="AM598" s="10"/>
      <c r="AN598" s="10"/>
      <c r="AO598" s="10"/>
      <c r="AP598" s="10"/>
      <c r="AQ598" s="10"/>
      <c r="AR598" s="10"/>
      <c r="AS598" s="10"/>
      <c r="AT598" s="10"/>
      <c r="AU598" s="10"/>
      <c r="AV598" s="10"/>
      <c r="AW598" s="10"/>
      <c r="AX598" s="10"/>
      <c r="AY598" s="10"/>
      <c r="AZ598" s="10"/>
      <c r="BA598" s="10"/>
      <c r="BB598" s="10"/>
      <c r="BC598" s="10"/>
      <c r="BD598" s="10"/>
      <c r="BE598" s="173"/>
    </row>
    <row r="599" spans="1:57">
      <c r="A599" s="691">
        <v>0.3125</v>
      </c>
      <c r="B599" s="10">
        <v>13.21</v>
      </c>
      <c r="C599" s="10">
        <v>15.19</v>
      </c>
      <c r="D599" s="10">
        <v>15.21</v>
      </c>
      <c r="E599" s="10">
        <v>14.13</v>
      </c>
      <c r="F599" s="10">
        <v>14.12</v>
      </c>
      <c r="G599" s="10">
        <v>15.48</v>
      </c>
      <c r="H599" s="10">
        <v>14.82</v>
      </c>
      <c r="I599" s="10">
        <v>13.29</v>
      </c>
      <c r="J599" s="13">
        <v>12.6</v>
      </c>
      <c r="K599" s="10">
        <v>14.35</v>
      </c>
      <c r="L599" s="10">
        <v>16.579999999999998</v>
      </c>
      <c r="M599" s="10">
        <v>14.35</v>
      </c>
      <c r="N599" s="10">
        <v>15.99</v>
      </c>
      <c r="O599" s="10">
        <v>15.35</v>
      </c>
      <c r="P599" s="10">
        <v>15.47</v>
      </c>
      <c r="Q599" s="10">
        <v>12.4</v>
      </c>
      <c r="R599" s="676"/>
      <c r="S599" s="692">
        <v>0.3125</v>
      </c>
      <c r="T599" s="10">
        <f t="shared" si="44"/>
        <v>0</v>
      </c>
      <c r="U599" s="10">
        <f t="shared" si="44"/>
        <v>0</v>
      </c>
      <c r="V599" s="10">
        <f t="shared" si="44"/>
        <v>0</v>
      </c>
      <c r="W599" s="10">
        <f t="shared" si="44"/>
        <v>0</v>
      </c>
      <c r="X599" s="10">
        <f t="shared" si="44"/>
        <v>0</v>
      </c>
      <c r="Y599" s="10">
        <f t="shared" si="42"/>
        <v>0</v>
      </c>
      <c r="Z599" s="10">
        <f t="shared" si="42"/>
        <v>0</v>
      </c>
      <c r="AA599" s="10">
        <f t="shared" si="42"/>
        <v>0</v>
      </c>
      <c r="AB599" s="13">
        <f t="shared" si="42"/>
        <v>0</v>
      </c>
      <c r="AC599" s="10">
        <f t="shared" si="42"/>
        <v>9.9999999999997868E-3</v>
      </c>
      <c r="AD599" s="10">
        <f t="shared" si="42"/>
        <v>0</v>
      </c>
      <c r="AE599" s="10">
        <f t="shared" si="42"/>
        <v>0</v>
      </c>
      <c r="AF599" s="10">
        <f t="shared" si="43"/>
        <v>0</v>
      </c>
      <c r="AG599" s="10">
        <f t="shared" si="43"/>
        <v>0</v>
      </c>
      <c r="AH599" s="10">
        <f t="shared" si="43"/>
        <v>0</v>
      </c>
      <c r="AI599" s="10">
        <f t="shared" si="43"/>
        <v>0</v>
      </c>
      <c r="AJ599" s="10"/>
      <c r="AK599" s="10"/>
      <c r="AL599" s="10"/>
      <c r="AM599" s="10"/>
      <c r="AN599" s="10"/>
      <c r="AO599" s="10"/>
      <c r="AP599" s="10"/>
      <c r="AQ599" s="10"/>
      <c r="AR599" s="10"/>
      <c r="AS599" s="10"/>
      <c r="AT599" s="10"/>
      <c r="AU599" s="10"/>
      <c r="AV599" s="10"/>
      <c r="AW599" s="10"/>
      <c r="AX599" s="10"/>
      <c r="AY599" s="10"/>
      <c r="AZ599" s="10"/>
      <c r="BA599" s="10"/>
      <c r="BB599" s="10"/>
      <c r="BC599" s="10"/>
      <c r="BD599" s="10"/>
      <c r="BE599" s="173"/>
    </row>
    <row r="600" spans="1:57">
      <c r="A600" s="691">
        <v>0.31597222222222221</v>
      </c>
      <c r="B600" s="10">
        <v>13.35</v>
      </c>
      <c r="C600" s="10">
        <v>15.32</v>
      </c>
      <c r="D600" s="10">
        <v>15.28</v>
      </c>
      <c r="E600" s="10">
        <v>14.23</v>
      </c>
      <c r="F600" s="10">
        <v>14.12</v>
      </c>
      <c r="G600" s="10">
        <v>15.48</v>
      </c>
      <c r="H600" s="10">
        <v>14.82</v>
      </c>
      <c r="I600" s="10">
        <v>13.35</v>
      </c>
      <c r="J600" s="13">
        <v>12.6</v>
      </c>
      <c r="K600" s="10">
        <v>14.39</v>
      </c>
      <c r="L600" s="10">
        <v>16.579999999999998</v>
      </c>
      <c r="M600" s="10">
        <v>14.35</v>
      </c>
      <c r="N600" s="10">
        <v>15.99</v>
      </c>
      <c r="O600" s="10">
        <v>15.35</v>
      </c>
      <c r="P600" s="10">
        <v>15.47</v>
      </c>
      <c r="Q600" s="10">
        <v>12.4</v>
      </c>
      <c r="R600" s="676"/>
      <c r="S600" s="692">
        <v>0.31597222222222221</v>
      </c>
      <c r="T600" s="10">
        <f t="shared" si="44"/>
        <v>0.13999999999999879</v>
      </c>
      <c r="U600" s="10">
        <f t="shared" si="44"/>
        <v>0.13000000000000078</v>
      </c>
      <c r="V600" s="10">
        <f t="shared" si="44"/>
        <v>6.9999999999998508E-2</v>
      </c>
      <c r="W600" s="10">
        <f t="shared" si="44"/>
        <v>9.9999999999999645E-2</v>
      </c>
      <c r="X600" s="10">
        <f t="shared" si="44"/>
        <v>0</v>
      </c>
      <c r="Y600" s="10">
        <f t="shared" si="42"/>
        <v>0</v>
      </c>
      <c r="Z600" s="10">
        <f t="shared" si="42"/>
        <v>0</v>
      </c>
      <c r="AA600" s="10">
        <f t="shared" si="42"/>
        <v>6.0000000000000497E-2</v>
      </c>
      <c r="AB600" s="13">
        <f t="shared" si="42"/>
        <v>0</v>
      </c>
      <c r="AC600" s="10">
        <f t="shared" si="42"/>
        <v>4.0000000000000924E-2</v>
      </c>
      <c r="AD600" s="10">
        <f t="shared" si="42"/>
        <v>0</v>
      </c>
      <c r="AE600" s="10">
        <f t="shared" si="42"/>
        <v>0</v>
      </c>
      <c r="AF600" s="10">
        <f t="shared" si="43"/>
        <v>0</v>
      </c>
      <c r="AG600" s="10">
        <f t="shared" si="43"/>
        <v>0</v>
      </c>
      <c r="AH600" s="10">
        <f t="shared" si="43"/>
        <v>0</v>
      </c>
      <c r="AI600" s="10">
        <f t="shared" si="43"/>
        <v>0</v>
      </c>
      <c r="AJ600" s="10"/>
      <c r="AK600" s="10"/>
      <c r="AL600" s="10"/>
      <c r="AM600" s="10"/>
      <c r="AN600" s="10"/>
      <c r="AO600" s="10"/>
      <c r="AP600" s="10"/>
      <c r="AQ600" s="10"/>
      <c r="AR600" s="10"/>
      <c r="AS600" s="10"/>
      <c r="AT600" s="10"/>
      <c r="AU600" s="10"/>
      <c r="AV600" s="10"/>
      <c r="AW600" s="10"/>
      <c r="AX600" s="10"/>
      <c r="AY600" s="10"/>
      <c r="AZ600" s="10"/>
      <c r="BA600" s="10"/>
      <c r="BB600" s="10"/>
      <c r="BC600" s="10"/>
      <c r="BD600" s="10"/>
      <c r="BE600" s="173"/>
    </row>
    <row r="601" spans="1:57">
      <c r="A601" s="691">
        <v>0.31944444444444448</v>
      </c>
      <c r="B601" s="10">
        <v>13.35</v>
      </c>
      <c r="C601" s="10">
        <v>15.46</v>
      </c>
      <c r="D601" s="10">
        <v>15.28</v>
      </c>
      <c r="E601" s="10">
        <v>14.23</v>
      </c>
      <c r="F601" s="10">
        <v>14.12</v>
      </c>
      <c r="G601" s="10">
        <v>15.48</v>
      </c>
      <c r="H601" s="10">
        <v>14.82</v>
      </c>
      <c r="I601" s="10">
        <v>13.39</v>
      </c>
      <c r="J601" s="13">
        <v>12.6</v>
      </c>
      <c r="K601" s="10">
        <v>14.45</v>
      </c>
      <c r="L601" s="10">
        <v>16.579999999999998</v>
      </c>
      <c r="M601" s="10">
        <v>14.44</v>
      </c>
      <c r="N601" s="10">
        <v>15.99</v>
      </c>
      <c r="O601" s="10">
        <v>15.36</v>
      </c>
      <c r="P601" s="10">
        <v>15.47</v>
      </c>
      <c r="Q601" s="10">
        <v>12.4</v>
      </c>
      <c r="R601" s="676"/>
      <c r="S601" s="692">
        <v>0.31944444444444448</v>
      </c>
      <c r="T601" s="10">
        <f t="shared" si="44"/>
        <v>0</v>
      </c>
      <c r="U601" s="10">
        <f t="shared" si="44"/>
        <v>0.14000000000000057</v>
      </c>
      <c r="V601" s="10">
        <f t="shared" si="44"/>
        <v>0</v>
      </c>
      <c r="W601" s="10">
        <f t="shared" si="44"/>
        <v>0</v>
      </c>
      <c r="X601" s="10">
        <f t="shared" si="44"/>
        <v>0</v>
      </c>
      <c r="Y601" s="10">
        <f t="shared" si="42"/>
        <v>0</v>
      </c>
      <c r="Z601" s="10">
        <f t="shared" si="42"/>
        <v>0</v>
      </c>
      <c r="AA601" s="10">
        <f t="shared" si="42"/>
        <v>4.0000000000000924E-2</v>
      </c>
      <c r="AB601" s="13">
        <f t="shared" si="42"/>
        <v>0</v>
      </c>
      <c r="AC601" s="10">
        <f t="shared" si="42"/>
        <v>5.9999999999998721E-2</v>
      </c>
      <c r="AD601" s="10">
        <f t="shared" si="42"/>
        <v>0</v>
      </c>
      <c r="AE601" s="10">
        <f t="shared" si="42"/>
        <v>8.9999999999999858E-2</v>
      </c>
      <c r="AF601" s="10">
        <f t="shared" si="43"/>
        <v>0</v>
      </c>
      <c r="AG601" s="10">
        <f t="shared" si="43"/>
        <v>9.9999999999997868E-3</v>
      </c>
      <c r="AH601" s="10">
        <f t="shared" si="43"/>
        <v>0</v>
      </c>
      <c r="AI601" s="10">
        <f t="shared" si="43"/>
        <v>0</v>
      </c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10"/>
      <c r="AU601" s="10"/>
      <c r="AV601" s="10"/>
      <c r="AW601" s="10"/>
      <c r="AX601" s="10"/>
      <c r="AY601" s="10"/>
      <c r="AZ601" s="10"/>
      <c r="BA601" s="10"/>
      <c r="BB601" s="10"/>
      <c r="BC601" s="10"/>
      <c r="BD601" s="10"/>
      <c r="BE601" s="173"/>
    </row>
    <row r="602" spans="1:57">
      <c r="A602" s="691">
        <v>0.32291666666666669</v>
      </c>
      <c r="B602" s="10">
        <v>13.35</v>
      </c>
      <c r="C602" s="10">
        <v>15.46</v>
      </c>
      <c r="D602" s="10">
        <v>15.28</v>
      </c>
      <c r="E602" s="10">
        <v>14.23</v>
      </c>
      <c r="F602" s="10">
        <v>14.12</v>
      </c>
      <c r="G602" s="10">
        <v>15.48</v>
      </c>
      <c r="H602" s="10">
        <v>14.83</v>
      </c>
      <c r="I602" s="10">
        <v>13.42</v>
      </c>
      <c r="J602" s="13">
        <v>12.6</v>
      </c>
      <c r="K602" s="10">
        <v>14.45</v>
      </c>
      <c r="L602" s="10">
        <v>16.579999999999998</v>
      </c>
      <c r="M602" s="10">
        <v>14.44</v>
      </c>
      <c r="N602" s="10">
        <v>16.03</v>
      </c>
      <c r="O602" s="10">
        <v>15.38</v>
      </c>
      <c r="P602" s="10">
        <v>15.47</v>
      </c>
      <c r="Q602" s="10">
        <v>12.4</v>
      </c>
      <c r="R602" s="676"/>
      <c r="S602" s="692">
        <v>0.32291666666666669</v>
      </c>
      <c r="T602" s="10">
        <f t="shared" si="44"/>
        <v>0</v>
      </c>
      <c r="U602" s="10">
        <f t="shared" si="44"/>
        <v>0</v>
      </c>
      <c r="V602" s="10">
        <f t="shared" si="44"/>
        <v>0</v>
      </c>
      <c r="W602" s="10">
        <f t="shared" si="44"/>
        <v>0</v>
      </c>
      <c r="X602" s="10">
        <f t="shared" si="44"/>
        <v>0</v>
      </c>
      <c r="Y602" s="10">
        <f t="shared" si="42"/>
        <v>0</v>
      </c>
      <c r="Z602" s="10">
        <f t="shared" si="42"/>
        <v>9.9999999999997868E-3</v>
      </c>
      <c r="AA602" s="10">
        <f t="shared" si="42"/>
        <v>2.9999999999999361E-2</v>
      </c>
      <c r="AB602" s="13">
        <f t="shared" si="42"/>
        <v>0</v>
      </c>
      <c r="AC602" s="10">
        <f t="shared" si="42"/>
        <v>0</v>
      </c>
      <c r="AD602" s="10">
        <f t="shared" si="42"/>
        <v>0</v>
      </c>
      <c r="AE602" s="10">
        <f t="shared" si="42"/>
        <v>0</v>
      </c>
      <c r="AF602" s="10">
        <f t="shared" si="43"/>
        <v>4.0000000000000924E-2</v>
      </c>
      <c r="AG602" s="10">
        <f t="shared" si="43"/>
        <v>2.000000000000135E-2</v>
      </c>
      <c r="AH602" s="10">
        <f t="shared" si="43"/>
        <v>0</v>
      </c>
      <c r="AI602" s="10">
        <f t="shared" si="43"/>
        <v>0</v>
      </c>
      <c r="AJ602" s="10"/>
      <c r="AK602" s="10"/>
      <c r="AL602" s="10"/>
      <c r="AM602" s="10"/>
      <c r="AN602" s="10"/>
      <c r="AO602" s="10"/>
      <c r="AP602" s="10"/>
      <c r="AQ602" s="10"/>
      <c r="AR602" s="10"/>
      <c r="AS602" s="10"/>
      <c r="AT602" s="10"/>
      <c r="AU602" s="10"/>
      <c r="AV602" s="10"/>
      <c r="AW602" s="10"/>
      <c r="AX602" s="10"/>
      <c r="AY602" s="10"/>
      <c r="AZ602" s="10"/>
      <c r="BA602" s="10"/>
      <c r="BB602" s="10"/>
      <c r="BC602" s="10"/>
      <c r="BD602" s="10"/>
      <c r="BE602" s="173"/>
    </row>
    <row r="603" spans="1:57">
      <c r="A603" s="691">
        <v>0.3263888888888889</v>
      </c>
      <c r="B603" s="10">
        <v>13.35</v>
      </c>
      <c r="C603" s="10">
        <v>15.46</v>
      </c>
      <c r="D603" s="10">
        <v>15.28</v>
      </c>
      <c r="E603" s="10">
        <v>14.26</v>
      </c>
      <c r="F603" s="10">
        <v>14.12</v>
      </c>
      <c r="G603" s="10">
        <v>15.48</v>
      </c>
      <c r="H603" s="10">
        <v>14.95</v>
      </c>
      <c r="I603" s="10">
        <v>13.44</v>
      </c>
      <c r="J603" s="13">
        <v>12.6</v>
      </c>
      <c r="K603" s="10">
        <v>14.45</v>
      </c>
      <c r="L603" s="10">
        <v>16.579999999999998</v>
      </c>
      <c r="M603" s="10">
        <v>14.47</v>
      </c>
      <c r="N603" s="10">
        <v>16.14</v>
      </c>
      <c r="O603" s="10">
        <v>15.5</v>
      </c>
      <c r="P603" s="10">
        <v>15.47</v>
      </c>
      <c r="Q603" s="10">
        <v>12.4</v>
      </c>
      <c r="R603" s="676"/>
      <c r="S603" s="692">
        <v>0.3263888888888889</v>
      </c>
      <c r="T603" s="10">
        <f t="shared" si="44"/>
        <v>0</v>
      </c>
      <c r="U603" s="10">
        <f t="shared" si="44"/>
        <v>0</v>
      </c>
      <c r="V603" s="10">
        <f t="shared" si="44"/>
        <v>0</v>
      </c>
      <c r="W603" s="10">
        <f t="shared" si="44"/>
        <v>2.9999999999999361E-2</v>
      </c>
      <c r="X603" s="10">
        <f t="shared" si="44"/>
        <v>0</v>
      </c>
      <c r="Y603" s="10">
        <f t="shared" si="42"/>
        <v>0</v>
      </c>
      <c r="Z603" s="10">
        <f t="shared" si="42"/>
        <v>0.11999999999999922</v>
      </c>
      <c r="AA603" s="10">
        <f t="shared" si="42"/>
        <v>1.9999999999999574E-2</v>
      </c>
      <c r="AB603" s="13">
        <f t="shared" si="42"/>
        <v>0</v>
      </c>
      <c r="AC603" s="10">
        <f t="shared" si="42"/>
        <v>0</v>
      </c>
      <c r="AD603" s="10">
        <f t="shared" si="42"/>
        <v>0</v>
      </c>
      <c r="AE603" s="10">
        <f t="shared" si="42"/>
        <v>3.0000000000001137E-2</v>
      </c>
      <c r="AF603" s="10">
        <f t="shared" si="43"/>
        <v>0.10999999999999943</v>
      </c>
      <c r="AG603" s="10">
        <f t="shared" si="43"/>
        <v>0.11999999999999922</v>
      </c>
      <c r="AH603" s="10">
        <f t="shared" si="43"/>
        <v>0</v>
      </c>
      <c r="AI603" s="10">
        <f t="shared" si="43"/>
        <v>0</v>
      </c>
      <c r="AJ603" s="10"/>
      <c r="AK603" s="10"/>
      <c r="AL603" s="10"/>
      <c r="AM603" s="10"/>
      <c r="AN603" s="10"/>
      <c r="AO603" s="10"/>
      <c r="AP603" s="10"/>
      <c r="AQ603" s="10"/>
      <c r="AR603" s="10"/>
      <c r="AS603" s="10"/>
      <c r="AT603" s="10"/>
      <c r="AU603" s="10"/>
      <c r="AV603" s="10"/>
      <c r="AW603" s="10"/>
      <c r="AX603" s="10"/>
      <c r="AY603" s="10"/>
      <c r="AZ603" s="10"/>
      <c r="BA603" s="10"/>
      <c r="BB603" s="10"/>
      <c r="BC603" s="10"/>
      <c r="BD603" s="10"/>
      <c r="BE603" s="173"/>
    </row>
    <row r="604" spans="1:57" ht="16" thickBot="1">
      <c r="A604" s="691">
        <v>0.3298611111111111</v>
      </c>
      <c r="B604" s="10">
        <v>13.35</v>
      </c>
      <c r="C604" s="10">
        <v>15.46</v>
      </c>
      <c r="D604" s="10">
        <v>15.28</v>
      </c>
      <c r="E604" s="10">
        <v>14.26</v>
      </c>
      <c r="F604" s="10">
        <v>14.12</v>
      </c>
      <c r="G604" s="10">
        <v>15.48</v>
      </c>
      <c r="H604" s="10">
        <v>14.95</v>
      </c>
      <c r="I604" s="10">
        <v>13.44</v>
      </c>
      <c r="J604" s="13">
        <v>12.6</v>
      </c>
      <c r="K604" s="10">
        <v>14.45</v>
      </c>
      <c r="L604" s="10">
        <v>16.579999999999998</v>
      </c>
      <c r="M604" s="10">
        <v>14.47</v>
      </c>
      <c r="N604" s="10">
        <v>16.18</v>
      </c>
      <c r="O604" s="10">
        <v>15.55</v>
      </c>
      <c r="P604" s="10">
        <v>15.47</v>
      </c>
      <c r="Q604" s="10">
        <v>12.4</v>
      </c>
      <c r="R604" s="676"/>
      <c r="S604" s="692">
        <v>0.3298611111111111</v>
      </c>
      <c r="T604" s="10">
        <f t="shared" si="44"/>
        <v>0</v>
      </c>
      <c r="U604" s="10">
        <f t="shared" si="44"/>
        <v>0</v>
      </c>
      <c r="V604" s="10">
        <f t="shared" si="44"/>
        <v>0</v>
      </c>
      <c r="W604" s="10">
        <f t="shared" si="44"/>
        <v>0</v>
      </c>
      <c r="X604" s="10">
        <f t="shared" si="44"/>
        <v>0</v>
      </c>
      <c r="Y604" s="10">
        <f t="shared" si="44"/>
        <v>0</v>
      </c>
      <c r="Z604" s="10">
        <f t="shared" si="44"/>
        <v>0</v>
      </c>
      <c r="AA604" s="10">
        <f t="shared" si="44"/>
        <v>0</v>
      </c>
      <c r="AB604" s="13">
        <f t="shared" si="44"/>
        <v>0</v>
      </c>
      <c r="AC604" s="10">
        <f t="shared" si="44"/>
        <v>0</v>
      </c>
      <c r="AD604" s="10">
        <f t="shared" si="44"/>
        <v>0</v>
      </c>
      <c r="AE604" s="10">
        <f t="shared" si="44"/>
        <v>0</v>
      </c>
      <c r="AF604" s="10">
        <f t="shared" si="43"/>
        <v>3.9999999999999147E-2</v>
      </c>
      <c r="AG604" s="10">
        <f t="shared" si="43"/>
        <v>5.0000000000000711E-2</v>
      </c>
      <c r="AH604" s="10">
        <f t="shared" si="43"/>
        <v>0</v>
      </c>
      <c r="AI604" s="10">
        <f t="shared" si="43"/>
        <v>0</v>
      </c>
      <c r="AJ604" s="10"/>
      <c r="AK604" s="10"/>
      <c r="AL604" s="10"/>
      <c r="AM604" s="10"/>
      <c r="AN604" s="10"/>
      <c r="AO604" s="10"/>
      <c r="AP604" s="10"/>
      <c r="AQ604" s="10"/>
      <c r="AR604" s="10"/>
      <c r="AS604" s="10"/>
      <c r="AT604" s="10"/>
      <c r="AU604" s="10"/>
      <c r="AV604" s="10"/>
      <c r="AW604" s="10"/>
      <c r="AX604" s="10"/>
      <c r="AY604" s="10"/>
      <c r="AZ604" s="10"/>
      <c r="BA604" s="10"/>
      <c r="BB604" s="10"/>
      <c r="BC604" s="10"/>
      <c r="BD604" s="10"/>
      <c r="BE604" s="173"/>
    </row>
    <row r="605" spans="1:57" ht="16" thickTop="1">
      <c r="A605" s="690">
        <v>0.33333333333333331</v>
      </c>
      <c r="B605" s="91">
        <v>13.35</v>
      </c>
      <c r="C605" s="91">
        <v>15.46</v>
      </c>
      <c r="D605" s="91">
        <v>15.28</v>
      </c>
      <c r="E605" s="91">
        <v>14.26</v>
      </c>
      <c r="F605" s="91">
        <v>14.12</v>
      </c>
      <c r="G605" s="91">
        <v>15.48</v>
      </c>
      <c r="H605" s="91">
        <v>14.95</v>
      </c>
      <c r="I605" s="91">
        <v>13.44</v>
      </c>
      <c r="J605" s="345">
        <v>12.6</v>
      </c>
      <c r="K605" s="91">
        <v>14.45</v>
      </c>
      <c r="L605" s="91">
        <v>16.579999999999998</v>
      </c>
      <c r="M605" s="91">
        <v>14.47</v>
      </c>
      <c r="N605" s="91">
        <v>16.18</v>
      </c>
      <c r="O605" s="91">
        <v>15.55</v>
      </c>
      <c r="P605" s="91">
        <v>15.47</v>
      </c>
      <c r="Q605" s="91">
        <v>12.4</v>
      </c>
      <c r="R605" s="676"/>
      <c r="S605" s="673">
        <v>0.33333333333333331</v>
      </c>
      <c r="T605" s="91">
        <f t="shared" si="44"/>
        <v>0</v>
      </c>
      <c r="U605" s="91">
        <f t="shared" si="44"/>
        <v>0</v>
      </c>
      <c r="V605" s="91">
        <f t="shared" si="44"/>
        <v>0</v>
      </c>
      <c r="W605" s="91">
        <f t="shared" si="44"/>
        <v>0</v>
      </c>
      <c r="X605" s="91">
        <f t="shared" si="44"/>
        <v>0</v>
      </c>
      <c r="Y605" s="91">
        <f t="shared" si="44"/>
        <v>0</v>
      </c>
      <c r="Z605" s="91">
        <f t="shared" si="44"/>
        <v>0</v>
      </c>
      <c r="AA605" s="91">
        <f t="shared" si="44"/>
        <v>0</v>
      </c>
      <c r="AB605" s="345">
        <f t="shared" si="44"/>
        <v>0</v>
      </c>
      <c r="AC605" s="91">
        <f t="shared" si="44"/>
        <v>0</v>
      </c>
      <c r="AD605" s="91">
        <f t="shared" si="44"/>
        <v>0</v>
      </c>
      <c r="AE605" s="91">
        <f t="shared" si="44"/>
        <v>0</v>
      </c>
      <c r="AF605" s="91">
        <f t="shared" si="43"/>
        <v>0</v>
      </c>
      <c r="AG605" s="91">
        <f t="shared" si="43"/>
        <v>0</v>
      </c>
      <c r="AH605" s="91">
        <f t="shared" si="43"/>
        <v>0</v>
      </c>
      <c r="AI605" s="91">
        <f t="shared" si="43"/>
        <v>0</v>
      </c>
      <c r="AJ605" s="10"/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  <c r="AU605" s="10"/>
      <c r="AV605" s="10"/>
      <c r="AW605" s="10"/>
      <c r="AX605" s="10"/>
      <c r="AY605" s="10"/>
      <c r="AZ605" s="10"/>
      <c r="BA605" s="10"/>
      <c r="BB605" s="10"/>
      <c r="BC605" s="10"/>
      <c r="BD605" s="10"/>
      <c r="BE605" s="173"/>
    </row>
    <row r="606" spans="1:57">
      <c r="A606" s="691">
        <v>0.33680555555555558</v>
      </c>
      <c r="B606" s="10">
        <v>13.35</v>
      </c>
      <c r="C606" s="10">
        <v>15.69</v>
      </c>
      <c r="D606" s="10">
        <v>15.28</v>
      </c>
      <c r="E606" s="10">
        <v>14.26</v>
      </c>
      <c r="F606" s="10">
        <v>14.12</v>
      </c>
      <c r="G606" s="10">
        <v>15.48</v>
      </c>
      <c r="H606" s="10">
        <v>14.95</v>
      </c>
      <c r="I606" s="10">
        <v>13.44</v>
      </c>
      <c r="J606" s="13">
        <v>12.7</v>
      </c>
      <c r="K606" s="10">
        <v>14.45</v>
      </c>
      <c r="L606" s="10">
        <v>16.579999999999998</v>
      </c>
      <c r="M606" s="10">
        <v>14.47</v>
      </c>
      <c r="N606" s="10">
        <v>16.18</v>
      </c>
      <c r="O606" s="10">
        <v>15.55</v>
      </c>
      <c r="P606" s="10">
        <v>15.47</v>
      </c>
      <c r="Q606" s="10">
        <v>12.4</v>
      </c>
      <c r="R606" s="676"/>
      <c r="S606" s="692">
        <v>0.33680555555555558</v>
      </c>
      <c r="T606" s="10">
        <f t="shared" si="44"/>
        <v>0</v>
      </c>
      <c r="U606" s="10">
        <f t="shared" si="44"/>
        <v>0.22999999999999865</v>
      </c>
      <c r="V606" s="10">
        <f t="shared" si="44"/>
        <v>0</v>
      </c>
      <c r="W606" s="10">
        <f t="shared" si="44"/>
        <v>0</v>
      </c>
      <c r="X606" s="10">
        <f t="shared" si="44"/>
        <v>0</v>
      </c>
      <c r="Y606" s="10">
        <f t="shared" si="44"/>
        <v>0</v>
      </c>
      <c r="Z606" s="10">
        <f t="shared" si="44"/>
        <v>0</v>
      </c>
      <c r="AA606" s="10">
        <f t="shared" si="44"/>
        <v>0</v>
      </c>
      <c r="AB606" s="13">
        <f t="shared" si="44"/>
        <v>9.9999999999999645E-2</v>
      </c>
      <c r="AC606" s="10">
        <f t="shared" si="44"/>
        <v>0</v>
      </c>
      <c r="AD606" s="10">
        <f t="shared" si="44"/>
        <v>0</v>
      </c>
      <c r="AE606" s="10">
        <f t="shared" si="44"/>
        <v>0</v>
      </c>
      <c r="AF606" s="10">
        <f t="shared" si="43"/>
        <v>0</v>
      </c>
      <c r="AG606" s="10">
        <f t="shared" si="43"/>
        <v>0</v>
      </c>
      <c r="AH606" s="10">
        <f t="shared" si="43"/>
        <v>0</v>
      </c>
      <c r="AI606" s="10">
        <f t="shared" si="43"/>
        <v>0</v>
      </c>
      <c r="AJ606" s="10"/>
      <c r="AK606" s="10"/>
      <c r="AL606" s="10"/>
      <c r="AM606" s="10"/>
      <c r="AN606" s="10"/>
      <c r="AO606" s="10"/>
      <c r="AP606" s="10"/>
      <c r="AQ606" s="10"/>
      <c r="AR606" s="10"/>
      <c r="AS606" s="10"/>
      <c r="AT606" s="10"/>
      <c r="AU606" s="10"/>
      <c r="AV606" s="10"/>
      <c r="AW606" s="10"/>
      <c r="AX606" s="10"/>
      <c r="AY606" s="10"/>
      <c r="AZ606" s="10"/>
      <c r="BA606" s="10"/>
      <c r="BB606" s="10"/>
      <c r="BC606" s="10"/>
      <c r="BD606" s="10"/>
      <c r="BE606" s="173"/>
    </row>
    <row r="607" spans="1:57">
      <c r="A607" s="691">
        <v>0.34027777777777773</v>
      </c>
      <c r="B607" s="10">
        <v>13.4</v>
      </c>
      <c r="C607" s="10">
        <v>15.69</v>
      </c>
      <c r="D607" s="10">
        <v>15.28</v>
      </c>
      <c r="E607" s="10">
        <v>14.26</v>
      </c>
      <c r="F607" s="10">
        <v>14.12</v>
      </c>
      <c r="G607" s="10">
        <v>15.59</v>
      </c>
      <c r="H607" s="10">
        <v>14.95</v>
      </c>
      <c r="I607" s="10">
        <v>13.44</v>
      </c>
      <c r="J607" s="13">
        <v>12.7</v>
      </c>
      <c r="K607" s="10">
        <v>14.55</v>
      </c>
      <c r="L607" s="10">
        <v>16.579999999999998</v>
      </c>
      <c r="M607" s="10">
        <v>14.47</v>
      </c>
      <c r="N607" s="10">
        <v>16.18</v>
      </c>
      <c r="O607" s="10">
        <v>15.55</v>
      </c>
      <c r="P607" s="10">
        <v>15.47</v>
      </c>
      <c r="Q607" s="10">
        <v>12.4</v>
      </c>
      <c r="R607" s="676"/>
      <c r="S607" s="692">
        <v>0.34027777777777773</v>
      </c>
      <c r="T607" s="10">
        <f t="shared" si="44"/>
        <v>5.0000000000000711E-2</v>
      </c>
      <c r="U607" s="10">
        <f t="shared" si="44"/>
        <v>0</v>
      </c>
      <c r="V607" s="10">
        <f t="shared" si="44"/>
        <v>0</v>
      </c>
      <c r="W607" s="10">
        <f t="shared" si="44"/>
        <v>0</v>
      </c>
      <c r="X607" s="10">
        <f t="shared" si="44"/>
        <v>0</v>
      </c>
      <c r="Y607" s="10">
        <f t="shared" si="44"/>
        <v>0.10999999999999943</v>
      </c>
      <c r="Z607" s="10">
        <f t="shared" si="44"/>
        <v>0</v>
      </c>
      <c r="AA607" s="10">
        <f t="shared" si="44"/>
        <v>0</v>
      </c>
      <c r="AB607" s="13">
        <f t="shared" si="44"/>
        <v>0</v>
      </c>
      <c r="AC607" s="10">
        <f t="shared" si="44"/>
        <v>0.10000000000000142</v>
      </c>
      <c r="AD607" s="10">
        <f t="shared" si="44"/>
        <v>0</v>
      </c>
      <c r="AE607" s="10">
        <f t="shared" si="44"/>
        <v>0</v>
      </c>
      <c r="AF607" s="10">
        <f t="shared" si="43"/>
        <v>0</v>
      </c>
      <c r="AG607" s="10">
        <f t="shared" si="43"/>
        <v>0</v>
      </c>
      <c r="AH607" s="10">
        <f t="shared" si="43"/>
        <v>0</v>
      </c>
      <c r="AI607" s="10">
        <f t="shared" si="43"/>
        <v>0</v>
      </c>
      <c r="AJ607" s="10"/>
      <c r="AK607" s="10"/>
      <c r="AL607" s="10"/>
      <c r="AM607" s="10"/>
      <c r="AN607" s="10"/>
      <c r="AO607" s="10"/>
      <c r="AP607" s="10"/>
      <c r="AQ607" s="10"/>
      <c r="AR607" s="10"/>
      <c r="AS607" s="10"/>
      <c r="AT607" s="10"/>
      <c r="AU607" s="10"/>
      <c r="AV607" s="10"/>
      <c r="AW607" s="10"/>
      <c r="AX607" s="10"/>
      <c r="AY607" s="10"/>
      <c r="AZ607" s="10"/>
      <c r="BA607" s="10"/>
      <c r="BB607" s="10"/>
      <c r="BC607" s="10"/>
      <c r="BD607" s="10"/>
      <c r="BE607" s="173"/>
    </row>
    <row r="608" spans="1:57">
      <c r="A608" s="691">
        <v>0.34375</v>
      </c>
      <c r="B608" s="10">
        <v>13.53</v>
      </c>
      <c r="C608" s="10">
        <v>15.69</v>
      </c>
      <c r="D608" s="10">
        <v>15.28</v>
      </c>
      <c r="E608" s="10">
        <v>14.26</v>
      </c>
      <c r="F608" s="10">
        <v>14.12</v>
      </c>
      <c r="G608" s="10">
        <v>15.6</v>
      </c>
      <c r="H608" s="10">
        <v>14.95</v>
      </c>
      <c r="I608" s="10">
        <v>13.44</v>
      </c>
      <c r="J608" s="13">
        <v>12.7</v>
      </c>
      <c r="K608" s="10">
        <v>14.55</v>
      </c>
      <c r="L608" s="10">
        <v>16.579999999999998</v>
      </c>
      <c r="M608" s="10">
        <v>14.47</v>
      </c>
      <c r="N608" s="10">
        <v>16.18</v>
      </c>
      <c r="O608" s="10">
        <v>15.55</v>
      </c>
      <c r="P608" s="10">
        <v>15.47</v>
      </c>
      <c r="Q608" s="10">
        <v>12.4</v>
      </c>
      <c r="R608" s="676"/>
      <c r="S608" s="692">
        <v>0.34375</v>
      </c>
      <c r="T608" s="10">
        <f t="shared" si="44"/>
        <v>0.12999999999999901</v>
      </c>
      <c r="U608" s="10">
        <f t="shared" si="44"/>
        <v>0</v>
      </c>
      <c r="V608" s="10">
        <f t="shared" si="44"/>
        <v>0</v>
      </c>
      <c r="W608" s="10">
        <f t="shared" si="44"/>
        <v>0</v>
      </c>
      <c r="X608" s="10">
        <f t="shared" si="44"/>
        <v>0</v>
      </c>
      <c r="Y608" s="10">
        <f t="shared" si="44"/>
        <v>9.9999999999997868E-3</v>
      </c>
      <c r="Z608" s="10">
        <f t="shared" si="44"/>
        <v>0</v>
      </c>
      <c r="AA608" s="10">
        <f t="shared" si="44"/>
        <v>0</v>
      </c>
      <c r="AB608" s="13">
        <f t="shared" si="44"/>
        <v>0</v>
      </c>
      <c r="AC608" s="10">
        <f t="shared" si="44"/>
        <v>0</v>
      </c>
      <c r="AD608" s="10">
        <f t="shared" si="44"/>
        <v>0</v>
      </c>
      <c r="AE608" s="10">
        <f t="shared" si="44"/>
        <v>0</v>
      </c>
      <c r="AF608" s="10">
        <f t="shared" si="43"/>
        <v>0</v>
      </c>
      <c r="AG608" s="10">
        <f t="shared" si="43"/>
        <v>0</v>
      </c>
      <c r="AH608" s="10">
        <f t="shared" si="43"/>
        <v>0</v>
      </c>
      <c r="AI608" s="10">
        <f t="shared" si="43"/>
        <v>0</v>
      </c>
      <c r="AJ608" s="10"/>
      <c r="AK608" s="10"/>
      <c r="AL608" s="10"/>
      <c r="AM608" s="10"/>
      <c r="AN608" s="10"/>
      <c r="AO608" s="10"/>
      <c r="AP608" s="10"/>
      <c r="AQ608" s="10"/>
      <c r="AR608" s="10"/>
      <c r="AS608" s="10"/>
      <c r="AT608" s="10"/>
      <c r="AU608" s="10"/>
      <c r="AV608" s="10"/>
      <c r="AW608" s="10"/>
      <c r="AX608" s="10"/>
      <c r="AY608" s="10"/>
      <c r="AZ608" s="10"/>
      <c r="BA608" s="10"/>
      <c r="BB608" s="10"/>
      <c r="BC608" s="10"/>
      <c r="BD608" s="10"/>
      <c r="BE608" s="173"/>
    </row>
    <row r="609" spans="1:57">
      <c r="A609" s="691">
        <v>0.34722222222222227</v>
      </c>
      <c r="B609" s="10">
        <v>13.53</v>
      </c>
      <c r="C609" s="10">
        <v>15.69</v>
      </c>
      <c r="D609" s="10">
        <v>15.54</v>
      </c>
      <c r="E609" s="10">
        <v>14.26</v>
      </c>
      <c r="F609" s="10">
        <v>14.12</v>
      </c>
      <c r="G609" s="10">
        <v>15.6</v>
      </c>
      <c r="H609" s="10">
        <v>14.95</v>
      </c>
      <c r="I609" s="10">
        <v>13.44</v>
      </c>
      <c r="J609" s="13">
        <v>12.7</v>
      </c>
      <c r="K609" s="10">
        <v>14.55</v>
      </c>
      <c r="L609" s="10">
        <v>16.579999999999998</v>
      </c>
      <c r="M609" s="10">
        <v>14.51</v>
      </c>
      <c r="N609" s="10">
        <v>16.18</v>
      </c>
      <c r="O609" s="10">
        <v>15.55</v>
      </c>
      <c r="P609" s="10">
        <v>15.47</v>
      </c>
      <c r="Q609" s="10">
        <v>12.43</v>
      </c>
      <c r="R609" s="676"/>
      <c r="S609" s="692">
        <v>0.34722222222222227</v>
      </c>
      <c r="T609" s="10">
        <f t="shared" si="44"/>
        <v>0</v>
      </c>
      <c r="U609" s="10">
        <f t="shared" si="44"/>
        <v>0</v>
      </c>
      <c r="V609" s="10">
        <f t="shared" si="44"/>
        <v>0.25999999999999979</v>
      </c>
      <c r="W609" s="10">
        <f t="shared" si="44"/>
        <v>0</v>
      </c>
      <c r="X609" s="10">
        <f t="shared" si="44"/>
        <v>0</v>
      </c>
      <c r="Y609" s="10">
        <f t="shared" si="44"/>
        <v>0</v>
      </c>
      <c r="Z609" s="10">
        <f t="shared" si="44"/>
        <v>0</v>
      </c>
      <c r="AA609" s="10">
        <f t="shared" si="44"/>
        <v>0</v>
      </c>
      <c r="AB609" s="13">
        <f t="shared" si="44"/>
        <v>0</v>
      </c>
      <c r="AC609" s="10">
        <f t="shared" si="44"/>
        <v>0</v>
      </c>
      <c r="AD609" s="10">
        <f t="shared" si="44"/>
        <v>0</v>
      </c>
      <c r="AE609" s="10">
        <f t="shared" si="44"/>
        <v>3.9999999999999147E-2</v>
      </c>
      <c r="AF609" s="10">
        <f t="shared" si="43"/>
        <v>0</v>
      </c>
      <c r="AG609" s="10">
        <f t="shared" si="43"/>
        <v>0</v>
      </c>
      <c r="AH609" s="10">
        <f t="shared" si="43"/>
        <v>0</v>
      </c>
      <c r="AI609" s="10">
        <f t="shared" si="43"/>
        <v>2.9999999999999361E-2</v>
      </c>
      <c r="AJ609" s="10"/>
      <c r="AK609" s="10"/>
      <c r="AL609" s="10"/>
      <c r="AM609" s="10"/>
      <c r="AN609" s="10"/>
      <c r="AO609" s="10"/>
      <c r="AP609" s="10"/>
      <c r="AQ609" s="10"/>
      <c r="AR609" s="10"/>
      <c r="AS609" s="10"/>
      <c r="AT609" s="10"/>
      <c r="AU609" s="10"/>
      <c r="AV609" s="10"/>
      <c r="AW609" s="10"/>
      <c r="AX609" s="10"/>
      <c r="AY609" s="10"/>
      <c r="AZ609" s="10"/>
      <c r="BA609" s="10"/>
      <c r="BB609" s="10"/>
      <c r="BC609" s="10"/>
      <c r="BD609" s="10"/>
      <c r="BE609" s="173"/>
    </row>
    <row r="610" spans="1:57">
      <c r="A610" s="691">
        <v>0.35069444444444442</v>
      </c>
      <c r="B610" s="10">
        <v>13.53</v>
      </c>
      <c r="C610" s="10">
        <v>15.69</v>
      </c>
      <c r="D610" s="10">
        <v>15.54</v>
      </c>
      <c r="E610" s="10">
        <v>14.26</v>
      </c>
      <c r="F610" s="10">
        <v>14.12</v>
      </c>
      <c r="G610" s="10">
        <v>15.6</v>
      </c>
      <c r="H610" s="10">
        <v>14.95</v>
      </c>
      <c r="I610" s="10">
        <v>13.44</v>
      </c>
      <c r="J610" s="13">
        <v>12.73</v>
      </c>
      <c r="K610" s="10">
        <v>14.56</v>
      </c>
      <c r="L610" s="10">
        <v>16.579999999999998</v>
      </c>
      <c r="M610" s="10">
        <v>14.55</v>
      </c>
      <c r="N610" s="10">
        <v>16.18</v>
      </c>
      <c r="O610" s="10">
        <v>15.55</v>
      </c>
      <c r="P610" s="10">
        <v>15.47</v>
      </c>
      <c r="Q610" s="10">
        <v>12.54</v>
      </c>
      <c r="R610" s="676"/>
      <c r="S610" s="692">
        <v>0.35069444444444442</v>
      </c>
      <c r="T610" s="10">
        <f t="shared" si="44"/>
        <v>0</v>
      </c>
      <c r="U610" s="10">
        <f t="shared" si="44"/>
        <v>0</v>
      </c>
      <c r="V610" s="10">
        <f t="shared" si="44"/>
        <v>0</v>
      </c>
      <c r="W610" s="10">
        <f t="shared" si="44"/>
        <v>0</v>
      </c>
      <c r="X610" s="10">
        <f t="shared" si="44"/>
        <v>0</v>
      </c>
      <c r="Y610" s="10">
        <f t="shared" si="44"/>
        <v>0</v>
      </c>
      <c r="Z610" s="10">
        <f t="shared" si="44"/>
        <v>0</v>
      </c>
      <c r="AA610" s="10">
        <f t="shared" si="44"/>
        <v>0</v>
      </c>
      <c r="AB610" s="13">
        <f t="shared" si="44"/>
        <v>3.0000000000001137E-2</v>
      </c>
      <c r="AC610" s="10">
        <f t="shared" si="44"/>
        <v>9.9999999999997868E-3</v>
      </c>
      <c r="AD610" s="10">
        <f t="shared" si="44"/>
        <v>0</v>
      </c>
      <c r="AE610" s="10">
        <f t="shared" si="44"/>
        <v>4.0000000000000924E-2</v>
      </c>
      <c r="AF610" s="10">
        <f t="shared" si="43"/>
        <v>0</v>
      </c>
      <c r="AG610" s="10">
        <f t="shared" si="43"/>
        <v>0</v>
      </c>
      <c r="AH610" s="10">
        <f t="shared" si="43"/>
        <v>0</v>
      </c>
      <c r="AI610" s="10">
        <f t="shared" si="43"/>
        <v>0.10999999999999943</v>
      </c>
      <c r="AJ610" s="10"/>
      <c r="AK610" s="10"/>
      <c r="AL610" s="10"/>
      <c r="AM610" s="10"/>
      <c r="AN610" s="10"/>
      <c r="AO610" s="10"/>
      <c r="AP610" s="10"/>
      <c r="AQ610" s="10"/>
      <c r="AR610" s="10"/>
      <c r="AS610" s="10"/>
      <c r="AT610" s="10"/>
      <c r="AU610" s="10"/>
      <c r="AV610" s="10"/>
      <c r="AW610" s="10"/>
      <c r="AX610" s="10"/>
      <c r="AY610" s="10"/>
      <c r="AZ610" s="10"/>
      <c r="BA610" s="10"/>
      <c r="BB610" s="10"/>
      <c r="BC610" s="10"/>
      <c r="BD610" s="10"/>
      <c r="BE610" s="173"/>
    </row>
    <row r="611" spans="1:57">
      <c r="A611" s="691">
        <v>0.35416666666666669</v>
      </c>
      <c r="B611" s="10">
        <v>13.53</v>
      </c>
      <c r="C611" s="10">
        <v>15.69</v>
      </c>
      <c r="D611" s="10">
        <v>15.54</v>
      </c>
      <c r="E611" s="10">
        <v>14.26</v>
      </c>
      <c r="F611" s="10">
        <v>14.12</v>
      </c>
      <c r="G611" s="10">
        <v>15.6</v>
      </c>
      <c r="H611" s="10">
        <v>14.95</v>
      </c>
      <c r="I611" s="10">
        <v>13.44</v>
      </c>
      <c r="J611" s="13">
        <v>12.73</v>
      </c>
      <c r="K611" s="10">
        <v>14.56</v>
      </c>
      <c r="L611" s="10">
        <v>16.579999999999998</v>
      </c>
      <c r="M611" s="10">
        <v>14.55</v>
      </c>
      <c r="N611" s="10">
        <v>16.18</v>
      </c>
      <c r="O611" s="10">
        <v>15.56</v>
      </c>
      <c r="P611" s="10">
        <v>15.47</v>
      </c>
      <c r="Q611" s="10">
        <v>12.54</v>
      </c>
      <c r="R611" s="676"/>
      <c r="S611" s="692">
        <v>0.35416666666666669</v>
      </c>
      <c r="T611" s="10">
        <f t="shared" si="44"/>
        <v>0</v>
      </c>
      <c r="U611" s="10">
        <f t="shared" si="44"/>
        <v>0</v>
      </c>
      <c r="V611" s="10">
        <f t="shared" si="44"/>
        <v>0</v>
      </c>
      <c r="W611" s="10">
        <f t="shared" si="44"/>
        <v>0</v>
      </c>
      <c r="X611" s="10">
        <f t="shared" si="44"/>
        <v>0</v>
      </c>
      <c r="Y611" s="10">
        <f t="shared" si="44"/>
        <v>0</v>
      </c>
      <c r="Z611" s="10">
        <f t="shared" si="44"/>
        <v>0</v>
      </c>
      <c r="AA611" s="10">
        <f t="shared" si="44"/>
        <v>0</v>
      </c>
      <c r="AB611" s="13">
        <f t="shared" si="44"/>
        <v>0</v>
      </c>
      <c r="AC611" s="10">
        <f t="shared" si="44"/>
        <v>0</v>
      </c>
      <c r="AD611" s="10">
        <f t="shared" si="44"/>
        <v>0</v>
      </c>
      <c r="AE611" s="10">
        <f t="shared" si="44"/>
        <v>0</v>
      </c>
      <c r="AF611" s="10">
        <f t="shared" si="43"/>
        <v>0</v>
      </c>
      <c r="AG611" s="10">
        <f t="shared" si="43"/>
        <v>9.9999999999997868E-3</v>
      </c>
      <c r="AH611" s="10">
        <f t="shared" si="43"/>
        <v>0</v>
      </c>
      <c r="AI611" s="10">
        <f t="shared" si="43"/>
        <v>0</v>
      </c>
      <c r="AJ611" s="10"/>
      <c r="AK611" s="10"/>
      <c r="AL611" s="10"/>
      <c r="AM611" s="10"/>
      <c r="AN611" s="10"/>
      <c r="AO611" s="10"/>
      <c r="AP611" s="10"/>
      <c r="AQ611" s="10"/>
      <c r="AR611" s="10"/>
      <c r="AS611" s="10"/>
      <c r="AT611" s="10"/>
      <c r="AU611" s="10"/>
      <c r="AV611" s="10"/>
      <c r="AW611" s="10"/>
      <c r="AX611" s="10"/>
      <c r="AY611" s="10"/>
      <c r="AZ611" s="10"/>
      <c r="BA611" s="10"/>
      <c r="BB611" s="10"/>
      <c r="BC611" s="10"/>
      <c r="BD611" s="10"/>
      <c r="BE611" s="173"/>
    </row>
    <row r="612" spans="1:57">
      <c r="A612" s="691">
        <v>0.3576388888888889</v>
      </c>
      <c r="B612" s="10">
        <v>13.53</v>
      </c>
      <c r="C612" s="10">
        <v>15.69</v>
      </c>
      <c r="D612" s="10">
        <v>15.54</v>
      </c>
      <c r="E612" s="10">
        <v>14.33</v>
      </c>
      <c r="F612" s="10">
        <v>14.12</v>
      </c>
      <c r="G612" s="10">
        <v>15.6</v>
      </c>
      <c r="H612" s="10">
        <v>14.95</v>
      </c>
      <c r="I612" s="10">
        <v>13.44</v>
      </c>
      <c r="J612" s="13">
        <v>12.76</v>
      </c>
      <c r="K612" s="10">
        <v>14.56</v>
      </c>
      <c r="L612" s="10">
        <v>16.579999999999998</v>
      </c>
      <c r="M612" s="10">
        <v>14.6</v>
      </c>
      <c r="N612" s="10">
        <v>16.190000000000001</v>
      </c>
      <c r="O612" s="10">
        <v>15.56</v>
      </c>
      <c r="P612" s="10">
        <v>15.47</v>
      </c>
      <c r="Q612" s="10">
        <v>12.6</v>
      </c>
      <c r="R612" s="676"/>
      <c r="S612" s="692">
        <v>0.3576388888888889</v>
      </c>
      <c r="T612" s="10">
        <f t="shared" si="44"/>
        <v>0</v>
      </c>
      <c r="U612" s="10">
        <f t="shared" si="44"/>
        <v>0</v>
      </c>
      <c r="V612" s="10">
        <f t="shared" si="44"/>
        <v>0</v>
      </c>
      <c r="W612" s="10">
        <f t="shared" si="44"/>
        <v>7.0000000000000284E-2</v>
      </c>
      <c r="X612" s="10">
        <f t="shared" si="44"/>
        <v>0</v>
      </c>
      <c r="Y612" s="10">
        <f t="shared" si="44"/>
        <v>0</v>
      </c>
      <c r="Z612" s="10">
        <f t="shared" si="44"/>
        <v>0</v>
      </c>
      <c r="AA612" s="10">
        <f t="shared" si="44"/>
        <v>0</v>
      </c>
      <c r="AB612" s="13">
        <f t="shared" si="44"/>
        <v>2.9999999999999361E-2</v>
      </c>
      <c r="AC612" s="10">
        <f t="shared" si="44"/>
        <v>0</v>
      </c>
      <c r="AD612" s="10">
        <f t="shared" si="44"/>
        <v>0</v>
      </c>
      <c r="AE612" s="10">
        <f t="shared" si="44"/>
        <v>4.9999999999998934E-2</v>
      </c>
      <c r="AF612" s="10">
        <f t="shared" si="43"/>
        <v>1.0000000000001563E-2</v>
      </c>
      <c r="AG612" s="10">
        <f t="shared" si="43"/>
        <v>0</v>
      </c>
      <c r="AH612" s="10">
        <f t="shared" si="43"/>
        <v>0</v>
      </c>
      <c r="AI612" s="10">
        <f t="shared" si="43"/>
        <v>6.0000000000000497E-2</v>
      </c>
      <c r="AJ612" s="10"/>
      <c r="AK612" s="10"/>
      <c r="AL612" s="10"/>
      <c r="AM612" s="10"/>
      <c r="AN612" s="10"/>
      <c r="AO612" s="10"/>
      <c r="AP612" s="10"/>
      <c r="AQ612" s="10"/>
      <c r="AR612" s="10"/>
      <c r="AS612" s="10"/>
      <c r="AT612" s="10"/>
      <c r="AU612" s="10"/>
      <c r="AV612" s="10"/>
      <c r="AW612" s="10"/>
      <c r="AX612" s="10"/>
      <c r="AY612" s="10"/>
      <c r="AZ612" s="10"/>
      <c r="BA612" s="10"/>
      <c r="BB612" s="10"/>
      <c r="BC612" s="10"/>
      <c r="BD612" s="10"/>
      <c r="BE612" s="173"/>
    </row>
    <row r="613" spans="1:57">
      <c r="A613" s="691">
        <v>0.3611111111111111</v>
      </c>
      <c r="B613" s="10">
        <v>13.54</v>
      </c>
      <c r="C613" s="10">
        <v>15.69</v>
      </c>
      <c r="D613" s="10">
        <v>15.54</v>
      </c>
      <c r="E613" s="10">
        <v>14.33</v>
      </c>
      <c r="F613" s="10">
        <v>14.12</v>
      </c>
      <c r="G613" s="10">
        <v>15.6</v>
      </c>
      <c r="H613" s="10">
        <v>14.95</v>
      </c>
      <c r="I613" s="10">
        <v>13.55</v>
      </c>
      <c r="J613" s="13">
        <v>12.76</v>
      </c>
      <c r="K613" s="10">
        <v>14.56</v>
      </c>
      <c r="L613" s="10">
        <v>16.579999999999998</v>
      </c>
      <c r="M613" s="10">
        <v>14.6</v>
      </c>
      <c r="N613" s="10">
        <v>16.190000000000001</v>
      </c>
      <c r="O613" s="10">
        <v>15.56</v>
      </c>
      <c r="P613" s="10">
        <v>15.47</v>
      </c>
      <c r="Q613" s="10">
        <v>12.6</v>
      </c>
      <c r="R613" s="676"/>
      <c r="S613" s="692">
        <v>0.3611111111111111</v>
      </c>
      <c r="T613" s="10">
        <f t="shared" si="44"/>
        <v>9.9999999999997868E-3</v>
      </c>
      <c r="U613" s="10">
        <f t="shared" si="44"/>
        <v>0</v>
      </c>
      <c r="V613" s="10">
        <f t="shared" si="44"/>
        <v>0</v>
      </c>
      <c r="W613" s="10">
        <f t="shared" si="44"/>
        <v>0</v>
      </c>
      <c r="X613" s="10">
        <f t="shared" si="44"/>
        <v>0</v>
      </c>
      <c r="Y613" s="10">
        <f t="shared" si="44"/>
        <v>0</v>
      </c>
      <c r="Z613" s="10">
        <f t="shared" si="44"/>
        <v>0</v>
      </c>
      <c r="AA613" s="10">
        <f t="shared" si="44"/>
        <v>0.11000000000000121</v>
      </c>
      <c r="AB613" s="13">
        <f t="shared" si="44"/>
        <v>0</v>
      </c>
      <c r="AC613" s="10">
        <f t="shared" si="44"/>
        <v>0</v>
      </c>
      <c r="AD613" s="10">
        <f t="shared" si="44"/>
        <v>0</v>
      </c>
      <c r="AE613" s="10">
        <f t="shared" si="44"/>
        <v>0</v>
      </c>
      <c r="AF613" s="10">
        <f t="shared" si="43"/>
        <v>0</v>
      </c>
      <c r="AG613" s="10">
        <f t="shared" si="43"/>
        <v>0</v>
      </c>
      <c r="AH613" s="10">
        <f t="shared" si="43"/>
        <v>0</v>
      </c>
      <c r="AI613" s="10">
        <f t="shared" si="43"/>
        <v>0</v>
      </c>
      <c r="AJ613" s="10"/>
      <c r="AK613" s="10"/>
      <c r="AL613" s="10"/>
      <c r="AM613" s="10"/>
      <c r="AN613" s="10"/>
      <c r="AO613" s="10"/>
      <c r="AP613" s="10"/>
      <c r="AQ613" s="10"/>
      <c r="AR613" s="10"/>
      <c r="AS613" s="10"/>
      <c r="AT613" s="10"/>
      <c r="AU613" s="10"/>
      <c r="AV613" s="10"/>
      <c r="AW613" s="10"/>
      <c r="AX613" s="10"/>
      <c r="AY613" s="10"/>
      <c r="AZ613" s="10"/>
      <c r="BA613" s="10"/>
      <c r="BB613" s="10"/>
      <c r="BC613" s="10"/>
      <c r="BD613" s="10"/>
      <c r="BE613" s="173"/>
    </row>
    <row r="614" spans="1:57">
      <c r="A614" s="691">
        <v>0.36458333333333331</v>
      </c>
      <c r="B614" s="10">
        <v>13.55</v>
      </c>
      <c r="C614" s="10">
        <v>15.69</v>
      </c>
      <c r="D614" s="10">
        <v>15.55</v>
      </c>
      <c r="E614" s="10">
        <v>14.33</v>
      </c>
      <c r="F614" s="10">
        <v>14.12</v>
      </c>
      <c r="G614" s="10">
        <v>15.6</v>
      </c>
      <c r="H614" s="10">
        <v>14.95</v>
      </c>
      <c r="I614" s="10">
        <v>13.55</v>
      </c>
      <c r="J614" s="13">
        <v>12.76</v>
      </c>
      <c r="K614" s="10">
        <v>14.56</v>
      </c>
      <c r="L614" s="10">
        <v>16.600000000000001</v>
      </c>
      <c r="M614" s="10">
        <v>14.6</v>
      </c>
      <c r="N614" s="10">
        <v>16.190000000000001</v>
      </c>
      <c r="O614" s="10">
        <v>15.56</v>
      </c>
      <c r="P614" s="10">
        <v>15.47</v>
      </c>
      <c r="Q614" s="10">
        <v>12.6</v>
      </c>
      <c r="R614" s="676"/>
      <c r="S614" s="692">
        <v>0.36458333333333331</v>
      </c>
      <c r="T614" s="10">
        <f t="shared" si="44"/>
        <v>1.0000000000001563E-2</v>
      </c>
      <c r="U614" s="10">
        <f t="shared" si="44"/>
        <v>0</v>
      </c>
      <c r="V614" s="10">
        <f t="shared" si="44"/>
        <v>1.0000000000001563E-2</v>
      </c>
      <c r="W614" s="10">
        <f t="shared" si="44"/>
        <v>0</v>
      </c>
      <c r="X614" s="10">
        <f t="shared" si="44"/>
        <v>0</v>
      </c>
      <c r="Y614" s="10">
        <f t="shared" si="44"/>
        <v>0</v>
      </c>
      <c r="Z614" s="10">
        <f t="shared" si="44"/>
        <v>0</v>
      </c>
      <c r="AA614" s="10">
        <f t="shared" si="44"/>
        <v>0</v>
      </c>
      <c r="AB614" s="13">
        <f t="shared" si="44"/>
        <v>0</v>
      </c>
      <c r="AC614" s="10">
        <f t="shared" si="44"/>
        <v>0</v>
      </c>
      <c r="AD614" s="10">
        <f t="shared" si="44"/>
        <v>2.0000000000003126E-2</v>
      </c>
      <c r="AE614" s="10">
        <f t="shared" si="44"/>
        <v>0</v>
      </c>
      <c r="AF614" s="10">
        <f t="shared" si="43"/>
        <v>0</v>
      </c>
      <c r="AG614" s="10">
        <f t="shared" si="43"/>
        <v>0</v>
      </c>
      <c r="AH614" s="10">
        <f t="shared" si="43"/>
        <v>0</v>
      </c>
      <c r="AI614" s="10">
        <f t="shared" si="43"/>
        <v>0</v>
      </c>
      <c r="AJ614" s="10"/>
      <c r="AK614" s="10"/>
      <c r="AL614" s="10"/>
      <c r="AM614" s="10"/>
      <c r="AN614" s="10"/>
      <c r="AO614" s="10"/>
      <c r="AP614" s="10"/>
      <c r="AQ614" s="10"/>
      <c r="AR614" s="10"/>
      <c r="AS614" s="10"/>
      <c r="AT614" s="10"/>
      <c r="AU614" s="10"/>
      <c r="AV614" s="10"/>
      <c r="AW614" s="10"/>
      <c r="AX614" s="10"/>
      <c r="AY614" s="10"/>
      <c r="AZ614" s="10"/>
      <c r="BA614" s="10"/>
      <c r="BB614" s="10"/>
      <c r="BC614" s="10"/>
      <c r="BD614" s="10"/>
      <c r="BE614" s="173"/>
    </row>
    <row r="615" spans="1:57">
      <c r="A615" s="691">
        <v>0.36805555555555558</v>
      </c>
      <c r="B615" s="10">
        <v>13.55</v>
      </c>
      <c r="C615" s="10">
        <v>15.69</v>
      </c>
      <c r="D615" s="10">
        <v>15.55</v>
      </c>
      <c r="E615" s="10">
        <v>14.33</v>
      </c>
      <c r="F615" s="10">
        <v>14.12</v>
      </c>
      <c r="G615" s="10">
        <v>15.6</v>
      </c>
      <c r="H615" s="10">
        <v>14.95</v>
      </c>
      <c r="I615" s="10">
        <v>13.55</v>
      </c>
      <c r="J615" s="13">
        <v>12.76</v>
      </c>
      <c r="K615" s="10">
        <v>14.56</v>
      </c>
      <c r="L615" s="10">
        <v>16.63</v>
      </c>
      <c r="M615" s="10">
        <v>14.6</v>
      </c>
      <c r="N615" s="10">
        <v>16.190000000000001</v>
      </c>
      <c r="O615" s="10">
        <v>15.56</v>
      </c>
      <c r="P615" s="10">
        <v>15.47</v>
      </c>
      <c r="Q615" s="10">
        <v>12.6</v>
      </c>
      <c r="R615" s="676"/>
      <c r="S615" s="692">
        <v>0.36805555555555558</v>
      </c>
      <c r="T615" s="10">
        <f t="shared" si="44"/>
        <v>0</v>
      </c>
      <c r="U615" s="10">
        <f t="shared" si="44"/>
        <v>0</v>
      </c>
      <c r="V615" s="10">
        <f t="shared" si="44"/>
        <v>0</v>
      </c>
      <c r="W615" s="10">
        <f t="shared" si="44"/>
        <v>0</v>
      </c>
      <c r="X615" s="10">
        <f t="shared" si="44"/>
        <v>0</v>
      </c>
      <c r="Y615" s="10">
        <f t="shared" si="44"/>
        <v>0</v>
      </c>
      <c r="Z615" s="10">
        <f t="shared" si="44"/>
        <v>0</v>
      </c>
      <c r="AA615" s="10">
        <f t="shared" si="44"/>
        <v>0</v>
      </c>
      <c r="AB615" s="13">
        <f t="shared" ref="AB615:AH661" si="45">J615-J614</f>
        <v>0</v>
      </c>
      <c r="AC615" s="10">
        <f t="shared" si="45"/>
        <v>0</v>
      </c>
      <c r="AD615" s="10">
        <f t="shared" si="45"/>
        <v>2.9999999999997584E-2</v>
      </c>
      <c r="AE615" s="10">
        <f t="shared" si="45"/>
        <v>0</v>
      </c>
      <c r="AF615" s="10">
        <f t="shared" si="43"/>
        <v>0</v>
      </c>
      <c r="AG615" s="10">
        <f t="shared" si="43"/>
        <v>0</v>
      </c>
      <c r="AH615" s="10">
        <f t="shared" si="43"/>
        <v>0</v>
      </c>
      <c r="AI615" s="10">
        <f t="shared" si="43"/>
        <v>0</v>
      </c>
      <c r="AJ615" s="10"/>
      <c r="AK615" s="10"/>
      <c r="AL615" s="10"/>
      <c r="AM615" s="10"/>
      <c r="AN615" s="10"/>
      <c r="AO615" s="10"/>
      <c r="AP615" s="10"/>
      <c r="AQ615" s="10"/>
      <c r="AR615" s="10"/>
      <c r="AS615" s="10"/>
      <c r="AT615" s="10"/>
      <c r="AU615" s="10"/>
      <c r="AV615" s="10"/>
      <c r="AW615" s="10"/>
      <c r="AX615" s="10"/>
      <c r="AY615" s="10"/>
      <c r="AZ615" s="10"/>
      <c r="BA615" s="10"/>
      <c r="BB615" s="10"/>
      <c r="BC615" s="10"/>
      <c r="BD615" s="10"/>
      <c r="BE615" s="173"/>
    </row>
    <row r="616" spans="1:57" ht="16" thickBot="1">
      <c r="A616" s="691">
        <v>0.37152777777777773</v>
      </c>
      <c r="B616" s="10">
        <v>13.55</v>
      </c>
      <c r="C616" s="10">
        <v>15.69</v>
      </c>
      <c r="D616" s="10">
        <v>15.55</v>
      </c>
      <c r="E616" s="10">
        <v>14.33</v>
      </c>
      <c r="F616" s="10">
        <v>14.12</v>
      </c>
      <c r="G616" s="10">
        <v>15.6</v>
      </c>
      <c r="H616" s="10">
        <v>14.95</v>
      </c>
      <c r="I616" s="10">
        <v>13.55</v>
      </c>
      <c r="J616" s="13">
        <v>12.76</v>
      </c>
      <c r="K616" s="10">
        <v>14.56</v>
      </c>
      <c r="L616" s="10">
        <v>16.63</v>
      </c>
      <c r="M616" s="10">
        <v>14.6</v>
      </c>
      <c r="N616" s="10">
        <v>16.190000000000001</v>
      </c>
      <c r="O616" s="10">
        <v>15.56</v>
      </c>
      <c r="P616" s="10">
        <v>15.47</v>
      </c>
      <c r="Q616" s="10">
        <v>12.6</v>
      </c>
      <c r="R616" s="676"/>
      <c r="S616" s="692">
        <v>0.37152777777777773</v>
      </c>
      <c r="T616" s="10">
        <f t="shared" ref="T616:AA647" si="46">B616-B615</f>
        <v>0</v>
      </c>
      <c r="U616" s="10">
        <f t="shared" si="46"/>
        <v>0</v>
      </c>
      <c r="V616" s="10">
        <f t="shared" si="46"/>
        <v>0</v>
      </c>
      <c r="W616" s="10">
        <f t="shared" si="46"/>
        <v>0</v>
      </c>
      <c r="X616" s="10">
        <f t="shared" si="46"/>
        <v>0</v>
      </c>
      <c r="Y616" s="10">
        <f t="shared" si="46"/>
        <v>0</v>
      </c>
      <c r="Z616" s="10">
        <f t="shared" si="46"/>
        <v>0</v>
      </c>
      <c r="AA616" s="10">
        <f t="shared" si="46"/>
        <v>0</v>
      </c>
      <c r="AB616" s="13">
        <f t="shared" si="45"/>
        <v>0</v>
      </c>
      <c r="AC616" s="10">
        <f t="shared" si="45"/>
        <v>0</v>
      </c>
      <c r="AD616" s="10">
        <f t="shared" si="45"/>
        <v>0</v>
      </c>
      <c r="AE616" s="10">
        <f t="shared" si="45"/>
        <v>0</v>
      </c>
      <c r="AF616" s="10">
        <f t="shared" si="43"/>
        <v>0</v>
      </c>
      <c r="AG616" s="10">
        <f t="shared" si="43"/>
        <v>0</v>
      </c>
      <c r="AH616" s="10">
        <f t="shared" si="43"/>
        <v>0</v>
      </c>
      <c r="AI616" s="10">
        <f t="shared" si="43"/>
        <v>0</v>
      </c>
      <c r="AJ616" s="10"/>
      <c r="AK616" s="10"/>
      <c r="AL616" s="10"/>
      <c r="AM616" s="10"/>
      <c r="AN616" s="10"/>
      <c r="AO616" s="10"/>
      <c r="AP616" s="10"/>
      <c r="AQ616" s="10"/>
      <c r="AR616" s="10"/>
      <c r="AS616" s="10"/>
      <c r="AT616" s="10"/>
      <c r="AU616" s="10"/>
      <c r="AV616" s="10"/>
      <c r="AW616" s="10"/>
      <c r="AX616" s="10"/>
      <c r="AY616" s="10"/>
      <c r="AZ616" s="10"/>
      <c r="BA616" s="10"/>
      <c r="BB616" s="10"/>
      <c r="BC616" s="10"/>
      <c r="BD616" s="10"/>
      <c r="BE616" s="173"/>
    </row>
    <row r="617" spans="1:57" ht="16" thickTop="1">
      <c r="A617" s="690">
        <v>0.375</v>
      </c>
      <c r="B617" s="91">
        <v>13.55</v>
      </c>
      <c r="C617" s="91">
        <v>15.69</v>
      </c>
      <c r="D617" s="91">
        <v>15.55</v>
      </c>
      <c r="E617" s="91">
        <v>14.33</v>
      </c>
      <c r="F617" s="91">
        <v>14.12</v>
      </c>
      <c r="G617" s="91">
        <v>15.6</v>
      </c>
      <c r="H617" s="91">
        <v>14.95</v>
      </c>
      <c r="I617" s="91">
        <v>13.55</v>
      </c>
      <c r="J617" s="345">
        <v>12.76</v>
      </c>
      <c r="K617" s="91">
        <v>14.59</v>
      </c>
      <c r="L617" s="91">
        <v>16.63</v>
      </c>
      <c r="M617" s="91">
        <v>14.6</v>
      </c>
      <c r="N617" s="91">
        <v>16.2</v>
      </c>
      <c r="O617" s="91">
        <v>15.67</v>
      </c>
      <c r="P617" s="91">
        <v>15.47</v>
      </c>
      <c r="Q617" s="91">
        <v>12.6</v>
      </c>
      <c r="R617" s="676"/>
      <c r="S617" s="673">
        <v>0.375</v>
      </c>
      <c r="T617" s="91">
        <f t="shared" si="46"/>
        <v>0</v>
      </c>
      <c r="U617" s="91">
        <f t="shared" si="46"/>
        <v>0</v>
      </c>
      <c r="V617" s="91">
        <f t="shared" si="46"/>
        <v>0</v>
      </c>
      <c r="W617" s="91">
        <f t="shared" si="46"/>
        <v>0</v>
      </c>
      <c r="X617" s="91">
        <f t="shared" si="46"/>
        <v>0</v>
      </c>
      <c r="Y617" s="91">
        <f t="shared" si="46"/>
        <v>0</v>
      </c>
      <c r="Z617" s="91">
        <f t="shared" si="46"/>
        <v>0</v>
      </c>
      <c r="AA617" s="91">
        <f t="shared" si="46"/>
        <v>0</v>
      </c>
      <c r="AB617" s="345">
        <f t="shared" si="45"/>
        <v>0</v>
      </c>
      <c r="AC617" s="91">
        <f t="shared" si="45"/>
        <v>2.9999999999999361E-2</v>
      </c>
      <c r="AD617" s="91">
        <f t="shared" si="45"/>
        <v>0</v>
      </c>
      <c r="AE617" s="91">
        <f t="shared" si="45"/>
        <v>0</v>
      </c>
      <c r="AF617" s="91">
        <f t="shared" si="43"/>
        <v>9.9999999999980105E-3</v>
      </c>
      <c r="AG617" s="91">
        <f t="shared" si="43"/>
        <v>0.10999999999999943</v>
      </c>
      <c r="AH617" s="91">
        <f t="shared" si="43"/>
        <v>0</v>
      </c>
      <c r="AI617" s="91">
        <f t="shared" si="43"/>
        <v>0</v>
      </c>
      <c r="AJ617" s="10"/>
      <c r="AK617" s="10"/>
      <c r="AL617" s="10"/>
      <c r="AM617" s="10"/>
      <c r="AN617" s="10"/>
      <c r="AO617" s="10"/>
      <c r="AP617" s="10"/>
      <c r="AQ617" s="10"/>
      <c r="AR617" s="10"/>
      <c r="AS617" s="10"/>
      <c r="AT617" s="10"/>
      <c r="AU617" s="10"/>
      <c r="AV617" s="10"/>
      <c r="AW617" s="10"/>
      <c r="AX617" s="10"/>
      <c r="AY617" s="10"/>
      <c r="AZ617" s="10"/>
      <c r="BA617" s="10"/>
      <c r="BB617" s="10"/>
      <c r="BC617" s="10"/>
      <c r="BD617" s="10"/>
      <c r="BE617" s="173"/>
    </row>
    <row r="618" spans="1:57">
      <c r="A618" s="691">
        <v>0.37847222222222227</v>
      </c>
      <c r="B618" s="10">
        <v>13.55</v>
      </c>
      <c r="C618" s="10">
        <v>15.69</v>
      </c>
      <c r="D618" s="10">
        <v>15.55</v>
      </c>
      <c r="E618" s="10">
        <v>14.33</v>
      </c>
      <c r="F618" s="10">
        <v>14.12</v>
      </c>
      <c r="G618" s="10">
        <v>15.6</v>
      </c>
      <c r="H618" s="10">
        <v>14.96</v>
      </c>
      <c r="I618" s="10">
        <v>13.55</v>
      </c>
      <c r="J618" s="13">
        <v>12.76</v>
      </c>
      <c r="K618" s="10">
        <v>14.6</v>
      </c>
      <c r="L618" s="10">
        <v>16.63</v>
      </c>
      <c r="M618" s="10">
        <v>14.6</v>
      </c>
      <c r="N618" s="10">
        <v>16.489999999999998</v>
      </c>
      <c r="O618" s="10">
        <v>15.68</v>
      </c>
      <c r="P618" s="10">
        <v>15.47</v>
      </c>
      <c r="Q618" s="10">
        <v>12.6</v>
      </c>
      <c r="R618" s="676"/>
      <c r="S618" s="692">
        <v>0.37847222222222227</v>
      </c>
      <c r="T618" s="10">
        <f t="shared" si="46"/>
        <v>0</v>
      </c>
      <c r="U618" s="10">
        <f t="shared" si="46"/>
        <v>0</v>
      </c>
      <c r="V618" s="10">
        <f t="shared" si="46"/>
        <v>0</v>
      </c>
      <c r="W618" s="10">
        <f t="shared" si="46"/>
        <v>0</v>
      </c>
      <c r="X618" s="10">
        <f t="shared" si="46"/>
        <v>0</v>
      </c>
      <c r="Y618" s="10">
        <f t="shared" si="46"/>
        <v>0</v>
      </c>
      <c r="Z618" s="10">
        <f t="shared" si="46"/>
        <v>1.0000000000001563E-2</v>
      </c>
      <c r="AA618" s="10">
        <f t="shared" si="46"/>
        <v>0</v>
      </c>
      <c r="AB618" s="13">
        <f t="shared" si="45"/>
        <v>0</v>
      </c>
      <c r="AC618" s="10">
        <f t="shared" si="45"/>
        <v>9.9999999999997868E-3</v>
      </c>
      <c r="AD618" s="10">
        <f t="shared" si="45"/>
        <v>0</v>
      </c>
      <c r="AE618" s="10">
        <f t="shared" si="45"/>
        <v>0</v>
      </c>
      <c r="AF618" s="10">
        <f t="shared" si="43"/>
        <v>0.28999999999999915</v>
      </c>
      <c r="AG618" s="10">
        <f t="shared" si="43"/>
        <v>9.9999999999997868E-3</v>
      </c>
      <c r="AH618" s="10">
        <f t="shared" si="43"/>
        <v>0</v>
      </c>
      <c r="AI618" s="10">
        <f t="shared" si="43"/>
        <v>0</v>
      </c>
      <c r="AJ618" s="10"/>
      <c r="AK618" s="10"/>
      <c r="AL618" s="10"/>
      <c r="AM618" s="10"/>
      <c r="AN618" s="10"/>
      <c r="AO618" s="10"/>
      <c r="AP618" s="10"/>
      <c r="AQ618" s="10"/>
      <c r="AR618" s="10"/>
      <c r="AS618" s="10"/>
      <c r="AT618" s="10"/>
      <c r="AU618" s="10"/>
      <c r="AV618" s="10"/>
      <c r="AW618" s="10"/>
      <c r="AX618" s="10"/>
      <c r="AY618" s="10"/>
      <c r="AZ618" s="10"/>
      <c r="BA618" s="10"/>
      <c r="BB618" s="10"/>
      <c r="BC618" s="10"/>
      <c r="BD618" s="10"/>
      <c r="BE618" s="173"/>
    </row>
    <row r="619" spans="1:57">
      <c r="A619" s="691">
        <v>0.38194444444444442</v>
      </c>
      <c r="B619" s="10">
        <v>13.55</v>
      </c>
      <c r="C619" s="10">
        <v>15.69</v>
      </c>
      <c r="D619" s="10">
        <v>15.55</v>
      </c>
      <c r="E619" s="10">
        <v>14.33</v>
      </c>
      <c r="F619" s="10">
        <v>14.12</v>
      </c>
      <c r="G619" s="10">
        <v>15.61</v>
      </c>
      <c r="H619" s="10">
        <v>14.96</v>
      </c>
      <c r="I619" s="10">
        <v>13.55</v>
      </c>
      <c r="J619" s="13">
        <v>12.76</v>
      </c>
      <c r="K619" s="10">
        <v>14.6</v>
      </c>
      <c r="L619" s="10">
        <v>16.670000000000002</v>
      </c>
      <c r="M619" s="10">
        <v>14.6</v>
      </c>
      <c r="N619" s="10">
        <v>16.52</v>
      </c>
      <c r="O619" s="10">
        <v>15.68</v>
      </c>
      <c r="P619" s="10">
        <v>15.47</v>
      </c>
      <c r="Q619" s="10">
        <v>12.6</v>
      </c>
      <c r="R619" s="676"/>
      <c r="S619" s="692">
        <v>0.38194444444444442</v>
      </c>
      <c r="T619" s="10">
        <f t="shared" si="46"/>
        <v>0</v>
      </c>
      <c r="U619" s="10">
        <f t="shared" si="46"/>
        <v>0</v>
      </c>
      <c r="V619" s="10">
        <f t="shared" si="46"/>
        <v>0</v>
      </c>
      <c r="W619" s="10">
        <f t="shared" si="46"/>
        <v>0</v>
      </c>
      <c r="X619" s="10">
        <f t="shared" si="46"/>
        <v>0</v>
      </c>
      <c r="Y619" s="10">
        <f t="shared" si="46"/>
        <v>9.9999999999997868E-3</v>
      </c>
      <c r="Z619" s="10">
        <f t="shared" si="46"/>
        <v>0</v>
      </c>
      <c r="AA619" s="10">
        <f t="shared" si="46"/>
        <v>0</v>
      </c>
      <c r="AB619" s="13">
        <f t="shared" si="45"/>
        <v>0</v>
      </c>
      <c r="AC619" s="10">
        <f t="shared" si="45"/>
        <v>0</v>
      </c>
      <c r="AD619" s="10">
        <f t="shared" si="45"/>
        <v>4.00000000000027E-2</v>
      </c>
      <c r="AE619" s="10">
        <f t="shared" si="45"/>
        <v>0</v>
      </c>
      <c r="AF619" s="10">
        <f t="shared" si="43"/>
        <v>3.0000000000001137E-2</v>
      </c>
      <c r="AG619" s="10">
        <f t="shared" si="43"/>
        <v>0</v>
      </c>
      <c r="AH619" s="10">
        <f t="shared" si="43"/>
        <v>0</v>
      </c>
      <c r="AI619" s="10">
        <f t="shared" si="43"/>
        <v>0</v>
      </c>
      <c r="AJ619" s="10"/>
      <c r="AK619" s="10"/>
      <c r="AL619" s="10"/>
      <c r="AM619" s="10"/>
      <c r="AN619" s="10"/>
      <c r="AO619" s="10"/>
      <c r="AP619" s="10"/>
      <c r="AQ619" s="10"/>
      <c r="AR619" s="10"/>
      <c r="AS619" s="10"/>
      <c r="AT619" s="10"/>
      <c r="AU619" s="10"/>
      <c r="AV619" s="10"/>
      <c r="AW619" s="10"/>
      <c r="AX619" s="10"/>
      <c r="AY619" s="10"/>
      <c r="AZ619" s="10"/>
      <c r="BA619" s="10"/>
      <c r="BB619" s="10"/>
      <c r="BC619" s="10"/>
      <c r="BD619" s="10"/>
      <c r="BE619" s="173"/>
    </row>
    <row r="620" spans="1:57">
      <c r="A620" s="691">
        <v>0.38541666666666669</v>
      </c>
      <c r="B620" s="10">
        <v>13.55</v>
      </c>
      <c r="C620" s="10">
        <v>15.69</v>
      </c>
      <c r="D620" s="10">
        <v>15.55</v>
      </c>
      <c r="E620" s="10">
        <v>14.33</v>
      </c>
      <c r="F620" s="10">
        <v>14.12</v>
      </c>
      <c r="G620" s="10">
        <v>15.61</v>
      </c>
      <c r="H620" s="10">
        <v>14.96</v>
      </c>
      <c r="I620" s="10">
        <v>13.55</v>
      </c>
      <c r="J620" s="13">
        <v>12.76</v>
      </c>
      <c r="K620" s="10">
        <v>14.62</v>
      </c>
      <c r="L620" s="10">
        <v>16.670000000000002</v>
      </c>
      <c r="M620" s="10">
        <v>14.6</v>
      </c>
      <c r="N620" s="10">
        <v>16.52</v>
      </c>
      <c r="O620" s="10">
        <v>15.68</v>
      </c>
      <c r="P620" s="10">
        <v>15.47</v>
      </c>
      <c r="Q620" s="10">
        <v>12.6</v>
      </c>
      <c r="R620" s="676"/>
      <c r="S620" s="692">
        <v>0.38541666666666669</v>
      </c>
      <c r="T620" s="10">
        <f t="shared" si="46"/>
        <v>0</v>
      </c>
      <c r="U620" s="10">
        <f t="shared" si="46"/>
        <v>0</v>
      </c>
      <c r="V620" s="10">
        <f t="shared" si="46"/>
        <v>0</v>
      </c>
      <c r="W620" s="10">
        <f t="shared" si="46"/>
        <v>0</v>
      </c>
      <c r="X620" s="10">
        <f t="shared" si="46"/>
        <v>0</v>
      </c>
      <c r="Y620" s="10">
        <f t="shared" si="46"/>
        <v>0</v>
      </c>
      <c r="Z620" s="10">
        <f t="shared" si="46"/>
        <v>0</v>
      </c>
      <c r="AA620" s="10">
        <f t="shared" si="46"/>
        <v>0</v>
      </c>
      <c r="AB620" s="13">
        <f t="shared" si="45"/>
        <v>0</v>
      </c>
      <c r="AC620" s="10">
        <f t="shared" si="45"/>
        <v>1.9999999999999574E-2</v>
      </c>
      <c r="AD620" s="10">
        <f t="shared" si="45"/>
        <v>0</v>
      </c>
      <c r="AE620" s="10">
        <f t="shared" si="45"/>
        <v>0</v>
      </c>
      <c r="AF620" s="10">
        <f t="shared" si="43"/>
        <v>0</v>
      </c>
      <c r="AG620" s="10">
        <f t="shared" si="43"/>
        <v>0</v>
      </c>
      <c r="AH620" s="10">
        <f t="shared" si="43"/>
        <v>0</v>
      </c>
      <c r="AI620" s="10">
        <f t="shared" si="43"/>
        <v>0</v>
      </c>
      <c r="AJ620" s="10"/>
      <c r="AK620" s="10"/>
      <c r="AL620" s="10"/>
      <c r="AM620" s="10"/>
      <c r="AN620" s="10"/>
      <c r="AO620" s="10"/>
      <c r="AP620" s="10"/>
      <c r="AQ620" s="10"/>
      <c r="AR620" s="10"/>
      <c r="AS620" s="10"/>
      <c r="AT620" s="10"/>
      <c r="AU620" s="10"/>
      <c r="AV620" s="10"/>
      <c r="AW620" s="10"/>
      <c r="AX620" s="10"/>
      <c r="AY620" s="10"/>
      <c r="AZ620" s="10"/>
      <c r="BA620" s="10"/>
      <c r="BB620" s="10"/>
      <c r="BC620" s="10"/>
      <c r="BD620" s="10"/>
      <c r="BE620" s="173"/>
    </row>
    <row r="621" spans="1:57">
      <c r="A621" s="691">
        <v>0.3888888888888889</v>
      </c>
      <c r="B621" s="10">
        <v>13.55</v>
      </c>
      <c r="C621" s="10">
        <v>15.69</v>
      </c>
      <c r="D621" s="10">
        <v>15.59</v>
      </c>
      <c r="E621" s="10">
        <v>14.33</v>
      </c>
      <c r="F621" s="10">
        <v>14.12</v>
      </c>
      <c r="G621" s="10">
        <v>15.61</v>
      </c>
      <c r="H621" s="10">
        <v>14.96</v>
      </c>
      <c r="I621" s="10">
        <v>13.55</v>
      </c>
      <c r="J621" s="13">
        <v>12.76</v>
      </c>
      <c r="K621" s="10">
        <v>14.62</v>
      </c>
      <c r="L621" s="10">
        <v>16.670000000000002</v>
      </c>
      <c r="M621" s="10">
        <v>14.6</v>
      </c>
      <c r="N621" s="10">
        <v>16.52</v>
      </c>
      <c r="O621" s="10">
        <v>15.68</v>
      </c>
      <c r="P621" s="10">
        <v>15.47</v>
      </c>
      <c r="Q621" s="10">
        <v>12.6</v>
      </c>
      <c r="R621" s="676"/>
      <c r="S621" s="692">
        <v>0.3888888888888889</v>
      </c>
      <c r="T621" s="10">
        <f t="shared" si="46"/>
        <v>0</v>
      </c>
      <c r="U621" s="10">
        <f t="shared" si="46"/>
        <v>0</v>
      </c>
      <c r="V621" s="10">
        <f t="shared" si="46"/>
        <v>3.9999999999999147E-2</v>
      </c>
      <c r="W621" s="10">
        <f t="shared" si="46"/>
        <v>0</v>
      </c>
      <c r="X621" s="10">
        <f t="shared" si="46"/>
        <v>0</v>
      </c>
      <c r="Y621" s="10">
        <f t="shared" si="46"/>
        <v>0</v>
      </c>
      <c r="Z621" s="10">
        <f t="shared" si="46"/>
        <v>0</v>
      </c>
      <c r="AA621" s="10">
        <f t="shared" si="46"/>
        <v>0</v>
      </c>
      <c r="AB621" s="13">
        <f t="shared" si="45"/>
        <v>0</v>
      </c>
      <c r="AC621" s="10">
        <f t="shared" si="45"/>
        <v>0</v>
      </c>
      <c r="AD621" s="10">
        <f t="shared" si="45"/>
        <v>0</v>
      </c>
      <c r="AE621" s="10">
        <f t="shared" si="45"/>
        <v>0</v>
      </c>
      <c r="AF621" s="10">
        <f t="shared" si="43"/>
        <v>0</v>
      </c>
      <c r="AG621" s="10">
        <f t="shared" si="43"/>
        <v>0</v>
      </c>
      <c r="AH621" s="10">
        <f t="shared" si="43"/>
        <v>0</v>
      </c>
      <c r="AI621" s="10">
        <f t="shared" si="43"/>
        <v>0</v>
      </c>
      <c r="AJ621" s="10"/>
      <c r="AK621" s="10"/>
      <c r="AL621" s="10"/>
      <c r="AM621" s="10"/>
      <c r="AN621" s="10"/>
      <c r="AO621" s="10"/>
      <c r="AP621" s="10"/>
      <c r="AQ621" s="10"/>
      <c r="AR621" s="10"/>
      <c r="AS621" s="10"/>
      <c r="AT621" s="10"/>
      <c r="AU621" s="10"/>
      <c r="AV621" s="10"/>
      <c r="AW621" s="10"/>
      <c r="AX621" s="10"/>
      <c r="AY621" s="10"/>
      <c r="AZ621" s="10"/>
      <c r="BA621" s="10"/>
      <c r="BB621" s="10"/>
      <c r="BC621" s="10"/>
      <c r="BD621" s="10"/>
      <c r="BE621" s="173"/>
    </row>
    <row r="622" spans="1:57">
      <c r="A622" s="691">
        <v>0.3923611111111111</v>
      </c>
      <c r="B622" s="10">
        <v>13.55</v>
      </c>
      <c r="C622" s="10">
        <v>15.69</v>
      </c>
      <c r="D622" s="10">
        <v>15.59</v>
      </c>
      <c r="E622" s="10">
        <v>14.45</v>
      </c>
      <c r="F622" s="10">
        <v>14.12</v>
      </c>
      <c r="G622" s="10">
        <v>15.61</v>
      </c>
      <c r="H622" s="10">
        <v>14.96</v>
      </c>
      <c r="I622" s="10">
        <v>13.55</v>
      </c>
      <c r="J622" s="13">
        <v>12.76</v>
      </c>
      <c r="K622" s="10">
        <v>14.62</v>
      </c>
      <c r="L622" s="10">
        <v>16.670000000000002</v>
      </c>
      <c r="M622" s="10">
        <v>14.93</v>
      </c>
      <c r="N622" s="10">
        <v>16.52</v>
      </c>
      <c r="O622" s="10">
        <v>15.68</v>
      </c>
      <c r="P622" s="10">
        <v>15.47</v>
      </c>
      <c r="Q622" s="10">
        <v>12.6</v>
      </c>
      <c r="R622" s="676"/>
      <c r="S622" s="692">
        <v>0.3923611111111111</v>
      </c>
      <c r="T622" s="10">
        <f t="shared" si="46"/>
        <v>0</v>
      </c>
      <c r="U622" s="10">
        <f t="shared" si="46"/>
        <v>0</v>
      </c>
      <c r="V622" s="10">
        <f t="shared" si="46"/>
        <v>0</v>
      </c>
      <c r="W622" s="10">
        <f t="shared" si="46"/>
        <v>0.11999999999999922</v>
      </c>
      <c r="X622" s="10">
        <f t="shared" si="46"/>
        <v>0</v>
      </c>
      <c r="Y622" s="10">
        <f t="shared" si="46"/>
        <v>0</v>
      </c>
      <c r="Z622" s="10">
        <f t="shared" si="46"/>
        <v>0</v>
      </c>
      <c r="AA622" s="10">
        <f t="shared" si="46"/>
        <v>0</v>
      </c>
      <c r="AB622" s="13">
        <f t="shared" si="45"/>
        <v>0</v>
      </c>
      <c r="AC622" s="10">
        <f t="shared" si="45"/>
        <v>0</v>
      </c>
      <c r="AD622" s="10">
        <f t="shared" si="45"/>
        <v>0</v>
      </c>
      <c r="AE622" s="10">
        <f t="shared" si="45"/>
        <v>0.33000000000000007</v>
      </c>
      <c r="AF622" s="10">
        <f t="shared" si="43"/>
        <v>0</v>
      </c>
      <c r="AG622" s="10">
        <f t="shared" si="43"/>
        <v>0</v>
      </c>
      <c r="AH622" s="10">
        <f t="shared" si="43"/>
        <v>0</v>
      </c>
      <c r="AI622" s="10">
        <f t="shared" si="43"/>
        <v>0</v>
      </c>
      <c r="AJ622" s="10"/>
      <c r="AK622" s="10"/>
      <c r="AL622" s="10"/>
      <c r="AM622" s="10"/>
      <c r="AN622" s="10"/>
      <c r="AO622" s="10"/>
      <c r="AP622" s="10"/>
      <c r="AQ622" s="10"/>
      <c r="AR622" s="10"/>
      <c r="AS622" s="10"/>
      <c r="AT622" s="10"/>
      <c r="AU622" s="10"/>
      <c r="AV622" s="10"/>
      <c r="AW622" s="10"/>
      <c r="AX622" s="10"/>
      <c r="AY622" s="10"/>
      <c r="AZ622" s="10"/>
      <c r="BA622" s="10"/>
      <c r="BB622" s="10"/>
      <c r="BC622" s="10"/>
      <c r="BD622" s="10"/>
      <c r="BE622" s="173"/>
    </row>
    <row r="623" spans="1:57">
      <c r="A623" s="691">
        <v>0.39583333333333331</v>
      </c>
      <c r="B623" s="10">
        <v>13.55</v>
      </c>
      <c r="C623" s="10">
        <v>15.69</v>
      </c>
      <c r="D623" s="10">
        <v>15.59</v>
      </c>
      <c r="E623" s="10">
        <v>14.45</v>
      </c>
      <c r="F623" s="10">
        <v>14.12</v>
      </c>
      <c r="G623" s="10">
        <v>15.81</v>
      </c>
      <c r="H623" s="10">
        <v>14.96</v>
      </c>
      <c r="I623" s="10">
        <v>13.55</v>
      </c>
      <c r="J623" s="13">
        <v>12.76</v>
      </c>
      <c r="K623" s="10">
        <v>14.62</v>
      </c>
      <c r="L623" s="10">
        <v>16.93</v>
      </c>
      <c r="M623" s="10">
        <v>14.96</v>
      </c>
      <c r="N623" s="10">
        <v>16.52</v>
      </c>
      <c r="O623" s="10">
        <v>15.81</v>
      </c>
      <c r="P623" s="10">
        <v>15.47</v>
      </c>
      <c r="Q623" s="10">
        <v>12.6</v>
      </c>
      <c r="R623" s="676"/>
      <c r="S623" s="692">
        <v>0.39583333333333331</v>
      </c>
      <c r="T623" s="10">
        <f t="shared" si="46"/>
        <v>0</v>
      </c>
      <c r="U623" s="10">
        <f t="shared" si="46"/>
        <v>0</v>
      </c>
      <c r="V623" s="10">
        <f t="shared" si="46"/>
        <v>0</v>
      </c>
      <c r="W623" s="10">
        <f t="shared" si="46"/>
        <v>0</v>
      </c>
      <c r="X623" s="10">
        <f t="shared" si="46"/>
        <v>0</v>
      </c>
      <c r="Y623" s="10">
        <f t="shared" si="46"/>
        <v>0.20000000000000107</v>
      </c>
      <c r="Z623" s="10">
        <f t="shared" si="46"/>
        <v>0</v>
      </c>
      <c r="AA623" s="10">
        <f t="shared" si="46"/>
        <v>0</v>
      </c>
      <c r="AB623" s="13">
        <f t="shared" si="45"/>
        <v>0</v>
      </c>
      <c r="AC623" s="10">
        <f t="shared" si="45"/>
        <v>0</v>
      </c>
      <c r="AD623" s="10">
        <f t="shared" si="45"/>
        <v>0.25999999999999801</v>
      </c>
      <c r="AE623" s="10">
        <f t="shared" si="45"/>
        <v>3.0000000000001137E-2</v>
      </c>
      <c r="AF623" s="10">
        <f t="shared" si="43"/>
        <v>0</v>
      </c>
      <c r="AG623" s="10">
        <f t="shared" si="43"/>
        <v>0.13000000000000078</v>
      </c>
      <c r="AH623" s="10">
        <f t="shared" si="43"/>
        <v>0</v>
      </c>
      <c r="AI623" s="10">
        <f t="shared" si="43"/>
        <v>0</v>
      </c>
      <c r="AJ623" s="10"/>
      <c r="AK623" s="10"/>
      <c r="AL623" s="10"/>
      <c r="AM623" s="10"/>
      <c r="AN623" s="10"/>
      <c r="AO623" s="10"/>
      <c r="AP623" s="10"/>
      <c r="AQ623" s="10"/>
      <c r="AR623" s="10"/>
      <c r="AS623" s="10"/>
      <c r="AT623" s="10"/>
      <c r="AU623" s="10"/>
      <c r="AV623" s="10"/>
      <c r="AW623" s="10"/>
      <c r="AX623" s="10"/>
      <c r="AY623" s="10"/>
      <c r="AZ623" s="10"/>
      <c r="BA623" s="10"/>
      <c r="BB623" s="10"/>
      <c r="BC623" s="10"/>
      <c r="BD623" s="10"/>
      <c r="BE623" s="173"/>
    </row>
    <row r="624" spans="1:57">
      <c r="A624" s="691">
        <v>0.39930555555555558</v>
      </c>
      <c r="B624" s="10">
        <v>13.55</v>
      </c>
      <c r="C624" s="10">
        <v>15.75</v>
      </c>
      <c r="D624" s="10">
        <v>15.59</v>
      </c>
      <c r="E624" s="10">
        <v>14.45</v>
      </c>
      <c r="F624" s="10">
        <v>14.12</v>
      </c>
      <c r="G624" s="10">
        <v>15.81</v>
      </c>
      <c r="H624" s="10">
        <v>14.96</v>
      </c>
      <c r="I624" s="10">
        <v>13.55</v>
      </c>
      <c r="J624" s="13">
        <v>12.76</v>
      </c>
      <c r="K624" s="10">
        <v>14.62</v>
      </c>
      <c r="L624" s="10">
        <v>16.93</v>
      </c>
      <c r="M624" s="10">
        <v>14.96</v>
      </c>
      <c r="N624" s="10">
        <v>16.579999999999998</v>
      </c>
      <c r="O624" s="10">
        <v>15.81</v>
      </c>
      <c r="P624" s="10">
        <v>15.47</v>
      </c>
      <c r="Q624" s="10">
        <v>12.67</v>
      </c>
      <c r="R624" s="676"/>
      <c r="S624" s="692">
        <v>0.39930555555555558</v>
      </c>
      <c r="T624" s="10">
        <f t="shared" si="46"/>
        <v>0</v>
      </c>
      <c r="U624" s="10">
        <f t="shared" si="46"/>
        <v>6.0000000000000497E-2</v>
      </c>
      <c r="V624" s="10">
        <f t="shared" si="46"/>
        <v>0</v>
      </c>
      <c r="W624" s="10">
        <f t="shared" si="46"/>
        <v>0</v>
      </c>
      <c r="X624" s="10">
        <f t="shared" si="46"/>
        <v>0</v>
      </c>
      <c r="Y624" s="10">
        <f t="shared" si="46"/>
        <v>0</v>
      </c>
      <c r="Z624" s="10">
        <f t="shared" si="46"/>
        <v>0</v>
      </c>
      <c r="AA624" s="10">
        <f t="shared" si="46"/>
        <v>0</v>
      </c>
      <c r="AB624" s="13">
        <f t="shared" si="45"/>
        <v>0</v>
      </c>
      <c r="AC624" s="10">
        <f t="shared" si="45"/>
        <v>0</v>
      </c>
      <c r="AD624" s="10">
        <f t="shared" si="45"/>
        <v>0</v>
      </c>
      <c r="AE624" s="10">
        <f t="shared" si="45"/>
        <v>0</v>
      </c>
      <c r="AF624" s="10">
        <f t="shared" si="43"/>
        <v>5.9999999999998721E-2</v>
      </c>
      <c r="AG624" s="10">
        <f t="shared" si="43"/>
        <v>0</v>
      </c>
      <c r="AH624" s="10">
        <f t="shared" si="43"/>
        <v>0</v>
      </c>
      <c r="AI624" s="10">
        <f t="shared" si="43"/>
        <v>7.0000000000000284E-2</v>
      </c>
      <c r="AJ624" s="10"/>
      <c r="AK624" s="10"/>
      <c r="AL624" s="10"/>
      <c r="AM624" s="10"/>
      <c r="AN624" s="10"/>
      <c r="AO624" s="10"/>
      <c r="AP624" s="10"/>
      <c r="AQ624" s="10"/>
      <c r="AR624" s="10"/>
      <c r="AS624" s="10"/>
      <c r="AT624" s="10"/>
      <c r="AU624" s="10"/>
      <c r="AV624" s="10"/>
      <c r="AW624" s="10"/>
      <c r="AX624" s="10"/>
      <c r="AY624" s="10"/>
      <c r="AZ624" s="10"/>
      <c r="BA624" s="10"/>
      <c r="BB624" s="10"/>
      <c r="BC624" s="10"/>
      <c r="BD624" s="10"/>
      <c r="BE624" s="173"/>
    </row>
    <row r="625" spans="1:57">
      <c r="A625" s="691">
        <v>0.40277777777777773</v>
      </c>
      <c r="B625" s="10">
        <v>13.55</v>
      </c>
      <c r="C625" s="10">
        <v>15.81</v>
      </c>
      <c r="D625" s="10">
        <v>15.59</v>
      </c>
      <c r="E625" s="10">
        <v>14.45</v>
      </c>
      <c r="F625" s="10">
        <v>14.12</v>
      </c>
      <c r="G625" s="10">
        <v>15.81</v>
      </c>
      <c r="H625" s="10">
        <v>14.96</v>
      </c>
      <c r="I625" s="10">
        <v>13.62</v>
      </c>
      <c r="J625" s="13">
        <v>12.77</v>
      </c>
      <c r="K625" s="10">
        <v>14.63</v>
      </c>
      <c r="L625" s="10">
        <v>16.93</v>
      </c>
      <c r="M625" s="10">
        <v>14.96</v>
      </c>
      <c r="N625" s="10">
        <v>16.579999999999998</v>
      </c>
      <c r="O625" s="10">
        <v>15.81</v>
      </c>
      <c r="P625" s="10">
        <v>15.47</v>
      </c>
      <c r="Q625" s="10">
        <v>12.67</v>
      </c>
      <c r="R625" s="676"/>
      <c r="S625" s="692">
        <v>0.40277777777777773</v>
      </c>
      <c r="T625" s="10">
        <f t="shared" si="46"/>
        <v>0</v>
      </c>
      <c r="U625" s="10">
        <f t="shared" si="46"/>
        <v>6.0000000000000497E-2</v>
      </c>
      <c r="V625" s="10">
        <f t="shared" si="46"/>
        <v>0</v>
      </c>
      <c r="W625" s="10">
        <f t="shared" si="46"/>
        <v>0</v>
      </c>
      <c r="X625" s="10">
        <f t="shared" si="46"/>
        <v>0</v>
      </c>
      <c r="Y625" s="10">
        <f t="shared" si="46"/>
        <v>0</v>
      </c>
      <c r="Z625" s="10">
        <f t="shared" si="46"/>
        <v>0</v>
      </c>
      <c r="AA625" s="10">
        <f t="shared" si="46"/>
        <v>6.9999999999998508E-2</v>
      </c>
      <c r="AB625" s="13">
        <f t="shared" si="45"/>
        <v>9.9999999999997868E-3</v>
      </c>
      <c r="AC625" s="10">
        <f t="shared" si="45"/>
        <v>1.0000000000001563E-2</v>
      </c>
      <c r="AD625" s="10">
        <f t="shared" si="45"/>
        <v>0</v>
      </c>
      <c r="AE625" s="10">
        <f t="shared" si="45"/>
        <v>0</v>
      </c>
      <c r="AF625" s="10">
        <f t="shared" si="43"/>
        <v>0</v>
      </c>
      <c r="AG625" s="10">
        <f t="shared" si="43"/>
        <v>0</v>
      </c>
      <c r="AH625" s="10">
        <f t="shared" si="43"/>
        <v>0</v>
      </c>
      <c r="AI625" s="10">
        <f t="shared" si="43"/>
        <v>0</v>
      </c>
      <c r="AJ625" s="10"/>
      <c r="AK625" s="10"/>
      <c r="AL625" s="10"/>
      <c r="AM625" s="10"/>
      <c r="AN625" s="10"/>
      <c r="AO625" s="10"/>
      <c r="AP625" s="10"/>
      <c r="AQ625" s="10"/>
      <c r="AR625" s="10"/>
      <c r="AS625" s="10"/>
      <c r="AT625" s="10"/>
      <c r="AU625" s="10"/>
      <c r="AV625" s="10"/>
      <c r="AW625" s="10"/>
      <c r="AX625" s="10"/>
      <c r="AY625" s="10"/>
      <c r="AZ625" s="10"/>
      <c r="BA625" s="10"/>
      <c r="BB625" s="10"/>
      <c r="BC625" s="10"/>
      <c r="BD625" s="10"/>
      <c r="BE625" s="173"/>
    </row>
    <row r="626" spans="1:57">
      <c r="A626" s="691">
        <v>0.40625</v>
      </c>
      <c r="B626" s="10">
        <v>13.55</v>
      </c>
      <c r="C626" s="10">
        <v>15.81</v>
      </c>
      <c r="D626" s="10">
        <v>15.59</v>
      </c>
      <c r="E626" s="10">
        <v>14.45</v>
      </c>
      <c r="F626" s="10">
        <v>14.15</v>
      </c>
      <c r="G626" s="10">
        <v>15.81</v>
      </c>
      <c r="H626" s="10">
        <v>14.96</v>
      </c>
      <c r="I626" s="10">
        <v>13.62</v>
      </c>
      <c r="J626" s="13">
        <v>12.77</v>
      </c>
      <c r="K626" s="10">
        <v>14.63</v>
      </c>
      <c r="L626" s="10">
        <v>16.93</v>
      </c>
      <c r="M626" s="10">
        <v>14.96</v>
      </c>
      <c r="N626" s="10">
        <v>16.579999999999998</v>
      </c>
      <c r="O626" s="10">
        <v>15.81</v>
      </c>
      <c r="P626" s="10">
        <v>15.47</v>
      </c>
      <c r="Q626" s="10">
        <v>12.67</v>
      </c>
      <c r="R626" s="676"/>
      <c r="S626" s="692">
        <v>0.40625</v>
      </c>
      <c r="T626" s="10">
        <f t="shared" si="46"/>
        <v>0</v>
      </c>
      <c r="U626" s="10">
        <f t="shared" si="46"/>
        <v>0</v>
      </c>
      <c r="V626" s="10">
        <f t="shared" si="46"/>
        <v>0</v>
      </c>
      <c r="W626" s="10">
        <f t="shared" si="46"/>
        <v>0</v>
      </c>
      <c r="X626" s="10">
        <f t="shared" si="46"/>
        <v>3.0000000000001137E-2</v>
      </c>
      <c r="Y626" s="10">
        <f t="shared" si="46"/>
        <v>0</v>
      </c>
      <c r="Z626" s="10">
        <f t="shared" si="46"/>
        <v>0</v>
      </c>
      <c r="AA626" s="10">
        <f t="shared" si="46"/>
        <v>0</v>
      </c>
      <c r="AB626" s="13">
        <f t="shared" si="45"/>
        <v>0</v>
      </c>
      <c r="AC626" s="10">
        <f t="shared" si="45"/>
        <v>0</v>
      </c>
      <c r="AD626" s="10">
        <f t="shared" si="45"/>
        <v>0</v>
      </c>
      <c r="AE626" s="10">
        <f t="shared" si="45"/>
        <v>0</v>
      </c>
      <c r="AF626" s="10">
        <f t="shared" si="43"/>
        <v>0</v>
      </c>
      <c r="AG626" s="10">
        <f t="shared" si="43"/>
        <v>0</v>
      </c>
      <c r="AH626" s="10">
        <f t="shared" si="43"/>
        <v>0</v>
      </c>
      <c r="AI626" s="10">
        <f t="shared" si="43"/>
        <v>0</v>
      </c>
      <c r="AJ626" s="10"/>
      <c r="AK626" s="10"/>
      <c r="AL626" s="10"/>
      <c r="AM626" s="10"/>
      <c r="AN626" s="10"/>
      <c r="AO626" s="10"/>
      <c r="AP626" s="10"/>
      <c r="AQ626" s="10"/>
      <c r="AR626" s="10"/>
      <c r="AS626" s="10"/>
      <c r="AT626" s="10"/>
      <c r="AU626" s="10"/>
      <c r="AV626" s="10"/>
      <c r="AW626" s="10"/>
      <c r="AX626" s="10"/>
      <c r="AY626" s="10"/>
      <c r="AZ626" s="10"/>
      <c r="BA626" s="10"/>
      <c r="BB626" s="10"/>
      <c r="BC626" s="10"/>
      <c r="BD626" s="10"/>
      <c r="BE626" s="173"/>
    </row>
    <row r="627" spans="1:57">
      <c r="A627" s="691">
        <v>0.40972222222222227</v>
      </c>
      <c r="B627" s="10">
        <v>13.55</v>
      </c>
      <c r="C627" s="10">
        <v>15.81</v>
      </c>
      <c r="D627" s="10">
        <v>15.59</v>
      </c>
      <c r="E627" s="10">
        <v>14.48</v>
      </c>
      <c r="F627" s="10">
        <v>14.16</v>
      </c>
      <c r="G627" s="10">
        <v>15.81</v>
      </c>
      <c r="H627" s="10">
        <v>14.96</v>
      </c>
      <c r="I627" s="10">
        <v>13.62</v>
      </c>
      <c r="J627" s="13">
        <v>12.77</v>
      </c>
      <c r="K627" s="10">
        <v>14.73</v>
      </c>
      <c r="L627" s="10">
        <v>16.93</v>
      </c>
      <c r="M627" s="10">
        <v>14.96</v>
      </c>
      <c r="N627" s="10">
        <v>16.579999999999998</v>
      </c>
      <c r="O627" s="10">
        <v>15.81</v>
      </c>
      <c r="P627" s="10">
        <v>15.47</v>
      </c>
      <c r="Q627" s="10">
        <v>12.67</v>
      </c>
      <c r="R627" s="676"/>
      <c r="S627" s="692">
        <v>0.40972222222222227</v>
      </c>
      <c r="T627" s="10">
        <f t="shared" si="46"/>
        <v>0</v>
      </c>
      <c r="U627" s="10">
        <f t="shared" si="46"/>
        <v>0</v>
      </c>
      <c r="V627" s="10">
        <f t="shared" si="46"/>
        <v>0</v>
      </c>
      <c r="W627" s="10">
        <f t="shared" si="46"/>
        <v>3.0000000000001137E-2</v>
      </c>
      <c r="X627" s="10">
        <f t="shared" si="46"/>
        <v>9.9999999999997868E-3</v>
      </c>
      <c r="Y627" s="10">
        <f t="shared" si="46"/>
        <v>0</v>
      </c>
      <c r="Z627" s="10">
        <f t="shared" si="46"/>
        <v>0</v>
      </c>
      <c r="AA627" s="10">
        <f t="shared" si="46"/>
        <v>0</v>
      </c>
      <c r="AB627" s="13">
        <f t="shared" si="45"/>
        <v>0</v>
      </c>
      <c r="AC627" s="10">
        <f t="shared" si="45"/>
        <v>9.9999999999999645E-2</v>
      </c>
      <c r="AD627" s="10">
        <f t="shared" si="45"/>
        <v>0</v>
      </c>
      <c r="AE627" s="10">
        <f t="shared" si="45"/>
        <v>0</v>
      </c>
      <c r="AF627" s="10">
        <f t="shared" si="43"/>
        <v>0</v>
      </c>
      <c r="AG627" s="10">
        <f t="shared" si="43"/>
        <v>0</v>
      </c>
      <c r="AH627" s="10">
        <f t="shared" si="43"/>
        <v>0</v>
      </c>
      <c r="AI627" s="10">
        <f t="shared" si="43"/>
        <v>0</v>
      </c>
      <c r="AJ627" s="10"/>
      <c r="AK627" s="10"/>
      <c r="AL627" s="10"/>
      <c r="AM627" s="10"/>
      <c r="AN627" s="10"/>
      <c r="AO627" s="10"/>
      <c r="AP627" s="10"/>
      <c r="AQ627" s="10"/>
      <c r="AR627" s="10"/>
      <c r="AS627" s="10"/>
      <c r="AT627" s="10"/>
      <c r="AU627" s="10"/>
      <c r="AV627" s="10"/>
      <c r="AW627" s="10"/>
      <c r="AX627" s="10"/>
      <c r="AY627" s="10"/>
      <c r="AZ627" s="10"/>
      <c r="BA627" s="10"/>
      <c r="BB627" s="10"/>
      <c r="BC627" s="10"/>
      <c r="BD627" s="10"/>
      <c r="BE627" s="173"/>
    </row>
    <row r="628" spans="1:57" ht="16" thickBot="1">
      <c r="A628" s="691">
        <v>0.41319444444444442</v>
      </c>
      <c r="B628" s="10">
        <v>13.55</v>
      </c>
      <c r="C628" s="10">
        <v>15.81</v>
      </c>
      <c r="D628" s="10">
        <v>15.59</v>
      </c>
      <c r="E628" s="10">
        <v>14.48</v>
      </c>
      <c r="F628" s="10">
        <v>14.16</v>
      </c>
      <c r="G628" s="10">
        <v>15.81</v>
      </c>
      <c r="H628" s="10">
        <v>14.96</v>
      </c>
      <c r="I628" s="10">
        <v>13.62</v>
      </c>
      <c r="J628" s="13">
        <v>12.77</v>
      </c>
      <c r="K628" s="10">
        <v>14.73</v>
      </c>
      <c r="L628" s="10">
        <v>16.93</v>
      </c>
      <c r="M628" s="10">
        <v>14.97</v>
      </c>
      <c r="N628" s="10">
        <v>16.579999999999998</v>
      </c>
      <c r="O628" s="10">
        <v>15.81</v>
      </c>
      <c r="P628" s="10">
        <v>15.47</v>
      </c>
      <c r="Q628" s="10">
        <v>12.67</v>
      </c>
      <c r="R628" s="676"/>
      <c r="S628" s="692">
        <v>0.41319444444444442</v>
      </c>
      <c r="T628" s="10">
        <f t="shared" si="46"/>
        <v>0</v>
      </c>
      <c r="U628" s="10">
        <f t="shared" si="46"/>
        <v>0</v>
      </c>
      <c r="V628" s="10">
        <f t="shared" si="46"/>
        <v>0</v>
      </c>
      <c r="W628" s="10">
        <f t="shared" si="46"/>
        <v>0</v>
      </c>
      <c r="X628" s="10">
        <f t="shared" si="46"/>
        <v>0</v>
      </c>
      <c r="Y628" s="10">
        <f t="shared" si="46"/>
        <v>0</v>
      </c>
      <c r="Z628" s="10">
        <f t="shared" si="46"/>
        <v>0</v>
      </c>
      <c r="AA628" s="10">
        <f t="shared" si="46"/>
        <v>0</v>
      </c>
      <c r="AB628" s="13">
        <f t="shared" si="45"/>
        <v>0</v>
      </c>
      <c r="AC628" s="10">
        <f t="shared" si="45"/>
        <v>0</v>
      </c>
      <c r="AD628" s="10">
        <f t="shared" si="45"/>
        <v>0</v>
      </c>
      <c r="AE628" s="10">
        <f t="shared" si="45"/>
        <v>9.9999999999997868E-3</v>
      </c>
      <c r="AF628" s="10">
        <f t="shared" si="43"/>
        <v>0</v>
      </c>
      <c r="AG628" s="10">
        <f t="shared" si="43"/>
        <v>0</v>
      </c>
      <c r="AH628" s="10">
        <f t="shared" si="43"/>
        <v>0</v>
      </c>
      <c r="AI628" s="10">
        <f t="shared" si="43"/>
        <v>0</v>
      </c>
      <c r="AJ628" s="10"/>
      <c r="AK628" s="10"/>
      <c r="AL628" s="10"/>
      <c r="AM628" s="10"/>
      <c r="AN628" s="10"/>
      <c r="AO628" s="10"/>
      <c r="AP628" s="10"/>
      <c r="AQ628" s="10"/>
      <c r="AR628" s="10"/>
      <c r="AS628" s="10"/>
      <c r="AT628" s="10"/>
      <c r="AU628" s="10"/>
      <c r="AV628" s="10"/>
      <c r="AW628" s="10"/>
      <c r="AX628" s="10"/>
      <c r="AY628" s="10"/>
      <c r="AZ628" s="10"/>
      <c r="BA628" s="10"/>
      <c r="BB628" s="10"/>
      <c r="BC628" s="10"/>
      <c r="BD628" s="10"/>
      <c r="BE628" s="173"/>
    </row>
    <row r="629" spans="1:57" ht="16" thickTop="1">
      <c r="A629" s="690">
        <v>0.41666666666666669</v>
      </c>
      <c r="B629" s="91">
        <v>13.55</v>
      </c>
      <c r="C629" s="91">
        <v>15.81</v>
      </c>
      <c r="D629" s="91">
        <v>15.59</v>
      </c>
      <c r="E629" s="91">
        <v>14.48</v>
      </c>
      <c r="F629" s="91">
        <v>14.16</v>
      </c>
      <c r="G629" s="91">
        <v>15.81</v>
      </c>
      <c r="H629" s="91">
        <v>14.96</v>
      </c>
      <c r="I629" s="91">
        <v>13.62</v>
      </c>
      <c r="J629" s="345">
        <v>12.77</v>
      </c>
      <c r="K629" s="91">
        <v>14.73</v>
      </c>
      <c r="L629" s="91">
        <v>16.93</v>
      </c>
      <c r="M629" s="91">
        <v>14.97</v>
      </c>
      <c r="N629" s="91">
        <v>16.579999999999998</v>
      </c>
      <c r="O629" s="91">
        <v>15.81</v>
      </c>
      <c r="P629" s="91">
        <v>15.47</v>
      </c>
      <c r="Q629" s="91">
        <v>12.67</v>
      </c>
      <c r="R629" s="676"/>
      <c r="S629" s="673">
        <v>0.41666666666666669</v>
      </c>
      <c r="T629" s="91">
        <f t="shared" si="46"/>
        <v>0</v>
      </c>
      <c r="U629" s="91">
        <f t="shared" si="46"/>
        <v>0</v>
      </c>
      <c r="V629" s="91">
        <f t="shared" si="46"/>
        <v>0</v>
      </c>
      <c r="W629" s="91">
        <f t="shared" si="46"/>
        <v>0</v>
      </c>
      <c r="X629" s="91">
        <f t="shared" si="46"/>
        <v>0</v>
      </c>
      <c r="Y629" s="91">
        <f t="shared" si="46"/>
        <v>0</v>
      </c>
      <c r="Z629" s="91">
        <f t="shared" si="46"/>
        <v>0</v>
      </c>
      <c r="AA629" s="91">
        <f t="shared" si="46"/>
        <v>0</v>
      </c>
      <c r="AB629" s="345">
        <f t="shared" si="45"/>
        <v>0</v>
      </c>
      <c r="AC629" s="91">
        <f t="shared" si="45"/>
        <v>0</v>
      </c>
      <c r="AD629" s="91">
        <f t="shared" si="45"/>
        <v>0</v>
      </c>
      <c r="AE629" s="91">
        <f t="shared" si="45"/>
        <v>0</v>
      </c>
      <c r="AF629" s="91">
        <f t="shared" si="43"/>
        <v>0</v>
      </c>
      <c r="AG629" s="91">
        <f t="shared" si="43"/>
        <v>0</v>
      </c>
      <c r="AH629" s="91">
        <f t="shared" si="43"/>
        <v>0</v>
      </c>
      <c r="AI629" s="91">
        <f t="shared" si="43"/>
        <v>0</v>
      </c>
      <c r="AJ629" s="10"/>
      <c r="AK629" s="10"/>
      <c r="AL629" s="10"/>
      <c r="AM629" s="10"/>
      <c r="AN629" s="10"/>
      <c r="AO629" s="10"/>
      <c r="AP629" s="10"/>
      <c r="AQ629" s="10"/>
      <c r="AR629" s="10"/>
      <c r="AS629" s="10"/>
      <c r="AT629" s="10"/>
      <c r="AU629" s="10"/>
      <c r="AV629" s="10"/>
      <c r="AW629" s="10"/>
      <c r="AX629" s="10"/>
      <c r="AY629" s="10"/>
      <c r="AZ629" s="10"/>
      <c r="BA629" s="10"/>
      <c r="BB629" s="10"/>
      <c r="BC629" s="10"/>
      <c r="BD629" s="10"/>
      <c r="BE629" s="173"/>
    </row>
    <row r="630" spans="1:57">
      <c r="A630" s="691">
        <v>0.4201388888888889</v>
      </c>
      <c r="B630" s="10">
        <v>13.55</v>
      </c>
      <c r="C630" s="10">
        <v>15.81</v>
      </c>
      <c r="D630" s="10">
        <v>15.59</v>
      </c>
      <c r="E630" s="10">
        <v>14.48</v>
      </c>
      <c r="F630" s="10">
        <v>14.16</v>
      </c>
      <c r="G630" s="10">
        <v>15.81</v>
      </c>
      <c r="H630" s="10">
        <v>14.96</v>
      </c>
      <c r="I630" s="10">
        <v>13.62</v>
      </c>
      <c r="J630" s="13">
        <v>12.77</v>
      </c>
      <c r="K630" s="10">
        <v>14.73</v>
      </c>
      <c r="L630" s="10">
        <v>16.93</v>
      </c>
      <c r="M630" s="10">
        <v>14.97</v>
      </c>
      <c r="N630" s="10">
        <v>16.579999999999998</v>
      </c>
      <c r="O630" s="10">
        <v>15.81</v>
      </c>
      <c r="P630" s="10">
        <v>15.47</v>
      </c>
      <c r="Q630" s="10">
        <v>12.67</v>
      </c>
      <c r="R630" s="676"/>
      <c r="S630" s="692">
        <v>0.4201388888888889</v>
      </c>
      <c r="T630" s="10">
        <f t="shared" si="46"/>
        <v>0</v>
      </c>
      <c r="U630" s="10">
        <f t="shared" si="46"/>
        <v>0</v>
      </c>
      <c r="V630" s="10">
        <f t="shared" si="46"/>
        <v>0</v>
      </c>
      <c r="W630" s="10">
        <f t="shared" si="46"/>
        <v>0</v>
      </c>
      <c r="X630" s="10">
        <f t="shared" si="46"/>
        <v>0</v>
      </c>
      <c r="Y630" s="10">
        <f t="shared" si="46"/>
        <v>0</v>
      </c>
      <c r="Z630" s="10">
        <f t="shared" si="46"/>
        <v>0</v>
      </c>
      <c r="AA630" s="10">
        <f t="shared" si="46"/>
        <v>0</v>
      </c>
      <c r="AB630" s="13">
        <f t="shared" si="45"/>
        <v>0</v>
      </c>
      <c r="AC630" s="10">
        <f t="shared" si="45"/>
        <v>0</v>
      </c>
      <c r="AD630" s="10">
        <f t="shared" si="45"/>
        <v>0</v>
      </c>
      <c r="AE630" s="10">
        <f t="shared" si="45"/>
        <v>0</v>
      </c>
      <c r="AF630" s="10">
        <f t="shared" si="43"/>
        <v>0</v>
      </c>
      <c r="AG630" s="10">
        <f t="shared" si="43"/>
        <v>0</v>
      </c>
      <c r="AH630" s="10">
        <f t="shared" si="43"/>
        <v>0</v>
      </c>
      <c r="AI630" s="10">
        <f t="shared" si="43"/>
        <v>0</v>
      </c>
      <c r="AJ630" s="10"/>
      <c r="AK630" s="10"/>
      <c r="AL630" s="10"/>
      <c r="AM630" s="10"/>
      <c r="AN630" s="10"/>
      <c r="AO630" s="10"/>
      <c r="AP630" s="10"/>
      <c r="AQ630" s="10"/>
      <c r="AR630" s="10"/>
      <c r="AS630" s="10"/>
      <c r="AT630" s="10"/>
      <c r="AU630" s="10"/>
      <c r="AV630" s="10"/>
      <c r="AW630" s="10"/>
      <c r="AX630" s="10"/>
      <c r="AY630" s="10"/>
      <c r="AZ630" s="10"/>
      <c r="BA630" s="10"/>
      <c r="BB630" s="10"/>
      <c r="BC630" s="10"/>
      <c r="BD630" s="10"/>
      <c r="BE630" s="173"/>
    </row>
    <row r="631" spans="1:57">
      <c r="A631" s="691">
        <v>0.4236111111111111</v>
      </c>
      <c r="B631" s="10">
        <v>13.55</v>
      </c>
      <c r="C631" s="10">
        <v>15.81</v>
      </c>
      <c r="D631" s="10">
        <v>15.59</v>
      </c>
      <c r="E631" s="10">
        <v>14.48</v>
      </c>
      <c r="F631" s="10">
        <v>14.16</v>
      </c>
      <c r="G631" s="10">
        <v>15.81</v>
      </c>
      <c r="H631" s="10">
        <v>14.96</v>
      </c>
      <c r="I631" s="10">
        <v>13.62</v>
      </c>
      <c r="J631" s="13">
        <v>12.77</v>
      </c>
      <c r="K631" s="10">
        <v>14.73</v>
      </c>
      <c r="L631" s="10">
        <v>16.93</v>
      </c>
      <c r="M631" s="10">
        <v>14.97</v>
      </c>
      <c r="N631" s="10">
        <v>16.579999999999998</v>
      </c>
      <c r="O631" s="10">
        <v>15.81</v>
      </c>
      <c r="P631" s="10">
        <v>15.47</v>
      </c>
      <c r="Q631" s="10">
        <v>12.67</v>
      </c>
      <c r="R631" s="676"/>
      <c r="S631" s="692">
        <v>0.4236111111111111</v>
      </c>
      <c r="T631" s="10">
        <f t="shared" si="46"/>
        <v>0</v>
      </c>
      <c r="U631" s="10">
        <f t="shared" si="46"/>
        <v>0</v>
      </c>
      <c r="V631" s="10">
        <f t="shared" si="46"/>
        <v>0</v>
      </c>
      <c r="W631" s="10">
        <f t="shared" si="46"/>
        <v>0</v>
      </c>
      <c r="X631" s="10">
        <f t="shared" si="46"/>
        <v>0</v>
      </c>
      <c r="Y631" s="10">
        <f t="shared" si="46"/>
        <v>0</v>
      </c>
      <c r="Z631" s="10">
        <f t="shared" si="46"/>
        <v>0</v>
      </c>
      <c r="AA631" s="10">
        <f t="shared" si="46"/>
        <v>0</v>
      </c>
      <c r="AB631" s="13">
        <f t="shared" si="45"/>
        <v>0</v>
      </c>
      <c r="AC631" s="10">
        <f t="shared" si="45"/>
        <v>0</v>
      </c>
      <c r="AD631" s="10">
        <f t="shared" si="45"/>
        <v>0</v>
      </c>
      <c r="AE631" s="10">
        <f t="shared" si="45"/>
        <v>0</v>
      </c>
      <c r="AF631" s="10">
        <f t="shared" si="43"/>
        <v>0</v>
      </c>
      <c r="AG631" s="10">
        <f t="shared" si="43"/>
        <v>0</v>
      </c>
      <c r="AH631" s="10">
        <f t="shared" si="43"/>
        <v>0</v>
      </c>
      <c r="AI631" s="10">
        <f t="shared" si="43"/>
        <v>0</v>
      </c>
      <c r="AJ631" s="10"/>
      <c r="AK631" s="10"/>
      <c r="AL631" s="10"/>
      <c r="AM631" s="10"/>
      <c r="AN631" s="10"/>
      <c r="AO631" s="10"/>
      <c r="AP631" s="10"/>
      <c r="AQ631" s="10"/>
      <c r="AR631" s="10"/>
      <c r="AS631" s="10"/>
      <c r="AT631" s="10"/>
      <c r="AU631" s="10"/>
      <c r="AV631" s="10"/>
      <c r="AW631" s="10"/>
      <c r="AX631" s="10"/>
      <c r="AY631" s="10"/>
      <c r="AZ631" s="10"/>
      <c r="BA631" s="10"/>
      <c r="BB631" s="10"/>
      <c r="BC631" s="10"/>
      <c r="BD631" s="10"/>
      <c r="BE631" s="173"/>
    </row>
    <row r="632" spans="1:57">
      <c r="A632" s="691">
        <v>0.42708333333333331</v>
      </c>
      <c r="B632" s="10">
        <v>13.55</v>
      </c>
      <c r="C632" s="10">
        <v>15.81</v>
      </c>
      <c r="D632" s="10">
        <v>15.59</v>
      </c>
      <c r="E632" s="10">
        <v>14.48</v>
      </c>
      <c r="F632" s="10">
        <v>14.16</v>
      </c>
      <c r="G632" s="10">
        <v>15.81</v>
      </c>
      <c r="H632" s="10">
        <v>14.96</v>
      </c>
      <c r="I632" s="10">
        <v>13.62</v>
      </c>
      <c r="J632" s="13">
        <v>12.77</v>
      </c>
      <c r="K632" s="10">
        <v>14.73</v>
      </c>
      <c r="L632" s="10">
        <v>16.93</v>
      </c>
      <c r="M632" s="10">
        <v>14.97</v>
      </c>
      <c r="N632" s="10">
        <v>16.579999999999998</v>
      </c>
      <c r="O632" s="10">
        <v>15.81</v>
      </c>
      <c r="P632" s="10">
        <v>15.47</v>
      </c>
      <c r="Q632" s="10">
        <v>12.67</v>
      </c>
      <c r="R632" s="676"/>
      <c r="S632" s="692">
        <v>0.42708333333333331</v>
      </c>
      <c r="T632" s="10">
        <f t="shared" si="46"/>
        <v>0</v>
      </c>
      <c r="U632" s="10">
        <f t="shared" si="46"/>
        <v>0</v>
      </c>
      <c r="V632" s="10">
        <f t="shared" si="46"/>
        <v>0</v>
      </c>
      <c r="W632" s="10">
        <f t="shared" si="46"/>
        <v>0</v>
      </c>
      <c r="X632" s="10">
        <f t="shared" si="46"/>
        <v>0</v>
      </c>
      <c r="Y632" s="10">
        <f t="shared" si="46"/>
        <v>0</v>
      </c>
      <c r="Z632" s="10">
        <f t="shared" si="46"/>
        <v>0</v>
      </c>
      <c r="AA632" s="10">
        <f t="shared" si="46"/>
        <v>0</v>
      </c>
      <c r="AB632" s="13">
        <f t="shared" si="45"/>
        <v>0</v>
      </c>
      <c r="AC632" s="10">
        <f t="shared" si="45"/>
        <v>0</v>
      </c>
      <c r="AD632" s="10">
        <f t="shared" si="45"/>
        <v>0</v>
      </c>
      <c r="AE632" s="10">
        <f t="shared" si="45"/>
        <v>0</v>
      </c>
      <c r="AF632" s="10">
        <f t="shared" si="43"/>
        <v>0</v>
      </c>
      <c r="AG632" s="10">
        <f t="shared" si="43"/>
        <v>0</v>
      </c>
      <c r="AH632" s="10">
        <f t="shared" si="43"/>
        <v>0</v>
      </c>
      <c r="AI632" s="10">
        <f t="shared" si="43"/>
        <v>0</v>
      </c>
      <c r="AJ632" s="10"/>
      <c r="AK632" s="10"/>
      <c r="AL632" s="10"/>
      <c r="AM632" s="10"/>
      <c r="AN632" s="10"/>
      <c r="AO632" s="10"/>
      <c r="AP632" s="10"/>
      <c r="AQ632" s="10"/>
      <c r="AR632" s="10"/>
      <c r="AS632" s="10"/>
      <c r="AT632" s="10"/>
      <c r="AU632" s="10"/>
      <c r="AV632" s="10"/>
      <c r="AW632" s="10"/>
      <c r="AX632" s="10"/>
      <c r="AY632" s="10"/>
      <c r="AZ632" s="10"/>
      <c r="BA632" s="10"/>
      <c r="BB632" s="10"/>
      <c r="BC632" s="10"/>
      <c r="BD632" s="10"/>
      <c r="BE632" s="173"/>
    </row>
    <row r="633" spans="1:57">
      <c r="A633" s="691">
        <v>0.43055555555555558</v>
      </c>
      <c r="B633" s="10">
        <v>13.55</v>
      </c>
      <c r="C633" s="10">
        <v>15.81</v>
      </c>
      <c r="D633" s="10">
        <v>15.66</v>
      </c>
      <c r="E633" s="10">
        <v>14.48</v>
      </c>
      <c r="F633" s="10">
        <v>14.16</v>
      </c>
      <c r="G633" s="10">
        <v>15.81</v>
      </c>
      <c r="H633" s="10">
        <v>14.96</v>
      </c>
      <c r="I633" s="10">
        <v>13.62</v>
      </c>
      <c r="J633" s="13">
        <v>12.77</v>
      </c>
      <c r="K633" s="10">
        <v>14.73</v>
      </c>
      <c r="L633" s="10">
        <v>16.93</v>
      </c>
      <c r="M633" s="10">
        <v>14.97</v>
      </c>
      <c r="N633" s="10">
        <v>16.579999999999998</v>
      </c>
      <c r="O633" s="10">
        <v>15.81</v>
      </c>
      <c r="P633" s="10">
        <v>15.47</v>
      </c>
      <c r="Q633" s="10">
        <v>12.67</v>
      </c>
      <c r="R633" s="676"/>
      <c r="S633" s="692">
        <v>0.43055555555555558</v>
      </c>
      <c r="T633" s="10">
        <f t="shared" si="46"/>
        <v>0</v>
      </c>
      <c r="U633" s="10">
        <f t="shared" si="46"/>
        <v>0</v>
      </c>
      <c r="V633" s="10">
        <f t="shared" si="46"/>
        <v>7.0000000000000284E-2</v>
      </c>
      <c r="W633" s="10">
        <f t="shared" si="46"/>
        <v>0</v>
      </c>
      <c r="X633" s="10">
        <f t="shared" si="46"/>
        <v>0</v>
      </c>
      <c r="Y633" s="10">
        <f t="shared" si="46"/>
        <v>0</v>
      </c>
      <c r="Z633" s="10">
        <f t="shared" si="46"/>
        <v>0</v>
      </c>
      <c r="AA633" s="10">
        <f t="shared" si="46"/>
        <v>0</v>
      </c>
      <c r="AB633" s="13">
        <f t="shared" si="45"/>
        <v>0</v>
      </c>
      <c r="AC633" s="10">
        <f t="shared" si="45"/>
        <v>0</v>
      </c>
      <c r="AD633" s="10">
        <f t="shared" si="45"/>
        <v>0</v>
      </c>
      <c r="AE633" s="10">
        <f t="shared" si="45"/>
        <v>0</v>
      </c>
      <c r="AF633" s="10">
        <f t="shared" si="43"/>
        <v>0</v>
      </c>
      <c r="AG633" s="10">
        <f t="shared" si="43"/>
        <v>0</v>
      </c>
      <c r="AH633" s="10">
        <f t="shared" si="43"/>
        <v>0</v>
      </c>
      <c r="AI633" s="10">
        <f t="shared" si="43"/>
        <v>0</v>
      </c>
      <c r="AJ633" s="10"/>
      <c r="AK633" s="10"/>
      <c r="AL633" s="10"/>
      <c r="AM633" s="10"/>
      <c r="AN633" s="10"/>
      <c r="AO633" s="10"/>
      <c r="AP633" s="10"/>
      <c r="AQ633" s="10"/>
      <c r="AR633" s="10"/>
      <c r="AS633" s="10"/>
      <c r="AT633" s="10"/>
      <c r="AU633" s="10"/>
      <c r="AV633" s="10"/>
      <c r="AW633" s="10"/>
      <c r="AX633" s="10"/>
      <c r="AY633" s="10"/>
      <c r="AZ633" s="10"/>
      <c r="BA633" s="10"/>
      <c r="BB633" s="10"/>
      <c r="BC633" s="10"/>
      <c r="BD633" s="10"/>
      <c r="BE633" s="173"/>
    </row>
    <row r="634" spans="1:57">
      <c r="A634" s="691">
        <v>0.43402777777777773</v>
      </c>
      <c r="B634" s="10">
        <v>13.55</v>
      </c>
      <c r="C634" s="10">
        <v>15.81</v>
      </c>
      <c r="D634" s="10">
        <v>15.7</v>
      </c>
      <c r="E634" s="10">
        <v>14.48</v>
      </c>
      <c r="F634" s="10">
        <v>14.16</v>
      </c>
      <c r="G634" s="10">
        <v>15.81</v>
      </c>
      <c r="H634" s="10">
        <v>14.96</v>
      </c>
      <c r="I634" s="10">
        <v>13.62</v>
      </c>
      <c r="J634" s="13">
        <v>12.77</v>
      </c>
      <c r="K634" s="10">
        <v>14.73</v>
      </c>
      <c r="L634" s="10">
        <v>16.93</v>
      </c>
      <c r="M634" s="10">
        <v>14.97</v>
      </c>
      <c r="N634" s="10">
        <v>16.579999999999998</v>
      </c>
      <c r="O634" s="10">
        <v>15.81</v>
      </c>
      <c r="P634" s="10">
        <v>15.47</v>
      </c>
      <c r="Q634" s="10">
        <v>12.67</v>
      </c>
      <c r="R634" s="676"/>
      <c r="S634" s="692">
        <v>0.43402777777777773</v>
      </c>
      <c r="T634" s="10">
        <f t="shared" si="46"/>
        <v>0</v>
      </c>
      <c r="U634" s="10">
        <f t="shared" si="46"/>
        <v>0</v>
      </c>
      <c r="V634" s="10">
        <f t="shared" si="46"/>
        <v>3.9999999999999147E-2</v>
      </c>
      <c r="W634" s="10">
        <f t="shared" si="46"/>
        <v>0</v>
      </c>
      <c r="X634" s="10">
        <f t="shared" si="46"/>
        <v>0</v>
      </c>
      <c r="Y634" s="10">
        <f t="shared" si="46"/>
        <v>0</v>
      </c>
      <c r="Z634" s="10">
        <f t="shared" si="46"/>
        <v>0</v>
      </c>
      <c r="AA634" s="10">
        <f t="shared" si="46"/>
        <v>0</v>
      </c>
      <c r="AB634" s="13">
        <f t="shared" si="45"/>
        <v>0</v>
      </c>
      <c r="AC634" s="10">
        <f t="shared" si="45"/>
        <v>0</v>
      </c>
      <c r="AD634" s="10">
        <f t="shared" si="45"/>
        <v>0</v>
      </c>
      <c r="AE634" s="10">
        <f t="shared" si="45"/>
        <v>0</v>
      </c>
      <c r="AF634" s="10">
        <f t="shared" si="43"/>
        <v>0</v>
      </c>
      <c r="AG634" s="10">
        <f t="shared" si="43"/>
        <v>0</v>
      </c>
      <c r="AH634" s="10">
        <f t="shared" si="43"/>
        <v>0</v>
      </c>
      <c r="AI634" s="10">
        <f t="shared" si="43"/>
        <v>0</v>
      </c>
      <c r="AJ634" s="10"/>
      <c r="AK634" s="10"/>
      <c r="AL634" s="10"/>
      <c r="AM634" s="10"/>
      <c r="AN634" s="10"/>
      <c r="AO634" s="10"/>
      <c r="AP634" s="10"/>
      <c r="AQ634" s="10"/>
      <c r="AR634" s="10"/>
      <c r="AS634" s="10"/>
      <c r="AT634" s="10"/>
      <c r="AU634" s="10"/>
      <c r="AV634" s="10"/>
      <c r="AW634" s="10"/>
      <c r="AX634" s="10"/>
      <c r="AY634" s="10"/>
      <c r="AZ634" s="10"/>
      <c r="BA634" s="10"/>
      <c r="BB634" s="10"/>
      <c r="BC634" s="10"/>
      <c r="BD634" s="10"/>
      <c r="BE634" s="173"/>
    </row>
    <row r="635" spans="1:57">
      <c r="A635" s="691">
        <v>0.4375</v>
      </c>
      <c r="B635" s="10">
        <v>13.55</v>
      </c>
      <c r="C635" s="10">
        <v>15.81</v>
      </c>
      <c r="D635" s="10">
        <v>15.71</v>
      </c>
      <c r="E635" s="10">
        <v>14.48</v>
      </c>
      <c r="F635" s="10">
        <v>14.16</v>
      </c>
      <c r="G635" s="10">
        <v>15.81</v>
      </c>
      <c r="H635" s="10">
        <v>14.96</v>
      </c>
      <c r="I635" s="10">
        <v>13.62</v>
      </c>
      <c r="J635" s="13">
        <v>12.77</v>
      </c>
      <c r="K635" s="10">
        <v>14.89</v>
      </c>
      <c r="L635" s="10">
        <v>16.93</v>
      </c>
      <c r="M635" s="10">
        <v>14.97</v>
      </c>
      <c r="N635" s="10">
        <v>16.579999999999998</v>
      </c>
      <c r="O635" s="10">
        <v>15.81</v>
      </c>
      <c r="P635" s="10">
        <v>15.47</v>
      </c>
      <c r="Q635" s="10">
        <v>12.67</v>
      </c>
      <c r="R635" s="676"/>
      <c r="S635" s="692">
        <v>0.4375</v>
      </c>
      <c r="T635" s="10">
        <f t="shared" si="46"/>
        <v>0</v>
      </c>
      <c r="U635" s="10">
        <f t="shared" si="46"/>
        <v>0</v>
      </c>
      <c r="V635" s="10">
        <f t="shared" si="46"/>
        <v>1.0000000000001563E-2</v>
      </c>
      <c r="W635" s="10">
        <f t="shared" si="46"/>
        <v>0</v>
      </c>
      <c r="X635" s="10">
        <f t="shared" si="46"/>
        <v>0</v>
      </c>
      <c r="Y635" s="10">
        <f t="shared" si="46"/>
        <v>0</v>
      </c>
      <c r="Z635" s="10">
        <f t="shared" si="46"/>
        <v>0</v>
      </c>
      <c r="AA635" s="10">
        <f t="shared" si="46"/>
        <v>0</v>
      </c>
      <c r="AB635" s="13">
        <f t="shared" si="45"/>
        <v>0</v>
      </c>
      <c r="AC635" s="10">
        <f t="shared" si="45"/>
        <v>0.16000000000000014</v>
      </c>
      <c r="AD635" s="10">
        <f t="shared" si="45"/>
        <v>0</v>
      </c>
      <c r="AE635" s="10">
        <f t="shared" si="45"/>
        <v>0</v>
      </c>
      <c r="AF635" s="10">
        <f t="shared" si="43"/>
        <v>0</v>
      </c>
      <c r="AG635" s="10">
        <f t="shared" si="43"/>
        <v>0</v>
      </c>
      <c r="AH635" s="10">
        <f t="shared" si="43"/>
        <v>0</v>
      </c>
      <c r="AI635" s="10">
        <f t="shared" si="43"/>
        <v>0</v>
      </c>
      <c r="AJ635" s="10"/>
      <c r="AK635" s="10"/>
      <c r="AL635" s="10"/>
      <c r="AM635" s="10"/>
      <c r="AN635" s="10"/>
      <c r="AO635" s="10"/>
      <c r="AP635" s="10"/>
      <c r="AQ635" s="10"/>
      <c r="AR635" s="10"/>
      <c r="AS635" s="10"/>
      <c r="AT635" s="10"/>
      <c r="AU635" s="10"/>
      <c r="AV635" s="10"/>
      <c r="AW635" s="10"/>
      <c r="AX635" s="10"/>
      <c r="AY635" s="10"/>
      <c r="AZ635" s="10"/>
      <c r="BA635" s="10"/>
      <c r="BB635" s="10"/>
      <c r="BC635" s="10"/>
      <c r="BD635" s="10"/>
      <c r="BE635" s="173"/>
    </row>
    <row r="636" spans="1:57">
      <c r="A636" s="691">
        <v>0.44097222222222227</v>
      </c>
      <c r="B636" s="10">
        <v>13.55</v>
      </c>
      <c r="C636" s="10">
        <v>15.81</v>
      </c>
      <c r="D636" s="10">
        <v>15.71</v>
      </c>
      <c r="E636" s="10">
        <v>14.48</v>
      </c>
      <c r="F636" s="10">
        <v>14.16</v>
      </c>
      <c r="G636" s="10">
        <v>15.81</v>
      </c>
      <c r="H636" s="10">
        <v>14.96</v>
      </c>
      <c r="I636" s="10">
        <v>13.62</v>
      </c>
      <c r="J636" s="13">
        <v>12.77</v>
      </c>
      <c r="K636" s="10">
        <v>14.89</v>
      </c>
      <c r="L636" s="10">
        <v>16.93</v>
      </c>
      <c r="M636" s="10">
        <v>14.97</v>
      </c>
      <c r="N636" s="10">
        <v>16.579999999999998</v>
      </c>
      <c r="O636" s="10">
        <v>15.81</v>
      </c>
      <c r="P636" s="10">
        <v>15.47</v>
      </c>
      <c r="Q636" s="10">
        <v>12.67</v>
      </c>
      <c r="R636" s="676"/>
      <c r="S636" s="692">
        <v>0.44097222222222227</v>
      </c>
      <c r="T636" s="10">
        <f t="shared" si="46"/>
        <v>0</v>
      </c>
      <c r="U636" s="10">
        <f t="shared" si="46"/>
        <v>0</v>
      </c>
      <c r="V636" s="10">
        <f t="shared" si="46"/>
        <v>0</v>
      </c>
      <c r="W636" s="10">
        <f t="shared" si="46"/>
        <v>0</v>
      </c>
      <c r="X636" s="10">
        <f t="shared" si="46"/>
        <v>0</v>
      </c>
      <c r="Y636" s="10">
        <f t="shared" si="46"/>
        <v>0</v>
      </c>
      <c r="Z636" s="10">
        <f t="shared" si="46"/>
        <v>0</v>
      </c>
      <c r="AA636" s="10">
        <f t="shared" si="46"/>
        <v>0</v>
      </c>
      <c r="AB636" s="13">
        <f t="shared" si="45"/>
        <v>0</v>
      </c>
      <c r="AC636" s="10">
        <f t="shared" si="45"/>
        <v>0</v>
      </c>
      <c r="AD636" s="10">
        <f t="shared" si="45"/>
        <v>0</v>
      </c>
      <c r="AE636" s="10">
        <f t="shared" si="45"/>
        <v>0</v>
      </c>
      <c r="AF636" s="10">
        <f t="shared" si="43"/>
        <v>0</v>
      </c>
      <c r="AG636" s="10">
        <f t="shared" si="43"/>
        <v>0</v>
      </c>
      <c r="AH636" s="10">
        <f t="shared" si="43"/>
        <v>0</v>
      </c>
      <c r="AI636" s="10">
        <f t="shared" si="43"/>
        <v>0</v>
      </c>
      <c r="AJ636" s="10"/>
      <c r="AK636" s="10"/>
      <c r="AL636" s="10"/>
      <c r="AM636" s="10"/>
      <c r="AN636" s="10"/>
      <c r="AO636" s="10"/>
      <c r="AP636" s="10"/>
      <c r="AQ636" s="10"/>
      <c r="AR636" s="10"/>
      <c r="AS636" s="10"/>
      <c r="AT636" s="10"/>
      <c r="AU636" s="10"/>
      <c r="AV636" s="10"/>
      <c r="AW636" s="10"/>
      <c r="AX636" s="10"/>
      <c r="AY636" s="10"/>
      <c r="AZ636" s="10"/>
      <c r="BA636" s="10"/>
      <c r="BB636" s="10"/>
      <c r="BC636" s="10"/>
      <c r="BD636" s="10"/>
      <c r="BE636" s="173"/>
    </row>
    <row r="637" spans="1:57">
      <c r="A637" s="691">
        <v>0.44444444444444442</v>
      </c>
      <c r="B637" s="10">
        <v>13.55</v>
      </c>
      <c r="C637" s="10">
        <v>15.81</v>
      </c>
      <c r="D637" s="10">
        <v>15.71</v>
      </c>
      <c r="E637" s="10">
        <v>14.48</v>
      </c>
      <c r="F637" s="10">
        <v>14.16</v>
      </c>
      <c r="G637" s="10">
        <v>15.81</v>
      </c>
      <c r="H637" s="10">
        <v>14.96</v>
      </c>
      <c r="I637" s="10">
        <v>13.62</v>
      </c>
      <c r="J637" s="13">
        <v>12.77</v>
      </c>
      <c r="K637" s="10">
        <v>14.89</v>
      </c>
      <c r="L637" s="10">
        <v>16.93</v>
      </c>
      <c r="M637" s="10">
        <v>14.97</v>
      </c>
      <c r="N637" s="10">
        <v>16.579999999999998</v>
      </c>
      <c r="O637" s="10">
        <v>15.81</v>
      </c>
      <c r="P637" s="10">
        <v>15.47</v>
      </c>
      <c r="Q637" s="10">
        <v>12.67</v>
      </c>
      <c r="R637" s="676"/>
      <c r="S637" s="692">
        <v>0.44444444444444442</v>
      </c>
      <c r="T637" s="10">
        <f t="shared" si="46"/>
        <v>0</v>
      </c>
      <c r="U637" s="10">
        <f t="shared" si="46"/>
        <v>0</v>
      </c>
      <c r="V637" s="10">
        <f t="shared" si="46"/>
        <v>0</v>
      </c>
      <c r="W637" s="10">
        <f t="shared" si="46"/>
        <v>0</v>
      </c>
      <c r="X637" s="10">
        <f t="shared" si="46"/>
        <v>0</v>
      </c>
      <c r="Y637" s="10">
        <f t="shared" si="46"/>
        <v>0</v>
      </c>
      <c r="Z637" s="10">
        <f t="shared" si="46"/>
        <v>0</v>
      </c>
      <c r="AA637" s="10">
        <f t="shared" si="46"/>
        <v>0</v>
      </c>
      <c r="AB637" s="13">
        <f t="shared" si="45"/>
        <v>0</v>
      </c>
      <c r="AC637" s="10">
        <f t="shared" si="45"/>
        <v>0</v>
      </c>
      <c r="AD637" s="10">
        <f t="shared" si="45"/>
        <v>0</v>
      </c>
      <c r="AE637" s="10">
        <f t="shared" si="45"/>
        <v>0</v>
      </c>
      <c r="AF637" s="10">
        <f t="shared" si="43"/>
        <v>0</v>
      </c>
      <c r="AG637" s="10">
        <f t="shared" si="43"/>
        <v>0</v>
      </c>
      <c r="AH637" s="10">
        <f t="shared" si="43"/>
        <v>0</v>
      </c>
      <c r="AI637" s="10">
        <f t="shared" ref="AI637:AI700" si="47">Q637-Q636</f>
        <v>0</v>
      </c>
      <c r="AJ637" s="10"/>
      <c r="AK637" s="10"/>
      <c r="AL637" s="10"/>
      <c r="AM637" s="10"/>
      <c r="AN637" s="10"/>
      <c r="AO637" s="10"/>
      <c r="AP637" s="10"/>
      <c r="AQ637" s="10"/>
      <c r="AR637" s="10"/>
      <c r="AS637" s="10"/>
      <c r="AT637" s="10"/>
      <c r="AU637" s="10"/>
      <c r="AV637" s="10"/>
      <c r="AW637" s="10"/>
      <c r="AX637" s="10"/>
      <c r="AY637" s="10"/>
      <c r="AZ637" s="10"/>
      <c r="BA637" s="10"/>
      <c r="BB637" s="10"/>
      <c r="BC637" s="10"/>
      <c r="BD637" s="10"/>
      <c r="BE637" s="173"/>
    </row>
    <row r="638" spans="1:57">
      <c r="A638" s="691">
        <v>0.44791666666666669</v>
      </c>
      <c r="B638" s="10">
        <v>13.55</v>
      </c>
      <c r="C638" s="10">
        <v>15.81</v>
      </c>
      <c r="D638" s="10">
        <v>15.71</v>
      </c>
      <c r="E638" s="10">
        <v>14.48</v>
      </c>
      <c r="F638" s="10">
        <v>14.16</v>
      </c>
      <c r="G638" s="10">
        <v>15.81</v>
      </c>
      <c r="H638" s="10">
        <v>14.96</v>
      </c>
      <c r="I638" s="10">
        <v>13.62</v>
      </c>
      <c r="J638" s="13">
        <v>12.88</v>
      </c>
      <c r="K638" s="10">
        <v>14.9</v>
      </c>
      <c r="L638" s="10">
        <v>16.93</v>
      </c>
      <c r="M638" s="10">
        <v>14.97</v>
      </c>
      <c r="N638" s="10">
        <v>16.579999999999998</v>
      </c>
      <c r="O638" s="10">
        <v>15.81</v>
      </c>
      <c r="P638" s="10">
        <v>15.59</v>
      </c>
      <c r="Q638" s="10">
        <v>12.67</v>
      </c>
      <c r="R638" s="676"/>
      <c r="S638" s="692">
        <v>0.44791666666666669</v>
      </c>
      <c r="T638" s="10">
        <f t="shared" si="46"/>
        <v>0</v>
      </c>
      <c r="U638" s="10">
        <f t="shared" si="46"/>
        <v>0</v>
      </c>
      <c r="V638" s="10">
        <f t="shared" si="46"/>
        <v>0</v>
      </c>
      <c r="W638" s="10">
        <f t="shared" si="46"/>
        <v>0</v>
      </c>
      <c r="X638" s="10">
        <f t="shared" si="46"/>
        <v>0</v>
      </c>
      <c r="Y638" s="10">
        <f t="shared" si="46"/>
        <v>0</v>
      </c>
      <c r="Z638" s="10">
        <f t="shared" si="46"/>
        <v>0</v>
      </c>
      <c r="AA638" s="10">
        <f t="shared" si="46"/>
        <v>0</v>
      </c>
      <c r="AB638" s="13">
        <f t="shared" si="45"/>
        <v>0.11000000000000121</v>
      </c>
      <c r="AC638" s="10">
        <f t="shared" si="45"/>
        <v>9.9999999999997868E-3</v>
      </c>
      <c r="AD638" s="10">
        <f t="shared" si="45"/>
        <v>0</v>
      </c>
      <c r="AE638" s="10">
        <f t="shared" si="45"/>
        <v>0</v>
      </c>
      <c r="AF638" s="10">
        <f t="shared" si="45"/>
        <v>0</v>
      </c>
      <c r="AG638" s="10">
        <f t="shared" si="45"/>
        <v>0</v>
      </c>
      <c r="AH638" s="10">
        <f t="shared" si="45"/>
        <v>0.11999999999999922</v>
      </c>
      <c r="AI638" s="10">
        <f t="shared" si="47"/>
        <v>0</v>
      </c>
      <c r="AJ638" s="10"/>
      <c r="AK638" s="10"/>
      <c r="AL638" s="10"/>
      <c r="AM638" s="10"/>
      <c r="AN638" s="10"/>
      <c r="AO638" s="10"/>
      <c r="AP638" s="10"/>
      <c r="AQ638" s="10"/>
      <c r="AR638" s="10"/>
      <c r="AS638" s="10"/>
      <c r="AT638" s="10"/>
      <c r="AU638" s="10"/>
      <c r="AV638" s="10"/>
      <c r="AW638" s="10"/>
      <c r="AX638" s="10"/>
      <c r="AY638" s="10"/>
      <c r="AZ638" s="10"/>
      <c r="BA638" s="10"/>
      <c r="BB638" s="10"/>
      <c r="BC638" s="10"/>
      <c r="BD638" s="10"/>
      <c r="BE638" s="173"/>
    </row>
    <row r="639" spans="1:57">
      <c r="A639" s="691">
        <v>0.4513888888888889</v>
      </c>
      <c r="B639" s="10">
        <v>13.55</v>
      </c>
      <c r="C639" s="10">
        <v>15.81</v>
      </c>
      <c r="D639" s="10">
        <v>15.71</v>
      </c>
      <c r="E639" s="10">
        <v>14.48</v>
      </c>
      <c r="F639" s="10">
        <v>14.16</v>
      </c>
      <c r="G639" s="10">
        <v>15.81</v>
      </c>
      <c r="H639" s="10">
        <v>14.96</v>
      </c>
      <c r="I639" s="10">
        <v>13.78</v>
      </c>
      <c r="J639" s="13">
        <v>12.94</v>
      </c>
      <c r="K639" s="10">
        <v>14.9</v>
      </c>
      <c r="L639" s="10">
        <v>16.93</v>
      </c>
      <c r="M639" s="10">
        <v>14.97</v>
      </c>
      <c r="N639" s="10">
        <v>16.579999999999998</v>
      </c>
      <c r="O639" s="10">
        <v>15.81</v>
      </c>
      <c r="P639" s="10">
        <v>15.59</v>
      </c>
      <c r="Q639" s="10">
        <v>12.67</v>
      </c>
      <c r="R639" s="676"/>
      <c r="S639" s="692">
        <v>0.4513888888888889</v>
      </c>
      <c r="T639" s="10">
        <f t="shared" si="46"/>
        <v>0</v>
      </c>
      <c r="U639" s="10">
        <f t="shared" si="46"/>
        <v>0</v>
      </c>
      <c r="V639" s="10">
        <f t="shared" si="46"/>
        <v>0</v>
      </c>
      <c r="W639" s="10">
        <f t="shared" si="46"/>
        <v>0</v>
      </c>
      <c r="X639" s="10">
        <f t="shared" si="46"/>
        <v>0</v>
      </c>
      <c r="Y639" s="10">
        <f t="shared" si="46"/>
        <v>0</v>
      </c>
      <c r="Z639" s="10">
        <f t="shared" si="46"/>
        <v>0</v>
      </c>
      <c r="AA639" s="10">
        <f t="shared" si="46"/>
        <v>0.16000000000000014</v>
      </c>
      <c r="AB639" s="13">
        <f t="shared" si="45"/>
        <v>5.9999999999998721E-2</v>
      </c>
      <c r="AC639" s="10">
        <f t="shared" si="45"/>
        <v>0</v>
      </c>
      <c r="AD639" s="10">
        <f t="shared" si="45"/>
        <v>0</v>
      </c>
      <c r="AE639" s="10">
        <f t="shared" si="45"/>
        <v>0</v>
      </c>
      <c r="AF639" s="10">
        <f t="shared" si="45"/>
        <v>0</v>
      </c>
      <c r="AG639" s="10">
        <f t="shared" si="45"/>
        <v>0</v>
      </c>
      <c r="AH639" s="10">
        <f t="shared" si="45"/>
        <v>0</v>
      </c>
      <c r="AI639" s="10">
        <f t="shared" si="47"/>
        <v>0</v>
      </c>
      <c r="AJ639" s="10"/>
      <c r="AK639" s="10"/>
      <c r="AL639" s="10"/>
      <c r="AM639" s="10"/>
      <c r="AN639" s="10"/>
      <c r="AO639" s="10"/>
      <c r="AP639" s="10"/>
      <c r="AQ639" s="10"/>
      <c r="AR639" s="10"/>
      <c r="AS639" s="10"/>
      <c r="AT639" s="10"/>
      <c r="AU639" s="10"/>
      <c r="AV639" s="10"/>
      <c r="AW639" s="10"/>
      <c r="AX639" s="10"/>
      <c r="AY639" s="10"/>
      <c r="AZ639" s="10"/>
      <c r="BA639" s="10"/>
      <c r="BB639" s="10"/>
      <c r="BC639" s="10"/>
      <c r="BD639" s="10"/>
      <c r="BE639" s="173"/>
    </row>
    <row r="640" spans="1:57" ht="16" thickBot="1">
      <c r="A640" s="691">
        <v>0.4548611111111111</v>
      </c>
      <c r="B640" s="10">
        <v>13.55</v>
      </c>
      <c r="C640" s="10">
        <v>15.81</v>
      </c>
      <c r="D640" s="10">
        <v>15.71</v>
      </c>
      <c r="E640" s="10">
        <v>14.48</v>
      </c>
      <c r="F640" s="10">
        <v>14.16</v>
      </c>
      <c r="G640" s="10">
        <v>15.81</v>
      </c>
      <c r="H640" s="10">
        <v>14.96</v>
      </c>
      <c r="I640" s="10">
        <v>13.78</v>
      </c>
      <c r="J640" s="13">
        <v>12.94</v>
      </c>
      <c r="K640" s="10">
        <v>14.9</v>
      </c>
      <c r="L640" s="10">
        <v>16.93</v>
      </c>
      <c r="M640" s="10">
        <v>14.97</v>
      </c>
      <c r="N640" s="10">
        <v>16.579999999999998</v>
      </c>
      <c r="O640" s="10">
        <v>15.81</v>
      </c>
      <c r="P640" s="10">
        <v>15.59</v>
      </c>
      <c r="Q640" s="10">
        <v>12.67</v>
      </c>
      <c r="R640" s="676"/>
      <c r="S640" s="692">
        <v>0.4548611111111111</v>
      </c>
      <c r="T640" s="10">
        <f t="shared" si="46"/>
        <v>0</v>
      </c>
      <c r="U640" s="10">
        <f t="shared" si="46"/>
        <v>0</v>
      </c>
      <c r="V640" s="10">
        <f t="shared" si="46"/>
        <v>0</v>
      </c>
      <c r="W640" s="10">
        <f t="shared" si="46"/>
        <v>0</v>
      </c>
      <c r="X640" s="10">
        <f t="shared" si="46"/>
        <v>0</v>
      </c>
      <c r="Y640" s="10">
        <f t="shared" si="46"/>
        <v>0</v>
      </c>
      <c r="Z640" s="10">
        <f t="shared" si="46"/>
        <v>0</v>
      </c>
      <c r="AA640" s="10">
        <f t="shared" si="46"/>
        <v>0</v>
      </c>
      <c r="AB640" s="13">
        <f t="shared" si="45"/>
        <v>0</v>
      </c>
      <c r="AC640" s="10">
        <f t="shared" si="45"/>
        <v>0</v>
      </c>
      <c r="AD640" s="10">
        <f t="shared" si="45"/>
        <v>0</v>
      </c>
      <c r="AE640" s="10">
        <f t="shared" si="45"/>
        <v>0</v>
      </c>
      <c r="AF640" s="10">
        <f t="shared" si="45"/>
        <v>0</v>
      </c>
      <c r="AG640" s="10">
        <f t="shared" si="45"/>
        <v>0</v>
      </c>
      <c r="AH640" s="10">
        <f t="shared" si="45"/>
        <v>0</v>
      </c>
      <c r="AI640" s="10">
        <f t="shared" si="47"/>
        <v>0</v>
      </c>
      <c r="AJ640" s="10"/>
      <c r="AK640" s="10"/>
      <c r="AL640" s="10"/>
      <c r="AM640" s="10"/>
      <c r="AN640" s="10"/>
      <c r="AO640" s="10"/>
      <c r="AP640" s="10"/>
      <c r="AQ640" s="10"/>
      <c r="AR640" s="10"/>
      <c r="AS640" s="10"/>
      <c r="AT640" s="10"/>
      <c r="AU640" s="10"/>
      <c r="AV640" s="10"/>
      <c r="AW640" s="10"/>
      <c r="AX640" s="10"/>
      <c r="AY640" s="10"/>
      <c r="AZ640" s="10"/>
      <c r="BA640" s="10"/>
      <c r="BB640" s="10"/>
      <c r="BC640" s="10"/>
      <c r="BD640" s="10"/>
      <c r="BE640" s="173"/>
    </row>
    <row r="641" spans="1:57" ht="16" thickTop="1">
      <c r="A641" s="690">
        <v>0.45833333333333331</v>
      </c>
      <c r="B641" s="91">
        <v>13.55</v>
      </c>
      <c r="C641" s="91">
        <v>15.81</v>
      </c>
      <c r="D641" s="91">
        <v>15.71</v>
      </c>
      <c r="E641" s="91">
        <v>14.48</v>
      </c>
      <c r="F641" s="91">
        <v>14.16</v>
      </c>
      <c r="G641" s="91">
        <v>15.81</v>
      </c>
      <c r="H641" s="91">
        <v>14.96</v>
      </c>
      <c r="I641" s="91">
        <v>13.78</v>
      </c>
      <c r="J641" s="345">
        <v>12.94</v>
      </c>
      <c r="K641" s="91">
        <v>14.9</v>
      </c>
      <c r="L641" s="91">
        <v>16.93</v>
      </c>
      <c r="M641" s="91">
        <v>14.97</v>
      </c>
      <c r="N641" s="91">
        <v>16.579999999999998</v>
      </c>
      <c r="O641" s="91">
        <v>15.81</v>
      </c>
      <c r="P641" s="91">
        <v>15.59</v>
      </c>
      <c r="Q641" s="91">
        <v>12.67</v>
      </c>
      <c r="R641" s="676"/>
      <c r="S641" s="673">
        <v>0.45833333333333331</v>
      </c>
      <c r="T641" s="91">
        <f t="shared" si="46"/>
        <v>0</v>
      </c>
      <c r="U641" s="91">
        <f t="shared" si="46"/>
        <v>0</v>
      </c>
      <c r="V641" s="91">
        <f t="shared" si="46"/>
        <v>0</v>
      </c>
      <c r="W641" s="91">
        <f t="shared" si="46"/>
        <v>0</v>
      </c>
      <c r="X641" s="91">
        <f t="shared" si="46"/>
        <v>0</v>
      </c>
      <c r="Y641" s="91">
        <f t="shared" si="46"/>
        <v>0</v>
      </c>
      <c r="Z641" s="91">
        <f t="shared" si="46"/>
        <v>0</v>
      </c>
      <c r="AA641" s="91">
        <f t="shared" si="46"/>
        <v>0</v>
      </c>
      <c r="AB641" s="345">
        <f t="shared" si="45"/>
        <v>0</v>
      </c>
      <c r="AC641" s="91">
        <f t="shared" si="45"/>
        <v>0</v>
      </c>
      <c r="AD641" s="91">
        <f t="shared" si="45"/>
        <v>0</v>
      </c>
      <c r="AE641" s="91">
        <f t="shared" si="45"/>
        <v>0</v>
      </c>
      <c r="AF641" s="91">
        <f t="shared" si="45"/>
        <v>0</v>
      </c>
      <c r="AG641" s="91">
        <f t="shared" si="45"/>
        <v>0</v>
      </c>
      <c r="AH641" s="91">
        <f t="shared" si="45"/>
        <v>0</v>
      </c>
      <c r="AI641" s="91">
        <f t="shared" si="47"/>
        <v>0</v>
      </c>
      <c r="AJ641" s="10"/>
      <c r="AK641" s="10"/>
      <c r="AL641" s="10"/>
      <c r="AM641" s="10"/>
      <c r="AN641" s="10"/>
      <c r="AO641" s="10"/>
      <c r="AP641" s="10"/>
      <c r="AQ641" s="10"/>
      <c r="AR641" s="10"/>
      <c r="AS641" s="10"/>
      <c r="AT641" s="10"/>
      <c r="AU641" s="10"/>
      <c r="AV641" s="10"/>
      <c r="AW641" s="10"/>
      <c r="AX641" s="10"/>
      <c r="AY641" s="10"/>
      <c r="AZ641" s="10"/>
      <c r="BA641" s="10"/>
      <c r="BB641" s="10"/>
      <c r="BC641" s="10"/>
      <c r="BD641" s="10"/>
      <c r="BE641" s="173"/>
    </row>
    <row r="642" spans="1:57">
      <c r="A642" s="691">
        <v>0.46180555555555558</v>
      </c>
      <c r="B642" s="10">
        <v>13.55</v>
      </c>
      <c r="C642" s="10">
        <v>15.81</v>
      </c>
      <c r="D642" s="10">
        <v>15.76</v>
      </c>
      <c r="E642" s="10">
        <v>14.48</v>
      </c>
      <c r="F642" s="10">
        <v>14.16</v>
      </c>
      <c r="G642" s="10">
        <v>15.81</v>
      </c>
      <c r="H642" s="10">
        <v>14.96</v>
      </c>
      <c r="I642" s="10">
        <v>13.78</v>
      </c>
      <c r="J642" s="13">
        <v>12.94</v>
      </c>
      <c r="K642" s="10">
        <v>14.9</v>
      </c>
      <c r="L642" s="10">
        <v>16.93</v>
      </c>
      <c r="M642" s="10">
        <v>14.97</v>
      </c>
      <c r="N642" s="10">
        <v>16.579999999999998</v>
      </c>
      <c r="O642" s="10">
        <v>15.81</v>
      </c>
      <c r="P642" s="10">
        <v>15.59</v>
      </c>
      <c r="Q642" s="10">
        <v>12.67</v>
      </c>
      <c r="R642" s="676"/>
      <c r="S642" s="692">
        <v>0.46180555555555558</v>
      </c>
      <c r="T642" s="10">
        <f t="shared" si="46"/>
        <v>0</v>
      </c>
      <c r="U642" s="10">
        <f t="shared" si="46"/>
        <v>0</v>
      </c>
      <c r="V642" s="10">
        <f t="shared" si="46"/>
        <v>4.9999999999998934E-2</v>
      </c>
      <c r="W642" s="10">
        <f t="shared" si="46"/>
        <v>0</v>
      </c>
      <c r="X642" s="10">
        <f t="shared" si="46"/>
        <v>0</v>
      </c>
      <c r="Y642" s="10">
        <f t="shared" si="46"/>
        <v>0</v>
      </c>
      <c r="Z642" s="10">
        <f t="shared" si="46"/>
        <v>0</v>
      </c>
      <c r="AA642" s="10">
        <f t="shared" si="46"/>
        <v>0</v>
      </c>
      <c r="AB642" s="13">
        <f t="shared" si="45"/>
        <v>0</v>
      </c>
      <c r="AC642" s="10">
        <f t="shared" si="45"/>
        <v>0</v>
      </c>
      <c r="AD642" s="10">
        <f t="shared" si="45"/>
        <v>0</v>
      </c>
      <c r="AE642" s="10">
        <f t="shared" si="45"/>
        <v>0</v>
      </c>
      <c r="AF642" s="10">
        <f t="shared" si="45"/>
        <v>0</v>
      </c>
      <c r="AG642" s="10">
        <f t="shared" si="45"/>
        <v>0</v>
      </c>
      <c r="AH642" s="10">
        <f t="shared" si="45"/>
        <v>0</v>
      </c>
      <c r="AI642" s="10">
        <f t="shared" si="47"/>
        <v>0</v>
      </c>
      <c r="AJ642" s="10"/>
      <c r="AK642" s="10"/>
      <c r="AL642" s="10"/>
      <c r="AM642" s="10"/>
      <c r="AN642" s="10"/>
      <c r="AO642" s="10"/>
      <c r="AP642" s="10"/>
      <c r="AQ642" s="10"/>
      <c r="AR642" s="10"/>
      <c r="AS642" s="10"/>
      <c r="AT642" s="10"/>
      <c r="AU642" s="10"/>
      <c r="AV642" s="10"/>
      <c r="AW642" s="10"/>
      <c r="AX642" s="10"/>
      <c r="AY642" s="10"/>
      <c r="AZ642" s="10"/>
      <c r="BA642" s="10"/>
      <c r="BB642" s="10"/>
      <c r="BC642" s="10"/>
      <c r="BD642" s="10"/>
      <c r="BE642" s="173"/>
    </row>
    <row r="643" spans="1:57">
      <c r="A643" s="691">
        <v>0.46527777777777773</v>
      </c>
      <c r="B643" s="10">
        <v>13.55</v>
      </c>
      <c r="C643" s="10">
        <v>15.81</v>
      </c>
      <c r="D643" s="10">
        <v>15.83</v>
      </c>
      <c r="E643" s="10">
        <v>14.48</v>
      </c>
      <c r="F643" s="10">
        <v>14.16</v>
      </c>
      <c r="G643" s="10">
        <v>15.81</v>
      </c>
      <c r="H643" s="10">
        <v>14.96</v>
      </c>
      <c r="I643" s="10">
        <v>13.78</v>
      </c>
      <c r="J643" s="13">
        <v>12.94</v>
      </c>
      <c r="K643" s="10">
        <v>14.9</v>
      </c>
      <c r="L643" s="10">
        <v>16.93</v>
      </c>
      <c r="M643" s="10">
        <v>14.97</v>
      </c>
      <c r="N643" s="10">
        <v>16.579999999999998</v>
      </c>
      <c r="O643" s="10">
        <v>15.81</v>
      </c>
      <c r="P643" s="10">
        <v>15.59</v>
      </c>
      <c r="Q643" s="10">
        <v>12.67</v>
      </c>
      <c r="R643" s="676"/>
      <c r="S643" s="692">
        <v>0.46527777777777773</v>
      </c>
      <c r="T643" s="10">
        <f t="shared" si="46"/>
        <v>0</v>
      </c>
      <c r="U643" s="10">
        <f t="shared" si="46"/>
        <v>0</v>
      </c>
      <c r="V643" s="10">
        <f t="shared" si="46"/>
        <v>7.0000000000000284E-2</v>
      </c>
      <c r="W643" s="10">
        <f t="shared" si="46"/>
        <v>0</v>
      </c>
      <c r="X643" s="10">
        <f t="shared" si="46"/>
        <v>0</v>
      </c>
      <c r="Y643" s="10">
        <f t="shared" si="46"/>
        <v>0</v>
      </c>
      <c r="Z643" s="10">
        <f t="shared" si="46"/>
        <v>0</v>
      </c>
      <c r="AA643" s="10">
        <f t="shared" si="46"/>
        <v>0</v>
      </c>
      <c r="AB643" s="13">
        <f t="shared" si="45"/>
        <v>0</v>
      </c>
      <c r="AC643" s="10">
        <f t="shared" si="45"/>
        <v>0</v>
      </c>
      <c r="AD643" s="10">
        <f t="shared" si="45"/>
        <v>0</v>
      </c>
      <c r="AE643" s="10">
        <f t="shared" si="45"/>
        <v>0</v>
      </c>
      <c r="AF643" s="10">
        <f t="shared" si="45"/>
        <v>0</v>
      </c>
      <c r="AG643" s="10">
        <f t="shared" si="45"/>
        <v>0</v>
      </c>
      <c r="AH643" s="10">
        <f t="shared" si="45"/>
        <v>0</v>
      </c>
      <c r="AI643" s="10">
        <f t="shared" si="47"/>
        <v>0</v>
      </c>
      <c r="AJ643" s="10"/>
      <c r="AK643" s="10"/>
      <c r="AL643" s="10"/>
      <c r="AM643" s="10"/>
      <c r="AN643" s="10"/>
      <c r="AO643" s="10"/>
      <c r="AP643" s="10"/>
      <c r="AQ643" s="10"/>
      <c r="AR643" s="10"/>
      <c r="AS643" s="10"/>
      <c r="AT643" s="10"/>
      <c r="AU643" s="10"/>
      <c r="AV643" s="10"/>
      <c r="AW643" s="10"/>
      <c r="AX643" s="10"/>
      <c r="AY643" s="10"/>
      <c r="AZ643" s="10"/>
      <c r="BA643" s="10"/>
      <c r="BB643" s="10"/>
      <c r="BC643" s="10"/>
      <c r="BD643" s="10"/>
      <c r="BE643" s="173"/>
    </row>
    <row r="644" spans="1:57">
      <c r="A644" s="691">
        <v>0.46875</v>
      </c>
      <c r="B644" s="10">
        <v>13.55</v>
      </c>
      <c r="C644" s="10">
        <v>15.81</v>
      </c>
      <c r="D644" s="10">
        <v>15.83</v>
      </c>
      <c r="E644" s="10">
        <v>14.48</v>
      </c>
      <c r="F644" s="10">
        <v>14.16</v>
      </c>
      <c r="G644" s="10">
        <v>15.81</v>
      </c>
      <c r="H644" s="10">
        <v>14.96</v>
      </c>
      <c r="I644" s="10">
        <v>13.78</v>
      </c>
      <c r="J644" s="13">
        <v>12.94</v>
      </c>
      <c r="K644" s="10">
        <v>14.9</v>
      </c>
      <c r="L644" s="10">
        <v>16.93</v>
      </c>
      <c r="M644" s="10">
        <v>14.97</v>
      </c>
      <c r="N644" s="10">
        <v>16.579999999999998</v>
      </c>
      <c r="O644" s="10">
        <v>15.81</v>
      </c>
      <c r="P644" s="10">
        <v>15.59</v>
      </c>
      <c r="Q644" s="10">
        <v>12.67</v>
      </c>
      <c r="R644" s="676"/>
      <c r="S644" s="692">
        <v>0.46875</v>
      </c>
      <c r="T644" s="10">
        <f t="shared" si="46"/>
        <v>0</v>
      </c>
      <c r="U644" s="10">
        <f t="shared" si="46"/>
        <v>0</v>
      </c>
      <c r="V644" s="10">
        <f t="shared" si="46"/>
        <v>0</v>
      </c>
      <c r="W644" s="10">
        <f t="shared" si="46"/>
        <v>0</v>
      </c>
      <c r="X644" s="10">
        <f t="shared" si="46"/>
        <v>0</v>
      </c>
      <c r="Y644" s="10">
        <f t="shared" si="46"/>
        <v>0</v>
      </c>
      <c r="Z644" s="10">
        <f t="shared" si="46"/>
        <v>0</v>
      </c>
      <c r="AA644" s="10">
        <f t="shared" si="46"/>
        <v>0</v>
      </c>
      <c r="AB644" s="13">
        <f t="shared" si="45"/>
        <v>0</v>
      </c>
      <c r="AC644" s="10">
        <f t="shared" si="45"/>
        <v>0</v>
      </c>
      <c r="AD644" s="10">
        <f t="shared" si="45"/>
        <v>0</v>
      </c>
      <c r="AE644" s="10">
        <f t="shared" si="45"/>
        <v>0</v>
      </c>
      <c r="AF644" s="10">
        <f t="shared" si="45"/>
        <v>0</v>
      </c>
      <c r="AG644" s="10">
        <f t="shared" si="45"/>
        <v>0</v>
      </c>
      <c r="AH644" s="10">
        <f t="shared" si="45"/>
        <v>0</v>
      </c>
      <c r="AI644" s="10">
        <f t="shared" si="47"/>
        <v>0</v>
      </c>
      <c r="AJ644" s="10"/>
      <c r="AK644" s="10"/>
      <c r="AL644" s="10"/>
      <c r="AM644" s="10"/>
      <c r="AN644" s="10"/>
      <c r="AO644" s="10"/>
      <c r="AP644" s="10"/>
      <c r="AQ644" s="10"/>
      <c r="AR644" s="10"/>
      <c r="AS644" s="10"/>
      <c r="AT644" s="10"/>
      <c r="AU644" s="10"/>
      <c r="AV644" s="10"/>
      <c r="AW644" s="10"/>
      <c r="AX644" s="10"/>
      <c r="AY644" s="10"/>
      <c r="AZ644" s="10"/>
      <c r="BA644" s="10"/>
      <c r="BB644" s="10"/>
      <c r="BC644" s="10"/>
      <c r="BD644" s="10"/>
      <c r="BE644" s="173"/>
    </row>
    <row r="645" spans="1:57">
      <c r="A645" s="691">
        <v>0.47222222222222227</v>
      </c>
      <c r="B645" s="10">
        <v>13.55</v>
      </c>
      <c r="C645" s="10">
        <v>15.81</v>
      </c>
      <c r="D645" s="10">
        <v>15.83</v>
      </c>
      <c r="E645" s="10">
        <v>14.48</v>
      </c>
      <c r="F645" s="10">
        <v>14.16</v>
      </c>
      <c r="G645" s="10">
        <v>15.81</v>
      </c>
      <c r="H645" s="10">
        <v>14.96</v>
      </c>
      <c r="I645" s="10">
        <v>13.78</v>
      </c>
      <c r="J645" s="13">
        <v>12.94</v>
      </c>
      <c r="K645" s="10">
        <v>14.9</v>
      </c>
      <c r="L645" s="10">
        <v>16.93</v>
      </c>
      <c r="M645" s="10">
        <v>14.97</v>
      </c>
      <c r="N645" s="10">
        <v>16.579999999999998</v>
      </c>
      <c r="O645" s="10">
        <v>15.81</v>
      </c>
      <c r="P645" s="10">
        <v>15.59</v>
      </c>
      <c r="Q645" s="10">
        <v>12.67</v>
      </c>
      <c r="R645" s="676"/>
      <c r="S645" s="692">
        <v>0.47222222222222227</v>
      </c>
      <c r="T645" s="10">
        <f t="shared" si="46"/>
        <v>0</v>
      </c>
      <c r="U645" s="10">
        <f t="shared" si="46"/>
        <v>0</v>
      </c>
      <c r="V645" s="10">
        <f t="shared" si="46"/>
        <v>0</v>
      </c>
      <c r="W645" s="10">
        <f t="shared" si="46"/>
        <v>0</v>
      </c>
      <c r="X645" s="10">
        <f t="shared" si="46"/>
        <v>0</v>
      </c>
      <c r="Y645" s="10">
        <f t="shared" si="46"/>
        <v>0</v>
      </c>
      <c r="Z645" s="10">
        <f t="shared" si="46"/>
        <v>0</v>
      </c>
      <c r="AA645" s="10">
        <f t="shared" si="46"/>
        <v>0</v>
      </c>
      <c r="AB645" s="13">
        <f t="shared" si="45"/>
        <v>0</v>
      </c>
      <c r="AC645" s="10">
        <f t="shared" si="45"/>
        <v>0</v>
      </c>
      <c r="AD645" s="10">
        <f t="shared" si="45"/>
        <v>0</v>
      </c>
      <c r="AE645" s="10">
        <f t="shared" si="45"/>
        <v>0</v>
      </c>
      <c r="AF645" s="10">
        <f t="shared" si="45"/>
        <v>0</v>
      </c>
      <c r="AG645" s="10">
        <f t="shared" si="45"/>
        <v>0</v>
      </c>
      <c r="AH645" s="10">
        <f t="shared" si="45"/>
        <v>0</v>
      </c>
      <c r="AI645" s="10">
        <f t="shared" si="47"/>
        <v>0</v>
      </c>
      <c r="AJ645" s="10"/>
      <c r="AK645" s="10"/>
      <c r="AL645" s="10"/>
      <c r="AM645" s="10"/>
      <c r="AN645" s="10"/>
      <c r="AO645" s="10"/>
      <c r="AP645" s="10"/>
      <c r="AQ645" s="10"/>
      <c r="AR645" s="10"/>
      <c r="AS645" s="10"/>
      <c r="AT645" s="10"/>
      <c r="AU645" s="10"/>
      <c r="AV645" s="10"/>
      <c r="AW645" s="10"/>
      <c r="AX645" s="10"/>
      <c r="AY645" s="10"/>
      <c r="AZ645" s="10"/>
      <c r="BA645" s="10"/>
      <c r="BB645" s="10"/>
      <c r="BC645" s="10"/>
      <c r="BD645" s="10"/>
      <c r="BE645" s="173"/>
    </row>
    <row r="646" spans="1:57">
      <c r="A646" s="691">
        <v>0.47569444444444442</v>
      </c>
      <c r="B646" s="10">
        <v>13.55</v>
      </c>
      <c r="C646" s="10">
        <v>15.81</v>
      </c>
      <c r="D646" s="10">
        <v>15.83</v>
      </c>
      <c r="E646" s="10">
        <v>14.48</v>
      </c>
      <c r="F646" s="10">
        <v>14.16</v>
      </c>
      <c r="G646" s="10">
        <v>15.81</v>
      </c>
      <c r="H646" s="10">
        <v>14.96</v>
      </c>
      <c r="I646" s="10">
        <v>13.78</v>
      </c>
      <c r="J646" s="13">
        <v>12.94</v>
      </c>
      <c r="K646" s="10">
        <v>14.9</v>
      </c>
      <c r="L646" s="10">
        <v>16.93</v>
      </c>
      <c r="M646" s="10">
        <v>14.97</v>
      </c>
      <c r="N646" s="10">
        <v>16.579999999999998</v>
      </c>
      <c r="O646" s="10">
        <v>15.81</v>
      </c>
      <c r="P646" s="10">
        <v>15.59</v>
      </c>
      <c r="Q646" s="10">
        <v>12.67</v>
      </c>
      <c r="R646" s="676"/>
      <c r="S646" s="692">
        <v>0.47569444444444442</v>
      </c>
      <c r="T646" s="10">
        <f t="shared" si="46"/>
        <v>0</v>
      </c>
      <c r="U646" s="10">
        <f t="shared" si="46"/>
        <v>0</v>
      </c>
      <c r="V646" s="10">
        <f t="shared" si="46"/>
        <v>0</v>
      </c>
      <c r="W646" s="10">
        <f t="shared" si="46"/>
        <v>0</v>
      </c>
      <c r="X646" s="10">
        <f t="shared" si="46"/>
        <v>0</v>
      </c>
      <c r="Y646" s="10">
        <f t="shared" si="46"/>
        <v>0</v>
      </c>
      <c r="Z646" s="10">
        <f t="shared" si="46"/>
        <v>0</v>
      </c>
      <c r="AA646" s="10">
        <f t="shared" si="46"/>
        <v>0</v>
      </c>
      <c r="AB646" s="13">
        <f t="shared" si="45"/>
        <v>0</v>
      </c>
      <c r="AC646" s="10">
        <f t="shared" si="45"/>
        <v>0</v>
      </c>
      <c r="AD646" s="10">
        <f t="shared" si="45"/>
        <v>0</v>
      </c>
      <c r="AE646" s="10">
        <f t="shared" si="45"/>
        <v>0</v>
      </c>
      <c r="AF646" s="10">
        <f t="shared" si="45"/>
        <v>0</v>
      </c>
      <c r="AG646" s="10">
        <f t="shared" si="45"/>
        <v>0</v>
      </c>
      <c r="AH646" s="10">
        <f t="shared" si="45"/>
        <v>0</v>
      </c>
      <c r="AI646" s="10">
        <f t="shared" si="47"/>
        <v>0</v>
      </c>
      <c r="AJ646" s="10"/>
      <c r="AK646" s="10"/>
      <c r="AL646" s="10"/>
      <c r="AM646" s="10"/>
      <c r="AN646" s="10"/>
      <c r="AO646" s="10"/>
      <c r="AP646" s="10"/>
      <c r="AQ646" s="10"/>
      <c r="AR646" s="10"/>
      <c r="AS646" s="10"/>
      <c r="AT646" s="10"/>
      <c r="AU646" s="10"/>
      <c r="AV646" s="10"/>
      <c r="AW646" s="10"/>
      <c r="AX646" s="10"/>
      <c r="AY646" s="10"/>
      <c r="AZ646" s="10"/>
      <c r="BA646" s="10"/>
      <c r="BB646" s="10"/>
      <c r="BC646" s="10"/>
      <c r="BD646" s="10"/>
      <c r="BE646" s="173"/>
    </row>
    <row r="647" spans="1:57">
      <c r="A647" s="691">
        <v>0.47916666666666669</v>
      </c>
      <c r="B647" s="10">
        <v>13.55</v>
      </c>
      <c r="C647" s="10">
        <v>15.81</v>
      </c>
      <c r="D647" s="10">
        <v>15.83</v>
      </c>
      <c r="E647" s="10">
        <v>14.48</v>
      </c>
      <c r="F647" s="10">
        <v>14.17</v>
      </c>
      <c r="G647" s="10">
        <v>15.81</v>
      </c>
      <c r="H647" s="10">
        <v>14.96</v>
      </c>
      <c r="I647" s="10">
        <v>13.78</v>
      </c>
      <c r="J647" s="13">
        <v>12.94</v>
      </c>
      <c r="K647" s="10">
        <v>14.9</v>
      </c>
      <c r="L647" s="10">
        <v>16.93</v>
      </c>
      <c r="M647" s="10">
        <v>14.97</v>
      </c>
      <c r="N647" s="10">
        <v>16.579999999999998</v>
      </c>
      <c r="O647" s="10">
        <v>15.81</v>
      </c>
      <c r="P647" s="10">
        <v>15.59</v>
      </c>
      <c r="Q647" s="10">
        <v>12.67</v>
      </c>
      <c r="R647" s="676"/>
      <c r="S647" s="692">
        <v>0.47916666666666669</v>
      </c>
      <c r="T647" s="10">
        <f t="shared" si="46"/>
        <v>0</v>
      </c>
      <c r="U647" s="10">
        <f t="shared" si="46"/>
        <v>0</v>
      </c>
      <c r="V647" s="10">
        <f t="shared" si="46"/>
        <v>0</v>
      </c>
      <c r="W647" s="10">
        <f t="shared" si="46"/>
        <v>0</v>
      </c>
      <c r="X647" s="10">
        <f t="shared" si="46"/>
        <v>9.9999999999997868E-3</v>
      </c>
      <c r="Y647" s="10">
        <f t="shared" si="46"/>
        <v>0</v>
      </c>
      <c r="Z647" s="10">
        <f t="shared" si="46"/>
        <v>0</v>
      </c>
      <c r="AA647" s="10">
        <f t="shared" ref="AA647:AC710" si="48">I647-I646</f>
        <v>0</v>
      </c>
      <c r="AB647" s="13">
        <f t="shared" si="45"/>
        <v>0</v>
      </c>
      <c r="AC647" s="10">
        <f t="shared" si="45"/>
        <v>0</v>
      </c>
      <c r="AD647" s="10">
        <f t="shared" si="45"/>
        <v>0</v>
      </c>
      <c r="AE647" s="10">
        <f t="shared" si="45"/>
        <v>0</v>
      </c>
      <c r="AF647" s="10">
        <f t="shared" si="45"/>
        <v>0</v>
      </c>
      <c r="AG647" s="10">
        <f t="shared" si="45"/>
        <v>0</v>
      </c>
      <c r="AH647" s="10">
        <f t="shared" si="45"/>
        <v>0</v>
      </c>
      <c r="AI647" s="10">
        <f t="shared" si="47"/>
        <v>0</v>
      </c>
      <c r="AJ647" s="10"/>
      <c r="AK647" s="10"/>
      <c r="AL647" s="10"/>
      <c r="AM647" s="10"/>
      <c r="AN647" s="10"/>
      <c r="AO647" s="10"/>
      <c r="AP647" s="10"/>
      <c r="AQ647" s="10"/>
      <c r="AR647" s="10"/>
      <c r="AS647" s="10"/>
      <c r="AT647" s="10"/>
      <c r="AU647" s="10"/>
      <c r="AV647" s="10"/>
      <c r="AW647" s="10"/>
      <c r="AX647" s="10"/>
      <c r="AY647" s="10"/>
      <c r="AZ647" s="10"/>
      <c r="BA647" s="10"/>
      <c r="BB647" s="10"/>
      <c r="BC647" s="10"/>
      <c r="BD647" s="10"/>
      <c r="BE647" s="173"/>
    </row>
    <row r="648" spans="1:57">
      <c r="A648" s="691">
        <v>0.4826388888888889</v>
      </c>
      <c r="B648" s="10">
        <v>13.55</v>
      </c>
      <c r="C648" s="10">
        <v>15.81</v>
      </c>
      <c r="D648" s="10">
        <v>15.83</v>
      </c>
      <c r="E648" s="10">
        <v>14.48</v>
      </c>
      <c r="F648" s="10">
        <v>14.17</v>
      </c>
      <c r="G648" s="10">
        <v>15.81</v>
      </c>
      <c r="H648" s="10">
        <v>14.96</v>
      </c>
      <c r="I648" s="10">
        <v>13.78</v>
      </c>
      <c r="J648" s="13">
        <v>12.94</v>
      </c>
      <c r="K648" s="10">
        <v>14.9</v>
      </c>
      <c r="L648" s="10">
        <v>16.93</v>
      </c>
      <c r="M648" s="10">
        <v>14.97</v>
      </c>
      <c r="N648" s="10">
        <v>16.579999999999998</v>
      </c>
      <c r="O648" s="10">
        <v>15.81</v>
      </c>
      <c r="P648" s="10">
        <v>15.59</v>
      </c>
      <c r="Q648" s="10">
        <v>12.67</v>
      </c>
      <c r="R648" s="676"/>
      <c r="S648" s="692">
        <v>0.4826388888888889</v>
      </c>
      <c r="T648" s="10">
        <f t="shared" ref="T648:Z684" si="49">B648-B647</f>
        <v>0</v>
      </c>
      <c r="U648" s="10">
        <f t="shared" si="49"/>
        <v>0</v>
      </c>
      <c r="V648" s="10">
        <f t="shared" si="49"/>
        <v>0</v>
      </c>
      <c r="W648" s="10">
        <f t="shared" si="49"/>
        <v>0</v>
      </c>
      <c r="X648" s="10">
        <f t="shared" si="49"/>
        <v>0</v>
      </c>
      <c r="Y648" s="10">
        <f t="shared" si="49"/>
        <v>0</v>
      </c>
      <c r="Z648" s="10">
        <f t="shared" si="49"/>
        <v>0</v>
      </c>
      <c r="AA648" s="10">
        <f t="shared" si="48"/>
        <v>0</v>
      </c>
      <c r="AB648" s="13">
        <f t="shared" si="45"/>
        <v>0</v>
      </c>
      <c r="AC648" s="10">
        <f t="shared" si="45"/>
        <v>0</v>
      </c>
      <c r="AD648" s="10">
        <f t="shared" si="45"/>
        <v>0</v>
      </c>
      <c r="AE648" s="10">
        <f t="shared" si="45"/>
        <v>0</v>
      </c>
      <c r="AF648" s="10">
        <f t="shared" si="45"/>
        <v>0</v>
      </c>
      <c r="AG648" s="10">
        <f t="shared" si="45"/>
        <v>0</v>
      </c>
      <c r="AH648" s="10">
        <f t="shared" si="45"/>
        <v>0</v>
      </c>
      <c r="AI648" s="10">
        <f t="shared" si="47"/>
        <v>0</v>
      </c>
      <c r="AJ648" s="10"/>
      <c r="AK648" s="10"/>
      <c r="AL648" s="10"/>
      <c r="AM648" s="10"/>
      <c r="AN648" s="10"/>
      <c r="AO648" s="10"/>
      <c r="AP648" s="10"/>
      <c r="AQ648" s="10"/>
      <c r="AR648" s="10"/>
      <c r="AS648" s="10"/>
      <c r="AT648" s="10"/>
      <c r="AU648" s="10"/>
      <c r="AV648" s="10"/>
      <c r="AW648" s="10"/>
      <c r="AX648" s="10"/>
      <c r="AY648" s="10"/>
      <c r="AZ648" s="10"/>
      <c r="BA648" s="10"/>
      <c r="BB648" s="10"/>
      <c r="BC648" s="10"/>
      <c r="BD648" s="10"/>
      <c r="BE648" s="173"/>
    </row>
    <row r="649" spans="1:57">
      <c r="A649" s="691">
        <v>0.4861111111111111</v>
      </c>
      <c r="B649" s="10">
        <v>13.55</v>
      </c>
      <c r="C649" s="10">
        <v>15.81</v>
      </c>
      <c r="D649" s="10">
        <v>15.83</v>
      </c>
      <c r="E649" s="10">
        <v>14.48</v>
      </c>
      <c r="F649" s="10">
        <v>14.17</v>
      </c>
      <c r="G649" s="10">
        <v>15.83</v>
      </c>
      <c r="H649" s="10">
        <v>14.96</v>
      </c>
      <c r="I649" s="10">
        <v>13.78</v>
      </c>
      <c r="J649" s="13">
        <v>12.94</v>
      </c>
      <c r="K649" s="10">
        <v>14.9</v>
      </c>
      <c r="L649" s="10">
        <v>16.93</v>
      </c>
      <c r="M649" s="10">
        <v>14.97</v>
      </c>
      <c r="N649" s="10">
        <v>16.579999999999998</v>
      </c>
      <c r="O649" s="10">
        <v>15.81</v>
      </c>
      <c r="P649" s="10">
        <v>15.67</v>
      </c>
      <c r="Q649" s="10">
        <v>12.67</v>
      </c>
      <c r="R649" s="676"/>
      <c r="S649" s="692">
        <v>0.4861111111111111</v>
      </c>
      <c r="T649" s="10">
        <f t="shared" si="49"/>
        <v>0</v>
      </c>
      <c r="U649" s="10">
        <f t="shared" si="49"/>
        <v>0</v>
      </c>
      <c r="V649" s="10">
        <f t="shared" si="49"/>
        <v>0</v>
      </c>
      <c r="W649" s="10">
        <f t="shared" si="49"/>
        <v>0</v>
      </c>
      <c r="X649" s="10">
        <f t="shared" si="49"/>
        <v>0</v>
      </c>
      <c r="Y649" s="10">
        <f t="shared" si="49"/>
        <v>1.9999999999999574E-2</v>
      </c>
      <c r="Z649" s="10">
        <f t="shared" si="49"/>
        <v>0</v>
      </c>
      <c r="AA649" s="10">
        <f t="shared" si="48"/>
        <v>0</v>
      </c>
      <c r="AB649" s="13">
        <f t="shared" si="45"/>
        <v>0</v>
      </c>
      <c r="AC649" s="10">
        <f t="shared" si="45"/>
        <v>0</v>
      </c>
      <c r="AD649" s="10">
        <f t="shared" si="45"/>
        <v>0</v>
      </c>
      <c r="AE649" s="10">
        <f t="shared" si="45"/>
        <v>0</v>
      </c>
      <c r="AF649" s="10">
        <f t="shared" si="45"/>
        <v>0</v>
      </c>
      <c r="AG649" s="10">
        <f t="shared" si="45"/>
        <v>0</v>
      </c>
      <c r="AH649" s="10">
        <f t="shared" si="45"/>
        <v>8.0000000000000071E-2</v>
      </c>
      <c r="AI649" s="10">
        <f t="shared" si="47"/>
        <v>0</v>
      </c>
      <c r="AJ649" s="10"/>
      <c r="AK649" s="10"/>
      <c r="AL649" s="10"/>
      <c r="AM649" s="10"/>
      <c r="AN649" s="10"/>
      <c r="AO649" s="10"/>
      <c r="AP649" s="10"/>
      <c r="AQ649" s="10"/>
      <c r="AR649" s="10"/>
      <c r="AS649" s="10"/>
      <c r="AT649" s="10"/>
      <c r="AU649" s="10"/>
      <c r="AV649" s="10"/>
      <c r="AW649" s="10"/>
      <c r="AX649" s="10"/>
      <c r="AY649" s="10"/>
      <c r="AZ649" s="10"/>
      <c r="BA649" s="10"/>
      <c r="BB649" s="10"/>
      <c r="BC649" s="10"/>
      <c r="BD649" s="10"/>
      <c r="BE649" s="173"/>
    </row>
    <row r="650" spans="1:57">
      <c r="A650" s="691">
        <v>0.48958333333333331</v>
      </c>
      <c r="B650" s="10">
        <v>13.55</v>
      </c>
      <c r="C650" s="10">
        <v>15.81</v>
      </c>
      <c r="D650" s="10">
        <v>15.83</v>
      </c>
      <c r="E650" s="10">
        <v>14.48</v>
      </c>
      <c r="F650" s="10">
        <v>14.17</v>
      </c>
      <c r="G650" s="10">
        <v>15.99</v>
      </c>
      <c r="H650" s="10">
        <v>15.02</v>
      </c>
      <c r="I650" s="10">
        <v>13.78</v>
      </c>
      <c r="J650" s="13">
        <v>12.97</v>
      </c>
      <c r="K650" s="10">
        <v>14.9</v>
      </c>
      <c r="L650" s="10">
        <v>16.93</v>
      </c>
      <c r="M650" s="10">
        <v>14.97</v>
      </c>
      <c r="N650" s="10">
        <v>16.579999999999998</v>
      </c>
      <c r="O650" s="10">
        <v>15.81</v>
      </c>
      <c r="P650" s="10">
        <v>15.79</v>
      </c>
      <c r="Q650" s="10">
        <v>12.67</v>
      </c>
      <c r="R650" s="676"/>
      <c r="S650" s="692">
        <v>0.48958333333333331</v>
      </c>
      <c r="T650" s="10">
        <f t="shared" si="49"/>
        <v>0</v>
      </c>
      <c r="U650" s="10">
        <f t="shared" si="49"/>
        <v>0</v>
      </c>
      <c r="V650" s="10">
        <f t="shared" si="49"/>
        <v>0</v>
      </c>
      <c r="W650" s="10">
        <f t="shared" si="49"/>
        <v>0</v>
      </c>
      <c r="X650" s="10">
        <f t="shared" si="49"/>
        <v>0</v>
      </c>
      <c r="Y650" s="10">
        <f t="shared" si="49"/>
        <v>0.16000000000000014</v>
      </c>
      <c r="Z650" s="10">
        <f t="shared" si="49"/>
        <v>5.9999999999998721E-2</v>
      </c>
      <c r="AA650" s="10">
        <f t="shared" si="48"/>
        <v>0</v>
      </c>
      <c r="AB650" s="13">
        <f t="shared" si="45"/>
        <v>3.0000000000001137E-2</v>
      </c>
      <c r="AC650" s="10">
        <f t="shared" si="45"/>
        <v>0</v>
      </c>
      <c r="AD650" s="10">
        <f t="shared" si="45"/>
        <v>0</v>
      </c>
      <c r="AE650" s="10">
        <f t="shared" si="45"/>
        <v>0</v>
      </c>
      <c r="AF650" s="10">
        <f t="shared" si="45"/>
        <v>0</v>
      </c>
      <c r="AG650" s="10">
        <f t="shared" si="45"/>
        <v>0</v>
      </c>
      <c r="AH650" s="10">
        <f t="shared" si="45"/>
        <v>0.11999999999999922</v>
      </c>
      <c r="AI650" s="10">
        <f t="shared" si="47"/>
        <v>0</v>
      </c>
      <c r="AJ650" s="10"/>
      <c r="AK650" s="10"/>
      <c r="AL650" s="10"/>
      <c r="AM650" s="10"/>
      <c r="AN650" s="10"/>
      <c r="AO650" s="10"/>
      <c r="AP650" s="10"/>
      <c r="AQ650" s="10"/>
      <c r="AR650" s="10"/>
      <c r="AS650" s="10"/>
      <c r="AT650" s="10"/>
      <c r="AU650" s="10"/>
      <c r="AV650" s="10"/>
      <c r="AW650" s="10"/>
      <c r="AX650" s="10"/>
      <c r="AY650" s="10"/>
      <c r="AZ650" s="10"/>
      <c r="BA650" s="10"/>
      <c r="BB650" s="10"/>
      <c r="BC650" s="10"/>
      <c r="BD650" s="10"/>
      <c r="BE650" s="173"/>
    </row>
    <row r="651" spans="1:57">
      <c r="A651" s="691">
        <v>0.49305555555555558</v>
      </c>
      <c r="B651" s="10">
        <v>13.55</v>
      </c>
      <c r="C651" s="10">
        <v>15.81</v>
      </c>
      <c r="D651" s="10">
        <v>15.83</v>
      </c>
      <c r="E651" s="10">
        <v>14.48</v>
      </c>
      <c r="F651" s="10">
        <v>14.17</v>
      </c>
      <c r="G651" s="10">
        <v>15.99</v>
      </c>
      <c r="H651" s="10">
        <v>15.08</v>
      </c>
      <c r="I651" s="10">
        <v>13.78</v>
      </c>
      <c r="J651" s="13">
        <v>12.97</v>
      </c>
      <c r="K651" s="10">
        <v>14.9</v>
      </c>
      <c r="L651" s="10">
        <v>16.93</v>
      </c>
      <c r="M651" s="10">
        <v>14.98</v>
      </c>
      <c r="N651" s="10">
        <v>16.579999999999998</v>
      </c>
      <c r="O651" s="10">
        <v>15.81</v>
      </c>
      <c r="P651" s="10">
        <v>15.79</v>
      </c>
      <c r="Q651" s="10">
        <v>12.67</v>
      </c>
      <c r="R651" s="676"/>
      <c r="S651" s="692">
        <v>0.49305555555555558</v>
      </c>
      <c r="T651" s="10">
        <f t="shared" si="49"/>
        <v>0</v>
      </c>
      <c r="U651" s="10">
        <f t="shared" si="49"/>
        <v>0</v>
      </c>
      <c r="V651" s="10">
        <f t="shared" si="49"/>
        <v>0</v>
      </c>
      <c r="W651" s="10">
        <f t="shared" si="49"/>
        <v>0</v>
      </c>
      <c r="X651" s="10">
        <f t="shared" si="49"/>
        <v>0</v>
      </c>
      <c r="Y651" s="10">
        <f t="shared" si="49"/>
        <v>0</v>
      </c>
      <c r="Z651" s="10">
        <f t="shared" si="49"/>
        <v>6.0000000000000497E-2</v>
      </c>
      <c r="AA651" s="10">
        <f t="shared" si="48"/>
        <v>0</v>
      </c>
      <c r="AB651" s="13">
        <f t="shared" si="45"/>
        <v>0</v>
      </c>
      <c r="AC651" s="10">
        <f t="shared" si="45"/>
        <v>0</v>
      </c>
      <c r="AD651" s="10">
        <f t="shared" si="45"/>
        <v>0</v>
      </c>
      <c r="AE651" s="10">
        <f t="shared" si="45"/>
        <v>9.9999999999997868E-3</v>
      </c>
      <c r="AF651" s="10">
        <f t="shared" si="45"/>
        <v>0</v>
      </c>
      <c r="AG651" s="10">
        <f t="shared" si="45"/>
        <v>0</v>
      </c>
      <c r="AH651" s="10">
        <f t="shared" si="45"/>
        <v>0</v>
      </c>
      <c r="AI651" s="10">
        <f t="shared" si="47"/>
        <v>0</v>
      </c>
      <c r="AJ651" s="10"/>
      <c r="AK651" s="10"/>
      <c r="AL651" s="10"/>
      <c r="AM651" s="10"/>
      <c r="AN651" s="10"/>
      <c r="AO651" s="10"/>
      <c r="AP651" s="10"/>
      <c r="AQ651" s="10"/>
      <c r="AR651" s="10"/>
      <c r="AS651" s="10"/>
      <c r="AT651" s="10"/>
      <c r="AU651" s="10"/>
      <c r="AV651" s="10"/>
      <c r="AW651" s="10"/>
      <c r="AX651" s="10"/>
      <c r="AY651" s="10"/>
      <c r="AZ651" s="10"/>
      <c r="BA651" s="10"/>
      <c r="BB651" s="10"/>
      <c r="BC651" s="10"/>
      <c r="BD651" s="10"/>
      <c r="BE651" s="173"/>
    </row>
    <row r="652" spans="1:57" ht="16" thickBot="1">
      <c r="A652" s="691">
        <v>0.49652777777777773</v>
      </c>
      <c r="B652" s="10">
        <v>13.55</v>
      </c>
      <c r="C652" s="10">
        <v>15.81</v>
      </c>
      <c r="D652" s="10">
        <v>15.83</v>
      </c>
      <c r="E652" s="10">
        <v>14.48</v>
      </c>
      <c r="F652" s="10">
        <v>14.17</v>
      </c>
      <c r="G652" s="10">
        <v>15.99</v>
      </c>
      <c r="H652" s="10">
        <v>15.1</v>
      </c>
      <c r="I652" s="10">
        <v>13.78</v>
      </c>
      <c r="J652" s="13">
        <v>12.97</v>
      </c>
      <c r="K652" s="10">
        <v>14.91</v>
      </c>
      <c r="L652" s="10">
        <v>16.93</v>
      </c>
      <c r="M652" s="10">
        <v>15.02</v>
      </c>
      <c r="N652" s="10">
        <v>16.579999999999998</v>
      </c>
      <c r="O652" s="10">
        <v>15.81</v>
      </c>
      <c r="P652" s="10">
        <v>15.79</v>
      </c>
      <c r="Q652" s="10">
        <v>12.67</v>
      </c>
      <c r="R652" s="676"/>
      <c r="S652" s="692">
        <v>0.49652777777777773</v>
      </c>
      <c r="T652" s="10">
        <f t="shared" si="49"/>
        <v>0</v>
      </c>
      <c r="U652" s="10">
        <f t="shared" si="49"/>
        <v>0</v>
      </c>
      <c r="V652" s="10">
        <f t="shared" si="49"/>
        <v>0</v>
      </c>
      <c r="W652" s="10">
        <f t="shared" si="49"/>
        <v>0</v>
      </c>
      <c r="X652" s="10">
        <f t="shared" si="49"/>
        <v>0</v>
      </c>
      <c r="Y652" s="10">
        <f t="shared" si="49"/>
        <v>0</v>
      </c>
      <c r="Z652" s="10">
        <f t="shared" si="49"/>
        <v>1.9999999999999574E-2</v>
      </c>
      <c r="AA652" s="10">
        <f t="shared" si="48"/>
        <v>0</v>
      </c>
      <c r="AB652" s="13">
        <f t="shared" si="45"/>
        <v>0</v>
      </c>
      <c r="AC652" s="10">
        <f t="shared" si="45"/>
        <v>9.9999999999997868E-3</v>
      </c>
      <c r="AD652" s="10">
        <f t="shared" si="45"/>
        <v>0</v>
      </c>
      <c r="AE652" s="10">
        <f t="shared" si="45"/>
        <v>3.9999999999999147E-2</v>
      </c>
      <c r="AF652" s="10">
        <f t="shared" si="45"/>
        <v>0</v>
      </c>
      <c r="AG652" s="10">
        <f t="shared" si="45"/>
        <v>0</v>
      </c>
      <c r="AH652" s="10">
        <f t="shared" si="45"/>
        <v>0</v>
      </c>
      <c r="AI652" s="10">
        <f t="shared" si="47"/>
        <v>0</v>
      </c>
      <c r="AJ652" s="10"/>
      <c r="AK652" s="10"/>
      <c r="AL652" s="10"/>
      <c r="AM652" s="10"/>
      <c r="AN652" s="10"/>
      <c r="AO652" s="10"/>
      <c r="AP652" s="10"/>
      <c r="AQ652" s="10"/>
      <c r="AR652" s="10"/>
      <c r="AS652" s="10"/>
      <c r="AT652" s="10"/>
      <c r="AU652" s="10"/>
      <c r="AV652" s="10"/>
      <c r="AW652" s="10"/>
      <c r="AX652" s="10"/>
      <c r="AY652" s="10"/>
      <c r="AZ652" s="10"/>
      <c r="BA652" s="10"/>
      <c r="BB652" s="10"/>
      <c r="BC652" s="10"/>
      <c r="BD652" s="10"/>
      <c r="BE652" s="173"/>
    </row>
    <row r="653" spans="1:57" ht="16" thickTop="1">
      <c r="A653" s="690">
        <v>0.5</v>
      </c>
      <c r="B653" s="91">
        <v>13.56</v>
      </c>
      <c r="C653" s="91">
        <v>15.81</v>
      </c>
      <c r="D653" s="91">
        <v>15.83</v>
      </c>
      <c r="E653" s="91">
        <v>14.48</v>
      </c>
      <c r="F653" s="91">
        <v>14.17</v>
      </c>
      <c r="G653" s="91">
        <v>15.99</v>
      </c>
      <c r="H653" s="91">
        <v>15.1</v>
      </c>
      <c r="I653" s="91">
        <v>13.78</v>
      </c>
      <c r="J653" s="345">
        <v>12.97</v>
      </c>
      <c r="K653" s="91">
        <v>14.91</v>
      </c>
      <c r="L653" s="91">
        <v>16.93</v>
      </c>
      <c r="M653" s="91">
        <v>15.02</v>
      </c>
      <c r="N653" s="91">
        <v>16.579999999999998</v>
      </c>
      <c r="O653" s="91">
        <v>15.81</v>
      </c>
      <c r="P653" s="91">
        <v>15.79</v>
      </c>
      <c r="Q653" s="91">
        <v>12.67</v>
      </c>
      <c r="R653" s="676"/>
      <c r="S653" s="673">
        <v>0.5</v>
      </c>
      <c r="T653" s="91">
        <f t="shared" si="49"/>
        <v>9.9999999999997868E-3</v>
      </c>
      <c r="U653" s="91">
        <f t="shared" si="49"/>
        <v>0</v>
      </c>
      <c r="V653" s="91">
        <f t="shared" si="49"/>
        <v>0</v>
      </c>
      <c r="W653" s="91">
        <f t="shared" si="49"/>
        <v>0</v>
      </c>
      <c r="X653" s="91">
        <f t="shared" si="49"/>
        <v>0</v>
      </c>
      <c r="Y653" s="91">
        <f t="shared" si="49"/>
        <v>0</v>
      </c>
      <c r="Z653" s="91">
        <f t="shared" si="49"/>
        <v>0</v>
      </c>
      <c r="AA653" s="91">
        <f t="shared" si="48"/>
        <v>0</v>
      </c>
      <c r="AB653" s="345">
        <f t="shared" si="45"/>
        <v>0</v>
      </c>
      <c r="AC653" s="91">
        <f t="shared" si="45"/>
        <v>0</v>
      </c>
      <c r="AD653" s="91">
        <f t="shared" si="45"/>
        <v>0</v>
      </c>
      <c r="AE653" s="91">
        <f t="shared" si="45"/>
        <v>0</v>
      </c>
      <c r="AF653" s="91">
        <f t="shared" si="45"/>
        <v>0</v>
      </c>
      <c r="AG653" s="91">
        <f t="shared" si="45"/>
        <v>0</v>
      </c>
      <c r="AH653" s="91">
        <f t="shared" si="45"/>
        <v>0</v>
      </c>
      <c r="AI653" s="91">
        <f t="shared" si="47"/>
        <v>0</v>
      </c>
      <c r="AJ653" s="10"/>
      <c r="AK653" s="10"/>
      <c r="AL653" s="10"/>
      <c r="AM653" s="10"/>
      <c r="AN653" s="10"/>
      <c r="AO653" s="10"/>
      <c r="AP653" s="10"/>
      <c r="AQ653" s="10"/>
      <c r="AR653" s="10"/>
      <c r="AS653" s="10"/>
      <c r="AT653" s="10"/>
      <c r="AU653" s="10"/>
      <c r="AV653" s="10"/>
      <c r="AW653" s="10"/>
      <c r="AX653" s="10"/>
      <c r="AY653" s="10"/>
      <c r="AZ653" s="10"/>
      <c r="BA653" s="10"/>
      <c r="BB653" s="10"/>
      <c r="BC653" s="10"/>
      <c r="BD653" s="10"/>
      <c r="BE653" s="173"/>
    </row>
    <row r="654" spans="1:57">
      <c r="A654" s="691">
        <v>0.50347222222222221</v>
      </c>
      <c r="B654" s="10">
        <v>13.56</v>
      </c>
      <c r="C654" s="10">
        <v>15.81</v>
      </c>
      <c r="D654" s="10">
        <v>15.83</v>
      </c>
      <c r="E654" s="10">
        <v>14.48</v>
      </c>
      <c r="F654" s="10">
        <v>14.17</v>
      </c>
      <c r="G654" s="10">
        <v>15.99</v>
      </c>
      <c r="H654" s="10">
        <v>15.1</v>
      </c>
      <c r="I654" s="10">
        <v>13.78</v>
      </c>
      <c r="J654" s="13">
        <v>12.97</v>
      </c>
      <c r="K654" s="10">
        <v>14.91</v>
      </c>
      <c r="L654" s="10">
        <v>16.93</v>
      </c>
      <c r="M654" s="10">
        <v>15.02</v>
      </c>
      <c r="N654" s="10">
        <v>16.66</v>
      </c>
      <c r="O654" s="10">
        <v>15.81</v>
      </c>
      <c r="P654" s="10">
        <v>15.79</v>
      </c>
      <c r="Q654" s="10">
        <v>12.67</v>
      </c>
      <c r="R654" s="676"/>
      <c r="S654" s="692">
        <v>0.50347222222222221</v>
      </c>
      <c r="T654" s="10">
        <f t="shared" si="49"/>
        <v>0</v>
      </c>
      <c r="U654" s="10">
        <f t="shared" si="49"/>
        <v>0</v>
      </c>
      <c r="V654" s="10">
        <f t="shared" si="49"/>
        <v>0</v>
      </c>
      <c r="W654" s="10">
        <f t="shared" si="49"/>
        <v>0</v>
      </c>
      <c r="X654" s="10">
        <f t="shared" si="49"/>
        <v>0</v>
      </c>
      <c r="Y654" s="10">
        <f t="shared" si="49"/>
        <v>0</v>
      </c>
      <c r="Z654" s="10">
        <f t="shared" si="49"/>
        <v>0</v>
      </c>
      <c r="AA654" s="10">
        <f t="shared" si="48"/>
        <v>0</v>
      </c>
      <c r="AB654" s="13">
        <f t="shared" si="45"/>
        <v>0</v>
      </c>
      <c r="AC654" s="10">
        <f t="shared" si="45"/>
        <v>0</v>
      </c>
      <c r="AD654" s="10">
        <f t="shared" si="45"/>
        <v>0</v>
      </c>
      <c r="AE654" s="10">
        <f t="shared" si="45"/>
        <v>0</v>
      </c>
      <c r="AF654" s="10">
        <f t="shared" si="45"/>
        <v>8.0000000000001847E-2</v>
      </c>
      <c r="AG654" s="10">
        <f t="shared" si="45"/>
        <v>0</v>
      </c>
      <c r="AH654" s="10">
        <f t="shared" si="45"/>
        <v>0</v>
      </c>
      <c r="AI654" s="10">
        <f t="shared" si="47"/>
        <v>0</v>
      </c>
      <c r="AJ654" s="10"/>
      <c r="AK654" s="10"/>
      <c r="AL654" s="10"/>
      <c r="AM654" s="10"/>
      <c r="AN654" s="10"/>
      <c r="AO654" s="10"/>
      <c r="AP654" s="10"/>
      <c r="AQ654" s="10"/>
      <c r="AR654" s="10"/>
      <c r="AS654" s="10"/>
      <c r="AT654" s="10"/>
      <c r="AU654" s="10"/>
      <c r="AV654" s="10"/>
      <c r="AW654" s="10"/>
      <c r="AX654" s="10"/>
      <c r="AY654" s="10"/>
      <c r="AZ654" s="10"/>
      <c r="BA654" s="10"/>
      <c r="BB654" s="10"/>
      <c r="BC654" s="10"/>
      <c r="BD654" s="10"/>
      <c r="BE654" s="173"/>
    </row>
    <row r="655" spans="1:57">
      <c r="A655" s="691">
        <v>0.50694444444444442</v>
      </c>
      <c r="B655" s="10">
        <v>13.56</v>
      </c>
      <c r="C655" s="10">
        <v>15.81</v>
      </c>
      <c r="D655" s="10">
        <v>15.83</v>
      </c>
      <c r="E655" s="10">
        <v>14.48</v>
      </c>
      <c r="F655" s="10">
        <v>14.17</v>
      </c>
      <c r="G655" s="10">
        <v>16</v>
      </c>
      <c r="H655" s="10">
        <v>15.1</v>
      </c>
      <c r="I655" s="10">
        <v>13.78</v>
      </c>
      <c r="J655" s="13">
        <v>12.97</v>
      </c>
      <c r="K655" s="10">
        <v>15</v>
      </c>
      <c r="L655" s="10">
        <v>16.93</v>
      </c>
      <c r="M655" s="10">
        <v>15.02</v>
      </c>
      <c r="N655" s="10">
        <v>16.7</v>
      </c>
      <c r="O655" s="10">
        <v>15.81</v>
      </c>
      <c r="P655" s="10">
        <v>15.79</v>
      </c>
      <c r="Q655" s="10">
        <v>12.67</v>
      </c>
      <c r="R655" s="676"/>
      <c r="S655" s="692">
        <v>0.50694444444444442</v>
      </c>
      <c r="T655" s="10">
        <f t="shared" si="49"/>
        <v>0</v>
      </c>
      <c r="U655" s="10">
        <f t="shared" si="49"/>
        <v>0</v>
      </c>
      <c r="V655" s="10">
        <f t="shared" si="49"/>
        <v>0</v>
      </c>
      <c r="W655" s="10">
        <f t="shared" si="49"/>
        <v>0</v>
      </c>
      <c r="X655" s="10">
        <f t="shared" si="49"/>
        <v>0</v>
      </c>
      <c r="Y655" s="10">
        <f t="shared" si="49"/>
        <v>9.9999999999997868E-3</v>
      </c>
      <c r="Z655" s="10">
        <f t="shared" si="49"/>
        <v>0</v>
      </c>
      <c r="AA655" s="10">
        <f t="shared" si="48"/>
        <v>0</v>
      </c>
      <c r="AB655" s="13">
        <f t="shared" si="45"/>
        <v>0</v>
      </c>
      <c r="AC655" s="10">
        <f t="shared" si="45"/>
        <v>8.9999999999999858E-2</v>
      </c>
      <c r="AD655" s="10">
        <f t="shared" si="45"/>
        <v>0</v>
      </c>
      <c r="AE655" s="10">
        <f t="shared" si="45"/>
        <v>0</v>
      </c>
      <c r="AF655" s="10">
        <f t="shared" si="45"/>
        <v>3.9999999999999147E-2</v>
      </c>
      <c r="AG655" s="10">
        <f t="shared" si="45"/>
        <v>0</v>
      </c>
      <c r="AH655" s="10">
        <f t="shared" si="45"/>
        <v>0</v>
      </c>
      <c r="AI655" s="10">
        <f t="shared" si="47"/>
        <v>0</v>
      </c>
      <c r="AJ655" s="10"/>
      <c r="AK655" s="10"/>
      <c r="AL655" s="10"/>
      <c r="AM655" s="10"/>
      <c r="AN655" s="10"/>
      <c r="AO655" s="10"/>
      <c r="AP655" s="10"/>
      <c r="AQ655" s="10"/>
      <c r="AR655" s="10"/>
      <c r="AS655" s="10"/>
      <c r="AT655" s="10"/>
      <c r="AU655" s="10"/>
      <c r="AV655" s="10"/>
      <c r="AW655" s="10"/>
      <c r="AX655" s="10"/>
      <c r="AY655" s="10"/>
      <c r="AZ655" s="10"/>
      <c r="BA655" s="10"/>
      <c r="BB655" s="10"/>
      <c r="BC655" s="10"/>
      <c r="BD655" s="10"/>
      <c r="BE655" s="173"/>
    </row>
    <row r="656" spans="1:57">
      <c r="A656" s="691">
        <v>0.51041666666666663</v>
      </c>
      <c r="B656" s="10">
        <v>13.56</v>
      </c>
      <c r="C656" s="10">
        <v>15.81</v>
      </c>
      <c r="D656" s="10">
        <v>15.83</v>
      </c>
      <c r="E656" s="10">
        <v>14.64</v>
      </c>
      <c r="F656" s="10">
        <v>14.17</v>
      </c>
      <c r="G656" s="10">
        <v>16</v>
      </c>
      <c r="H656" s="10">
        <v>15.1</v>
      </c>
      <c r="I656" s="10">
        <v>13.78</v>
      </c>
      <c r="J656" s="13">
        <v>12.97</v>
      </c>
      <c r="K656" s="10">
        <v>15.03</v>
      </c>
      <c r="L656" s="10">
        <v>16.93</v>
      </c>
      <c r="M656" s="10">
        <v>15.02</v>
      </c>
      <c r="N656" s="10">
        <v>16.7</v>
      </c>
      <c r="O656" s="10">
        <v>15.81</v>
      </c>
      <c r="P656" s="10">
        <v>15.79</v>
      </c>
      <c r="Q656" s="10">
        <v>12.67</v>
      </c>
      <c r="R656" s="676"/>
      <c r="S656" s="692">
        <v>0.51041666666666663</v>
      </c>
      <c r="T656" s="10">
        <f t="shared" si="49"/>
        <v>0</v>
      </c>
      <c r="U656" s="10">
        <f t="shared" si="49"/>
        <v>0</v>
      </c>
      <c r="V656" s="10">
        <f t="shared" si="49"/>
        <v>0</v>
      </c>
      <c r="W656" s="10">
        <f t="shared" si="49"/>
        <v>0.16000000000000014</v>
      </c>
      <c r="X656" s="10">
        <f t="shared" si="49"/>
        <v>0</v>
      </c>
      <c r="Y656" s="10">
        <f t="shared" si="49"/>
        <v>0</v>
      </c>
      <c r="Z656" s="10">
        <f t="shared" si="49"/>
        <v>0</v>
      </c>
      <c r="AA656" s="10">
        <f t="shared" si="48"/>
        <v>0</v>
      </c>
      <c r="AB656" s="13">
        <f t="shared" si="45"/>
        <v>0</v>
      </c>
      <c r="AC656" s="10">
        <f t="shared" si="45"/>
        <v>2.9999999999999361E-2</v>
      </c>
      <c r="AD656" s="10">
        <f t="shared" si="45"/>
        <v>0</v>
      </c>
      <c r="AE656" s="10">
        <f t="shared" si="45"/>
        <v>0</v>
      </c>
      <c r="AF656" s="10">
        <f t="shared" si="45"/>
        <v>0</v>
      </c>
      <c r="AG656" s="10">
        <f t="shared" si="45"/>
        <v>0</v>
      </c>
      <c r="AH656" s="10">
        <f t="shared" si="45"/>
        <v>0</v>
      </c>
      <c r="AI656" s="10">
        <f t="shared" si="47"/>
        <v>0</v>
      </c>
      <c r="AJ656" s="10"/>
      <c r="AK656" s="10"/>
      <c r="AL656" s="10"/>
      <c r="AM656" s="10"/>
      <c r="AN656" s="10"/>
      <c r="AO656" s="10"/>
      <c r="AP656" s="10"/>
      <c r="AQ656" s="10"/>
      <c r="AR656" s="10"/>
      <c r="AS656" s="10"/>
      <c r="AT656" s="10"/>
      <c r="AU656" s="10"/>
      <c r="AV656" s="10"/>
      <c r="AW656" s="10"/>
      <c r="AX656" s="10"/>
      <c r="AY656" s="10"/>
      <c r="AZ656" s="10"/>
      <c r="BA656" s="10"/>
      <c r="BB656" s="10"/>
      <c r="BC656" s="10"/>
      <c r="BD656" s="10"/>
      <c r="BE656" s="173"/>
    </row>
    <row r="657" spans="1:57">
      <c r="A657" s="691">
        <v>0.51388888888888895</v>
      </c>
      <c r="B657" s="10">
        <v>13.56</v>
      </c>
      <c r="C657" s="10">
        <v>15.81</v>
      </c>
      <c r="D657" s="10">
        <v>15.83</v>
      </c>
      <c r="E657" s="10">
        <v>14.67</v>
      </c>
      <c r="F657" s="10">
        <v>14.17</v>
      </c>
      <c r="G657" s="10">
        <v>16</v>
      </c>
      <c r="H657" s="10">
        <v>15.1</v>
      </c>
      <c r="I657" s="10">
        <v>13.78</v>
      </c>
      <c r="J657" s="13">
        <v>12.97</v>
      </c>
      <c r="K657" s="10">
        <v>15.03</v>
      </c>
      <c r="L657" s="10">
        <v>16.93</v>
      </c>
      <c r="M657" s="10">
        <v>15.02</v>
      </c>
      <c r="N657" s="10">
        <v>16.7</v>
      </c>
      <c r="O657" s="10">
        <v>15.81</v>
      </c>
      <c r="P657" s="10">
        <v>15.79</v>
      </c>
      <c r="Q657" s="10">
        <v>12.67</v>
      </c>
      <c r="R657" s="676"/>
      <c r="S657" s="692">
        <v>0.51388888888888895</v>
      </c>
      <c r="T657" s="10">
        <f t="shared" si="49"/>
        <v>0</v>
      </c>
      <c r="U657" s="10">
        <f t="shared" si="49"/>
        <v>0</v>
      </c>
      <c r="V657" s="10">
        <f t="shared" si="49"/>
        <v>0</v>
      </c>
      <c r="W657" s="10">
        <f t="shared" si="49"/>
        <v>2.9999999999999361E-2</v>
      </c>
      <c r="X657" s="10">
        <f t="shared" si="49"/>
        <v>0</v>
      </c>
      <c r="Y657" s="10">
        <f t="shared" si="49"/>
        <v>0</v>
      </c>
      <c r="Z657" s="10">
        <f t="shared" si="49"/>
        <v>0</v>
      </c>
      <c r="AA657" s="10">
        <f t="shared" si="48"/>
        <v>0</v>
      </c>
      <c r="AB657" s="13">
        <f t="shared" si="45"/>
        <v>0</v>
      </c>
      <c r="AC657" s="10">
        <f t="shared" si="45"/>
        <v>0</v>
      </c>
      <c r="AD657" s="10">
        <f t="shared" si="45"/>
        <v>0</v>
      </c>
      <c r="AE657" s="10">
        <f t="shared" si="45"/>
        <v>0</v>
      </c>
      <c r="AF657" s="10">
        <f t="shared" si="45"/>
        <v>0</v>
      </c>
      <c r="AG657" s="10">
        <f t="shared" si="45"/>
        <v>0</v>
      </c>
      <c r="AH657" s="10">
        <f t="shared" si="45"/>
        <v>0</v>
      </c>
      <c r="AI657" s="10">
        <f t="shared" si="47"/>
        <v>0</v>
      </c>
      <c r="AJ657" s="10"/>
      <c r="AK657" s="10"/>
      <c r="AL657" s="10"/>
      <c r="AM657" s="10"/>
      <c r="AN657" s="10"/>
      <c r="AO657" s="10"/>
      <c r="AP657" s="10"/>
      <c r="AQ657" s="10"/>
      <c r="AR657" s="10"/>
      <c r="AS657" s="10"/>
      <c r="AT657" s="10"/>
      <c r="AU657" s="10"/>
      <c r="AV657" s="10"/>
      <c r="AW657" s="10"/>
      <c r="AX657" s="10"/>
      <c r="AY657" s="10"/>
      <c r="AZ657" s="10"/>
      <c r="BA657" s="10"/>
      <c r="BB657" s="10"/>
      <c r="BC657" s="10"/>
      <c r="BD657" s="10"/>
      <c r="BE657" s="173"/>
    </row>
    <row r="658" spans="1:57">
      <c r="A658" s="691">
        <v>0.51736111111111105</v>
      </c>
      <c r="B658" s="10">
        <v>13.56</v>
      </c>
      <c r="C658" s="10">
        <v>15.81</v>
      </c>
      <c r="D658" s="10">
        <v>15.83</v>
      </c>
      <c r="E658" s="10">
        <v>14.67</v>
      </c>
      <c r="F658" s="10">
        <v>14.17</v>
      </c>
      <c r="G658" s="10">
        <v>16</v>
      </c>
      <c r="H658" s="10">
        <v>15.1</v>
      </c>
      <c r="I658" s="10">
        <v>13.78</v>
      </c>
      <c r="J658" s="13">
        <v>12.97</v>
      </c>
      <c r="K658" s="10">
        <v>15.03</v>
      </c>
      <c r="L658" s="10">
        <v>16.93</v>
      </c>
      <c r="M658" s="10">
        <v>15.02</v>
      </c>
      <c r="N658" s="10">
        <v>16.7</v>
      </c>
      <c r="O658" s="10">
        <v>15.81</v>
      </c>
      <c r="P658" s="10">
        <v>15.79</v>
      </c>
      <c r="Q658" s="10">
        <v>12.67</v>
      </c>
      <c r="R658" s="676"/>
      <c r="S658" s="692">
        <v>0.51736111111111105</v>
      </c>
      <c r="T658" s="10">
        <f t="shared" si="49"/>
        <v>0</v>
      </c>
      <c r="U658" s="10">
        <f t="shared" si="49"/>
        <v>0</v>
      </c>
      <c r="V658" s="10">
        <f t="shared" si="49"/>
        <v>0</v>
      </c>
      <c r="W658" s="10">
        <f t="shared" si="49"/>
        <v>0</v>
      </c>
      <c r="X658" s="10">
        <f t="shared" si="49"/>
        <v>0</v>
      </c>
      <c r="Y658" s="10">
        <f t="shared" si="49"/>
        <v>0</v>
      </c>
      <c r="Z658" s="10">
        <f t="shared" si="49"/>
        <v>0</v>
      </c>
      <c r="AA658" s="10">
        <f t="shared" si="48"/>
        <v>0</v>
      </c>
      <c r="AB658" s="13">
        <f t="shared" si="45"/>
        <v>0</v>
      </c>
      <c r="AC658" s="10">
        <f t="shared" si="45"/>
        <v>0</v>
      </c>
      <c r="AD658" s="10">
        <f t="shared" si="45"/>
        <v>0</v>
      </c>
      <c r="AE658" s="10">
        <f t="shared" si="45"/>
        <v>0</v>
      </c>
      <c r="AF658" s="10">
        <f t="shared" si="45"/>
        <v>0</v>
      </c>
      <c r="AG658" s="10">
        <f t="shared" si="45"/>
        <v>0</v>
      </c>
      <c r="AH658" s="10">
        <f t="shared" si="45"/>
        <v>0</v>
      </c>
      <c r="AI658" s="10">
        <f t="shared" si="47"/>
        <v>0</v>
      </c>
      <c r="AJ658" s="10"/>
      <c r="AK658" s="10"/>
      <c r="AL658" s="10"/>
      <c r="AM658" s="10"/>
      <c r="AN658" s="10"/>
      <c r="AO658" s="10"/>
      <c r="AP658" s="10"/>
      <c r="AQ658" s="10"/>
      <c r="AR658" s="10"/>
      <c r="AS658" s="10"/>
      <c r="AT658" s="10"/>
      <c r="AU658" s="10"/>
      <c r="AV658" s="10"/>
      <c r="AW658" s="10"/>
      <c r="AX658" s="10"/>
      <c r="AY658" s="10"/>
      <c r="AZ658" s="10"/>
      <c r="BA658" s="10"/>
      <c r="BB658" s="10"/>
      <c r="BC658" s="10"/>
      <c r="BD658" s="10"/>
      <c r="BE658" s="173"/>
    </row>
    <row r="659" spans="1:57">
      <c r="A659" s="691">
        <v>0.52083333333333337</v>
      </c>
      <c r="B659" s="10">
        <v>13.56</v>
      </c>
      <c r="C659" s="10">
        <v>15.81</v>
      </c>
      <c r="D659" s="10">
        <v>15.83</v>
      </c>
      <c r="E659" s="10">
        <v>14.67</v>
      </c>
      <c r="F659" s="10">
        <v>14.17</v>
      </c>
      <c r="G659" s="10">
        <v>16</v>
      </c>
      <c r="H659" s="10">
        <v>15.1</v>
      </c>
      <c r="I659" s="10">
        <v>13.78</v>
      </c>
      <c r="J659" s="13">
        <v>12.97</v>
      </c>
      <c r="K659" s="10">
        <v>15.03</v>
      </c>
      <c r="L659" s="10">
        <v>16.93</v>
      </c>
      <c r="M659" s="10">
        <v>15.02</v>
      </c>
      <c r="N659" s="10">
        <v>16.7</v>
      </c>
      <c r="O659" s="10">
        <v>15.81</v>
      </c>
      <c r="P659" s="10">
        <v>15.79</v>
      </c>
      <c r="Q659" s="10">
        <v>12.67</v>
      </c>
      <c r="R659" s="676"/>
      <c r="S659" s="692">
        <v>0.52083333333333337</v>
      </c>
      <c r="T659" s="10">
        <f t="shared" si="49"/>
        <v>0</v>
      </c>
      <c r="U659" s="10">
        <f t="shared" si="49"/>
        <v>0</v>
      </c>
      <c r="V659" s="10">
        <f t="shared" si="49"/>
        <v>0</v>
      </c>
      <c r="W659" s="10">
        <f t="shared" si="49"/>
        <v>0</v>
      </c>
      <c r="X659" s="10">
        <f t="shared" si="49"/>
        <v>0</v>
      </c>
      <c r="Y659" s="10">
        <f t="shared" si="49"/>
        <v>0</v>
      </c>
      <c r="Z659" s="10">
        <f t="shared" si="49"/>
        <v>0</v>
      </c>
      <c r="AA659" s="10">
        <f t="shared" si="48"/>
        <v>0</v>
      </c>
      <c r="AB659" s="13">
        <f t="shared" si="45"/>
        <v>0</v>
      </c>
      <c r="AC659" s="10">
        <f t="shared" si="45"/>
        <v>0</v>
      </c>
      <c r="AD659" s="10">
        <f t="shared" si="45"/>
        <v>0</v>
      </c>
      <c r="AE659" s="10">
        <f t="shared" si="45"/>
        <v>0</v>
      </c>
      <c r="AF659" s="10">
        <f t="shared" si="45"/>
        <v>0</v>
      </c>
      <c r="AG659" s="10">
        <f t="shared" si="45"/>
        <v>0</v>
      </c>
      <c r="AH659" s="10">
        <f t="shared" si="45"/>
        <v>0</v>
      </c>
      <c r="AI659" s="10">
        <f t="shared" si="47"/>
        <v>0</v>
      </c>
      <c r="AJ659" s="10"/>
      <c r="AK659" s="10"/>
      <c r="AL659" s="10"/>
      <c r="AM659" s="10"/>
      <c r="AN659" s="10"/>
      <c r="AO659" s="10"/>
      <c r="AP659" s="10"/>
      <c r="AQ659" s="10"/>
      <c r="AR659" s="10"/>
      <c r="AS659" s="10"/>
      <c r="AT659" s="10"/>
      <c r="AU659" s="10"/>
      <c r="AV659" s="10"/>
      <c r="AW659" s="10"/>
      <c r="AX659" s="10"/>
      <c r="AY659" s="10"/>
      <c r="AZ659" s="10"/>
      <c r="BA659" s="10"/>
      <c r="BB659" s="10"/>
      <c r="BC659" s="10"/>
      <c r="BD659" s="10"/>
      <c r="BE659" s="173"/>
    </row>
    <row r="660" spans="1:57">
      <c r="A660" s="691">
        <v>0.52430555555555558</v>
      </c>
      <c r="B660" s="10">
        <v>13.56</v>
      </c>
      <c r="C660" s="10">
        <v>15.81</v>
      </c>
      <c r="D660" s="10">
        <v>15.83</v>
      </c>
      <c r="E660" s="10">
        <v>14.7</v>
      </c>
      <c r="F660" s="10">
        <v>14.19</v>
      </c>
      <c r="G660" s="10">
        <v>16</v>
      </c>
      <c r="H660" s="10">
        <v>15.1</v>
      </c>
      <c r="I660" s="10">
        <v>13.78</v>
      </c>
      <c r="J660" s="13">
        <v>12.97</v>
      </c>
      <c r="K660" s="10">
        <v>15.03</v>
      </c>
      <c r="L660" s="10">
        <v>16.93</v>
      </c>
      <c r="M660" s="10">
        <v>15.02</v>
      </c>
      <c r="N660" s="10">
        <v>16.7</v>
      </c>
      <c r="O660" s="10">
        <v>15.81</v>
      </c>
      <c r="P660" s="10">
        <v>15.79</v>
      </c>
      <c r="Q660" s="10">
        <v>12.67</v>
      </c>
      <c r="R660" s="676"/>
      <c r="S660" s="692">
        <v>0.52430555555555558</v>
      </c>
      <c r="T660" s="10">
        <f t="shared" si="49"/>
        <v>0</v>
      </c>
      <c r="U660" s="10">
        <f t="shared" si="49"/>
        <v>0</v>
      </c>
      <c r="V660" s="10">
        <f t="shared" si="49"/>
        <v>0</v>
      </c>
      <c r="W660" s="10">
        <f t="shared" si="49"/>
        <v>2.9999999999999361E-2</v>
      </c>
      <c r="X660" s="10">
        <f t="shared" si="49"/>
        <v>1.9999999999999574E-2</v>
      </c>
      <c r="Y660" s="10">
        <f t="shared" si="49"/>
        <v>0</v>
      </c>
      <c r="Z660" s="10">
        <f t="shared" si="49"/>
        <v>0</v>
      </c>
      <c r="AA660" s="10">
        <f t="shared" si="48"/>
        <v>0</v>
      </c>
      <c r="AB660" s="13">
        <f t="shared" si="45"/>
        <v>0</v>
      </c>
      <c r="AC660" s="10">
        <f t="shared" si="45"/>
        <v>0</v>
      </c>
      <c r="AD660" s="10">
        <f t="shared" si="45"/>
        <v>0</v>
      </c>
      <c r="AE660" s="10">
        <f t="shared" si="45"/>
        <v>0</v>
      </c>
      <c r="AF660" s="10">
        <f t="shared" si="45"/>
        <v>0</v>
      </c>
      <c r="AG660" s="10">
        <f t="shared" si="45"/>
        <v>0</v>
      </c>
      <c r="AH660" s="10">
        <f t="shared" si="45"/>
        <v>0</v>
      </c>
      <c r="AI660" s="10">
        <f t="shared" si="47"/>
        <v>0</v>
      </c>
      <c r="AJ660" s="10"/>
      <c r="AK660" s="10"/>
      <c r="AL660" s="10"/>
      <c r="AM660" s="10"/>
      <c r="AN660" s="10"/>
      <c r="AO660" s="10"/>
      <c r="AP660" s="10"/>
      <c r="AQ660" s="10"/>
      <c r="AR660" s="10"/>
      <c r="AS660" s="10"/>
      <c r="AT660" s="10"/>
      <c r="AU660" s="10"/>
      <c r="AV660" s="10"/>
      <c r="AW660" s="10"/>
      <c r="AX660" s="10"/>
      <c r="AY660" s="10"/>
      <c r="AZ660" s="10"/>
      <c r="BA660" s="10"/>
      <c r="BB660" s="10"/>
      <c r="BC660" s="10"/>
      <c r="BD660" s="10"/>
      <c r="BE660" s="173"/>
    </row>
    <row r="661" spans="1:57">
      <c r="A661" s="691">
        <v>0.52777777777777779</v>
      </c>
      <c r="B661" s="10">
        <v>13.56</v>
      </c>
      <c r="C661" s="10">
        <v>15.81</v>
      </c>
      <c r="D661" s="10">
        <v>15.83</v>
      </c>
      <c r="E661" s="10">
        <v>14.7</v>
      </c>
      <c r="F661" s="10">
        <v>14.19</v>
      </c>
      <c r="G661" s="10">
        <v>16</v>
      </c>
      <c r="H661" s="10">
        <v>15.1</v>
      </c>
      <c r="I661" s="10">
        <v>13.78</v>
      </c>
      <c r="J661" s="13">
        <v>12.97</v>
      </c>
      <c r="K661" s="10">
        <v>15.03</v>
      </c>
      <c r="L661" s="10">
        <v>16.93</v>
      </c>
      <c r="M661" s="10">
        <v>15.02</v>
      </c>
      <c r="N661" s="10">
        <v>16.7</v>
      </c>
      <c r="O661" s="10">
        <v>15.81</v>
      </c>
      <c r="P661" s="10">
        <v>15.79</v>
      </c>
      <c r="Q661" s="10">
        <v>12.67</v>
      </c>
      <c r="R661" s="676"/>
      <c r="S661" s="692">
        <v>0.52777777777777779</v>
      </c>
      <c r="T661" s="10">
        <f t="shared" si="49"/>
        <v>0</v>
      </c>
      <c r="U661" s="10">
        <f t="shared" si="49"/>
        <v>0</v>
      </c>
      <c r="V661" s="10">
        <f t="shared" si="49"/>
        <v>0</v>
      </c>
      <c r="W661" s="10">
        <f t="shared" si="49"/>
        <v>0</v>
      </c>
      <c r="X661" s="10">
        <f t="shared" si="49"/>
        <v>0</v>
      </c>
      <c r="Y661" s="10">
        <f t="shared" si="49"/>
        <v>0</v>
      </c>
      <c r="Z661" s="10">
        <f t="shared" si="49"/>
        <v>0</v>
      </c>
      <c r="AA661" s="10">
        <f t="shared" si="48"/>
        <v>0</v>
      </c>
      <c r="AB661" s="13">
        <f t="shared" si="45"/>
        <v>0</v>
      </c>
      <c r="AC661" s="10">
        <f t="shared" si="45"/>
        <v>0</v>
      </c>
      <c r="AD661" s="10">
        <f t="shared" ref="AD661:AI710" si="50">L661-L660</f>
        <v>0</v>
      </c>
      <c r="AE661" s="10">
        <f t="shared" si="50"/>
        <v>0</v>
      </c>
      <c r="AF661" s="10">
        <f t="shared" si="50"/>
        <v>0</v>
      </c>
      <c r="AG661" s="10">
        <f t="shared" si="50"/>
        <v>0</v>
      </c>
      <c r="AH661" s="10">
        <f t="shared" si="50"/>
        <v>0</v>
      </c>
      <c r="AI661" s="10">
        <f t="shared" si="47"/>
        <v>0</v>
      </c>
      <c r="AJ661" s="10"/>
      <c r="AK661" s="10"/>
      <c r="AL661" s="10"/>
      <c r="AM661" s="10"/>
      <c r="AN661" s="10"/>
      <c r="AO661" s="10"/>
      <c r="AP661" s="10"/>
      <c r="AQ661" s="10"/>
      <c r="AR661" s="10"/>
      <c r="AS661" s="10"/>
      <c r="AT661" s="10"/>
      <c r="AU661" s="10"/>
      <c r="AV661" s="10"/>
      <c r="AW661" s="10"/>
      <c r="AX661" s="10"/>
      <c r="AY661" s="10"/>
      <c r="AZ661" s="10"/>
      <c r="BA661" s="10"/>
      <c r="BB661" s="10"/>
      <c r="BC661" s="10"/>
      <c r="BD661" s="10"/>
      <c r="BE661" s="173"/>
    </row>
    <row r="662" spans="1:57">
      <c r="A662" s="691">
        <v>0.53125</v>
      </c>
      <c r="B662" s="10">
        <v>13.56</v>
      </c>
      <c r="C662" s="10">
        <v>15.81</v>
      </c>
      <c r="D662" s="10">
        <v>15.84</v>
      </c>
      <c r="E662" s="10">
        <v>14.7</v>
      </c>
      <c r="F662" s="10">
        <v>14.19</v>
      </c>
      <c r="G662" s="10">
        <v>16</v>
      </c>
      <c r="H662" s="10">
        <v>15.1</v>
      </c>
      <c r="I662" s="10">
        <v>13.78</v>
      </c>
      <c r="J662" s="13">
        <v>12.97</v>
      </c>
      <c r="K662" s="10">
        <v>15.03</v>
      </c>
      <c r="L662" s="10">
        <v>16.93</v>
      </c>
      <c r="M662" s="10">
        <v>15.02</v>
      </c>
      <c r="N662" s="10">
        <v>16.7</v>
      </c>
      <c r="O662" s="10">
        <v>15.81</v>
      </c>
      <c r="P662" s="10">
        <v>15.79</v>
      </c>
      <c r="Q662" s="10">
        <v>12.67</v>
      </c>
      <c r="R662" s="676"/>
      <c r="S662" s="692">
        <v>0.53125</v>
      </c>
      <c r="T662" s="10">
        <f t="shared" si="49"/>
        <v>0</v>
      </c>
      <c r="U662" s="10">
        <f t="shared" si="49"/>
        <v>0</v>
      </c>
      <c r="V662" s="10">
        <f t="shared" si="49"/>
        <v>9.9999999999997868E-3</v>
      </c>
      <c r="W662" s="10">
        <f t="shared" si="49"/>
        <v>0</v>
      </c>
      <c r="X662" s="10">
        <f t="shared" si="49"/>
        <v>0</v>
      </c>
      <c r="Y662" s="10">
        <f t="shared" si="49"/>
        <v>0</v>
      </c>
      <c r="Z662" s="10">
        <f t="shared" si="49"/>
        <v>0</v>
      </c>
      <c r="AA662" s="10">
        <f t="shared" si="48"/>
        <v>0</v>
      </c>
      <c r="AB662" s="13">
        <f t="shared" si="48"/>
        <v>0</v>
      </c>
      <c r="AC662" s="10">
        <f t="shared" si="48"/>
        <v>0</v>
      </c>
      <c r="AD662" s="10">
        <f t="shared" si="50"/>
        <v>0</v>
      </c>
      <c r="AE662" s="10">
        <f t="shared" si="50"/>
        <v>0</v>
      </c>
      <c r="AF662" s="10">
        <f t="shared" si="50"/>
        <v>0</v>
      </c>
      <c r="AG662" s="10">
        <f t="shared" si="50"/>
        <v>0</v>
      </c>
      <c r="AH662" s="10">
        <f t="shared" si="50"/>
        <v>0</v>
      </c>
      <c r="AI662" s="10">
        <f t="shared" si="47"/>
        <v>0</v>
      </c>
      <c r="AJ662" s="10"/>
      <c r="AK662" s="10"/>
      <c r="AL662" s="10"/>
      <c r="AM662" s="10"/>
      <c r="AN662" s="10"/>
      <c r="AO662" s="10"/>
      <c r="AP662" s="10"/>
      <c r="AQ662" s="10"/>
      <c r="AR662" s="10"/>
      <c r="AS662" s="10"/>
      <c r="AT662" s="10"/>
      <c r="AU662" s="10"/>
      <c r="AV662" s="10"/>
      <c r="AW662" s="10"/>
      <c r="AX662" s="10"/>
      <c r="AY662" s="10"/>
      <c r="AZ662" s="10"/>
      <c r="BA662" s="10"/>
      <c r="BB662" s="10"/>
      <c r="BC662" s="10"/>
      <c r="BD662" s="10"/>
      <c r="BE662" s="173"/>
    </row>
    <row r="663" spans="1:57">
      <c r="A663" s="691">
        <v>0.53472222222222221</v>
      </c>
      <c r="B663" s="10">
        <v>13.56</v>
      </c>
      <c r="C663" s="10">
        <v>15.92</v>
      </c>
      <c r="D663" s="10">
        <v>15.84</v>
      </c>
      <c r="E663" s="10">
        <v>14.7</v>
      </c>
      <c r="F663" s="10">
        <v>14.19</v>
      </c>
      <c r="G663" s="10">
        <v>16.02</v>
      </c>
      <c r="H663" s="10">
        <v>15.1</v>
      </c>
      <c r="I663" s="10">
        <v>13.78</v>
      </c>
      <c r="J663" s="13">
        <v>12.97</v>
      </c>
      <c r="K663" s="10">
        <v>15.03</v>
      </c>
      <c r="L663" s="10">
        <v>16.93</v>
      </c>
      <c r="M663" s="10">
        <v>15.02</v>
      </c>
      <c r="N663" s="10">
        <v>16.7</v>
      </c>
      <c r="O663" s="10">
        <v>15.81</v>
      </c>
      <c r="P663" s="10">
        <v>15.79</v>
      </c>
      <c r="Q663" s="10">
        <v>12.67</v>
      </c>
      <c r="R663" s="676"/>
      <c r="S663" s="692">
        <v>0.53472222222222221</v>
      </c>
      <c r="T663" s="10">
        <f t="shared" si="49"/>
        <v>0</v>
      </c>
      <c r="U663" s="10">
        <f t="shared" si="49"/>
        <v>0.10999999999999943</v>
      </c>
      <c r="V663" s="10">
        <f t="shared" si="49"/>
        <v>0</v>
      </c>
      <c r="W663" s="10">
        <f t="shared" si="49"/>
        <v>0</v>
      </c>
      <c r="X663" s="10">
        <f t="shared" si="49"/>
        <v>0</v>
      </c>
      <c r="Y663" s="10">
        <f t="shared" si="49"/>
        <v>1.9999999999999574E-2</v>
      </c>
      <c r="Z663" s="10">
        <f t="shared" si="49"/>
        <v>0</v>
      </c>
      <c r="AA663" s="10">
        <f t="shared" si="48"/>
        <v>0</v>
      </c>
      <c r="AB663" s="13">
        <f t="shared" si="48"/>
        <v>0</v>
      </c>
      <c r="AC663" s="10">
        <f t="shared" si="48"/>
        <v>0</v>
      </c>
      <c r="AD663" s="10">
        <f t="shared" si="50"/>
        <v>0</v>
      </c>
      <c r="AE663" s="10">
        <f t="shared" si="50"/>
        <v>0</v>
      </c>
      <c r="AF663" s="10">
        <f t="shared" si="50"/>
        <v>0</v>
      </c>
      <c r="AG663" s="10">
        <f t="shared" si="50"/>
        <v>0</v>
      </c>
      <c r="AH663" s="10">
        <f t="shared" si="50"/>
        <v>0</v>
      </c>
      <c r="AI663" s="10">
        <f t="shared" si="47"/>
        <v>0</v>
      </c>
      <c r="AJ663" s="10"/>
      <c r="AK663" s="10"/>
      <c r="AL663" s="10"/>
      <c r="AM663" s="10"/>
      <c r="AN663" s="10"/>
      <c r="AO663" s="10"/>
      <c r="AP663" s="10"/>
      <c r="AQ663" s="10"/>
      <c r="AR663" s="10"/>
      <c r="AS663" s="10"/>
      <c r="AT663" s="10"/>
      <c r="AU663" s="10"/>
      <c r="AV663" s="10"/>
      <c r="AW663" s="10"/>
      <c r="AX663" s="10"/>
      <c r="AY663" s="10"/>
      <c r="AZ663" s="10"/>
      <c r="BA663" s="10"/>
      <c r="BB663" s="10"/>
      <c r="BC663" s="10"/>
      <c r="BD663" s="10"/>
      <c r="BE663" s="173"/>
    </row>
    <row r="664" spans="1:57" ht="16" thickBot="1">
      <c r="A664" s="691">
        <v>0.53819444444444442</v>
      </c>
      <c r="B664" s="10">
        <v>13.56</v>
      </c>
      <c r="C664" s="10">
        <v>15.98</v>
      </c>
      <c r="D664" s="10">
        <v>15.84</v>
      </c>
      <c r="E664" s="10">
        <v>14.7</v>
      </c>
      <c r="F664" s="10">
        <v>14.19</v>
      </c>
      <c r="G664" s="10">
        <v>16.37</v>
      </c>
      <c r="H664" s="10">
        <v>15.1</v>
      </c>
      <c r="I664" s="10">
        <v>13.78</v>
      </c>
      <c r="J664" s="13">
        <v>12.97</v>
      </c>
      <c r="K664" s="10">
        <v>15.03</v>
      </c>
      <c r="L664" s="10">
        <v>16.93</v>
      </c>
      <c r="M664" s="10">
        <v>15.02</v>
      </c>
      <c r="N664" s="10">
        <v>16.71</v>
      </c>
      <c r="O664" s="10">
        <v>15.81</v>
      </c>
      <c r="P664" s="10">
        <v>15.79</v>
      </c>
      <c r="Q664" s="10">
        <v>12.67</v>
      </c>
      <c r="R664" s="676"/>
      <c r="S664" s="692">
        <v>0.53819444444444442</v>
      </c>
      <c r="T664" s="10">
        <f t="shared" si="49"/>
        <v>0</v>
      </c>
      <c r="U664" s="10">
        <f t="shared" si="49"/>
        <v>6.0000000000000497E-2</v>
      </c>
      <c r="V664" s="10">
        <f t="shared" si="49"/>
        <v>0</v>
      </c>
      <c r="W664" s="10">
        <f t="shared" si="49"/>
        <v>0</v>
      </c>
      <c r="X664" s="10">
        <f t="shared" si="49"/>
        <v>0</v>
      </c>
      <c r="Y664" s="10">
        <f t="shared" si="49"/>
        <v>0.35000000000000142</v>
      </c>
      <c r="Z664" s="10">
        <f t="shared" si="49"/>
        <v>0</v>
      </c>
      <c r="AA664" s="10">
        <f t="shared" si="48"/>
        <v>0</v>
      </c>
      <c r="AB664" s="13">
        <f t="shared" si="48"/>
        <v>0</v>
      </c>
      <c r="AC664" s="10">
        <f t="shared" si="48"/>
        <v>0</v>
      </c>
      <c r="AD664" s="10">
        <f t="shared" si="50"/>
        <v>0</v>
      </c>
      <c r="AE664" s="10">
        <f t="shared" si="50"/>
        <v>0</v>
      </c>
      <c r="AF664" s="10">
        <f t="shared" si="50"/>
        <v>1.0000000000001563E-2</v>
      </c>
      <c r="AG664" s="10">
        <f t="shared" si="50"/>
        <v>0</v>
      </c>
      <c r="AH664" s="10">
        <f t="shared" si="50"/>
        <v>0</v>
      </c>
      <c r="AI664" s="10">
        <f t="shared" si="47"/>
        <v>0</v>
      </c>
      <c r="AJ664" s="10"/>
      <c r="AK664" s="10"/>
      <c r="AL664" s="10"/>
      <c r="AM664" s="10"/>
      <c r="AN664" s="10"/>
      <c r="AO664" s="10"/>
      <c r="AP664" s="10"/>
      <c r="AQ664" s="10"/>
      <c r="AR664" s="10"/>
      <c r="AS664" s="10"/>
      <c r="AT664" s="10"/>
      <c r="AU664" s="10"/>
      <c r="AV664" s="10"/>
      <c r="AW664" s="10"/>
      <c r="AX664" s="10"/>
      <c r="AY664" s="10"/>
      <c r="AZ664" s="10"/>
      <c r="BA664" s="10"/>
      <c r="BB664" s="10"/>
      <c r="BC664" s="10"/>
      <c r="BD664" s="10"/>
      <c r="BE664" s="173"/>
    </row>
    <row r="665" spans="1:57" ht="16" thickTop="1">
      <c r="A665" s="690">
        <v>0.54166666666666663</v>
      </c>
      <c r="B665" s="91">
        <v>13.56</v>
      </c>
      <c r="C665" s="91">
        <v>15.98</v>
      </c>
      <c r="D665" s="91">
        <v>15.84</v>
      </c>
      <c r="E665" s="91">
        <v>14.7</v>
      </c>
      <c r="F665" s="91">
        <v>14.19</v>
      </c>
      <c r="G665" s="91">
        <v>16.41</v>
      </c>
      <c r="H665" s="91">
        <v>15.1</v>
      </c>
      <c r="I665" s="91">
        <v>13.78</v>
      </c>
      <c r="J665" s="345">
        <v>12.97</v>
      </c>
      <c r="K665" s="91">
        <v>15.03</v>
      </c>
      <c r="L665" s="91">
        <v>16.93</v>
      </c>
      <c r="M665" s="91">
        <v>15.02</v>
      </c>
      <c r="N665" s="91">
        <v>16.71</v>
      </c>
      <c r="O665" s="91">
        <v>15.81</v>
      </c>
      <c r="P665" s="91">
        <v>15.79</v>
      </c>
      <c r="Q665" s="91">
        <v>12.67</v>
      </c>
      <c r="R665" s="676"/>
      <c r="S665" s="673">
        <v>0.54166666666666663</v>
      </c>
      <c r="T665" s="91">
        <f t="shared" si="49"/>
        <v>0</v>
      </c>
      <c r="U665" s="91">
        <f t="shared" si="49"/>
        <v>0</v>
      </c>
      <c r="V665" s="91">
        <f t="shared" si="49"/>
        <v>0</v>
      </c>
      <c r="W665" s="91">
        <f t="shared" si="49"/>
        <v>0</v>
      </c>
      <c r="X665" s="91">
        <f t="shared" si="49"/>
        <v>0</v>
      </c>
      <c r="Y665" s="91">
        <f t="shared" si="49"/>
        <v>3.9999999999999147E-2</v>
      </c>
      <c r="Z665" s="91">
        <f t="shared" si="49"/>
        <v>0</v>
      </c>
      <c r="AA665" s="91">
        <f t="shared" si="48"/>
        <v>0</v>
      </c>
      <c r="AB665" s="345">
        <f t="shared" si="48"/>
        <v>0</v>
      </c>
      <c r="AC665" s="91">
        <f t="shared" si="48"/>
        <v>0</v>
      </c>
      <c r="AD665" s="91">
        <f t="shared" si="50"/>
        <v>0</v>
      </c>
      <c r="AE665" s="91">
        <f t="shared" si="50"/>
        <v>0</v>
      </c>
      <c r="AF665" s="91">
        <f t="shared" si="50"/>
        <v>0</v>
      </c>
      <c r="AG665" s="91">
        <f t="shared" si="50"/>
        <v>0</v>
      </c>
      <c r="AH665" s="91">
        <f t="shared" si="50"/>
        <v>0</v>
      </c>
      <c r="AI665" s="91">
        <f t="shared" si="47"/>
        <v>0</v>
      </c>
      <c r="AJ665" s="10"/>
      <c r="AK665" s="10"/>
      <c r="AL665" s="10"/>
      <c r="AM665" s="10"/>
      <c r="AN665" s="10"/>
      <c r="AO665" s="10"/>
      <c r="AP665" s="10"/>
      <c r="AQ665" s="10"/>
      <c r="AR665" s="10"/>
      <c r="AS665" s="10"/>
      <c r="AT665" s="10"/>
      <c r="AU665" s="10"/>
      <c r="AV665" s="10"/>
      <c r="AW665" s="10"/>
      <c r="AX665" s="10"/>
      <c r="AY665" s="10"/>
      <c r="AZ665" s="10"/>
      <c r="BA665" s="10"/>
      <c r="BB665" s="10"/>
      <c r="BC665" s="10"/>
      <c r="BD665" s="10"/>
      <c r="BE665" s="173"/>
    </row>
    <row r="666" spans="1:57">
      <c r="A666" s="691">
        <v>0.54513888888888895</v>
      </c>
      <c r="B666" s="10">
        <v>13.56</v>
      </c>
      <c r="C666" s="10">
        <v>15.98</v>
      </c>
      <c r="D666" s="10">
        <v>15.84</v>
      </c>
      <c r="E666" s="10">
        <v>14.7</v>
      </c>
      <c r="F666" s="10">
        <v>14.36</v>
      </c>
      <c r="G666" s="10">
        <v>16.41</v>
      </c>
      <c r="H666" s="10">
        <v>15.1</v>
      </c>
      <c r="I666" s="10">
        <v>13.87</v>
      </c>
      <c r="J666" s="13">
        <v>12.98</v>
      </c>
      <c r="K666" s="10">
        <v>15.03</v>
      </c>
      <c r="L666" s="10">
        <v>16.93</v>
      </c>
      <c r="M666" s="10">
        <v>15.02</v>
      </c>
      <c r="N666" s="10">
        <v>16.71</v>
      </c>
      <c r="O666" s="10">
        <v>15.81</v>
      </c>
      <c r="P666" s="10">
        <v>15.79</v>
      </c>
      <c r="Q666" s="10">
        <v>12.84</v>
      </c>
      <c r="R666" s="676"/>
      <c r="S666" s="692">
        <v>0.54513888888888895</v>
      </c>
      <c r="T666" s="10">
        <f t="shared" si="49"/>
        <v>0</v>
      </c>
      <c r="U666" s="10">
        <f t="shared" si="49"/>
        <v>0</v>
      </c>
      <c r="V666" s="10">
        <f t="shared" si="49"/>
        <v>0</v>
      </c>
      <c r="W666" s="10">
        <f t="shared" si="49"/>
        <v>0</v>
      </c>
      <c r="X666" s="10">
        <f t="shared" si="49"/>
        <v>0.16999999999999993</v>
      </c>
      <c r="Y666" s="10">
        <f t="shared" si="49"/>
        <v>0</v>
      </c>
      <c r="Z666" s="10">
        <f t="shared" si="49"/>
        <v>0</v>
      </c>
      <c r="AA666" s="10">
        <f t="shared" si="48"/>
        <v>8.9999999999999858E-2</v>
      </c>
      <c r="AB666" s="13">
        <f t="shared" si="48"/>
        <v>9.9999999999997868E-3</v>
      </c>
      <c r="AC666" s="10">
        <f t="shared" si="48"/>
        <v>0</v>
      </c>
      <c r="AD666" s="10">
        <f t="shared" si="50"/>
        <v>0</v>
      </c>
      <c r="AE666" s="10">
        <f t="shared" si="50"/>
        <v>0</v>
      </c>
      <c r="AF666" s="10">
        <f t="shared" si="50"/>
        <v>0</v>
      </c>
      <c r="AG666" s="10">
        <f t="shared" si="50"/>
        <v>0</v>
      </c>
      <c r="AH666" s="10">
        <f t="shared" si="50"/>
        <v>0</v>
      </c>
      <c r="AI666" s="10">
        <f t="shared" si="47"/>
        <v>0.16999999999999993</v>
      </c>
      <c r="AJ666" s="10"/>
      <c r="AK666" s="10"/>
      <c r="AL666" s="10"/>
      <c r="AM666" s="10"/>
      <c r="AN666" s="10"/>
      <c r="AO666" s="10"/>
      <c r="AP666" s="10"/>
      <c r="AQ666" s="10"/>
      <c r="AR666" s="10"/>
      <c r="AS666" s="10"/>
      <c r="AT666" s="10"/>
      <c r="AU666" s="10"/>
      <c r="AV666" s="10"/>
      <c r="AW666" s="10"/>
      <c r="AX666" s="10"/>
      <c r="AY666" s="10"/>
      <c r="AZ666" s="10"/>
      <c r="BA666" s="10"/>
      <c r="BB666" s="10"/>
      <c r="BC666" s="10"/>
      <c r="BD666" s="10"/>
      <c r="BE666" s="173"/>
    </row>
    <row r="667" spans="1:57">
      <c r="A667" s="691">
        <v>0.54861111111111105</v>
      </c>
      <c r="B667" s="10">
        <v>13.56</v>
      </c>
      <c r="C667" s="10">
        <v>15.98</v>
      </c>
      <c r="D667" s="10">
        <v>15.84</v>
      </c>
      <c r="E667" s="10">
        <v>14.7</v>
      </c>
      <c r="F667" s="10">
        <v>14.36</v>
      </c>
      <c r="G667" s="10">
        <v>16.41</v>
      </c>
      <c r="H667" s="10">
        <v>15.1</v>
      </c>
      <c r="I667" s="10">
        <v>13.87</v>
      </c>
      <c r="J667" s="13">
        <v>12.98</v>
      </c>
      <c r="K667" s="10">
        <v>15.16</v>
      </c>
      <c r="L667" s="10">
        <v>16.93</v>
      </c>
      <c r="M667" s="10">
        <v>15.02</v>
      </c>
      <c r="N667" s="10">
        <v>16.71</v>
      </c>
      <c r="O667" s="10">
        <v>15.81</v>
      </c>
      <c r="P667" s="10">
        <v>15.79</v>
      </c>
      <c r="Q667" s="10">
        <v>12.85</v>
      </c>
      <c r="R667" s="676"/>
      <c r="S667" s="692">
        <v>0.54861111111111105</v>
      </c>
      <c r="T667" s="10">
        <f t="shared" si="49"/>
        <v>0</v>
      </c>
      <c r="U667" s="10">
        <f t="shared" si="49"/>
        <v>0</v>
      </c>
      <c r="V667" s="10">
        <f t="shared" si="49"/>
        <v>0</v>
      </c>
      <c r="W667" s="10">
        <f t="shared" si="49"/>
        <v>0</v>
      </c>
      <c r="X667" s="10">
        <f t="shared" si="49"/>
        <v>0</v>
      </c>
      <c r="Y667" s="10">
        <f t="shared" si="49"/>
        <v>0</v>
      </c>
      <c r="Z667" s="10">
        <f t="shared" si="49"/>
        <v>0</v>
      </c>
      <c r="AA667" s="10">
        <f t="shared" si="48"/>
        <v>0</v>
      </c>
      <c r="AB667" s="13">
        <f t="shared" si="48"/>
        <v>0</v>
      </c>
      <c r="AC667" s="10">
        <f t="shared" si="48"/>
        <v>0.13000000000000078</v>
      </c>
      <c r="AD667" s="10">
        <f t="shared" si="50"/>
        <v>0</v>
      </c>
      <c r="AE667" s="10">
        <f t="shared" si="50"/>
        <v>0</v>
      </c>
      <c r="AF667" s="10">
        <f t="shared" si="50"/>
        <v>0</v>
      </c>
      <c r="AG667" s="10">
        <f t="shared" si="50"/>
        <v>0</v>
      </c>
      <c r="AH667" s="10">
        <f t="shared" si="50"/>
        <v>0</v>
      </c>
      <c r="AI667" s="10">
        <f t="shared" si="47"/>
        <v>9.9999999999997868E-3</v>
      </c>
      <c r="AJ667" s="10"/>
      <c r="AK667" s="10"/>
      <c r="AL667" s="10"/>
      <c r="AM667" s="10"/>
      <c r="AN667" s="10"/>
      <c r="AO667" s="10"/>
      <c r="AP667" s="10"/>
      <c r="AQ667" s="10"/>
      <c r="AR667" s="10"/>
      <c r="AS667" s="10"/>
      <c r="AT667" s="10"/>
      <c r="AU667" s="10"/>
      <c r="AV667" s="10"/>
      <c r="AW667" s="10"/>
      <c r="AX667" s="10"/>
      <c r="AY667" s="10"/>
      <c r="AZ667" s="10"/>
      <c r="BA667" s="10"/>
      <c r="BB667" s="10"/>
      <c r="BC667" s="10"/>
      <c r="BD667" s="10"/>
      <c r="BE667" s="173"/>
    </row>
    <row r="668" spans="1:57">
      <c r="A668" s="691">
        <v>0.55208333333333337</v>
      </c>
      <c r="B668" s="10">
        <v>13.56</v>
      </c>
      <c r="C668" s="10">
        <v>15.98</v>
      </c>
      <c r="D668" s="10">
        <v>16.059999999999999</v>
      </c>
      <c r="E668" s="10">
        <v>14.7</v>
      </c>
      <c r="F668" s="10">
        <v>14.37</v>
      </c>
      <c r="G668" s="10">
        <v>16.41</v>
      </c>
      <c r="H668" s="10">
        <v>15.1</v>
      </c>
      <c r="I668" s="10">
        <v>13.87</v>
      </c>
      <c r="J668" s="13">
        <v>12.98</v>
      </c>
      <c r="K668" s="10">
        <v>15.19</v>
      </c>
      <c r="L668" s="10">
        <v>16.93</v>
      </c>
      <c r="M668" s="10">
        <v>15.02</v>
      </c>
      <c r="N668" s="10">
        <v>16.71</v>
      </c>
      <c r="O668" s="10">
        <v>15.81</v>
      </c>
      <c r="P668" s="10">
        <v>15.79</v>
      </c>
      <c r="Q668" s="10">
        <v>12.85</v>
      </c>
      <c r="R668" s="676"/>
      <c r="S668" s="692">
        <v>0.55208333333333337</v>
      </c>
      <c r="T668" s="10">
        <f t="shared" si="49"/>
        <v>0</v>
      </c>
      <c r="U668" s="10">
        <f t="shared" si="49"/>
        <v>0</v>
      </c>
      <c r="V668" s="10">
        <f t="shared" si="49"/>
        <v>0.21999999999999886</v>
      </c>
      <c r="W668" s="10">
        <f t="shared" si="49"/>
        <v>0</v>
      </c>
      <c r="X668" s="10">
        <f t="shared" si="49"/>
        <v>9.9999999999997868E-3</v>
      </c>
      <c r="Y668" s="10">
        <f t="shared" si="49"/>
        <v>0</v>
      </c>
      <c r="Z668" s="10">
        <f t="shared" si="49"/>
        <v>0</v>
      </c>
      <c r="AA668" s="10">
        <f t="shared" si="48"/>
        <v>0</v>
      </c>
      <c r="AB668" s="13">
        <f t="shared" si="48"/>
        <v>0</v>
      </c>
      <c r="AC668" s="10">
        <f t="shared" si="48"/>
        <v>2.9999999999999361E-2</v>
      </c>
      <c r="AD668" s="10">
        <f t="shared" si="50"/>
        <v>0</v>
      </c>
      <c r="AE668" s="10">
        <f t="shared" si="50"/>
        <v>0</v>
      </c>
      <c r="AF668" s="10">
        <f t="shared" si="50"/>
        <v>0</v>
      </c>
      <c r="AG668" s="10">
        <f t="shared" si="50"/>
        <v>0</v>
      </c>
      <c r="AH668" s="10">
        <f t="shared" si="50"/>
        <v>0</v>
      </c>
      <c r="AI668" s="10">
        <f t="shared" si="47"/>
        <v>0</v>
      </c>
      <c r="AJ668" s="10"/>
      <c r="AK668" s="10"/>
      <c r="AL668" s="10"/>
      <c r="AM668" s="10"/>
      <c r="AN668" s="10"/>
      <c r="AO668" s="10"/>
      <c r="AP668" s="10"/>
      <c r="AQ668" s="10"/>
      <c r="AR668" s="10"/>
      <c r="AS668" s="10"/>
      <c r="AT668" s="10"/>
      <c r="AU668" s="10"/>
      <c r="AV668" s="10"/>
      <c r="AW668" s="10"/>
      <c r="AX668" s="10"/>
      <c r="AY668" s="10"/>
      <c r="AZ668" s="10"/>
      <c r="BA668" s="10"/>
      <c r="BB668" s="10"/>
      <c r="BC668" s="10"/>
      <c r="BD668" s="10"/>
      <c r="BE668" s="173"/>
    </row>
    <row r="669" spans="1:57">
      <c r="A669" s="691">
        <v>0.55555555555555558</v>
      </c>
      <c r="B669" s="10">
        <v>13.56</v>
      </c>
      <c r="C669" s="10">
        <v>15.98</v>
      </c>
      <c r="D669" s="10">
        <v>16.059999999999999</v>
      </c>
      <c r="E669" s="10">
        <v>14.72</v>
      </c>
      <c r="F669" s="10">
        <v>14.37</v>
      </c>
      <c r="G669" s="10">
        <v>16.41</v>
      </c>
      <c r="H669" s="10">
        <v>15.1</v>
      </c>
      <c r="I669" s="10">
        <v>13.87</v>
      </c>
      <c r="J669" s="13">
        <v>12.98</v>
      </c>
      <c r="K669" s="10">
        <v>15.19</v>
      </c>
      <c r="L669" s="10">
        <v>16.93</v>
      </c>
      <c r="M669" s="10">
        <v>15.08</v>
      </c>
      <c r="N669" s="10">
        <v>16.71</v>
      </c>
      <c r="O669" s="10">
        <v>15.81</v>
      </c>
      <c r="P669" s="10">
        <v>15.79</v>
      </c>
      <c r="Q669" s="10">
        <v>12.88</v>
      </c>
      <c r="R669" s="676"/>
      <c r="S669" s="692">
        <v>0.55555555555555558</v>
      </c>
      <c r="T669" s="10">
        <f t="shared" si="49"/>
        <v>0</v>
      </c>
      <c r="U669" s="10">
        <f t="shared" si="49"/>
        <v>0</v>
      </c>
      <c r="V669" s="10">
        <f t="shared" si="49"/>
        <v>0</v>
      </c>
      <c r="W669" s="10">
        <f t="shared" si="49"/>
        <v>2.000000000000135E-2</v>
      </c>
      <c r="X669" s="10">
        <f t="shared" si="49"/>
        <v>0</v>
      </c>
      <c r="Y669" s="10">
        <f t="shared" si="49"/>
        <v>0</v>
      </c>
      <c r="Z669" s="10">
        <f t="shared" si="49"/>
        <v>0</v>
      </c>
      <c r="AA669" s="10">
        <f t="shared" si="48"/>
        <v>0</v>
      </c>
      <c r="AB669" s="13">
        <f t="shared" si="48"/>
        <v>0</v>
      </c>
      <c r="AC669" s="10">
        <f t="shared" si="48"/>
        <v>0</v>
      </c>
      <c r="AD669" s="10">
        <f t="shared" si="50"/>
        <v>0</v>
      </c>
      <c r="AE669" s="10">
        <f t="shared" si="50"/>
        <v>6.0000000000000497E-2</v>
      </c>
      <c r="AF669" s="10">
        <f t="shared" si="50"/>
        <v>0</v>
      </c>
      <c r="AG669" s="10">
        <f t="shared" si="50"/>
        <v>0</v>
      </c>
      <c r="AH669" s="10">
        <f t="shared" si="50"/>
        <v>0</v>
      </c>
      <c r="AI669" s="10">
        <f t="shared" si="47"/>
        <v>3.0000000000001137E-2</v>
      </c>
      <c r="AJ669" s="10"/>
      <c r="AK669" s="10"/>
      <c r="AL669" s="10"/>
      <c r="AM669" s="10"/>
      <c r="AN669" s="10"/>
      <c r="AO669" s="10"/>
      <c r="AP669" s="10"/>
      <c r="AQ669" s="10"/>
      <c r="AR669" s="10"/>
      <c r="AS669" s="10"/>
      <c r="AT669" s="10"/>
      <c r="AU669" s="10"/>
      <c r="AV669" s="10"/>
      <c r="AW669" s="10"/>
      <c r="AX669" s="10"/>
      <c r="AY669" s="10"/>
      <c r="AZ669" s="10"/>
      <c r="BA669" s="10"/>
      <c r="BB669" s="10"/>
      <c r="BC669" s="10"/>
      <c r="BD669" s="10"/>
      <c r="BE669" s="173"/>
    </row>
    <row r="670" spans="1:57">
      <c r="A670" s="691">
        <v>0.55902777777777779</v>
      </c>
      <c r="B670" s="10">
        <v>13.56</v>
      </c>
      <c r="C670" s="10">
        <v>15.98</v>
      </c>
      <c r="D670" s="10">
        <v>16.13</v>
      </c>
      <c r="E670" s="10">
        <v>14.78</v>
      </c>
      <c r="F670" s="10">
        <v>14.37</v>
      </c>
      <c r="G670" s="10">
        <v>16.41</v>
      </c>
      <c r="H670" s="10">
        <v>15.1</v>
      </c>
      <c r="I670" s="10">
        <v>13.87</v>
      </c>
      <c r="J670" s="13">
        <v>12.98</v>
      </c>
      <c r="K670" s="10">
        <v>15.19</v>
      </c>
      <c r="L670" s="10">
        <v>16.93</v>
      </c>
      <c r="M670" s="10">
        <v>15.08</v>
      </c>
      <c r="N670" s="10">
        <v>16.71</v>
      </c>
      <c r="O670" s="10">
        <v>15.81</v>
      </c>
      <c r="P670" s="10">
        <v>15.79</v>
      </c>
      <c r="Q670" s="10">
        <v>12.88</v>
      </c>
      <c r="R670" s="676"/>
      <c r="S670" s="692">
        <v>0.55902777777777779</v>
      </c>
      <c r="T670" s="10">
        <f t="shared" si="49"/>
        <v>0</v>
      </c>
      <c r="U670" s="10">
        <f t="shared" si="49"/>
        <v>0</v>
      </c>
      <c r="V670" s="10">
        <f t="shared" si="49"/>
        <v>7.0000000000000284E-2</v>
      </c>
      <c r="W670" s="10">
        <f t="shared" si="49"/>
        <v>5.9999999999998721E-2</v>
      </c>
      <c r="X670" s="10">
        <f t="shared" si="49"/>
        <v>0</v>
      </c>
      <c r="Y670" s="10">
        <f t="shared" si="49"/>
        <v>0</v>
      </c>
      <c r="Z670" s="10">
        <f t="shared" si="49"/>
        <v>0</v>
      </c>
      <c r="AA670" s="10">
        <f t="shared" si="48"/>
        <v>0</v>
      </c>
      <c r="AB670" s="13">
        <f t="shared" si="48"/>
        <v>0</v>
      </c>
      <c r="AC670" s="10">
        <f t="shared" si="48"/>
        <v>0</v>
      </c>
      <c r="AD670" s="10">
        <f t="shared" si="50"/>
        <v>0</v>
      </c>
      <c r="AE670" s="10">
        <f t="shared" si="50"/>
        <v>0</v>
      </c>
      <c r="AF670" s="10">
        <f t="shared" si="50"/>
        <v>0</v>
      </c>
      <c r="AG670" s="10">
        <f t="shared" si="50"/>
        <v>0</v>
      </c>
      <c r="AH670" s="10">
        <f t="shared" si="50"/>
        <v>0</v>
      </c>
      <c r="AI670" s="10">
        <f t="shared" si="47"/>
        <v>0</v>
      </c>
      <c r="AJ670" s="10"/>
      <c r="AK670" s="10"/>
      <c r="AL670" s="10"/>
      <c r="AM670" s="10"/>
      <c r="AN670" s="10"/>
      <c r="AO670" s="10"/>
      <c r="AP670" s="10"/>
      <c r="AQ670" s="10"/>
      <c r="AR670" s="10"/>
      <c r="AS670" s="10"/>
      <c r="AT670" s="10"/>
      <c r="AU670" s="10"/>
      <c r="AV670" s="10"/>
      <c r="AW670" s="10"/>
      <c r="AX670" s="10"/>
      <c r="AY670" s="10"/>
      <c r="AZ670" s="10"/>
      <c r="BA670" s="10"/>
      <c r="BB670" s="10"/>
      <c r="BC670" s="10"/>
      <c r="BD670" s="10"/>
      <c r="BE670" s="173"/>
    </row>
    <row r="671" spans="1:57">
      <c r="A671" s="691">
        <v>0.5625</v>
      </c>
      <c r="B671" s="10">
        <v>13.56</v>
      </c>
      <c r="C671" s="10">
        <v>15.98</v>
      </c>
      <c r="D671" s="10">
        <v>16.13</v>
      </c>
      <c r="E671" s="10">
        <v>14.78</v>
      </c>
      <c r="F671" s="10">
        <v>14.37</v>
      </c>
      <c r="G671" s="10">
        <v>16.41</v>
      </c>
      <c r="H671" s="10">
        <v>15.12</v>
      </c>
      <c r="I671" s="10">
        <v>13.87</v>
      </c>
      <c r="J671" s="13">
        <v>12.98</v>
      </c>
      <c r="K671" s="10">
        <v>15.19</v>
      </c>
      <c r="L671" s="10">
        <v>16.93</v>
      </c>
      <c r="M671" s="10">
        <v>15.08</v>
      </c>
      <c r="N671" s="10">
        <v>16.71</v>
      </c>
      <c r="O671" s="10">
        <v>15.81</v>
      </c>
      <c r="P671" s="10">
        <v>15.79</v>
      </c>
      <c r="Q671" s="10">
        <v>12.88</v>
      </c>
      <c r="R671" s="676"/>
      <c r="S671" s="692">
        <v>0.5625</v>
      </c>
      <c r="T671" s="10">
        <f t="shared" si="49"/>
        <v>0</v>
      </c>
      <c r="U671" s="10">
        <f t="shared" si="49"/>
        <v>0</v>
      </c>
      <c r="V671" s="10">
        <f t="shared" si="49"/>
        <v>0</v>
      </c>
      <c r="W671" s="10">
        <f t="shared" si="49"/>
        <v>0</v>
      </c>
      <c r="X671" s="10">
        <f t="shared" si="49"/>
        <v>0</v>
      </c>
      <c r="Y671" s="10">
        <f t="shared" si="49"/>
        <v>0</v>
      </c>
      <c r="Z671" s="10">
        <f t="shared" si="49"/>
        <v>1.9999999999999574E-2</v>
      </c>
      <c r="AA671" s="10">
        <f t="shared" si="48"/>
        <v>0</v>
      </c>
      <c r="AB671" s="13">
        <f t="shared" si="48"/>
        <v>0</v>
      </c>
      <c r="AC671" s="10">
        <f t="shared" si="48"/>
        <v>0</v>
      </c>
      <c r="AD671" s="10">
        <f t="shared" si="50"/>
        <v>0</v>
      </c>
      <c r="AE671" s="10">
        <f t="shared" si="50"/>
        <v>0</v>
      </c>
      <c r="AF671" s="10">
        <f t="shared" si="50"/>
        <v>0</v>
      </c>
      <c r="AG671" s="10">
        <f t="shared" si="50"/>
        <v>0</v>
      </c>
      <c r="AH671" s="10">
        <f t="shared" si="50"/>
        <v>0</v>
      </c>
      <c r="AI671" s="10">
        <f t="shared" si="47"/>
        <v>0</v>
      </c>
      <c r="AJ671" s="10"/>
      <c r="AK671" s="10"/>
      <c r="AL671" s="10"/>
      <c r="AM671" s="10"/>
      <c r="AN671" s="10"/>
      <c r="AO671" s="10"/>
      <c r="AP671" s="10"/>
      <c r="AQ671" s="10"/>
      <c r="AR671" s="10"/>
      <c r="AS671" s="10"/>
      <c r="AT671" s="10"/>
      <c r="AU671" s="10"/>
      <c r="AV671" s="10"/>
      <c r="AW671" s="10"/>
      <c r="AX671" s="10"/>
      <c r="AY671" s="10"/>
      <c r="AZ671" s="10"/>
      <c r="BA671" s="10"/>
      <c r="BB671" s="10"/>
      <c r="BC671" s="10"/>
      <c r="BD671" s="10"/>
      <c r="BE671" s="173"/>
    </row>
    <row r="672" spans="1:57">
      <c r="A672" s="691">
        <v>0.56597222222222221</v>
      </c>
      <c r="B672" s="10">
        <v>14.06</v>
      </c>
      <c r="C672" s="10">
        <v>15.98</v>
      </c>
      <c r="D672" s="10">
        <v>16.13</v>
      </c>
      <c r="E672" s="10">
        <v>14.81</v>
      </c>
      <c r="F672" s="10">
        <v>14.37</v>
      </c>
      <c r="G672" s="10">
        <v>16.41</v>
      </c>
      <c r="H672" s="10">
        <v>15.12</v>
      </c>
      <c r="I672" s="10">
        <v>13.87</v>
      </c>
      <c r="J672" s="13">
        <v>12.98</v>
      </c>
      <c r="K672" s="10">
        <v>15.19</v>
      </c>
      <c r="L672" s="10">
        <v>16.93</v>
      </c>
      <c r="M672" s="10">
        <v>15.08</v>
      </c>
      <c r="N672" s="10">
        <v>16.71</v>
      </c>
      <c r="O672" s="10">
        <v>15.81</v>
      </c>
      <c r="P672" s="10">
        <v>15.86</v>
      </c>
      <c r="Q672" s="10">
        <v>12.88</v>
      </c>
      <c r="R672" s="676"/>
      <c r="S672" s="692">
        <v>0.56597222222222221</v>
      </c>
      <c r="T672" s="10">
        <f t="shared" si="49"/>
        <v>0.5</v>
      </c>
      <c r="U672" s="10">
        <f t="shared" si="49"/>
        <v>0</v>
      </c>
      <c r="V672" s="10">
        <f t="shared" si="49"/>
        <v>0</v>
      </c>
      <c r="W672" s="10">
        <f t="shared" si="49"/>
        <v>3.0000000000001137E-2</v>
      </c>
      <c r="X672" s="10">
        <f t="shared" si="49"/>
        <v>0</v>
      </c>
      <c r="Y672" s="10">
        <f t="shared" si="49"/>
        <v>0</v>
      </c>
      <c r="Z672" s="10">
        <f t="shared" si="49"/>
        <v>0</v>
      </c>
      <c r="AA672" s="10">
        <f t="shared" si="48"/>
        <v>0</v>
      </c>
      <c r="AB672" s="13">
        <f t="shared" si="48"/>
        <v>0</v>
      </c>
      <c r="AC672" s="10">
        <f t="shared" si="48"/>
        <v>0</v>
      </c>
      <c r="AD672" s="10">
        <f t="shared" si="50"/>
        <v>0</v>
      </c>
      <c r="AE672" s="10">
        <f t="shared" si="50"/>
        <v>0</v>
      </c>
      <c r="AF672" s="10">
        <f t="shared" si="50"/>
        <v>0</v>
      </c>
      <c r="AG672" s="10">
        <f t="shared" si="50"/>
        <v>0</v>
      </c>
      <c r="AH672" s="10">
        <f t="shared" si="50"/>
        <v>7.0000000000000284E-2</v>
      </c>
      <c r="AI672" s="10">
        <f t="shared" si="47"/>
        <v>0</v>
      </c>
      <c r="AJ672" s="10"/>
      <c r="AK672" s="10"/>
      <c r="AL672" s="10"/>
      <c r="AM672" s="10"/>
      <c r="AN672" s="10"/>
      <c r="AO672" s="10"/>
      <c r="AP672" s="10"/>
      <c r="AQ672" s="10"/>
      <c r="AR672" s="10"/>
      <c r="AS672" s="10"/>
      <c r="AT672" s="10"/>
      <c r="AU672" s="10"/>
      <c r="AV672" s="10"/>
      <c r="AW672" s="10"/>
      <c r="AX672" s="10"/>
      <c r="AY672" s="10"/>
      <c r="AZ672" s="10"/>
      <c r="BA672" s="10"/>
      <c r="BB672" s="10"/>
      <c r="BC672" s="10"/>
      <c r="BD672" s="10"/>
      <c r="BE672" s="173"/>
    </row>
    <row r="673" spans="1:57">
      <c r="A673" s="691">
        <v>0.56944444444444442</v>
      </c>
      <c r="B673" s="10">
        <v>14.06</v>
      </c>
      <c r="C673" s="10">
        <v>15.98</v>
      </c>
      <c r="D673" s="10">
        <v>16.13</v>
      </c>
      <c r="E673" s="10">
        <v>14.81</v>
      </c>
      <c r="F673" s="10">
        <v>14.37</v>
      </c>
      <c r="G673" s="10">
        <v>16.41</v>
      </c>
      <c r="H673" s="10">
        <v>15.12</v>
      </c>
      <c r="I673" s="10">
        <v>13.87</v>
      </c>
      <c r="J673" s="13">
        <v>12.98</v>
      </c>
      <c r="K673" s="10">
        <v>15.19</v>
      </c>
      <c r="L673" s="10">
        <v>16.93</v>
      </c>
      <c r="M673" s="10">
        <v>15.08</v>
      </c>
      <c r="N673" s="10">
        <v>16.71</v>
      </c>
      <c r="O673" s="10">
        <v>15.81</v>
      </c>
      <c r="P673" s="10">
        <v>15.86</v>
      </c>
      <c r="Q673" s="10">
        <v>12.88</v>
      </c>
      <c r="R673" s="676"/>
      <c r="S673" s="692">
        <v>0.56944444444444442</v>
      </c>
      <c r="T673" s="10">
        <f t="shared" si="49"/>
        <v>0</v>
      </c>
      <c r="U673" s="10">
        <f t="shared" si="49"/>
        <v>0</v>
      </c>
      <c r="V673" s="10">
        <f t="shared" si="49"/>
        <v>0</v>
      </c>
      <c r="W673" s="10">
        <f t="shared" si="49"/>
        <v>0</v>
      </c>
      <c r="X673" s="10">
        <f t="shared" si="49"/>
        <v>0</v>
      </c>
      <c r="Y673" s="10">
        <f t="shared" si="49"/>
        <v>0</v>
      </c>
      <c r="Z673" s="10">
        <f t="shared" si="49"/>
        <v>0</v>
      </c>
      <c r="AA673" s="10">
        <f t="shared" si="48"/>
        <v>0</v>
      </c>
      <c r="AB673" s="13">
        <f t="shared" si="48"/>
        <v>0</v>
      </c>
      <c r="AC673" s="10">
        <f t="shared" si="48"/>
        <v>0</v>
      </c>
      <c r="AD673" s="10">
        <f t="shared" si="50"/>
        <v>0</v>
      </c>
      <c r="AE673" s="10">
        <f t="shared" si="50"/>
        <v>0</v>
      </c>
      <c r="AF673" s="10">
        <f t="shared" si="50"/>
        <v>0</v>
      </c>
      <c r="AG673" s="10">
        <f t="shared" si="50"/>
        <v>0</v>
      </c>
      <c r="AH673" s="10">
        <f t="shared" si="50"/>
        <v>0</v>
      </c>
      <c r="AI673" s="10">
        <f t="shared" si="47"/>
        <v>0</v>
      </c>
      <c r="AJ673" s="10"/>
      <c r="AK673" s="10"/>
      <c r="AL673" s="10"/>
      <c r="AM673" s="10"/>
      <c r="AN673" s="10"/>
      <c r="AO673" s="10"/>
      <c r="AP673" s="10"/>
      <c r="AQ673" s="10"/>
      <c r="AR673" s="10"/>
      <c r="AS673" s="10"/>
      <c r="AT673" s="10"/>
      <c r="AU673" s="10"/>
      <c r="AV673" s="10"/>
      <c r="AW673" s="10"/>
      <c r="AX673" s="10"/>
      <c r="AY673" s="10"/>
      <c r="AZ673" s="10"/>
      <c r="BA673" s="10"/>
      <c r="BB673" s="10"/>
      <c r="BC673" s="10"/>
      <c r="BD673" s="10"/>
      <c r="BE673" s="173"/>
    </row>
    <row r="674" spans="1:57">
      <c r="A674" s="691">
        <v>0.57291666666666663</v>
      </c>
      <c r="B674" s="10">
        <v>14.06</v>
      </c>
      <c r="C674" s="10">
        <v>15.98</v>
      </c>
      <c r="D674" s="10">
        <v>16.13</v>
      </c>
      <c r="E674" s="10">
        <v>14.81</v>
      </c>
      <c r="F674" s="10">
        <v>14.37</v>
      </c>
      <c r="G674" s="10">
        <v>16.41</v>
      </c>
      <c r="H674" s="10">
        <v>15.12</v>
      </c>
      <c r="I674" s="10">
        <v>13.87</v>
      </c>
      <c r="J674" s="13">
        <v>13.01</v>
      </c>
      <c r="K674" s="10">
        <v>15.19</v>
      </c>
      <c r="L674" s="10">
        <v>16.93</v>
      </c>
      <c r="M674" s="10">
        <v>15.08</v>
      </c>
      <c r="N674" s="10">
        <v>16.71</v>
      </c>
      <c r="O674" s="10">
        <v>15.81</v>
      </c>
      <c r="P674" s="10">
        <v>15.86</v>
      </c>
      <c r="Q674" s="10">
        <v>12.88</v>
      </c>
      <c r="R674" s="676"/>
      <c r="S674" s="692">
        <v>0.57291666666666663</v>
      </c>
      <c r="T674" s="10">
        <f t="shared" si="49"/>
        <v>0</v>
      </c>
      <c r="U674" s="10">
        <f t="shared" si="49"/>
        <v>0</v>
      </c>
      <c r="V674" s="10">
        <f t="shared" si="49"/>
        <v>0</v>
      </c>
      <c r="W674" s="10">
        <f t="shared" si="49"/>
        <v>0</v>
      </c>
      <c r="X674" s="10">
        <f t="shared" si="49"/>
        <v>0</v>
      </c>
      <c r="Y674" s="10">
        <f t="shared" si="49"/>
        <v>0</v>
      </c>
      <c r="Z674" s="10">
        <f t="shared" si="49"/>
        <v>0</v>
      </c>
      <c r="AA674" s="10">
        <f t="shared" si="48"/>
        <v>0</v>
      </c>
      <c r="AB674" s="13">
        <f t="shared" si="48"/>
        <v>2.9999999999999361E-2</v>
      </c>
      <c r="AC674" s="10">
        <f t="shared" si="48"/>
        <v>0</v>
      </c>
      <c r="AD674" s="10">
        <f t="shared" si="50"/>
        <v>0</v>
      </c>
      <c r="AE674" s="10">
        <f t="shared" si="50"/>
        <v>0</v>
      </c>
      <c r="AF674" s="10">
        <f t="shared" si="50"/>
        <v>0</v>
      </c>
      <c r="AG674" s="10">
        <f t="shared" si="50"/>
        <v>0</v>
      </c>
      <c r="AH674" s="10">
        <f t="shared" si="50"/>
        <v>0</v>
      </c>
      <c r="AI674" s="10">
        <f t="shared" si="47"/>
        <v>0</v>
      </c>
      <c r="AJ674" s="10"/>
      <c r="AK674" s="10"/>
      <c r="AL674" s="10"/>
      <c r="AM674" s="10"/>
      <c r="AN674" s="10"/>
      <c r="AO674" s="10"/>
      <c r="AP674" s="10"/>
      <c r="AQ674" s="10"/>
      <c r="AR674" s="10"/>
      <c r="AS674" s="10"/>
      <c r="AT674" s="10"/>
      <c r="AU674" s="10"/>
      <c r="AV674" s="10"/>
      <c r="AW674" s="10"/>
      <c r="AX674" s="10"/>
      <c r="AY674" s="10"/>
      <c r="AZ674" s="10"/>
      <c r="BA674" s="10"/>
      <c r="BB674" s="10"/>
      <c r="BC674" s="10"/>
      <c r="BD674" s="10"/>
      <c r="BE674" s="173"/>
    </row>
    <row r="675" spans="1:57">
      <c r="A675" s="691">
        <v>0.57638888888888895</v>
      </c>
      <c r="B675" s="10">
        <v>14.06</v>
      </c>
      <c r="C675" s="10">
        <v>15.98</v>
      </c>
      <c r="D675" s="10">
        <v>16.13</v>
      </c>
      <c r="E675" s="10">
        <v>14.81</v>
      </c>
      <c r="F675" s="10">
        <v>14.37</v>
      </c>
      <c r="G675" s="10">
        <v>16.41</v>
      </c>
      <c r="H675" s="10">
        <v>15.16</v>
      </c>
      <c r="I675" s="10">
        <v>13.87</v>
      </c>
      <c r="J675" s="13">
        <v>13.05</v>
      </c>
      <c r="K675" s="10">
        <v>15.19</v>
      </c>
      <c r="L675" s="10">
        <v>16.93</v>
      </c>
      <c r="M675" s="10">
        <v>15.08</v>
      </c>
      <c r="N675" s="10">
        <v>16.71</v>
      </c>
      <c r="O675" s="10">
        <v>15.81</v>
      </c>
      <c r="P675" s="10">
        <v>15.86</v>
      </c>
      <c r="Q675" s="10">
        <v>12.88</v>
      </c>
      <c r="R675" s="676"/>
      <c r="S675" s="692">
        <v>0.57638888888888895</v>
      </c>
      <c r="T675" s="10">
        <f t="shared" si="49"/>
        <v>0</v>
      </c>
      <c r="U675" s="10">
        <f t="shared" si="49"/>
        <v>0</v>
      </c>
      <c r="V675" s="10">
        <f t="shared" si="49"/>
        <v>0</v>
      </c>
      <c r="W675" s="10">
        <f t="shared" si="49"/>
        <v>0</v>
      </c>
      <c r="X675" s="10">
        <f t="shared" si="49"/>
        <v>0</v>
      </c>
      <c r="Y675" s="10">
        <f t="shared" si="49"/>
        <v>0</v>
      </c>
      <c r="Z675" s="10">
        <f t="shared" si="49"/>
        <v>4.0000000000000924E-2</v>
      </c>
      <c r="AA675" s="10">
        <f t="shared" si="48"/>
        <v>0</v>
      </c>
      <c r="AB675" s="13">
        <f t="shared" si="48"/>
        <v>4.0000000000000924E-2</v>
      </c>
      <c r="AC675" s="10">
        <f t="shared" si="48"/>
        <v>0</v>
      </c>
      <c r="AD675" s="10">
        <f t="shared" si="50"/>
        <v>0</v>
      </c>
      <c r="AE675" s="10">
        <f t="shared" si="50"/>
        <v>0</v>
      </c>
      <c r="AF675" s="10">
        <f t="shared" si="50"/>
        <v>0</v>
      </c>
      <c r="AG675" s="10">
        <f t="shared" si="50"/>
        <v>0</v>
      </c>
      <c r="AH675" s="10">
        <f t="shared" si="50"/>
        <v>0</v>
      </c>
      <c r="AI675" s="10">
        <f t="shared" si="47"/>
        <v>0</v>
      </c>
      <c r="AJ675" s="10"/>
      <c r="AK675" s="10"/>
      <c r="AL675" s="10"/>
      <c r="AM675" s="10"/>
      <c r="AN675" s="10"/>
      <c r="AO675" s="10"/>
      <c r="AP675" s="10"/>
      <c r="AQ675" s="10"/>
      <c r="AR675" s="10"/>
      <c r="AS675" s="10"/>
      <c r="AT675" s="10"/>
      <c r="AU675" s="10"/>
      <c r="AV675" s="10"/>
      <c r="AW675" s="10"/>
      <c r="AX675" s="10"/>
      <c r="AY675" s="10"/>
      <c r="AZ675" s="10"/>
      <c r="BA675" s="10"/>
      <c r="BB675" s="10"/>
      <c r="BC675" s="10"/>
      <c r="BD675" s="10"/>
      <c r="BE675" s="173"/>
    </row>
    <row r="676" spans="1:57" ht="16" thickBot="1">
      <c r="A676" s="691">
        <v>0.57986111111111105</v>
      </c>
      <c r="B676" s="10">
        <v>14.06</v>
      </c>
      <c r="C676" s="10">
        <v>15.98</v>
      </c>
      <c r="D676" s="10">
        <v>16.13</v>
      </c>
      <c r="E676" s="10">
        <v>14.81</v>
      </c>
      <c r="F676" s="10">
        <v>14.37</v>
      </c>
      <c r="G676" s="10">
        <v>16.41</v>
      </c>
      <c r="H676" s="10">
        <v>15.16</v>
      </c>
      <c r="I676" s="10">
        <v>13.87</v>
      </c>
      <c r="J676" s="13">
        <v>13.05</v>
      </c>
      <c r="K676" s="10">
        <v>15.19</v>
      </c>
      <c r="L676" s="10">
        <v>16.93</v>
      </c>
      <c r="M676" s="10">
        <v>15.08</v>
      </c>
      <c r="N676" s="10">
        <v>16.71</v>
      </c>
      <c r="O676" s="10">
        <v>15.81</v>
      </c>
      <c r="P676" s="10">
        <v>15.86</v>
      </c>
      <c r="Q676" s="10">
        <v>12.88</v>
      </c>
      <c r="R676" s="676"/>
      <c r="S676" s="692">
        <v>0.57986111111111105</v>
      </c>
      <c r="T676" s="10">
        <f t="shared" si="49"/>
        <v>0</v>
      </c>
      <c r="U676" s="10">
        <f t="shared" si="49"/>
        <v>0</v>
      </c>
      <c r="V676" s="10">
        <f t="shared" si="49"/>
        <v>0</v>
      </c>
      <c r="W676" s="10">
        <f t="shared" si="49"/>
        <v>0</v>
      </c>
      <c r="X676" s="10">
        <f t="shared" si="49"/>
        <v>0</v>
      </c>
      <c r="Y676" s="10">
        <f t="shared" si="49"/>
        <v>0</v>
      </c>
      <c r="Z676" s="10">
        <f t="shared" si="49"/>
        <v>0</v>
      </c>
      <c r="AA676" s="10">
        <f t="shared" si="48"/>
        <v>0</v>
      </c>
      <c r="AB676" s="13">
        <f t="shared" si="48"/>
        <v>0</v>
      </c>
      <c r="AC676" s="10">
        <f t="shared" si="48"/>
        <v>0</v>
      </c>
      <c r="AD676" s="10">
        <f t="shared" si="50"/>
        <v>0</v>
      </c>
      <c r="AE676" s="10">
        <f t="shared" si="50"/>
        <v>0</v>
      </c>
      <c r="AF676" s="10">
        <f t="shared" si="50"/>
        <v>0</v>
      </c>
      <c r="AG676" s="10">
        <f t="shared" si="50"/>
        <v>0</v>
      </c>
      <c r="AH676" s="10">
        <f t="shared" si="50"/>
        <v>0</v>
      </c>
      <c r="AI676" s="10">
        <f t="shared" si="47"/>
        <v>0</v>
      </c>
      <c r="AJ676" s="10"/>
      <c r="AK676" s="10"/>
      <c r="AL676" s="10"/>
      <c r="AM676" s="10"/>
      <c r="AN676" s="10"/>
      <c r="AO676" s="10"/>
      <c r="AP676" s="10"/>
      <c r="AQ676" s="10"/>
      <c r="AR676" s="10"/>
      <c r="AS676" s="10"/>
      <c r="AT676" s="10"/>
      <c r="AU676" s="10"/>
      <c r="AV676" s="10"/>
      <c r="AW676" s="10"/>
      <c r="AX676" s="10"/>
      <c r="AY676" s="10"/>
      <c r="AZ676" s="10"/>
      <c r="BA676" s="10"/>
      <c r="BB676" s="10"/>
      <c r="BC676" s="10"/>
      <c r="BD676" s="10"/>
      <c r="BE676" s="173"/>
    </row>
    <row r="677" spans="1:57" ht="16" thickTop="1">
      <c r="A677" s="690">
        <v>0.58333333333333337</v>
      </c>
      <c r="B677" s="91">
        <v>14.06</v>
      </c>
      <c r="C677" s="91">
        <v>15.98</v>
      </c>
      <c r="D677" s="91">
        <v>16.13</v>
      </c>
      <c r="E677" s="91">
        <v>14.81</v>
      </c>
      <c r="F677" s="91">
        <v>14.37</v>
      </c>
      <c r="G677" s="91">
        <v>16.41</v>
      </c>
      <c r="H677" s="91">
        <v>15.16</v>
      </c>
      <c r="I677" s="91">
        <v>13.87</v>
      </c>
      <c r="J677" s="345">
        <v>13.05</v>
      </c>
      <c r="K677" s="91">
        <v>15.19</v>
      </c>
      <c r="L677" s="91">
        <v>17.03</v>
      </c>
      <c r="M677" s="91">
        <v>15.08</v>
      </c>
      <c r="N677" s="91">
        <v>16.71</v>
      </c>
      <c r="O677" s="91">
        <v>15.81</v>
      </c>
      <c r="P677" s="91">
        <v>15.86</v>
      </c>
      <c r="Q677" s="91">
        <v>12.9</v>
      </c>
      <c r="R677" s="676"/>
      <c r="S677" s="673">
        <v>0.58333333333333337</v>
      </c>
      <c r="T677" s="91">
        <f t="shared" si="49"/>
        <v>0</v>
      </c>
      <c r="U677" s="91">
        <f t="shared" si="49"/>
        <v>0</v>
      </c>
      <c r="V677" s="91">
        <f t="shared" si="49"/>
        <v>0</v>
      </c>
      <c r="W677" s="91">
        <f t="shared" si="49"/>
        <v>0</v>
      </c>
      <c r="X677" s="91">
        <f t="shared" si="49"/>
        <v>0</v>
      </c>
      <c r="Y677" s="91">
        <f t="shared" si="49"/>
        <v>0</v>
      </c>
      <c r="Z677" s="91">
        <f t="shared" si="49"/>
        <v>0</v>
      </c>
      <c r="AA677" s="91">
        <f t="shared" si="48"/>
        <v>0</v>
      </c>
      <c r="AB677" s="345">
        <f t="shared" si="48"/>
        <v>0</v>
      </c>
      <c r="AC677" s="91">
        <f t="shared" si="48"/>
        <v>0</v>
      </c>
      <c r="AD677" s="91">
        <f t="shared" si="50"/>
        <v>0.10000000000000142</v>
      </c>
      <c r="AE677" s="91">
        <f t="shared" si="50"/>
        <v>0</v>
      </c>
      <c r="AF677" s="91">
        <f t="shared" si="50"/>
        <v>0</v>
      </c>
      <c r="AG677" s="91">
        <f t="shared" si="50"/>
        <v>0</v>
      </c>
      <c r="AH677" s="91">
        <f t="shared" si="50"/>
        <v>0</v>
      </c>
      <c r="AI677" s="91">
        <f t="shared" si="47"/>
        <v>1.9999999999999574E-2</v>
      </c>
      <c r="AJ677" s="10"/>
      <c r="AK677" s="10"/>
      <c r="AL677" s="10"/>
      <c r="AM677" s="10"/>
      <c r="AN677" s="10"/>
      <c r="AO677" s="10"/>
      <c r="AP677" s="10"/>
      <c r="AQ677" s="10"/>
      <c r="AR677" s="10"/>
      <c r="AS677" s="10"/>
      <c r="AT677" s="10"/>
      <c r="AU677" s="10"/>
      <c r="AV677" s="10"/>
      <c r="AW677" s="10"/>
      <c r="AX677" s="10"/>
      <c r="AY677" s="10"/>
      <c r="AZ677" s="10"/>
      <c r="BA677" s="10"/>
      <c r="BB677" s="10"/>
      <c r="BC677" s="10"/>
      <c r="BD677" s="10"/>
      <c r="BE677" s="173"/>
    </row>
    <row r="678" spans="1:57">
      <c r="A678" s="691">
        <v>0.58680555555555558</v>
      </c>
      <c r="B678" s="10">
        <v>14.06</v>
      </c>
      <c r="C678" s="10">
        <v>15.98</v>
      </c>
      <c r="D678" s="10">
        <v>16.13</v>
      </c>
      <c r="E678" s="10">
        <v>14.81</v>
      </c>
      <c r="F678" s="10">
        <v>14.38</v>
      </c>
      <c r="G678" s="10">
        <v>16.41</v>
      </c>
      <c r="H678" s="10">
        <v>15.16</v>
      </c>
      <c r="I678" s="10">
        <v>13.87</v>
      </c>
      <c r="J678" s="13">
        <v>13.05</v>
      </c>
      <c r="K678" s="10">
        <v>15.19</v>
      </c>
      <c r="L678" s="10">
        <v>17.100000000000001</v>
      </c>
      <c r="M678" s="10">
        <v>15.08</v>
      </c>
      <c r="N678" s="10">
        <v>16.71</v>
      </c>
      <c r="O678" s="10">
        <v>15.81</v>
      </c>
      <c r="P678" s="10">
        <v>15.86</v>
      </c>
      <c r="Q678" s="10">
        <v>12.9</v>
      </c>
      <c r="R678" s="676"/>
      <c r="S678" s="692">
        <v>0.58680555555555558</v>
      </c>
      <c r="T678" s="10">
        <f t="shared" si="49"/>
        <v>0</v>
      </c>
      <c r="U678" s="10">
        <f t="shared" si="49"/>
        <v>0</v>
      </c>
      <c r="V678" s="10">
        <f t="shared" si="49"/>
        <v>0</v>
      </c>
      <c r="W678" s="10">
        <f t="shared" si="49"/>
        <v>0</v>
      </c>
      <c r="X678" s="10">
        <f t="shared" si="49"/>
        <v>1.0000000000001563E-2</v>
      </c>
      <c r="Y678" s="10">
        <f t="shared" si="49"/>
        <v>0</v>
      </c>
      <c r="Z678" s="10">
        <f t="shared" si="49"/>
        <v>0</v>
      </c>
      <c r="AA678" s="10">
        <f t="shared" si="48"/>
        <v>0</v>
      </c>
      <c r="AB678" s="13">
        <f t="shared" si="48"/>
        <v>0</v>
      </c>
      <c r="AC678" s="10">
        <f t="shared" si="48"/>
        <v>0</v>
      </c>
      <c r="AD678" s="10">
        <f t="shared" si="50"/>
        <v>7.0000000000000284E-2</v>
      </c>
      <c r="AE678" s="10">
        <f t="shared" si="50"/>
        <v>0</v>
      </c>
      <c r="AF678" s="10">
        <f t="shared" si="50"/>
        <v>0</v>
      </c>
      <c r="AG678" s="10">
        <f t="shared" si="50"/>
        <v>0</v>
      </c>
      <c r="AH678" s="10">
        <f t="shared" si="50"/>
        <v>0</v>
      </c>
      <c r="AI678" s="10">
        <f t="shared" si="47"/>
        <v>0</v>
      </c>
      <c r="AJ678" s="10"/>
      <c r="AK678" s="10"/>
      <c r="AL678" s="10"/>
      <c r="AM678" s="10"/>
      <c r="AN678" s="10"/>
      <c r="AO678" s="10"/>
      <c r="AP678" s="10"/>
      <c r="AQ678" s="10"/>
      <c r="AR678" s="10"/>
      <c r="AS678" s="10"/>
      <c r="AT678" s="10"/>
      <c r="AU678" s="10"/>
      <c r="AV678" s="10"/>
      <c r="AW678" s="10"/>
      <c r="AX678" s="10"/>
      <c r="AY678" s="10"/>
      <c r="AZ678" s="10"/>
      <c r="BA678" s="10"/>
      <c r="BB678" s="10"/>
      <c r="BC678" s="10"/>
      <c r="BD678" s="10"/>
      <c r="BE678" s="173"/>
    </row>
    <row r="679" spans="1:57">
      <c r="A679" s="691">
        <v>0.59027777777777779</v>
      </c>
      <c r="B679" s="10">
        <v>14.06</v>
      </c>
      <c r="C679" s="10">
        <v>15.98</v>
      </c>
      <c r="D679" s="10">
        <v>16.13</v>
      </c>
      <c r="E679" s="10">
        <v>14.81</v>
      </c>
      <c r="F679" s="10">
        <v>14.38</v>
      </c>
      <c r="G679" s="10">
        <v>16.41</v>
      </c>
      <c r="H679" s="10">
        <v>15.16</v>
      </c>
      <c r="I679" s="10">
        <v>13.87</v>
      </c>
      <c r="J679" s="13">
        <v>13.05</v>
      </c>
      <c r="K679" s="10">
        <v>15.19</v>
      </c>
      <c r="L679" s="10">
        <v>17.100000000000001</v>
      </c>
      <c r="M679" s="10">
        <v>15.08</v>
      </c>
      <c r="N679" s="10">
        <v>16.71</v>
      </c>
      <c r="O679" s="10">
        <v>15.87</v>
      </c>
      <c r="P679" s="10">
        <v>15.86</v>
      </c>
      <c r="Q679" s="10">
        <v>12.9</v>
      </c>
      <c r="R679" s="676"/>
      <c r="S679" s="692">
        <v>0.59027777777777779</v>
      </c>
      <c r="T679" s="10">
        <f t="shared" si="49"/>
        <v>0</v>
      </c>
      <c r="U679" s="10">
        <f t="shared" si="49"/>
        <v>0</v>
      </c>
      <c r="V679" s="10">
        <f t="shared" si="49"/>
        <v>0</v>
      </c>
      <c r="W679" s="10">
        <f t="shared" si="49"/>
        <v>0</v>
      </c>
      <c r="X679" s="10">
        <f t="shared" si="49"/>
        <v>0</v>
      </c>
      <c r="Y679" s="10">
        <f t="shared" si="49"/>
        <v>0</v>
      </c>
      <c r="Z679" s="10">
        <f t="shared" si="49"/>
        <v>0</v>
      </c>
      <c r="AA679" s="10">
        <f t="shared" si="48"/>
        <v>0</v>
      </c>
      <c r="AB679" s="13">
        <f t="shared" si="48"/>
        <v>0</v>
      </c>
      <c r="AC679" s="10">
        <f t="shared" si="48"/>
        <v>0</v>
      </c>
      <c r="AD679" s="10">
        <f t="shared" si="50"/>
        <v>0</v>
      </c>
      <c r="AE679" s="10">
        <f t="shared" si="50"/>
        <v>0</v>
      </c>
      <c r="AF679" s="10">
        <f t="shared" si="50"/>
        <v>0</v>
      </c>
      <c r="AG679" s="10">
        <f t="shared" si="50"/>
        <v>5.9999999999998721E-2</v>
      </c>
      <c r="AH679" s="10">
        <f t="shared" si="50"/>
        <v>0</v>
      </c>
      <c r="AI679" s="10">
        <f t="shared" si="47"/>
        <v>0</v>
      </c>
      <c r="AJ679" s="10"/>
      <c r="AK679" s="10"/>
      <c r="AL679" s="10"/>
      <c r="AM679" s="10"/>
      <c r="AN679" s="10"/>
      <c r="AO679" s="10"/>
      <c r="AP679" s="10"/>
      <c r="AQ679" s="10"/>
      <c r="AR679" s="10"/>
      <c r="AS679" s="10"/>
      <c r="AT679" s="10"/>
      <c r="AU679" s="10"/>
      <c r="AV679" s="10"/>
      <c r="AW679" s="10"/>
      <c r="AX679" s="10"/>
      <c r="AY679" s="10"/>
      <c r="AZ679" s="10"/>
      <c r="BA679" s="10"/>
      <c r="BB679" s="10"/>
      <c r="BC679" s="10"/>
      <c r="BD679" s="10"/>
      <c r="BE679" s="173"/>
    </row>
    <row r="680" spans="1:57">
      <c r="A680" s="691">
        <v>0.59375</v>
      </c>
      <c r="B680" s="10">
        <v>14.06</v>
      </c>
      <c r="C680" s="10">
        <v>15.98</v>
      </c>
      <c r="D680" s="10">
        <v>16.13</v>
      </c>
      <c r="E680" s="10">
        <v>14.81</v>
      </c>
      <c r="F680" s="10">
        <v>14.38</v>
      </c>
      <c r="G680" s="10">
        <v>16.41</v>
      </c>
      <c r="H680" s="10">
        <v>15.16</v>
      </c>
      <c r="I680" s="10">
        <v>13.87</v>
      </c>
      <c r="J680" s="13">
        <v>13.05</v>
      </c>
      <c r="K680" s="10">
        <v>15.19</v>
      </c>
      <c r="L680" s="10">
        <v>17.100000000000001</v>
      </c>
      <c r="M680" s="10">
        <v>15.08</v>
      </c>
      <c r="N680" s="10">
        <v>16.71</v>
      </c>
      <c r="O680" s="10">
        <v>15.9</v>
      </c>
      <c r="P680" s="10">
        <v>15.86</v>
      </c>
      <c r="Q680" s="10">
        <v>12.9</v>
      </c>
      <c r="R680" s="676"/>
      <c r="S680" s="692">
        <v>0.59375</v>
      </c>
      <c r="T680" s="10">
        <f t="shared" si="49"/>
        <v>0</v>
      </c>
      <c r="U680" s="10">
        <f t="shared" si="49"/>
        <v>0</v>
      </c>
      <c r="V680" s="10">
        <f t="shared" si="49"/>
        <v>0</v>
      </c>
      <c r="W680" s="10">
        <f t="shared" si="49"/>
        <v>0</v>
      </c>
      <c r="X680" s="10">
        <f t="shared" si="49"/>
        <v>0</v>
      </c>
      <c r="Y680" s="10">
        <f t="shared" si="49"/>
        <v>0</v>
      </c>
      <c r="Z680" s="10">
        <f t="shared" si="49"/>
        <v>0</v>
      </c>
      <c r="AA680" s="10">
        <f t="shared" si="48"/>
        <v>0</v>
      </c>
      <c r="AB680" s="13">
        <f t="shared" si="48"/>
        <v>0</v>
      </c>
      <c r="AC680" s="10">
        <f t="shared" si="48"/>
        <v>0</v>
      </c>
      <c r="AD680" s="10">
        <f t="shared" si="50"/>
        <v>0</v>
      </c>
      <c r="AE680" s="10">
        <f t="shared" si="50"/>
        <v>0</v>
      </c>
      <c r="AF680" s="10">
        <f t="shared" si="50"/>
        <v>0</v>
      </c>
      <c r="AG680" s="10">
        <f t="shared" si="50"/>
        <v>3.0000000000001137E-2</v>
      </c>
      <c r="AH680" s="10">
        <f t="shared" si="50"/>
        <v>0</v>
      </c>
      <c r="AI680" s="10">
        <f t="shared" si="47"/>
        <v>0</v>
      </c>
      <c r="AJ680" s="10"/>
      <c r="AK680" s="10"/>
      <c r="AL680" s="10"/>
      <c r="AM680" s="10"/>
      <c r="AN680" s="10"/>
      <c r="AO680" s="10"/>
      <c r="AP680" s="10"/>
      <c r="AQ680" s="10"/>
      <c r="AR680" s="10"/>
      <c r="AS680" s="10"/>
      <c r="AT680" s="10"/>
      <c r="AU680" s="10"/>
      <c r="AV680" s="10"/>
      <c r="AW680" s="10"/>
      <c r="AX680" s="10"/>
      <c r="AY680" s="10"/>
      <c r="AZ680" s="10"/>
      <c r="BA680" s="10"/>
      <c r="BB680" s="10"/>
      <c r="BC680" s="10"/>
      <c r="BD680" s="10"/>
      <c r="BE680" s="173"/>
    </row>
    <row r="681" spans="1:57">
      <c r="A681" s="691">
        <v>0.59722222222222221</v>
      </c>
      <c r="B681" s="10">
        <v>14.06</v>
      </c>
      <c r="C681" s="10">
        <v>15.98</v>
      </c>
      <c r="D681" s="10">
        <v>16.13</v>
      </c>
      <c r="E681" s="10">
        <v>14.81</v>
      </c>
      <c r="F681" s="10">
        <v>14.38</v>
      </c>
      <c r="G681" s="10">
        <v>16.41</v>
      </c>
      <c r="H681" s="10">
        <v>15.16</v>
      </c>
      <c r="I681" s="10">
        <v>13.87</v>
      </c>
      <c r="J681" s="13">
        <v>13.05</v>
      </c>
      <c r="K681" s="10">
        <v>15.21</v>
      </c>
      <c r="L681" s="10">
        <v>17.100000000000001</v>
      </c>
      <c r="M681" s="10">
        <v>15.08</v>
      </c>
      <c r="N681" s="10">
        <v>16.71</v>
      </c>
      <c r="O681" s="10">
        <v>15.9</v>
      </c>
      <c r="P681" s="10">
        <v>15.86</v>
      </c>
      <c r="Q681" s="10">
        <v>12.9</v>
      </c>
      <c r="R681" s="676"/>
      <c r="S681" s="692">
        <v>0.59722222222222221</v>
      </c>
      <c r="T681" s="10">
        <f t="shared" si="49"/>
        <v>0</v>
      </c>
      <c r="U681" s="10">
        <f t="shared" si="49"/>
        <v>0</v>
      </c>
      <c r="V681" s="10">
        <f t="shared" si="49"/>
        <v>0</v>
      </c>
      <c r="W681" s="10">
        <f t="shared" si="49"/>
        <v>0</v>
      </c>
      <c r="X681" s="10">
        <f t="shared" si="49"/>
        <v>0</v>
      </c>
      <c r="Y681" s="10">
        <f t="shared" si="49"/>
        <v>0</v>
      </c>
      <c r="Z681" s="10">
        <f t="shared" si="49"/>
        <v>0</v>
      </c>
      <c r="AA681" s="10">
        <f t="shared" si="48"/>
        <v>0</v>
      </c>
      <c r="AB681" s="13">
        <f t="shared" si="48"/>
        <v>0</v>
      </c>
      <c r="AC681" s="10">
        <f t="shared" si="48"/>
        <v>2.000000000000135E-2</v>
      </c>
      <c r="AD681" s="10">
        <f t="shared" si="50"/>
        <v>0</v>
      </c>
      <c r="AE681" s="10">
        <f t="shared" si="50"/>
        <v>0</v>
      </c>
      <c r="AF681" s="10">
        <f t="shared" si="50"/>
        <v>0</v>
      </c>
      <c r="AG681" s="10">
        <f t="shared" si="50"/>
        <v>0</v>
      </c>
      <c r="AH681" s="10">
        <f t="shared" si="50"/>
        <v>0</v>
      </c>
      <c r="AI681" s="10">
        <f t="shared" si="47"/>
        <v>0</v>
      </c>
      <c r="AJ681" s="10"/>
      <c r="AK681" s="10"/>
      <c r="AL681" s="10"/>
      <c r="AM681" s="10"/>
      <c r="AN681" s="10"/>
      <c r="AO681" s="10"/>
      <c r="AP681" s="10"/>
      <c r="AQ681" s="10"/>
      <c r="AR681" s="10"/>
      <c r="AS681" s="10"/>
      <c r="AT681" s="10"/>
      <c r="AU681" s="10"/>
      <c r="AV681" s="10"/>
      <c r="AW681" s="10"/>
      <c r="AX681" s="10"/>
      <c r="AY681" s="10"/>
      <c r="AZ681" s="10"/>
      <c r="BA681" s="10"/>
      <c r="BB681" s="10"/>
      <c r="BC681" s="10"/>
      <c r="BD681" s="10"/>
      <c r="BE681" s="173"/>
    </row>
    <row r="682" spans="1:57">
      <c r="A682" s="691">
        <v>0.60069444444444442</v>
      </c>
      <c r="B682" s="10">
        <v>14.06</v>
      </c>
      <c r="C682" s="10">
        <v>15.98</v>
      </c>
      <c r="D682" s="10">
        <v>16.13</v>
      </c>
      <c r="E682" s="10">
        <v>14.89</v>
      </c>
      <c r="F682" s="10">
        <v>14.38</v>
      </c>
      <c r="G682" s="10">
        <v>16.41</v>
      </c>
      <c r="H682" s="10">
        <v>15.16</v>
      </c>
      <c r="I682" s="10">
        <v>13.87</v>
      </c>
      <c r="J682" s="13">
        <v>13.05</v>
      </c>
      <c r="K682" s="10">
        <v>15.21</v>
      </c>
      <c r="L682" s="10">
        <v>17.100000000000001</v>
      </c>
      <c r="M682" s="10">
        <v>15.08</v>
      </c>
      <c r="N682" s="10">
        <v>16.71</v>
      </c>
      <c r="O682" s="10">
        <v>15.9</v>
      </c>
      <c r="P682" s="10">
        <v>15.86</v>
      </c>
      <c r="Q682" s="10">
        <v>12.9</v>
      </c>
      <c r="R682" s="676"/>
      <c r="S682" s="692">
        <v>0.60069444444444442</v>
      </c>
      <c r="T682" s="10">
        <f t="shared" si="49"/>
        <v>0</v>
      </c>
      <c r="U682" s="10">
        <f t="shared" si="49"/>
        <v>0</v>
      </c>
      <c r="V682" s="10">
        <f t="shared" si="49"/>
        <v>0</v>
      </c>
      <c r="W682" s="10">
        <f t="shared" si="49"/>
        <v>8.0000000000000071E-2</v>
      </c>
      <c r="X682" s="10">
        <f t="shared" si="49"/>
        <v>0</v>
      </c>
      <c r="Y682" s="10">
        <f t="shared" si="49"/>
        <v>0</v>
      </c>
      <c r="Z682" s="10">
        <f t="shared" si="49"/>
        <v>0</v>
      </c>
      <c r="AA682" s="10">
        <f t="shared" si="48"/>
        <v>0</v>
      </c>
      <c r="AB682" s="13">
        <f t="shared" si="48"/>
        <v>0</v>
      </c>
      <c r="AC682" s="10">
        <f t="shared" si="48"/>
        <v>0</v>
      </c>
      <c r="AD682" s="10">
        <f t="shared" si="50"/>
        <v>0</v>
      </c>
      <c r="AE682" s="10">
        <f t="shared" si="50"/>
        <v>0</v>
      </c>
      <c r="AF682" s="10">
        <f t="shared" si="50"/>
        <v>0</v>
      </c>
      <c r="AG682" s="10">
        <f t="shared" si="50"/>
        <v>0</v>
      </c>
      <c r="AH682" s="10">
        <f t="shared" si="50"/>
        <v>0</v>
      </c>
      <c r="AI682" s="10">
        <f t="shared" si="47"/>
        <v>0</v>
      </c>
      <c r="AJ682" s="10"/>
      <c r="AK682" s="10"/>
      <c r="AL682" s="10"/>
      <c r="AM682" s="10"/>
      <c r="AN682" s="10"/>
      <c r="AO682" s="10"/>
      <c r="AP682" s="10"/>
      <c r="AQ682" s="10"/>
      <c r="AR682" s="10"/>
      <c r="AS682" s="10"/>
      <c r="AT682" s="10"/>
      <c r="AU682" s="10"/>
      <c r="AV682" s="10"/>
      <c r="AW682" s="10"/>
      <c r="AX682" s="10"/>
      <c r="AY682" s="10"/>
      <c r="AZ682" s="10"/>
      <c r="BA682" s="10"/>
      <c r="BB682" s="10"/>
      <c r="BC682" s="10"/>
      <c r="BD682" s="10"/>
      <c r="BE682" s="173"/>
    </row>
    <row r="683" spans="1:57">
      <c r="A683" s="691">
        <v>0.60416666666666663</v>
      </c>
      <c r="B683" s="10">
        <v>14.06</v>
      </c>
      <c r="C683" s="10">
        <v>15.98</v>
      </c>
      <c r="D683" s="10">
        <v>16.13</v>
      </c>
      <c r="E683" s="10">
        <v>14.93</v>
      </c>
      <c r="F683" s="10">
        <v>14.38</v>
      </c>
      <c r="G683" s="10">
        <v>16.41</v>
      </c>
      <c r="H683" s="10">
        <v>15.16</v>
      </c>
      <c r="I683" s="10">
        <v>13.87</v>
      </c>
      <c r="J683" s="13">
        <v>13.05</v>
      </c>
      <c r="K683" s="10">
        <v>15.21</v>
      </c>
      <c r="L683" s="10">
        <v>17.100000000000001</v>
      </c>
      <c r="M683" s="10">
        <v>15.08</v>
      </c>
      <c r="N683" s="10">
        <v>16.71</v>
      </c>
      <c r="O683" s="10">
        <v>15.9</v>
      </c>
      <c r="P683" s="10">
        <v>15.94</v>
      </c>
      <c r="Q683" s="10">
        <v>12.9</v>
      </c>
      <c r="R683" s="676"/>
      <c r="S683" s="692">
        <v>0.60416666666666663</v>
      </c>
      <c r="T683" s="10">
        <f t="shared" si="49"/>
        <v>0</v>
      </c>
      <c r="U683" s="10">
        <f t="shared" si="49"/>
        <v>0</v>
      </c>
      <c r="V683" s="10">
        <f t="shared" si="49"/>
        <v>0</v>
      </c>
      <c r="W683" s="10">
        <f t="shared" si="49"/>
        <v>3.9999999999999147E-2</v>
      </c>
      <c r="X683" s="10">
        <f t="shared" si="49"/>
        <v>0</v>
      </c>
      <c r="Y683" s="10">
        <f t="shared" si="49"/>
        <v>0</v>
      </c>
      <c r="Z683" s="10">
        <f t="shared" si="49"/>
        <v>0</v>
      </c>
      <c r="AA683" s="10">
        <f t="shared" si="48"/>
        <v>0</v>
      </c>
      <c r="AB683" s="13">
        <f t="shared" si="48"/>
        <v>0</v>
      </c>
      <c r="AC683" s="10">
        <f t="shared" si="48"/>
        <v>0</v>
      </c>
      <c r="AD683" s="10">
        <f t="shared" si="50"/>
        <v>0</v>
      </c>
      <c r="AE683" s="10">
        <f t="shared" si="50"/>
        <v>0</v>
      </c>
      <c r="AF683" s="10">
        <f t="shared" si="50"/>
        <v>0</v>
      </c>
      <c r="AG683" s="10">
        <f t="shared" si="50"/>
        <v>0</v>
      </c>
      <c r="AH683" s="10">
        <f t="shared" si="50"/>
        <v>8.0000000000000071E-2</v>
      </c>
      <c r="AI683" s="10">
        <f t="shared" si="47"/>
        <v>0</v>
      </c>
      <c r="AJ683" s="10"/>
      <c r="AK683" s="10"/>
      <c r="AL683" s="10"/>
      <c r="AM683" s="10"/>
      <c r="AN683" s="10"/>
      <c r="AO683" s="10"/>
      <c r="AP683" s="10"/>
      <c r="AQ683" s="10"/>
      <c r="AR683" s="10"/>
      <c r="AS683" s="10"/>
      <c r="AT683" s="10"/>
      <c r="AU683" s="10"/>
      <c r="AV683" s="10"/>
      <c r="AW683" s="10"/>
      <c r="AX683" s="10"/>
      <c r="AY683" s="10"/>
      <c r="AZ683" s="10"/>
      <c r="BA683" s="10"/>
      <c r="BB683" s="10"/>
      <c r="BC683" s="10"/>
      <c r="BD683" s="10"/>
      <c r="BE683" s="173"/>
    </row>
    <row r="684" spans="1:57">
      <c r="A684" s="691">
        <v>0.60763888888888895</v>
      </c>
      <c r="B684" s="10">
        <v>14.06</v>
      </c>
      <c r="C684" s="10">
        <v>15.98</v>
      </c>
      <c r="D684" s="10">
        <v>16.13</v>
      </c>
      <c r="E684" s="10">
        <v>14.93</v>
      </c>
      <c r="F684" s="10">
        <v>14.38</v>
      </c>
      <c r="G684" s="10">
        <v>16.41</v>
      </c>
      <c r="H684" s="10">
        <v>15.16</v>
      </c>
      <c r="I684" s="10">
        <v>13.87</v>
      </c>
      <c r="J684" s="13">
        <v>13.05</v>
      </c>
      <c r="K684" s="10">
        <v>15.21</v>
      </c>
      <c r="L684" s="10">
        <v>17.100000000000001</v>
      </c>
      <c r="M684" s="10">
        <v>15.08</v>
      </c>
      <c r="N684" s="10">
        <v>16.71</v>
      </c>
      <c r="O684" s="10">
        <v>15.9</v>
      </c>
      <c r="P684" s="10">
        <v>16.010000000000002</v>
      </c>
      <c r="Q684" s="10">
        <v>12.9</v>
      </c>
      <c r="R684" s="676"/>
      <c r="S684" s="692">
        <v>0.60763888888888895</v>
      </c>
      <c r="T684" s="10">
        <f t="shared" si="49"/>
        <v>0</v>
      </c>
      <c r="U684" s="10">
        <f t="shared" si="49"/>
        <v>0</v>
      </c>
      <c r="V684" s="10">
        <f t="shared" si="49"/>
        <v>0</v>
      </c>
      <c r="W684" s="10">
        <f t="shared" ref="W684:AD729" si="51">E684-E683</f>
        <v>0</v>
      </c>
      <c r="X684" s="10">
        <f t="shared" si="51"/>
        <v>0</v>
      </c>
      <c r="Y684" s="10">
        <f t="shared" si="51"/>
        <v>0</v>
      </c>
      <c r="Z684" s="10">
        <f t="shared" si="51"/>
        <v>0</v>
      </c>
      <c r="AA684" s="10">
        <f t="shared" si="48"/>
        <v>0</v>
      </c>
      <c r="AB684" s="13">
        <f t="shared" si="48"/>
        <v>0</v>
      </c>
      <c r="AC684" s="10">
        <f t="shared" si="48"/>
        <v>0</v>
      </c>
      <c r="AD684" s="10">
        <f t="shared" si="50"/>
        <v>0</v>
      </c>
      <c r="AE684" s="10">
        <f t="shared" si="50"/>
        <v>0</v>
      </c>
      <c r="AF684" s="10">
        <f t="shared" si="50"/>
        <v>0</v>
      </c>
      <c r="AG684" s="10">
        <f t="shared" si="50"/>
        <v>0</v>
      </c>
      <c r="AH684" s="10">
        <f t="shared" si="50"/>
        <v>7.0000000000002061E-2</v>
      </c>
      <c r="AI684" s="10">
        <f t="shared" si="47"/>
        <v>0</v>
      </c>
      <c r="AJ684" s="10"/>
      <c r="AK684" s="10"/>
      <c r="AL684" s="10"/>
      <c r="AM684" s="10"/>
      <c r="AN684" s="10"/>
      <c r="AO684" s="10"/>
      <c r="AP684" s="10"/>
      <c r="AQ684" s="10"/>
      <c r="AR684" s="10"/>
      <c r="AS684" s="10"/>
      <c r="AT684" s="10"/>
      <c r="AU684" s="10"/>
      <c r="AV684" s="10"/>
      <c r="AW684" s="10"/>
      <c r="AX684" s="10"/>
      <c r="AY684" s="10"/>
      <c r="AZ684" s="10"/>
      <c r="BA684" s="10"/>
      <c r="BB684" s="10"/>
      <c r="BC684" s="10"/>
      <c r="BD684" s="10"/>
      <c r="BE684" s="173"/>
    </row>
    <row r="685" spans="1:57">
      <c r="A685" s="691">
        <v>0.61111111111111105</v>
      </c>
      <c r="B685" s="10">
        <v>14.06</v>
      </c>
      <c r="C685" s="10">
        <v>15.98</v>
      </c>
      <c r="D685" s="10">
        <v>16.13</v>
      </c>
      <c r="E685" s="10">
        <v>14.93</v>
      </c>
      <c r="F685" s="10">
        <v>14.38</v>
      </c>
      <c r="G685" s="10">
        <v>16.41</v>
      </c>
      <c r="H685" s="10">
        <v>15.16</v>
      </c>
      <c r="I685" s="10">
        <v>13.87</v>
      </c>
      <c r="J685" s="13">
        <v>13.05</v>
      </c>
      <c r="K685" s="10">
        <v>15.27</v>
      </c>
      <c r="L685" s="10">
        <v>17.100000000000001</v>
      </c>
      <c r="M685" s="10">
        <v>15.08</v>
      </c>
      <c r="N685" s="10">
        <v>16.71</v>
      </c>
      <c r="O685" s="10">
        <v>15.9</v>
      </c>
      <c r="P685" s="10">
        <v>16.010000000000002</v>
      </c>
      <c r="Q685" s="10">
        <v>12.9</v>
      </c>
      <c r="R685" s="676"/>
      <c r="S685" s="692">
        <v>0.61111111111111105</v>
      </c>
      <c r="T685" s="10">
        <f t="shared" ref="T685:Y748" si="52">B685-B684</f>
        <v>0</v>
      </c>
      <c r="U685" s="10">
        <f t="shared" si="52"/>
        <v>0</v>
      </c>
      <c r="V685" s="10">
        <f t="shared" si="52"/>
        <v>0</v>
      </c>
      <c r="W685" s="10">
        <f t="shared" si="51"/>
        <v>0</v>
      </c>
      <c r="X685" s="10">
        <f t="shared" si="51"/>
        <v>0</v>
      </c>
      <c r="Y685" s="10">
        <f t="shared" si="51"/>
        <v>0</v>
      </c>
      <c r="Z685" s="10">
        <f t="shared" si="51"/>
        <v>0</v>
      </c>
      <c r="AA685" s="10">
        <f t="shared" si="48"/>
        <v>0</v>
      </c>
      <c r="AB685" s="13">
        <f t="shared" si="48"/>
        <v>0</v>
      </c>
      <c r="AC685" s="10">
        <f t="shared" si="48"/>
        <v>5.9999999999998721E-2</v>
      </c>
      <c r="AD685" s="10">
        <f t="shared" si="50"/>
        <v>0</v>
      </c>
      <c r="AE685" s="10">
        <f t="shared" si="50"/>
        <v>0</v>
      </c>
      <c r="AF685" s="10">
        <f t="shared" si="50"/>
        <v>0</v>
      </c>
      <c r="AG685" s="10">
        <f t="shared" si="50"/>
        <v>0</v>
      </c>
      <c r="AH685" s="10">
        <f t="shared" si="50"/>
        <v>0</v>
      </c>
      <c r="AI685" s="10">
        <f t="shared" si="47"/>
        <v>0</v>
      </c>
      <c r="AJ685" s="10"/>
      <c r="AK685" s="10"/>
      <c r="AL685" s="10"/>
      <c r="AM685" s="10"/>
      <c r="AN685" s="10"/>
      <c r="AO685" s="10"/>
      <c r="AP685" s="10"/>
      <c r="AQ685" s="10"/>
      <c r="AR685" s="10"/>
      <c r="AS685" s="10"/>
      <c r="AT685" s="10"/>
      <c r="AU685" s="10"/>
      <c r="AV685" s="10"/>
      <c r="AW685" s="10"/>
      <c r="AX685" s="10"/>
      <c r="AY685" s="10"/>
      <c r="AZ685" s="10"/>
      <c r="BA685" s="10"/>
      <c r="BB685" s="10"/>
      <c r="BC685" s="10"/>
      <c r="BD685" s="10"/>
      <c r="BE685" s="173"/>
    </row>
    <row r="686" spans="1:57">
      <c r="A686" s="691">
        <v>0.61458333333333337</v>
      </c>
      <c r="B686" s="10">
        <v>14.06</v>
      </c>
      <c r="C686" s="10">
        <v>15.98</v>
      </c>
      <c r="D686" s="10">
        <v>16.13</v>
      </c>
      <c r="E686" s="10">
        <v>14.93</v>
      </c>
      <c r="F686" s="10">
        <v>14.38</v>
      </c>
      <c r="G686" s="10">
        <v>16.41</v>
      </c>
      <c r="H686" s="10">
        <v>15.16</v>
      </c>
      <c r="I686" s="10">
        <v>13.87</v>
      </c>
      <c r="J686" s="13">
        <v>13.05</v>
      </c>
      <c r="K686" s="10">
        <v>15.27</v>
      </c>
      <c r="L686" s="10">
        <v>17.100000000000001</v>
      </c>
      <c r="M686" s="10">
        <v>15.08</v>
      </c>
      <c r="N686" s="10">
        <v>16.71</v>
      </c>
      <c r="O686" s="10">
        <v>15.9</v>
      </c>
      <c r="P686" s="10">
        <v>16.010000000000002</v>
      </c>
      <c r="Q686" s="10">
        <v>12.9</v>
      </c>
      <c r="R686" s="676"/>
      <c r="S686" s="692">
        <v>0.61458333333333337</v>
      </c>
      <c r="T686" s="10">
        <f t="shared" si="52"/>
        <v>0</v>
      </c>
      <c r="U686" s="10">
        <f t="shared" si="52"/>
        <v>0</v>
      </c>
      <c r="V686" s="10">
        <f t="shared" si="52"/>
        <v>0</v>
      </c>
      <c r="W686" s="10">
        <f t="shared" si="51"/>
        <v>0</v>
      </c>
      <c r="X686" s="10">
        <f t="shared" si="51"/>
        <v>0</v>
      </c>
      <c r="Y686" s="10">
        <f t="shared" si="51"/>
        <v>0</v>
      </c>
      <c r="Z686" s="10">
        <f t="shared" si="51"/>
        <v>0</v>
      </c>
      <c r="AA686" s="10">
        <f t="shared" si="48"/>
        <v>0</v>
      </c>
      <c r="AB686" s="13">
        <f t="shared" si="48"/>
        <v>0</v>
      </c>
      <c r="AC686" s="10">
        <f t="shared" si="48"/>
        <v>0</v>
      </c>
      <c r="AD686" s="10">
        <f t="shared" si="50"/>
        <v>0</v>
      </c>
      <c r="AE686" s="10">
        <f t="shared" si="50"/>
        <v>0</v>
      </c>
      <c r="AF686" s="10">
        <f t="shared" si="50"/>
        <v>0</v>
      </c>
      <c r="AG686" s="10">
        <f t="shared" si="50"/>
        <v>0</v>
      </c>
      <c r="AH686" s="10">
        <f t="shared" si="50"/>
        <v>0</v>
      </c>
      <c r="AI686" s="10">
        <f t="shared" si="47"/>
        <v>0</v>
      </c>
      <c r="AJ686" s="10"/>
      <c r="AK686" s="10"/>
      <c r="AL686" s="10"/>
      <c r="AM686" s="10"/>
      <c r="AN686" s="10"/>
      <c r="AO686" s="10"/>
      <c r="AP686" s="10"/>
      <c r="AQ686" s="10"/>
      <c r="AR686" s="10"/>
      <c r="AS686" s="10"/>
      <c r="AT686" s="10"/>
      <c r="AU686" s="10"/>
      <c r="AV686" s="10"/>
      <c r="AW686" s="10"/>
      <c r="AX686" s="10"/>
      <c r="AY686" s="10"/>
      <c r="AZ686" s="10"/>
      <c r="BA686" s="10"/>
      <c r="BB686" s="10"/>
      <c r="BC686" s="10"/>
      <c r="BD686" s="10"/>
      <c r="BE686" s="173"/>
    </row>
    <row r="687" spans="1:57">
      <c r="A687" s="691">
        <v>0.61805555555555558</v>
      </c>
      <c r="B687" s="10">
        <v>14.06</v>
      </c>
      <c r="C687" s="10">
        <v>15.98</v>
      </c>
      <c r="D687" s="10">
        <v>16.13</v>
      </c>
      <c r="E687" s="10">
        <v>14.93</v>
      </c>
      <c r="F687" s="10">
        <v>14.38</v>
      </c>
      <c r="G687" s="10">
        <v>16.41</v>
      </c>
      <c r="H687" s="10">
        <v>15.16</v>
      </c>
      <c r="I687" s="10">
        <v>13.87</v>
      </c>
      <c r="J687" s="13">
        <v>13.05</v>
      </c>
      <c r="K687" s="10">
        <v>15.27</v>
      </c>
      <c r="L687" s="10">
        <v>17.190000000000001</v>
      </c>
      <c r="M687" s="10">
        <v>15.08</v>
      </c>
      <c r="N687" s="10">
        <v>16.72</v>
      </c>
      <c r="O687" s="10">
        <v>15.9</v>
      </c>
      <c r="P687" s="10">
        <v>16.010000000000002</v>
      </c>
      <c r="Q687" s="10">
        <v>12.9</v>
      </c>
      <c r="R687" s="676"/>
      <c r="S687" s="692">
        <v>0.61805555555555558</v>
      </c>
      <c r="T687" s="10">
        <f t="shared" si="52"/>
        <v>0</v>
      </c>
      <c r="U687" s="10">
        <f t="shared" si="52"/>
        <v>0</v>
      </c>
      <c r="V687" s="10">
        <f t="shared" si="52"/>
        <v>0</v>
      </c>
      <c r="W687" s="10">
        <f t="shared" si="51"/>
        <v>0</v>
      </c>
      <c r="X687" s="10">
        <f t="shared" si="51"/>
        <v>0</v>
      </c>
      <c r="Y687" s="10">
        <f t="shared" si="51"/>
        <v>0</v>
      </c>
      <c r="Z687" s="10">
        <f t="shared" si="51"/>
        <v>0</v>
      </c>
      <c r="AA687" s="10">
        <f t="shared" si="48"/>
        <v>0</v>
      </c>
      <c r="AB687" s="13">
        <f t="shared" si="48"/>
        <v>0</v>
      </c>
      <c r="AC687" s="10">
        <f t="shared" si="48"/>
        <v>0</v>
      </c>
      <c r="AD687" s="10">
        <f t="shared" si="50"/>
        <v>8.9999999999999858E-2</v>
      </c>
      <c r="AE687" s="10">
        <f t="shared" si="50"/>
        <v>0</v>
      </c>
      <c r="AF687" s="10">
        <f t="shared" si="50"/>
        <v>9.9999999999980105E-3</v>
      </c>
      <c r="AG687" s="10">
        <f t="shared" si="50"/>
        <v>0</v>
      </c>
      <c r="AH687" s="10">
        <f t="shared" si="50"/>
        <v>0</v>
      </c>
      <c r="AI687" s="10">
        <f t="shared" si="47"/>
        <v>0</v>
      </c>
      <c r="AJ687" s="10"/>
      <c r="AK687" s="10"/>
      <c r="AL687" s="10"/>
      <c r="AM687" s="10"/>
      <c r="AN687" s="10"/>
      <c r="AO687" s="10"/>
      <c r="AP687" s="10"/>
      <c r="AQ687" s="10"/>
      <c r="AR687" s="10"/>
      <c r="AS687" s="10"/>
      <c r="AT687" s="10"/>
      <c r="AU687" s="10"/>
      <c r="AV687" s="10"/>
      <c r="AW687" s="10"/>
      <c r="AX687" s="10"/>
      <c r="AY687" s="10"/>
      <c r="AZ687" s="10"/>
      <c r="BA687" s="10"/>
      <c r="BB687" s="10"/>
      <c r="BC687" s="10"/>
      <c r="BD687" s="10"/>
      <c r="BE687" s="173"/>
    </row>
    <row r="688" spans="1:57" ht="16" thickBot="1">
      <c r="A688" s="691">
        <v>0.62152777777777779</v>
      </c>
      <c r="B688" s="10">
        <v>14.06</v>
      </c>
      <c r="C688" s="10">
        <v>15.98</v>
      </c>
      <c r="D688" s="10">
        <v>16.13</v>
      </c>
      <c r="E688" s="10">
        <v>14.93</v>
      </c>
      <c r="F688" s="10">
        <v>14.38</v>
      </c>
      <c r="G688" s="10">
        <v>16.41</v>
      </c>
      <c r="H688" s="10">
        <v>15.2</v>
      </c>
      <c r="I688" s="10">
        <v>13.87</v>
      </c>
      <c r="J688" s="13">
        <v>13.05</v>
      </c>
      <c r="K688" s="10">
        <v>15.27</v>
      </c>
      <c r="L688" s="10">
        <v>17.2</v>
      </c>
      <c r="M688" s="10">
        <v>15.09</v>
      </c>
      <c r="N688" s="10">
        <v>16.72</v>
      </c>
      <c r="O688" s="10">
        <v>15.9</v>
      </c>
      <c r="P688" s="10">
        <v>16.010000000000002</v>
      </c>
      <c r="Q688" s="10">
        <v>12.9</v>
      </c>
      <c r="R688" s="676"/>
      <c r="S688" s="692">
        <v>0.62152777777777779</v>
      </c>
      <c r="T688" s="10">
        <f t="shared" si="52"/>
        <v>0</v>
      </c>
      <c r="U688" s="10">
        <f t="shared" si="52"/>
        <v>0</v>
      </c>
      <c r="V688" s="10">
        <f t="shared" si="52"/>
        <v>0</v>
      </c>
      <c r="W688" s="10">
        <f t="shared" si="51"/>
        <v>0</v>
      </c>
      <c r="X688" s="10">
        <f t="shared" si="51"/>
        <v>0</v>
      </c>
      <c r="Y688" s="10">
        <f t="shared" si="51"/>
        <v>0</v>
      </c>
      <c r="Z688" s="10">
        <f t="shared" si="51"/>
        <v>3.9999999999999147E-2</v>
      </c>
      <c r="AA688" s="10">
        <f t="shared" si="48"/>
        <v>0</v>
      </c>
      <c r="AB688" s="13">
        <f t="shared" si="48"/>
        <v>0</v>
      </c>
      <c r="AC688" s="10">
        <f t="shared" si="48"/>
        <v>0</v>
      </c>
      <c r="AD688" s="10">
        <f t="shared" si="50"/>
        <v>9.9999999999980105E-3</v>
      </c>
      <c r="AE688" s="10">
        <f t="shared" si="50"/>
        <v>9.9999999999997868E-3</v>
      </c>
      <c r="AF688" s="10">
        <f t="shared" si="50"/>
        <v>0</v>
      </c>
      <c r="AG688" s="10">
        <f t="shared" si="50"/>
        <v>0</v>
      </c>
      <c r="AH688" s="10">
        <f t="shared" si="50"/>
        <v>0</v>
      </c>
      <c r="AI688" s="10">
        <f t="shared" si="47"/>
        <v>0</v>
      </c>
      <c r="AJ688" s="10"/>
      <c r="AK688" s="10"/>
      <c r="AL688" s="10"/>
      <c r="AM688" s="10"/>
      <c r="AN688" s="10"/>
      <c r="AO688" s="10"/>
      <c r="AP688" s="10"/>
      <c r="AQ688" s="10"/>
      <c r="AR688" s="10"/>
      <c r="AS688" s="10"/>
      <c r="AT688" s="10"/>
      <c r="AU688" s="10"/>
      <c r="AV688" s="10"/>
      <c r="AW688" s="10"/>
      <c r="AX688" s="10"/>
      <c r="AY688" s="10"/>
      <c r="AZ688" s="10"/>
      <c r="BA688" s="10"/>
      <c r="BB688" s="10"/>
      <c r="BC688" s="10"/>
      <c r="BD688" s="10"/>
      <c r="BE688" s="173"/>
    </row>
    <row r="689" spans="1:57" ht="16" thickTop="1">
      <c r="A689" s="690">
        <v>0.625</v>
      </c>
      <c r="B689" s="91">
        <v>14.06</v>
      </c>
      <c r="C689" s="91">
        <v>15.98</v>
      </c>
      <c r="D689" s="91">
        <v>16.13</v>
      </c>
      <c r="E689" s="91">
        <v>14.93</v>
      </c>
      <c r="F689" s="91">
        <v>14.78</v>
      </c>
      <c r="G689" s="91">
        <v>16.41</v>
      </c>
      <c r="H689" s="91">
        <v>15.28</v>
      </c>
      <c r="I689" s="91">
        <v>13.87</v>
      </c>
      <c r="J689" s="345">
        <v>13.05</v>
      </c>
      <c r="K689" s="91">
        <v>15.27</v>
      </c>
      <c r="L689" s="91">
        <v>17.2</v>
      </c>
      <c r="M689" s="91">
        <v>15.09</v>
      </c>
      <c r="N689" s="91">
        <v>16.72</v>
      </c>
      <c r="O689" s="91">
        <v>15.9</v>
      </c>
      <c r="P689" s="91">
        <v>16.010000000000002</v>
      </c>
      <c r="Q689" s="91">
        <v>12.9</v>
      </c>
      <c r="R689" s="676"/>
      <c r="S689" s="673">
        <v>0.625</v>
      </c>
      <c r="T689" s="91">
        <f t="shared" si="52"/>
        <v>0</v>
      </c>
      <c r="U689" s="91">
        <f t="shared" si="52"/>
        <v>0</v>
      </c>
      <c r="V689" s="91">
        <f t="shared" si="52"/>
        <v>0</v>
      </c>
      <c r="W689" s="91">
        <f t="shared" si="51"/>
        <v>0</v>
      </c>
      <c r="X689" s="91">
        <f t="shared" si="51"/>
        <v>0.39999999999999858</v>
      </c>
      <c r="Y689" s="91">
        <f t="shared" si="51"/>
        <v>0</v>
      </c>
      <c r="Z689" s="91">
        <f t="shared" si="51"/>
        <v>8.0000000000000071E-2</v>
      </c>
      <c r="AA689" s="91">
        <f t="shared" si="48"/>
        <v>0</v>
      </c>
      <c r="AB689" s="345">
        <f t="shared" si="48"/>
        <v>0</v>
      </c>
      <c r="AC689" s="91">
        <f t="shared" si="48"/>
        <v>0</v>
      </c>
      <c r="AD689" s="91">
        <f t="shared" si="50"/>
        <v>0</v>
      </c>
      <c r="AE689" s="91">
        <f t="shared" si="50"/>
        <v>0</v>
      </c>
      <c r="AF689" s="91">
        <f t="shared" si="50"/>
        <v>0</v>
      </c>
      <c r="AG689" s="91">
        <f t="shared" si="50"/>
        <v>0</v>
      </c>
      <c r="AH689" s="91">
        <f t="shared" si="50"/>
        <v>0</v>
      </c>
      <c r="AI689" s="91">
        <f t="shared" si="47"/>
        <v>0</v>
      </c>
      <c r="AJ689" s="10"/>
      <c r="AK689" s="10"/>
      <c r="AL689" s="10"/>
      <c r="AM689" s="10"/>
      <c r="AN689" s="10"/>
      <c r="AO689" s="10"/>
      <c r="AP689" s="10"/>
      <c r="AQ689" s="10"/>
      <c r="AR689" s="10"/>
      <c r="AS689" s="10"/>
      <c r="AT689" s="10"/>
      <c r="AU689" s="10"/>
      <c r="AV689" s="10"/>
      <c r="AW689" s="10"/>
      <c r="AX689" s="10"/>
      <c r="AY689" s="10"/>
      <c r="AZ689" s="10"/>
      <c r="BA689" s="10"/>
      <c r="BB689" s="10"/>
      <c r="BC689" s="10"/>
      <c r="BD689" s="10"/>
      <c r="BE689" s="173"/>
    </row>
    <row r="690" spans="1:57">
      <c r="A690" s="691">
        <v>0.62847222222222221</v>
      </c>
      <c r="B690" s="10">
        <v>14.06</v>
      </c>
      <c r="C690" s="10">
        <v>15.98</v>
      </c>
      <c r="D690" s="10">
        <v>16.13</v>
      </c>
      <c r="E690" s="10">
        <v>14.93</v>
      </c>
      <c r="F690" s="10">
        <v>14.78</v>
      </c>
      <c r="G690" s="10">
        <v>16.41</v>
      </c>
      <c r="H690" s="10">
        <v>15.28</v>
      </c>
      <c r="I690" s="10">
        <v>13.87</v>
      </c>
      <c r="J690" s="13">
        <v>13.05</v>
      </c>
      <c r="K690" s="10">
        <v>15.27</v>
      </c>
      <c r="L690" s="10">
        <v>17.2</v>
      </c>
      <c r="M690" s="10">
        <v>15.09</v>
      </c>
      <c r="N690" s="10">
        <v>16.760000000000002</v>
      </c>
      <c r="O690" s="10">
        <v>15.9</v>
      </c>
      <c r="P690" s="10">
        <v>16.010000000000002</v>
      </c>
      <c r="Q690" s="10">
        <v>12.9</v>
      </c>
      <c r="R690" s="676"/>
      <c r="S690" s="692">
        <v>0.62847222222222221</v>
      </c>
      <c r="T690" s="10">
        <f t="shared" si="52"/>
        <v>0</v>
      </c>
      <c r="U690" s="10">
        <f t="shared" si="52"/>
        <v>0</v>
      </c>
      <c r="V690" s="10">
        <f t="shared" si="52"/>
        <v>0</v>
      </c>
      <c r="W690" s="10">
        <f t="shared" si="51"/>
        <v>0</v>
      </c>
      <c r="X690" s="10">
        <f t="shared" si="51"/>
        <v>0</v>
      </c>
      <c r="Y690" s="10">
        <f t="shared" si="51"/>
        <v>0</v>
      </c>
      <c r="Z690" s="10">
        <f t="shared" si="51"/>
        <v>0</v>
      </c>
      <c r="AA690" s="10">
        <f t="shared" si="48"/>
        <v>0</v>
      </c>
      <c r="AB690" s="13">
        <f t="shared" si="48"/>
        <v>0</v>
      </c>
      <c r="AC690" s="10">
        <f t="shared" si="48"/>
        <v>0</v>
      </c>
      <c r="AD690" s="10">
        <f t="shared" si="50"/>
        <v>0</v>
      </c>
      <c r="AE690" s="10">
        <f t="shared" si="50"/>
        <v>0</v>
      </c>
      <c r="AF690" s="10">
        <f t="shared" si="50"/>
        <v>4.00000000000027E-2</v>
      </c>
      <c r="AG690" s="10">
        <f t="shared" si="50"/>
        <v>0</v>
      </c>
      <c r="AH690" s="10">
        <f t="shared" si="50"/>
        <v>0</v>
      </c>
      <c r="AI690" s="10">
        <f t="shared" si="47"/>
        <v>0</v>
      </c>
      <c r="AJ690" s="10"/>
      <c r="AK690" s="10"/>
      <c r="AL690" s="10"/>
      <c r="AM690" s="10"/>
      <c r="AN690" s="10"/>
      <c r="AO690" s="10"/>
      <c r="AP690" s="10"/>
      <c r="AQ690" s="10"/>
      <c r="AR690" s="10"/>
      <c r="AS690" s="10"/>
      <c r="AT690" s="10"/>
      <c r="AU690" s="10"/>
      <c r="AV690" s="10"/>
      <c r="AW690" s="10"/>
      <c r="AX690" s="10"/>
      <c r="AY690" s="10"/>
      <c r="AZ690" s="10"/>
      <c r="BA690" s="10"/>
      <c r="BB690" s="10"/>
      <c r="BC690" s="10"/>
      <c r="BD690" s="10"/>
      <c r="BE690" s="173"/>
    </row>
    <row r="691" spans="1:57">
      <c r="A691" s="691">
        <v>0.63194444444444442</v>
      </c>
      <c r="B691" s="10">
        <v>14.06</v>
      </c>
      <c r="C691" s="10">
        <v>15.98</v>
      </c>
      <c r="D691" s="10">
        <v>16.13</v>
      </c>
      <c r="E691" s="10">
        <v>14.93</v>
      </c>
      <c r="F691" s="10">
        <v>14.81</v>
      </c>
      <c r="G691" s="10">
        <v>16.41</v>
      </c>
      <c r="H691" s="10">
        <v>15.28</v>
      </c>
      <c r="I691" s="10">
        <v>13.87</v>
      </c>
      <c r="J691" s="13">
        <v>13.05</v>
      </c>
      <c r="K691" s="10">
        <v>15.27</v>
      </c>
      <c r="L691" s="10">
        <v>17.2</v>
      </c>
      <c r="M691" s="10">
        <v>15.09</v>
      </c>
      <c r="N691" s="10">
        <v>16.79</v>
      </c>
      <c r="O691" s="10">
        <v>15.9</v>
      </c>
      <c r="P691" s="10">
        <v>16.010000000000002</v>
      </c>
      <c r="Q691" s="10">
        <v>12.9</v>
      </c>
      <c r="R691" s="676"/>
      <c r="S691" s="692">
        <v>0.63194444444444442</v>
      </c>
      <c r="T691" s="10">
        <f t="shared" si="52"/>
        <v>0</v>
      </c>
      <c r="U691" s="10">
        <f t="shared" si="52"/>
        <v>0</v>
      </c>
      <c r="V691" s="10">
        <f t="shared" si="52"/>
        <v>0</v>
      </c>
      <c r="W691" s="10">
        <f t="shared" si="51"/>
        <v>0</v>
      </c>
      <c r="X691" s="10">
        <f t="shared" si="51"/>
        <v>3.0000000000001137E-2</v>
      </c>
      <c r="Y691" s="10">
        <f t="shared" si="51"/>
        <v>0</v>
      </c>
      <c r="Z691" s="10">
        <f t="shared" si="51"/>
        <v>0</v>
      </c>
      <c r="AA691" s="10">
        <f t="shared" si="48"/>
        <v>0</v>
      </c>
      <c r="AB691" s="13">
        <f t="shared" si="48"/>
        <v>0</v>
      </c>
      <c r="AC691" s="10">
        <f t="shared" si="48"/>
        <v>0</v>
      </c>
      <c r="AD691" s="10">
        <f t="shared" si="50"/>
        <v>0</v>
      </c>
      <c r="AE691" s="10">
        <f t="shared" si="50"/>
        <v>0</v>
      </c>
      <c r="AF691" s="10">
        <f t="shared" si="50"/>
        <v>2.9999999999997584E-2</v>
      </c>
      <c r="AG691" s="10">
        <f t="shared" si="50"/>
        <v>0</v>
      </c>
      <c r="AH691" s="10">
        <f t="shared" si="50"/>
        <v>0</v>
      </c>
      <c r="AI691" s="10">
        <f t="shared" si="47"/>
        <v>0</v>
      </c>
      <c r="AJ691" s="10"/>
      <c r="AK691" s="10"/>
      <c r="AL691" s="10"/>
      <c r="AM691" s="10"/>
      <c r="AN691" s="10"/>
      <c r="AO691" s="10"/>
      <c r="AP691" s="10"/>
      <c r="AQ691" s="10"/>
      <c r="AR691" s="10"/>
      <c r="AS691" s="10"/>
      <c r="AT691" s="10"/>
      <c r="AU691" s="10"/>
      <c r="AV691" s="10"/>
      <c r="AW691" s="10"/>
      <c r="AX691" s="10"/>
      <c r="AY691" s="10"/>
      <c r="AZ691" s="10"/>
      <c r="BA691" s="10"/>
      <c r="BB691" s="10"/>
      <c r="BC691" s="10"/>
      <c r="BD691" s="10"/>
      <c r="BE691" s="173"/>
    </row>
    <row r="692" spans="1:57">
      <c r="A692" s="691">
        <v>0.63541666666666663</v>
      </c>
      <c r="B692" s="10">
        <v>14.06</v>
      </c>
      <c r="C692" s="10">
        <v>15.98</v>
      </c>
      <c r="D692" s="10">
        <v>16.13</v>
      </c>
      <c r="E692" s="10">
        <v>14.93</v>
      </c>
      <c r="F692" s="10">
        <v>14.81</v>
      </c>
      <c r="G692" s="10">
        <v>16.41</v>
      </c>
      <c r="H692" s="10">
        <v>15.28</v>
      </c>
      <c r="I692" s="10">
        <v>13.87</v>
      </c>
      <c r="J692" s="13">
        <v>13.05</v>
      </c>
      <c r="K692" s="10">
        <v>15.27</v>
      </c>
      <c r="L692" s="10">
        <v>17.2</v>
      </c>
      <c r="M692" s="10">
        <v>15.26</v>
      </c>
      <c r="N692" s="10">
        <v>16.79</v>
      </c>
      <c r="O692" s="10">
        <v>15.9</v>
      </c>
      <c r="P692" s="10">
        <v>16.010000000000002</v>
      </c>
      <c r="Q692" s="10">
        <v>12.9</v>
      </c>
      <c r="R692" s="676"/>
      <c r="S692" s="692">
        <v>0.63541666666666663</v>
      </c>
      <c r="T692" s="10">
        <f t="shared" si="52"/>
        <v>0</v>
      </c>
      <c r="U692" s="10">
        <f t="shared" si="52"/>
        <v>0</v>
      </c>
      <c r="V692" s="10">
        <f t="shared" si="52"/>
        <v>0</v>
      </c>
      <c r="W692" s="10">
        <f t="shared" si="51"/>
        <v>0</v>
      </c>
      <c r="X692" s="10">
        <f t="shared" si="51"/>
        <v>0</v>
      </c>
      <c r="Y692" s="10">
        <f t="shared" si="51"/>
        <v>0</v>
      </c>
      <c r="Z692" s="10">
        <f t="shared" si="51"/>
        <v>0</v>
      </c>
      <c r="AA692" s="10">
        <f t="shared" si="48"/>
        <v>0</v>
      </c>
      <c r="AB692" s="13">
        <f t="shared" si="48"/>
        <v>0</v>
      </c>
      <c r="AC692" s="10">
        <f t="shared" si="48"/>
        <v>0</v>
      </c>
      <c r="AD692" s="10">
        <f t="shared" si="50"/>
        <v>0</v>
      </c>
      <c r="AE692" s="10">
        <f t="shared" si="50"/>
        <v>0.16999999999999993</v>
      </c>
      <c r="AF692" s="10">
        <f t="shared" si="50"/>
        <v>0</v>
      </c>
      <c r="AG692" s="10">
        <f t="shared" si="50"/>
        <v>0</v>
      </c>
      <c r="AH692" s="10">
        <f t="shared" si="50"/>
        <v>0</v>
      </c>
      <c r="AI692" s="10">
        <f t="shared" si="47"/>
        <v>0</v>
      </c>
      <c r="AJ692" s="10"/>
      <c r="AK692" s="10"/>
      <c r="AL692" s="10"/>
      <c r="AM692" s="10"/>
      <c r="AN692" s="10"/>
      <c r="AO692" s="10"/>
      <c r="AP692" s="10"/>
      <c r="AQ692" s="10"/>
      <c r="AR692" s="10"/>
      <c r="AS692" s="10"/>
      <c r="AT692" s="10"/>
      <c r="AU692" s="10"/>
      <c r="AV692" s="10"/>
      <c r="AW692" s="10"/>
      <c r="AX692" s="10"/>
      <c r="AY692" s="10"/>
      <c r="AZ692" s="10"/>
      <c r="BA692" s="10"/>
      <c r="BB692" s="10"/>
      <c r="BC692" s="10"/>
      <c r="BD692" s="10"/>
      <c r="BE692" s="173"/>
    </row>
    <row r="693" spans="1:57">
      <c r="A693" s="691">
        <v>0.63888888888888895</v>
      </c>
      <c r="B693" s="10">
        <v>14.06</v>
      </c>
      <c r="C693" s="10">
        <v>15.98</v>
      </c>
      <c r="D693" s="10">
        <v>16.13</v>
      </c>
      <c r="E693" s="10">
        <v>14.93</v>
      </c>
      <c r="F693" s="10">
        <v>14.81</v>
      </c>
      <c r="G693" s="10">
        <v>16.41</v>
      </c>
      <c r="H693" s="10">
        <v>15.32</v>
      </c>
      <c r="I693" s="10">
        <v>13.87</v>
      </c>
      <c r="J693" s="13">
        <v>13.05</v>
      </c>
      <c r="K693" s="10">
        <v>15.27</v>
      </c>
      <c r="L693" s="10">
        <v>17.2</v>
      </c>
      <c r="M693" s="10">
        <v>15.3</v>
      </c>
      <c r="N693" s="10">
        <v>16.79</v>
      </c>
      <c r="O693" s="10">
        <v>15.9</v>
      </c>
      <c r="P693" s="10">
        <v>16.010000000000002</v>
      </c>
      <c r="Q693" s="10">
        <v>12.9</v>
      </c>
      <c r="R693" s="676"/>
      <c r="S693" s="692">
        <v>0.63888888888888895</v>
      </c>
      <c r="T693" s="10">
        <f t="shared" si="52"/>
        <v>0</v>
      </c>
      <c r="U693" s="10">
        <f t="shared" si="52"/>
        <v>0</v>
      </c>
      <c r="V693" s="10">
        <f t="shared" si="52"/>
        <v>0</v>
      </c>
      <c r="W693" s="10">
        <f t="shared" si="51"/>
        <v>0</v>
      </c>
      <c r="X693" s="10">
        <f t="shared" si="51"/>
        <v>0</v>
      </c>
      <c r="Y693" s="10">
        <f t="shared" si="51"/>
        <v>0</v>
      </c>
      <c r="Z693" s="10">
        <f t="shared" si="51"/>
        <v>4.0000000000000924E-2</v>
      </c>
      <c r="AA693" s="10">
        <f t="shared" si="48"/>
        <v>0</v>
      </c>
      <c r="AB693" s="13">
        <f t="shared" si="48"/>
        <v>0</v>
      </c>
      <c r="AC693" s="10">
        <f t="shared" si="48"/>
        <v>0</v>
      </c>
      <c r="AD693" s="10">
        <f t="shared" si="50"/>
        <v>0</v>
      </c>
      <c r="AE693" s="10">
        <f t="shared" si="50"/>
        <v>4.0000000000000924E-2</v>
      </c>
      <c r="AF693" s="10">
        <f t="shared" si="50"/>
        <v>0</v>
      </c>
      <c r="AG693" s="10">
        <f t="shared" si="50"/>
        <v>0</v>
      </c>
      <c r="AH693" s="10">
        <f t="shared" si="50"/>
        <v>0</v>
      </c>
      <c r="AI693" s="10">
        <f t="shared" si="47"/>
        <v>0</v>
      </c>
      <c r="AJ693" s="10"/>
      <c r="AK693" s="10"/>
      <c r="AL693" s="10"/>
      <c r="AM693" s="10"/>
      <c r="AN693" s="10"/>
      <c r="AO693" s="10"/>
      <c r="AP693" s="10"/>
      <c r="AQ693" s="10"/>
      <c r="AR693" s="10"/>
      <c r="AS693" s="10"/>
      <c r="AT693" s="10"/>
      <c r="AU693" s="10"/>
      <c r="AV693" s="10"/>
      <c r="AW693" s="10"/>
      <c r="AX693" s="10"/>
      <c r="AY693" s="10"/>
      <c r="AZ693" s="10"/>
      <c r="BA693" s="10"/>
      <c r="BB693" s="10"/>
      <c r="BC693" s="10"/>
      <c r="BD693" s="10"/>
      <c r="BE693" s="173"/>
    </row>
    <row r="694" spans="1:57">
      <c r="A694" s="691">
        <v>0.64236111111111105</v>
      </c>
      <c r="B694" s="10">
        <v>14.06</v>
      </c>
      <c r="C694" s="10">
        <v>15.98</v>
      </c>
      <c r="D694" s="10">
        <v>16.13</v>
      </c>
      <c r="E694" s="10">
        <v>14.93</v>
      </c>
      <c r="F694" s="10">
        <v>14.81</v>
      </c>
      <c r="G694" s="10">
        <v>16.41</v>
      </c>
      <c r="H694" s="10">
        <v>15.32</v>
      </c>
      <c r="I694" s="10">
        <v>13.87</v>
      </c>
      <c r="J694" s="13">
        <v>13.05</v>
      </c>
      <c r="K694" s="10">
        <v>15.27</v>
      </c>
      <c r="L694" s="10">
        <v>17.2</v>
      </c>
      <c r="M694" s="10">
        <v>15.3</v>
      </c>
      <c r="N694" s="10">
        <v>16.79</v>
      </c>
      <c r="O694" s="10">
        <v>15.9</v>
      </c>
      <c r="P694" s="10">
        <v>16.010000000000002</v>
      </c>
      <c r="Q694" s="10">
        <v>12.9</v>
      </c>
      <c r="R694" s="676"/>
      <c r="S694" s="692">
        <v>0.64236111111111105</v>
      </c>
      <c r="T694" s="10">
        <f t="shared" si="52"/>
        <v>0</v>
      </c>
      <c r="U694" s="10">
        <f t="shared" si="52"/>
        <v>0</v>
      </c>
      <c r="V694" s="10">
        <f t="shared" si="52"/>
        <v>0</v>
      </c>
      <c r="W694" s="10">
        <f t="shared" si="51"/>
        <v>0</v>
      </c>
      <c r="X694" s="10">
        <f t="shared" si="51"/>
        <v>0</v>
      </c>
      <c r="Y694" s="10">
        <f t="shared" si="51"/>
        <v>0</v>
      </c>
      <c r="Z694" s="10">
        <f t="shared" si="51"/>
        <v>0</v>
      </c>
      <c r="AA694" s="10">
        <f t="shared" si="48"/>
        <v>0</v>
      </c>
      <c r="AB694" s="13">
        <f t="shared" si="48"/>
        <v>0</v>
      </c>
      <c r="AC694" s="10">
        <f t="shared" si="48"/>
        <v>0</v>
      </c>
      <c r="AD694" s="10">
        <f t="shared" si="50"/>
        <v>0</v>
      </c>
      <c r="AE694" s="10">
        <f t="shared" si="50"/>
        <v>0</v>
      </c>
      <c r="AF694" s="10">
        <f t="shared" si="50"/>
        <v>0</v>
      </c>
      <c r="AG694" s="10">
        <f t="shared" si="50"/>
        <v>0</v>
      </c>
      <c r="AH694" s="10">
        <f t="shared" si="50"/>
        <v>0</v>
      </c>
      <c r="AI694" s="10">
        <f t="shared" si="47"/>
        <v>0</v>
      </c>
      <c r="AJ694" s="10"/>
      <c r="AK694" s="10"/>
      <c r="AL694" s="10"/>
      <c r="AM694" s="10"/>
      <c r="AN694" s="10"/>
      <c r="AO694" s="10"/>
      <c r="AP694" s="10"/>
      <c r="AQ694" s="10"/>
      <c r="AR694" s="10"/>
      <c r="AS694" s="10"/>
      <c r="AT694" s="10"/>
      <c r="AU694" s="10"/>
      <c r="AV694" s="10"/>
      <c r="AW694" s="10"/>
      <c r="AX694" s="10"/>
      <c r="AY694" s="10"/>
      <c r="AZ694" s="10"/>
      <c r="BA694" s="10"/>
      <c r="BB694" s="10"/>
      <c r="BC694" s="10"/>
      <c r="BD694" s="10"/>
      <c r="BE694" s="173"/>
    </row>
    <row r="695" spans="1:57">
      <c r="A695" s="691">
        <v>0.64583333333333337</v>
      </c>
      <c r="B695" s="10">
        <v>14.06</v>
      </c>
      <c r="C695" s="10">
        <v>15.98</v>
      </c>
      <c r="D695" s="10">
        <v>16.13</v>
      </c>
      <c r="E695" s="10">
        <v>14.97</v>
      </c>
      <c r="F695" s="10">
        <v>14.81</v>
      </c>
      <c r="G695" s="10">
        <v>16.41</v>
      </c>
      <c r="H695" s="10">
        <v>15.32</v>
      </c>
      <c r="I695" s="10">
        <v>13.87</v>
      </c>
      <c r="J695" s="13">
        <v>13.05</v>
      </c>
      <c r="K695" s="10">
        <v>15.27</v>
      </c>
      <c r="L695" s="10">
        <v>17.2</v>
      </c>
      <c r="M695" s="10">
        <v>15.3</v>
      </c>
      <c r="N695" s="10">
        <v>16.79</v>
      </c>
      <c r="O695" s="10">
        <v>15.9</v>
      </c>
      <c r="P695" s="10">
        <v>16.010000000000002</v>
      </c>
      <c r="Q695" s="10">
        <v>12.9</v>
      </c>
      <c r="R695" s="676"/>
      <c r="S695" s="692">
        <v>0.64583333333333337</v>
      </c>
      <c r="T695" s="10">
        <f t="shared" si="52"/>
        <v>0</v>
      </c>
      <c r="U695" s="10">
        <f t="shared" si="52"/>
        <v>0</v>
      </c>
      <c r="V695" s="10">
        <f t="shared" si="52"/>
        <v>0</v>
      </c>
      <c r="W695" s="10">
        <f t="shared" si="51"/>
        <v>4.0000000000000924E-2</v>
      </c>
      <c r="X695" s="10">
        <f t="shared" si="51"/>
        <v>0</v>
      </c>
      <c r="Y695" s="10">
        <f t="shared" si="51"/>
        <v>0</v>
      </c>
      <c r="Z695" s="10">
        <f t="shared" si="51"/>
        <v>0</v>
      </c>
      <c r="AA695" s="10">
        <f t="shared" si="48"/>
        <v>0</v>
      </c>
      <c r="AB695" s="13">
        <f t="shared" si="48"/>
        <v>0</v>
      </c>
      <c r="AC695" s="10">
        <f t="shared" si="48"/>
        <v>0</v>
      </c>
      <c r="AD695" s="10">
        <f t="shared" si="50"/>
        <v>0</v>
      </c>
      <c r="AE695" s="10">
        <f t="shared" si="50"/>
        <v>0</v>
      </c>
      <c r="AF695" s="10">
        <f t="shared" si="50"/>
        <v>0</v>
      </c>
      <c r="AG695" s="10">
        <f t="shared" si="50"/>
        <v>0</v>
      </c>
      <c r="AH695" s="10">
        <f t="shared" si="50"/>
        <v>0</v>
      </c>
      <c r="AI695" s="10">
        <f t="shared" si="47"/>
        <v>0</v>
      </c>
      <c r="AJ695" s="10"/>
      <c r="AK695" s="10"/>
      <c r="AL695" s="10"/>
      <c r="AM695" s="10"/>
      <c r="AN695" s="10"/>
      <c r="AO695" s="10"/>
      <c r="AP695" s="10"/>
      <c r="AQ695" s="10"/>
      <c r="AR695" s="10"/>
      <c r="AS695" s="10"/>
      <c r="AT695" s="10"/>
      <c r="AU695" s="10"/>
      <c r="AV695" s="10"/>
      <c r="AW695" s="10"/>
      <c r="AX695" s="10"/>
      <c r="AY695" s="10"/>
      <c r="AZ695" s="10"/>
      <c r="BA695" s="10"/>
      <c r="BB695" s="10"/>
      <c r="BC695" s="10"/>
      <c r="BD695" s="10"/>
      <c r="BE695" s="173"/>
    </row>
    <row r="696" spans="1:57">
      <c r="A696" s="691">
        <v>0.64930555555555558</v>
      </c>
      <c r="B696" s="10">
        <v>14.06</v>
      </c>
      <c r="C696" s="10">
        <v>15.98</v>
      </c>
      <c r="D696" s="10">
        <v>16.13</v>
      </c>
      <c r="E696" s="10">
        <v>15.26</v>
      </c>
      <c r="F696" s="10">
        <v>14.81</v>
      </c>
      <c r="G696" s="10">
        <v>16.41</v>
      </c>
      <c r="H696" s="10">
        <v>15.32</v>
      </c>
      <c r="I696" s="10">
        <v>13.87</v>
      </c>
      <c r="J696" s="13">
        <v>13.05</v>
      </c>
      <c r="K696" s="10">
        <v>15.27</v>
      </c>
      <c r="L696" s="10">
        <v>17.2</v>
      </c>
      <c r="M696" s="10">
        <v>15.3</v>
      </c>
      <c r="N696" s="10">
        <v>16.79</v>
      </c>
      <c r="O696" s="10">
        <v>15.9</v>
      </c>
      <c r="P696" s="10">
        <v>16.010000000000002</v>
      </c>
      <c r="Q696" s="10">
        <v>12.9</v>
      </c>
      <c r="R696" s="676"/>
      <c r="S696" s="692">
        <v>0.64930555555555558</v>
      </c>
      <c r="T696" s="10">
        <f t="shared" si="52"/>
        <v>0</v>
      </c>
      <c r="U696" s="10">
        <f t="shared" si="52"/>
        <v>0</v>
      </c>
      <c r="V696" s="10">
        <f t="shared" si="52"/>
        <v>0</v>
      </c>
      <c r="W696" s="10">
        <f t="shared" si="51"/>
        <v>0.28999999999999915</v>
      </c>
      <c r="X696" s="10">
        <f t="shared" si="51"/>
        <v>0</v>
      </c>
      <c r="Y696" s="10">
        <f t="shared" si="51"/>
        <v>0</v>
      </c>
      <c r="Z696" s="10">
        <f t="shared" si="51"/>
        <v>0</v>
      </c>
      <c r="AA696" s="10">
        <f t="shared" si="48"/>
        <v>0</v>
      </c>
      <c r="AB696" s="13">
        <f t="shared" si="48"/>
        <v>0</v>
      </c>
      <c r="AC696" s="10">
        <f t="shared" si="48"/>
        <v>0</v>
      </c>
      <c r="AD696" s="10">
        <f t="shared" si="50"/>
        <v>0</v>
      </c>
      <c r="AE696" s="10">
        <f t="shared" si="50"/>
        <v>0</v>
      </c>
      <c r="AF696" s="10">
        <f t="shared" si="50"/>
        <v>0</v>
      </c>
      <c r="AG696" s="10">
        <f t="shared" si="50"/>
        <v>0</v>
      </c>
      <c r="AH696" s="10">
        <f t="shared" si="50"/>
        <v>0</v>
      </c>
      <c r="AI696" s="10">
        <f t="shared" si="47"/>
        <v>0</v>
      </c>
      <c r="AJ696" s="10"/>
      <c r="AK696" s="10"/>
      <c r="AL696" s="10"/>
      <c r="AM696" s="10"/>
      <c r="AN696" s="10"/>
      <c r="AO696" s="10"/>
      <c r="AP696" s="10"/>
      <c r="AQ696" s="10"/>
      <c r="AR696" s="10"/>
      <c r="AS696" s="10"/>
      <c r="AT696" s="10"/>
      <c r="AU696" s="10"/>
      <c r="AV696" s="10"/>
      <c r="AW696" s="10"/>
      <c r="AX696" s="10"/>
      <c r="AY696" s="10"/>
      <c r="AZ696" s="10"/>
      <c r="BA696" s="10"/>
      <c r="BB696" s="10"/>
      <c r="BC696" s="10"/>
      <c r="BD696" s="10"/>
      <c r="BE696" s="173"/>
    </row>
    <row r="697" spans="1:57">
      <c r="A697" s="691">
        <v>0.65277777777777779</v>
      </c>
      <c r="B697" s="10">
        <v>14.06</v>
      </c>
      <c r="C697" s="10">
        <v>16.05</v>
      </c>
      <c r="D697" s="10">
        <v>16.13</v>
      </c>
      <c r="E697" s="10">
        <v>15.26</v>
      </c>
      <c r="F697" s="10">
        <v>14.81</v>
      </c>
      <c r="G697" s="10">
        <v>16.41</v>
      </c>
      <c r="H697" s="10">
        <v>15.32</v>
      </c>
      <c r="I697" s="10">
        <v>13.87</v>
      </c>
      <c r="J697" s="13">
        <v>13.05</v>
      </c>
      <c r="K697" s="10">
        <v>15.27</v>
      </c>
      <c r="L697" s="10">
        <v>17.2</v>
      </c>
      <c r="M697" s="10">
        <v>15.3</v>
      </c>
      <c r="N697" s="10">
        <v>16.79</v>
      </c>
      <c r="O697" s="10">
        <v>15.9</v>
      </c>
      <c r="P697" s="10">
        <v>16.010000000000002</v>
      </c>
      <c r="Q697" s="10">
        <v>13</v>
      </c>
      <c r="R697" s="676"/>
      <c r="S697" s="692">
        <v>0.65277777777777779</v>
      </c>
      <c r="T697" s="10">
        <f t="shared" si="52"/>
        <v>0</v>
      </c>
      <c r="U697" s="10">
        <f t="shared" si="52"/>
        <v>7.0000000000000284E-2</v>
      </c>
      <c r="V697" s="10">
        <f t="shared" si="52"/>
        <v>0</v>
      </c>
      <c r="W697" s="10">
        <f t="shared" si="51"/>
        <v>0</v>
      </c>
      <c r="X697" s="10">
        <f t="shared" si="51"/>
        <v>0</v>
      </c>
      <c r="Y697" s="10">
        <f t="shared" si="51"/>
        <v>0</v>
      </c>
      <c r="Z697" s="10">
        <f t="shared" si="51"/>
        <v>0</v>
      </c>
      <c r="AA697" s="10">
        <f t="shared" si="48"/>
        <v>0</v>
      </c>
      <c r="AB697" s="13">
        <f t="shared" si="48"/>
        <v>0</v>
      </c>
      <c r="AC697" s="10">
        <f t="shared" si="48"/>
        <v>0</v>
      </c>
      <c r="AD697" s="10">
        <f t="shared" si="50"/>
        <v>0</v>
      </c>
      <c r="AE697" s="10">
        <f t="shared" si="50"/>
        <v>0</v>
      </c>
      <c r="AF697" s="10">
        <f t="shared" si="50"/>
        <v>0</v>
      </c>
      <c r="AG697" s="10">
        <f t="shared" si="50"/>
        <v>0</v>
      </c>
      <c r="AH697" s="10">
        <f t="shared" si="50"/>
        <v>0</v>
      </c>
      <c r="AI697" s="10">
        <f t="shared" si="47"/>
        <v>9.9999999999999645E-2</v>
      </c>
      <c r="AJ697" s="10"/>
      <c r="AK697" s="10"/>
      <c r="AL697" s="10"/>
      <c r="AM697" s="10"/>
      <c r="AN697" s="10"/>
      <c r="AO697" s="10"/>
      <c r="AP697" s="10"/>
      <c r="AQ697" s="10"/>
      <c r="AR697" s="10"/>
      <c r="AS697" s="10"/>
      <c r="AT697" s="10"/>
      <c r="AU697" s="10"/>
      <c r="AV697" s="10"/>
      <c r="AW697" s="10"/>
      <c r="AX697" s="10"/>
      <c r="AY697" s="10"/>
      <c r="AZ697" s="10"/>
      <c r="BA697" s="10"/>
      <c r="BB697" s="10"/>
      <c r="BC697" s="10"/>
      <c r="BD697" s="10"/>
      <c r="BE697" s="173"/>
    </row>
    <row r="698" spans="1:57">
      <c r="A698" s="691">
        <v>0.65625</v>
      </c>
      <c r="B698" s="10">
        <v>14.06</v>
      </c>
      <c r="C698" s="10">
        <v>16.18</v>
      </c>
      <c r="D698" s="10">
        <v>16.13</v>
      </c>
      <c r="E698" s="10">
        <v>15.29</v>
      </c>
      <c r="F698" s="10">
        <v>14.81</v>
      </c>
      <c r="G698" s="10">
        <v>16.489999999999998</v>
      </c>
      <c r="H698" s="10">
        <v>15.32</v>
      </c>
      <c r="I698" s="10">
        <v>13.87</v>
      </c>
      <c r="J698" s="13">
        <v>13.05</v>
      </c>
      <c r="K698" s="10">
        <v>15.27</v>
      </c>
      <c r="L698" s="10">
        <v>17.2</v>
      </c>
      <c r="M698" s="10">
        <v>15.3</v>
      </c>
      <c r="N698" s="10">
        <v>16.79</v>
      </c>
      <c r="O698" s="10">
        <v>15.91</v>
      </c>
      <c r="P698" s="10">
        <v>16.04</v>
      </c>
      <c r="Q698" s="10">
        <v>13</v>
      </c>
      <c r="R698" s="676"/>
      <c r="S698" s="692">
        <v>0.65625</v>
      </c>
      <c r="T698" s="10">
        <f t="shared" si="52"/>
        <v>0</v>
      </c>
      <c r="U698" s="10">
        <f t="shared" si="52"/>
        <v>0.12999999999999901</v>
      </c>
      <c r="V698" s="10">
        <f t="shared" si="52"/>
        <v>0</v>
      </c>
      <c r="W698" s="10">
        <f t="shared" si="51"/>
        <v>2.9999999999999361E-2</v>
      </c>
      <c r="X698" s="10">
        <f t="shared" si="51"/>
        <v>0</v>
      </c>
      <c r="Y698" s="10">
        <f t="shared" si="51"/>
        <v>7.9999999999998295E-2</v>
      </c>
      <c r="Z698" s="10">
        <f t="shared" si="51"/>
        <v>0</v>
      </c>
      <c r="AA698" s="10">
        <f t="shared" si="48"/>
        <v>0</v>
      </c>
      <c r="AB698" s="13">
        <f t="shared" si="48"/>
        <v>0</v>
      </c>
      <c r="AC698" s="10">
        <f t="shared" si="48"/>
        <v>0</v>
      </c>
      <c r="AD698" s="10">
        <f t="shared" si="50"/>
        <v>0</v>
      </c>
      <c r="AE698" s="10">
        <f t="shared" si="50"/>
        <v>0</v>
      </c>
      <c r="AF698" s="10">
        <f t="shared" si="50"/>
        <v>0</v>
      </c>
      <c r="AG698" s="10">
        <f t="shared" si="50"/>
        <v>9.9999999999997868E-3</v>
      </c>
      <c r="AH698" s="10">
        <f t="shared" si="50"/>
        <v>2.9999999999997584E-2</v>
      </c>
      <c r="AI698" s="10">
        <f t="shared" si="47"/>
        <v>0</v>
      </c>
      <c r="AJ698" s="10"/>
      <c r="AK698" s="10"/>
      <c r="AL698" s="10"/>
      <c r="AM698" s="10"/>
      <c r="AN698" s="10"/>
      <c r="AO698" s="10"/>
      <c r="AP698" s="10"/>
      <c r="AQ698" s="10"/>
      <c r="AR698" s="10"/>
      <c r="AS698" s="10"/>
      <c r="AT698" s="10"/>
      <c r="AU698" s="10"/>
      <c r="AV698" s="10"/>
      <c r="AW698" s="10"/>
      <c r="AX698" s="10"/>
      <c r="AY698" s="10"/>
      <c r="AZ698" s="10"/>
      <c r="BA698" s="10"/>
      <c r="BB698" s="10"/>
      <c r="BC698" s="10"/>
      <c r="BD698" s="10"/>
      <c r="BE698" s="173"/>
    </row>
    <row r="699" spans="1:57">
      <c r="A699" s="691">
        <v>0.65972222222222221</v>
      </c>
      <c r="B699" s="10">
        <v>14.06</v>
      </c>
      <c r="C699" s="10">
        <v>16.18</v>
      </c>
      <c r="D699" s="10">
        <v>16.13</v>
      </c>
      <c r="E699" s="10">
        <v>15.29</v>
      </c>
      <c r="F699" s="10">
        <v>14.81</v>
      </c>
      <c r="G699" s="10">
        <v>16.489999999999998</v>
      </c>
      <c r="H699" s="10">
        <v>15.32</v>
      </c>
      <c r="I699" s="10">
        <v>13.87</v>
      </c>
      <c r="J699" s="13">
        <v>13.09</v>
      </c>
      <c r="K699" s="10">
        <v>15.27</v>
      </c>
      <c r="L699" s="10">
        <v>17.2</v>
      </c>
      <c r="M699" s="10">
        <v>15.3</v>
      </c>
      <c r="N699" s="10">
        <v>16.79</v>
      </c>
      <c r="O699" s="10">
        <v>15.92</v>
      </c>
      <c r="P699" s="10">
        <v>16.04</v>
      </c>
      <c r="Q699" s="10">
        <v>13</v>
      </c>
      <c r="R699" s="676"/>
      <c r="S699" s="692">
        <v>0.65972222222222221</v>
      </c>
      <c r="T699" s="10">
        <f t="shared" si="52"/>
        <v>0</v>
      </c>
      <c r="U699" s="10">
        <f t="shared" si="52"/>
        <v>0</v>
      </c>
      <c r="V699" s="10">
        <f t="shared" si="52"/>
        <v>0</v>
      </c>
      <c r="W699" s="10">
        <f t="shared" si="51"/>
        <v>0</v>
      </c>
      <c r="X699" s="10">
        <f t="shared" si="51"/>
        <v>0</v>
      </c>
      <c r="Y699" s="10">
        <f t="shared" si="51"/>
        <v>0</v>
      </c>
      <c r="Z699" s="10">
        <f t="shared" si="51"/>
        <v>0</v>
      </c>
      <c r="AA699" s="10">
        <f t="shared" si="48"/>
        <v>0</v>
      </c>
      <c r="AB699" s="13">
        <f t="shared" si="48"/>
        <v>3.9999999999999147E-2</v>
      </c>
      <c r="AC699" s="10">
        <f t="shared" si="48"/>
        <v>0</v>
      </c>
      <c r="AD699" s="10">
        <f t="shared" si="50"/>
        <v>0</v>
      </c>
      <c r="AE699" s="10">
        <f t="shared" si="50"/>
        <v>0</v>
      </c>
      <c r="AF699" s="10">
        <f t="shared" si="50"/>
        <v>0</v>
      </c>
      <c r="AG699" s="10">
        <f t="shared" si="50"/>
        <v>9.9999999999997868E-3</v>
      </c>
      <c r="AH699" s="10">
        <f t="shared" si="50"/>
        <v>0</v>
      </c>
      <c r="AI699" s="10">
        <f t="shared" si="47"/>
        <v>0</v>
      </c>
      <c r="AJ699" s="10"/>
      <c r="AK699" s="10"/>
      <c r="AL699" s="10"/>
      <c r="AM699" s="10"/>
      <c r="AN699" s="10"/>
      <c r="AO699" s="10"/>
      <c r="AP699" s="10"/>
      <c r="AQ699" s="10"/>
      <c r="AR699" s="10"/>
      <c r="AS699" s="10"/>
      <c r="AT699" s="10"/>
      <c r="AU699" s="10"/>
      <c r="AV699" s="10"/>
      <c r="AW699" s="10"/>
      <c r="AX699" s="10"/>
      <c r="AY699" s="10"/>
      <c r="AZ699" s="10"/>
      <c r="BA699" s="10"/>
      <c r="BB699" s="10"/>
      <c r="BC699" s="10"/>
      <c r="BD699" s="10"/>
      <c r="BE699" s="173"/>
    </row>
    <row r="700" spans="1:57" ht="16" thickBot="1">
      <c r="A700" s="691">
        <v>0.66319444444444442</v>
      </c>
      <c r="B700" s="10">
        <v>14.06</v>
      </c>
      <c r="C700" s="10">
        <v>16.18</v>
      </c>
      <c r="D700" s="10">
        <v>16.13</v>
      </c>
      <c r="E700" s="10">
        <v>15.29</v>
      </c>
      <c r="F700" s="10">
        <v>14.81</v>
      </c>
      <c r="G700" s="10">
        <v>16.489999999999998</v>
      </c>
      <c r="H700" s="10">
        <v>15.32</v>
      </c>
      <c r="I700" s="10">
        <v>13.87</v>
      </c>
      <c r="J700" s="13">
        <v>13.17</v>
      </c>
      <c r="K700" s="10">
        <v>15.27</v>
      </c>
      <c r="L700" s="10">
        <v>17.23</v>
      </c>
      <c r="M700" s="10">
        <v>15.3</v>
      </c>
      <c r="N700" s="10">
        <v>16.79</v>
      </c>
      <c r="O700" s="10">
        <v>15.92</v>
      </c>
      <c r="P700" s="10">
        <v>16.04</v>
      </c>
      <c r="Q700" s="10">
        <v>13.04</v>
      </c>
      <c r="R700" s="676"/>
      <c r="S700" s="692">
        <v>0.66319444444444442</v>
      </c>
      <c r="T700" s="10">
        <f t="shared" si="52"/>
        <v>0</v>
      </c>
      <c r="U700" s="10">
        <f t="shared" si="52"/>
        <v>0</v>
      </c>
      <c r="V700" s="10">
        <f t="shared" si="52"/>
        <v>0</v>
      </c>
      <c r="W700" s="10">
        <f t="shared" si="51"/>
        <v>0</v>
      </c>
      <c r="X700" s="10">
        <f t="shared" si="51"/>
        <v>0</v>
      </c>
      <c r="Y700" s="10">
        <f t="shared" si="51"/>
        <v>0</v>
      </c>
      <c r="Z700" s="10">
        <f t="shared" si="51"/>
        <v>0</v>
      </c>
      <c r="AA700" s="10">
        <f t="shared" si="48"/>
        <v>0</v>
      </c>
      <c r="AB700" s="13">
        <f t="shared" si="48"/>
        <v>8.0000000000000071E-2</v>
      </c>
      <c r="AC700" s="10">
        <f t="shared" si="48"/>
        <v>0</v>
      </c>
      <c r="AD700" s="10">
        <f t="shared" si="50"/>
        <v>3.0000000000001137E-2</v>
      </c>
      <c r="AE700" s="10">
        <f t="shared" si="50"/>
        <v>0</v>
      </c>
      <c r="AF700" s="10">
        <f t="shared" si="50"/>
        <v>0</v>
      </c>
      <c r="AG700" s="10">
        <f t="shared" si="50"/>
        <v>0</v>
      </c>
      <c r="AH700" s="10">
        <f t="shared" si="50"/>
        <v>0</v>
      </c>
      <c r="AI700" s="10">
        <f t="shared" si="47"/>
        <v>3.9999999999999147E-2</v>
      </c>
      <c r="AJ700" s="10"/>
      <c r="AK700" s="10"/>
      <c r="AL700" s="10"/>
      <c r="AM700" s="10"/>
      <c r="AN700" s="10"/>
      <c r="AO700" s="10"/>
      <c r="AP700" s="10"/>
      <c r="AQ700" s="10"/>
      <c r="AR700" s="10"/>
      <c r="AS700" s="10"/>
      <c r="AT700" s="10"/>
      <c r="AU700" s="10"/>
      <c r="AV700" s="10"/>
      <c r="AW700" s="10"/>
      <c r="AX700" s="10"/>
      <c r="AY700" s="10"/>
      <c r="AZ700" s="10"/>
      <c r="BA700" s="10"/>
      <c r="BB700" s="10"/>
      <c r="BC700" s="10"/>
      <c r="BD700" s="10"/>
      <c r="BE700" s="173"/>
    </row>
    <row r="701" spans="1:57" ht="16" thickTop="1">
      <c r="A701" s="690">
        <v>0.66666666666666663</v>
      </c>
      <c r="B701" s="91">
        <v>14.06</v>
      </c>
      <c r="C701" s="91">
        <v>16.18</v>
      </c>
      <c r="D701" s="91">
        <v>16.13</v>
      </c>
      <c r="E701" s="91">
        <v>15.29</v>
      </c>
      <c r="F701" s="91">
        <v>14.81</v>
      </c>
      <c r="G701" s="91">
        <v>16.489999999999998</v>
      </c>
      <c r="H701" s="91">
        <v>15.32</v>
      </c>
      <c r="I701" s="91">
        <v>13.87</v>
      </c>
      <c r="J701" s="345">
        <v>13.17</v>
      </c>
      <c r="K701" s="91">
        <v>15.44</v>
      </c>
      <c r="L701" s="91">
        <v>17.23</v>
      </c>
      <c r="M701" s="91">
        <v>15.3</v>
      </c>
      <c r="N701" s="91">
        <v>16.79</v>
      </c>
      <c r="O701" s="91">
        <v>15.92</v>
      </c>
      <c r="P701" s="91">
        <v>16.059999999999999</v>
      </c>
      <c r="Q701" s="91">
        <v>13.04</v>
      </c>
      <c r="R701" s="676"/>
      <c r="S701" s="673">
        <v>0.66666666666666663</v>
      </c>
      <c r="T701" s="91">
        <f t="shared" si="52"/>
        <v>0</v>
      </c>
      <c r="U701" s="91">
        <f t="shared" si="52"/>
        <v>0</v>
      </c>
      <c r="V701" s="91">
        <f t="shared" si="52"/>
        <v>0</v>
      </c>
      <c r="W701" s="91">
        <f t="shared" si="51"/>
        <v>0</v>
      </c>
      <c r="X701" s="91">
        <f t="shared" si="51"/>
        <v>0</v>
      </c>
      <c r="Y701" s="91">
        <f t="shared" si="51"/>
        <v>0</v>
      </c>
      <c r="Z701" s="91">
        <f t="shared" si="51"/>
        <v>0</v>
      </c>
      <c r="AA701" s="91">
        <f t="shared" si="48"/>
        <v>0</v>
      </c>
      <c r="AB701" s="345">
        <f t="shared" si="48"/>
        <v>0</v>
      </c>
      <c r="AC701" s="91">
        <f t="shared" si="48"/>
        <v>0.16999999999999993</v>
      </c>
      <c r="AD701" s="91">
        <f t="shared" si="50"/>
        <v>0</v>
      </c>
      <c r="AE701" s="91">
        <f t="shared" si="50"/>
        <v>0</v>
      </c>
      <c r="AF701" s="91">
        <f t="shared" si="50"/>
        <v>0</v>
      </c>
      <c r="AG701" s="91">
        <f t="shared" si="50"/>
        <v>0</v>
      </c>
      <c r="AH701" s="91">
        <f t="shared" si="50"/>
        <v>1.9999999999999574E-2</v>
      </c>
      <c r="AI701" s="91">
        <f t="shared" si="50"/>
        <v>0</v>
      </c>
      <c r="AJ701" s="10"/>
      <c r="AK701" s="10"/>
      <c r="AL701" s="10"/>
      <c r="AM701" s="10"/>
      <c r="AN701" s="10"/>
      <c r="AO701" s="10"/>
      <c r="AP701" s="10"/>
      <c r="AQ701" s="10"/>
      <c r="AR701" s="10"/>
      <c r="AS701" s="10"/>
      <c r="AT701" s="10"/>
      <c r="AU701" s="10"/>
      <c r="AV701" s="10"/>
      <c r="AW701" s="10"/>
      <c r="AX701" s="10"/>
      <c r="AY701" s="10"/>
      <c r="AZ701" s="10"/>
      <c r="BA701" s="10"/>
      <c r="BB701" s="10"/>
      <c r="BC701" s="10"/>
      <c r="BD701" s="10"/>
      <c r="BE701" s="173"/>
    </row>
    <row r="702" spans="1:57">
      <c r="A702" s="691">
        <v>0.67013888888888884</v>
      </c>
      <c r="B702" s="10">
        <v>14.06</v>
      </c>
      <c r="C702" s="10">
        <v>16.18</v>
      </c>
      <c r="D702" s="10">
        <v>16.13</v>
      </c>
      <c r="E702" s="10">
        <v>15.29</v>
      </c>
      <c r="F702" s="10">
        <v>14.81</v>
      </c>
      <c r="G702" s="10">
        <v>16.489999999999998</v>
      </c>
      <c r="H702" s="10">
        <v>15.32</v>
      </c>
      <c r="I702" s="10">
        <v>13.87</v>
      </c>
      <c r="J702" s="13">
        <v>13.17</v>
      </c>
      <c r="K702" s="10">
        <v>15.44</v>
      </c>
      <c r="L702" s="10">
        <v>17.23</v>
      </c>
      <c r="M702" s="10">
        <v>15.3</v>
      </c>
      <c r="N702" s="10">
        <v>16.79</v>
      </c>
      <c r="O702" s="10">
        <v>15.92</v>
      </c>
      <c r="P702" s="10">
        <v>16.16</v>
      </c>
      <c r="Q702" s="10">
        <v>13.04</v>
      </c>
      <c r="R702" s="676"/>
      <c r="S702" s="692">
        <v>0.67013888888888884</v>
      </c>
      <c r="T702" s="10">
        <f t="shared" si="52"/>
        <v>0</v>
      </c>
      <c r="U702" s="10">
        <f t="shared" si="52"/>
        <v>0</v>
      </c>
      <c r="V702" s="10">
        <f t="shared" si="52"/>
        <v>0</v>
      </c>
      <c r="W702" s="10">
        <f t="shared" si="51"/>
        <v>0</v>
      </c>
      <c r="X702" s="10">
        <f t="shared" si="51"/>
        <v>0</v>
      </c>
      <c r="Y702" s="10">
        <f t="shared" si="51"/>
        <v>0</v>
      </c>
      <c r="Z702" s="10">
        <f t="shared" si="51"/>
        <v>0</v>
      </c>
      <c r="AA702" s="10">
        <f t="shared" si="48"/>
        <v>0</v>
      </c>
      <c r="AB702" s="13">
        <f t="shared" si="48"/>
        <v>0</v>
      </c>
      <c r="AC702" s="10">
        <f t="shared" si="48"/>
        <v>0</v>
      </c>
      <c r="AD702" s="10">
        <f t="shared" si="50"/>
        <v>0</v>
      </c>
      <c r="AE702" s="10">
        <f t="shared" si="50"/>
        <v>0</v>
      </c>
      <c r="AF702" s="10">
        <f t="shared" si="50"/>
        <v>0</v>
      </c>
      <c r="AG702" s="10">
        <f t="shared" si="50"/>
        <v>0</v>
      </c>
      <c r="AH702" s="10">
        <f t="shared" si="50"/>
        <v>0.10000000000000142</v>
      </c>
      <c r="AI702" s="10">
        <f t="shared" si="50"/>
        <v>0</v>
      </c>
      <c r="AJ702" s="10"/>
      <c r="AK702" s="10"/>
      <c r="AL702" s="10"/>
      <c r="AM702" s="10"/>
      <c r="AN702" s="10"/>
      <c r="AO702" s="10"/>
      <c r="AP702" s="10"/>
      <c r="AQ702" s="10"/>
      <c r="AR702" s="10"/>
      <c r="AS702" s="10"/>
      <c r="AT702" s="10"/>
      <c r="AU702" s="10"/>
      <c r="AV702" s="10"/>
      <c r="AW702" s="10"/>
      <c r="AX702" s="10"/>
      <c r="AY702" s="10"/>
      <c r="AZ702" s="10"/>
      <c r="BA702" s="10"/>
      <c r="BB702" s="10"/>
      <c r="BC702" s="10"/>
      <c r="BD702" s="10"/>
      <c r="BE702" s="173"/>
    </row>
    <row r="703" spans="1:57">
      <c r="A703" s="691">
        <v>0.67361111111111116</v>
      </c>
      <c r="B703" s="10">
        <v>14.06</v>
      </c>
      <c r="C703" s="10">
        <v>16.18</v>
      </c>
      <c r="D703" s="10">
        <v>16.260000000000002</v>
      </c>
      <c r="E703" s="10">
        <v>15.29</v>
      </c>
      <c r="F703" s="10">
        <v>14.81</v>
      </c>
      <c r="G703" s="10">
        <v>16.5</v>
      </c>
      <c r="H703" s="10">
        <v>15.32</v>
      </c>
      <c r="I703" s="10">
        <v>13.87</v>
      </c>
      <c r="J703" s="13">
        <v>13.17</v>
      </c>
      <c r="K703" s="10">
        <v>15.44</v>
      </c>
      <c r="L703" s="10">
        <v>17.32</v>
      </c>
      <c r="M703" s="10">
        <v>15.3</v>
      </c>
      <c r="N703" s="10">
        <v>16.79</v>
      </c>
      <c r="O703" s="10">
        <v>15.92</v>
      </c>
      <c r="P703" s="10">
        <v>16.16</v>
      </c>
      <c r="Q703" s="10">
        <v>13.04</v>
      </c>
      <c r="R703" s="676"/>
      <c r="S703" s="692">
        <v>0.67361111111111116</v>
      </c>
      <c r="T703" s="10">
        <f t="shared" si="52"/>
        <v>0</v>
      </c>
      <c r="U703" s="10">
        <f t="shared" si="52"/>
        <v>0</v>
      </c>
      <c r="V703" s="10">
        <f t="shared" si="52"/>
        <v>0.13000000000000256</v>
      </c>
      <c r="W703" s="10">
        <f t="shared" si="51"/>
        <v>0</v>
      </c>
      <c r="X703" s="10">
        <f t="shared" si="51"/>
        <v>0</v>
      </c>
      <c r="Y703" s="10">
        <f t="shared" si="51"/>
        <v>1.0000000000001563E-2</v>
      </c>
      <c r="Z703" s="10">
        <f t="shared" si="51"/>
        <v>0</v>
      </c>
      <c r="AA703" s="10">
        <f t="shared" si="48"/>
        <v>0</v>
      </c>
      <c r="AB703" s="13">
        <f t="shared" si="48"/>
        <v>0</v>
      </c>
      <c r="AC703" s="10">
        <f t="shared" si="48"/>
        <v>0</v>
      </c>
      <c r="AD703" s="10">
        <f t="shared" si="50"/>
        <v>8.9999999999999858E-2</v>
      </c>
      <c r="AE703" s="10">
        <f t="shared" si="50"/>
        <v>0</v>
      </c>
      <c r="AF703" s="10">
        <f t="shared" si="50"/>
        <v>0</v>
      </c>
      <c r="AG703" s="10">
        <f t="shared" si="50"/>
        <v>0</v>
      </c>
      <c r="AH703" s="10">
        <f t="shared" si="50"/>
        <v>0</v>
      </c>
      <c r="AI703" s="10">
        <f t="shared" si="50"/>
        <v>0</v>
      </c>
      <c r="AJ703" s="10"/>
      <c r="AK703" s="10"/>
      <c r="AL703" s="10"/>
      <c r="AM703" s="10"/>
      <c r="AN703" s="10"/>
      <c r="AO703" s="10"/>
      <c r="AP703" s="10"/>
      <c r="AQ703" s="10"/>
      <c r="AR703" s="10"/>
      <c r="AS703" s="10"/>
      <c r="AT703" s="10"/>
      <c r="AU703" s="10"/>
      <c r="AV703" s="10"/>
      <c r="AW703" s="10"/>
      <c r="AX703" s="10"/>
      <c r="AY703" s="10"/>
      <c r="AZ703" s="10"/>
      <c r="BA703" s="10"/>
      <c r="BB703" s="10"/>
      <c r="BC703" s="10"/>
      <c r="BD703" s="10"/>
      <c r="BE703" s="173"/>
    </row>
    <row r="704" spans="1:57">
      <c r="A704" s="691">
        <v>0.67708333333333337</v>
      </c>
      <c r="B704" s="10">
        <v>14.06</v>
      </c>
      <c r="C704" s="10">
        <v>16.18</v>
      </c>
      <c r="D704" s="10">
        <v>16.29</v>
      </c>
      <c r="E704" s="10">
        <v>15.29</v>
      </c>
      <c r="F704" s="10">
        <v>14.81</v>
      </c>
      <c r="G704" s="10">
        <v>16.5</v>
      </c>
      <c r="H704" s="10">
        <v>15.32</v>
      </c>
      <c r="I704" s="10">
        <v>13.87</v>
      </c>
      <c r="J704" s="13">
        <v>13.17</v>
      </c>
      <c r="K704" s="10">
        <v>15.44</v>
      </c>
      <c r="L704" s="10">
        <v>17.32</v>
      </c>
      <c r="M704" s="10">
        <v>15.3</v>
      </c>
      <c r="N704" s="10">
        <v>16.79</v>
      </c>
      <c r="O704" s="10">
        <v>15.95</v>
      </c>
      <c r="P704" s="10">
        <v>16.16</v>
      </c>
      <c r="Q704" s="10">
        <v>13.04</v>
      </c>
      <c r="R704" s="676"/>
      <c r="S704" s="692">
        <v>0.67708333333333337</v>
      </c>
      <c r="T704" s="10">
        <f t="shared" si="52"/>
        <v>0</v>
      </c>
      <c r="U704" s="10">
        <f t="shared" si="52"/>
        <v>0</v>
      </c>
      <c r="V704" s="10">
        <f t="shared" si="52"/>
        <v>2.9999999999997584E-2</v>
      </c>
      <c r="W704" s="10">
        <f t="shared" si="51"/>
        <v>0</v>
      </c>
      <c r="X704" s="10">
        <f t="shared" si="51"/>
        <v>0</v>
      </c>
      <c r="Y704" s="10">
        <f t="shared" si="51"/>
        <v>0</v>
      </c>
      <c r="Z704" s="10">
        <f t="shared" si="51"/>
        <v>0</v>
      </c>
      <c r="AA704" s="10">
        <f t="shared" si="48"/>
        <v>0</v>
      </c>
      <c r="AB704" s="13">
        <f t="shared" si="48"/>
        <v>0</v>
      </c>
      <c r="AC704" s="10">
        <f t="shared" si="48"/>
        <v>0</v>
      </c>
      <c r="AD704" s="10">
        <f t="shared" si="50"/>
        <v>0</v>
      </c>
      <c r="AE704" s="10">
        <f t="shared" si="50"/>
        <v>0</v>
      </c>
      <c r="AF704" s="10">
        <f t="shared" si="50"/>
        <v>0</v>
      </c>
      <c r="AG704" s="10">
        <f t="shared" si="50"/>
        <v>2.9999999999999361E-2</v>
      </c>
      <c r="AH704" s="10">
        <f t="shared" si="50"/>
        <v>0</v>
      </c>
      <c r="AI704" s="10">
        <f t="shared" si="50"/>
        <v>0</v>
      </c>
      <c r="AJ704" s="10"/>
      <c r="AK704" s="10"/>
      <c r="AL704" s="10"/>
      <c r="AM704" s="10"/>
      <c r="AN704" s="10"/>
      <c r="AO704" s="10"/>
      <c r="AP704" s="10"/>
      <c r="AQ704" s="10"/>
      <c r="AR704" s="10"/>
      <c r="AS704" s="10"/>
      <c r="AT704" s="10"/>
      <c r="AU704" s="10"/>
      <c r="AV704" s="10"/>
      <c r="AW704" s="10"/>
      <c r="AX704" s="10"/>
      <c r="AY704" s="10"/>
      <c r="AZ704" s="10"/>
      <c r="BA704" s="10"/>
      <c r="BB704" s="10"/>
      <c r="BC704" s="10"/>
      <c r="BD704" s="10"/>
      <c r="BE704" s="173"/>
    </row>
    <row r="705" spans="1:57">
      <c r="A705" s="691">
        <v>0.68055555555555547</v>
      </c>
      <c r="B705" s="10">
        <v>14.06</v>
      </c>
      <c r="C705" s="10">
        <v>16.18</v>
      </c>
      <c r="D705" s="10">
        <v>16.309999999999999</v>
      </c>
      <c r="E705" s="10">
        <v>15.29</v>
      </c>
      <c r="F705" s="10">
        <v>14.81</v>
      </c>
      <c r="G705" s="10">
        <v>16.5</v>
      </c>
      <c r="H705" s="10">
        <v>15.33</v>
      </c>
      <c r="I705" s="10">
        <v>13.87</v>
      </c>
      <c r="J705" s="13">
        <v>13.17</v>
      </c>
      <c r="K705" s="10">
        <v>15.44</v>
      </c>
      <c r="L705" s="10">
        <v>17.32</v>
      </c>
      <c r="M705" s="10">
        <v>15.3</v>
      </c>
      <c r="N705" s="10">
        <v>16.79</v>
      </c>
      <c r="O705" s="10">
        <v>15.95</v>
      </c>
      <c r="P705" s="10">
        <v>16.16</v>
      </c>
      <c r="Q705" s="10">
        <v>13.04</v>
      </c>
      <c r="R705" s="676"/>
      <c r="S705" s="692">
        <v>0.68055555555555547</v>
      </c>
      <c r="T705" s="10">
        <f t="shared" si="52"/>
        <v>0</v>
      </c>
      <c r="U705" s="10">
        <f t="shared" si="52"/>
        <v>0</v>
      </c>
      <c r="V705" s="10">
        <f t="shared" si="52"/>
        <v>1.9999999999999574E-2</v>
      </c>
      <c r="W705" s="10">
        <f t="shared" si="51"/>
        <v>0</v>
      </c>
      <c r="X705" s="10">
        <f t="shared" si="51"/>
        <v>0</v>
      </c>
      <c r="Y705" s="10">
        <f t="shared" si="51"/>
        <v>0</v>
      </c>
      <c r="Z705" s="10">
        <f t="shared" si="51"/>
        <v>9.9999999999997868E-3</v>
      </c>
      <c r="AA705" s="10">
        <f t="shared" si="48"/>
        <v>0</v>
      </c>
      <c r="AB705" s="13">
        <f t="shared" si="48"/>
        <v>0</v>
      </c>
      <c r="AC705" s="10">
        <f t="shared" si="48"/>
        <v>0</v>
      </c>
      <c r="AD705" s="10">
        <f t="shared" si="50"/>
        <v>0</v>
      </c>
      <c r="AE705" s="10">
        <f t="shared" si="50"/>
        <v>0</v>
      </c>
      <c r="AF705" s="10">
        <f t="shared" si="50"/>
        <v>0</v>
      </c>
      <c r="AG705" s="10">
        <f t="shared" si="50"/>
        <v>0</v>
      </c>
      <c r="AH705" s="10">
        <f t="shared" si="50"/>
        <v>0</v>
      </c>
      <c r="AI705" s="10">
        <f t="shared" si="50"/>
        <v>0</v>
      </c>
      <c r="AJ705" s="10"/>
      <c r="AK705" s="10"/>
      <c r="AL705" s="10"/>
      <c r="AM705" s="10"/>
      <c r="AN705" s="10"/>
      <c r="AO705" s="10"/>
      <c r="AP705" s="10"/>
      <c r="AQ705" s="10"/>
      <c r="AR705" s="10"/>
      <c r="AS705" s="10"/>
      <c r="AT705" s="10"/>
      <c r="AU705" s="10"/>
      <c r="AV705" s="10"/>
      <c r="AW705" s="10"/>
      <c r="AX705" s="10"/>
      <c r="AY705" s="10"/>
      <c r="AZ705" s="10"/>
      <c r="BA705" s="10"/>
      <c r="BB705" s="10"/>
      <c r="BC705" s="10"/>
      <c r="BD705" s="10"/>
      <c r="BE705" s="173"/>
    </row>
    <row r="706" spans="1:57">
      <c r="A706" s="691">
        <v>0.68402777777777779</v>
      </c>
      <c r="B706" s="10">
        <v>14.06</v>
      </c>
      <c r="C706" s="10">
        <v>16.18</v>
      </c>
      <c r="D706" s="10">
        <v>16.309999999999999</v>
      </c>
      <c r="E706" s="10">
        <v>15.29</v>
      </c>
      <c r="F706" s="10">
        <v>14.82</v>
      </c>
      <c r="G706" s="10">
        <v>16.5</v>
      </c>
      <c r="H706" s="10">
        <v>15.49</v>
      </c>
      <c r="I706" s="10">
        <v>13.87</v>
      </c>
      <c r="J706" s="13">
        <v>13.17</v>
      </c>
      <c r="K706" s="10">
        <v>15.44</v>
      </c>
      <c r="L706" s="10">
        <v>17.32</v>
      </c>
      <c r="M706" s="10">
        <v>15.3</v>
      </c>
      <c r="N706" s="10">
        <v>16.79</v>
      </c>
      <c r="O706" s="10">
        <v>15.95</v>
      </c>
      <c r="P706" s="10">
        <v>16.16</v>
      </c>
      <c r="Q706" s="10">
        <v>13.04</v>
      </c>
      <c r="R706" s="676"/>
      <c r="S706" s="692">
        <v>0.68402777777777779</v>
      </c>
      <c r="T706" s="10">
        <f t="shared" si="52"/>
        <v>0</v>
      </c>
      <c r="U706" s="10">
        <f t="shared" si="52"/>
        <v>0</v>
      </c>
      <c r="V706" s="10">
        <f t="shared" si="52"/>
        <v>0</v>
      </c>
      <c r="W706" s="10">
        <f t="shared" si="51"/>
        <v>0</v>
      </c>
      <c r="X706" s="10">
        <f t="shared" si="51"/>
        <v>9.9999999999997868E-3</v>
      </c>
      <c r="Y706" s="10">
        <f t="shared" si="51"/>
        <v>0</v>
      </c>
      <c r="Z706" s="10">
        <f t="shared" si="51"/>
        <v>0.16000000000000014</v>
      </c>
      <c r="AA706" s="10">
        <f t="shared" si="48"/>
        <v>0</v>
      </c>
      <c r="AB706" s="13">
        <f t="shared" si="48"/>
        <v>0</v>
      </c>
      <c r="AC706" s="10">
        <f t="shared" si="48"/>
        <v>0</v>
      </c>
      <c r="AD706" s="10">
        <f t="shared" si="50"/>
        <v>0</v>
      </c>
      <c r="AE706" s="10">
        <f t="shared" si="50"/>
        <v>0</v>
      </c>
      <c r="AF706" s="10">
        <f t="shared" si="50"/>
        <v>0</v>
      </c>
      <c r="AG706" s="10">
        <f t="shared" si="50"/>
        <v>0</v>
      </c>
      <c r="AH706" s="10">
        <f t="shared" si="50"/>
        <v>0</v>
      </c>
      <c r="AI706" s="10">
        <f t="shared" si="50"/>
        <v>0</v>
      </c>
      <c r="AJ706" s="10"/>
      <c r="AK706" s="10"/>
      <c r="AL706" s="10"/>
      <c r="AM706" s="10"/>
      <c r="AN706" s="10"/>
      <c r="AO706" s="10"/>
      <c r="AP706" s="10"/>
      <c r="AQ706" s="10"/>
      <c r="AR706" s="10"/>
      <c r="AS706" s="10"/>
      <c r="AT706" s="10"/>
      <c r="AU706" s="10"/>
      <c r="AV706" s="10"/>
      <c r="AW706" s="10"/>
      <c r="AX706" s="10"/>
      <c r="AY706" s="10"/>
      <c r="AZ706" s="10"/>
      <c r="BA706" s="10"/>
      <c r="BB706" s="10"/>
      <c r="BC706" s="10"/>
      <c r="BD706" s="10"/>
      <c r="BE706" s="173"/>
    </row>
    <row r="707" spans="1:57">
      <c r="A707" s="691">
        <v>0.6875</v>
      </c>
      <c r="B707" s="10">
        <v>14.06</v>
      </c>
      <c r="C707" s="10">
        <v>16.18</v>
      </c>
      <c r="D707" s="10">
        <v>16.309999999999999</v>
      </c>
      <c r="E707" s="10">
        <v>15.29</v>
      </c>
      <c r="F707" s="10">
        <v>14.82</v>
      </c>
      <c r="G707" s="10">
        <v>16.5</v>
      </c>
      <c r="H707" s="10">
        <v>15.59</v>
      </c>
      <c r="I707" s="10">
        <v>13.87</v>
      </c>
      <c r="J707" s="13">
        <v>13.17</v>
      </c>
      <c r="K707" s="10">
        <v>15.46</v>
      </c>
      <c r="L707" s="10">
        <v>17.32</v>
      </c>
      <c r="M707" s="10">
        <v>15.3</v>
      </c>
      <c r="N707" s="10">
        <v>16.79</v>
      </c>
      <c r="O707" s="10">
        <v>15.95</v>
      </c>
      <c r="P707" s="10">
        <v>16.16</v>
      </c>
      <c r="Q707" s="10">
        <v>13.04</v>
      </c>
      <c r="R707" s="676"/>
      <c r="S707" s="692">
        <v>0.6875</v>
      </c>
      <c r="T707" s="10">
        <f t="shared" si="52"/>
        <v>0</v>
      </c>
      <c r="U707" s="10">
        <f t="shared" si="52"/>
        <v>0</v>
      </c>
      <c r="V707" s="10">
        <f t="shared" si="52"/>
        <v>0</v>
      </c>
      <c r="W707" s="10">
        <f t="shared" si="51"/>
        <v>0</v>
      </c>
      <c r="X707" s="10">
        <f t="shared" si="51"/>
        <v>0</v>
      </c>
      <c r="Y707" s="10">
        <f t="shared" si="51"/>
        <v>0</v>
      </c>
      <c r="Z707" s="10">
        <f t="shared" si="51"/>
        <v>9.9999999999999645E-2</v>
      </c>
      <c r="AA707" s="10">
        <f t="shared" si="48"/>
        <v>0</v>
      </c>
      <c r="AB707" s="13">
        <f t="shared" si="48"/>
        <v>0</v>
      </c>
      <c r="AC707" s="10">
        <f t="shared" si="48"/>
        <v>2.000000000000135E-2</v>
      </c>
      <c r="AD707" s="10">
        <f t="shared" si="50"/>
        <v>0</v>
      </c>
      <c r="AE707" s="10">
        <f t="shared" si="50"/>
        <v>0</v>
      </c>
      <c r="AF707" s="10">
        <f t="shared" si="50"/>
        <v>0</v>
      </c>
      <c r="AG707" s="10">
        <f t="shared" si="50"/>
        <v>0</v>
      </c>
      <c r="AH707" s="10">
        <f t="shared" si="50"/>
        <v>0</v>
      </c>
      <c r="AI707" s="10">
        <f t="shared" si="50"/>
        <v>0</v>
      </c>
      <c r="AJ707" s="10"/>
      <c r="AK707" s="10"/>
      <c r="AL707" s="10"/>
      <c r="AM707" s="10"/>
      <c r="AN707" s="10"/>
      <c r="AO707" s="10"/>
      <c r="AP707" s="10"/>
      <c r="AQ707" s="10"/>
      <c r="AR707" s="10"/>
      <c r="AS707" s="10"/>
      <c r="AT707" s="10"/>
      <c r="AU707" s="10"/>
      <c r="AV707" s="10"/>
      <c r="AW707" s="10"/>
      <c r="AX707" s="10"/>
      <c r="AY707" s="10"/>
      <c r="AZ707" s="10"/>
      <c r="BA707" s="10"/>
      <c r="BB707" s="10"/>
      <c r="BC707" s="10"/>
      <c r="BD707" s="10"/>
      <c r="BE707" s="173"/>
    </row>
    <row r="708" spans="1:57">
      <c r="A708" s="691">
        <v>0.69097222222222221</v>
      </c>
      <c r="B708" s="10">
        <v>14.06</v>
      </c>
      <c r="C708" s="10">
        <v>16.18</v>
      </c>
      <c r="D708" s="10">
        <v>16.309999999999999</v>
      </c>
      <c r="E708" s="10">
        <v>15.29</v>
      </c>
      <c r="F708" s="10">
        <v>14.82</v>
      </c>
      <c r="G708" s="10">
        <v>16.5</v>
      </c>
      <c r="H708" s="10">
        <v>15.59</v>
      </c>
      <c r="I708" s="10">
        <v>13.87</v>
      </c>
      <c r="J708" s="13">
        <v>13.17</v>
      </c>
      <c r="K708" s="10">
        <v>15.46</v>
      </c>
      <c r="L708" s="10">
        <v>17.32</v>
      </c>
      <c r="M708" s="10">
        <v>15.43</v>
      </c>
      <c r="N708" s="10">
        <v>16.829999999999998</v>
      </c>
      <c r="O708" s="10">
        <v>15.95</v>
      </c>
      <c r="P708" s="10">
        <v>16.16</v>
      </c>
      <c r="Q708" s="10">
        <v>13.04</v>
      </c>
      <c r="R708" s="676"/>
      <c r="S708" s="692">
        <v>0.69097222222222221</v>
      </c>
      <c r="T708" s="10">
        <f t="shared" si="52"/>
        <v>0</v>
      </c>
      <c r="U708" s="10">
        <f t="shared" si="52"/>
        <v>0</v>
      </c>
      <c r="V708" s="10">
        <f t="shared" si="52"/>
        <v>0</v>
      </c>
      <c r="W708" s="10">
        <f t="shared" si="51"/>
        <v>0</v>
      </c>
      <c r="X708" s="10">
        <f t="shared" si="51"/>
        <v>0</v>
      </c>
      <c r="Y708" s="10">
        <f t="shared" si="51"/>
        <v>0</v>
      </c>
      <c r="Z708" s="10">
        <f t="shared" si="51"/>
        <v>0</v>
      </c>
      <c r="AA708" s="10">
        <f t="shared" si="48"/>
        <v>0</v>
      </c>
      <c r="AB708" s="13">
        <f t="shared" si="48"/>
        <v>0</v>
      </c>
      <c r="AC708" s="10">
        <f t="shared" si="48"/>
        <v>0</v>
      </c>
      <c r="AD708" s="10">
        <f t="shared" si="50"/>
        <v>0</v>
      </c>
      <c r="AE708" s="10">
        <f t="shared" si="50"/>
        <v>0.12999999999999901</v>
      </c>
      <c r="AF708" s="10">
        <f t="shared" si="50"/>
        <v>3.9999999999999147E-2</v>
      </c>
      <c r="AG708" s="10">
        <f t="shared" si="50"/>
        <v>0</v>
      </c>
      <c r="AH708" s="10">
        <f t="shared" si="50"/>
        <v>0</v>
      </c>
      <c r="AI708" s="10">
        <f t="shared" si="50"/>
        <v>0</v>
      </c>
      <c r="AJ708" s="10"/>
      <c r="AK708" s="10"/>
      <c r="AL708" s="10"/>
      <c r="AM708" s="10"/>
      <c r="AN708" s="10"/>
      <c r="AO708" s="10"/>
      <c r="AP708" s="10"/>
      <c r="AQ708" s="10"/>
      <c r="AR708" s="10"/>
      <c r="AS708" s="10"/>
      <c r="AT708" s="10"/>
      <c r="AU708" s="10"/>
      <c r="AV708" s="10"/>
      <c r="AW708" s="10"/>
      <c r="AX708" s="10"/>
      <c r="AY708" s="10"/>
      <c r="AZ708" s="10"/>
      <c r="BA708" s="10"/>
      <c r="BB708" s="10"/>
      <c r="BC708" s="10"/>
      <c r="BD708" s="10"/>
      <c r="BE708" s="173"/>
    </row>
    <row r="709" spans="1:57">
      <c r="A709" s="691">
        <v>0.69444444444444453</v>
      </c>
      <c r="B709" s="10">
        <v>14.06</v>
      </c>
      <c r="C709" s="10">
        <v>16.18</v>
      </c>
      <c r="D709" s="10">
        <v>16.309999999999999</v>
      </c>
      <c r="E709" s="10">
        <v>15.29</v>
      </c>
      <c r="F709" s="10">
        <v>14.82</v>
      </c>
      <c r="G709" s="10">
        <v>16.5</v>
      </c>
      <c r="H709" s="10">
        <v>15.59</v>
      </c>
      <c r="I709" s="10">
        <v>13.87</v>
      </c>
      <c r="J709" s="13">
        <v>13.17</v>
      </c>
      <c r="K709" s="10">
        <v>15.46</v>
      </c>
      <c r="L709" s="10">
        <v>17.32</v>
      </c>
      <c r="M709" s="10">
        <v>15.43</v>
      </c>
      <c r="N709" s="10">
        <v>16.829999999999998</v>
      </c>
      <c r="O709" s="10">
        <v>15.95</v>
      </c>
      <c r="P709" s="10">
        <v>16.16</v>
      </c>
      <c r="Q709" s="10">
        <v>13.04</v>
      </c>
      <c r="R709" s="676"/>
      <c r="S709" s="692">
        <v>0.69444444444444453</v>
      </c>
      <c r="T709" s="10">
        <f t="shared" si="52"/>
        <v>0</v>
      </c>
      <c r="U709" s="10">
        <f t="shared" si="52"/>
        <v>0</v>
      </c>
      <c r="V709" s="10">
        <f t="shared" si="52"/>
        <v>0</v>
      </c>
      <c r="W709" s="10">
        <f t="shared" si="51"/>
        <v>0</v>
      </c>
      <c r="X709" s="10">
        <f t="shared" si="51"/>
        <v>0</v>
      </c>
      <c r="Y709" s="10">
        <f t="shared" si="51"/>
        <v>0</v>
      </c>
      <c r="Z709" s="10">
        <f t="shared" si="51"/>
        <v>0</v>
      </c>
      <c r="AA709" s="10">
        <f t="shared" si="48"/>
        <v>0</v>
      </c>
      <c r="AB709" s="13">
        <f t="shared" si="48"/>
        <v>0</v>
      </c>
      <c r="AC709" s="10">
        <f t="shared" si="48"/>
        <v>0</v>
      </c>
      <c r="AD709" s="10">
        <f t="shared" si="50"/>
        <v>0</v>
      </c>
      <c r="AE709" s="10">
        <f t="shared" si="50"/>
        <v>0</v>
      </c>
      <c r="AF709" s="10">
        <f t="shared" si="50"/>
        <v>0</v>
      </c>
      <c r="AG709" s="10">
        <f t="shared" si="50"/>
        <v>0</v>
      </c>
      <c r="AH709" s="10">
        <f t="shared" si="50"/>
        <v>0</v>
      </c>
      <c r="AI709" s="10">
        <f t="shared" si="50"/>
        <v>0</v>
      </c>
      <c r="AJ709" s="10"/>
      <c r="AK709" s="10"/>
      <c r="AL709" s="10"/>
      <c r="AM709" s="10"/>
      <c r="AN709" s="10"/>
      <c r="AO709" s="10"/>
      <c r="AP709" s="10"/>
      <c r="AQ709" s="10"/>
      <c r="AR709" s="10"/>
      <c r="AS709" s="10"/>
      <c r="AT709" s="10"/>
      <c r="AU709" s="10"/>
      <c r="AV709" s="10"/>
      <c r="AW709" s="10"/>
      <c r="AX709" s="10"/>
      <c r="AY709" s="10"/>
      <c r="AZ709" s="10"/>
      <c r="BA709" s="10"/>
      <c r="BB709" s="10"/>
      <c r="BC709" s="10"/>
      <c r="BD709" s="10"/>
      <c r="BE709" s="173"/>
    </row>
    <row r="710" spans="1:57">
      <c r="A710" s="691">
        <v>0.69791666666666663</v>
      </c>
      <c r="B710" s="10">
        <v>14.06</v>
      </c>
      <c r="C710" s="10">
        <v>16.18</v>
      </c>
      <c r="D710" s="10">
        <v>16.309999999999999</v>
      </c>
      <c r="E710" s="10">
        <v>15.29</v>
      </c>
      <c r="F710" s="10">
        <v>14.82</v>
      </c>
      <c r="G710" s="10">
        <v>16.5</v>
      </c>
      <c r="H710" s="10">
        <v>15.59</v>
      </c>
      <c r="I710" s="10">
        <v>13.87</v>
      </c>
      <c r="J710" s="13">
        <v>13.17</v>
      </c>
      <c r="K710" s="10">
        <v>15.46</v>
      </c>
      <c r="L710" s="10">
        <v>17.32</v>
      </c>
      <c r="M710" s="10">
        <v>15.43</v>
      </c>
      <c r="N710" s="10">
        <v>16.87</v>
      </c>
      <c r="O710" s="10">
        <v>15.95</v>
      </c>
      <c r="P710" s="10">
        <v>16.16</v>
      </c>
      <c r="Q710" s="10">
        <v>13.04</v>
      </c>
      <c r="R710" s="676"/>
      <c r="S710" s="692">
        <v>0.69791666666666663</v>
      </c>
      <c r="T710" s="10">
        <f t="shared" si="52"/>
        <v>0</v>
      </c>
      <c r="U710" s="10">
        <f t="shared" si="52"/>
        <v>0</v>
      </c>
      <c r="V710" s="10">
        <f t="shared" si="52"/>
        <v>0</v>
      </c>
      <c r="W710" s="10">
        <f t="shared" si="51"/>
        <v>0</v>
      </c>
      <c r="X710" s="10">
        <f t="shared" si="51"/>
        <v>0</v>
      </c>
      <c r="Y710" s="10">
        <f t="shared" si="51"/>
        <v>0</v>
      </c>
      <c r="Z710" s="10">
        <f t="shared" si="51"/>
        <v>0</v>
      </c>
      <c r="AA710" s="10">
        <f t="shared" si="48"/>
        <v>0</v>
      </c>
      <c r="AB710" s="13">
        <f t="shared" si="48"/>
        <v>0</v>
      </c>
      <c r="AC710" s="10">
        <f t="shared" si="48"/>
        <v>0</v>
      </c>
      <c r="AD710" s="10">
        <f t="shared" si="50"/>
        <v>0</v>
      </c>
      <c r="AE710" s="10">
        <f t="shared" ref="AE710:AI760" si="53">M710-M709</f>
        <v>0</v>
      </c>
      <c r="AF710" s="10">
        <f t="shared" si="53"/>
        <v>4.00000000000027E-2</v>
      </c>
      <c r="AG710" s="10">
        <f t="shared" si="53"/>
        <v>0</v>
      </c>
      <c r="AH710" s="10">
        <f t="shared" si="53"/>
        <v>0</v>
      </c>
      <c r="AI710" s="10">
        <f t="shared" si="53"/>
        <v>0</v>
      </c>
      <c r="AJ710" s="10"/>
      <c r="AK710" s="10"/>
      <c r="AL710" s="10"/>
      <c r="AM710" s="10"/>
      <c r="AN710" s="10"/>
      <c r="AO710" s="10"/>
      <c r="AP710" s="10"/>
      <c r="AQ710" s="10"/>
      <c r="AR710" s="10"/>
      <c r="AS710" s="10"/>
      <c r="AT710" s="10"/>
      <c r="AU710" s="10"/>
      <c r="AV710" s="10"/>
      <c r="AW710" s="10"/>
      <c r="AX710" s="10"/>
      <c r="AY710" s="10"/>
      <c r="AZ710" s="10"/>
      <c r="BA710" s="10"/>
      <c r="BB710" s="10"/>
      <c r="BC710" s="10"/>
      <c r="BD710" s="10"/>
      <c r="BE710" s="173"/>
    </row>
    <row r="711" spans="1:57">
      <c r="A711" s="691">
        <v>0.70138888888888884</v>
      </c>
      <c r="B711" s="10">
        <v>14.07</v>
      </c>
      <c r="C711" s="10">
        <v>16.18</v>
      </c>
      <c r="D711" s="10">
        <v>16.309999999999999</v>
      </c>
      <c r="E711" s="10">
        <v>15.31</v>
      </c>
      <c r="F711" s="10">
        <v>14.82</v>
      </c>
      <c r="G711" s="10">
        <v>16.649999999999999</v>
      </c>
      <c r="H711" s="10">
        <v>15.6</v>
      </c>
      <c r="I711" s="10">
        <v>13.87</v>
      </c>
      <c r="J711" s="13">
        <v>13.17</v>
      </c>
      <c r="K711" s="10">
        <v>15.46</v>
      </c>
      <c r="L711" s="10">
        <v>17.41</v>
      </c>
      <c r="M711" s="10">
        <v>15.43</v>
      </c>
      <c r="N711" s="10">
        <v>16.87</v>
      </c>
      <c r="O711" s="10">
        <v>15.95</v>
      </c>
      <c r="P711" s="10">
        <v>16.16</v>
      </c>
      <c r="Q711" s="10">
        <v>13.04</v>
      </c>
      <c r="R711" s="676"/>
      <c r="S711" s="692">
        <v>0.70138888888888884</v>
      </c>
      <c r="T711" s="10">
        <f t="shared" si="52"/>
        <v>9.9999999999997868E-3</v>
      </c>
      <c r="U711" s="10">
        <f t="shared" si="52"/>
        <v>0</v>
      </c>
      <c r="V711" s="10">
        <f t="shared" si="52"/>
        <v>0</v>
      </c>
      <c r="W711" s="10">
        <f t="shared" si="51"/>
        <v>2.000000000000135E-2</v>
      </c>
      <c r="X711" s="10">
        <f t="shared" si="51"/>
        <v>0</v>
      </c>
      <c r="Y711" s="10">
        <f t="shared" si="51"/>
        <v>0.14999999999999858</v>
      </c>
      <c r="Z711" s="10">
        <f t="shared" si="51"/>
        <v>9.9999999999997868E-3</v>
      </c>
      <c r="AA711" s="10">
        <f t="shared" si="51"/>
        <v>0</v>
      </c>
      <c r="AB711" s="13">
        <f t="shared" si="51"/>
        <v>0</v>
      </c>
      <c r="AC711" s="10">
        <f t="shared" si="51"/>
        <v>0</v>
      </c>
      <c r="AD711" s="10">
        <f t="shared" si="51"/>
        <v>8.9999999999999858E-2</v>
      </c>
      <c r="AE711" s="10">
        <f t="shared" si="53"/>
        <v>0</v>
      </c>
      <c r="AF711" s="10">
        <f t="shared" si="53"/>
        <v>0</v>
      </c>
      <c r="AG711" s="10">
        <f t="shared" si="53"/>
        <v>0</v>
      </c>
      <c r="AH711" s="10">
        <f t="shared" si="53"/>
        <v>0</v>
      </c>
      <c r="AI711" s="10">
        <f t="shared" si="53"/>
        <v>0</v>
      </c>
      <c r="AJ711" s="10"/>
      <c r="AK711" s="10"/>
      <c r="AL711" s="10"/>
      <c r="AM711" s="10"/>
      <c r="AN711" s="10"/>
      <c r="AO711" s="10"/>
      <c r="AP711" s="10"/>
      <c r="AQ711" s="10"/>
      <c r="AR711" s="10"/>
      <c r="AS711" s="10"/>
      <c r="AT711" s="10"/>
      <c r="AU711" s="10"/>
      <c r="AV711" s="10"/>
      <c r="AW711" s="10"/>
      <c r="AX711" s="10"/>
      <c r="AY711" s="10"/>
      <c r="AZ711" s="10"/>
      <c r="BA711" s="10"/>
      <c r="BB711" s="10"/>
      <c r="BC711" s="10"/>
      <c r="BD711" s="10"/>
      <c r="BE711" s="173"/>
    </row>
    <row r="712" spans="1:57" ht="16" thickBot="1">
      <c r="A712" s="691">
        <v>0.70486111111111116</v>
      </c>
      <c r="B712" s="10">
        <v>14.16</v>
      </c>
      <c r="C712" s="10">
        <v>16.18</v>
      </c>
      <c r="D712" s="10">
        <v>16.309999999999999</v>
      </c>
      <c r="E712" s="10">
        <v>15.31</v>
      </c>
      <c r="F712" s="10">
        <v>14.82</v>
      </c>
      <c r="G712" s="10">
        <v>16.690000000000001</v>
      </c>
      <c r="H712" s="10">
        <v>15.6</v>
      </c>
      <c r="I712" s="10">
        <v>13.87</v>
      </c>
      <c r="J712" s="13">
        <v>13.17</v>
      </c>
      <c r="K712" s="10">
        <v>15.46</v>
      </c>
      <c r="L712" s="10">
        <v>17.48</v>
      </c>
      <c r="M712" s="10">
        <v>15.44</v>
      </c>
      <c r="N712" s="10">
        <v>16.87</v>
      </c>
      <c r="O712" s="10">
        <v>15.95</v>
      </c>
      <c r="P712" s="10">
        <v>16.16</v>
      </c>
      <c r="Q712" s="10">
        <v>13.04</v>
      </c>
      <c r="R712" s="676"/>
      <c r="S712" s="692">
        <v>0.70486111111111116</v>
      </c>
      <c r="T712" s="10">
        <f t="shared" si="52"/>
        <v>8.9999999999999858E-2</v>
      </c>
      <c r="U712" s="10">
        <f t="shared" si="52"/>
        <v>0</v>
      </c>
      <c r="V712" s="10">
        <f t="shared" si="52"/>
        <v>0</v>
      </c>
      <c r="W712" s="10">
        <f t="shared" si="51"/>
        <v>0</v>
      </c>
      <c r="X712" s="10">
        <f t="shared" si="51"/>
        <v>0</v>
      </c>
      <c r="Y712" s="10">
        <f t="shared" si="51"/>
        <v>4.00000000000027E-2</v>
      </c>
      <c r="Z712" s="10">
        <f t="shared" si="51"/>
        <v>0</v>
      </c>
      <c r="AA712" s="10">
        <f t="shared" si="51"/>
        <v>0</v>
      </c>
      <c r="AB712" s="13">
        <f t="shared" si="51"/>
        <v>0</v>
      </c>
      <c r="AC712" s="10">
        <f t="shared" si="51"/>
        <v>0</v>
      </c>
      <c r="AD712" s="10">
        <f t="shared" si="51"/>
        <v>7.0000000000000284E-2</v>
      </c>
      <c r="AE712" s="10">
        <f t="shared" si="53"/>
        <v>9.9999999999997868E-3</v>
      </c>
      <c r="AF712" s="10">
        <f t="shared" si="53"/>
        <v>0</v>
      </c>
      <c r="AG712" s="10">
        <f t="shared" si="53"/>
        <v>0</v>
      </c>
      <c r="AH712" s="10">
        <f t="shared" si="53"/>
        <v>0</v>
      </c>
      <c r="AI712" s="10">
        <f t="shared" si="53"/>
        <v>0</v>
      </c>
      <c r="AJ712" s="10"/>
      <c r="AK712" s="10"/>
      <c r="AL712" s="10"/>
      <c r="AM712" s="10"/>
      <c r="AN712" s="10"/>
      <c r="AO712" s="10"/>
      <c r="AP712" s="10"/>
      <c r="AQ712" s="10"/>
      <c r="AR712" s="10"/>
      <c r="AS712" s="10"/>
      <c r="AT712" s="10"/>
      <c r="AU712" s="10"/>
      <c r="AV712" s="10"/>
      <c r="AW712" s="10"/>
      <c r="AX712" s="10"/>
      <c r="AY712" s="10"/>
      <c r="AZ712" s="10"/>
      <c r="BA712" s="10"/>
      <c r="BB712" s="10"/>
      <c r="BC712" s="10"/>
      <c r="BD712" s="10"/>
      <c r="BE712" s="173"/>
    </row>
    <row r="713" spans="1:57" ht="16" thickTop="1">
      <c r="A713" s="690">
        <v>0.70833333333333337</v>
      </c>
      <c r="B713" s="91">
        <v>14.16</v>
      </c>
      <c r="C713" s="91">
        <v>16.18</v>
      </c>
      <c r="D713" s="91">
        <v>16.309999999999999</v>
      </c>
      <c r="E713" s="91">
        <v>15.31</v>
      </c>
      <c r="F713" s="91">
        <v>14.82</v>
      </c>
      <c r="G713" s="91">
        <v>16.690000000000001</v>
      </c>
      <c r="H713" s="91">
        <v>15.6</v>
      </c>
      <c r="I713" s="91">
        <v>13.87</v>
      </c>
      <c r="J713" s="345">
        <v>13.18</v>
      </c>
      <c r="K713" s="91">
        <v>15.46</v>
      </c>
      <c r="L713" s="91">
        <v>17.48</v>
      </c>
      <c r="M713" s="91">
        <v>15.44</v>
      </c>
      <c r="N713" s="91">
        <v>16.87</v>
      </c>
      <c r="O713" s="91">
        <v>15.95</v>
      </c>
      <c r="P713" s="91">
        <v>16.16</v>
      </c>
      <c r="Q713" s="91">
        <v>13.04</v>
      </c>
      <c r="R713" s="676"/>
      <c r="S713" s="673">
        <v>0.70833333333333337</v>
      </c>
      <c r="T713" s="91">
        <f t="shared" si="52"/>
        <v>0</v>
      </c>
      <c r="U713" s="91">
        <f t="shared" si="52"/>
        <v>0</v>
      </c>
      <c r="V713" s="91">
        <f t="shared" si="52"/>
        <v>0</v>
      </c>
      <c r="W713" s="91">
        <f t="shared" si="51"/>
        <v>0</v>
      </c>
      <c r="X713" s="91">
        <f t="shared" si="51"/>
        <v>0</v>
      </c>
      <c r="Y713" s="91">
        <f t="shared" si="51"/>
        <v>0</v>
      </c>
      <c r="Z713" s="91">
        <f t="shared" si="51"/>
        <v>0</v>
      </c>
      <c r="AA713" s="91">
        <f t="shared" si="51"/>
        <v>0</v>
      </c>
      <c r="AB713" s="345">
        <f t="shared" si="51"/>
        <v>9.9999999999997868E-3</v>
      </c>
      <c r="AC713" s="91">
        <f t="shared" si="51"/>
        <v>0</v>
      </c>
      <c r="AD713" s="91">
        <f t="shared" si="51"/>
        <v>0</v>
      </c>
      <c r="AE713" s="91">
        <f t="shared" si="53"/>
        <v>0</v>
      </c>
      <c r="AF713" s="91">
        <f t="shared" si="53"/>
        <v>0</v>
      </c>
      <c r="AG713" s="91">
        <f t="shared" si="53"/>
        <v>0</v>
      </c>
      <c r="AH713" s="91">
        <f t="shared" si="53"/>
        <v>0</v>
      </c>
      <c r="AI713" s="91">
        <f t="shared" si="53"/>
        <v>0</v>
      </c>
      <c r="AJ713" s="10"/>
      <c r="AK713" s="10"/>
      <c r="AL713" s="10"/>
      <c r="AM713" s="10"/>
      <c r="AN713" s="10"/>
      <c r="AO713" s="10"/>
      <c r="AP713" s="10"/>
      <c r="AQ713" s="10"/>
      <c r="AR713" s="10"/>
      <c r="AS713" s="10"/>
      <c r="AT713" s="10"/>
      <c r="AU713" s="10"/>
      <c r="AV713" s="10"/>
      <c r="AW713" s="10"/>
      <c r="AX713" s="10"/>
      <c r="AY713" s="10"/>
      <c r="AZ713" s="10"/>
      <c r="BA713" s="10"/>
      <c r="BB713" s="10"/>
      <c r="BC713" s="10"/>
      <c r="BD713" s="10"/>
      <c r="BE713" s="173"/>
    </row>
    <row r="714" spans="1:57">
      <c r="A714" s="691">
        <v>0.71180555555555547</v>
      </c>
      <c r="B714" s="10">
        <v>14.16</v>
      </c>
      <c r="C714" s="10">
        <v>16.18</v>
      </c>
      <c r="D714" s="10">
        <v>16.309999999999999</v>
      </c>
      <c r="E714" s="10">
        <v>15.31</v>
      </c>
      <c r="F714" s="10">
        <v>14.82</v>
      </c>
      <c r="G714" s="10">
        <v>16.690000000000001</v>
      </c>
      <c r="H714" s="10">
        <v>15.6</v>
      </c>
      <c r="I714" s="10">
        <v>13.87</v>
      </c>
      <c r="J714" s="13">
        <v>13.3</v>
      </c>
      <c r="K714" s="10">
        <v>15.46</v>
      </c>
      <c r="L714" s="10">
        <v>17.48</v>
      </c>
      <c r="M714" s="10">
        <v>15.44</v>
      </c>
      <c r="N714" s="10">
        <v>16.87</v>
      </c>
      <c r="O714" s="10">
        <v>15.95</v>
      </c>
      <c r="P714" s="10">
        <v>16.16</v>
      </c>
      <c r="Q714" s="10">
        <v>13.04</v>
      </c>
      <c r="R714" s="676"/>
      <c r="S714" s="692">
        <v>0.71180555555555547</v>
      </c>
      <c r="T714" s="10">
        <f t="shared" si="52"/>
        <v>0</v>
      </c>
      <c r="U714" s="10">
        <f t="shared" si="52"/>
        <v>0</v>
      </c>
      <c r="V714" s="10">
        <f t="shared" si="52"/>
        <v>0</v>
      </c>
      <c r="W714" s="10">
        <f t="shared" si="51"/>
        <v>0</v>
      </c>
      <c r="X714" s="10">
        <f t="shared" si="51"/>
        <v>0</v>
      </c>
      <c r="Y714" s="10">
        <f t="shared" si="51"/>
        <v>0</v>
      </c>
      <c r="Z714" s="10">
        <f t="shared" si="51"/>
        <v>0</v>
      </c>
      <c r="AA714" s="10">
        <f t="shared" si="51"/>
        <v>0</v>
      </c>
      <c r="AB714" s="13">
        <f t="shared" si="51"/>
        <v>0.12000000000000099</v>
      </c>
      <c r="AC714" s="10">
        <f t="shared" si="51"/>
        <v>0</v>
      </c>
      <c r="AD714" s="10">
        <f t="shared" si="51"/>
        <v>0</v>
      </c>
      <c r="AE714" s="10">
        <f t="shared" si="53"/>
        <v>0</v>
      </c>
      <c r="AF714" s="10">
        <f t="shared" si="53"/>
        <v>0</v>
      </c>
      <c r="AG714" s="10">
        <f t="shared" si="53"/>
        <v>0</v>
      </c>
      <c r="AH714" s="10">
        <f t="shared" si="53"/>
        <v>0</v>
      </c>
      <c r="AI714" s="10">
        <f t="shared" si="53"/>
        <v>0</v>
      </c>
      <c r="AJ714" s="10"/>
      <c r="AK714" s="10"/>
      <c r="AL714" s="10"/>
      <c r="AM714" s="10"/>
      <c r="AN714" s="10"/>
      <c r="AO714" s="10"/>
      <c r="AP714" s="10"/>
      <c r="AQ714" s="10"/>
      <c r="AR714" s="10"/>
      <c r="AS714" s="10"/>
      <c r="AT714" s="10"/>
      <c r="AU714" s="10"/>
      <c r="AV714" s="10"/>
      <c r="AW714" s="10"/>
      <c r="AX714" s="10"/>
      <c r="AY714" s="10"/>
      <c r="AZ714" s="10"/>
      <c r="BA714" s="10"/>
      <c r="BB714" s="10"/>
      <c r="BC714" s="10"/>
      <c r="BD714" s="10"/>
      <c r="BE714" s="173"/>
    </row>
    <row r="715" spans="1:57">
      <c r="A715" s="691">
        <v>0.71527777777777779</v>
      </c>
      <c r="B715" s="10">
        <v>14.16</v>
      </c>
      <c r="C715" s="10">
        <v>16.18</v>
      </c>
      <c r="D715" s="10">
        <v>16.309999999999999</v>
      </c>
      <c r="E715" s="10">
        <v>15.31</v>
      </c>
      <c r="F715" s="10">
        <v>14.82</v>
      </c>
      <c r="G715" s="10">
        <v>16.690000000000001</v>
      </c>
      <c r="H715" s="10">
        <v>15.6</v>
      </c>
      <c r="I715" s="10">
        <v>13.87</v>
      </c>
      <c r="J715" s="13">
        <v>13.3</v>
      </c>
      <c r="K715" s="10">
        <v>15.46</v>
      </c>
      <c r="L715" s="10">
        <v>17.48</v>
      </c>
      <c r="M715" s="10">
        <v>15.44</v>
      </c>
      <c r="N715" s="10">
        <v>16.87</v>
      </c>
      <c r="O715" s="10">
        <v>15.95</v>
      </c>
      <c r="P715" s="10">
        <v>16.16</v>
      </c>
      <c r="Q715" s="10">
        <v>13.04</v>
      </c>
      <c r="R715" s="676"/>
      <c r="S715" s="692">
        <v>0.71527777777777779</v>
      </c>
      <c r="T715" s="10">
        <f t="shared" si="52"/>
        <v>0</v>
      </c>
      <c r="U715" s="10">
        <f t="shared" si="52"/>
        <v>0</v>
      </c>
      <c r="V715" s="10">
        <f t="shared" si="52"/>
        <v>0</v>
      </c>
      <c r="W715" s="10">
        <f t="shared" si="51"/>
        <v>0</v>
      </c>
      <c r="X715" s="10">
        <f t="shared" si="51"/>
        <v>0</v>
      </c>
      <c r="Y715" s="10">
        <f t="shared" si="51"/>
        <v>0</v>
      </c>
      <c r="Z715" s="10">
        <f t="shared" si="51"/>
        <v>0</v>
      </c>
      <c r="AA715" s="10">
        <f t="shared" si="51"/>
        <v>0</v>
      </c>
      <c r="AB715" s="13">
        <f t="shared" si="51"/>
        <v>0</v>
      </c>
      <c r="AC715" s="10">
        <f t="shared" si="51"/>
        <v>0</v>
      </c>
      <c r="AD715" s="10">
        <f t="shared" si="51"/>
        <v>0</v>
      </c>
      <c r="AE715" s="10">
        <f t="shared" si="53"/>
        <v>0</v>
      </c>
      <c r="AF715" s="10">
        <f t="shared" si="53"/>
        <v>0</v>
      </c>
      <c r="AG715" s="10">
        <f t="shared" si="53"/>
        <v>0</v>
      </c>
      <c r="AH715" s="10">
        <f t="shared" si="53"/>
        <v>0</v>
      </c>
      <c r="AI715" s="10">
        <f t="shared" si="53"/>
        <v>0</v>
      </c>
      <c r="AJ715" s="10"/>
      <c r="AK715" s="10"/>
      <c r="AL715" s="10"/>
      <c r="AM715" s="10"/>
      <c r="AN715" s="10"/>
      <c r="AO715" s="10"/>
      <c r="AP715" s="10"/>
      <c r="AQ715" s="10"/>
      <c r="AR715" s="10"/>
      <c r="AS715" s="10"/>
      <c r="AT715" s="10"/>
      <c r="AU715" s="10"/>
      <c r="AV715" s="10"/>
      <c r="AW715" s="10"/>
      <c r="AX715" s="10"/>
      <c r="AY715" s="10"/>
      <c r="AZ715" s="10"/>
      <c r="BA715" s="10"/>
      <c r="BB715" s="10"/>
      <c r="BC715" s="10"/>
      <c r="BD715" s="10"/>
      <c r="BE715" s="173"/>
    </row>
    <row r="716" spans="1:57">
      <c r="A716" s="691">
        <v>0.71875</v>
      </c>
      <c r="B716" s="10">
        <v>14.16</v>
      </c>
      <c r="C716" s="10">
        <v>16.18</v>
      </c>
      <c r="D716" s="10">
        <v>16.309999999999999</v>
      </c>
      <c r="E716" s="10">
        <v>15.31</v>
      </c>
      <c r="F716" s="10">
        <v>14.82</v>
      </c>
      <c r="G716" s="10">
        <v>16.690000000000001</v>
      </c>
      <c r="H716" s="10">
        <v>15.6</v>
      </c>
      <c r="I716" s="10">
        <v>13.87</v>
      </c>
      <c r="J716" s="13">
        <v>13.3</v>
      </c>
      <c r="K716" s="10">
        <v>15.46</v>
      </c>
      <c r="L716" s="10">
        <v>17.48</v>
      </c>
      <c r="M716" s="10">
        <v>15.44</v>
      </c>
      <c r="N716" s="10">
        <v>16.87</v>
      </c>
      <c r="O716" s="10">
        <v>15.95</v>
      </c>
      <c r="P716" s="10">
        <v>16.25</v>
      </c>
      <c r="Q716" s="10">
        <v>13.04</v>
      </c>
      <c r="R716" s="676"/>
      <c r="S716" s="692">
        <v>0.71875</v>
      </c>
      <c r="T716" s="10">
        <f t="shared" si="52"/>
        <v>0</v>
      </c>
      <c r="U716" s="10">
        <f t="shared" si="52"/>
        <v>0</v>
      </c>
      <c r="V716" s="10">
        <f t="shared" si="52"/>
        <v>0</v>
      </c>
      <c r="W716" s="10">
        <f t="shared" si="51"/>
        <v>0</v>
      </c>
      <c r="X716" s="10">
        <f t="shared" si="51"/>
        <v>0</v>
      </c>
      <c r="Y716" s="10">
        <f t="shared" si="51"/>
        <v>0</v>
      </c>
      <c r="Z716" s="10">
        <f t="shared" si="51"/>
        <v>0</v>
      </c>
      <c r="AA716" s="10">
        <f t="shared" si="51"/>
        <v>0</v>
      </c>
      <c r="AB716" s="13">
        <f t="shared" si="51"/>
        <v>0</v>
      </c>
      <c r="AC716" s="10">
        <f t="shared" si="51"/>
        <v>0</v>
      </c>
      <c r="AD716" s="10">
        <f t="shared" si="51"/>
        <v>0</v>
      </c>
      <c r="AE716" s="10">
        <f t="shared" si="53"/>
        <v>0</v>
      </c>
      <c r="AF716" s="10">
        <f t="shared" si="53"/>
        <v>0</v>
      </c>
      <c r="AG716" s="10">
        <f t="shared" si="53"/>
        <v>0</v>
      </c>
      <c r="AH716" s="10">
        <f t="shared" si="53"/>
        <v>8.9999999999999858E-2</v>
      </c>
      <c r="AI716" s="10">
        <f t="shared" si="53"/>
        <v>0</v>
      </c>
      <c r="AJ716" s="10"/>
      <c r="AK716" s="10"/>
      <c r="AL716" s="10"/>
      <c r="AM716" s="10"/>
      <c r="AN716" s="10"/>
      <c r="AO716" s="10"/>
      <c r="AP716" s="10"/>
      <c r="AQ716" s="10"/>
      <c r="AR716" s="10"/>
      <c r="AS716" s="10"/>
      <c r="AT716" s="10"/>
      <c r="AU716" s="10"/>
      <c r="AV716" s="10"/>
      <c r="AW716" s="10"/>
      <c r="AX716" s="10"/>
      <c r="AY716" s="10"/>
      <c r="AZ716" s="10"/>
      <c r="BA716" s="10"/>
      <c r="BB716" s="10"/>
      <c r="BC716" s="10"/>
      <c r="BD716" s="10"/>
      <c r="BE716" s="173"/>
    </row>
    <row r="717" spans="1:57">
      <c r="A717" s="691">
        <v>0.72222222222222221</v>
      </c>
      <c r="B717" s="10">
        <v>14.16</v>
      </c>
      <c r="C717" s="10">
        <v>16.18</v>
      </c>
      <c r="D717" s="10">
        <v>16.309999999999999</v>
      </c>
      <c r="E717" s="10">
        <v>15.31</v>
      </c>
      <c r="F717" s="10">
        <v>14.82</v>
      </c>
      <c r="G717" s="10">
        <v>16.690000000000001</v>
      </c>
      <c r="H717" s="10">
        <v>15.6</v>
      </c>
      <c r="I717" s="10">
        <v>13.87</v>
      </c>
      <c r="J717" s="13">
        <v>13.3</v>
      </c>
      <c r="K717" s="10">
        <v>15.46</v>
      </c>
      <c r="L717" s="10">
        <v>17.48</v>
      </c>
      <c r="M717" s="10">
        <v>15.44</v>
      </c>
      <c r="N717" s="10">
        <v>16.87</v>
      </c>
      <c r="O717" s="10">
        <v>16.059999999999999</v>
      </c>
      <c r="P717" s="10">
        <v>16.350000000000001</v>
      </c>
      <c r="Q717" s="10">
        <v>13.04</v>
      </c>
      <c r="R717" s="676"/>
      <c r="S717" s="692">
        <v>0.72222222222222221</v>
      </c>
      <c r="T717" s="10">
        <f t="shared" si="52"/>
        <v>0</v>
      </c>
      <c r="U717" s="10">
        <f t="shared" si="52"/>
        <v>0</v>
      </c>
      <c r="V717" s="10">
        <f t="shared" si="52"/>
        <v>0</v>
      </c>
      <c r="W717" s="10">
        <f t="shared" si="51"/>
        <v>0</v>
      </c>
      <c r="X717" s="10">
        <f t="shared" si="51"/>
        <v>0</v>
      </c>
      <c r="Y717" s="10">
        <f t="shared" si="51"/>
        <v>0</v>
      </c>
      <c r="Z717" s="10">
        <f t="shared" si="51"/>
        <v>0</v>
      </c>
      <c r="AA717" s="10">
        <f t="shared" si="51"/>
        <v>0</v>
      </c>
      <c r="AB717" s="13">
        <f t="shared" si="51"/>
        <v>0</v>
      </c>
      <c r="AC717" s="10">
        <f t="shared" si="51"/>
        <v>0</v>
      </c>
      <c r="AD717" s="10">
        <f t="shared" si="51"/>
        <v>0</v>
      </c>
      <c r="AE717" s="10">
        <f t="shared" si="53"/>
        <v>0</v>
      </c>
      <c r="AF717" s="10">
        <f t="shared" si="53"/>
        <v>0</v>
      </c>
      <c r="AG717" s="10">
        <f t="shared" si="53"/>
        <v>0.10999999999999943</v>
      </c>
      <c r="AH717" s="10">
        <f t="shared" si="53"/>
        <v>0.10000000000000142</v>
      </c>
      <c r="AI717" s="10">
        <f t="shared" si="53"/>
        <v>0</v>
      </c>
      <c r="AJ717" s="10"/>
      <c r="AK717" s="10"/>
      <c r="AL717" s="10"/>
      <c r="AM717" s="10"/>
      <c r="AN717" s="10"/>
      <c r="AO717" s="10"/>
      <c r="AP717" s="10"/>
      <c r="AQ717" s="10"/>
      <c r="AR717" s="10"/>
      <c r="AS717" s="10"/>
      <c r="AT717" s="10"/>
      <c r="AU717" s="10"/>
      <c r="AV717" s="10"/>
      <c r="AW717" s="10"/>
      <c r="AX717" s="10"/>
      <c r="AY717" s="10"/>
      <c r="AZ717" s="10"/>
      <c r="BA717" s="10"/>
      <c r="BB717" s="10"/>
      <c r="BC717" s="10"/>
      <c r="BD717" s="10"/>
      <c r="BE717" s="173"/>
    </row>
    <row r="718" spans="1:57">
      <c r="A718" s="691">
        <v>0.72569444444444453</v>
      </c>
      <c r="B718" s="10">
        <v>14.16</v>
      </c>
      <c r="C718" s="10">
        <v>16.18</v>
      </c>
      <c r="D718" s="10">
        <v>16.309999999999999</v>
      </c>
      <c r="E718" s="10">
        <v>15.31</v>
      </c>
      <c r="F718" s="10">
        <v>14.82</v>
      </c>
      <c r="G718" s="10">
        <v>16.690000000000001</v>
      </c>
      <c r="H718" s="10">
        <v>15.63</v>
      </c>
      <c r="I718" s="10">
        <v>13.87</v>
      </c>
      <c r="J718" s="13">
        <v>13.3</v>
      </c>
      <c r="K718" s="10">
        <v>15.46</v>
      </c>
      <c r="L718" s="10">
        <v>17.48</v>
      </c>
      <c r="M718" s="10">
        <v>15.44</v>
      </c>
      <c r="N718" s="10">
        <v>16.88</v>
      </c>
      <c r="O718" s="10">
        <v>16.059999999999999</v>
      </c>
      <c r="P718" s="10">
        <v>16.350000000000001</v>
      </c>
      <c r="Q718" s="10">
        <v>13.04</v>
      </c>
      <c r="R718" s="676"/>
      <c r="S718" s="692">
        <v>0.72569444444444453</v>
      </c>
      <c r="T718" s="10">
        <f t="shared" si="52"/>
        <v>0</v>
      </c>
      <c r="U718" s="10">
        <f t="shared" si="52"/>
        <v>0</v>
      </c>
      <c r="V718" s="10">
        <f t="shared" si="52"/>
        <v>0</v>
      </c>
      <c r="W718" s="10">
        <f t="shared" si="51"/>
        <v>0</v>
      </c>
      <c r="X718" s="10">
        <f t="shared" si="51"/>
        <v>0</v>
      </c>
      <c r="Y718" s="10">
        <f t="shared" si="51"/>
        <v>0</v>
      </c>
      <c r="Z718" s="10">
        <f t="shared" si="51"/>
        <v>3.0000000000001137E-2</v>
      </c>
      <c r="AA718" s="10">
        <f t="shared" si="51"/>
        <v>0</v>
      </c>
      <c r="AB718" s="13">
        <f t="shared" si="51"/>
        <v>0</v>
      </c>
      <c r="AC718" s="10">
        <f t="shared" si="51"/>
        <v>0</v>
      </c>
      <c r="AD718" s="10">
        <f t="shared" si="51"/>
        <v>0</v>
      </c>
      <c r="AE718" s="10">
        <f t="shared" si="53"/>
        <v>0</v>
      </c>
      <c r="AF718" s="10">
        <f t="shared" si="53"/>
        <v>9.9999999999980105E-3</v>
      </c>
      <c r="AG718" s="10">
        <f t="shared" si="53"/>
        <v>0</v>
      </c>
      <c r="AH718" s="10">
        <f t="shared" si="53"/>
        <v>0</v>
      </c>
      <c r="AI718" s="10">
        <f t="shared" si="53"/>
        <v>0</v>
      </c>
      <c r="AJ718" s="10"/>
      <c r="AK718" s="10"/>
      <c r="AL718" s="10"/>
      <c r="AM718" s="10"/>
      <c r="AN718" s="10"/>
      <c r="AO718" s="10"/>
      <c r="AP718" s="10"/>
      <c r="AQ718" s="10"/>
      <c r="AR718" s="10"/>
      <c r="AS718" s="10"/>
      <c r="AT718" s="10"/>
      <c r="AU718" s="10"/>
      <c r="AV718" s="10"/>
      <c r="AW718" s="10"/>
      <c r="AX718" s="10"/>
      <c r="AY718" s="10"/>
      <c r="AZ718" s="10"/>
      <c r="BA718" s="10"/>
      <c r="BB718" s="10"/>
      <c r="BC718" s="10"/>
      <c r="BD718" s="10"/>
      <c r="BE718" s="173"/>
    </row>
    <row r="719" spans="1:57">
      <c r="A719" s="691">
        <v>0.72916666666666663</v>
      </c>
      <c r="B719" s="10">
        <v>14.16</v>
      </c>
      <c r="C719" s="10">
        <v>16.18</v>
      </c>
      <c r="D719" s="10">
        <v>16.309999999999999</v>
      </c>
      <c r="E719" s="10">
        <v>15.31</v>
      </c>
      <c r="F719" s="10">
        <v>14.82</v>
      </c>
      <c r="G719" s="10">
        <v>16.690000000000001</v>
      </c>
      <c r="H719" s="10">
        <v>15.63</v>
      </c>
      <c r="I719" s="10">
        <v>13.87</v>
      </c>
      <c r="J719" s="13">
        <v>13.3</v>
      </c>
      <c r="K719" s="10">
        <v>15.46</v>
      </c>
      <c r="L719" s="10">
        <v>17.48</v>
      </c>
      <c r="M719" s="10">
        <v>15.44</v>
      </c>
      <c r="N719" s="10">
        <v>17.04</v>
      </c>
      <c r="O719" s="10">
        <v>16.059999999999999</v>
      </c>
      <c r="P719" s="10">
        <v>16.350000000000001</v>
      </c>
      <c r="Q719" s="10">
        <v>13.04</v>
      </c>
      <c r="R719" s="676"/>
      <c r="S719" s="692">
        <v>0.72916666666666663</v>
      </c>
      <c r="T719" s="10">
        <f t="shared" si="52"/>
        <v>0</v>
      </c>
      <c r="U719" s="10">
        <f t="shared" si="52"/>
        <v>0</v>
      </c>
      <c r="V719" s="10">
        <f t="shared" si="52"/>
        <v>0</v>
      </c>
      <c r="W719" s="10">
        <f t="shared" si="51"/>
        <v>0</v>
      </c>
      <c r="X719" s="10">
        <f t="shared" si="51"/>
        <v>0</v>
      </c>
      <c r="Y719" s="10">
        <f t="shared" si="51"/>
        <v>0</v>
      </c>
      <c r="Z719" s="10">
        <f t="shared" si="51"/>
        <v>0</v>
      </c>
      <c r="AA719" s="10">
        <f t="shared" si="51"/>
        <v>0</v>
      </c>
      <c r="AB719" s="13">
        <f t="shared" si="51"/>
        <v>0</v>
      </c>
      <c r="AC719" s="10">
        <f t="shared" si="51"/>
        <v>0</v>
      </c>
      <c r="AD719" s="10">
        <f t="shared" si="51"/>
        <v>0</v>
      </c>
      <c r="AE719" s="10">
        <f t="shared" si="53"/>
        <v>0</v>
      </c>
      <c r="AF719" s="10">
        <f t="shared" si="53"/>
        <v>0.16000000000000014</v>
      </c>
      <c r="AG719" s="10">
        <f t="shared" si="53"/>
        <v>0</v>
      </c>
      <c r="AH719" s="10">
        <f t="shared" si="53"/>
        <v>0</v>
      </c>
      <c r="AI719" s="10">
        <f t="shared" si="53"/>
        <v>0</v>
      </c>
      <c r="AJ719" s="10"/>
      <c r="AK719" s="10"/>
      <c r="AL719" s="10"/>
      <c r="AM719" s="10"/>
      <c r="AN719" s="10"/>
      <c r="AO719" s="10"/>
      <c r="AP719" s="10"/>
      <c r="AQ719" s="10"/>
      <c r="AR719" s="10"/>
      <c r="AS719" s="10"/>
      <c r="AT719" s="10"/>
      <c r="AU719" s="10"/>
      <c r="AV719" s="10"/>
      <c r="AW719" s="10"/>
      <c r="AX719" s="10"/>
      <c r="AY719" s="10"/>
      <c r="AZ719" s="10"/>
      <c r="BA719" s="10"/>
      <c r="BB719" s="10"/>
      <c r="BC719" s="10"/>
      <c r="BD719" s="10"/>
      <c r="BE719" s="173"/>
    </row>
    <row r="720" spans="1:57">
      <c r="A720" s="691">
        <v>0.73263888888888884</v>
      </c>
      <c r="B720" s="10">
        <v>14.16</v>
      </c>
      <c r="C720" s="10">
        <v>16.18</v>
      </c>
      <c r="D720" s="10">
        <v>16.309999999999999</v>
      </c>
      <c r="E720" s="10">
        <v>15.31</v>
      </c>
      <c r="F720" s="10">
        <v>14.82</v>
      </c>
      <c r="G720" s="10">
        <v>16.690000000000001</v>
      </c>
      <c r="H720" s="10">
        <v>15.63</v>
      </c>
      <c r="I720" s="10">
        <v>13.87</v>
      </c>
      <c r="J720" s="13">
        <v>13.3</v>
      </c>
      <c r="K720" s="10">
        <v>15.56</v>
      </c>
      <c r="L720" s="10">
        <v>17.48</v>
      </c>
      <c r="M720" s="10">
        <v>15.54</v>
      </c>
      <c r="N720" s="10">
        <v>17.07</v>
      </c>
      <c r="O720" s="10">
        <v>16.059999999999999</v>
      </c>
      <c r="P720" s="10">
        <v>16.350000000000001</v>
      </c>
      <c r="Q720" s="10">
        <v>13.04</v>
      </c>
      <c r="R720" s="676"/>
      <c r="S720" s="692">
        <v>0.73263888888888884</v>
      </c>
      <c r="T720" s="10">
        <f t="shared" si="52"/>
        <v>0</v>
      </c>
      <c r="U720" s="10">
        <f t="shared" si="52"/>
        <v>0</v>
      </c>
      <c r="V720" s="10">
        <f t="shared" si="52"/>
        <v>0</v>
      </c>
      <c r="W720" s="10">
        <f t="shared" si="51"/>
        <v>0</v>
      </c>
      <c r="X720" s="10">
        <f t="shared" si="51"/>
        <v>0</v>
      </c>
      <c r="Y720" s="10">
        <f t="shared" si="51"/>
        <v>0</v>
      </c>
      <c r="Z720" s="10">
        <f t="shared" si="51"/>
        <v>0</v>
      </c>
      <c r="AA720" s="10">
        <f t="shared" si="51"/>
        <v>0</v>
      </c>
      <c r="AB720" s="13">
        <f t="shared" si="51"/>
        <v>0</v>
      </c>
      <c r="AC720" s="10">
        <f t="shared" si="51"/>
        <v>9.9999999999999645E-2</v>
      </c>
      <c r="AD720" s="10">
        <f t="shared" si="51"/>
        <v>0</v>
      </c>
      <c r="AE720" s="10">
        <f t="shared" si="53"/>
        <v>9.9999999999999645E-2</v>
      </c>
      <c r="AF720" s="10">
        <f t="shared" si="53"/>
        <v>3.0000000000001137E-2</v>
      </c>
      <c r="AG720" s="10">
        <f t="shared" si="53"/>
        <v>0</v>
      </c>
      <c r="AH720" s="10">
        <f t="shared" si="53"/>
        <v>0</v>
      </c>
      <c r="AI720" s="10">
        <f t="shared" si="53"/>
        <v>0</v>
      </c>
      <c r="AJ720" s="10"/>
      <c r="AK720" s="10"/>
      <c r="AL720" s="10"/>
      <c r="AM720" s="10"/>
      <c r="AN720" s="10"/>
      <c r="AO720" s="10"/>
      <c r="AP720" s="10"/>
      <c r="AQ720" s="10"/>
      <c r="AR720" s="10"/>
      <c r="AS720" s="10"/>
      <c r="AT720" s="10"/>
      <c r="AU720" s="10"/>
      <c r="AV720" s="10"/>
      <c r="AW720" s="10"/>
      <c r="AX720" s="10"/>
      <c r="AY720" s="10"/>
      <c r="AZ720" s="10"/>
      <c r="BA720" s="10"/>
      <c r="BB720" s="10"/>
      <c r="BC720" s="10"/>
      <c r="BD720" s="10"/>
      <c r="BE720" s="173"/>
    </row>
    <row r="721" spans="1:57">
      <c r="A721" s="691">
        <v>0.73611111111111116</v>
      </c>
      <c r="B721" s="10">
        <v>14.16</v>
      </c>
      <c r="C721" s="10">
        <v>16.27</v>
      </c>
      <c r="D721" s="10">
        <v>16.399999999999999</v>
      </c>
      <c r="E721" s="10">
        <v>15.64</v>
      </c>
      <c r="F721" s="10">
        <v>14.82</v>
      </c>
      <c r="G721" s="10">
        <v>16.690000000000001</v>
      </c>
      <c r="H721" s="10">
        <v>15.63</v>
      </c>
      <c r="I721" s="10">
        <v>13.87</v>
      </c>
      <c r="J721" s="13">
        <v>13.3</v>
      </c>
      <c r="K721" s="10">
        <v>15.59</v>
      </c>
      <c r="L721" s="10">
        <v>17.62</v>
      </c>
      <c r="M721" s="10">
        <v>15.58</v>
      </c>
      <c r="N721" s="10">
        <v>17.07</v>
      </c>
      <c r="O721" s="10">
        <v>16.059999999999999</v>
      </c>
      <c r="P721" s="10">
        <v>16.350000000000001</v>
      </c>
      <c r="Q721" s="10">
        <v>13.12</v>
      </c>
      <c r="R721" s="676"/>
      <c r="S721" s="692">
        <v>0.73611111111111116</v>
      </c>
      <c r="T721" s="10">
        <f t="shared" si="52"/>
        <v>0</v>
      </c>
      <c r="U721" s="10">
        <f t="shared" si="52"/>
        <v>8.9999999999999858E-2</v>
      </c>
      <c r="V721" s="10">
        <f t="shared" si="52"/>
        <v>8.9999999999999858E-2</v>
      </c>
      <c r="W721" s="10">
        <f t="shared" si="51"/>
        <v>0.33000000000000007</v>
      </c>
      <c r="X721" s="10">
        <f t="shared" si="51"/>
        <v>0</v>
      </c>
      <c r="Y721" s="10">
        <f t="shared" si="51"/>
        <v>0</v>
      </c>
      <c r="Z721" s="10">
        <f t="shared" si="51"/>
        <v>0</v>
      </c>
      <c r="AA721" s="10">
        <f t="shared" si="51"/>
        <v>0</v>
      </c>
      <c r="AB721" s="13">
        <f t="shared" si="51"/>
        <v>0</v>
      </c>
      <c r="AC721" s="10">
        <f t="shared" si="51"/>
        <v>2.9999999999999361E-2</v>
      </c>
      <c r="AD721" s="10">
        <f t="shared" si="51"/>
        <v>0.14000000000000057</v>
      </c>
      <c r="AE721" s="10">
        <f t="shared" si="53"/>
        <v>4.0000000000000924E-2</v>
      </c>
      <c r="AF721" s="10">
        <f t="shared" si="53"/>
        <v>0</v>
      </c>
      <c r="AG721" s="10">
        <f t="shared" si="53"/>
        <v>0</v>
      </c>
      <c r="AH721" s="10">
        <f t="shared" si="53"/>
        <v>0</v>
      </c>
      <c r="AI721" s="10">
        <f t="shared" si="53"/>
        <v>8.0000000000000071E-2</v>
      </c>
      <c r="AJ721" s="10"/>
      <c r="AK721" s="10"/>
      <c r="AL721" s="10"/>
      <c r="AM721" s="10"/>
      <c r="AN721" s="10"/>
      <c r="AO721" s="10"/>
      <c r="AP721" s="10"/>
      <c r="AQ721" s="10"/>
      <c r="AR721" s="10"/>
      <c r="AS721" s="10"/>
      <c r="AT721" s="10"/>
      <c r="AU721" s="10"/>
      <c r="AV721" s="10"/>
      <c r="AW721" s="10"/>
      <c r="AX721" s="10"/>
      <c r="AY721" s="10"/>
      <c r="AZ721" s="10"/>
      <c r="BA721" s="10"/>
      <c r="BB721" s="10"/>
      <c r="BC721" s="10"/>
      <c r="BD721" s="10"/>
      <c r="BE721" s="173"/>
    </row>
    <row r="722" spans="1:57">
      <c r="A722" s="691">
        <v>0.73958333333333337</v>
      </c>
      <c r="B722" s="10">
        <v>14.16</v>
      </c>
      <c r="C722" s="10">
        <v>16.399999999999999</v>
      </c>
      <c r="D722" s="10">
        <v>16.43</v>
      </c>
      <c r="E722" s="10">
        <v>15.68</v>
      </c>
      <c r="F722" s="10">
        <v>14.82</v>
      </c>
      <c r="G722" s="10">
        <v>16.690000000000001</v>
      </c>
      <c r="H722" s="10">
        <v>15.63</v>
      </c>
      <c r="I722" s="10">
        <v>13.87</v>
      </c>
      <c r="J722" s="13">
        <v>13.3</v>
      </c>
      <c r="K722" s="10">
        <v>15.62</v>
      </c>
      <c r="L722" s="10">
        <v>17.62</v>
      </c>
      <c r="M722" s="10">
        <v>15.58</v>
      </c>
      <c r="N722" s="10">
        <v>17.07</v>
      </c>
      <c r="O722" s="10">
        <v>16.059999999999999</v>
      </c>
      <c r="P722" s="10">
        <v>16.38</v>
      </c>
      <c r="Q722" s="10">
        <v>13.26</v>
      </c>
      <c r="R722" s="676"/>
      <c r="S722" s="692">
        <v>0.73958333333333337</v>
      </c>
      <c r="T722" s="10">
        <f t="shared" si="52"/>
        <v>0</v>
      </c>
      <c r="U722" s="10">
        <f t="shared" si="52"/>
        <v>0.12999999999999901</v>
      </c>
      <c r="V722" s="10">
        <f t="shared" si="52"/>
        <v>3.0000000000001137E-2</v>
      </c>
      <c r="W722" s="10">
        <f t="shared" si="51"/>
        <v>3.9999999999999147E-2</v>
      </c>
      <c r="X722" s="10">
        <f t="shared" si="51"/>
        <v>0</v>
      </c>
      <c r="Y722" s="10">
        <f t="shared" si="51"/>
        <v>0</v>
      </c>
      <c r="Z722" s="10">
        <f t="shared" si="51"/>
        <v>0</v>
      </c>
      <c r="AA722" s="10">
        <f t="shared" si="51"/>
        <v>0</v>
      </c>
      <c r="AB722" s="13">
        <f t="shared" si="51"/>
        <v>0</v>
      </c>
      <c r="AC722" s="10">
        <f t="shared" si="51"/>
        <v>2.9999999999999361E-2</v>
      </c>
      <c r="AD722" s="10">
        <f t="shared" si="51"/>
        <v>0</v>
      </c>
      <c r="AE722" s="10">
        <f t="shared" si="53"/>
        <v>0</v>
      </c>
      <c r="AF722" s="10">
        <f t="shared" si="53"/>
        <v>0</v>
      </c>
      <c r="AG722" s="10">
        <f t="shared" si="53"/>
        <v>0</v>
      </c>
      <c r="AH722" s="10">
        <f t="shared" si="53"/>
        <v>2.9999999999997584E-2</v>
      </c>
      <c r="AI722" s="10">
        <f t="shared" si="53"/>
        <v>0.14000000000000057</v>
      </c>
      <c r="AJ722" s="10"/>
      <c r="AK722" s="10"/>
      <c r="AL722" s="10"/>
      <c r="AM722" s="10"/>
      <c r="AN722" s="10"/>
      <c r="AO722" s="10"/>
      <c r="AP722" s="10"/>
      <c r="AQ722" s="10"/>
      <c r="AR722" s="10"/>
      <c r="AS722" s="10"/>
      <c r="AT722" s="10"/>
      <c r="AU722" s="10"/>
      <c r="AV722" s="10"/>
      <c r="AW722" s="10"/>
      <c r="AX722" s="10"/>
      <c r="AY722" s="10"/>
      <c r="AZ722" s="10"/>
      <c r="BA722" s="10"/>
      <c r="BB722" s="10"/>
      <c r="BC722" s="10"/>
      <c r="BD722" s="10"/>
      <c r="BE722" s="173"/>
    </row>
    <row r="723" spans="1:57">
      <c r="A723" s="691">
        <v>0.74305555555555547</v>
      </c>
      <c r="B723" s="10">
        <v>14.22</v>
      </c>
      <c r="C723" s="10">
        <v>16.43</v>
      </c>
      <c r="D723" s="10">
        <v>16.43</v>
      </c>
      <c r="E723" s="10">
        <v>15.68</v>
      </c>
      <c r="F723" s="10">
        <v>14.82</v>
      </c>
      <c r="G723" s="10">
        <v>16.690000000000001</v>
      </c>
      <c r="H723" s="10">
        <v>15.63</v>
      </c>
      <c r="I723" s="10">
        <v>13.95</v>
      </c>
      <c r="J723" s="13">
        <v>13.3</v>
      </c>
      <c r="K723" s="10">
        <v>15.62</v>
      </c>
      <c r="L723" s="10">
        <v>17.62</v>
      </c>
      <c r="M723" s="10">
        <v>15.58</v>
      </c>
      <c r="N723" s="10">
        <v>17.07</v>
      </c>
      <c r="O723" s="10">
        <v>16.059999999999999</v>
      </c>
      <c r="P723" s="10">
        <v>16.38</v>
      </c>
      <c r="Q723" s="10">
        <v>13.26</v>
      </c>
      <c r="R723" s="676"/>
      <c r="S723" s="692">
        <v>0.74305555555555547</v>
      </c>
      <c r="T723" s="10">
        <f t="shared" si="52"/>
        <v>6.0000000000000497E-2</v>
      </c>
      <c r="U723" s="10">
        <f t="shared" si="52"/>
        <v>3.0000000000001137E-2</v>
      </c>
      <c r="V723" s="10">
        <f t="shared" si="52"/>
        <v>0</v>
      </c>
      <c r="W723" s="10">
        <f t="shared" si="51"/>
        <v>0</v>
      </c>
      <c r="X723" s="10">
        <f t="shared" si="51"/>
        <v>0</v>
      </c>
      <c r="Y723" s="10">
        <f t="shared" si="51"/>
        <v>0</v>
      </c>
      <c r="Z723" s="10">
        <f t="shared" si="51"/>
        <v>0</v>
      </c>
      <c r="AA723" s="10">
        <f t="shared" si="51"/>
        <v>8.0000000000000071E-2</v>
      </c>
      <c r="AB723" s="13">
        <f t="shared" si="51"/>
        <v>0</v>
      </c>
      <c r="AC723" s="10">
        <f t="shared" si="51"/>
        <v>0</v>
      </c>
      <c r="AD723" s="10">
        <f t="shared" si="51"/>
        <v>0</v>
      </c>
      <c r="AE723" s="10">
        <f t="shared" si="53"/>
        <v>0</v>
      </c>
      <c r="AF723" s="10">
        <f t="shared" si="53"/>
        <v>0</v>
      </c>
      <c r="AG723" s="10">
        <f t="shared" si="53"/>
        <v>0</v>
      </c>
      <c r="AH723" s="10">
        <f t="shared" si="53"/>
        <v>0</v>
      </c>
      <c r="AI723" s="10">
        <f t="shared" si="53"/>
        <v>0</v>
      </c>
      <c r="AJ723" s="10"/>
      <c r="AK723" s="10"/>
      <c r="AL723" s="10"/>
      <c r="AM723" s="10"/>
      <c r="AN723" s="10"/>
      <c r="AO723" s="10"/>
      <c r="AP723" s="10"/>
      <c r="AQ723" s="10"/>
      <c r="AR723" s="10"/>
      <c r="AS723" s="10"/>
      <c r="AT723" s="10"/>
      <c r="AU723" s="10"/>
      <c r="AV723" s="10"/>
      <c r="AW723" s="10"/>
      <c r="AX723" s="10"/>
      <c r="AY723" s="10"/>
      <c r="AZ723" s="10"/>
      <c r="BA723" s="10"/>
      <c r="BB723" s="10"/>
      <c r="BC723" s="10"/>
      <c r="BD723" s="10"/>
      <c r="BE723" s="173"/>
    </row>
    <row r="724" spans="1:57" ht="16" thickBot="1">
      <c r="A724" s="691">
        <v>0.74652777777777779</v>
      </c>
      <c r="B724" s="10">
        <v>14.26</v>
      </c>
      <c r="C724" s="10">
        <v>16.43</v>
      </c>
      <c r="D724" s="10">
        <v>16.43</v>
      </c>
      <c r="E724" s="10">
        <v>15.71</v>
      </c>
      <c r="F724" s="10">
        <v>14.82</v>
      </c>
      <c r="G724" s="10">
        <v>16.84</v>
      </c>
      <c r="H724" s="10">
        <v>15.63</v>
      </c>
      <c r="I724" s="10">
        <v>13.95</v>
      </c>
      <c r="J724" s="13">
        <v>13.34</v>
      </c>
      <c r="K724" s="10">
        <v>15.66</v>
      </c>
      <c r="L724" s="10">
        <v>17.62</v>
      </c>
      <c r="M724" s="10">
        <v>15.58</v>
      </c>
      <c r="N724" s="10">
        <v>17.079999999999998</v>
      </c>
      <c r="O724" s="10">
        <v>16.059999999999999</v>
      </c>
      <c r="P724" s="10">
        <v>16.38</v>
      </c>
      <c r="Q724" s="10">
        <v>13.26</v>
      </c>
      <c r="R724" s="676"/>
      <c r="S724" s="692">
        <v>0.74652777777777779</v>
      </c>
      <c r="T724" s="10">
        <f t="shared" si="52"/>
        <v>3.9999999999999147E-2</v>
      </c>
      <c r="U724" s="10">
        <f t="shared" si="52"/>
        <v>0</v>
      </c>
      <c r="V724" s="10">
        <f t="shared" si="52"/>
        <v>0</v>
      </c>
      <c r="W724" s="10">
        <f t="shared" si="51"/>
        <v>3.0000000000001137E-2</v>
      </c>
      <c r="X724" s="10">
        <f t="shared" si="51"/>
        <v>0</v>
      </c>
      <c r="Y724" s="10">
        <f t="shared" si="51"/>
        <v>0.14999999999999858</v>
      </c>
      <c r="Z724" s="10">
        <f t="shared" si="51"/>
        <v>0</v>
      </c>
      <c r="AA724" s="10">
        <f t="shared" si="51"/>
        <v>0</v>
      </c>
      <c r="AB724" s="13">
        <f t="shared" si="51"/>
        <v>3.9999999999999147E-2</v>
      </c>
      <c r="AC724" s="10">
        <f t="shared" si="51"/>
        <v>4.0000000000000924E-2</v>
      </c>
      <c r="AD724" s="10">
        <f t="shared" si="51"/>
        <v>0</v>
      </c>
      <c r="AE724" s="10">
        <f t="shared" si="53"/>
        <v>0</v>
      </c>
      <c r="AF724" s="10">
        <f t="shared" si="53"/>
        <v>9.9999999999980105E-3</v>
      </c>
      <c r="AG724" s="10">
        <f t="shared" si="53"/>
        <v>0</v>
      </c>
      <c r="AH724" s="10">
        <f t="shared" si="53"/>
        <v>0</v>
      </c>
      <c r="AI724" s="10">
        <f t="shared" si="53"/>
        <v>0</v>
      </c>
      <c r="AJ724" s="10"/>
      <c r="AK724" s="10"/>
      <c r="AL724" s="10"/>
      <c r="AM724" s="10"/>
      <c r="AN724" s="10"/>
      <c r="AO724" s="10"/>
      <c r="AP724" s="10"/>
      <c r="AQ724" s="10"/>
      <c r="AR724" s="10"/>
      <c r="AS724" s="10"/>
      <c r="AT724" s="10"/>
      <c r="AU724" s="10"/>
      <c r="AV724" s="10"/>
      <c r="AW724" s="10"/>
      <c r="AX724" s="10"/>
      <c r="AY724" s="10"/>
      <c r="AZ724" s="10"/>
      <c r="BA724" s="10"/>
      <c r="BB724" s="10"/>
      <c r="BC724" s="10"/>
      <c r="BD724" s="10"/>
      <c r="BE724" s="173"/>
    </row>
    <row r="725" spans="1:57" ht="16" thickTop="1">
      <c r="A725" s="690">
        <v>0.75</v>
      </c>
      <c r="B725" s="91">
        <v>14.26</v>
      </c>
      <c r="C725" s="91">
        <v>16.43</v>
      </c>
      <c r="D725" s="91">
        <v>16.43</v>
      </c>
      <c r="E725" s="91">
        <v>15.71</v>
      </c>
      <c r="F725" s="91">
        <v>14.82</v>
      </c>
      <c r="G725" s="91">
        <v>16.87</v>
      </c>
      <c r="H725" s="91">
        <v>15.63</v>
      </c>
      <c r="I725" s="91">
        <v>13.98</v>
      </c>
      <c r="J725" s="345">
        <v>13.34</v>
      </c>
      <c r="K725" s="91">
        <v>15.69</v>
      </c>
      <c r="L725" s="91">
        <v>17.62</v>
      </c>
      <c r="M725" s="91">
        <v>15.58</v>
      </c>
      <c r="N725" s="91">
        <v>17.079999999999998</v>
      </c>
      <c r="O725" s="91">
        <v>16.059999999999999</v>
      </c>
      <c r="P725" s="91">
        <v>16.38</v>
      </c>
      <c r="Q725" s="91">
        <v>13.27</v>
      </c>
      <c r="R725" s="676"/>
      <c r="S725" s="673">
        <v>0.75</v>
      </c>
      <c r="T725" s="91">
        <f t="shared" si="52"/>
        <v>0</v>
      </c>
      <c r="U725" s="91">
        <f t="shared" si="52"/>
        <v>0</v>
      </c>
      <c r="V725" s="91">
        <f t="shared" si="52"/>
        <v>0</v>
      </c>
      <c r="W725" s="91">
        <f t="shared" si="51"/>
        <v>0</v>
      </c>
      <c r="X725" s="91">
        <f t="shared" si="51"/>
        <v>0</v>
      </c>
      <c r="Y725" s="91">
        <f t="shared" si="51"/>
        <v>3.0000000000001137E-2</v>
      </c>
      <c r="Z725" s="91">
        <f t="shared" si="51"/>
        <v>0</v>
      </c>
      <c r="AA725" s="91">
        <f t="shared" si="51"/>
        <v>3.0000000000001137E-2</v>
      </c>
      <c r="AB725" s="345">
        <f t="shared" si="51"/>
        <v>0</v>
      </c>
      <c r="AC725" s="91">
        <f t="shared" si="51"/>
        <v>2.9999999999999361E-2</v>
      </c>
      <c r="AD725" s="91">
        <f t="shared" si="51"/>
        <v>0</v>
      </c>
      <c r="AE725" s="91">
        <f t="shared" si="53"/>
        <v>0</v>
      </c>
      <c r="AF725" s="91">
        <f t="shared" si="53"/>
        <v>0</v>
      </c>
      <c r="AG725" s="91">
        <f t="shared" si="53"/>
        <v>0</v>
      </c>
      <c r="AH725" s="91">
        <f t="shared" si="53"/>
        <v>0</v>
      </c>
      <c r="AI725" s="91">
        <f t="shared" si="53"/>
        <v>9.9999999999997868E-3</v>
      </c>
      <c r="AJ725" s="10"/>
      <c r="AK725" s="10"/>
      <c r="AL725" s="10"/>
      <c r="AM725" s="10"/>
      <c r="AN725" s="10"/>
      <c r="AO725" s="10"/>
      <c r="AP725" s="10"/>
      <c r="AQ725" s="10"/>
      <c r="AR725" s="10"/>
      <c r="AS725" s="10"/>
      <c r="AT725" s="10"/>
      <c r="AU725" s="10"/>
      <c r="AV725" s="10"/>
      <c r="AW725" s="10"/>
      <c r="AX725" s="10"/>
      <c r="AY725" s="10"/>
      <c r="AZ725" s="10"/>
      <c r="BA725" s="10"/>
      <c r="BB725" s="10"/>
      <c r="BC725" s="10"/>
      <c r="BD725" s="10"/>
      <c r="BE725" s="173"/>
    </row>
    <row r="726" spans="1:57">
      <c r="A726" s="691">
        <v>0.75347222222222221</v>
      </c>
      <c r="B726" s="10">
        <v>14.26</v>
      </c>
      <c r="C726" s="10">
        <v>16.43</v>
      </c>
      <c r="D726" s="10">
        <v>16.43</v>
      </c>
      <c r="E726" s="10">
        <v>15.71</v>
      </c>
      <c r="F726" s="10">
        <v>14.82</v>
      </c>
      <c r="G726" s="10">
        <v>16.87</v>
      </c>
      <c r="H726" s="10">
        <v>15.63</v>
      </c>
      <c r="I726" s="10">
        <v>13.98</v>
      </c>
      <c r="J726" s="13">
        <v>13.34</v>
      </c>
      <c r="K726" s="10">
        <v>15.69</v>
      </c>
      <c r="L726" s="10">
        <v>17.62</v>
      </c>
      <c r="M726" s="10">
        <v>15.58</v>
      </c>
      <c r="N726" s="10">
        <v>17.079999999999998</v>
      </c>
      <c r="O726" s="10">
        <v>16.059999999999999</v>
      </c>
      <c r="P726" s="10">
        <v>16.38</v>
      </c>
      <c r="Q726" s="10">
        <v>13.27</v>
      </c>
      <c r="R726" s="676"/>
      <c r="S726" s="692">
        <v>0.75347222222222221</v>
      </c>
      <c r="T726" s="10">
        <f t="shared" si="52"/>
        <v>0</v>
      </c>
      <c r="U726" s="10">
        <f t="shared" si="52"/>
        <v>0</v>
      </c>
      <c r="V726" s="10">
        <f t="shared" si="52"/>
        <v>0</v>
      </c>
      <c r="W726" s="10">
        <f t="shared" si="51"/>
        <v>0</v>
      </c>
      <c r="X726" s="10">
        <f t="shared" si="51"/>
        <v>0</v>
      </c>
      <c r="Y726" s="10">
        <f t="shared" si="51"/>
        <v>0</v>
      </c>
      <c r="Z726" s="10">
        <f t="shared" si="51"/>
        <v>0</v>
      </c>
      <c r="AA726" s="10">
        <f t="shared" si="51"/>
        <v>0</v>
      </c>
      <c r="AB726" s="13">
        <f t="shared" si="51"/>
        <v>0</v>
      </c>
      <c r="AC726" s="10">
        <f t="shared" si="51"/>
        <v>0</v>
      </c>
      <c r="AD726" s="10">
        <f t="shared" si="51"/>
        <v>0</v>
      </c>
      <c r="AE726" s="10">
        <f t="shared" si="53"/>
        <v>0</v>
      </c>
      <c r="AF726" s="10">
        <f t="shared" si="53"/>
        <v>0</v>
      </c>
      <c r="AG726" s="10">
        <f t="shared" si="53"/>
        <v>0</v>
      </c>
      <c r="AH726" s="10">
        <f t="shared" si="53"/>
        <v>0</v>
      </c>
      <c r="AI726" s="10">
        <f t="shared" si="53"/>
        <v>0</v>
      </c>
      <c r="AJ726" s="10"/>
      <c r="AK726" s="10"/>
      <c r="AL726" s="10"/>
      <c r="AM726" s="10"/>
      <c r="AN726" s="10"/>
      <c r="AO726" s="10"/>
      <c r="AP726" s="10"/>
      <c r="AQ726" s="10"/>
      <c r="AR726" s="10"/>
      <c r="AS726" s="10"/>
      <c r="AT726" s="10"/>
      <c r="AU726" s="10"/>
      <c r="AV726" s="10"/>
      <c r="AW726" s="10"/>
      <c r="AX726" s="10"/>
      <c r="AY726" s="10"/>
      <c r="AZ726" s="10"/>
      <c r="BA726" s="10"/>
      <c r="BB726" s="10"/>
      <c r="BC726" s="10"/>
      <c r="BD726" s="10"/>
      <c r="BE726" s="173"/>
    </row>
    <row r="727" spans="1:57">
      <c r="A727" s="691">
        <v>0.75694444444444453</v>
      </c>
      <c r="B727" s="10">
        <v>14.26</v>
      </c>
      <c r="C727" s="10">
        <v>16.43</v>
      </c>
      <c r="D727" s="10">
        <v>16.43</v>
      </c>
      <c r="E727" s="10">
        <v>15.71</v>
      </c>
      <c r="F727" s="10">
        <v>14.85</v>
      </c>
      <c r="G727" s="10">
        <v>16.87</v>
      </c>
      <c r="H727" s="10">
        <v>15.63</v>
      </c>
      <c r="I727" s="10">
        <v>13.98</v>
      </c>
      <c r="J727" s="13">
        <v>13.34</v>
      </c>
      <c r="K727" s="10">
        <v>15.69</v>
      </c>
      <c r="L727" s="10">
        <v>17.62</v>
      </c>
      <c r="M727" s="10">
        <v>15.58</v>
      </c>
      <c r="N727" s="10">
        <v>17.09</v>
      </c>
      <c r="O727" s="10">
        <v>16.059999999999999</v>
      </c>
      <c r="P727" s="10">
        <v>16.38</v>
      </c>
      <c r="Q727" s="10">
        <v>13.27</v>
      </c>
      <c r="R727" s="676"/>
      <c r="S727" s="692">
        <v>0.75694444444444453</v>
      </c>
      <c r="T727" s="10">
        <f t="shared" si="52"/>
        <v>0</v>
      </c>
      <c r="U727" s="10">
        <f t="shared" si="52"/>
        <v>0</v>
      </c>
      <c r="V727" s="10">
        <f t="shared" si="52"/>
        <v>0</v>
      </c>
      <c r="W727" s="10">
        <f t="shared" si="51"/>
        <v>0</v>
      </c>
      <c r="X727" s="10">
        <f t="shared" si="51"/>
        <v>2.9999999999999361E-2</v>
      </c>
      <c r="Y727" s="10">
        <f t="shared" si="51"/>
        <v>0</v>
      </c>
      <c r="Z727" s="10">
        <f t="shared" si="51"/>
        <v>0</v>
      </c>
      <c r="AA727" s="10">
        <f t="shared" si="51"/>
        <v>0</v>
      </c>
      <c r="AB727" s="13">
        <f t="shared" si="51"/>
        <v>0</v>
      </c>
      <c r="AC727" s="10">
        <f t="shared" si="51"/>
        <v>0</v>
      </c>
      <c r="AD727" s="10">
        <f t="shared" si="51"/>
        <v>0</v>
      </c>
      <c r="AE727" s="10">
        <f t="shared" si="53"/>
        <v>0</v>
      </c>
      <c r="AF727" s="10">
        <f t="shared" si="53"/>
        <v>1.0000000000001563E-2</v>
      </c>
      <c r="AG727" s="10">
        <f t="shared" si="53"/>
        <v>0</v>
      </c>
      <c r="AH727" s="10">
        <f t="shared" si="53"/>
        <v>0</v>
      </c>
      <c r="AI727" s="10">
        <f t="shared" si="53"/>
        <v>0</v>
      </c>
      <c r="AJ727" s="10"/>
      <c r="AK727" s="10"/>
      <c r="AL727" s="10"/>
      <c r="AM727" s="10"/>
      <c r="AN727" s="10"/>
      <c r="AO727" s="10"/>
      <c r="AP727" s="10"/>
      <c r="AQ727" s="10"/>
      <c r="AR727" s="10"/>
      <c r="AS727" s="10"/>
      <c r="AT727" s="10"/>
      <c r="AU727" s="10"/>
      <c r="AV727" s="10"/>
      <c r="AW727" s="10"/>
      <c r="AX727" s="10"/>
      <c r="AY727" s="10"/>
      <c r="AZ727" s="10"/>
      <c r="BA727" s="10"/>
      <c r="BB727" s="10"/>
      <c r="BC727" s="10"/>
      <c r="BD727" s="10"/>
      <c r="BE727" s="173"/>
    </row>
    <row r="728" spans="1:57">
      <c r="A728" s="691">
        <v>0.76041666666666663</v>
      </c>
      <c r="B728" s="10">
        <v>14.26</v>
      </c>
      <c r="C728" s="10">
        <v>16.43</v>
      </c>
      <c r="D728" s="10">
        <v>16.43</v>
      </c>
      <c r="E728" s="10">
        <v>15.71</v>
      </c>
      <c r="F728" s="10">
        <v>14.91</v>
      </c>
      <c r="G728" s="10">
        <v>16.87</v>
      </c>
      <c r="H728" s="10">
        <v>15.93</v>
      </c>
      <c r="I728" s="10">
        <v>13.98</v>
      </c>
      <c r="J728" s="13">
        <v>13.34</v>
      </c>
      <c r="K728" s="10">
        <v>15.69</v>
      </c>
      <c r="L728" s="10">
        <v>17.62</v>
      </c>
      <c r="M728" s="10">
        <v>15.58</v>
      </c>
      <c r="N728" s="10">
        <v>17.09</v>
      </c>
      <c r="O728" s="10">
        <v>16.059999999999999</v>
      </c>
      <c r="P728" s="10">
        <v>16.63</v>
      </c>
      <c r="Q728" s="10">
        <v>13.27</v>
      </c>
      <c r="R728" s="676"/>
      <c r="S728" s="692">
        <v>0.76041666666666663</v>
      </c>
      <c r="T728" s="10">
        <f t="shared" si="52"/>
        <v>0</v>
      </c>
      <c r="U728" s="10">
        <f t="shared" si="52"/>
        <v>0</v>
      </c>
      <c r="V728" s="10">
        <f t="shared" si="52"/>
        <v>0</v>
      </c>
      <c r="W728" s="10">
        <f t="shared" si="51"/>
        <v>0</v>
      </c>
      <c r="X728" s="10">
        <f t="shared" si="51"/>
        <v>6.0000000000000497E-2</v>
      </c>
      <c r="Y728" s="10">
        <f t="shared" si="51"/>
        <v>0</v>
      </c>
      <c r="Z728" s="10">
        <f t="shared" si="51"/>
        <v>0.29999999999999893</v>
      </c>
      <c r="AA728" s="10">
        <f t="shared" si="51"/>
        <v>0</v>
      </c>
      <c r="AB728" s="13">
        <f t="shared" si="51"/>
        <v>0</v>
      </c>
      <c r="AC728" s="10">
        <f t="shared" si="51"/>
        <v>0</v>
      </c>
      <c r="AD728" s="10">
        <f t="shared" si="51"/>
        <v>0</v>
      </c>
      <c r="AE728" s="10">
        <f t="shared" si="53"/>
        <v>0</v>
      </c>
      <c r="AF728" s="10">
        <f t="shared" si="53"/>
        <v>0</v>
      </c>
      <c r="AG728" s="10">
        <f t="shared" si="53"/>
        <v>0</v>
      </c>
      <c r="AH728" s="10">
        <f t="shared" si="53"/>
        <v>0.25</v>
      </c>
      <c r="AI728" s="10">
        <f t="shared" si="53"/>
        <v>0</v>
      </c>
      <c r="AJ728" s="10"/>
      <c r="AK728" s="10"/>
      <c r="AL728" s="10"/>
      <c r="AM728" s="10"/>
      <c r="AN728" s="10"/>
      <c r="AO728" s="10"/>
      <c r="AP728" s="10"/>
      <c r="AQ728" s="10"/>
      <c r="AR728" s="10"/>
      <c r="AS728" s="10"/>
      <c r="AT728" s="10"/>
      <c r="AU728" s="10"/>
      <c r="AV728" s="10"/>
      <c r="AW728" s="10"/>
      <c r="AX728" s="10"/>
      <c r="AY728" s="10"/>
      <c r="AZ728" s="10"/>
      <c r="BA728" s="10"/>
      <c r="BB728" s="10"/>
      <c r="BC728" s="10"/>
      <c r="BD728" s="10"/>
      <c r="BE728" s="173"/>
    </row>
    <row r="729" spans="1:57">
      <c r="A729" s="691">
        <v>0.76388888888888884</v>
      </c>
      <c r="B729" s="10">
        <v>14.26</v>
      </c>
      <c r="C729" s="10">
        <v>16.43</v>
      </c>
      <c r="D729" s="10">
        <v>16.43</v>
      </c>
      <c r="E729" s="10">
        <v>15.71</v>
      </c>
      <c r="F729" s="10">
        <v>14.91</v>
      </c>
      <c r="G729" s="10">
        <v>16.87</v>
      </c>
      <c r="H729" s="10">
        <v>15.93</v>
      </c>
      <c r="I729" s="10">
        <v>13.98</v>
      </c>
      <c r="J729" s="13">
        <v>13.34</v>
      </c>
      <c r="K729" s="10">
        <v>15.69</v>
      </c>
      <c r="L729" s="10">
        <v>17.63</v>
      </c>
      <c r="M729" s="10">
        <v>15.58</v>
      </c>
      <c r="N729" s="10">
        <v>17.09</v>
      </c>
      <c r="O729" s="10">
        <v>16.059999999999999</v>
      </c>
      <c r="P729" s="10">
        <v>16.66</v>
      </c>
      <c r="Q729" s="10">
        <v>13.27</v>
      </c>
      <c r="R729" s="676"/>
      <c r="S729" s="692">
        <v>0.76388888888888884</v>
      </c>
      <c r="T729" s="10">
        <f t="shared" si="52"/>
        <v>0</v>
      </c>
      <c r="U729" s="10">
        <f t="shared" si="52"/>
        <v>0</v>
      </c>
      <c r="V729" s="10">
        <f t="shared" si="52"/>
        <v>0</v>
      </c>
      <c r="W729" s="10">
        <f t="shared" si="51"/>
        <v>0</v>
      </c>
      <c r="X729" s="10">
        <f t="shared" si="51"/>
        <v>0</v>
      </c>
      <c r="Y729" s="10">
        <f t="shared" si="51"/>
        <v>0</v>
      </c>
      <c r="Z729" s="10">
        <f t="shared" ref="Z729:AI770" si="54">H729-H728</f>
        <v>0</v>
      </c>
      <c r="AA729" s="10">
        <f t="shared" si="54"/>
        <v>0</v>
      </c>
      <c r="AB729" s="13">
        <f t="shared" si="54"/>
        <v>0</v>
      </c>
      <c r="AC729" s="10">
        <f t="shared" si="54"/>
        <v>0</v>
      </c>
      <c r="AD729" s="10">
        <f t="shared" si="54"/>
        <v>9.9999999999980105E-3</v>
      </c>
      <c r="AE729" s="10">
        <f t="shared" si="53"/>
        <v>0</v>
      </c>
      <c r="AF729" s="10">
        <f t="shared" si="53"/>
        <v>0</v>
      </c>
      <c r="AG729" s="10">
        <f t="shared" si="53"/>
        <v>0</v>
      </c>
      <c r="AH729" s="10">
        <f t="shared" si="53"/>
        <v>3.0000000000001137E-2</v>
      </c>
      <c r="AI729" s="10">
        <f t="shared" si="53"/>
        <v>0</v>
      </c>
      <c r="AJ729" s="10"/>
      <c r="AK729" s="10"/>
      <c r="AL729" s="10"/>
      <c r="AM729" s="10"/>
      <c r="AN729" s="10"/>
      <c r="AO729" s="10"/>
      <c r="AP729" s="10"/>
      <c r="AQ729" s="10"/>
      <c r="AR729" s="10"/>
      <c r="AS729" s="10"/>
      <c r="AT729" s="10"/>
      <c r="AU729" s="10"/>
      <c r="AV729" s="10"/>
      <c r="AW729" s="10"/>
      <c r="AX729" s="10"/>
      <c r="AY729" s="10"/>
      <c r="AZ729" s="10"/>
      <c r="BA729" s="10"/>
      <c r="BB729" s="10"/>
      <c r="BC729" s="10"/>
      <c r="BD729" s="10"/>
      <c r="BE729" s="173"/>
    </row>
    <row r="730" spans="1:57">
      <c r="A730" s="691">
        <v>0.76736111111111116</v>
      </c>
      <c r="B730" s="10">
        <v>14.26</v>
      </c>
      <c r="C730" s="10">
        <v>16.43</v>
      </c>
      <c r="D730" s="10">
        <v>16.43</v>
      </c>
      <c r="E730" s="10">
        <v>15.71</v>
      </c>
      <c r="F730" s="10">
        <v>14.91</v>
      </c>
      <c r="G730" s="10">
        <v>16.87</v>
      </c>
      <c r="H730" s="10">
        <v>15.93</v>
      </c>
      <c r="I730" s="10">
        <v>13.98</v>
      </c>
      <c r="J730" s="13">
        <v>13.34</v>
      </c>
      <c r="K730" s="10">
        <v>15.69</v>
      </c>
      <c r="L730" s="10">
        <v>17.68</v>
      </c>
      <c r="M730" s="10">
        <v>15.67</v>
      </c>
      <c r="N730" s="10">
        <v>17.09</v>
      </c>
      <c r="O730" s="10">
        <v>16.149999999999999</v>
      </c>
      <c r="P730" s="10">
        <v>16.66</v>
      </c>
      <c r="Q730" s="10">
        <v>13.27</v>
      </c>
      <c r="R730" s="676"/>
      <c r="S730" s="692">
        <v>0.76736111111111116</v>
      </c>
      <c r="T730" s="10">
        <f t="shared" si="52"/>
        <v>0</v>
      </c>
      <c r="U730" s="10">
        <f t="shared" si="52"/>
        <v>0</v>
      </c>
      <c r="V730" s="10">
        <f t="shared" si="52"/>
        <v>0</v>
      </c>
      <c r="W730" s="10">
        <f t="shared" si="52"/>
        <v>0</v>
      </c>
      <c r="X730" s="10">
        <f t="shared" si="52"/>
        <v>0</v>
      </c>
      <c r="Y730" s="10">
        <f t="shared" si="52"/>
        <v>0</v>
      </c>
      <c r="Z730" s="10">
        <f t="shared" si="54"/>
        <v>0</v>
      </c>
      <c r="AA730" s="10">
        <f t="shared" si="54"/>
        <v>0</v>
      </c>
      <c r="AB730" s="13">
        <f t="shared" si="54"/>
        <v>0</v>
      </c>
      <c r="AC730" s="10">
        <f t="shared" si="54"/>
        <v>0</v>
      </c>
      <c r="AD730" s="10">
        <f t="shared" si="54"/>
        <v>5.0000000000000711E-2</v>
      </c>
      <c r="AE730" s="10">
        <f t="shared" si="53"/>
        <v>8.9999999999999858E-2</v>
      </c>
      <c r="AF730" s="10">
        <f t="shared" si="53"/>
        <v>0</v>
      </c>
      <c r="AG730" s="10">
        <f t="shared" si="53"/>
        <v>8.9999999999999858E-2</v>
      </c>
      <c r="AH730" s="10">
        <f t="shared" si="53"/>
        <v>0</v>
      </c>
      <c r="AI730" s="10">
        <f t="shared" si="53"/>
        <v>0</v>
      </c>
      <c r="AJ730" s="10"/>
      <c r="AK730" s="10"/>
      <c r="AL730" s="10"/>
      <c r="AM730" s="10"/>
      <c r="AN730" s="10"/>
      <c r="AO730" s="10"/>
      <c r="AP730" s="10"/>
      <c r="AQ730" s="10"/>
      <c r="AR730" s="10"/>
      <c r="AS730" s="10"/>
      <c r="AT730" s="10"/>
      <c r="AU730" s="10"/>
      <c r="AV730" s="10"/>
      <c r="AW730" s="10"/>
      <c r="AX730" s="10"/>
      <c r="AY730" s="10"/>
      <c r="AZ730" s="10"/>
      <c r="BA730" s="10"/>
      <c r="BB730" s="10"/>
      <c r="BC730" s="10"/>
      <c r="BD730" s="10"/>
      <c r="BE730" s="173"/>
    </row>
    <row r="731" spans="1:57">
      <c r="A731" s="691">
        <v>0.77083333333333337</v>
      </c>
      <c r="B731" s="10">
        <v>14.26</v>
      </c>
      <c r="C731" s="10">
        <v>16.43</v>
      </c>
      <c r="D731" s="10">
        <v>16.43</v>
      </c>
      <c r="E731" s="10">
        <v>15.71</v>
      </c>
      <c r="F731" s="10">
        <v>14.91</v>
      </c>
      <c r="G731" s="10">
        <v>16.87</v>
      </c>
      <c r="H731" s="10">
        <v>15.93</v>
      </c>
      <c r="I731" s="10">
        <v>13.98</v>
      </c>
      <c r="J731" s="13">
        <v>13.61</v>
      </c>
      <c r="K731" s="10">
        <v>15.69</v>
      </c>
      <c r="L731" s="10">
        <v>17.71</v>
      </c>
      <c r="M731" s="10">
        <v>15.7</v>
      </c>
      <c r="N731" s="10">
        <v>17.09</v>
      </c>
      <c r="O731" s="10">
        <v>16.18</v>
      </c>
      <c r="P731" s="10">
        <v>16.66</v>
      </c>
      <c r="Q731" s="10">
        <v>13.27</v>
      </c>
      <c r="R731" s="676"/>
      <c r="S731" s="692">
        <v>0.77083333333333337</v>
      </c>
      <c r="T731" s="10">
        <f t="shared" si="52"/>
        <v>0</v>
      </c>
      <c r="U731" s="10">
        <f t="shared" si="52"/>
        <v>0</v>
      </c>
      <c r="V731" s="10">
        <f t="shared" si="52"/>
        <v>0</v>
      </c>
      <c r="W731" s="10">
        <f t="shared" si="52"/>
        <v>0</v>
      </c>
      <c r="X731" s="10">
        <f t="shared" si="52"/>
        <v>0</v>
      </c>
      <c r="Y731" s="10">
        <f t="shared" si="52"/>
        <v>0</v>
      </c>
      <c r="Z731" s="10">
        <f t="shared" si="54"/>
        <v>0</v>
      </c>
      <c r="AA731" s="10">
        <f t="shared" si="54"/>
        <v>0</v>
      </c>
      <c r="AB731" s="13">
        <f t="shared" si="54"/>
        <v>0.26999999999999957</v>
      </c>
      <c r="AC731" s="10">
        <f t="shared" si="54"/>
        <v>0</v>
      </c>
      <c r="AD731" s="10">
        <f t="shared" si="54"/>
        <v>3.0000000000001137E-2</v>
      </c>
      <c r="AE731" s="10">
        <f t="shared" si="53"/>
        <v>2.9999999999999361E-2</v>
      </c>
      <c r="AF731" s="10">
        <f t="shared" si="53"/>
        <v>0</v>
      </c>
      <c r="AG731" s="10">
        <f t="shared" si="53"/>
        <v>3.0000000000001137E-2</v>
      </c>
      <c r="AH731" s="10">
        <f t="shared" si="53"/>
        <v>0</v>
      </c>
      <c r="AI731" s="10">
        <f t="shared" si="53"/>
        <v>0</v>
      </c>
      <c r="AJ731" s="10"/>
      <c r="AK731" s="10"/>
      <c r="AL731" s="10"/>
      <c r="AM731" s="10"/>
      <c r="AN731" s="10"/>
      <c r="AO731" s="10"/>
      <c r="AP731" s="10"/>
      <c r="AQ731" s="10"/>
      <c r="AR731" s="10"/>
      <c r="AS731" s="10"/>
      <c r="AT731" s="10"/>
      <c r="AU731" s="10"/>
      <c r="AV731" s="10"/>
      <c r="AW731" s="10"/>
      <c r="AX731" s="10"/>
      <c r="AY731" s="10"/>
      <c r="AZ731" s="10"/>
      <c r="BA731" s="10"/>
      <c r="BB731" s="10"/>
      <c r="BC731" s="10"/>
      <c r="BD731" s="10"/>
      <c r="BE731" s="173"/>
    </row>
    <row r="732" spans="1:57">
      <c r="A732" s="691">
        <v>0.77430555555555547</v>
      </c>
      <c r="B732" s="10">
        <v>14.26</v>
      </c>
      <c r="C732" s="10">
        <v>16.43</v>
      </c>
      <c r="D732" s="10">
        <v>16.43</v>
      </c>
      <c r="E732" s="10">
        <v>15.71</v>
      </c>
      <c r="F732" s="10">
        <v>14.91</v>
      </c>
      <c r="G732" s="10">
        <v>16.87</v>
      </c>
      <c r="H732" s="10">
        <v>15.93</v>
      </c>
      <c r="I732" s="10">
        <v>13.98</v>
      </c>
      <c r="J732" s="13">
        <v>13.61</v>
      </c>
      <c r="K732" s="10">
        <v>15.69</v>
      </c>
      <c r="L732" s="10">
        <v>17.71</v>
      </c>
      <c r="M732" s="10">
        <v>15.7</v>
      </c>
      <c r="N732" s="10">
        <v>17.11</v>
      </c>
      <c r="O732" s="10">
        <v>16.2</v>
      </c>
      <c r="P732" s="10">
        <v>16.66</v>
      </c>
      <c r="Q732" s="10">
        <v>13.27</v>
      </c>
      <c r="R732" s="676"/>
      <c r="S732" s="692">
        <v>0.77430555555555547</v>
      </c>
      <c r="T732" s="10">
        <f t="shared" si="52"/>
        <v>0</v>
      </c>
      <c r="U732" s="10">
        <f t="shared" si="52"/>
        <v>0</v>
      </c>
      <c r="V732" s="10">
        <f t="shared" si="52"/>
        <v>0</v>
      </c>
      <c r="W732" s="10">
        <f t="shared" si="52"/>
        <v>0</v>
      </c>
      <c r="X732" s="10">
        <f t="shared" si="52"/>
        <v>0</v>
      </c>
      <c r="Y732" s="10">
        <f t="shared" si="52"/>
        <v>0</v>
      </c>
      <c r="Z732" s="10">
        <f t="shared" si="54"/>
        <v>0</v>
      </c>
      <c r="AA732" s="10">
        <f t="shared" si="54"/>
        <v>0</v>
      </c>
      <c r="AB732" s="13">
        <f t="shared" si="54"/>
        <v>0</v>
      </c>
      <c r="AC732" s="10">
        <f t="shared" si="54"/>
        <v>0</v>
      </c>
      <c r="AD732" s="10">
        <f t="shared" si="54"/>
        <v>0</v>
      </c>
      <c r="AE732" s="10">
        <f t="shared" si="53"/>
        <v>0</v>
      </c>
      <c r="AF732" s="10">
        <f t="shared" si="53"/>
        <v>1.9999999999999574E-2</v>
      </c>
      <c r="AG732" s="10">
        <f t="shared" si="53"/>
        <v>1.9999999999999574E-2</v>
      </c>
      <c r="AH732" s="10">
        <f t="shared" si="53"/>
        <v>0</v>
      </c>
      <c r="AI732" s="10">
        <f t="shared" si="53"/>
        <v>0</v>
      </c>
      <c r="AJ732" s="10"/>
      <c r="AK732" s="10"/>
      <c r="AL732" s="10"/>
      <c r="AM732" s="10"/>
      <c r="AN732" s="10"/>
      <c r="AO732" s="10"/>
      <c r="AP732" s="10"/>
      <c r="AQ732" s="10"/>
      <c r="AR732" s="10"/>
      <c r="AS732" s="10"/>
      <c r="AT732" s="10"/>
      <c r="AU732" s="10"/>
      <c r="AV732" s="10"/>
      <c r="AW732" s="10"/>
      <c r="AX732" s="10"/>
      <c r="AY732" s="10"/>
      <c r="AZ732" s="10"/>
      <c r="BA732" s="10"/>
      <c r="BB732" s="10"/>
      <c r="BC732" s="10"/>
      <c r="BD732" s="10"/>
      <c r="BE732" s="173"/>
    </row>
    <row r="733" spans="1:57">
      <c r="A733" s="691">
        <v>0.77777777777777779</v>
      </c>
      <c r="B733" s="10">
        <v>14.26</v>
      </c>
      <c r="C733" s="10">
        <v>16.43</v>
      </c>
      <c r="D733" s="10">
        <v>16.43</v>
      </c>
      <c r="E733" s="10">
        <v>15.71</v>
      </c>
      <c r="F733" s="10">
        <v>14.91</v>
      </c>
      <c r="G733" s="10">
        <v>16.87</v>
      </c>
      <c r="H733" s="10">
        <v>15.94</v>
      </c>
      <c r="I733" s="10">
        <v>13.98</v>
      </c>
      <c r="J733" s="13">
        <v>13.61</v>
      </c>
      <c r="K733" s="10">
        <v>15.75</v>
      </c>
      <c r="L733" s="10">
        <v>17.71</v>
      </c>
      <c r="M733" s="10">
        <v>15.7</v>
      </c>
      <c r="N733" s="10">
        <v>17.11</v>
      </c>
      <c r="O733" s="10">
        <v>16.2</v>
      </c>
      <c r="P733" s="10">
        <v>16.66</v>
      </c>
      <c r="Q733" s="10">
        <v>13.27</v>
      </c>
      <c r="R733" s="676"/>
      <c r="S733" s="692">
        <v>0.77777777777777779</v>
      </c>
      <c r="T733" s="10">
        <f t="shared" si="52"/>
        <v>0</v>
      </c>
      <c r="U733" s="10">
        <f t="shared" si="52"/>
        <v>0</v>
      </c>
      <c r="V733" s="10">
        <f t="shared" si="52"/>
        <v>0</v>
      </c>
      <c r="W733" s="10">
        <f t="shared" si="52"/>
        <v>0</v>
      </c>
      <c r="X733" s="10">
        <f t="shared" si="52"/>
        <v>0</v>
      </c>
      <c r="Y733" s="10">
        <f t="shared" si="52"/>
        <v>0</v>
      </c>
      <c r="Z733" s="10">
        <f t="shared" si="54"/>
        <v>9.9999999999997868E-3</v>
      </c>
      <c r="AA733" s="10">
        <f t="shared" si="54"/>
        <v>0</v>
      </c>
      <c r="AB733" s="13">
        <f t="shared" si="54"/>
        <v>0</v>
      </c>
      <c r="AC733" s="10">
        <f t="shared" si="54"/>
        <v>6.0000000000000497E-2</v>
      </c>
      <c r="AD733" s="10">
        <f t="shared" si="54"/>
        <v>0</v>
      </c>
      <c r="AE733" s="10">
        <f t="shared" si="53"/>
        <v>0</v>
      </c>
      <c r="AF733" s="10">
        <f t="shared" si="53"/>
        <v>0</v>
      </c>
      <c r="AG733" s="10">
        <f t="shared" si="53"/>
        <v>0</v>
      </c>
      <c r="AH733" s="10">
        <f t="shared" si="53"/>
        <v>0</v>
      </c>
      <c r="AI733" s="10">
        <f t="shared" si="53"/>
        <v>0</v>
      </c>
      <c r="AJ733" s="10"/>
      <c r="AK733" s="10"/>
      <c r="AL733" s="10"/>
      <c r="AM733" s="10"/>
      <c r="AN733" s="10"/>
      <c r="AO733" s="10"/>
      <c r="AP733" s="10"/>
      <c r="AQ733" s="10"/>
      <c r="AR733" s="10"/>
      <c r="AS733" s="10"/>
      <c r="AT733" s="10"/>
      <c r="AU733" s="10"/>
      <c r="AV733" s="10"/>
      <c r="AW733" s="10"/>
      <c r="AX733" s="10"/>
      <c r="AY733" s="10"/>
      <c r="AZ733" s="10"/>
      <c r="BA733" s="10"/>
      <c r="BB733" s="10"/>
      <c r="BC733" s="10"/>
      <c r="BD733" s="10"/>
      <c r="BE733" s="173"/>
    </row>
    <row r="734" spans="1:57">
      <c r="A734" s="691">
        <v>0.78125</v>
      </c>
      <c r="B734" s="10">
        <v>14.34</v>
      </c>
      <c r="C734" s="10">
        <v>16.43</v>
      </c>
      <c r="D734" s="10">
        <v>16.579999999999998</v>
      </c>
      <c r="E734" s="10">
        <v>15.71</v>
      </c>
      <c r="F734" s="10">
        <v>14.91</v>
      </c>
      <c r="G734" s="10">
        <v>16.87</v>
      </c>
      <c r="H734" s="10">
        <v>15.94</v>
      </c>
      <c r="I734" s="10">
        <v>13.98</v>
      </c>
      <c r="J734" s="13">
        <v>13.61</v>
      </c>
      <c r="K734" s="10">
        <v>15.81</v>
      </c>
      <c r="L734" s="10">
        <v>17.71</v>
      </c>
      <c r="M734" s="10">
        <v>15.7</v>
      </c>
      <c r="N734" s="10">
        <v>17.170000000000002</v>
      </c>
      <c r="O734" s="10">
        <v>16.2</v>
      </c>
      <c r="P734" s="10">
        <v>16.66</v>
      </c>
      <c r="Q734" s="10">
        <v>13.27</v>
      </c>
      <c r="R734" s="676"/>
      <c r="S734" s="692">
        <v>0.78125</v>
      </c>
      <c r="T734" s="10">
        <f t="shared" si="52"/>
        <v>8.0000000000000071E-2</v>
      </c>
      <c r="U734" s="10">
        <f t="shared" si="52"/>
        <v>0</v>
      </c>
      <c r="V734" s="10">
        <f t="shared" si="52"/>
        <v>0.14999999999999858</v>
      </c>
      <c r="W734" s="10">
        <f t="shared" si="52"/>
        <v>0</v>
      </c>
      <c r="X734" s="10">
        <f t="shared" si="52"/>
        <v>0</v>
      </c>
      <c r="Y734" s="10">
        <f t="shared" si="52"/>
        <v>0</v>
      </c>
      <c r="Z734" s="10">
        <f t="shared" si="54"/>
        <v>0</v>
      </c>
      <c r="AA734" s="10">
        <f t="shared" si="54"/>
        <v>0</v>
      </c>
      <c r="AB734" s="13">
        <f t="shared" si="54"/>
        <v>0</v>
      </c>
      <c r="AC734" s="10">
        <f t="shared" si="54"/>
        <v>6.0000000000000497E-2</v>
      </c>
      <c r="AD734" s="10">
        <f t="shared" si="54"/>
        <v>0</v>
      </c>
      <c r="AE734" s="10">
        <f t="shared" si="53"/>
        <v>0</v>
      </c>
      <c r="AF734" s="10">
        <f t="shared" si="53"/>
        <v>6.0000000000002274E-2</v>
      </c>
      <c r="AG734" s="10">
        <f t="shared" si="53"/>
        <v>0</v>
      </c>
      <c r="AH734" s="10">
        <f t="shared" si="53"/>
        <v>0</v>
      </c>
      <c r="AI734" s="10">
        <f t="shared" si="53"/>
        <v>0</v>
      </c>
      <c r="AJ734" s="10"/>
      <c r="AK734" s="10"/>
      <c r="AL734" s="10"/>
      <c r="AM734" s="10"/>
      <c r="AN734" s="10"/>
      <c r="AO734" s="10"/>
      <c r="AP734" s="10"/>
      <c r="AQ734" s="10"/>
      <c r="AR734" s="10"/>
      <c r="AS734" s="10"/>
      <c r="AT734" s="10"/>
      <c r="AU734" s="10"/>
      <c r="AV734" s="10"/>
      <c r="AW734" s="10"/>
      <c r="AX734" s="10"/>
      <c r="AY734" s="10"/>
      <c r="AZ734" s="10"/>
      <c r="BA734" s="10"/>
      <c r="BB734" s="10"/>
      <c r="BC734" s="10"/>
      <c r="BD734" s="10"/>
      <c r="BE734" s="173"/>
    </row>
    <row r="735" spans="1:57">
      <c r="A735" s="691">
        <v>0.78472222222222221</v>
      </c>
      <c r="B735" s="10">
        <v>14.34</v>
      </c>
      <c r="C735" s="10">
        <v>16.43</v>
      </c>
      <c r="D735" s="10">
        <v>16.579999999999998</v>
      </c>
      <c r="E735" s="10">
        <v>15.71</v>
      </c>
      <c r="F735" s="10">
        <v>14.91</v>
      </c>
      <c r="G735" s="10">
        <v>17</v>
      </c>
      <c r="H735" s="10">
        <v>15.94</v>
      </c>
      <c r="I735" s="10">
        <v>13.98</v>
      </c>
      <c r="J735" s="13">
        <v>13.61</v>
      </c>
      <c r="K735" s="10">
        <v>15.81</v>
      </c>
      <c r="L735" s="10">
        <v>17.8</v>
      </c>
      <c r="M735" s="10">
        <v>15.7</v>
      </c>
      <c r="N735" s="10">
        <v>17.29</v>
      </c>
      <c r="O735" s="10">
        <v>16.2</v>
      </c>
      <c r="P735" s="10">
        <v>16.66</v>
      </c>
      <c r="Q735" s="10">
        <v>13.27</v>
      </c>
      <c r="R735" s="676"/>
      <c r="S735" s="692">
        <v>0.78472222222222221</v>
      </c>
      <c r="T735" s="10">
        <f t="shared" si="52"/>
        <v>0</v>
      </c>
      <c r="U735" s="10">
        <f t="shared" si="52"/>
        <v>0</v>
      </c>
      <c r="V735" s="10">
        <f t="shared" si="52"/>
        <v>0</v>
      </c>
      <c r="W735" s="10">
        <f t="shared" si="52"/>
        <v>0</v>
      </c>
      <c r="X735" s="10">
        <f t="shared" si="52"/>
        <v>0</v>
      </c>
      <c r="Y735" s="10">
        <f t="shared" si="52"/>
        <v>0.12999999999999901</v>
      </c>
      <c r="Z735" s="10">
        <f t="shared" si="54"/>
        <v>0</v>
      </c>
      <c r="AA735" s="10">
        <f t="shared" si="54"/>
        <v>0</v>
      </c>
      <c r="AB735" s="13">
        <f t="shared" si="54"/>
        <v>0</v>
      </c>
      <c r="AC735" s="10">
        <f t="shared" si="54"/>
        <v>0</v>
      </c>
      <c r="AD735" s="10">
        <f t="shared" si="54"/>
        <v>8.9999999999999858E-2</v>
      </c>
      <c r="AE735" s="10">
        <f t="shared" si="53"/>
        <v>0</v>
      </c>
      <c r="AF735" s="10">
        <f t="shared" si="53"/>
        <v>0.11999999999999744</v>
      </c>
      <c r="AG735" s="10">
        <f t="shared" si="53"/>
        <v>0</v>
      </c>
      <c r="AH735" s="10">
        <f t="shared" si="53"/>
        <v>0</v>
      </c>
      <c r="AI735" s="10">
        <f t="shared" si="53"/>
        <v>0</v>
      </c>
      <c r="AJ735" s="10"/>
      <c r="AK735" s="10"/>
      <c r="AL735" s="10"/>
      <c r="AM735" s="10"/>
      <c r="AN735" s="10"/>
      <c r="AO735" s="10"/>
      <c r="AP735" s="10"/>
      <c r="AQ735" s="10"/>
      <c r="AR735" s="10"/>
      <c r="AS735" s="10"/>
      <c r="AT735" s="10"/>
      <c r="AU735" s="10"/>
      <c r="AV735" s="10"/>
      <c r="AW735" s="10"/>
      <c r="AX735" s="10"/>
      <c r="AY735" s="10"/>
      <c r="AZ735" s="10"/>
      <c r="BA735" s="10"/>
      <c r="BB735" s="10"/>
      <c r="BC735" s="10"/>
      <c r="BD735" s="10"/>
      <c r="BE735" s="173"/>
    </row>
    <row r="736" spans="1:57" ht="16" thickBot="1">
      <c r="A736" s="691">
        <v>0.78819444444444453</v>
      </c>
      <c r="B736" s="10">
        <v>14.37</v>
      </c>
      <c r="C736" s="10">
        <v>16.43</v>
      </c>
      <c r="D736" s="10">
        <v>16.579999999999998</v>
      </c>
      <c r="E736" s="10">
        <v>15.71</v>
      </c>
      <c r="F736" s="10">
        <v>14.91</v>
      </c>
      <c r="G736" s="10">
        <v>17.059999999999999</v>
      </c>
      <c r="H736" s="10">
        <v>15.94</v>
      </c>
      <c r="I736" s="10">
        <v>13.98</v>
      </c>
      <c r="J736" s="13">
        <v>13.61</v>
      </c>
      <c r="K736" s="10">
        <v>15.81</v>
      </c>
      <c r="L736" s="10">
        <v>17.89</v>
      </c>
      <c r="M736" s="10">
        <v>15.7</v>
      </c>
      <c r="N736" s="10">
        <v>17.329999999999998</v>
      </c>
      <c r="O736" s="10">
        <v>16.2</v>
      </c>
      <c r="P736" s="10">
        <v>16.66</v>
      </c>
      <c r="Q736" s="10">
        <v>13.28</v>
      </c>
      <c r="R736" s="676"/>
      <c r="S736" s="692">
        <v>0.78819444444444453</v>
      </c>
      <c r="T736" s="10">
        <f t="shared" si="52"/>
        <v>2.9999999999999361E-2</v>
      </c>
      <c r="U736" s="10">
        <f t="shared" si="52"/>
        <v>0</v>
      </c>
      <c r="V736" s="10">
        <f t="shared" si="52"/>
        <v>0</v>
      </c>
      <c r="W736" s="10">
        <f t="shared" si="52"/>
        <v>0</v>
      </c>
      <c r="X736" s="10">
        <f t="shared" si="52"/>
        <v>0</v>
      </c>
      <c r="Y736" s="10">
        <f t="shared" si="52"/>
        <v>5.9999999999998721E-2</v>
      </c>
      <c r="Z736" s="10">
        <f t="shared" si="54"/>
        <v>0</v>
      </c>
      <c r="AA736" s="10">
        <f t="shared" si="54"/>
        <v>0</v>
      </c>
      <c r="AB736" s="13">
        <f t="shared" si="54"/>
        <v>0</v>
      </c>
      <c r="AC736" s="10">
        <f t="shared" si="54"/>
        <v>0</v>
      </c>
      <c r="AD736" s="10">
        <f t="shared" si="54"/>
        <v>8.9999999999999858E-2</v>
      </c>
      <c r="AE736" s="10">
        <f t="shared" si="53"/>
        <v>0</v>
      </c>
      <c r="AF736" s="10">
        <f t="shared" si="53"/>
        <v>3.9999999999999147E-2</v>
      </c>
      <c r="AG736" s="10">
        <f t="shared" si="53"/>
        <v>0</v>
      </c>
      <c r="AH736" s="10">
        <f t="shared" si="53"/>
        <v>0</v>
      </c>
      <c r="AI736" s="10">
        <f t="shared" si="53"/>
        <v>9.9999999999997868E-3</v>
      </c>
      <c r="AJ736" s="10"/>
      <c r="AK736" s="10"/>
      <c r="AL736" s="10"/>
      <c r="AM736" s="10"/>
      <c r="AN736" s="10"/>
      <c r="AO736" s="10"/>
      <c r="AP736" s="10"/>
      <c r="AQ736" s="10"/>
      <c r="AR736" s="10"/>
      <c r="AS736" s="10"/>
      <c r="AT736" s="10"/>
      <c r="AU736" s="10"/>
      <c r="AV736" s="10"/>
      <c r="AW736" s="10"/>
      <c r="AX736" s="10"/>
      <c r="AY736" s="10"/>
      <c r="AZ736" s="10"/>
      <c r="BA736" s="10"/>
      <c r="BB736" s="10"/>
      <c r="BC736" s="10"/>
      <c r="BD736" s="10"/>
      <c r="BE736" s="173"/>
    </row>
    <row r="737" spans="1:57" ht="16" thickTop="1">
      <c r="A737" s="693">
        <v>0.79166666666666663</v>
      </c>
      <c r="B737" s="685">
        <v>14.37</v>
      </c>
      <c r="C737" s="685">
        <v>16.43</v>
      </c>
      <c r="D737" s="685">
        <v>16.579999999999998</v>
      </c>
      <c r="E737" s="685">
        <v>15.71</v>
      </c>
      <c r="F737" s="685">
        <v>14.91</v>
      </c>
      <c r="G737" s="685">
        <v>17.09</v>
      </c>
      <c r="H737" s="685">
        <v>15.94</v>
      </c>
      <c r="I737" s="685">
        <v>13.98</v>
      </c>
      <c r="J737" s="686">
        <v>13.61</v>
      </c>
      <c r="K737" s="685">
        <v>15.82</v>
      </c>
      <c r="L737" s="685">
        <v>17.89</v>
      </c>
      <c r="M737" s="685">
        <v>15.7</v>
      </c>
      <c r="N737" s="685">
        <v>17.329999999999998</v>
      </c>
      <c r="O737" s="685">
        <v>16.2</v>
      </c>
      <c r="P737" s="685">
        <v>16.66</v>
      </c>
      <c r="Q737" s="685">
        <v>13.28</v>
      </c>
      <c r="R737" s="676"/>
      <c r="S737" s="684">
        <v>0.79166666666666663</v>
      </c>
      <c r="T737" s="685">
        <f t="shared" si="52"/>
        <v>0</v>
      </c>
      <c r="U737" s="685">
        <f t="shared" si="52"/>
        <v>0</v>
      </c>
      <c r="V737" s="685">
        <f t="shared" si="52"/>
        <v>0</v>
      </c>
      <c r="W737" s="685">
        <f t="shared" si="52"/>
        <v>0</v>
      </c>
      <c r="X737" s="685">
        <f t="shared" si="52"/>
        <v>0</v>
      </c>
      <c r="Y737" s="685">
        <f t="shared" si="52"/>
        <v>3.0000000000001137E-2</v>
      </c>
      <c r="Z737" s="685">
        <f t="shared" si="54"/>
        <v>0</v>
      </c>
      <c r="AA737" s="685">
        <f t="shared" si="54"/>
        <v>0</v>
      </c>
      <c r="AB737" s="686">
        <f t="shared" si="54"/>
        <v>0</v>
      </c>
      <c r="AC737" s="685">
        <f t="shared" si="54"/>
        <v>9.9999999999997868E-3</v>
      </c>
      <c r="AD737" s="685">
        <f t="shared" si="54"/>
        <v>0</v>
      </c>
      <c r="AE737" s="685">
        <f t="shared" si="53"/>
        <v>0</v>
      </c>
      <c r="AF737" s="685">
        <f t="shared" si="53"/>
        <v>0</v>
      </c>
      <c r="AG737" s="685">
        <f t="shared" si="53"/>
        <v>0</v>
      </c>
      <c r="AH737" s="685">
        <f t="shared" si="53"/>
        <v>0</v>
      </c>
      <c r="AI737" s="685">
        <f t="shared" si="53"/>
        <v>0</v>
      </c>
      <c r="AJ737" s="10"/>
      <c r="AK737" s="10"/>
      <c r="AL737" s="10"/>
      <c r="AM737" s="10"/>
      <c r="AN737" s="10"/>
      <c r="AO737" s="10"/>
      <c r="AP737" s="10"/>
      <c r="AQ737" s="10"/>
      <c r="AR737" s="10"/>
      <c r="AS737" s="10"/>
      <c r="AT737" s="10"/>
      <c r="AU737" s="10"/>
      <c r="AV737" s="10"/>
      <c r="AW737" s="10"/>
      <c r="AX737" s="10"/>
      <c r="AY737" s="10"/>
      <c r="AZ737" s="10"/>
      <c r="BA737" s="10"/>
      <c r="BB737" s="10"/>
      <c r="BC737" s="10"/>
      <c r="BD737" s="10"/>
      <c r="BE737" s="173"/>
    </row>
    <row r="738" spans="1:57">
      <c r="A738" s="688">
        <v>0.79513888888888884</v>
      </c>
      <c r="B738" s="689">
        <v>14.37</v>
      </c>
      <c r="C738" s="689">
        <v>16.46</v>
      </c>
      <c r="D738" s="689">
        <v>16.579999999999998</v>
      </c>
      <c r="E738" s="689">
        <v>15.71</v>
      </c>
      <c r="F738" s="689">
        <v>14.91</v>
      </c>
      <c r="G738" s="689">
        <v>17.09</v>
      </c>
      <c r="H738" s="689">
        <v>15.94</v>
      </c>
      <c r="I738" s="689">
        <v>14.03</v>
      </c>
      <c r="J738" s="683">
        <v>13.63</v>
      </c>
      <c r="K738" s="689">
        <v>15.82</v>
      </c>
      <c r="L738" s="689">
        <v>17.89</v>
      </c>
      <c r="M738" s="689">
        <v>15.98</v>
      </c>
      <c r="N738" s="689">
        <v>17.329999999999998</v>
      </c>
      <c r="O738" s="689">
        <v>16.22</v>
      </c>
      <c r="P738" s="689">
        <v>16.66</v>
      </c>
      <c r="Q738" s="689">
        <v>13.29</v>
      </c>
      <c r="R738" s="676"/>
      <c r="S738" s="694">
        <v>0.79513888888888884</v>
      </c>
      <c r="T738" s="689">
        <f t="shared" si="52"/>
        <v>0</v>
      </c>
      <c r="U738" s="689">
        <f t="shared" si="52"/>
        <v>3.0000000000001137E-2</v>
      </c>
      <c r="V738" s="689">
        <f t="shared" si="52"/>
        <v>0</v>
      </c>
      <c r="W738" s="689">
        <f t="shared" si="52"/>
        <v>0</v>
      </c>
      <c r="X738" s="689">
        <f t="shared" si="52"/>
        <v>0</v>
      </c>
      <c r="Y738" s="689">
        <f t="shared" si="52"/>
        <v>0</v>
      </c>
      <c r="Z738" s="689">
        <f t="shared" si="54"/>
        <v>0</v>
      </c>
      <c r="AA738" s="689">
        <f t="shared" si="54"/>
        <v>4.9999999999998934E-2</v>
      </c>
      <c r="AB738" s="683">
        <f t="shared" si="54"/>
        <v>2.000000000000135E-2</v>
      </c>
      <c r="AC738" s="689">
        <f t="shared" si="54"/>
        <v>0</v>
      </c>
      <c r="AD738" s="689">
        <f t="shared" si="54"/>
        <v>0</v>
      </c>
      <c r="AE738" s="689">
        <f t="shared" si="53"/>
        <v>0.28000000000000114</v>
      </c>
      <c r="AF738" s="689">
        <f t="shared" si="53"/>
        <v>0</v>
      </c>
      <c r="AG738" s="689">
        <f t="shared" si="53"/>
        <v>1.9999999999999574E-2</v>
      </c>
      <c r="AH738" s="689">
        <f t="shared" si="53"/>
        <v>0</v>
      </c>
      <c r="AI738" s="689">
        <f t="shared" si="53"/>
        <v>9.9999999999997868E-3</v>
      </c>
      <c r="AJ738" s="10"/>
      <c r="AK738" s="10"/>
      <c r="AL738" s="10"/>
      <c r="AM738" s="10"/>
      <c r="AN738" s="10"/>
      <c r="AO738" s="10"/>
      <c r="AP738" s="10"/>
      <c r="AQ738" s="10"/>
      <c r="AR738" s="10"/>
      <c r="AS738" s="10"/>
      <c r="AT738" s="10"/>
      <c r="AU738" s="10"/>
      <c r="AV738" s="10"/>
      <c r="AW738" s="10"/>
      <c r="AX738" s="10"/>
      <c r="AY738" s="10"/>
      <c r="AZ738" s="10"/>
      <c r="BA738" s="10"/>
      <c r="BB738" s="10"/>
      <c r="BC738" s="10"/>
      <c r="BD738" s="10"/>
      <c r="BE738" s="173"/>
    </row>
    <row r="739" spans="1:57">
      <c r="A739" s="688">
        <v>0.79861111111111116</v>
      </c>
      <c r="B739" s="689">
        <v>14.37</v>
      </c>
      <c r="C739" s="689">
        <v>16.809999999999999</v>
      </c>
      <c r="D739" s="689">
        <v>16.579999999999998</v>
      </c>
      <c r="E739" s="689">
        <v>15.71</v>
      </c>
      <c r="F739" s="689">
        <v>14.91</v>
      </c>
      <c r="G739" s="689">
        <v>17.09</v>
      </c>
      <c r="H739" s="689">
        <v>15.94</v>
      </c>
      <c r="I739" s="689">
        <v>14.06</v>
      </c>
      <c r="J739" s="683">
        <v>13.63</v>
      </c>
      <c r="K739" s="689">
        <v>15.82</v>
      </c>
      <c r="L739" s="689">
        <v>17.89</v>
      </c>
      <c r="M739" s="689">
        <v>16.010000000000002</v>
      </c>
      <c r="N739" s="689">
        <v>17.329999999999998</v>
      </c>
      <c r="O739" s="689">
        <v>16.22</v>
      </c>
      <c r="P739" s="689">
        <v>16.66</v>
      </c>
      <c r="Q739" s="689">
        <v>13.29</v>
      </c>
      <c r="R739" s="676"/>
      <c r="S739" s="694">
        <v>0.79861111111111116</v>
      </c>
      <c r="T739" s="689">
        <f t="shared" si="52"/>
        <v>0</v>
      </c>
      <c r="U739" s="689">
        <f t="shared" si="52"/>
        <v>0.34999999999999787</v>
      </c>
      <c r="V739" s="689">
        <f t="shared" si="52"/>
        <v>0</v>
      </c>
      <c r="W739" s="689">
        <f t="shared" si="52"/>
        <v>0</v>
      </c>
      <c r="X739" s="689">
        <f t="shared" si="52"/>
        <v>0</v>
      </c>
      <c r="Y739" s="689">
        <f t="shared" si="52"/>
        <v>0</v>
      </c>
      <c r="Z739" s="689">
        <f t="shared" si="54"/>
        <v>0</v>
      </c>
      <c r="AA739" s="689">
        <f t="shared" si="54"/>
        <v>3.0000000000001137E-2</v>
      </c>
      <c r="AB739" s="683">
        <f t="shared" si="54"/>
        <v>0</v>
      </c>
      <c r="AC739" s="689">
        <f t="shared" si="54"/>
        <v>0</v>
      </c>
      <c r="AD739" s="689">
        <f t="shared" si="54"/>
        <v>0</v>
      </c>
      <c r="AE739" s="689">
        <f t="shared" si="53"/>
        <v>3.0000000000001137E-2</v>
      </c>
      <c r="AF739" s="689">
        <f t="shared" si="53"/>
        <v>0</v>
      </c>
      <c r="AG739" s="689">
        <f t="shared" si="53"/>
        <v>0</v>
      </c>
      <c r="AH739" s="689">
        <f t="shared" si="53"/>
        <v>0</v>
      </c>
      <c r="AI739" s="689">
        <f t="shared" si="53"/>
        <v>0</v>
      </c>
      <c r="AJ739" s="10"/>
      <c r="AK739" s="10"/>
      <c r="AL739" s="10"/>
      <c r="AM739" s="10"/>
      <c r="AN739" s="10"/>
      <c r="AO739" s="10"/>
      <c r="AP739" s="10"/>
      <c r="AQ739" s="10"/>
      <c r="AR739" s="10"/>
      <c r="AS739" s="10"/>
      <c r="AT739" s="10"/>
      <c r="AU739" s="10"/>
      <c r="AV739" s="10"/>
      <c r="AW739" s="10"/>
      <c r="AX739" s="10"/>
      <c r="AY739" s="10"/>
      <c r="AZ739" s="10"/>
      <c r="BA739" s="10"/>
      <c r="BB739" s="10"/>
      <c r="BC739" s="10"/>
      <c r="BD739" s="10"/>
      <c r="BE739" s="173"/>
    </row>
    <row r="740" spans="1:57">
      <c r="A740" s="688">
        <v>0.80208333333333337</v>
      </c>
      <c r="B740" s="689">
        <v>14.37</v>
      </c>
      <c r="C740" s="689">
        <v>16.82</v>
      </c>
      <c r="D740" s="689">
        <v>16.579999999999998</v>
      </c>
      <c r="E740" s="689">
        <v>15.71</v>
      </c>
      <c r="F740" s="689">
        <v>14.96</v>
      </c>
      <c r="G740" s="689">
        <v>17.09</v>
      </c>
      <c r="H740" s="689">
        <v>16.010000000000002</v>
      </c>
      <c r="I740" s="689">
        <v>14.13</v>
      </c>
      <c r="J740" s="683">
        <v>13.63</v>
      </c>
      <c r="K740" s="689">
        <v>15.82</v>
      </c>
      <c r="L740" s="689">
        <v>17.89</v>
      </c>
      <c r="M740" s="689">
        <v>16.010000000000002</v>
      </c>
      <c r="N740" s="689">
        <v>17.329999999999998</v>
      </c>
      <c r="O740" s="689">
        <v>16.22</v>
      </c>
      <c r="P740" s="689">
        <v>16.66</v>
      </c>
      <c r="Q740" s="689">
        <v>13.29</v>
      </c>
      <c r="R740" s="676"/>
      <c r="S740" s="694">
        <v>0.80208333333333337</v>
      </c>
      <c r="T740" s="689">
        <f t="shared" si="52"/>
        <v>0</v>
      </c>
      <c r="U740" s="689">
        <f t="shared" si="52"/>
        <v>1.0000000000001563E-2</v>
      </c>
      <c r="V740" s="689">
        <f t="shared" si="52"/>
        <v>0</v>
      </c>
      <c r="W740" s="689">
        <f t="shared" si="52"/>
        <v>0</v>
      </c>
      <c r="X740" s="689">
        <f t="shared" si="52"/>
        <v>5.0000000000000711E-2</v>
      </c>
      <c r="Y740" s="689">
        <f t="shared" si="52"/>
        <v>0</v>
      </c>
      <c r="Z740" s="689">
        <f t="shared" si="54"/>
        <v>7.0000000000002061E-2</v>
      </c>
      <c r="AA740" s="689">
        <f t="shared" si="54"/>
        <v>7.0000000000000284E-2</v>
      </c>
      <c r="AB740" s="683">
        <f t="shared" si="54"/>
        <v>0</v>
      </c>
      <c r="AC740" s="689">
        <f t="shared" si="54"/>
        <v>0</v>
      </c>
      <c r="AD740" s="689">
        <f t="shared" si="54"/>
        <v>0</v>
      </c>
      <c r="AE740" s="689">
        <f t="shared" si="53"/>
        <v>0</v>
      </c>
      <c r="AF740" s="689">
        <f t="shared" si="53"/>
        <v>0</v>
      </c>
      <c r="AG740" s="689">
        <f t="shared" si="53"/>
        <v>0</v>
      </c>
      <c r="AH740" s="689">
        <f t="shared" si="53"/>
        <v>0</v>
      </c>
      <c r="AI740" s="689">
        <f t="shared" si="53"/>
        <v>0</v>
      </c>
      <c r="AJ740" s="10"/>
      <c r="AK740" s="10"/>
      <c r="AL740" s="10"/>
      <c r="AM740" s="10"/>
      <c r="AN740" s="10"/>
      <c r="AO740" s="10"/>
      <c r="AP740" s="10"/>
      <c r="AQ740" s="10"/>
      <c r="AR740" s="10"/>
      <c r="AS740" s="10"/>
      <c r="AT740" s="10"/>
      <c r="AU740" s="10"/>
      <c r="AV740" s="10"/>
      <c r="AW740" s="10"/>
      <c r="AX740" s="10"/>
      <c r="AY740" s="10"/>
      <c r="AZ740" s="10"/>
      <c r="BA740" s="10"/>
      <c r="BB740" s="10"/>
      <c r="BC740" s="10"/>
      <c r="BD740" s="10"/>
      <c r="BE740" s="173"/>
    </row>
    <row r="741" spans="1:57">
      <c r="A741" s="688">
        <v>0.80555555555555547</v>
      </c>
      <c r="B741" s="689">
        <v>14.38</v>
      </c>
      <c r="C741" s="689">
        <v>16.82</v>
      </c>
      <c r="D741" s="689">
        <v>16.579999999999998</v>
      </c>
      <c r="E741" s="689">
        <v>15.71</v>
      </c>
      <c r="F741" s="689">
        <v>15.13</v>
      </c>
      <c r="G741" s="689">
        <v>17.09</v>
      </c>
      <c r="H741" s="689">
        <v>16.07</v>
      </c>
      <c r="I741" s="689">
        <v>14.13</v>
      </c>
      <c r="J741" s="683">
        <v>13.68</v>
      </c>
      <c r="K741" s="689">
        <v>15.83</v>
      </c>
      <c r="L741" s="689">
        <v>17.89</v>
      </c>
      <c r="M741" s="689">
        <v>16.010000000000002</v>
      </c>
      <c r="N741" s="689">
        <v>17.329999999999998</v>
      </c>
      <c r="O741" s="689">
        <v>16.32</v>
      </c>
      <c r="P741" s="689">
        <v>16.66</v>
      </c>
      <c r="Q741" s="689">
        <v>13.29</v>
      </c>
      <c r="R741" s="676"/>
      <c r="S741" s="694">
        <v>0.80555555555555547</v>
      </c>
      <c r="T741" s="689">
        <f t="shared" si="52"/>
        <v>1.0000000000001563E-2</v>
      </c>
      <c r="U741" s="689">
        <f t="shared" si="52"/>
        <v>0</v>
      </c>
      <c r="V741" s="689">
        <f t="shared" si="52"/>
        <v>0</v>
      </c>
      <c r="W741" s="689">
        <f t="shared" si="52"/>
        <v>0</v>
      </c>
      <c r="X741" s="689">
        <f t="shared" si="52"/>
        <v>0.16999999999999993</v>
      </c>
      <c r="Y741" s="689">
        <f t="shared" si="52"/>
        <v>0</v>
      </c>
      <c r="Z741" s="689">
        <f t="shared" si="54"/>
        <v>5.9999999999998721E-2</v>
      </c>
      <c r="AA741" s="689">
        <f t="shared" si="54"/>
        <v>0</v>
      </c>
      <c r="AB741" s="683">
        <f t="shared" si="54"/>
        <v>4.9999999999998934E-2</v>
      </c>
      <c r="AC741" s="689">
        <f t="shared" si="54"/>
        <v>9.9999999999997868E-3</v>
      </c>
      <c r="AD741" s="689">
        <f t="shared" si="54"/>
        <v>0</v>
      </c>
      <c r="AE741" s="689">
        <f t="shared" si="53"/>
        <v>0</v>
      </c>
      <c r="AF741" s="689">
        <f t="shared" si="53"/>
        <v>0</v>
      </c>
      <c r="AG741" s="689">
        <f t="shared" si="53"/>
        <v>0.10000000000000142</v>
      </c>
      <c r="AH741" s="689">
        <f t="shared" si="53"/>
        <v>0</v>
      </c>
      <c r="AI741" s="689">
        <f t="shared" si="53"/>
        <v>0</v>
      </c>
      <c r="AJ741" s="10"/>
      <c r="AK741" s="10"/>
      <c r="AL741" s="10"/>
      <c r="AM741" s="10"/>
      <c r="AN741" s="10"/>
      <c r="AO741" s="10"/>
      <c r="AP741" s="10"/>
      <c r="AQ741" s="10"/>
      <c r="AR741" s="10"/>
      <c r="AS741" s="10"/>
      <c r="AT741" s="10"/>
      <c r="AU741" s="10"/>
      <c r="AV741" s="10"/>
      <c r="AW741" s="10"/>
      <c r="AX741" s="10"/>
      <c r="AY741" s="10"/>
      <c r="AZ741" s="10"/>
      <c r="BA741" s="10"/>
      <c r="BB741" s="10"/>
      <c r="BC741" s="10"/>
      <c r="BD741" s="10"/>
      <c r="BE741" s="173"/>
    </row>
    <row r="742" spans="1:57">
      <c r="A742" s="688">
        <v>0.80902777777777779</v>
      </c>
      <c r="B742" s="689">
        <v>14.39</v>
      </c>
      <c r="C742" s="689">
        <v>16.82</v>
      </c>
      <c r="D742" s="689">
        <v>16.579999999999998</v>
      </c>
      <c r="E742" s="689">
        <v>15.71</v>
      </c>
      <c r="F742" s="689">
        <v>15.15</v>
      </c>
      <c r="G742" s="689">
        <v>17.25</v>
      </c>
      <c r="H742" s="689">
        <v>16.07</v>
      </c>
      <c r="I742" s="689">
        <v>14.13</v>
      </c>
      <c r="J742" s="683">
        <v>13.68</v>
      </c>
      <c r="K742" s="689">
        <v>15.83</v>
      </c>
      <c r="L742" s="689">
        <v>18.010000000000002</v>
      </c>
      <c r="M742" s="689">
        <v>16.010000000000002</v>
      </c>
      <c r="N742" s="689">
        <v>17.329999999999998</v>
      </c>
      <c r="O742" s="689">
        <v>16.32</v>
      </c>
      <c r="P742" s="689">
        <v>16.66</v>
      </c>
      <c r="Q742" s="689">
        <v>13.29</v>
      </c>
      <c r="R742" s="676"/>
      <c r="S742" s="694">
        <v>0.80902777777777779</v>
      </c>
      <c r="T742" s="689">
        <f t="shared" si="52"/>
        <v>9.9999999999997868E-3</v>
      </c>
      <c r="U742" s="689">
        <f t="shared" si="52"/>
        <v>0</v>
      </c>
      <c r="V742" s="689">
        <f t="shared" si="52"/>
        <v>0</v>
      </c>
      <c r="W742" s="689">
        <f t="shared" si="52"/>
        <v>0</v>
      </c>
      <c r="X742" s="689">
        <f t="shared" si="52"/>
        <v>1.9999999999999574E-2</v>
      </c>
      <c r="Y742" s="689">
        <f t="shared" si="52"/>
        <v>0.16000000000000014</v>
      </c>
      <c r="Z742" s="689">
        <f t="shared" si="54"/>
        <v>0</v>
      </c>
      <c r="AA742" s="689">
        <f t="shared" si="54"/>
        <v>0</v>
      </c>
      <c r="AB742" s="683">
        <f t="shared" si="54"/>
        <v>0</v>
      </c>
      <c r="AC742" s="689">
        <f t="shared" si="54"/>
        <v>0</v>
      </c>
      <c r="AD742" s="689">
        <f t="shared" si="54"/>
        <v>0.12000000000000099</v>
      </c>
      <c r="AE742" s="689">
        <f t="shared" si="53"/>
        <v>0</v>
      </c>
      <c r="AF742" s="689">
        <f t="shared" si="53"/>
        <v>0</v>
      </c>
      <c r="AG742" s="689">
        <f t="shared" si="53"/>
        <v>0</v>
      </c>
      <c r="AH742" s="689">
        <f t="shared" si="53"/>
        <v>0</v>
      </c>
      <c r="AI742" s="689">
        <f t="shared" si="53"/>
        <v>0</v>
      </c>
      <c r="AJ742" s="10"/>
      <c r="AK742" s="10"/>
      <c r="AL742" s="10"/>
      <c r="AM742" s="10"/>
      <c r="AN742" s="10"/>
      <c r="AO742" s="10"/>
      <c r="AP742" s="10"/>
      <c r="AQ742" s="10"/>
      <c r="AR742" s="10"/>
      <c r="AS742" s="10"/>
      <c r="AT742" s="10"/>
      <c r="AU742" s="10"/>
      <c r="AV742" s="10"/>
      <c r="AW742" s="10"/>
      <c r="AX742" s="10"/>
      <c r="AY742" s="10"/>
      <c r="AZ742" s="10"/>
      <c r="BA742" s="10"/>
      <c r="BB742" s="10"/>
      <c r="BC742" s="10"/>
      <c r="BD742" s="10"/>
      <c r="BE742" s="173"/>
    </row>
    <row r="743" spans="1:57">
      <c r="A743" s="688">
        <v>0.8125</v>
      </c>
      <c r="B743" s="689">
        <v>14.4</v>
      </c>
      <c r="C743" s="689">
        <v>16.82</v>
      </c>
      <c r="D743" s="689">
        <v>16.579999999999998</v>
      </c>
      <c r="E743" s="689">
        <v>15.71</v>
      </c>
      <c r="F743" s="689">
        <v>15.15</v>
      </c>
      <c r="G743" s="689">
        <v>17.25</v>
      </c>
      <c r="H743" s="689">
        <v>16.07</v>
      </c>
      <c r="I743" s="689">
        <v>14.13</v>
      </c>
      <c r="J743" s="683">
        <v>13.68</v>
      </c>
      <c r="K743" s="689">
        <v>15.83</v>
      </c>
      <c r="L743" s="689">
        <v>18.010000000000002</v>
      </c>
      <c r="M743" s="689">
        <v>16.010000000000002</v>
      </c>
      <c r="N743" s="689">
        <v>17.329999999999998</v>
      </c>
      <c r="O743" s="689">
        <v>16.440000000000001</v>
      </c>
      <c r="P743" s="689">
        <v>16.66</v>
      </c>
      <c r="Q743" s="689">
        <v>13.41</v>
      </c>
      <c r="R743" s="676"/>
      <c r="S743" s="694">
        <v>0.8125</v>
      </c>
      <c r="T743" s="689">
        <f t="shared" si="52"/>
        <v>9.9999999999997868E-3</v>
      </c>
      <c r="U743" s="689">
        <f t="shared" si="52"/>
        <v>0</v>
      </c>
      <c r="V743" s="689">
        <f t="shared" si="52"/>
        <v>0</v>
      </c>
      <c r="W743" s="689">
        <f t="shared" si="52"/>
        <v>0</v>
      </c>
      <c r="X743" s="689">
        <f t="shared" si="52"/>
        <v>0</v>
      </c>
      <c r="Y743" s="689">
        <f t="shared" si="52"/>
        <v>0</v>
      </c>
      <c r="Z743" s="689">
        <f t="shared" si="54"/>
        <v>0</v>
      </c>
      <c r="AA743" s="689">
        <f t="shared" si="54"/>
        <v>0</v>
      </c>
      <c r="AB743" s="683">
        <f t="shared" si="54"/>
        <v>0</v>
      </c>
      <c r="AC743" s="689">
        <f t="shared" si="54"/>
        <v>0</v>
      </c>
      <c r="AD743" s="689">
        <f t="shared" si="54"/>
        <v>0</v>
      </c>
      <c r="AE743" s="689">
        <f t="shared" si="53"/>
        <v>0</v>
      </c>
      <c r="AF743" s="689">
        <f t="shared" si="53"/>
        <v>0</v>
      </c>
      <c r="AG743" s="689">
        <f t="shared" si="53"/>
        <v>0.12000000000000099</v>
      </c>
      <c r="AH743" s="689">
        <f t="shared" si="53"/>
        <v>0</v>
      </c>
      <c r="AI743" s="689">
        <f t="shared" si="53"/>
        <v>0.12000000000000099</v>
      </c>
      <c r="AJ743" s="10"/>
      <c r="AK743" s="10"/>
      <c r="AL743" s="10"/>
      <c r="AM743" s="10"/>
      <c r="AN743" s="10"/>
      <c r="AO743" s="10"/>
      <c r="AP743" s="10"/>
      <c r="AQ743" s="10"/>
      <c r="AR743" s="10"/>
      <c r="AS743" s="10"/>
      <c r="AT743" s="10"/>
      <c r="AU743" s="10"/>
      <c r="AV743" s="10"/>
      <c r="AW743" s="10"/>
      <c r="AX743" s="10"/>
      <c r="AY743" s="10"/>
      <c r="AZ743" s="10"/>
      <c r="BA743" s="10"/>
      <c r="BB743" s="10"/>
      <c r="BC743" s="10"/>
      <c r="BD743" s="10"/>
      <c r="BE743" s="173"/>
    </row>
    <row r="744" spans="1:57">
      <c r="A744" s="688">
        <v>0.81597222222222221</v>
      </c>
      <c r="B744" s="689">
        <v>14.51</v>
      </c>
      <c r="C744" s="689">
        <v>16.82</v>
      </c>
      <c r="D744" s="689">
        <v>16.61</v>
      </c>
      <c r="E744" s="689">
        <v>15.71</v>
      </c>
      <c r="F744" s="689">
        <v>15.15</v>
      </c>
      <c r="G744" s="689">
        <v>17.25</v>
      </c>
      <c r="H744" s="689">
        <v>16.07</v>
      </c>
      <c r="I744" s="689">
        <v>14.13</v>
      </c>
      <c r="J744" s="683">
        <v>13.68</v>
      </c>
      <c r="K744" s="689">
        <v>15.91</v>
      </c>
      <c r="L744" s="689">
        <v>18.010000000000002</v>
      </c>
      <c r="M744" s="689">
        <v>16.010000000000002</v>
      </c>
      <c r="N744" s="689">
        <v>17.34</v>
      </c>
      <c r="O744" s="689">
        <v>16.440000000000001</v>
      </c>
      <c r="P744" s="689">
        <v>16.670000000000002</v>
      </c>
      <c r="Q744" s="689">
        <v>13.43</v>
      </c>
      <c r="R744" s="676"/>
      <c r="S744" s="694">
        <v>0.81597222222222221</v>
      </c>
      <c r="T744" s="689">
        <f t="shared" si="52"/>
        <v>0.10999999999999943</v>
      </c>
      <c r="U744" s="689">
        <f t="shared" si="52"/>
        <v>0</v>
      </c>
      <c r="V744" s="689">
        <f t="shared" si="52"/>
        <v>3.0000000000001137E-2</v>
      </c>
      <c r="W744" s="689">
        <f t="shared" si="52"/>
        <v>0</v>
      </c>
      <c r="X744" s="689">
        <f t="shared" si="52"/>
        <v>0</v>
      </c>
      <c r="Y744" s="689">
        <f t="shared" si="52"/>
        <v>0</v>
      </c>
      <c r="Z744" s="689">
        <f t="shared" si="54"/>
        <v>0</v>
      </c>
      <c r="AA744" s="689">
        <f t="shared" si="54"/>
        <v>0</v>
      </c>
      <c r="AB744" s="683">
        <f t="shared" si="54"/>
        <v>0</v>
      </c>
      <c r="AC744" s="689">
        <f t="shared" si="54"/>
        <v>8.0000000000000071E-2</v>
      </c>
      <c r="AD744" s="689">
        <f t="shared" si="54"/>
        <v>0</v>
      </c>
      <c r="AE744" s="689">
        <f t="shared" si="53"/>
        <v>0</v>
      </c>
      <c r="AF744" s="689">
        <f t="shared" si="53"/>
        <v>1.0000000000001563E-2</v>
      </c>
      <c r="AG744" s="689">
        <f t="shared" si="53"/>
        <v>0</v>
      </c>
      <c r="AH744" s="689">
        <f t="shared" si="53"/>
        <v>1.0000000000001563E-2</v>
      </c>
      <c r="AI744" s="689">
        <f t="shared" si="53"/>
        <v>1.9999999999999574E-2</v>
      </c>
      <c r="AJ744" s="10"/>
      <c r="AK744" s="10"/>
      <c r="AL744" s="10"/>
      <c r="AM744" s="10"/>
      <c r="AN744" s="10"/>
      <c r="AO744" s="10"/>
      <c r="AP744" s="10"/>
      <c r="AQ744" s="10"/>
      <c r="AR744" s="10"/>
      <c r="AS744" s="10"/>
      <c r="AT744" s="10"/>
      <c r="AU744" s="10"/>
      <c r="AV744" s="10"/>
      <c r="AW744" s="10"/>
      <c r="AX744" s="10"/>
      <c r="AY744" s="10"/>
      <c r="AZ744" s="10"/>
      <c r="BA744" s="10"/>
      <c r="BB744" s="10"/>
      <c r="BC744" s="10"/>
      <c r="BD744" s="10"/>
      <c r="BE744" s="173"/>
    </row>
    <row r="745" spans="1:57">
      <c r="A745" s="688">
        <v>0.81944444444444453</v>
      </c>
      <c r="B745" s="689">
        <v>14.53</v>
      </c>
      <c r="C745" s="689">
        <v>16.82</v>
      </c>
      <c r="D745" s="689">
        <v>16.670000000000002</v>
      </c>
      <c r="E745" s="689">
        <v>15.71</v>
      </c>
      <c r="F745" s="689">
        <v>15.15</v>
      </c>
      <c r="G745" s="689">
        <v>17.25</v>
      </c>
      <c r="H745" s="689">
        <v>16.07</v>
      </c>
      <c r="I745" s="689">
        <v>14.13</v>
      </c>
      <c r="J745" s="683">
        <v>13.68</v>
      </c>
      <c r="K745" s="689">
        <v>15.91</v>
      </c>
      <c r="L745" s="689">
        <v>18.100000000000001</v>
      </c>
      <c r="M745" s="689">
        <v>16.010000000000002</v>
      </c>
      <c r="N745" s="689">
        <v>17.48</v>
      </c>
      <c r="O745" s="689">
        <v>16.440000000000001</v>
      </c>
      <c r="P745" s="689">
        <v>16.670000000000002</v>
      </c>
      <c r="Q745" s="689">
        <v>13.43</v>
      </c>
      <c r="R745" s="676"/>
      <c r="S745" s="694">
        <v>0.81944444444444453</v>
      </c>
      <c r="T745" s="689">
        <f t="shared" si="52"/>
        <v>1.9999999999999574E-2</v>
      </c>
      <c r="U745" s="689">
        <f t="shared" si="52"/>
        <v>0</v>
      </c>
      <c r="V745" s="689">
        <f t="shared" si="52"/>
        <v>6.0000000000002274E-2</v>
      </c>
      <c r="W745" s="689">
        <f t="shared" si="52"/>
        <v>0</v>
      </c>
      <c r="X745" s="689">
        <f t="shared" si="52"/>
        <v>0</v>
      </c>
      <c r="Y745" s="689">
        <f t="shared" si="52"/>
        <v>0</v>
      </c>
      <c r="Z745" s="689">
        <f t="shared" si="54"/>
        <v>0</v>
      </c>
      <c r="AA745" s="689">
        <f t="shared" si="54"/>
        <v>0</v>
      </c>
      <c r="AB745" s="683">
        <f t="shared" si="54"/>
        <v>0</v>
      </c>
      <c r="AC745" s="689">
        <f t="shared" si="54"/>
        <v>0</v>
      </c>
      <c r="AD745" s="689">
        <f t="shared" si="54"/>
        <v>8.9999999999999858E-2</v>
      </c>
      <c r="AE745" s="689">
        <f t="shared" si="53"/>
        <v>0</v>
      </c>
      <c r="AF745" s="689">
        <f t="shared" si="53"/>
        <v>0.14000000000000057</v>
      </c>
      <c r="AG745" s="689">
        <f t="shared" si="53"/>
        <v>0</v>
      </c>
      <c r="AH745" s="689">
        <f t="shared" si="53"/>
        <v>0</v>
      </c>
      <c r="AI745" s="689">
        <f t="shared" si="53"/>
        <v>0</v>
      </c>
      <c r="AJ745" s="10"/>
      <c r="AK745" s="10"/>
      <c r="AL745" s="10"/>
      <c r="AM745" s="10"/>
      <c r="AN745" s="10"/>
      <c r="AO745" s="10"/>
      <c r="AP745" s="10"/>
      <c r="AQ745" s="10"/>
      <c r="AR745" s="10"/>
      <c r="AS745" s="10"/>
      <c r="AT745" s="10"/>
      <c r="AU745" s="10"/>
      <c r="AV745" s="10"/>
      <c r="AW745" s="10"/>
      <c r="AX745" s="10"/>
      <c r="AY745" s="10"/>
      <c r="AZ745" s="10"/>
      <c r="BA745" s="10"/>
      <c r="BB745" s="10"/>
      <c r="BC745" s="10"/>
      <c r="BD745" s="10"/>
      <c r="BE745" s="173"/>
    </row>
    <row r="746" spans="1:57">
      <c r="A746" s="688">
        <v>0.82291666666666663</v>
      </c>
      <c r="B746" s="689">
        <v>14.53</v>
      </c>
      <c r="C746" s="689">
        <v>16.82</v>
      </c>
      <c r="D746" s="689">
        <v>16.75</v>
      </c>
      <c r="E746" s="689">
        <v>15.71</v>
      </c>
      <c r="F746" s="689">
        <v>15.15</v>
      </c>
      <c r="G746" s="689">
        <v>17.25</v>
      </c>
      <c r="H746" s="689">
        <v>16.07</v>
      </c>
      <c r="I746" s="689">
        <v>14.16</v>
      </c>
      <c r="J746" s="683">
        <v>13.68</v>
      </c>
      <c r="K746" s="689">
        <v>15.91</v>
      </c>
      <c r="L746" s="689">
        <v>18.100000000000001</v>
      </c>
      <c r="M746" s="689">
        <v>16.010000000000002</v>
      </c>
      <c r="N746" s="689">
        <v>17.48</v>
      </c>
      <c r="O746" s="689">
        <v>16.440000000000001</v>
      </c>
      <c r="P746" s="689">
        <v>16.690000000000001</v>
      </c>
      <c r="Q746" s="689">
        <v>13.43</v>
      </c>
      <c r="R746" s="676"/>
      <c r="S746" s="694">
        <v>0.82291666666666663</v>
      </c>
      <c r="T746" s="689">
        <f t="shared" si="52"/>
        <v>0</v>
      </c>
      <c r="U746" s="689">
        <f t="shared" si="52"/>
        <v>0</v>
      </c>
      <c r="V746" s="689">
        <f t="shared" si="52"/>
        <v>7.9999999999998295E-2</v>
      </c>
      <c r="W746" s="689">
        <f t="shared" si="52"/>
        <v>0</v>
      </c>
      <c r="X746" s="689">
        <f t="shared" si="52"/>
        <v>0</v>
      </c>
      <c r="Y746" s="689">
        <f t="shared" si="52"/>
        <v>0</v>
      </c>
      <c r="Z746" s="689">
        <f t="shared" si="54"/>
        <v>0</v>
      </c>
      <c r="AA746" s="689">
        <f t="shared" si="54"/>
        <v>2.9999999999999361E-2</v>
      </c>
      <c r="AB746" s="683">
        <f t="shared" si="54"/>
        <v>0</v>
      </c>
      <c r="AC746" s="689">
        <f t="shared" si="54"/>
        <v>0</v>
      </c>
      <c r="AD746" s="689">
        <f t="shared" si="54"/>
        <v>0</v>
      </c>
      <c r="AE746" s="689">
        <f t="shared" si="53"/>
        <v>0</v>
      </c>
      <c r="AF746" s="689">
        <f t="shared" si="53"/>
        <v>0</v>
      </c>
      <c r="AG746" s="689">
        <f t="shared" si="53"/>
        <v>0</v>
      </c>
      <c r="AH746" s="689">
        <f t="shared" si="53"/>
        <v>1.9999999999999574E-2</v>
      </c>
      <c r="AI746" s="689">
        <f t="shared" si="53"/>
        <v>0</v>
      </c>
      <c r="AJ746" s="10"/>
      <c r="AK746" s="10"/>
      <c r="AL746" s="10"/>
      <c r="AM746" s="10"/>
      <c r="AN746" s="10"/>
      <c r="AO746" s="10"/>
      <c r="AP746" s="10"/>
      <c r="AQ746" s="10"/>
      <c r="AR746" s="10"/>
      <c r="AS746" s="10"/>
      <c r="AT746" s="10"/>
      <c r="AU746" s="10"/>
      <c r="AV746" s="10"/>
      <c r="AW746" s="10"/>
      <c r="AX746" s="10"/>
      <c r="AY746" s="10"/>
      <c r="AZ746" s="10"/>
      <c r="BA746" s="10"/>
      <c r="BB746" s="10"/>
      <c r="BC746" s="10"/>
      <c r="BD746" s="10"/>
      <c r="BE746" s="173"/>
    </row>
    <row r="747" spans="1:57">
      <c r="A747" s="688">
        <v>0.82638888888888884</v>
      </c>
      <c r="B747" s="689">
        <v>14.53</v>
      </c>
      <c r="C747" s="689">
        <v>16.82</v>
      </c>
      <c r="D747" s="689">
        <v>16.75</v>
      </c>
      <c r="E747" s="689">
        <v>15.74</v>
      </c>
      <c r="F747" s="689">
        <v>15.15</v>
      </c>
      <c r="G747" s="689">
        <v>17.25</v>
      </c>
      <c r="H747" s="689">
        <v>16.07</v>
      </c>
      <c r="I747" s="689">
        <v>14.25</v>
      </c>
      <c r="J747" s="683">
        <v>13.68</v>
      </c>
      <c r="K747" s="689">
        <v>16.22</v>
      </c>
      <c r="L747" s="689">
        <v>18.100000000000001</v>
      </c>
      <c r="M747" s="689">
        <v>16.010000000000002</v>
      </c>
      <c r="N747" s="689">
        <v>17.48</v>
      </c>
      <c r="O747" s="689">
        <v>16.489999999999998</v>
      </c>
      <c r="P747" s="689">
        <v>16.690000000000001</v>
      </c>
      <c r="Q747" s="689">
        <v>13.43</v>
      </c>
      <c r="R747" s="676"/>
      <c r="S747" s="694">
        <v>0.82638888888888884</v>
      </c>
      <c r="T747" s="689">
        <f t="shared" si="52"/>
        <v>0</v>
      </c>
      <c r="U747" s="689">
        <f t="shared" si="52"/>
        <v>0</v>
      </c>
      <c r="V747" s="689">
        <f t="shared" si="52"/>
        <v>0</v>
      </c>
      <c r="W747" s="689">
        <f t="shared" si="52"/>
        <v>2.9999999999999361E-2</v>
      </c>
      <c r="X747" s="689">
        <f t="shared" si="52"/>
        <v>0</v>
      </c>
      <c r="Y747" s="689">
        <f t="shared" si="52"/>
        <v>0</v>
      </c>
      <c r="Z747" s="689">
        <f t="shared" si="54"/>
        <v>0</v>
      </c>
      <c r="AA747" s="689">
        <f t="shared" si="54"/>
        <v>8.9999999999999858E-2</v>
      </c>
      <c r="AB747" s="683">
        <f t="shared" si="54"/>
        <v>0</v>
      </c>
      <c r="AC747" s="689">
        <f t="shared" si="54"/>
        <v>0.30999999999999872</v>
      </c>
      <c r="AD747" s="689">
        <f t="shared" si="54"/>
        <v>0</v>
      </c>
      <c r="AE747" s="689">
        <f t="shared" si="53"/>
        <v>0</v>
      </c>
      <c r="AF747" s="689">
        <f t="shared" si="53"/>
        <v>0</v>
      </c>
      <c r="AG747" s="689">
        <f t="shared" si="53"/>
        <v>4.9999999999997158E-2</v>
      </c>
      <c r="AH747" s="689">
        <f t="shared" si="53"/>
        <v>0</v>
      </c>
      <c r="AI747" s="689">
        <f t="shared" si="53"/>
        <v>0</v>
      </c>
      <c r="AJ747" s="10"/>
      <c r="AK747" s="10"/>
      <c r="AL747" s="10"/>
      <c r="AM747" s="10"/>
      <c r="AN747" s="10"/>
      <c r="AO747" s="10"/>
      <c r="AP747" s="10"/>
      <c r="AQ747" s="10"/>
      <c r="AR747" s="10"/>
      <c r="AS747" s="10"/>
      <c r="AT747" s="10"/>
      <c r="AU747" s="10"/>
      <c r="AV747" s="10"/>
      <c r="AW747" s="10"/>
      <c r="AX747" s="10"/>
      <c r="AY747" s="10"/>
      <c r="AZ747" s="10"/>
      <c r="BA747" s="10"/>
      <c r="BB747" s="10"/>
      <c r="BC747" s="10"/>
      <c r="BD747" s="10"/>
      <c r="BE747" s="173"/>
    </row>
    <row r="748" spans="1:57" ht="16" thickBot="1">
      <c r="A748" s="688">
        <v>0.82986111111111116</v>
      </c>
      <c r="B748" s="689">
        <v>14.61</v>
      </c>
      <c r="C748" s="689">
        <v>16.82</v>
      </c>
      <c r="D748" s="689">
        <v>16.75</v>
      </c>
      <c r="E748" s="689">
        <v>15.74</v>
      </c>
      <c r="F748" s="689">
        <v>15.17</v>
      </c>
      <c r="G748" s="689">
        <v>17.25</v>
      </c>
      <c r="H748" s="689">
        <v>16.07</v>
      </c>
      <c r="I748" s="689">
        <v>14.25</v>
      </c>
      <c r="J748" s="683">
        <v>13.79</v>
      </c>
      <c r="K748" s="689">
        <v>16.22</v>
      </c>
      <c r="L748" s="689">
        <v>18.100000000000001</v>
      </c>
      <c r="M748" s="689">
        <v>16.010000000000002</v>
      </c>
      <c r="N748" s="689">
        <v>17.48</v>
      </c>
      <c r="O748" s="689">
        <v>16.489999999999998</v>
      </c>
      <c r="P748" s="689">
        <v>16.690000000000001</v>
      </c>
      <c r="Q748" s="689">
        <v>13.43</v>
      </c>
      <c r="R748" s="676"/>
      <c r="S748" s="694">
        <v>0.82986111111111116</v>
      </c>
      <c r="T748" s="689">
        <f t="shared" si="52"/>
        <v>8.0000000000000071E-2</v>
      </c>
      <c r="U748" s="689">
        <f t="shared" si="52"/>
        <v>0</v>
      </c>
      <c r="V748" s="689">
        <f t="shared" si="52"/>
        <v>0</v>
      </c>
      <c r="W748" s="689">
        <f t="shared" si="52"/>
        <v>0</v>
      </c>
      <c r="X748" s="689">
        <f t="shared" si="52"/>
        <v>1.9999999999999574E-2</v>
      </c>
      <c r="Y748" s="689">
        <f t="shared" si="52"/>
        <v>0</v>
      </c>
      <c r="Z748" s="689">
        <f t="shared" si="54"/>
        <v>0</v>
      </c>
      <c r="AA748" s="689">
        <f t="shared" si="54"/>
        <v>0</v>
      </c>
      <c r="AB748" s="683">
        <f t="shared" si="54"/>
        <v>0.10999999999999943</v>
      </c>
      <c r="AC748" s="689">
        <f t="shared" si="54"/>
        <v>0</v>
      </c>
      <c r="AD748" s="689">
        <f t="shared" si="54"/>
        <v>0</v>
      </c>
      <c r="AE748" s="689">
        <f t="shared" si="53"/>
        <v>0</v>
      </c>
      <c r="AF748" s="689">
        <f t="shared" si="53"/>
        <v>0</v>
      </c>
      <c r="AG748" s="689">
        <f t="shared" si="53"/>
        <v>0</v>
      </c>
      <c r="AH748" s="689">
        <f t="shared" si="53"/>
        <v>0</v>
      </c>
      <c r="AI748" s="689">
        <f t="shared" si="53"/>
        <v>0</v>
      </c>
      <c r="AJ748" s="10"/>
      <c r="AK748" s="10"/>
      <c r="AL748" s="10"/>
      <c r="AM748" s="10"/>
      <c r="AN748" s="10"/>
      <c r="AO748" s="10"/>
      <c r="AP748" s="10"/>
      <c r="AQ748" s="10"/>
      <c r="AR748" s="10"/>
      <c r="AS748" s="10"/>
      <c r="AT748" s="10"/>
      <c r="AU748" s="10"/>
      <c r="AV748" s="10"/>
      <c r="AW748" s="10"/>
      <c r="AX748" s="10"/>
      <c r="AY748" s="10"/>
      <c r="AZ748" s="10"/>
      <c r="BA748" s="10"/>
      <c r="BB748" s="10"/>
      <c r="BC748" s="10"/>
      <c r="BD748" s="10"/>
      <c r="BE748" s="173"/>
    </row>
    <row r="749" spans="1:57" ht="16" thickTop="1">
      <c r="A749" s="693">
        <v>0.83333333333333337</v>
      </c>
      <c r="B749" s="685">
        <v>14.61</v>
      </c>
      <c r="C749" s="685">
        <v>16.84</v>
      </c>
      <c r="D749" s="685">
        <v>16.84</v>
      </c>
      <c r="E749" s="685">
        <v>15.74</v>
      </c>
      <c r="F749" s="685">
        <v>15.29</v>
      </c>
      <c r="G749" s="685">
        <v>17.25</v>
      </c>
      <c r="H749" s="685">
        <v>16.170000000000002</v>
      </c>
      <c r="I749" s="685">
        <v>14.28</v>
      </c>
      <c r="J749" s="686">
        <v>13.79</v>
      </c>
      <c r="K749" s="685">
        <v>16.22</v>
      </c>
      <c r="L749" s="685">
        <v>18.23</v>
      </c>
      <c r="M749" s="685">
        <v>16.010000000000002</v>
      </c>
      <c r="N749" s="685">
        <v>17.510000000000002</v>
      </c>
      <c r="O749" s="685">
        <v>16.579999999999998</v>
      </c>
      <c r="P749" s="685">
        <v>16.690000000000001</v>
      </c>
      <c r="Q749" s="685">
        <v>13.43</v>
      </c>
      <c r="R749" s="676"/>
      <c r="S749" s="684">
        <v>0.83333333333333337</v>
      </c>
      <c r="T749" s="685">
        <f t="shared" ref="T749:AD782" si="55">B749-B748</f>
        <v>0</v>
      </c>
      <c r="U749" s="685">
        <f t="shared" si="55"/>
        <v>1.9999999999999574E-2</v>
      </c>
      <c r="V749" s="685">
        <f t="shared" si="55"/>
        <v>8.9999999999999858E-2</v>
      </c>
      <c r="W749" s="685">
        <f t="shared" si="55"/>
        <v>0</v>
      </c>
      <c r="X749" s="685">
        <f t="shared" si="55"/>
        <v>0.11999999999999922</v>
      </c>
      <c r="Y749" s="685">
        <f t="shared" si="55"/>
        <v>0</v>
      </c>
      <c r="Z749" s="685">
        <f t="shared" si="54"/>
        <v>0.10000000000000142</v>
      </c>
      <c r="AA749" s="685">
        <f t="shared" si="54"/>
        <v>2.9999999999999361E-2</v>
      </c>
      <c r="AB749" s="686">
        <f t="shared" si="54"/>
        <v>0</v>
      </c>
      <c r="AC749" s="685">
        <f t="shared" si="54"/>
        <v>0</v>
      </c>
      <c r="AD749" s="685">
        <f t="shared" si="54"/>
        <v>0.12999999999999901</v>
      </c>
      <c r="AE749" s="685">
        <f t="shared" si="53"/>
        <v>0</v>
      </c>
      <c r="AF749" s="685">
        <f t="shared" si="53"/>
        <v>3.0000000000001137E-2</v>
      </c>
      <c r="AG749" s="685">
        <f t="shared" si="53"/>
        <v>8.9999999999999858E-2</v>
      </c>
      <c r="AH749" s="685">
        <f t="shared" si="53"/>
        <v>0</v>
      </c>
      <c r="AI749" s="685">
        <f t="shared" si="53"/>
        <v>0</v>
      </c>
      <c r="AJ749" s="10"/>
      <c r="AK749" s="10"/>
      <c r="AL749" s="10"/>
      <c r="AM749" s="10"/>
      <c r="AN749" s="10"/>
      <c r="AO749" s="10"/>
      <c r="AP749" s="10"/>
      <c r="AQ749" s="10"/>
      <c r="AR749" s="10"/>
      <c r="AS749" s="10"/>
      <c r="AT749" s="10"/>
      <c r="AU749" s="10"/>
      <c r="AV749" s="10"/>
      <c r="AW749" s="10"/>
      <c r="AX749" s="10"/>
      <c r="AY749" s="10"/>
      <c r="AZ749" s="10"/>
      <c r="BA749" s="10"/>
      <c r="BB749" s="10"/>
      <c r="BC749" s="10"/>
      <c r="BD749" s="10"/>
      <c r="BE749" s="173"/>
    </row>
    <row r="750" spans="1:57">
      <c r="A750" s="688">
        <v>0.83680555555555547</v>
      </c>
      <c r="B750" s="689">
        <v>14.61</v>
      </c>
      <c r="C750" s="689">
        <v>16.84</v>
      </c>
      <c r="D750" s="689">
        <v>16.87</v>
      </c>
      <c r="E750" s="689">
        <v>15.74</v>
      </c>
      <c r="F750" s="689">
        <v>15.33</v>
      </c>
      <c r="G750" s="689">
        <v>17.25</v>
      </c>
      <c r="H750" s="689">
        <v>16.23</v>
      </c>
      <c r="I750" s="689">
        <v>14.49</v>
      </c>
      <c r="J750" s="683">
        <v>13.79</v>
      </c>
      <c r="K750" s="689">
        <v>16.22</v>
      </c>
      <c r="L750" s="689">
        <v>18.25</v>
      </c>
      <c r="M750" s="689">
        <v>16.12</v>
      </c>
      <c r="N750" s="689">
        <v>17.52</v>
      </c>
      <c r="O750" s="689">
        <v>16.579999999999998</v>
      </c>
      <c r="P750" s="689">
        <v>16.690000000000001</v>
      </c>
      <c r="Q750" s="689">
        <v>13.43</v>
      </c>
      <c r="R750" s="676"/>
      <c r="S750" s="694">
        <v>0.83680555555555547</v>
      </c>
      <c r="T750" s="689">
        <f t="shared" si="55"/>
        <v>0</v>
      </c>
      <c r="U750" s="689">
        <f t="shared" si="55"/>
        <v>0</v>
      </c>
      <c r="V750" s="689">
        <f t="shared" si="55"/>
        <v>3.0000000000001137E-2</v>
      </c>
      <c r="W750" s="689">
        <f t="shared" si="55"/>
        <v>0</v>
      </c>
      <c r="X750" s="689">
        <f t="shared" si="55"/>
        <v>4.0000000000000924E-2</v>
      </c>
      <c r="Y750" s="689">
        <f t="shared" si="55"/>
        <v>0</v>
      </c>
      <c r="Z750" s="689">
        <f t="shared" si="54"/>
        <v>5.9999999999998721E-2</v>
      </c>
      <c r="AA750" s="689">
        <f t="shared" si="54"/>
        <v>0.21000000000000085</v>
      </c>
      <c r="AB750" s="683">
        <f t="shared" si="54"/>
        <v>0</v>
      </c>
      <c r="AC750" s="689">
        <f t="shared" si="54"/>
        <v>0</v>
      </c>
      <c r="AD750" s="689">
        <f t="shared" si="54"/>
        <v>1.9999999999999574E-2</v>
      </c>
      <c r="AE750" s="689">
        <f t="shared" si="53"/>
        <v>0.10999999999999943</v>
      </c>
      <c r="AF750" s="689">
        <f t="shared" si="53"/>
        <v>9.9999999999980105E-3</v>
      </c>
      <c r="AG750" s="689">
        <f t="shared" si="53"/>
        <v>0</v>
      </c>
      <c r="AH750" s="689">
        <f t="shared" si="53"/>
        <v>0</v>
      </c>
      <c r="AI750" s="689">
        <f t="shared" si="53"/>
        <v>0</v>
      </c>
      <c r="AJ750" s="10"/>
      <c r="AK750" s="10"/>
      <c r="AL750" s="10"/>
      <c r="AM750" s="10"/>
      <c r="AN750" s="10"/>
      <c r="AO750" s="10"/>
      <c r="AP750" s="10"/>
      <c r="AQ750" s="10"/>
      <c r="AR750" s="10"/>
      <c r="AS750" s="10"/>
      <c r="AT750" s="10"/>
      <c r="AU750" s="10"/>
      <c r="AV750" s="10"/>
      <c r="AW750" s="10"/>
      <c r="AX750" s="10"/>
      <c r="AY750" s="10"/>
      <c r="AZ750" s="10"/>
      <c r="BA750" s="10"/>
      <c r="BB750" s="10"/>
      <c r="BC750" s="10"/>
      <c r="BD750" s="10"/>
      <c r="BE750" s="173"/>
    </row>
    <row r="751" spans="1:57">
      <c r="A751" s="688">
        <v>0.84027777777777779</v>
      </c>
      <c r="B751" s="689">
        <v>14.61</v>
      </c>
      <c r="C751" s="689">
        <v>16.84</v>
      </c>
      <c r="D751" s="689">
        <v>16.87</v>
      </c>
      <c r="E751" s="689">
        <v>15.77</v>
      </c>
      <c r="F751" s="689">
        <v>15.33</v>
      </c>
      <c r="G751" s="689">
        <v>17.399999999999999</v>
      </c>
      <c r="H751" s="689">
        <v>16.260000000000002</v>
      </c>
      <c r="I751" s="689">
        <v>14.49</v>
      </c>
      <c r="J751" s="683">
        <v>13.79</v>
      </c>
      <c r="K751" s="689">
        <v>16.22</v>
      </c>
      <c r="L751" s="689">
        <v>18.38</v>
      </c>
      <c r="M751" s="689">
        <v>16.12</v>
      </c>
      <c r="N751" s="689">
        <v>17.62</v>
      </c>
      <c r="O751" s="689">
        <v>16.579999999999998</v>
      </c>
      <c r="P751" s="689">
        <v>16.78</v>
      </c>
      <c r="Q751" s="689">
        <v>13.44</v>
      </c>
      <c r="R751" s="676"/>
      <c r="S751" s="694">
        <v>0.84027777777777779</v>
      </c>
      <c r="T751" s="689">
        <f t="shared" si="55"/>
        <v>0</v>
      </c>
      <c r="U751" s="689">
        <f t="shared" si="55"/>
        <v>0</v>
      </c>
      <c r="V751" s="689">
        <f t="shared" si="55"/>
        <v>0</v>
      </c>
      <c r="W751" s="689">
        <f t="shared" si="55"/>
        <v>2.9999999999999361E-2</v>
      </c>
      <c r="X751" s="689">
        <f t="shared" si="55"/>
        <v>0</v>
      </c>
      <c r="Y751" s="689">
        <f t="shared" si="55"/>
        <v>0.14999999999999858</v>
      </c>
      <c r="Z751" s="689">
        <f t="shared" si="54"/>
        <v>3.0000000000001137E-2</v>
      </c>
      <c r="AA751" s="689">
        <f t="shared" si="54"/>
        <v>0</v>
      </c>
      <c r="AB751" s="683">
        <f t="shared" si="54"/>
        <v>0</v>
      </c>
      <c r="AC751" s="689">
        <f t="shared" si="54"/>
        <v>0</v>
      </c>
      <c r="AD751" s="689">
        <f t="shared" si="54"/>
        <v>0.12999999999999901</v>
      </c>
      <c r="AE751" s="689">
        <f t="shared" si="53"/>
        <v>0</v>
      </c>
      <c r="AF751" s="689">
        <f t="shared" si="53"/>
        <v>0.10000000000000142</v>
      </c>
      <c r="AG751" s="689">
        <f t="shared" si="53"/>
        <v>0</v>
      </c>
      <c r="AH751" s="689">
        <f t="shared" si="53"/>
        <v>8.9999999999999858E-2</v>
      </c>
      <c r="AI751" s="689">
        <f t="shared" si="53"/>
        <v>9.9999999999997868E-3</v>
      </c>
      <c r="AJ751" s="10"/>
      <c r="AK751" s="10"/>
      <c r="AL751" s="10"/>
      <c r="AM751" s="10"/>
      <c r="AN751" s="10"/>
      <c r="AO751" s="10"/>
      <c r="AP751" s="10"/>
      <c r="AQ751" s="10"/>
      <c r="AR751" s="10"/>
      <c r="AS751" s="10"/>
      <c r="AT751" s="10"/>
      <c r="AU751" s="10"/>
      <c r="AV751" s="10"/>
      <c r="AW751" s="10"/>
      <c r="AX751" s="10"/>
      <c r="AY751" s="10"/>
      <c r="AZ751" s="10"/>
      <c r="BA751" s="10"/>
      <c r="BB751" s="10"/>
      <c r="BC751" s="10"/>
      <c r="BD751" s="10"/>
      <c r="BE751" s="173"/>
    </row>
    <row r="752" spans="1:57">
      <c r="A752" s="688">
        <v>0.84375</v>
      </c>
      <c r="B752" s="689">
        <v>14.78</v>
      </c>
      <c r="C752" s="689">
        <v>16.84</v>
      </c>
      <c r="D752" s="689">
        <v>16.87</v>
      </c>
      <c r="E752" s="689">
        <v>15.77</v>
      </c>
      <c r="F752" s="689">
        <v>15.33</v>
      </c>
      <c r="G752" s="689">
        <v>17.399999999999999</v>
      </c>
      <c r="H752" s="689">
        <v>16.260000000000002</v>
      </c>
      <c r="I752" s="689">
        <v>14.49</v>
      </c>
      <c r="J752" s="683">
        <v>13.79</v>
      </c>
      <c r="K752" s="689">
        <v>16.22</v>
      </c>
      <c r="L752" s="689">
        <v>18.38</v>
      </c>
      <c r="M752" s="689">
        <v>16.149999999999999</v>
      </c>
      <c r="N752" s="689">
        <v>17.690000000000001</v>
      </c>
      <c r="O752" s="689">
        <v>16.600000000000001</v>
      </c>
      <c r="P752" s="689">
        <v>16.84</v>
      </c>
      <c r="Q752" s="689">
        <v>13.44</v>
      </c>
      <c r="R752" s="676"/>
      <c r="S752" s="694">
        <v>0.84375</v>
      </c>
      <c r="T752" s="689">
        <f t="shared" si="55"/>
        <v>0.16999999999999993</v>
      </c>
      <c r="U752" s="689">
        <f t="shared" si="55"/>
        <v>0</v>
      </c>
      <c r="V752" s="689">
        <f t="shared" si="55"/>
        <v>0</v>
      </c>
      <c r="W752" s="689">
        <f t="shared" si="55"/>
        <v>0</v>
      </c>
      <c r="X752" s="689">
        <f t="shared" si="55"/>
        <v>0</v>
      </c>
      <c r="Y752" s="689">
        <f t="shared" si="55"/>
        <v>0</v>
      </c>
      <c r="Z752" s="689">
        <f t="shared" si="54"/>
        <v>0</v>
      </c>
      <c r="AA752" s="689">
        <f t="shared" si="54"/>
        <v>0</v>
      </c>
      <c r="AB752" s="683">
        <f t="shared" si="54"/>
        <v>0</v>
      </c>
      <c r="AC752" s="689">
        <f t="shared" si="54"/>
        <v>0</v>
      </c>
      <c r="AD752" s="689">
        <f t="shared" si="54"/>
        <v>0</v>
      </c>
      <c r="AE752" s="689">
        <f t="shared" si="53"/>
        <v>2.9999999999997584E-2</v>
      </c>
      <c r="AF752" s="689">
        <f t="shared" si="53"/>
        <v>7.0000000000000284E-2</v>
      </c>
      <c r="AG752" s="689">
        <f t="shared" si="53"/>
        <v>2.0000000000003126E-2</v>
      </c>
      <c r="AH752" s="689">
        <f t="shared" si="53"/>
        <v>5.9999999999998721E-2</v>
      </c>
      <c r="AI752" s="689">
        <f t="shared" si="53"/>
        <v>0</v>
      </c>
      <c r="AJ752" s="10"/>
      <c r="AK752" s="10"/>
      <c r="AL752" s="10"/>
      <c r="AM752" s="10"/>
      <c r="AN752" s="10"/>
      <c r="AO752" s="10"/>
      <c r="AP752" s="10"/>
      <c r="AQ752" s="10"/>
      <c r="AR752" s="10"/>
      <c r="AS752" s="10"/>
      <c r="AT752" s="10"/>
      <c r="AU752" s="10"/>
      <c r="AV752" s="10"/>
      <c r="AW752" s="10"/>
      <c r="AX752" s="10"/>
      <c r="AY752" s="10"/>
      <c r="AZ752" s="10"/>
      <c r="BA752" s="10"/>
      <c r="BB752" s="10"/>
      <c r="BC752" s="10"/>
      <c r="BD752" s="10"/>
      <c r="BE752" s="173"/>
    </row>
    <row r="753" spans="1:57">
      <c r="A753" s="688">
        <v>0.84722222222222221</v>
      </c>
      <c r="B753" s="689">
        <v>14.78</v>
      </c>
      <c r="C753" s="689">
        <v>16.93</v>
      </c>
      <c r="D753" s="689">
        <v>16.87</v>
      </c>
      <c r="E753" s="689">
        <v>15.93</v>
      </c>
      <c r="F753" s="689">
        <v>15.33</v>
      </c>
      <c r="G753" s="689">
        <v>17.47</v>
      </c>
      <c r="H753" s="689">
        <v>16.260000000000002</v>
      </c>
      <c r="I753" s="689">
        <v>14.49</v>
      </c>
      <c r="J753" s="683">
        <v>13.79</v>
      </c>
      <c r="K753" s="689">
        <v>16.22</v>
      </c>
      <c r="L753" s="689">
        <v>18.48</v>
      </c>
      <c r="M753" s="689">
        <v>16.149999999999999</v>
      </c>
      <c r="N753" s="689">
        <v>17.829999999999998</v>
      </c>
      <c r="O753" s="689">
        <v>16.61</v>
      </c>
      <c r="P753" s="689">
        <v>16.87</v>
      </c>
      <c r="Q753" s="689">
        <v>13.44</v>
      </c>
      <c r="R753" s="676"/>
      <c r="S753" s="694">
        <v>0.84722222222222221</v>
      </c>
      <c r="T753" s="689">
        <f t="shared" si="55"/>
        <v>0</v>
      </c>
      <c r="U753" s="689">
        <f t="shared" si="55"/>
        <v>8.9999999999999858E-2</v>
      </c>
      <c r="V753" s="689">
        <f t="shared" si="55"/>
        <v>0</v>
      </c>
      <c r="W753" s="689">
        <f t="shared" si="55"/>
        <v>0.16000000000000014</v>
      </c>
      <c r="X753" s="689">
        <f t="shared" si="55"/>
        <v>0</v>
      </c>
      <c r="Y753" s="689">
        <f t="shared" si="55"/>
        <v>7.0000000000000284E-2</v>
      </c>
      <c r="Z753" s="689">
        <f t="shared" si="54"/>
        <v>0</v>
      </c>
      <c r="AA753" s="689">
        <f t="shared" si="54"/>
        <v>0</v>
      </c>
      <c r="AB753" s="683">
        <f t="shared" si="54"/>
        <v>0</v>
      </c>
      <c r="AC753" s="689">
        <f t="shared" si="54"/>
        <v>0</v>
      </c>
      <c r="AD753" s="689">
        <f t="shared" si="54"/>
        <v>0.10000000000000142</v>
      </c>
      <c r="AE753" s="689">
        <f t="shared" si="53"/>
        <v>0</v>
      </c>
      <c r="AF753" s="689">
        <f t="shared" si="53"/>
        <v>0.13999999999999702</v>
      </c>
      <c r="AG753" s="689">
        <f t="shared" si="53"/>
        <v>9.9999999999980105E-3</v>
      </c>
      <c r="AH753" s="689">
        <f t="shared" si="53"/>
        <v>3.0000000000001137E-2</v>
      </c>
      <c r="AI753" s="689">
        <f t="shared" si="53"/>
        <v>0</v>
      </c>
      <c r="AJ753" s="10"/>
      <c r="AK753" s="10"/>
      <c r="AL753" s="10"/>
      <c r="AM753" s="10"/>
      <c r="AN753" s="10"/>
      <c r="AO753" s="10"/>
      <c r="AP753" s="10"/>
      <c r="AQ753" s="10"/>
      <c r="AR753" s="10"/>
      <c r="AS753" s="10"/>
      <c r="AT753" s="10"/>
      <c r="AU753" s="10"/>
      <c r="AV753" s="10"/>
      <c r="AW753" s="10"/>
      <c r="AX753" s="10"/>
      <c r="AY753" s="10"/>
      <c r="AZ753" s="10"/>
      <c r="BA753" s="10"/>
      <c r="BB753" s="10"/>
      <c r="BC753" s="10"/>
      <c r="BD753" s="10"/>
      <c r="BE753" s="173"/>
    </row>
    <row r="754" spans="1:57">
      <c r="A754" s="688">
        <v>0.85069444444444453</v>
      </c>
      <c r="B754" s="689">
        <v>14.86</v>
      </c>
      <c r="C754" s="689">
        <v>16.93</v>
      </c>
      <c r="D754" s="689">
        <v>16.989999999999998</v>
      </c>
      <c r="E754" s="689">
        <v>15.93</v>
      </c>
      <c r="F754" s="689">
        <v>15.33</v>
      </c>
      <c r="G754" s="689">
        <v>17.510000000000002</v>
      </c>
      <c r="H754" s="689">
        <v>16.29</v>
      </c>
      <c r="I754" s="689">
        <v>14.49</v>
      </c>
      <c r="J754" s="683">
        <v>13.79</v>
      </c>
      <c r="K754" s="689">
        <v>16.22</v>
      </c>
      <c r="L754" s="689">
        <v>18.48</v>
      </c>
      <c r="M754" s="689">
        <v>16.149999999999999</v>
      </c>
      <c r="N754" s="689">
        <v>17.829999999999998</v>
      </c>
      <c r="O754" s="689">
        <v>16.61</v>
      </c>
      <c r="P754" s="689">
        <v>16.91</v>
      </c>
      <c r="Q754" s="689">
        <v>13.56</v>
      </c>
      <c r="R754" s="676"/>
      <c r="S754" s="694">
        <v>0.85069444444444453</v>
      </c>
      <c r="T754" s="689">
        <f t="shared" si="55"/>
        <v>8.0000000000000071E-2</v>
      </c>
      <c r="U754" s="689">
        <f t="shared" si="55"/>
        <v>0</v>
      </c>
      <c r="V754" s="689">
        <f t="shared" si="55"/>
        <v>0.11999999999999744</v>
      </c>
      <c r="W754" s="689">
        <f t="shared" si="55"/>
        <v>0</v>
      </c>
      <c r="X754" s="689">
        <f t="shared" si="55"/>
        <v>0</v>
      </c>
      <c r="Y754" s="689">
        <f t="shared" si="55"/>
        <v>4.00000000000027E-2</v>
      </c>
      <c r="Z754" s="689">
        <f t="shared" si="54"/>
        <v>2.9999999999997584E-2</v>
      </c>
      <c r="AA754" s="689">
        <f t="shared" si="54"/>
        <v>0</v>
      </c>
      <c r="AB754" s="683">
        <f t="shared" si="54"/>
        <v>0</v>
      </c>
      <c r="AC754" s="689">
        <f t="shared" si="54"/>
        <v>0</v>
      </c>
      <c r="AD754" s="689">
        <f t="shared" si="54"/>
        <v>0</v>
      </c>
      <c r="AE754" s="689">
        <f t="shared" si="53"/>
        <v>0</v>
      </c>
      <c r="AF754" s="689">
        <f t="shared" si="53"/>
        <v>0</v>
      </c>
      <c r="AG754" s="689">
        <f t="shared" si="53"/>
        <v>0</v>
      </c>
      <c r="AH754" s="689">
        <f t="shared" si="53"/>
        <v>3.9999999999999147E-2</v>
      </c>
      <c r="AI754" s="689">
        <f t="shared" si="53"/>
        <v>0.12000000000000099</v>
      </c>
      <c r="AJ754" s="10"/>
      <c r="AK754" s="10"/>
      <c r="AL754" s="10"/>
      <c r="AM754" s="10"/>
      <c r="AN754" s="10"/>
      <c r="AO754" s="10"/>
      <c r="AP754" s="10"/>
      <c r="AQ754" s="10"/>
      <c r="AR754" s="10"/>
      <c r="AS754" s="10"/>
      <c r="AT754" s="10"/>
      <c r="AU754" s="10"/>
      <c r="AV754" s="10"/>
      <c r="AW754" s="10"/>
      <c r="AX754" s="10"/>
      <c r="AY754" s="10"/>
      <c r="AZ754" s="10"/>
      <c r="BA754" s="10"/>
      <c r="BB754" s="10"/>
      <c r="BC754" s="10"/>
      <c r="BD754" s="10"/>
      <c r="BE754" s="173"/>
    </row>
    <row r="755" spans="1:57">
      <c r="A755" s="688">
        <v>0.85416666666666663</v>
      </c>
      <c r="B755" s="689">
        <v>14.86</v>
      </c>
      <c r="C755" s="689">
        <v>16.93</v>
      </c>
      <c r="D755" s="689">
        <v>16.989999999999998</v>
      </c>
      <c r="E755" s="689">
        <v>15.93</v>
      </c>
      <c r="F755" s="689">
        <v>15.33</v>
      </c>
      <c r="G755" s="689">
        <v>17.54</v>
      </c>
      <c r="H755" s="689">
        <v>16.43</v>
      </c>
      <c r="I755" s="689">
        <v>14.49</v>
      </c>
      <c r="J755" s="683">
        <v>13.79</v>
      </c>
      <c r="K755" s="689">
        <v>16.22</v>
      </c>
      <c r="L755" s="689">
        <v>18.48</v>
      </c>
      <c r="M755" s="689">
        <v>16.170000000000002</v>
      </c>
      <c r="N755" s="689">
        <v>17.829999999999998</v>
      </c>
      <c r="O755" s="689">
        <v>16.61</v>
      </c>
      <c r="P755" s="689">
        <v>17.22</v>
      </c>
      <c r="Q755" s="689">
        <v>13.64</v>
      </c>
      <c r="R755" s="676"/>
      <c r="S755" s="694">
        <v>0.85416666666666663</v>
      </c>
      <c r="T755" s="689">
        <f t="shared" si="55"/>
        <v>0</v>
      </c>
      <c r="U755" s="689">
        <f t="shared" si="55"/>
        <v>0</v>
      </c>
      <c r="V755" s="689">
        <f t="shared" si="55"/>
        <v>0</v>
      </c>
      <c r="W755" s="689">
        <f t="shared" si="55"/>
        <v>0</v>
      </c>
      <c r="X755" s="689">
        <f t="shared" si="55"/>
        <v>0</v>
      </c>
      <c r="Y755" s="689">
        <f t="shared" si="55"/>
        <v>2.9999999999997584E-2</v>
      </c>
      <c r="Z755" s="689">
        <f t="shared" si="54"/>
        <v>0.14000000000000057</v>
      </c>
      <c r="AA755" s="689">
        <f t="shared" si="54"/>
        <v>0</v>
      </c>
      <c r="AB755" s="683">
        <f t="shared" si="54"/>
        <v>0</v>
      </c>
      <c r="AC755" s="689">
        <f t="shared" si="54"/>
        <v>0</v>
      </c>
      <c r="AD755" s="689">
        <f t="shared" si="54"/>
        <v>0</v>
      </c>
      <c r="AE755" s="689">
        <f t="shared" si="53"/>
        <v>2.0000000000003126E-2</v>
      </c>
      <c r="AF755" s="689">
        <f t="shared" si="53"/>
        <v>0</v>
      </c>
      <c r="AG755" s="689">
        <f t="shared" si="53"/>
        <v>0</v>
      </c>
      <c r="AH755" s="689">
        <f t="shared" si="53"/>
        <v>0.30999999999999872</v>
      </c>
      <c r="AI755" s="689">
        <f t="shared" si="53"/>
        <v>8.0000000000000071E-2</v>
      </c>
      <c r="AJ755" s="10"/>
      <c r="AK755" s="10"/>
      <c r="AL755" s="10"/>
      <c r="AM755" s="10"/>
      <c r="AN755" s="10"/>
      <c r="AO755" s="10"/>
      <c r="AP755" s="10"/>
      <c r="AQ755" s="10"/>
      <c r="AR755" s="10"/>
      <c r="AS755" s="10"/>
      <c r="AT755" s="10"/>
      <c r="AU755" s="10"/>
      <c r="AV755" s="10"/>
      <c r="AW755" s="10"/>
      <c r="AX755" s="10"/>
      <c r="AY755" s="10"/>
      <c r="AZ755" s="10"/>
      <c r="BA755" s="10"/>
      <c r="BB755" s="10"/>
      <c r="BC755" s="10"/>
      <c r="BD755" s="10"/>
      <c r="BE755" s="173"/>
    </row>
    <row r="756" spans="1:57">
      <c r="A756" s="688">
        <v>0.85763888888888884</v>
      </c>
      <c r="B756" s="689">
        <v>14.86</v>
      </c>
      <c r="C756" s="689">
        <v>16.93</v>
      </c>
      <c r="D756" s="689">
        <v>17.25</v>
      </c>
      <c r="E756" s="689">
        <v>15.93</v>
      </c>
      <c r="F756" s="689">
        <v>15.33</v>
      </c>
      <c r="G756" s="689">
        <v>17.55</v>
      </c>
      <c r="H756" s="689">
        <v>16.43</v>
      </c>
      <c r="I756" s="689">
        <v>14.51</v>
      </c>
      <c r="J756" s="683">
        <v>13.79</v>
      </c>
      <c r="K756" s="689">
        <v>16.22</v>
      </c>
      <c r="L756" s="689">
        <v>18.739999999999998</v>
      </c>
      <c r="M756" s="689">
        <v>16.260000000000002</v>
      </c>
      <c r="N756" s="689">
        <v>17.87</v>
      </c>
      <c r="O756" s="689">
        <v>16.7</v>
      </c>
      <c r="P756" s="689">
        <v>17.22</v>
      </c>
      <c r="Q756" s="689">
        <v>13.64</v>
      </c>
      <c r="R756" s="676"/>
      <c r="S756" s="694">
        <v>0.85763888888888884</v>
      </c>
      <c r="T756" s="689">
        <f t="shared" si="55"/>
        <v>0</v>
      </c>
      <c r="U756" s="689">
        <f t="shared" si="55"/>
        <v>0</v>
      </c>
      <c r="V756" s="689">
        <f t="shared" si="55"/>
        <v>0.26000000000000156</v>
      </c>
      <c r="W756" s="689">
        <f t="shared" si="55"/>
        <v>0</v>
      </c>
      <c r="X756" s="689">
        <f t="shared" si="55"/>
        <v>0</v>
      </c>
      <c r="Y756" s="689">
        <f t="shared" si="55"/>
        <v>1.0000000000001563E-2</v>
      </c>
      <c r="Z756" s="689">
        <f t="shared" si="54"/>
        <v>0</v>
      </c>
      <c r="AA756" s="689">
        <f t="shared" si="54"/>
        <v>1.9999999999999574E-2</v>
      </c>
      <c r="AB756" s="683">
        <f t="shared" si="54"/>
        <v>0</v>
      </c>
      <c r="AC756" s="689">
        <f t="shared" si="54"/>
        <v>0</v>
      </c>
      <c r="AD756" s="689">
        <f t="shared" si="54"/>
        <v>0.25999999999999801</v>
      </c>
      <c r="AE756" s="689">
        <f t="shared" si="53"/>
        <v>8.9999999999999858E-2</v>
      </c>
      <c r="AF756" s="689">
        <f t="shared" si="53"/>
        <v>4.00000000000027E-2</v>
      </c>
      <c r="AG756" s="689">
        <f t="shared" si="53"/>
        <v>8.9999999999999858E-2</v>
      </c>
      <c r="AH756" s="689">
        <f t="shared" si="53"/>
        <v>0</v>
      </c>
      <c r="AI756" s="689">
        <f t="shared" si="53"/>
        <v>0</v>
      </c>
      <c r="AJ756" s="10"/>
      <c r="AK756" s="10"/>
      <c r="AL756" s="10"/>
      <c r="AM756" s="10"/>
      <c r="AN756" s="10"/>
      <c r="AO756" s="10"/>
      <c r="AP756" s="10"/>
      <c r="AQ756" s="10"/>
      <c r="AR756" s="10"/>
      <c r="AS756" s="10"/>
      <c r="AT756" s="10"/>
      <c r="AU756" s="10"/>
      <c r="AV756" s="10"/>
      <c r="AW756" s="10"/>
      <c r="AX756" s="10"/>
      <c r="AY756" s="10"/>
      <c r="AZ756" s="10"/>
      <c r="BA756" s="10"/>
      <c r="BB756" s="10"/>
      <c r="BC756" s="10"/>
      <c r="BD756" s="10"/>
      <c r="BE756" s="173"/>
    </row>
    <row r="757" spans="1:57">
      <c r="A757" s="688">
        <v>0.86111111111111116</v>
      </c>
      <c r="B757" s="689">
        <v>14.86</v>
      </c>
      <c r="C757" s="689">
        <v>16.97</v>
      </c>
      <c r="D757" s="689">
        <v>17.25</v>
      </c>
      <c r="E757" s="689">
        <v>15.93</v>
      </c>
      <c r="F757" s="689">
        <v>15.33</v>
      </c>
      <c r="G757" s="689">
        <v>17.55</v>
      </c>
      <c r="H757" s="689">
        <v>16.43</v>
      </c>
      <c r="I757" s="689">
        <v>14.51</v>
      </c>
      <c r="J757" s="683">
        <v>13.79</v>
      </c>
      <c r="K757" s="689">
        <v>16.22</v>
      </c>
      <c r="L757" s="689">
        <v>18.739999999999998</v>
      </c>
      <c r="M757" s="689">
        <v>16.260000000000002</v>
      </c>
      <c r="N757" s="689">
        <v>17.98</v>
      </c>
      <c r="O757" s="689">
        <v>16.71</v>
      </c>
      <c r="P757" s="689">
        <v>17.25</v>
      </c>
      <c r="Q757" s="689">
        <v>13.64</v>
      </c>
      <c r="R757" s="676"/>
      <c r="S757" s="694">
        <v>0.86111111111111116</v>
      </c>
      <c r="T757" s="689">
        <f t="shared" si="55"/>
        <v>0</v>
      </c>
      <c r="U757" s="689">
        <f t="shared" si="55"/>
        <v>3.9999999999999147E-2</v>
      </c>
      <c r="V757" s="689">
        <f t="shared" si="55"/>
        <v>0</v>
      </c>
      <c r="W757" s="689">
        <f t="shared" si="55"/>
        <v>0</v>
      </c>
      <c r="X757" s="689">
        <f t="shared" si="55"/>
        <v>0</v>
      </c>
      <c r="Y757" s="689">
        <f t="shared" si="55"/>
        <v>0</v>
      </c>
      <c r="Z757" s="689">
        <f t="shared" si="54"/>
        <v>0</v>
      </c>
      <c r="AA757" s="689">
        <f t="shared" si="54"/>
        <v>0</v>
      </c>
      <c r="AB757" s="683">
        <f t="shared" si="54"/>
        <v>0</v>
      </c>
      <c r="AC757" s="689">
        <f t="shared" si="54"/>
        <v>0</v>
      </c>
      <c r="AD757" s="689">
        <f t="shared" si="54"/>
        <v>0</v>
      </c>
      <c r="AE757" s="689">
        <f t="shared" si="53"/>
        <v>0</v>
      </c>
      <c r="AF757" s="689">
        <f t="shared" si="53"/>
        <v>0.10999999999999943</v>
      </c>
      <c r="AG757" s="689">
        <f t="shared" si="53"/>
        <v>1.0000000000001563E-2</v>
      </c>
      <c r="AH757" s="689">
        <f t="shared" si="53"/>
        <v>3.0000000000001137E-2</v>
      </c>
      <c r="AI757" s="689">
        <f t="shared" si="53"/>
        <v>0</v>
      </c>
      <c r="AJ757" s="10"/>
      <c r="AK757" s="10"/>
      <c r="AL757" s="10"/>
      <c r="AM757" s="10"/>
      <c r="AN757" s="10"/>
      <c r="AO757" s="10"/>
      <c r="AP757" s="10"/>
      <c r="AQ757" s="10"/>
      <c r="AR757" s="10"/>
      <c r="AS757" s="10"/>
      <c r="AT757" s="10"/>
      <c r="AU757" s="10"/>
      <c r="AV757" s="10"/>
      <c r="AW757" s="10"/>
      <c r="AX757" s="10"/>
      <c r="AY757" s="10"/>
      <c r="AZ757" s="10"/>
      <c r="BA757" s="10"/>
      <c r="BB757" s="10"/>
      <c r="BC757" s="10"/>
      <c r="BD757" s="10"/>
      <c r="BE757" s="173"/>
    </row>
    <row r="758" spans="1:57">
      <c r="A758" s="688">
        <v>0.86458333333333337</v>
      </c>
      <c r="B758" s="689">
        <v>14.86</v>
      </c>
      <c r="C758" s="689">
        <v>16.97</v>
      </c>
      <c r="D758" s="689">
        <v>17.25</v>
      </c>
      <c r="E758" s="689">
        <v>15.93</v>
      </c>
      <c r="F758" s="689">
        <v>15.49</v>
      </c>
      <c r="G758" s="689">
        <v>18.04</v>
      </c>
      <c r="H758" s="689">
        <v>16.440000000000001</v>
      </c>
      <c r="I758" s="689">
        <v>14.52</v>
      </c>
      <c r="J758" s="683">
        <v>13.83</v>
      </c>
      <c r="K758" s="689">
        <v>16.22</v>
      </c>
      <c r="L758" s="689">
        <v>18.739999999999998</v>
      </c>
      <c r="M758" s="689">
        <v>16.260000000000002</v>
      </c>
      <c r="N758" s="689">
        <v>17.98</v>
      </c>
      <c r="O758" s="689">
        <v>16.71</v>
      </c>
      <c r="P758" s="689">
        <v>17.25</v>
      </c>
      <c r="Q758" s="689">
        <v>13.64</v>
      </c>
      <c r="R758" s="676"/>
      <c r="S758" s="694">
        <v>0.86458333333333337</v>
      </c>
      <c r="T758" s="689">
        <f t="shared" si="55"/>
        <v>0</v>
      </c>
      <c r="U758" s="689">
        <f t="shared" si="55"/>
        <v>0</v>
      </c>
      <c r="V758" s="689">
        <f t="shared" si="55"/>
        <v>0</v>
      </c>
      <c r="W758" s="689">
        <f t="shared" si="55"/>
        <v>0</v>
      </c>
      <c r="X758" s="689">
        <f t="shared" si="55"/>
        <v>0.16000000000000014</v>
      </c>
      <c r="Y758" s="689">
        <f t="shared" si="55"/>
        <v>0.48999999999999844</v>
      </c>
      <c r="Z758" s="689">
        <f t="shared" si="54"/>
        <v>1.0000000000001563E-2</v>
      </c>
      <c r="AA758" s="689">
        <f t="shared" si="54"/>
        <v>9.9999999999997868E-3</v>
      </c>
      <c r="AB758" s="683">
        <f t="shared" si="54"/>
        <v>4.0000000000000924E-2</v>
      </c>
      <c r="AC758" s="689">
        <f t="shared" si="54"/>
        <v>0</v>
      </c>
      <c r="AD758" s="689">
        <f t="shared" si="54"/>
        <v>0</v>
      </c>
      <c r="AE758" s="689">
        <f t="shared" si="53"/>
        <v>0</v>
      </c>
      <c r="AF758" s="689">
        <f t="shared" si="53"/>
        <v>0</v>
      </c>
      <c r="AG758" s="689">
        <f t="shared" si="53"/>
        <v>0</v>
      </c>
      <c r="AH758" s="689">
        <f t="shared" si="53"/>
        <v>0</v>
      </c>
      <c r="AI758" s="689">
        <f t="shared" si="53"/>
        <v>0</v>
      </c>
      <c r="AJ758" s="10"/>
      <c r="AK758" s="10"/>
      <c r="AL758" s="10"/>
      <c r="AM758" s="10"/>
      <c r="AN758" s="10"/>
      <c r="AO758" s="10"/>
      <c r="AP758" s="10"/>
      <c r="AQ758" s="10"/>
      <c r="AR758" s="10"/>
      <c r="AS758" s="10"/>
      <c r="AT758" s="10"/>
      <c r="AU758" s="10"/>
      <c r="AV758" s="10"/>
      <c r="AW758" s="10"/>
      <c r="AX758" s="10"/>
      <c r="AY758" s="10"/>
      <c r="AZ758" s="10"/>
      <c r="BA758" s="10"/>
      <c r="BB758" s="10"/>
      <c r="BC758" s="10"/>
      <c r="BD758" s="10"/>
      <c r="BE758" s="173"/>
    </row>
    <row r="759" spans="1:57">
      <c r="A759" s="688">
        <v>0.86805555555555547</v>
      </c>
      <c r="B759" s="689">
        <v>14.86</v>
      </c>
      <c r="C759" s="689">
        <v>16.97</v>
      </c>
      <c r="D759" s="689">
        <v>17.25</v>
      </c>
      <c r="E759" s="689">
        <v>15.93</v>
      </c>
      <c r="F759" s="689">
        <v>15.56</v>
      </c>
      <c r="G759" s="689">
        <v>18.04</v>
      </c>
      <c r="H759" s="689">
        <v>16.440000000000001</v>
      </c>
      <c r="I759" s="689">
        <v>14.52</v>
      </c>
      <c r="J759" s="683">
        <v>13.92</v>
      </c>
      <c r="K759" s="689">
        <v>16.23</v>
      </c>
      <c r="L759" s="689">
        <v>18.739999999999998</v>
      </c>
      <c r="M759" s="689">
        <v>16.260000000000002</v>
      </c>
      <c r="N759" s="689">
        <v>17.98</v>
      </c>
      <c r="O759" s="689">
        <v>16.809999999999999</v>
      </c>
      <c r="P759" s="689">
        <v>17.25</v>
      </c>
      <c r="Q759" s="689">
        <v>13.64</v>
      </c>
      <c r="R759" s="676"/>
      <c r="S759" s="694">
        <v>0.86805555555555547</v>
      </c>
      <c r="T759" s="689">
        <f t="shared" si="55"/>
        <v>0</v>
      </c>
      <c r="U759" s="689">
        <f t="shared" si="55"/>
        <v>0</v>
      </c>
      <c r="V759" s="689">
        <f t="shared" si="55"/>
        <v>0</v>
      </c>
      <c r="W759" s="689">
        <f t="shared" si="55"/>
        <v>0</v>
      </c>
      <c r="X759" s="689">
        <f t="shared" si="55"/>
        <v>7.0000000000000284E-2</v>
      </c>
      <c r="Y759" s="689">
        <f t="shared" si="55"/>
        <v>0</v>
      </c>
      <c r="Z759" s="689">
        <f t="shared" si="54"/>
        <v>0</v>
      </c>
      <c r="AA759" s="689">
        <f t="shared" si="54"/>
        <v>0</v>
      </c>
      <c r="AB759" s="683">
        <f t="shared" si="54"/>
        <v>8.9999999999999858E-2</v>
      </c>
      <c r="AC759" s="689">
        <f t="shared" si="54"/>
        <v>1.0000000000001563E-2</v>
      </c>
      <c r="AD759" s="689">
        <f t="shared" si="54"/>
        <v>0</v>
      </c>
      <c r="AE759" s="689">
        <f t="shared" si="53"/>
        <v>0</v>
      </c>
      <c r="AF759" s="689">
        <f t="shared" si="53"/>
        <v>0</v>
      </c>
      <c r="AG759" s="689">
        <f t="shared" si="53"/>
        <v>9.9999999999997868E-2</v>
      </c>
      <c r="AH759" s="689">
        <f t="shared" si="53"/>
        <v>0</v>
      </c>
      <c r="AI759" s="689">
        <f t="shared" si="53"/>
        <v>0</v>
      </c>
      <c r="AJ759" s="10"/>
      <c r="AK759" s="10"/>
      <c r="AL759" s="10"/>
      <c r="AM759" s="10"/>
      <c r="AN759" s="10"/>
      <c r="AO759" s="10"/>
      <c r="AP759" s="10"/>
      <c r="AQ759" s="10"/>
      <c r="AR759" s="10"/>
      <c r="AS759" s="10"/>
      <c r="AT759" s="10"/>
      <c r="AU759" s="10"/>
      <c r="AV759" s="10"/>
      <c r="AW759" s="10"/>
      <c r="AX759" s="10"/>
      <c r="AY759" s="10"/>
      <c r="AZ759" s="10"/>
      <c r="BA759" s="10"/>
      <c r="BB759" s="10"/>
      <c r="BC759" s="10"/>
      <c r="BD759" s="10"/>
      <c r="BE759" s="173"/>
    </row>
    <row r="760" spans="1:57" ht="16" thickBot="1">
      <c r="A760" s="688">
        <v>0.87152777777777779</v>
      </c>
      <c r="B760" s="689">
        <v>14.92</v>
      </c>
      <c r="C760" s="689">
        <v>16.97</v>
      </c>
      <c r="D760" s="689">
        <v>17.25</v>
      </c>
      <c r="E760" s="689">
        <v>15.93</v>
      </c>
      <c r="F760" s="689">
        <v>15.56</v>
      </c>
      <c r="G760" s="689">
        <v>18.04</v>
      </c>
      <c r="H760" s="689">
        <v>16.440000000000001</v>
      </c>
      <c r="I760" s="689">
        <v>14.52</v>
      </c>
      <c r="J760" s="683">
        <v>13.92</v>
      </c>
      <c r="K760" s="689">
        <v>16.329999999999998</v>
      </c>
      <c r="L760" s="689">
        <v>18.739999999999998</v>
      </c>
      <c r="M760" s="689">
        <v>16.37</v>
      </c>
      <c r="N760" s="689">
        <v>17.98</v>
      </c>
      <c r="O760" s="689">
        <v>16.809999999999999</v>
      </c>
      <c r="P760" s="689">
        <v>17.25</v>
      </c>
      <c r="Q760" s="689">
        <v>13.67</v>
      </c>
      <c r="R760" s="676"/>
      <c r="S760" s="694">
        <v>0.87152777777777779</v>
      </c>
      <c r="T760" s="689">
        <f t="shared" si="55"/>
        <v>6.0000000000000497E-2</v>
      </c>
      <c r="U760" s="689">
        <f t="shared" si="55"/>
        <v>0</v>
      </c>
      <c r="V760" s="689">
        <f t="shared" si="55"/>
        <v>0</v>
      </c>
      <c r="W760" s="689">
        <f t="shared" si="55"/>
        <v>0</v>
      </c>
      <c r="X760" s="689">
        <f t="shared" si="55"/>
        <v>0</v>
      </c>
      <c r="Y760" s="689">
        <f t="shared" si="55"/>
        <v>0</v>
      </c>
      <c r="Z760" s="689">
        <f t="shared" si="54"/>
        <v>0</v>
      </c>
      <c r="AA760" s="689">
        <f t="shared" si="54"/>
        <v>0</v>
      </c>
      <c r="AB760" s="683">
        <f t="shared" si="54"/>
        <v>0</v>
      </c>
      <c r="AC760" s="689">
        <f t="shared" si="54"/>
        <v>9.9999999999997868E-2</v>
      </c>
      <c r="AD760" s="689">
        <f t="shared" si="54"/>
        <v>0</v>
      </c>
      <c r="AE760" s="689">
        <f t="shared" si="53"/>
        <v>0.10999999999999943</v>
      </c>
      <c r="AF760" s="689">
        <f t="shared" si="53"/>
        <v>0</v>
      </c>
      <c r="AG760" s="689">
        <f t="shared" si="53"/>
        <v>0</v>
      </c>
      <c r="AH760" s="689">
        <f t="shared" si="53"/>
        <v>0</v>
      </c>
      <c r="AI760" s="689">
        <f t="shared" si="53"/>
        <v>2.9999999999999361E-2</v>
      </c>
      <c r="AJ760" s="10"/>
      <c r="AK760" s="10"/>
      <c r="AL760" s="10"/>
      <c r="AM760" s="10"/>
      <c r="AN760" s="10"/>
      <c r="AO760" s="10"/>
      <c r="AP760" s="10"/>
      <c r="AQ760" s="10"/>
      <c r="AR760" s="10"/>
      <c r="AS760" s="10"/>
      <c r="AT760" s="10"/>
      <c r="AU760" s="10"/>
      <c r="AV760" s="10"/>
      <c r="AW760" s="10"/>
      <c r="AX760" s="10"/>
      <c r="AY760" s="10"/>
      <c r="AZ760" s="10"/>
      <c r="BA760" s="10"/>
      <c r="BB760" s="10"/>
      <c r="BC760" s="10"/>
      <c r="BD760" s="10"/>
      <c r="BE760" s="173"/>
    </row>
    <row r="761" spans="1:57" ht="16" thickTop="1">
      <c r="A761" s="693">
        <v>0.875</v>
      </c>
      <c r="B761" s="685">
        <v>14.92</v>
      </c>
      <c r="C761" s="685">
        <v>17.07</v>
      </c>
      <c r="D761" s="685">
        <v>17.25</v>
      </c>
      <c r="E761" s="685">
        <v>15.93</v>
      </c>
      <c r="F761" s="685">
        <v>15.57</v>
      </c>
      <c r="G761" s="685">
        <v>18.07</v>
      </c>
      <c r="H761" s="685">
        <v>16.440000000000001</v>
      </c>
      <c r="I761" s="685">
        <v>14.52</v>
      </c>
      <c r="J761" s="686">
        <v>13.92</v>
      </c>
      <c r="K761" s="685">
        <v>16.329999999999998</v>
      </c>
      <c r="L761" s="685">
        <v>18.739999999999998</v>
      </c>
      <c r="M761" s="685">
        <v>16.37</v>
      </c>
      <c r="N761" s="685">
        <v>17.989999999999998</v>
      </c>
      <c r="O761" s="685">
        <v>16.82</v>
      </c>
      <c r="P761" s="685">
        <v>17.25</v>
      </c>
      <c r="Q761" s="685">
        <v>13.67</v>
      </c>
      <c r="R761" s="676"/>
      <c r="S761" s="684">
        <v>0.875</v>
      </c>
      <c r="T761" s="685">
        <f t="shared" si="55"/>
        <v>0</v>
      </c>
      <c r="U761" s="685">
        <f t="shared" si="55"/>
        <v>0.10000000000000142</v>
      </c>
      <c r="V761" s="685">
        <f t="shared" si="55"/>
        <v>0</v>
      </c>
      <c r="W761" s="685">
        <f t="shared" si="55"/>
        <v>0</v>
      </c>
      <c r="X761" s="685">
        <f t="shared" si="55"/>
        <v>9.9999999999997868E-3</v>
      </c>
      <c r="Y761" s="685">
        <f t="shared" si="55"/>
        <v>3.0000000000001137E-2</v>
      </c>
      <c r="Z761" s="685">
        <f t="shared" si="54"/>
        <v>0</v>
      </c>
      <c r="AA761" s="685">
        <f t="shared" si="54"/>
        <v>0</v>
      </c>
      <c r="AB761" s="686">
        <f t="shared" si="54"/>
        <v>0</v>
      </c>
      <c r="AC761" s="685">
        <f t="shared" si="54"/>
        <v>0</v>
      </c>
      <c r="AD761" s="685">
        <f t="shared" si="54"/>
        <v>0</v>
      </c>
      <c r="AE761" s="685">
        <f t="shared" si="54"/>
        <v>0</v>
      </c>
      <c r="AF761" s="685">
        <f t="shared" si="54"/>
        <v>9.9999999999980105E-3</v>
      </c>
      <c r="AG761" s="685">
        <f t="shared" si="54"/>
        <v>1.0000000000001563E-2</v>
      </c>
      <c r="AH761" s="685">
        <f t="shared" si="54"/>
        <v>0</v>
      </c>
      <c r="AI761" s="685">
        <f t="shared" si="54"/>
        <v>0</v>
      </c>
      <c r="AJ761" s="10"/>
      <c r="AK761" s="10"/>
      <c r="AL761" s="10"/>
      <c r="AM761" s="10"/>
      <c r="AN761" s="10"/>
      <c r="AO761" s="10"/>
      <c r="AP761" s="10"/>
      <c r="AQ761" s="10"/>
      <c r="AR761" s="10"/>
      <c r="AS761" s="10"/>
      <c r="AT761" s="10"/>
      <c r="AU761" s="10"/>
      <c r="AV761" s="10"/>
      <c r="AW761" s="10"/>
      <c r="AX761" s="10"/>
      <c r="AY761" s="10"/>
      <c r="AZ761" s="10"/>
      <c r="BA761" s="10"/>
      <c r="BB761" s="10"/>
      <c r="BC761" s="10"/>
      <c r="BD761" s="10"/>
      <c r="BE761" s="173"/>
    </row>
    <row r="762" spans="1:57">
      <c r="A762" s="688">
        <v>0.87847222222222221</v>
      </c>
      <c r="B762" s="689">
        <v>14.95</v>
      </c>
      <c r="C762" s="689">
        <v>17.07</v>
      </c>
      <c r="D762" s="689">
        <v>17.25</v>
      </c>
      <c r="E762" s="689">
        <v>16.010000000000002</v>
      </c>
      <c r="F762" s="689">
        <v>15.57</v>
      </c>
      <c r="G762" s="689">
        <v>18.07</v>
      </c>
      <c r="H762" s="689">
        <v>16.559999999999999</v>
      </c>
      <c r="I762" s="689">
        <v>14.52</v>
      </c>
      <c r="J762" s="683">
        <v>14.01</v>
      </c>
      <c r="K762" s="689">
        <v>16.329999999999998</v>
      </c>
      <c r="L762" s="689">
        <v>18.77</v>
      </c>
      <c r="M762" s="689">
        <v>16.37</v>
      </c>
      <c r="N762" s="689">
        <v>17.989999999999998</v>
      </c>
      <c r="O762" s="689">
        <v>16.82</v>
      </c>
      <c r="P762" s="689">
        <v>17.25</v>
      </c>
      <c r="Q762" s="689">
        <v>13.73</v>
      </c>
      <c r="R762" s="676"/>
      <c r="S762" s="694">
        <v>0.87847222222222221</v>
      </c>
      <c r="T762" s="689">
        <f t="shared" si="55"/>
        <v>2.9999999999999361E-2</v>
      </c>
      <c r="U762" s="689">
        <f t="shared" si="55"/>
        <v>0</v>
      </c>
      <c r="V762" s="689">
        <f t="shared" si="55"/>
        <v>0</v>
      </c>
      <c r="W762" s="689">
        <f t="shared" si="55"/>
        <v>8.0000000000001847E-2</v>
      </c>
      <c r="X762" s="689">
        <f t="shared" si="55"/>
        <v>0</v>
      </c>
      <c r="Y762" s="689">
        <f t="shared" si="55"/>
        <v>0</v>
      </c>
      <c r="Z762" s="689">
        <f t="shared" si="54"/>
        <v>0.11999999999999744</v>
      </c>
      <c r="AA762" s="689">
        <f t="shared" si="54"/>
        <v>0</v>
      </c>
      <c r="AB762" s="683">
        <f t="shared" si="54"/>
        <v>8.9999999999999858E-2</v>
      </c>
      <c r="AC762" s="689">
        <f t="shared" si="54"/>
        <v>0</v>
      </c>
      <c r="AD762" s="689">
        <f t="shared" si="54"/>
        <v>3.0000000000001137E-2</v>
      </c>
      <c r="AE762" s="689">
        <f t="shared" si="54"/>
        <v>0</v>
      </c>
      <c r="AF762" s="689">
        <f t="shared" si="54"/>
        <v>0</v>
      </c>
      <c r="AG762" s="689">
        <f t="shared" si="54"/>
        <v>0</v>
      </c>
      <c r="AH762" s="689">
        <f t="shared" si="54"/>
        <v>0</v>
      </c>
      <c r="AI762" s="689">
        <f t="shared" si="54"/>
        <v>6.0000000000000497E-2</v>
      </c>
      <c r="AJ762" s="10"/>
      <c r="AK762" s="10"/>
      <c r="AL762" s="10"/>
      <c r="AM762" s="10"/>
      <c r="AN762" s="10"/>
      <c r="AO762" s="10"/>
      <c r="AP762" s="10"/>
      <c r="AQ762" s="10"/>
      <c r="AR762" s="10"/>
      <c r="AS762" s="10"/>
      <c r="AT762" s="10"/>
      <c r="AU762" s="10"/>
      <c r="AV762" s="10"/>
      <c r="AW762" s="10"/>
      <c r="AX762" s="10"/>
      <c r="AY762" s="10"/>
      <c r="AZ762" s="10"/>
      <c r="BA762" s="10"/>
      <c r="BB762" s="10"/>
      <c r="BC762" s="10"/>
      <c r="BD762" s="10"/>
      <c r="BE762" s="173"/>
    </row>
    <row r="763" spans="1:57">
      <c r="A763" s="688">
        <v>0.88194444444444453</v>
      </c>
      <c r="B763" s="689">
        <v>14.95</v>
      </c>
      <c r="C763" s="689">
        <v>17.07</v>
      </c>
      <c r="D763" s="689">
        <v>17.25</v>
      </c>
      <c r="E763" s="689">
        <v>16.05</v>
      </c>
      <c r="F763" s="689">
        <v>15.57</v>
      </c>
      <c r="G763" s="689">
        <v>18.07</v>
      </c>
      <c r="H763" s="689">
        <v>16.559999999999999</v>
      </c>
      <c r="I763" s="689">
        <v>14.52</v>
      </c>
      <c r="J763" s="683">
        <v>14.01</v>
      </c>
      <c r="K763" s="689">
        <v>16.329999999999998</v>
      </c>
      <c r="L763" s="689">
        <v>18.8</v>
      </c>
      <c r="M763" s="689">
        <v>16.670000000000002</v>
      </c>
      <c r="N763" s="689">
        <v>18.12</v>
      </c>
      <c r="O763" s="689">
        <v>16.899999999999999</v>
      </c>
      <c r="P763" s="689">
        <v>17.25</v>
      </c>
      <c r="Q763" s="689">
        <v>13.8</v>
      </c>
      <c r="R763" s="676"/>
      <c r="S763" s="694">
        <v>0.88194444444444453</v>
      </c>
      <c r="T763" s="689">
        <f t="shared" si="55"/>
        <v>0</v>
      </c>
      <c r="U763" s="689">
        <f t="shared" si="55"/>
        <v>0</v>
      </c>
      <c r="V763" s="689">
        <f t="shared" si="55"/>
        <v>0</v>
      </c>
      <c r="W763" s="689">
        <f t="shared" si="55"/>
        <v>3.9999999999999147E-2</v>
      </c>
      <c r="X763" s="689">
        <f t="shared" si="55"/>
        <v>0</v>
      </c>
      <c r="Y763" s="689">
        <f t="shared" si="55"/>
        <v>0</v>
      </c>
      <c r="Z763" s="689">
        <f t="shared" si="54"/>
        <v>0</v>
      </c>
      <c r="AA763" s="689">
        <f t="shared" si="54"/>
        <v>0</v>
      </c>
      <c r="AB763" s="683">
        <f t="shared" si="54"/>
        <v>0</v>
      </c>
      <c r="AC763" s="689">
        <f t="shared" si="54"/>
        <v>0</v>
      </c>
      <c r="AD763" s="689">
        <f t="shared" si="54"/>
        <v>3.0000000000001137E-2</v>
      </c>
      <c r="AE763" s="689">
        <f t="shared" si="54"/>
        <v>0.30000000000000071</v>
      </c>
      <c r="AF763" s="689">
        <f t="shared" si="54"/>
        <v>0.13000000000000256</v>
      </c>
      <c r="AG763" s="689">
        <f t="shared" si="54"/>
        <v>7.9999999999998295E-2</v>
      </c>
      <c r="AH763" s="689">
        <f t="shared" si="54"/>
        <v>0</v>
      </c>
      <c r="AI763" s="689">
        <f t="shared" si="54"/>
        <v>7.0000000000000284E-2</v>
      </c>
      <c r="AJ763" s="10"/>
      <c r="AK763" s="10"/>
      <c r="AL763" s="10"/>
      <c r="AM763" s="10"/>
      <c r="AN763" s="10"/>
      <c r="AO763" s="10"/>
      <c r="AP763" s="10"/>
      <c r="AQ763" s="10"/>
      <c r="AR763" s="10"/>
      <c r="AS763" s="10"/>
      <c r="AT763" s="10"/>
      <c r="AU763" s="10"/>
      <c r="AV763" s="10"/>
      <c r="AW763" s="10"/>
      <c r="AX763" s="10"/>
      <c r="AY763" s="10"/>
      <c r="AZ763" s="10"/>
      <c r="BA763" s="10"/>
      <c r="BB763" s="10"/>
      <c r="BC763" s="10"/>
      <c r="BD763" s="10"/>
      <c r="BE763" s="173"/>
    </row>
    <row r="764" spans="1:57">
      <c r="A764" s="688">
        <v>0.88541666666666663</v>
      </c>
      <c r="B764" s="689">
        <v>14.95</v>
      </c>
      <c r="C764" s="689">
        <v>17.07</v>
      </c>
      <c r="D764" s="689">
        <v>17.25</v>
      </c>
      <c r="E764" s="689">
        <v>16.05</v>
      </c>
      <c r="F764" s="689">
        <v>15.57</v>
      </c>
      <c r="G764" s="689">
        <v>18.07</v>
      </c>
      <c r="H764" s="689">
        <v>16.59</v>
      </c>
      <c r="I764" s="689">
        <v>14.59</v>
      </c>
      <c r="J764" s="683">
        <v>14.04</v>
      </c>
      <c r="K764" s="689">
        <v>16.38</v>
      </c>
      <c r="L764" s="689">
        <v>18.8</v>
      </c>
      <c r="M764" s="689">
        <v>16.670000000000002</v>
      </c>
      <c r="N764" s="689">
        <v>18.12</v>
      </c>
      <c r="O764" s="689">
        <v>16.93</v>
      </c>
      <c r="P764" s="689">
        <v>17.25</v>
      </c>
      <c r="Q764" s="689">
        <v>13.82</v>
      </c>
      <c r="R764" s="676"/>
      <c r="S764" s="694">
        <v>0.88541666666666663</v>
      </c>
      <c r="T764" s="689">
        <f t="shared" si="55"/>
        <v>0</v>
      </c>
      <c r="U764" s="689">
        <f t="shared" si="55"/>
        <v>0</v>
      </c>
      <c r="V764" s="689">
        <f t="shared" si="55"/>
        <v>0</v>
      </c>
      <c r="W764" s="689">
        <f t="shared" si="55"/>
        <v>0</v>
      </c>
      <c r="X764" s="689">
        <f t="shared" si="55"/>
        <v>0</v>
      </c>
      <c r="Y764" s="689">
        <f t="shared" si="55"/>
        <v>0</v>
      </c>
      <c r="Z764" s="689">
        <f t="shared" si="54"/>
        <v>3.0000000000001137E-2</v>
      </c>
      <c r="AA764" s="689">
        <f t="shared" si="54"/>
        <v>7.0000000000000284E-2</v>
      </c>
      <c r="AB764" s="683">
        <f t="shared" si="54"/>
        <v>2.9999999999999361E-2</v>
      </c>
      <c r="AC764" s="689">
        <f t="shared" si="54"/>
        <v>5.0000000000000711E-2</v>
      </c>
      <c r="AD764" s="689">
        <f t="shared" si="54"/>
        <v>0</v>
      </c>
      <c r="AE764" s="689">
        <f t="shared" si="54"/>
        <v>0</v>
      </c>
      <c r="AF764" s="689">
        <f t="shared" si="54"/>
        <v>0</v>
      </c>
      <c r="AG764" s="689">
        <f t="shared" si="54"/>
        <v>3.0000000000001137E-2</v>
      </c>
      <c r="AH764" s="689">
        <f t="shared" si="54"/>
        <v>0</v>
      </c>
      <c r="AI764" s="689">
        <f t="shared" si="54"/>
        <v>1.9999999999999574E-2</v>
      </c>
      <c r="AJ764" s="10"/>
      <c r="AK764" s="10"/>
      <c r="AL764" s="10"/>
      <c r="AM764" s="10"/>
      <c r="AN764" s="10"/>
      <c r="AO764" s="10"/>
      <c r="AP764" s="10"/>
      <c r="AQ764" s="10"/>
      <c r="AR764" s="10"/>
      <c r="AS764" s="10"/>
      <c r="AT764" s="10"/>
      <c r="AU764" s="10"/>
      <c r="AV764" s="10"/>
      <c r="AW764" s="10"/>
      <c r="AX764" s="10"/>
      <c r="AY764" s="10"/>
      <c r="AZ764" s="10"/>
      <c r="BA764" s="10"/>
      <c r="BB764" s="10"/>
      <c r="BC764" s="10"/>
      <c r="BD764" s="10"/>
      <c r="BE764" s="173"/>
    </row>
    <row r="765" spans="1:57">
      <c r="A765" s="688">
        <v>0.88888888888888884</v>
      </c>
      <c r="B765" s="689">
        <v>14.95</v>
      </c>
      <c r="C765" s="689">
        <v>17.07</v>
      </c>
      <c r="D765" s="689">
        <v>17.25</v>
      </c>
      <c r="E765" s="689">
        <v>16.100000000000001</v>
      </c>
      <c r="F765" s="689">
        <v>15.57</v>
      </c>
      <c r="G765" s="689">
        <v>18.07</v>
      </c>
      <c r="H765" s="689">
        <v>16.59</v>
      </c>
      <c r="I765" s="689">
        <v>14.69</v>
      </c>
      <c r="J765" s="683">
        <v>14.04</v>
      </c>
      <c r="K765" s="689">
        <v>16.46</v>
      </c>
      <c r="L765" s="689">
        <v>18.8</v>
      </c>
      <c r="M765" s="689">
        <v>16.7</v>
      </c>
      <c r="N765" s="689">
        <v>18.12</v>
      </c>
      <c r="O765" s="689">
        <v>17.05</v>
      </c>
      <c r="P765" s="689">
        <v>17.25</v>
      </c>
      <c r="Q765" s="689">
        <v>13.82</v>
      </c>
      <c r="R765" s="676"/>
      <c r="S765" s="694">
        <v>0.88888888888888884</v>
      </c>
      <c r="T765" s="689">
        <f t="shared" si="55"/>
        <v>0</v>
      </c>
      <c r="U765" s="689">
        <f t="shared" si="55"/>
        <v>0</v>
      </c>
      <c r="V765" s="689">
        <f t="shared" si="55"/>
        <v>0</v>
      </c>
      <c r="W765" s="689">
        <f t="shared" si="55"/>
        <v>5.0000000000000711E-2</v>
      </c>
      <c r="X765" s="689">
        <f t="shared" si="55"/>
        <v>0</v>
      </c>
      <c r="Y765" s="689">
        <f t="shared" si="55"/>
        <v>0</v>
      </c>
      <c r="Z765" s="689">
        <f t="shared" si="54"/>
        <v>0</v>
      </c>
      <c r="AA765" s="689">
        <f t="shared" si="54"/>
        <v>9.9999999999999645E-2</v>
      </c>
      <c r="AB765" s="683">
        <f t="shared" si="54"/>
        <v>0</v>
      </c>
      <c r="AC765" s="689">
        <f t="shared" si="54"/>
        <v>8.0000000000001847E-2</v>
      </c>
      <c r="AD765" s="689">
        <f t="shared" si="54"/>
        <v>0</v>
      </c>
      <c r="AE765" s="689">
        <f t="shared" si="54"/>
        <v>2.9999999999997584E-2</v>
      </c>
      <c r="AF765" s="689">
        <f t="shared" si="54"/>
        <v>0</v>
      </c>
      <c r="AG765" s="689">
        <f t="shared" si="54"/>
        <v>0.12000000000000099</v>
      </c>
      <c r="AH765" s="689">
        <f t="shared" si="54"/>
        <v>0</v>
      </c>
      <c r="AI765" s="689">
        <f t="shared" si="54"/>
        <v>0</v>
      </c>
      <c r="AJ765" s="10"/>
      <c r="AK765" s="10"/>
      <c r="AL765" s="10"/>
      <c r="AM765" s="10"/>
      <c r="AN765" s="10"/>
      <c r="AO765" s="10"/>
      <c r="AP765" s="10"/>
      <c r="AQ765" s="10"/>
      <c r="AR765" s="10"/>
      <c r="AS765" s="10"/>
      <c r="AT765" s="10"/>
      <c r="AU765" s="10"/>
      <c r="AV765" s="10"/>
      <c r="AW765" s="10"/>
      <c r="AX765" s="10"/>
      <c r="AY765" s="10"/>
      <c r="AZ765" s="10"/>
      <c r="BA765" s="10"/>
      <c r="BB765" s="10"/>
      <c r="BC765" s="10"/>
      <c r="BD765" s="10"/>
      <c r="BE765" s="173"/>
    </row>
    <row r="766" spans="1:57">
      <c r="A766" s="688">
        <v>0.89236111111111116</v>
      </c>
      <c r="B766" s="689">
        <v>14.95</v>
      </c>
      <c r="C766" s="689">
        <v>17.07</v>
      </c>
      <c r="D766" s="689">
        <v>17.25</v>
      </c>
      <c r="E766" s="689">
        <v>16.100000000000001</v>
      </c>
      <c r="F766" s="689">
        <v>15.87</v>
      </c>
      <c r="G766" s="689">
        <v>18.07</v>
      </c>
      <c r="H766" s="689">
        <v>16.62</v>
      </c>
      <c r="I766" s="689">
        <v>14.69</v>
      </c>
      <c r="J766" s="683">
        <v>14.04</v>
      </c>
      <c r="K766" s="689">
        <v>16.48</v>
      </c>
      <c r="L766" s="689">
        <v>18.8</v>
      </c>
      <c r="M766" s="689">
        <v>16.72</v>
      </c>
      <c r="N766" s="689">
        <v>18.13</v>
      </c>
      <c r="O766" s="689">
        <v>17.05</v>
      </c>
      <c r="P766" s="689">
        <v>17.25</v>
      </c>
      <c r="Q766" s="689">
        <v>13.86</v>
      </c>
      <c r="R766" s="676"/>
      <c r="S766" s="694">
        <v>0.89236111111111116</v>
      </c>
      <c r="T766" s="689">
        <f t="shared" si="55"/>
        <v>0</v>
      </c>
      <c r="U766" s="689">
        <f t="shared" si="55"/>
        <v>0</v>
      </c>
      <c r="V766" s="689">
        <f t="shared" si="55"/>
        <v>0</v>
      </c>
      <c r="W766" s="689">
        <f t="shared" si="55"/>
        <v>0</v>
      </c>
      <c r="X766" s="689">
        <f t="shared" si="55"/>
        <v>0.29999999999999893</v>
      </c>
      <c r="Y766" s="689">
        <f t="shared" si="55"/>
        <v>0</v>
      </c>
      <c r="Z766" s="689">
        <f t="shared" si="54"/>
        <v>3.0000000000001137E-2</v>
      </c>
      <c r="AA766" s="689">
        <f t="shared" si="54"/>
        <v>0</v>
      </c>
      <c r="AB766" s="683">
        <f t="shared" si="54"/>
        <v>0</v>
      </c>
      <c r="AC766" s="689">
        <f t="shared" si="54"/>
        <v>1.9999999999999574E-2</v>
      </c>
      <c r="AD766" s="689">
        <f t="shared" si="54"/>
        <v>0</v>
      </c>
      <c r="AE766" s="689">
        <f t="shared" si="54"/>
        <v>1.9999999999999574E-2</v>
      </c>
      <c r="AF766" s="689">
        <f t="shared" si="54"/>
        <v>9.9999999999980105E-3</v>
      </c>
      <c r="AG766" s="689">
        <f t="shared" si="54"/>
        <v>0</v>
      </c>
      <c r="AH766" s="689">
        <f t="shared" si="54"/>
        <v>0</v>
      </c>
      <c r="AI766" s="689">
        <f t="shared" si="54"/>
        <v>3.9999999999999147E-2</v>
      </c>
      <c r="AJ766" s="10"/>
      <c r="AK766" s="10"/>
      <c r="AL766" s="10"/>
      <c r="AM766" s="10"/>
      <c r="AN766" s="10"/>
      <c r="AO766" s="10"/>
      <c r="AP766" s="10"/>
      <c r="AQ766" s="10"/>
      <c r="AR766" s="10"/>
      <c r="AS766" s="10"/>
      <c r="AT766" s="10"/>
      <c r="AU766" s="10"/>
      <c r="AV766" s="10"/>
      <c r="AW766" s="10"/>
      <c r="AX766" s="10"/>
      <c r="AY766" s="10"/>
      <c r="AZ766" s="10"/>
      <c r="BA766" s="10"/>
      <c r="BB766" s="10"/>
      <c r="BC766" s="10"/>
      <c r="BD766" s="10"/>
      <c r="BE766" s="173"/>
    </row>
    <row r="767" spans="1:57">
      <c r="A767" s="688">
        <v>0.89583333333333337</v>
      </c>
      <c r="B767" s="689">
        <v>14.97</v>
      </c>
      <c r="C767" s="689">
        <v>17.079999999999998</v>
      </c>
      <c r="D767" s="689">
        <v>17.25</v>
      </c>
      <c r="E767" s="689">
        <v>16.16</v>
      </c>
      <c r="F767" s="689">
        <v>15.87</v>
      </c>
      <c r="G767" s="689">
        <v>18.07</v>
      </c>
      <c r="H767" s="689">
        <v>16.62</v>
      </c>
      <c r="I767" s="689">
        <v>14.76</v>
      </c>
      <c r="J767" s="683">
        <v>14.04</v>
      </c>
      <c r="K767" s="689">
        <v>16.48</v>
      </c>
      <c r="L767" s="689">
        <v>18.8</v>
      </c>
      <c r="M767" s="689">
        <v>16.72</v>
      </c>
      <c r="N767" s="689">
        <v>18.13</v>
      </c>
      <c r="O767" s="689">
        <v>17.079999999999998</v>
      </c>
      <c r="P767" s="689">
        <v>17.25</v>
      </c>
      <c r="Q767" s="689">
        <v>13.86</v>
      </c>
      <c r="R767" s="676"/>
      <c r="S767" s="694">
        <v>0.89583333333333337</v>
      </c>
      <c r="T767" s="689">
        <f t="shared" si="55"/>
        <v>2.000000000000135E-2</v>
      </c>
      <c r="U767" s="689">
        <f t="shared" si="55"/>
        <v>9.9999999999980105E-3</v>
      </c>
      <c r="V767" s="689">
        <f t="shared" si="55"/>
        <v>0</v>
      </c>
      <c r="W767" s="689">
        <f t="shared" si="55"/>
        <v>5.9999999999998721E-2</v>
      </c>
      <c r="X767" s="689">
        <f t="shared" si="55"/>
        <v>0</v>
      </c>
      <c r="Y767" s="689">
        <f t="shared" si="55"/>
        <v>0</v>
      </c>
      <c r="Z767" s="689">
        <f t="shared" si="54"/>
        <v>0</v>
      </c>
      <c r="AA767" s="689">
        <f t="shared" si="54"/>
        <v>7.0000000000000284E-2</v>
      </c>
      <c r="AB767" s="683">
        <f t="shared" si="54"/>
        <v>0</v>
      </c>
      <c r="AC767" s="689">
        <f t="shared" si="54"/>
        <v>0</v>
      </c>
      <c r="AD767" s="689">
        <f t="shared" si="54"/>
        <v>0</v>
      </c>
      <c r="AE767" s="689">
        <f t="shared" si="54"/>
        <v>0</v>
      </c>
      <c r="AF767" s="689">
        <f t="shared" si="54"/>
        <v>0</v>
      </c>
      <c r="AG767" s="689">
        <f t="shared" si="54"/>
        <v>2.9999999999997584E-2</v>
      </c>
      <c r="AH767" s="689">
        <f t="shared" si="54"/>
        <v>0</v>
      </c>
      <c r="AI767" s="689">
        <f t="shared" si="54"/>
        <v>0</v>
      </c>
      <c r="AJ767" s="10"/>
      <c r="AK767" s="10"/>
      <c r="AL767" s="10"/>
      <c r="AM767" s="10"/>
      <c r="AN767" s="10"/>
      <c r="AO767" s="10"/>
      <c r="AP767" s="10"/>
      <c r="AQ767" s="10"/>
      <c r="AR767" s="10"/>
      <c r="AS767" s="10"/>
      <c r="AT767" s="10"/>
      <c r="AU767" s="10"/>
      <c r="AV767" s="10"/>
      <c r="AW767" s="10"/>
      <c r="AX767" s="10"/>
      <c r="AY767" s="10"/>
      <c r="AZ767" s="10"/>
      <c r="BA767" s="10"/>
      <c r="BB767" s="10"/>
      <c r="BC767" s="10"/>
      <c r="BD767" s="10"/>
      <c r="BE767" s="173"/>
    </row>
    <row r="768" spans="1:57">
      <c r="A768" s="688">
        <v>0.89930555555555547</v>
      </c>
      <c r="B768" s="689">
        <v>15.15</v>
      </c>
      <c r="C768" s="689">
        <v>17.23</v>
      </c>
      <c r="D768" s="689">
        <v>17.25</v>
      </c>
      <c r="E768" s="689">
        <v>16.16</v>
      </c>
      <c r="F768" s="689">
        <v>15.87</v>
      </c>
      <c r="G768" s="689">
        <v>18.07</v>
      </c>
      <c r="H768" s="689">
        <v>16.62</v>
      </c>
      <c r="I768" s="689">
        <v>14.79</v>
      </c>
      <c r="J768" s="683">
        <v>14.04</v>
      </c>
      <c r="K768" s="689">
        <v>16.48</v>
      </c>
      <c r="L768" s="689">
        <v>18.87</v>
      </c>
      <c r="M768" s="689">
        <v>16.72</v>
      </c>
      <c r="N768" s="689">
        <v>18.13</v>
      </c>
      <c r="O768" s="689">
        <v>17.079999999999998</v>
      </c>
      <c r="P768" s="689">
        <v>17.25</v>
      </c>
      <c r="Q768" s="689">
        <v>13.86</v>
      </c>
      <c r="R768" s="676"/>
      <c r="S768" s="694">
        <v>0.89930555555555547</v>
      </c>
      <c r="T768" s="689">
        <f t="shared" si="55"/>
        <v>0.17999999999999972</v>
      </c>
      <c r="U768" s="689">
        <f t="shared" si="55"/>
        <v>0.15000000000000213</v>
      </c>
      <c r="V768" s="689">
        <f t="shared" si="55"/>
        <v>0</v>
      </c>
      <c r="W768" s="689">
        <f t="shared" si="55"/>
        <v>0</v>
      </c>
      <c r="X768" s="689">
        <f t="shared" si="55"/>
        <v>0</v>
      </c>
      <c r="Y768" s="689">
        <f t="shared" si="55"/>
        <v>0</v>
      </c>
      <c r="Z768" s="689">
        <f t="shared" si="54"/>
        <v>0</v>
      </c>
      <c r="AA768" s="689">
        <f t="shared" si="54"/>
        <v>2.9999999999999361E-2</v>
      </c>
      <c r="AB768" s="683">
        <f t="shared" si="54"/>
        <v>0</v>
      </c>
      <c r="AC768" s="689">
        <f t="shared" si="54"/>
        <v>0</v>
      </c>
      <c r="AD768" s="689">
        <f t="shared" si="54"/>
        <v>7.0000000000000284E-2</v>
      </c>
      <c r="AE768" s="689">
        <f t="shared" si="54"/>
        <v>0</v>
      </c>
      <c r="AF768" s="689">
        <f t="shared" si="54"/>
        <v>0</v>
      </c>
      <c r="AG768" s="689">
        <f t="shared" si="54"/>
        <v>0</v>
      </c>
      <c r="AH768" s="689">
        <f t="shared" si="54"/>
        <v>0</v>
      </c>
      <c r="AI768" s="689">
        <f t="shared" si="54"/>
        <v>0</v>
      </c>
      <c r="AJ768" s="10"/>
      <c r="AK768" s="10"/>
      <c r="AL768" s="10"/>
      <c r="AM768" s="10"/>
      <c r="AN768" s="10"/>
      <c r="AO768" s="10"/>
      <c r="AP768" s="10"/>
      <c r="AQ768" s="10"/>
      <c r="AR768" s="10"/>
      <c r="AS768" s="10"/>
      <c r="AT768" s="10"/>
      <c r="AU768" s="10"/>
      <c r="AV768" s="10"/>
      <c r="AW768" s="10"/>
      <c r="AX768" s="10"/>
      <c r="AY768" s="10"/>
      <c r="AZ768" s="10"/>
      <c r="BA768" s="10"/>
      <c r="BB768" s="10"/>
      <c r="BC768" s="10"/>
      <c r="BD768" s="10"/>
      <c r="BE768" s="173"/>
    </row>
    <row r="769" spans="1:57">
      <c r="A769" s="688">
        <v>0.90277777777777779</v>
      </c>
      <c r="B769" s="689">
        <v>15.15</v>
      </c>
      <c r="C769" s="689">
        <v>17.260000000000002</v>
      </c>
      <c r="D769" s="689">
        <v>17.25</v>
      </c>
      <c r="E769" s="689">
        <v>16.190000000000001</v>
      </c>
      <c r="F769" s="689">
        <v>15.87</v>
      </c>
      <c r="G769" s="689">
        <v>18.07</v>
      </c>
      <c r="H769" s="689">
        <v>16.62</v>
      </c>
      <c r="I769" s="689">
        <v>14.79</v>
      </c>
      <c r="J769" s="683">
        <v>14.13</v>
      </c>
      <c r="K769" s="689">
        <v>16.48</v>
      </c>
      <c r="L769" s="689">
        <v>18.899999999999999</v>
      </c>
      <c r="M769" s="689">
        <v>16.72</v>
      </c>
      <c r="N769" s="689">
        <v>18.13</v>
      </c>
      <c r="O769" s="689">
        <v>17.079999999999998</v>
      </c>
      <c r="P769" s="689">
        <v>17.25</v>
      </c>
      <c r="Q769" s="689">
        <v>13.86</v>
      </c>
      <c r="R769" s="676"/>
      <c r="S769" s="694">
        <v>0.90277777777777779</v>
      </c>
      <c r="T769" s="689">
        <f t="shared" si="55"/>
        <v>0</v>
      </c>
      <c r="U769" s="689">
        <f t="shared" si="55"/>
        <v>3.0000000000001137E-2</v>
      </c>
      <c r="V769" s="689">
        <f t="shared" si="55"/>
        <v>0</v>
      </c>
      <c r="W769" s="689">
        <f t="shared" si="55"/>
        <v>3.0000000000001137E-2</v>
      </c>
      <c r="X769" s="689">
        <f t="shared" si="55"/>
        <v>0</v>
      </c>
      <c r="Y769" s="689">
        <f t="shared" si="55"/>
        <v>0</v>
      </c>
      <c r="Z769" s="689">
        <f t="shared" si="54"/>
        <v>0</v>
      </c>
      <c r="AA769" s="689">
        <f t="shared" si="54"/>
        <v>0</v>
      </c>
      <c r="AB769" s="683">
        <f t="shared" si="54"/>
        <v>9.0000000000001634E-2</v>
      </c>
      <c r="AC769" s="689">
        <f t="shared" si="54"/>
        <v>0</v>
      </c>
      <c r="AD769" s="689">
        <f t="shared" si="54"/>
        <v>2.9999999999997584E-2</v>
      </c>
      <c r="AE769" s="689">
        <f t="shared" si="54"/>
        <v>0</v>
      </c>
      <c r="AF769" s="689">
        <f t="shared" si="54"/>
        <v>0</v>
      </c>
      <c r="AG769" s="689">
        <f t="shared" si="54"/>
        <v>0</v>
      </c>
      <c r="AH769" s="689">
        <f t="shared" si="54"/>
        <v>0</v>
      </c>
      <c r="AI769" s="689">
        <f t="shared" si="54"/>
        <v>0</v>
      </c>
      <c r="AJ769" s="10"/>
      <c r="AK769" s="10"/>
      <c r="AL769" s="10"/>
      <c r="AM769" s="10"/>
      <c r="AN769" s="10"/>
      <c r="AO769" s="10"/>
      <c r="AP769" s="10"/>
      <c r="AQ769" s="10"/>
      <c r="AR769" s="10"/>
      <c r="AS769" s="10"/>
      <c r="AT769" s="10"/>
      <c r="AU769" s="10"/>
      <c r="AV769" s="10"/>
      <c r="AW769" s="10"/>
      <c r="AX769" s="10"/>
      <c r="AY769" s="10"/>
      <c r="AZ769" s="10"/>
      <c r="BA769" s="10"/>
      <c r="BB769" s="10"/>
      <c r="BC769" s="10"/>
      <c r="BD769" s="10"/>
      <c r="BE769" s="173"/>
    </row>
    <row r="770" spans="1:57">
      <c r="A770" s="688">
        <v>0.90625</v>
      </c>
      <c r="B770" s="689">
        <v>15.15</v>
      </c>
      <c r="C770" s="689">
        <v>17.260000000000002</v>
      </c>
      <c r="D770" s="689">
        <v>17.25</v>
      </c>
      <c r="E770" s="689">
        <v>16.28</v>
      </c>
      <c r="F770" s="689">
        <v>15.87</v>
      </c>
      <c r="G770" s="689">
        <v>18.07</v>
      </c>
      <c r="H770" s="689">
        <v>16.62</v>
      </c>
      <c r="I770" s="689">
        <v>14.94</v>
      </c>
      <c r="J770" s="683">
        <v>14.16</v>
      </c>
      <c r="K770" s="689">
        <v>16.48</v>
      </c>
      <c r="L770" s="689">
        <v>18.899999999999999</v>
      </c>
      <c r="M770" s="689">
        <v>16.72</v>
      </c>
      <c r="N770" s="689">
        <v>18.13</v>
      </c>
      <c r="O770" s="689">
        <v>17.079999999999998</v>
      </c>
      <c r="P770" s="689">
        <v>17.25</v>
      </c>
      <c r="Q770" s="689">
        <v>13.86</v>
      </c>
      <c r="R770" s="676"/>
      <c r="S770" s="694">
        <v>0.90625</v>
      </c>
      <c r="T770" s="689">
        <f t="shared" si="55"/>
        <v>0</v>
      </c>
      <c r="U770" s="689">
        <f t="shared" si="55"/>
        <v>0</v>
      </c>
      <c r="V770" s="689">
        <f t="shared" si="55"/>
        <v>0</v>
      </c>
      <c r="W770" s="689">
        <f t="shared" si="55"/>
        <v>8.9999999999999858E-2</v>
      </c>
      <c r="X770" s="689">
        <f t="shared" si="55"/>
        <v>0</v>
      </c>
      <c r="Y770" s="689">
        <f t="shared" si="55"/>
        <v>0</v>
      </c>
      <c r="Z770" s="689">
        <f t="shared" si="54"/>
        <v>0</v>
      </c>
      <c r="AA770" s="689">
        <f t="shared" si="54"/>
        <v>0.15000000000000036</v>
      </c>
      <c r="AB770" s="683">
        <f t="shared" si="54"/>
        <v>2.9999999999999361E-2</v>
      </c>
      <c r="AC770" s="689">
        <f t="shared" si="54"/>
        <v>0</v>
      </c>
      <c r="AD770" s="689">
        <f t="shared" si="54"/>
        <v>0</v>
      </c>
      <c r="AE770" s="689">
        <f t="shared" ref="AE770:AI820" si="56">M770-M769</f>
        <v>0</v>
      </c>
      <c r="AF770" s="689">
        <f t="shared" si="56"/>
        <v>0</v>
      </c>
      <c r="AG770" s="689">
        <f t="shared" si="56"/>
        <v>0</v>
      </c>
      <c r="AH770" s="689">
        <f t="shared" si="56"/>
        <v>0</v>
      </c>
      <c r="AI770" s="689">
        <f t="shared" si="56"/>
        <v>0</v>
      </c>
      <c r="AJ770" s="10"/>
      <c r="AK770" s="10"/>
      <c r="AL770" s="10"/>
      <c r="AM770" s="10"/>
      <c r="AN770" s="10"/>
      <c r="AO770" s="10"/>
      <c r="AP770" s="10"/>
      <c r="AQ770" s="10"/>
      <c r="AR770" s="10"/>
      <c r="AS770" s="10"/>
      <c r="AT770" s="10"/>
      <c r="AU770" s="10"/>
      <c r="AV770" s="10"/>
      <c r="AW770" s="10"/>
      <c r="AX770" s="10"/>
      <c r="AY770" s="10"/>
      <c r="AZ770" s="10"/>
      <c r="BA770" s="10"/>
      <c r="BB770" s="10"/>
      <c r="BC770" s="10"/>
      <c r="BD770" s="10"/>
      <c r="BE770" s="173"/>
    </row>
    <row r="771" spans="1:57">
      <c r="A771" s="688">
        <v>0.90972222222222221</v>
      </c>
      <c r="B771" s="689">
        <v>15.15</v>
      </c>
      <c r="C771" s="689">
        <v>17.260000000000002</v>
      </c>
      <c r="D771" s="689">
        <v>17.25</v>
      </c>
      <c r="E771" s="689">
        <v>16.32</v>
      </c>
      <c r="F771" s="689">
        <v>15.87</v>
      </c>
      <c r="G771" s="689">
        <v>18.09</v>
      </c>
      <c r="H771" s="689">
        <v>16.62</v>
      </c>
      <c r="I771" s="689">
        <v>14.94</v>
      </c>
      <c r="J771" s="683">
        <v>14.19</v>
      </c>
      <c r="K771" s="689">
        <v>16.48</v>
      </c>
      <c r="L771" s="689">
        <v>18.899999999999999</v>
      </c>
      <c r="M771" s="689">
        <v>16.72</v>
      </c>
      <c r="N771" s="689">
        <v>18.36</v>
      </c>
      <c r="O771" s="689">
        <v>17.16</v>
      </c>
      <c r="P771" s="689">
        <v>17.27</v>
      </c>
      <c r="Q771" s="689">
        <v>13.86</v>
      </c>
      <c r="R771" s="676"/>
      <c r="S771" s="694">
        <v>0.90972222222222221</v>
      </c>
      <c r="T771" s="689">
        <f t="shared" si="55"/>
        <v>0</v>
      </c>
      <c r="U771" s="689">
        <f t="shared" si="55"/>
        <v>0</v>
      </c>
      <c r="V771" s="689">
        <f t="shared" si="55"/>
        <v>0</v>
      </c>
      <c r="W771" s="689">
        <f t="shared" si="55"/>
        <v>3.9999999999999147E-2</v>
      </c>
      <c r="X771" s="689">
        <f t="shared" si="55"/>
        <v>0</v>
      </c>
      <c r="Y771" s="689">
        <f t="shared" si="55"/>
        <v>1.9999999999999574E-2</v>
      </c>
      <c r="Z771" s="689">
        <f t="shared" si="55"/>
        <v>0</v>
      </c>
      <c r="AA771" s="689">
        <f t="shared" si="55"/>
        <v>0</v>
      </c>
      <c r="AB771" s="683">
        <f t="shared" si="55"/>
        <v>2.9999999999999361E-2</v>
      </c>
      <c r="AC771" s="689">
        <f t="shared" si="55"/>
        <v>0</v>
      </c>
      <c r="AD771" s="689">
        <f t="shared" si="55"/>
        <v>0</v>
      </c>
      <c r="AE771" s="689">
        <f t="shared" si="56"/>
        <v>0</v>
      </c>
      <c r="AF771" s="689">
        <f t="shared" si="56"/>
        <v>0.23000000000000043</v>
      </c>
      <c r="AG771" s="689">
        <f t="shared" si="56"/>
        <v>8.0000000000001847E-2</v>
      </c>
      <c r="AH771" s="689">
        <f t="shared" si="56"/>
        <v>1.9999999999999574E-2</v>
      </c>
      <c r="AI771" s="689">
        <f t="shared" si="56"/>
        <v>0</v>
      </c>
      <c r="AJ771" s="10"/>
      <c r="AK771" s="10"/>
      <c r="AL771" s="10"/>
      <c r="AM771" s="10"/>
      <c r="AN771" s="10"/>
      <c r="AO771" s="10"/>
      <c r="AP771" s="10"/>
      <c r="AQ771" s="10"/>
      <c r="AR771" s="10"/>
      <c r="AS771" s="10"/>
      <c r="AT771" s="10"/>
      <c r="AU771" s="10"/>
      <c r="AV771" s="10"/>
      <c r="AW771" s="10"/>
      <c r="AX771" s="10"/>
      <c r="AY771" s="10"/>
      <c r="AZ771" s="10"/>
      <c r="BA771" s="10"/>
      <c r="BB771" s="10"/>
      <c r="BC771" s="10"/>
      <c r="BD771" s="10"/>
      <c r="BE771" s="173"/>
    </row>
    <row r="772" spans="1:57" ht="16" thickBot="1">
      <c r="A772" s="688">
        <v>0.91319444444444453</v>
      </c>
      <c r="B772" s="689">
        <v>15.15</v>
      </c>
      <c r="C772" s="689">
        <v>17.260000000000002</v>
      </c>
      <c r="D772" s="689">
        <v>17.28</v>
      </c>
      <c r="E772" s="689">
        <v>16.36</v>
      </c>
      <c r="F772" s="689">
        <v>15.87</v>
      </c>
      <c r="G772" s="689">
        <v>18.16</v>
      </c>
      <c r="H772" s="689">
        <v>16.62</v>
      </c>
      <c r="I772" s="689">
        <v>14.94</v>
      </c>
      <c r="J772" s="683">
        <v>14.19</v>
      </c>
      <c r="K772" s="689">
        <v>16.59</v>
      </c>
      <c r="L772" s="689">
        <v>19.03</v>
      </c>
      <c r="M772" s="689">
        <v>16.72</v>
      </c>
      <c r="N772" s="689">
        <v>18.43</v>
      </c>
      <c r="O772" s="689">
        <v>17.23</v>
      </c>
      <c r="P772" s="689">
        <v>17.32</v>
      </c>
      <c r="Q772" s="689">
        <v>13.86</v>
      </c>
      <c r="R772" s="676"/>
      <c r="S772" s="694">
        <v>0.91319444444444453</v>
      </c>
      <c r="T772" s="689">
        <f t="shared" si="55"/>
        <v>0</v>
      </c>
      <c r="U772" s="689">
        <f t="shared" si="55"/>
        <v>0</v>
      </c>
      <c r="V772" s="689">
        <f t="shared" si="55"/>
        <v>3.0000000000001137E-2</v>
      </c>
      <c r="W772" s="689">
        <f t="shared" si="55"/>
        <v>3.9999999999999147E-2</v>
      </c>
      <c r="X772" s="689">
        <f t="shared" si="55"/>
        <v>0</v>
      </c>
      <c r="Y772" s="689">
        <f t="shared" si="55"/>
        <v>7.0000000000000284E-2</v>
      </c>
      <c r="Z772" s="689">
        <f t="shared" si="55"/>
        <v>0</v>
      </c>
      <c r="AA772" s="689">
        <f t="shared" si="55"/>
        <v>0</v>
      </c>
      <c r="AB772" s="683">
        <f t="shared" si="55"/>
        <v>0</v>
      </c>
      <c r="AC772" s="689">
        <f t="shared" si="55"/>
        <v>0.10999999999999943</v>
      </c>
      <c r="AD772" s="689">
        <f t="shared" si="55"/>
        <v>0.13000000000000256</v>
      </c>
      <c r="AE772" s="689">
        <f t="shared" si="56"/>
        <v>0</v>
      </c>
      <c r="AF772" s="689">
        <f t="shared" si="56"/>
        <v>7.0000000000000284E-2</v>
      </c>
      <c r="AG772" s="689">
        <f t="shared" si="56"/>
        <v>7.0000000000000284E-2</v>
      </c>
      <c r="AH772" s="689">
        <f t="shared" si="56"/>
        <v>5.0000000000000711E-2</v>
      </c>
      <c r="AI772" s="689">
        <f t="shared" si="56"/>
        <v>0</v>
      </c>
      <c r="AJ772" s="10"/>
      <c r="AK772" s="10"/>
      <c r="AL772" s="10"/>
      <c r="AM772" s="10"/>
      <c r="AN772" s="10"/>
      <c r="AO772" s="10"/>
      <c r="AP772" s="10"/>
      <c r="AQ772" s="10"/>
      <c r="AR772" s="10"/>
      <c r="AS772" s="10"/>
      <c r="AT772" s="10"/>
      <c r="AU772" s="10"/>
      <c r="AV772" s="10"/>
      <c r="AW772" s="10"/>
      <c r="AX772" s="10"/>
      <c r="AY772" s="10"/>
      <c r="AZ772" s="10"/>
      <c r="BA772" s="10"/>
      <c r="BB772" s="10"/>
      <c r="BC772" s="10"/>
      <c r="BD772" s="10"/>
      <c r="BE772" s="173"/>
    </row>
    <row r="773" spans="1:57" ht="16" thickTop="1">
      <c r="A773" s="693">
        <v>0.91666666666666663</v>
      </c>
      <c r="B773" s="685">
        <v>15.15</v>
      </c>
      <c r="C773" s="685">
        <v>17.260000000000002</v>
      </c>
      <c r="D773" s="685">
        <v>17.28</v>
      </c>
      <c r="E773" s="685">
        <v>16.36</v>
      </c>
      <c r="F773" s="685">
        <v>15.87</v>
      </c>
      <c r="G773" s="685">
        <v>18.16</v>
      </c>
      <c r="H773" s="685">
        <v>16.68</v>
      </c>
      <c r="I773" s="685">
        <v>14.94</v>
      </c>
      <c r="J773" s="686">
        <v>14.26</v>
      </c>
      <c r="K773" s="685">
        <v>16.59</v>
      </c>
      <c r="L773" s="685">
        <v>19.03</v>
      </c>
      <c r="M773" s="685">
        <v>16.72</v>
      </c>
      <c r="N773" s="685">
        <v>18.43</v>
      </c>
      <c r="O773" s="685">
        <v>17.260000000000002</v>
      </c>
      <c r="P773" s="685">
        <v>17.34</v>
      </c>
      <c r="Q773" s="685">
        <v>13.86</v>
      </c>
      <c r="R773" s="676"/>
      <c r="S773" s="684">
        <v>0.91666666666666663</v>
      </c>
      <c r="T773" s="685">
        <f t="shared" si="55"/>
        <v>0</v>
      </c>
      <c r="U773" s="685">
        <f t="shared" si="55"/>
        <v>0</v>
      </c>
      <c r="V773" s="685">
        <f t="shared" si="55"/>
        <v>0</v>
      </c>
      <c r="W773" s="685">
        <f t="shared" si="55"/>
        <v>0</v>
      </c>
      <c r="X773" s="685">
        <f t="shared" si="55"/>
        <v>0</v>
      </c>
      <c r="Y773" s="685">
        <f t="shared" si="55"/>
        <v>0</v>
      </c>
      <c r="Z773" s="685">
        <f t="shared" si="55"/>
        <v>5.9999999999998721E-2</v>
      </c>
      <c r="AA773" s="685">
        <f t="shared" si="55"/>
        <v>0</v>
      </c>
      <c r="AB773" s="686">
        <f t="shared" si="55"/>
        <v>7.0000000000000284E-2</v>
      </c>
      <c r="AC773" s="685">
        <f t="shared" si="55"/>
        <v>0</v>
      </c>
      <c r="AD773" s="685">
        <f t="shared" si="55"/>
        <v>0</v>
      </c>
      <c r="AE773" s="685">
        <f t="shared" si="56"/>
        <v>0</v>
      </c>
      <c r="AF773" s="685">
        <f t="shared" si="56"/>
        <v>0</v>
      </c>
      <c r="AG773" s="685">
        <f t="shared" si="56"/>
        <v>3.0000000000001137E-2</v>
      </c>
      <c r="AH773" s="685">
        <f t="shared" si="56"/>
        <v>1.9999999999999574E-2</v>
      </c>
      <c r="AI773" s="685">
        <f t="shared" si="56"/>
        <v>0</v>
      </c>
      <c r="AJ773" s="10"/>
      <c r="AK773" s="10"/>
      <c r="AL773" s="10"/>
      <c r="AM773" s="10"/>
      <c r="AN773" s="10"/>
      <c r="AO773" s="10"/>
      <c r="AP773" s="10"/>
      <c r="AQ773" s="10"/>
      <c r="AR773" s="10"/>
      <c r="AS773" s="10"/>
      <c r="AT773" s="10"/>
      <c r="AU773" s="10"/>
      <c r="AV773" s="10"/>
      <c r="AW773" s="10"/>
      <c r="AX773" s="10"/>
      <c r="AY773" s="10"/>
      <c r="AZ773" s="10"/>
      <c r="BA773" s="10"/>
      <c r="BB773" s="10"/>
      <c r="BC773" s="10"/>
      <c r="BD773" s="10"/>
      <c r="BE773" s="173"/>
    </row>
    <row r="774" spans="1:57">
      <c r="A774" s="688">
        <v>0.92013888888888884</v>
      </c>
      <c r="B774" s="689">
        <v>15.25</v>
      </c>
      <c r="C774" s="689">
        <v>17.260000000000002</v>
      </c>
      <c r="D774" s="689">
        <v>17.39</v>
      </c>
      <c r="E774" s="689">
        <v>16.36</v>
      </c>
      <c r="F774" s="689">
        <v>15.88</v>
      </c>
      <c r="G774" s="689">
        <v>18.16</v>
      </c>
      <c r="H774" s="689">
        <v>16.88</v>
      </c>
      <c r="I774" s="689">
        <v>14.94</v>
      </c>
      <c r="J774" s="683">
        <v>14.26</v>
      </c>
      <c r="K774" s="689">
        <v>16.59</v>
      </c>
      <c r="L774" s="689">
        <v>19.03</v>
      </c>
      <c r="M774" s="689">
        <v>16.72</v>
      </c>
      <c r="N774" s="689">
        <v>18.43</v>
      </c>
      <c r="O774" s="689">
        <v>17.27</v>
      </c>
      <c r="P774" s="689">
        <v>17.45</v>
      </c>
      <c r="Q774" s="689">
        <v>13.87</v>
      </c>
      <c r="R774" s="676"/>
      <c r="S774" s="694">
        <v>0.92013888888888884</v>
      </c>
      <c r="T774" s="689">
        <f t="shared" si="55"/>
        <v>9.9999999999999645E-2</v>
      </c>
      <c r="U774" s="689">
        <f t="shared" si="55"/>
        <v>0</v>
      </c>
      <c r="V774" s="689">
        <f t="shared" si="55"/>
        <v>0.10999999999999943</v>
      </c>
      <c r="W774" s="689">
        <f t="shared" si="55"/>
        <v>0</v>
      </c>
      <c r="X774" s="689">
        <f t="shared" si="55"/>
        <v>1.0000000000001563E-2</v>
      </c>
      <c r="Y774" s="689">
        <f t="shared" si="55"/>
        <v>0</v>
      </c>
      <c r="Z774" s="689">
        <f t="shared" si="55"/>
        <v>0.19999999999999929</v>
      </c>
      <c r="AA774" s="689">
        <f t="shared" si="55"/>
        <v>0</v>
      </c>
      <c r="AB774" s="683">
        <f t="shared" si="55"/>
        <v>0</v>
      </c>
      <c r="AC774" s="689">
        <f t="shared" si="55"/>
        <v>0</v>
      </c>
      <c r="AD774" s="689">
        <f t="shared" si="55"/>
        <v>0</v>
      </c>
      <c r="AE774" s="689">
        <f t="shared" si="56"/>
        <v>0</v>
      </c>
      <c r="AF774" s="689">
        <f t="shared" si="56"/>
        <v>0</v>
      </c>
      <c r="AG774" s="689">
        <f t="shared" si="56"/>
        <v>9.9999999999980105E-3</v>
      </c>
      <c r="AH774" s="689">
        <f t="shared" si="56"/>
        <v>0.10999999999999943</v>
      </c>
      <c r="AI774" s="689">
        <f t="shared" si="56"/>
        <v>9.9999999999997868E-3</v>
      </c>
      <c r="AJ774" s="10"/>
      <c r="AK774" s="10"/>
      <c r="AL774" s="10"/>
      <c r="AM774" s="10"/>
      <c r="AN774" s="10"/>
      <c r="AO774" s="10"/>
      <c r="AP774" s="10"/>
      <c r="AQ774" s="10"/>
      <c r="AR774" s="10"/>
      <c r="AS774" s="10"/>
      <c r="AT774" s="10"/>
      <c r="AU774" s="10"/>
      <c r="AV774" s="10"/>
      <c r="AW774" s="10"/>
      <c r="AX774" s="10"/>
      <c r="AY774" s="10"/>
      <c r="AZ774" s="10"/>
      <c r="BA774" s="10"/>
      <c r="BB774" s="10"/>
      <c r="BC774" s="10"/>
      <c r="BD774" s="10"/>
      <c r="BE774" s="173"/>
    </row>
    <row r="775" spans="1:57">
      <c r="A775" s="688">
        <v>0.92361111111111116</v>
      </c>
      <c r="B775" s="689">
        <v>15.25</v>
      </c>
      <c r="C775" s="689">
        <v>17.28</v>
      </c>
      <c r="D775" s="689">
        <v>17.440000000000001</v>
      </c>
      <c r="E775" s="689">
        <v>16.36</v>
      </c>
      <c r="F775" s="689">
        <v>15.97</v>
      </c>
      <c r="G775" s="689">
        <v>18.16</v>
      </c>
      <c r="H775" s="689">
        <v>16.91</v>
      </c>
      <c r="I775" s="689">
        <v>14.94</v>
      </c>
      <c r="J775" s="683">
        <v>14.28</v>
      </c>
      <c r="K775" s="689">
        <v>16.59</v>
      </c>
      <c r="L775" s="689">
        <v>19.03</v>
      </c>
      <c r="M775" s="689">
        <v>16.72</v>
      </c>
      <c r="N775" s="689">
        <v>18.43</v>
      </c>
      <c r="O775" s="689">
        <v>17.27</v>
      </c>
      <c r="P775" s="689">
        <v>17.45</v>
      </c>
      <c r="Q775" s="689">
        <v>14.04</v>
      </c>
      <c r="R775" s="676"/>
      <c r="S775" s="694">
        <v>0.92361111111111116</v>
      </c>
      <c r="T775" s="689">
        <f t="shared" si="55"/>
        <v>0</v>
      </c>
      <c r="U775" s="689">
        <f t="shared" si="55"/>
        <v>1.9999999999999574E-2</v>
      </c>
      <c r="V775" s="689">
        <f t="shared" si="55"/>
        <v>5.0000000000000711E-2</v>
      </c>
      <c r="W775" s="689">
        <f t="shared" si="55"/>
        <v>0</v>
      </c>
      <c r="X775" s="689">
        <f t="shared" si="55"/>
        <v>8.9999999999999858E-2</v>
      </c>
      <c r="Y775" s="689">
        <f t="shared" si="55"/>
        <v>0</v>
      </c>
      <c r="Z775" s="689">
        <f t="shared" si="55"/>
        <v>3.0000000000001137E-2</v>
      </c>
      <c r="AA775" s="689">
        <f t="shared" si="55"/>
        <v>0</v>
      </c>
      <c r="AB775" s="683">
        <f t="shared" si="55"/>
        <v>1.9999999999999574E-2</v>
      </c>
      <c r="AC775" s="689">
        <f t="shared" si="55"/>
        <v>0</v>
      </c>
      <c r="AD775" s="689">
        <f t="shared" si="55"/>
        <v>0</v>
      </c>
      <c r="AE775" s="689">
        <f t="shared" si="56"/>
        <v>0</v>
      </c>
      <c r="AF775" s="689">
        <f t="shared" si="56"/>
        <v>0</v>
      </c>
      <c r="AG775" s="689">
        <f t="shared" si="56"/>
        <v>0</v>
      </c>
      <c r="AH775" s="689">
        <f t="shared" si="56"/>
        <v>0</v>
      </c>
      <c r="AI775" s="689">
        <f t="shared" si="56"/>
        <v>0.16999999999999993</v>
      </c>
      <c r="AJ775" s="10"/>
      <c r="AK775" s="10"/>
      <c r="AL775" s="10"/>
      <c r="AM775" s="10"/>
      <c r="AN775" s="10"/>
      <c r="AO775" s="10"/>
      <c r="AP775" s="10"/>
      <c r="AQ775" s="10"/>
      <c r="AR775" s="10"/>
      <c r="AS775" s="10"/>
      <c r="AT775" s="10"/>
      <c r="AU775" s="10"/>
      <c r="AV775" s="10"/>
      <c r="AW775" s="10"/>
      <c r="AX775" s="10"/>
      <c r="AY775" s="10"/>
      <c r="AZ775" s="10"/>
      <c r="BA775" s="10"/>
      <c r="BB775" s="10"/>
      <c r="BC775" s="10"/>
      <c r="BD775" s="10"/>
      <c r="BE775" s="173"/>
    </row>
    <row r="776" spans="1:57">
      <c r="A776" s="688">
        <v>0.92708333333333337</v>
      </c>
      <c r="B776" s="689">
        <v>15.25</v>
      </c>
      <c r="C776" s="689">
        <v>17.37</v>
      </c>
      <c r="D776" s="689">
        <v>17.440000000000001</v>
      </c>
      <c r="E776" s="689">
        <v>16.36</v>
      </c>
      <c r="F776" s="689">
        <v>16</v>
      </c>
      <c r="G776" s="689">
        <v>18.16</v>
      </c>
      <c r="H776" s="689">
        <v>16.91</v>
      </c>
      <c r="I776" s="689">
        <v>14.97</v>
      </c>
      <c r="J776" s="683">
        <v>14.36</v>
      </c>
      <c r="K776" s="689">
        <v>16.68</v>
      </c>
      <c r="L776" s="689">
        <v>19.29</v>
      </c>
      <c r="M776" s="689">
        <v>16.72</v>
      </c>
      <c r="N776" s="689">
        <v>18.43</v>
      </c>
      <c r="O776" s="689">
        <v>17.27</v>
      </c>
      <c r="P776" s="689">
        <v>17.47</v>
      </c>
      <c r="Q776" s="689">
        <v>14.07</v>
      </c>
      <c r="R776" s="676"/>
      <c r="S776" s="694">
        <v>0.92708333333333337</v>
      </c>
      <c r="T776" s="689">
        <f t="shared" si="55"/>
        <v>0</v>
      </c>
      <c r="U776" s="689">
        <f t="shared" si="55"/>
        <v>8.9999999999999858E-2</v>
      </c>
      <c r="V776" s="689">
        <f t="shared" si="55"/>
        <v>0</v>
      </c>
      <c r="W776" s="689">
        <f t="shared" si="55"/>
        <v>0</v>
      </c>
      <c r="X776" s="689">
        <f t="shared" si="55"/>
        <v>2.9999999999999361E-2</v>
      </c>
      <c r="Y776" s="689">
        <f t="shared" si="55"/>
        <v>0</v>
      </c>
      <c r="Z776" s="689">
        <f t="shared" si="55"/>
        <v>0</v>
      </c>
      <c r="AA776" s="689">
        <f t="shared" si="55"/>
        <v>3.0000000000001137E-2</v>
      </c>
      <c r="AB776" s="683">
        <f t="shared" si="55"/>
        <v>8.0000000000000071E-2</v>
      </c>
      <c r="AC776" s="689">
        <f t="shared" si="55"/>
        <v>8.9999999999999858E-2</v>
      </c>
      <c r="AD776" s="689">
        <f t="shared" si="55"/>
        <v>0.25999999999999801</v>
      </c>
      <c r="AE776" s="689">
        <f t="shared" si="56"/>
        <v>0</v>
      </c>
      <c r="AF776" s="689">
        <f t="shared" si="56"/>
        <v>0</v>
      </c>
      <c r="AG776" s="689">
        <f t="shared" si="56"/>
        <v>0</v>
      </c>
      <c r="AH776" s="689">
        <f t="shared" si="56"/>
        <v>1.9999999999999574E-2</v>
      </c>
      <c r="AI776" s="689">
        <f t="shared" si="56"/>
        <v>3.0000000000001137E-2</v>
      </c>
      <c r="AJ776" s="10"/>
      <c r="AK776" s="10"/>
      <c r="AL776" s="10"/>
      <c r="AM776" s="10"/>
      <c r="AN776" s="10"/>
      <c r="AO776" s="10"/>
      <c r="AP776" s="10"/>
      <c r="AQ776" s="10"/>
      <c r="AR776" s="10"/>
      <c r="AS776" s="10"/>
      <c r="AT776" s="10"/>
      <c r="AU776" s="10"/>
      <c r="AV776" s="10"/>
      <c r="AW776" s="10"/>
      <c r="AX776" s="10"/>
      <c r="AY776" s="10"/>
      <c r="AZ776" s="10"/>
      <c r="BA776" s="10"/>
      <c r="BB776" s="10"/>
      <c r="BC776" s="10"/>
      <c r="BD776" s="10"/>
      <c r="BE776" s="173"/>
    </row>
    <row r="777" spans="1:57">
      <c r="A777" s="688">
        <v>0.93055555555555547</v>
      </c>
      <c r="B777" s="689">
        <v>15.25</v>
      </c>
      <c r="C777" s="689">
        <v>17.489999999999998</v>
      </c>
      <c r="D777" s="689">
        <v>17.440000000000001</v>
      </c>
      <c r="E777" s="689">
        <v>16.36</v>
      </c>
      <c r="F777" s="689">
        <v>16</v>
      </c>
      <c r="G777" s="689">
        <v>18.16</v>
      </c>
      <c r="H777" s="689">
        <v>16.91</v>
      </c>
      <c r="I777" s="689">
        <v>15.49</v>
      </c>
      <c r="J777" s="683">
        <v>14.36</v>
      </c>
      <c r="K777" s="689">
        <v>16.95</v>
      </c>
      <c r="L777" s="689">
        <v>19.29</v>
      </c>
      <c r="M777" s="689">
        <v>16.739999999999998</v>
      </c>
      <c r="N777" s="689">
        <v>18.43</v>
      </c>
      <c r="O777" s="689">
        <v>17.309999999999999</v>
      </c>
      <c r="P777" s="689">
        <v>17.54</v>
      </c>
      <c r="Q777" s="689">
        <v>14.07</v>
      </c>
      <c r="R777" s="676"/>
      <c r="S777" s="694">
        <v>0.93055555555555547</v>
      </c>
      <c r="T777" s="689">
        <f t="shared" si="55"/>
        <v>0</v>
      </c>
      <c r="U777" s="689">
        <f t="shared" si="55"/>
        <v>0.11999999999999744</v>
      </c>
      <c r="V777" s="689">
        <f t="shared" si="55"/>
        <v>0</v>
      </c>
      <c r="W777" s="689">
        <f t="shared" si="55"/>
        <v>0</v>
      </c>
      <c r="X777" s="689">
        <f t="shared" si="55"/>
        <v>0</v>
      </c>
      <c r="Y777" s="689">
        <f t="shared" si="55"/>
        <v>0</v>
      </c>
      <c r="Z777" s="689">
        <f t="shared" si="55"/>
        <v>0</v>
      </c>
      <c r="AA777" s="689">
        <f t="shared" si="55"/>
        <v>0.51999999999999957</v>
      </c>
      <c r="AB777" s="683">
        <f t="shared" si="55"/>
        <v>0</v>
      </c>
      <c r="AC777" s="689">
        <f t="shared" si="55"/>
        <v>0.26999999999999957</v>
      </c>
      <c r="AD777" s="689">
        <f t="shared" si="55"/>
        <v>0</v>
      </c>
      <c r="AE777" s="689">
        <f t="shared" si="56"/>
        <v>1.9999999999999574E-2</v>
      </c>
      <c r="AF777" s="689">
        <f t="shared" si="56"/>
        <v>0</v>
      </c>
      <c r="AG777" s="689">
        <f t="shared" si="56"/>
        <v>3.9999999999999147E-2</v>
      </c>
      <c r="AH777" s="689">
        <f t="shared" si="56"/>
        <v>7.0000000000000284E-2</v>
      </c>
      <c r="AI777" s="689">
        <f t="shared" si="56"/>
        <v>0</v>
      </c>
      <c r="AJ777" s="10"/>
      <c r="AK777" s="10"/>
      <c r="AL777" s="10"/>
      <c r="AM777" s="10"/>
      <c r="AN777" s="10"/>
      <c r="AO777" s="10"/>
      <c r="AP777" s="10"/>
      <c r="AQ777" s="10"/>
      <c r="AR777" s="10"/>
      <c r="AS777" s="10"/>
      <c r="AT777" s="10"/>
      <c r="AU777" s="10"/>
      <c r="AV777" s="10"/>
      <c r="AW777" s="10"/>
      <c r="AX777" s="10"/>
      <c r="AY777" s="10"/>
      <c r="AZ777" s="10"/>
      <c r="BA777" s="10"/>
      <c r="BB777" s="10"/>
      <c r="BC777" s="10"/>
      <c r="BD777" s="10"/>
      <c r="BE777" s="173"/>
    </row>
    <row r="778" spans="1:57">
      <c r="A778" s="688">
        <v>0.93402777777777779</v>
      </c>
      <c r="B778" s="689">
        <v>15.25</v>
      </c>
      <c r="C778" s="689">
        <v>17.489999999999998</v>
      </c>
      <c r="D778" s="689">
        <v>17.55</v>
      </c>
      <c r="E778" s="689">
        <v>16.36</v>
      </c>
      <c r="F778" s="689">
        <v>16</v>
      </c>
      <c r="G778" s="689">
        <v>18.2</v>
      </c>
      <c r="H778" s="689">
        <v>16.91</v>
      </c>
      <c r="I778" s="689">
        <v>15.52</v>
      </c>
      <c r="J778" s="683">
        <v>14.39</v>
      </c>
      <c r="K778" s="689">
        <v>16.98</v>
      </c>
      <c r="L778" s="689">
        <v>19.32</v>
      </c>
      <c r="M778" s="689">
        <v>16.739999999999998</v>
      </c>
      <c r="N778" s="689">
        <v>18.62</v>
      </c>
      <c r="O778" s="689">
        <v>17.309999999999999</v>
      </c>
      <c r="P778" s="689">
        <v>17.54</v>
      </c>
      <c r="Q778" s="689">
        <v>14.07</v>
      </c>
      <c r="R778" s="676"/>
      <c r="S778" s="694">
        <v>0.93402777777777779</v>
      </c>
      <c r="T778" s="689">
        <f t="shared" si="55"/>
        <v>0</v>
      </c>
      <c r="U778" s="689">
        <f t="shared" si="55"/>
        <v>0</v>
      </c>
      <c r="V778" s="689">
        <f t="shared" si="55"/>
        <v>0.10999999999999943</v>
      </c>
      <c r="W778" s="689">
        <f t="shared" si="55"/>
        <v>0</v>
      </c>
      <c r="X778" s="689">
        <f t="shared" si="55"/>
        <v>0</v>
      </c>
      <c r="Y778" s="689">
        <f t="shared" si="55"/>
        <v>3.9999999999999147E-2</v>
      </c>
      <c r="Z778" s="689">
        <f t="shared" si="55"/>
        <v>0</v>
      </c>
      <c r="AA778" s="689">
        <f t="shared" si="55"/>
        <v>2.9999999999999361E-2</v>
      </c>
      <c r="AB778" s="683">
        <f t="shared" si="55"/>
        <v>3.0000000000001137E-2</v>
      </c>
      <c r="AC778" s="689">
        <f t="shared" si="55"/>
        <v>3.0000000000001137E-2</v>
      </c>
      <c r="AD778" s="689">
        <f t="shared" si="55"/>
        <v>3.0000000000001137E-2</v>
      </c>
      <c r="AE778" s="689">
        <f t="shared" si="56"/>
        <v>0</v>
      </c>
      <c r="AF778" s="689">
        <f t="shared" si="56"/>
        <v>0.19000000000000128</v>
      </c>
      <c r="AG778" s="689">
        <f t="shared" si="56"/>
        <v>0</v>
      </c>
      <c r="AH778" s="689">
        <f t="shared" si="56"/>
        <v>0</v>
      </c>
      <c r="AI778" s="689">
        <f t="shared" si="56"/>
        <v>0</v>
      </c>
      <c r="AJ778" s="10"/>
      <c r="AK778" s="10"/>
      <c r="AL778" s="10"/>
      <c r="AM778" s="10"/>
      <c r="AN778" s="10"/>
      <c r="AO778" s="10"/>
      <c r="AP778" s="10"/>
      <c r="AQ778" s="10"/>
      <c r="AR778" s="10"/>
      <c r="AS778" s="10"/>
      <c r="AT778" s="10"/>
      <c r="AU778" s="10"/>
      <c r="AV778" s="10"/>
      <c r="AW778" s="10"/>
      <c r="AX778" s="10"/>
      <c r="AY778" s="10"/>
      <c r="AZ778" s="10"/>
      <c r="BA778" s="10"/>
      <c r="BB778" s="10"/>
      <c r="BC778" s="10"/>
      <c r="BD778" s="10"/>
      <c r="BE778" s="173"/>
    </row>
    <row r="779" spans="1:57">
      <c r="A779" s="688">
        <v>0.9375</v>
      </c>
      <c r="B779" s="689">
        <v>15.7</v>
      </c>
      <c r="C779" s="689">
        <v>17.489999999999998</v>
      </c>
      <c r="D779" s="689">
        <v>17.649999999999999</v>
      </c>
      <c r="E779" s="689">
        <v>16.48</v>
      </c>
      <c r="F779" s="689">
        <v>16.02</v>
      </c>
      <c r="G779" s="689">
        <v>18.2</v>
      </c>
      <c r="H779" s="689">
        <v>16.91</v>
      </c>
      <c r="I779" s="689">
        <v>15.52</v>
      </c>
      <c r="J779" s="683">
        <v>14.39</v>
      </c>
      <c r="K779" s="689">
        <v>17</v>
      </c>
      <c r="L779" s="689">
        <v>19.34</v>
      </c>
      <c r="M779" s="689">
        <v>16.760000000000002</v>
      </c>
      <c r="N779" s="689">
        <v>18.649999999999999</v>
      </c>
      <c r="O779" s="689">
        <v>17.34</v>
      </c>
      <c r="P779" s="689">
        <v>17.54</v>
      </c>
      <c r="Q779" s="689">
        <v>14.07</v>
      </c>
      <c r="R779" s="676"/>
      <c r="S779" s="694">
        <v>0.9375</v>
      </c>
      <c r="T779" s="689">
        <f t="shared" si="55"/>
        <v>0.44999999999999929</v>
      </c>
      <c r="U779" s="689">
        <f t="shared" si="55"/>
        <v>0</v>
      </c>
      <c r="V779" s="689">
        <f t="shared" si="55"/>
        <v>9.9999999999997868E-2</v>
      </c>
      <c r="W779" s="689">
        <f t="shared" si="55"/>
        <v>0.12000000000000099</v>
      </c>
      <c r="X779" s="689">
        <f t="shared" si="55"/>
        <v>1.9999999999999574E-2</v>
      </c>
      <c r="Y779" s="689">
        <f t="shared" si="55"/>
        <v>0</v>
      </c>
      <c r="Z779" s="689">
        <f t="shared" si="55"/>
        <v>0</v>
      </c>
      <c r="AA779" s="689">
        <f t="shared" si="55"/>
        <v>0</v>
      </c>
      <c r="AB779" s="683">
        <f t="shared" si="55"/>
        <v>0</v>
      </c>
      <c r="AC779" s="689">
        <f t="shared" si="55"/>
        <v>1.9999999999999574E-2</v>
      </c>
      <c r="AD779" s="689">
        <f t="shared" si="55"/>
        <v>1.9999999999999574E-2</v>
      </c>
      <c r="AE779" s="689">
        <f t="shared" si="56"/>
        <v>2.0000000000003126E-2</v>
      </c>
      <c r="AF779" s="689">
        <f t="shared" si="56"/>
        <v>2.9999999999997584E-2</v>
      </c>
      <c r="AG779" s="689">
        <f t="shared" si="56"/>
        <v>3.0000000000001137E-2</v>
      </c>
      <c r="AH779" s="689">
        <f t="shared" si="56"/>
        <v>0</v>
      </c>
      <c r="AI779" s="689">
        <f t="shared" si="56"/>
        <v>0</v>
      </c>
      <c r="AJ779" s="10"/>
      <c r="AK779" s="10"/>
      <c r="AL779" s="10"/>
      <c r="AM779" s="10"/>
      <c r="AN779" s="10"/>
      <c r="AO779" s="10"/>
      <c r="AP779" s="10"/>
      <c r="AQ779" s="10"/>
      <c r="AR779" s="10"/>
      <c r="AS779" s="10"/>
      <c r="AT779" s="10"/>
      <c r="AU779" s="10"/>
      <c r="AV779" s="10"/>
      <c r="AW779" s="10"/>
      <c r="AX779" s="10"/>
      <c r="AY779" s="10"/>
      <c r="AZ779" s="10"/>
      <c r="BA779" s="10"/>
      <c r="BB779" s="10"/>
      <c r="BC779" s="10"/>
      <c r="BD779" s="10"/>
      <c r="BE779" s="173"/>
    </row>
    <row r="780" spans="1:57">
      <c r="A780" s="688">
        <v>0.94097222222222221</v>
      </c>
      <c r="B780" s="689">
        <v>15.7</v>
      </c>
      <c r="C780" s="689">
        <v>17.489999999999998</v>
      </c>
      <c r="D780" s="689">
        <v>17.649999999999999</v>
      </c>
      <c r="E780" s="689">
        <v>16.48</v>
      </c>
      <c r="F780" s="689">
        <v>16.02</v>
      </c>
      <c r="G780" s="689">
        <v>18.2</v>
      </c>
      <c r="H780" s="689">
        <v>16.91</v>
      </c>
      <c r="I780" s="689">
        <v>15.53</v>
      </c>
      <c r="J780" s="683">
        <v>14.46</v>
      </c>
      <c r="K780" s="689">
        <v>17</v>
      </c>
      <c r="L780" s="689">
        <v>19.34</v>
      </c>
      <c r="M780" s="689">
        <v>16.79</v>
      </c>
      <c r="N780" s="689">
        <v>18.649999999999999</v>
      </c>
      <c r="O780" s="689">
        <v>17.47</v>
      </c>
      <c r="P780" s="689">
        <v>17.59</v>
      </c>
      <c r="Q780" s="689">
        <v>14.07</v>
      </c>
      <c r="R780" s="676"/>
      <c r="S780" s="694">
        <v>0.94097222222222221</v>
      </c>
      <c r="T780" s="689">
        <f t="shared" si="55"/>
        <v>0</v>
      </c>
      <c r="U780" s="689">
        <f t="shared" si="55"/>
        <v>0</v>
      </c>
      <c r="V780" s="689">
        <f t="shared" si="55"/>
        <v>0</v>
      </c>
      <c r="W780" s="689">
        <f t="shared" si="55"/>
        <v>0</v>
      </c>
      <c r="X780" s="689">
        <f t="shared" si="55"/>
        <v>0</v>
      </c>
      <c r="Y780" s="689">
        <f t="shared" si="55"/>
        <v>0</v>
      </c>
      <c r="Z780" s="689">
        <f t="shared" si="55"/>
        <v>0</v>
      </c>
      <c r="AA780" s="689">
        <f t="shared" si="55"/>
        <v>9.9999999999997868E-3</v>
      </c>
      <c r="AB780" s="683">
        <f t="shared" si="55"/>
        <v>7.0000000000000284E-2</v>
      </c>
      <c r="AC780" s="689">
        <f t="shared" si="55"/>
        <v>0</v>
      </c>
      <c r="AD780" s="689">
        <f t="shared" si="55"/>
        <v>0</v>
      </c>
      <c r="AE780" s="689">
        <f t="shared" si="56"/>
        <v>2.9999999999997584E-2</v>
      </c>
      <c r="AF780" s="689">
        <f t="shared" si="56"/>
        <v>0</v>
      </c>
      <c r="AG780" s="689">
        <f t="shared" si="56"/>
        <v>0.12999999999999901</v>
      </c>
      <c r="AH780" s="689">
        <f t="shared" si="56"/>
        <v>5.0000000000000711E-2</v>
      </c>
      <c r="AI780" s="689">
        <f t="shared" si="56"/>
        <v>0</v>
      </c>
      <c r="AJ780" s="10"/>
      <c r="AK780" s="10"/>
      <c r="AL780" s="10"/>
      <c r="AM780" s="10"/>
      <c r="AN780" s="10"/>
      <c r="AO780" s="10"/>
      <c r="AP780" s="10"/>
      <c r="AQ780" s="10"/>
      <c r="AR780" s="10"/>
      <c r="AS780" s="10"/>
      <c r="AT780" s="10"/>
      <c r="AU780" s="10"/>
      <c r="AV780" s="10"/>
      <c r="AW780" s="10"/>
      <c r="AX780" s="10"/>
      <c r="AY780" s="10"/>
      <c r="AZ780" s="10"/>
      <c r="BA780" s="10"/>
      <c r="BB780" s="10"/>
      <c r="BC780" s="10"/>
      <c r="BD780" s="10"/>
      <c r="BE780" s="173"/>
    </row>
    <row r="781" spans="1:57">
      <c r="A781" s="688">
        <v>0.94444444444444453</v>
      </c>
      <c r="B781" s="689">
        <v>15.7</v>
      </c>
      <c r="C781" s="689">
        <v>17.489999999999998</v>
      </c>
      <c r="D781" s="689">
        <v>17.739999999999998</v>
      </c>
      <c r="E781" s="689">
        <v>16.48</v>
      </c>
      <c r="F781" s="689">
        <v>16.02</v>
      </c>
      <c r="G781" s="689">
        <v>18.260000000000002</v>
      </c>
      <c r="H781" s="689">
        <v>16.91</v>
      </c>
      <c r="I781" s="689">
        <v>15.53</v>
      </c>
      <c r="J781" s="683">
        <v>14.53</v>
      </c>
      <c r="K781" s="689">
        <v>17</v>
      </c>
      <c r="L781" s="689">
        <v>19.34</v>
      </c>
      <c r="M781" s="689">
        <v>16.82</v>
      </c>
      <c r="N781" s="689">
        <v>18.649999999999999</v>
      </c>
      <c r="O781" s="689">
        <v>17.47</v>
      </c>
      <c r="P781" s="689">
        <v>17.690000000000001</v>
      </c>
      <c r="Q781" s="689">
        <v>14.07</v>
      </c>
      <c r="R781" s="676"/>
      <c r="S781" s="694">
        <v>0.94444444444444453</v>
      </c>
      <c r="T781" s="689">
        <f t="shared" si="55"/>
        <v>0</v>
      </c>
      <c r="U781" s="689">
        <f t="shared" si="55"/>
        <v>0</v>
      </c>
      <c r="V781" s="689">
        <f t="shared" si="55"/>
        <v>8.9999999999999858E-2</v>
      </c>
      <c r="W781" s="689">
        <f t="shared" si="55"/>
        <v>0</v>
      </c>
      <c r="X781" s="689">
        <f t="shared" si="55"/>
        <v>0</v>
      </c>
      <c r="Y781" s="689">
        <f t="shared" si="55"/>
        <v>6.0000000000002274E-2</v>
      </c>
      <c r="Z781" s="689">
        <f t="shared" si="55"/>
        <v>0</v>
      </c>
      <c r="AA781" s="689">
        <f t="shared" si="55"/>
        <v>0</v>
      </c>
      <c r="AB781" s="683">
        <f t="shared" si="55"/>
        <v>6.9999999999998508E-2</v>
      </c>
      <c r="AC781" s="689">
        <f t="shared" si="55"/>
        <v>0</v>
      </c>
      <c r="AD781" s="689">
        <f t="shared" si="55"/>
        <v>0</v>
      </c>
      <c r="AE781" s="689">
        <f t="shared" si="56"/>
        <v>3.0000000000001137E-2</v>
      </c>
      <c r="AF781" s="689">
        <f t="shared" si="56"/>
        <v>0</v>
      </c>
      <c r="AG781" s="689">
        <f t="shared" si="56"/>
        <v>0</v>
      </c>
      <c r="AH781" s="689">
        <f t="shared" si="56"/>
        <v>0.10000000000000142</v>
      </c>
      <c r="AI781" s="689">
        <f t="shared" si="56"/>
        <v>0</v>
      </c>
      <c r="AJ781" s="10"/>
      <c r="AK781" s="10"/>
      <c r="AL781" s="10"/>
      <c r="AM781" s="10"/>
      <c r="AN781" s="10"/>
      <c r="AO781" s="10"/>
      <c r="AP781" s="10"/>
      <c r="AQ781" s="10"/>
      <c r="AR781" s="10"/>
      <c r="AS781" s="10"/>
      <c r="AT781" s="10"/>
      <c r="AU781" s="10"/>
      <c r="AV781" s="10"/>
      <c r="AW781" s="10"/>
      <c r="AX781" s="10"/>
      <c r="AY781" s="10"/>
      <c r="AZ781" s="10"/>
      <c r="BA781" s="10"/>
      <c r="BB781" s="10"/>
      <c r="BC781" s="10"/>
      <c r="BD781" s="10"/>
      <c r="BE781" s="173"/>
    </row>
    <row r="782" spans="1:57">
      <c r="A782" s="688">
        <v>0.94791666666666663</v>
      </c>
      <c r="B782" s="689">
        <v>15.81</v>
      </c>
      <c r="C782" s="689">
        <v>17.489999999999998</v>
      </c>
      <c r="D782" s="689">
        <v>17.77</v>
      </c>
      <c r="E782" s="689">
        <v>16.48</v>
      </c>
      <c r="F782" s="689">
        <v>16.02</v>
      </c>
      <c r="G782" s="689">
        <v>18.440000000000001</v>
      </c>
      <c r="H782" s="689">
        <v>16.91</v>
      </c>
      <c r="I782" s="689">
        <v>15.53</v>
      </c>
      <c r="J782" s="683">
        <v>14.55</v>
      </c>
      <c r="K782" s="689">
        <v>17</v>
      </c>
      <c r="L782" s="689">
        <v>19.34</v>
      </c>
      <c r="M782" s="689">
        <v>16.850000000000001</v>
      </c>
      <c r="N782" s="689">
        <v>18.649999999999999</v>
      </c>
      <c r="O782" s="689">
        <v>17.47</v>
      </c>
      <c r="P782" s="689">
        <v>17.71</v>
      </c>
      <c r="Q782" s="689">
        <v>14.1</v>
      </c>
      <c r="R782" s="676"/>
      <c r="S782" s="694">
        <v>0.94791666666666663</v>
      </c>
      <c r="T782" s="689">
        <f t="shared" si="55"/>
        <v>0.11000000000000121</v>
      </c>
      <c r="U782" s="689">
        <f t="shared" si="55"/>
        <v>0</v>
      </c>
      <c r="V782" s="689">
        <f t="shared" ref="V782:AD810" si="57">D782-D781</f>
        <v>3.0000000000001137E-2</v>
      </c>
      <c r="W782" s="689">
        <f t="shared" si="57"/>
        <v>0</v>
      </c>
      <c r="X782" s="689">
        <f t="shared" si="57"/>
        <v>0</v>
      </c>
      <c r="Y782" s="689">
        <f t="shared" si="57"/>
        <v>0.17999999999999972</v>
      </c>
      <c r="Z782" s="689">
        <f t="shared" si="57"/>
        <v>0</v>
      </c>
      <c r="AA782" s="689">
        <f t="shared" si="57"/>
        <v>0</v>
      </c>
      <c r="AB782" s="683">
        <f t="shared" si="57"/>
        <v>2.000000000000135E-2</v>
      </c>
      <c r="AC782" s="689">
        <f t="shared" si="57"/>
        <v>0</v>
      </c>
      <c r="AD782" s="689">
        <f t="shared" si="57"/>
        <v>0</v>
      </c>
      <c r="AE782" s="689">
        <f t="shared" si="56"/>
        <v>3.0000000000001137E-2</v>
      </c>
      <c r="AF782" s="689">
        <f t="shared" si="56"/>
        <v>0</v>
      </c>
      <c r="AG782" s="689">
        <f t="shared" si="56"/>
        <v>0</v>
      </c>
      <c r="AH782" s="689">
        <f t="shared" si="56"/>
        <v>1.9999999999999574E-2</v>
      </c>
      <c r="AI782" s="689">
        <f t="shared" si="56"/>
        <v>2.9999999999999361E-2</v>
      </c>
      <c r="AJ782" s="10"/>
      <c r="AK782" s="10"/>
      <c r="AL782" s="10"/>
      <c r="AM782" s="10"/>
      <c r="AN782" s="10"/>
      <c r="AO782" s="10"/>
      <c r="AP782" s="10"/>
      <c r="AQ782" s="10"/>
      <c r="AR782" s="10"/>
      <c r="AS782" s="10"/>
      <c r="AT782" s="10"/>
      <c r="AU782" s="10"/>
      <c r="AV782" s="10"/>
      <c r="AW782" s="10"/>
      <c r="AX782" s="10"/>
      <c r="AY782" s="10"/>
      <c r="AZ782" s="10"/>
      <c r="BA782" s="10"/>
      <c r="BB782" s="10"/>
      <c r="BC782" s="10"/>
      <c r="BD782" s="10"/>
      <c r="BE782" s="173"/>
    </row>
    <row r="783" spans="1:57">
      <c r="A783" s="688">
        <v>0.95138888888888884</v>
      </c>
      <c r="B783" s="689">
        <v>15.81</v>
      </c>
      <c r="C783" s="689">
        <v>17.510000000000002</v>
      </c>
      <c r="D783" s="689">
        <v>17.77</v>
      </c>
      <c r="E783" s="689">
        <v>16.559999999999999</v>
      </c>
      <c r="F783" s="689">
        <v>16.02</v>
      </c>
      <c r="G783" s="689">
        <v>18.440000000000001</v>
      </c>
      <c r="H783" s="689">
        <v>16.96</v>
      </c>
      <c r="I783" s="689">
        <v>15.53</v>
      </c>
      <c r="J783" s="683">
        <v>14.8</v>
      </c>
      <c r="K783" s="689">
        <v>17</v>
      </c>
      <c r="L783" s="689">
        <v>19.34</v>
      </c>
      <c r="M783" s="689">
        <v>16.95</v>
      </c>
      <c r="N783" s="689">
        <v>18.739999999999998</v>
      </c>
      <c r="O783" s="689">
        <v>17.47</v>
      </c>
      <c r="P783" s="689">
        <v>17.71</v>
      </c>
      <c r="Q783" s="689">
        <v>14.1</v>
      </c>
      <c r="R783" s="676"/>
      <c r="S783" s="694">
        <v>0.95138888888888884</v>
      </c>
      <c r="T783" s="689">
        <f t="shared" ref="T783:Z846" si="58">B783-B782</f>
        <v>0</v>
      </c>
      <c r="U783" s="689">
        <f t="shared" si="58"/>
        <v>2.0000000000003126E-2</v>
      </c>
      <c r="V783" s="689">
        <f t="shared" si="57"/>
        <v>0</v>
      </c>
      <c r="W783" s="689">
        <f t="shared" si="57"/>
        <v>7.9999999999998295E-2</v>
      </c>
      <c r="X783" s="689">
        <f t="shared" si="57"/>
        <v>0</v>
      </c>
      <c r="Y783" s="689">
        <f t="shared" si="57"/>
        <v>0</v>
      </c>
      <c r="Z783" s="689">
        <f t="shared" si="57"/>
        <v>5.0000000000000711E-2</v>
      </c>
      <c r="AA783" s="689">
        <f t="shared" si="57"/>
        <v>0</v>
      </c>
      <c r="AB783" s="683">
        <f t="shared" si="57"/>
        <v>0.25</v>
      </c>
      <c r="AC783" s="689">
        <f t="shared" si="57"/>
        <v>0</v>
      </c>
      <c r="AD783" s="689">
        <f t="shared" si="57"/>
        <v>0</v>
      </c>
      <c r="AE783" s="689">
        <f t="shared" si="56"/>
        <v>9.9999999999997868E-2</v>
      </c>
      <c r="AF783" s="689">
        <f t="shared" si="56"/>
        <v>8.9999999999999858E-2</v>
      </c>
      <c r="AG783" s="689">
        <f t="shared" si="56"/>
        <v>0</v>
      </c>
      <c r="AH783" s="689">
        <f t="shared" si="56"/>
        <v>0</v>
      </c>
      <c r="AI783" s="689">
        <f t="shared" si="56"/>
        <v>0</v>
      </c>
      <c r="AJ783" s="10"/>
      <c r="AK783" s="10"/>
      <c r="AL783" s="10"/>
      <c r="AM783" s="10"/>
      <c r="AN783" s="10"/>
      <c r="AO783" s="10"/>
      <c r="AP783" s="10"/>
      <c r="AQ783" s="10"/>
      <c r="AR783" s="10"/>
      <c r="AS783" s="10"/>
      <c r="AT783" s="10"/>
      <c r="AU783" s="10"/>
      <c r="AV783" s="10"/>
      <c r="AW783" s="10"/>
      <c r="AX783" s="10"/>
      <c r="AY783" s="10"/>
      <c r="AZ783" s="10"/>
      <c r="BA783" s="10"/>
      <c r="BB783" s="10"/>
      <c r="BC783" s="10"/>
      <c r="BD783" s="10"/>
      <c r="BE783" s="173"/>
    </row>
    <row r="784" spans="1:57" ht="16" thickBot="1">
      <c r="A784" s="688">
        <v>0.95486111111111116</v>
      </c>
      <c r="B784" s="689">
        <v>15.81</v>
      </c>
      <c r="C784" s="689">
        <v>17.690000000000001</v>
      </c>
      <c r="D784" s="689">
        <v>17.77</v>
      </c>
      <c r="E784" s="689">
        <v>16.59</v>
      </c>
      <c r="F784" s="689">
        <v>16.36</v>
      </c>
      <c r="G784" s="689">
        <v>18.5</v>
      </c>
      <c r="H784" s="689">
        <v>17.2</v>
      </c>
      <c r="I784" s="689">
        <v>15.53</v>
      </c>
      <c r="J784" s="683">
        <v>14.8</v>
      </c>
      <c r="K784" s="689">
        <v>17.02</v>
      </c>
      <c r="L784" s="689">
        <v>19.34</v>
      </c>
      <c r="M784" s="689">
        <v>16.95</v>
      </c>
      <c r="N784" s="689">
        <v>18.86</v>
      </c>
      <c r="O784" s="689">
        <v>17.78</v>
      </c>
      <c r="P784" s="689">
        <v>17.79</v>
      </c>
      <c r="Q784" s="689">
        <v>14.1</v>
      </c>
      <c r="R784" s="676"/>
      <c r="S784" s="694">
        <v>0.95486111111111116</v>
      </c>
      <c r="T784" s="689">
        <f t="shared" si="58"/>
        <v>0</v>
      </c>
      <c r="U784" s="689">
        <f t="shared" si="58"/>
        <v>0.17999999999999972</v>
      </c>
      <c r="V784" s="689">
        <f t="shared" si="57"/>
        <v>0</v>
      </c>
      <c r="W784" s="689">
        <f t="shared" si="57"/>
        <v>3.0000000000001137E-2</v>
      </c>
      <c r="X784" s="689">
        <f t="shared" si="57"/>
        <v>0.33999999999999986</v>
      </c>
      <c r="Y784" s="689">
        <f t="shared" si="57"/>
        <v>5.9999999999998721E-2</v>
      </c>
      <c r="Z784" s="689">
        <f t="shared" si="57"/>
        <v>0.23999999999999844</v>
      </c>
      <c r="AA784" s="689">
        <f t="shared" si="57"/>
        <v>0</v>
      </c>
      <c r="AB784" s="683">
        <f t="shared" si="57"/>
        <v>0</v>
      </c>
      <c r="AC784" s="689">
        <f t="shared" si="57"/>
        <v>1.9999999999999574E-2</v>
      </c>
      <c r="AD784" s="689">
        <f t="shared" si="57"/>
        <v>0</v>
      </c>
      <c r="AE784" s="689">
        <f t="shared" si="56"/>
        <v>0</v>
      </c>
      <c r="AF784" s="689">
        <f t="shared" si="56"/>
        <v>0.12000000000000099</v>
      </c>
      <c r="AG784" s="689">
        <f t="shared" si="56"/>
        <v>0.31000000000000227</v>
      </c>
      <c r="AH784" s="689">
        <f t="shared" si="56"/>
        <v>7.9999999999998295E-2</v>
      </c>
      <c r="AI784" s="689">
        <f t="shared" si="56"/>
        <v>0</v>
      </c>
      <c r="AJ784" s="10"/>
      <c r="AK784" s="10"/>
      <c r="AL784" s="10"/>
      <c r="AM784" s="10"/>
      <c r="AN784" s="10"/>
      <c r="AO784" s="10"/>
      <c r="AP784" s="10"/>
      <c r="AQ784" s="10"/>
      <c r="AR784" s="10"/>
      <c r="AS784" s="10"/>
      <c r="AT784" s="10"/>
      <c r="AU784" s="10"/>
      <c r="AV784" s="10"/>
      <c r="AW784" s="10"/>
      <c r="AX784" s="10"/>
      <c r="AY784" s="10"/>
      <c r="AZ784" s="10"/>
      <c r="BA784" s="10"/>
      <c r="BB784" s="10"/>
      <c r="BC784" s="10"/>
      <c r="BD784" s="10"/>
      <c r="BE784" s="173"/>
    </row>
    <row r="785" spans="1:57" ht="16" thickTop="1">
      <c r="A785" s="693">
        <v>0.95833333333333337</v>
      </c>
      <c r="B785" s="685">
        <v>15.81</v>
      </c>
      <c r="C785" s="685">
        <v>17.72</v>
      </c>
      <c r="D785" s="685">
        <v>17.77</v>
      </c>
      <c r="E785" s="685">
        <v>16.59</v>
      </c>
      <c r="F785" s="685">
        <v>16.36</v>
      </c>
      <c r="G785" s="685">
        <v>18.5</v>
      </c>
      <c r="H785" s="685">
        <v>17.2</v>
      </c>
      <c r="I785" s="685">
        <v>15.53</v>
      </c>
      <c r="J785" s="686">
        <v>14.8</v>
      </c>
      <c r="K785" s="685">
        <v>17.07</v>
      </c>
      <c r="L785" s="685">
        <v>19.34</v>
      </c>
      <c r="M785" s="685">
        <v>16.95</v>
      </c>
      <c r="N785" s="685">
        <v>18.87</v>
      </c>
      <c r="O785" s="685">
        <v>17.78</v>
      </c>
      <c r="P785" s="685">
        <v>17.87</v>
      </c>
      <c r="Q785" s="685">
        <v>14.1</v>
      </c>
      <c r="R785" s="676"/>
      <c r="S785" s="684">
        <v>0.95833333333333337</v>
      </c>
      <c r="T785" s="685">
        <f t="shared" si="58"/>
        <v>0</v>
      </c>
      <c r="U785" s="685">
        <f t="shared" si="58"/>
        <v>2.9999999999997584E-2</v>
      </c>
      <c r="V785" s="685">
        <f t="shared" si="57"/>
        <v>0</v>
      </c>
      <c r="W785" s="685">
        <f t="shared" si="57"/>
        <v>0</v>
      </c>
      <c r="X785" s="685">
        <f t="shared" si="57"/>
        <v>0</v>
      </c>
      <c r="Y785" s="685">
        <f t="shared" si="57"/>
        <v>0</v>
      </c>
      <c r="Z785" s="685">
        <f t="shared" si="57"/>
        <v>0</v>
      </c>
      <c r="AA785" s="685">
        <f t="shared" si="57"/>
        <v>0</v>
      </c>
      <c r="AB785" s="686">
        <f t="shared" si="57"/>
        <v>0</v>
      </c>
      <c r="AC785" s="685">
        <f t="shared" si="57"/>
        <v>5.0000000000000711E-2</v>
      </c>
      <c r="AD785" s="685">
        <f t="shared" si="57"/>
        <v>0</v>
      </c>
      <c r="AE785" s="685">
        <f t="shared" si="56"/>
        <v>0</v>
      </c>
      <c r="AF785" s="685">
        <f t="shared" si="56"/>
        <v>1.0000000000001563E-2</v>
      </c>
      <c r="AG785" s="685">
        <f t="shared" si="56"/>
        <v>0</v>
      </c>
      <c r="AH785" s="685">
        <f t="shared" si="56"/>
        <v>8.0000000000001847E-2</v>
      </c>
      <c r="AI785" s="685">
        <f t="shared" si="56"/>
        <v>0</v>
      </c>
      <c r="AJ785" s="10"/>
      <c r="AK785" s="10"/>
      <c r="AL785" s="10"/>
      <c r="AM785" s="10"/>
      <c r="AN785" s="10"/>
      <c r="AO785" s="10"/>
      <c r="AP785" s="10"/>
      <c r="AQ785" s="10"/>
      <c r="AR785" s="10"/>
      <c r="AS785" s="10"/>
      <c r="AT785" s="10"/>
      <c r="AU785" s="10"/>
      <c r="AV785" s="10"/>
      <c r="AW785" s="10"/>
      <c r="AX785" s="10"/>
      <c r="AY785" s="10"/>
      <c r="AZ785" s="10"/>
      <c r="BA785" s="10"/>
      <c r="BB785" s="10"/>
      <c r="BC785" s="10"/>
      <c r="BD785" s="10"/>
      <c r="BE785" s="173"/>
    </row>
    <row r="786" spans="1:57">
      <c r="A786" s="688">
        <v>0.96180555555555547</v>
      </c>
      <c r="B786" s="689">
        <v>15.81</v>
      </c>
      <c r="C786" s="689">
        <v>17.72</v>
      </c>
      <c r="D786" s="689">
        <v>17.77</v>
      </c>
      <c r="E786" s="689">
        <v>16.59</v>
      </c>
      <c r="F786" s="689">
        <v>16.36</v>
      </c>
      <c r="G786" s="689">
        <v>18.5</v>
      </c>
      <c r="H786" s="689">
        <v>17.2</v>
      </c>
      <c r="I786" s="689">
        <v>15.53</v>
      </c>
      <c r="J786" s="683">
        <v>14.8</v>
      </c>
      <c r="K786" s="689">
        <v>17.07</v>
      </c>
      <c r="L786" s="689">
        <v>19.34</v>
      </c>
      <c r="M786" s="689">
        <v>17.03</v>
      </c>
      <c r="N786" s="689">
        <v>18.87</v>
      </c>
      <c r="O786" s="689">
        <v>17.78</v>
      </c>
      <c r="P786" s="689">
        <v>17.940000000000001</v>
      </c>
      <c r="Q786" s="689">
        <v>14.27</v>
      </c>
      <c r="R786" s="676"/>
      <c r="S786" s="694">
        <v>0.96180555555555547</v>
      </c>
      <c r="T786" s="689">
        <f t="shared" si="58"/>
        <v>0</v>
      </c>
      <c r="U786" s="689">
        <f t="shared" si="58"/>
        <v>0</v>
      </c>
      <c r="V786" s="689">
        <f t="shared" si="57"/>
        <v>0</v>
      </c>
      <c r="W786" s="689">
        <f t="shared" si="57"/>
        <v>0</v>
      </c>
      <c r="X786" s="689">
        <f t="shared" si="57"/>
        <v>0</v>
      </c>
      <c r="Y786" s="689">
        <f t="shared" si="57"/>
        <v>0</v>
      </c>
      <c r="Z786" s="689">
        <f t="shared" si="57"/>
        <v>0</v>
      </c>
      <c r="AA786" s="689">
        <f t="shared" si="57"/>
        <v>0</v>
      </c>
      <c r="AB786" s="683">
        <f t="shared" si="57"/>
        <v>0</v>
      </c>
      <c r="AC786" s="689">
        <f t="shared" si="57"/>
        <v>0</v>
      </c>
      <c r="AD786" s="689">
        <f t="shared" si="57"/>
        <v>0</v>
      </c>
      <c r="AE786" s="689">
        <f t="shared" si="56"/>
        <v>8.0000000000001847E-2</v>
      </c>
      <c r="AF786" s="689">
        <f t="shared" si="56"/>
        <v>0</v>
      </c>
      <c r="AG786" s="689">
        <f t="shared" si="56"/>
        <v>0</v>
      </c>
      <c r="AH786" s="689">
        <f t="shared" si="56"/>
        <v>7.0000000000000284E-2</v>
      </c>
      <c r="AI786" s="689">
        <f t="shared" si="56"/>
        <v>0.16999999999999993</v>
      </c>
      <c r="AJ786" s="10"/>
      <c r="AK786" s="10"/>
      <c r="AL786" s="10"/>
      <c r="AM786" s="10"/>
      <c r="AN786" s="10"/>
      <c r="AO786" s="10"/>
      <c r="AP786" s="10"/>
      <c r="AQ786" s="10"/>
      <c r="AR786" s="10"/>
      <c r="AS786" s="10"/>
      <c r="AT786" s="10"/>
      <c r="AU786" s="10"/>
      <c r="AV786" s="10"/>
      <c r="AW786" s="10"/>
      <c r="AX786" s="10"/>
      <c r="AY786" s="10"/>
      <c r="AZ786" s="10"/>
      <c r="BA786" s="10"/>
      <c r="BB786" s="10"/>
      <c r="BC786" s="10"/>
      <c r="BD786" s="10"/>
      <c r="BE786" s="173"/>
    </row>
    <row r="787" spans="1:57">
      <c r="A787" s="688">
        <v>0.96527777777777779</v>
      </c>
      <c r="B787" s="689">
        <v>15.81</v>
      </c>
      <c r="C787" s="689">
        <v>17.72</v>
      </c>
      <c r="D787" s="689">
        <v>17.829999999999998</v>
      </c>
      <c r="E787" s="689">
        <v>16.59</v>
      </c>
      <c r="F787" s="689">
        <v>16.36</v>
      </c>
      <c r="G787" s="689">
        <v>18.5</v>
      </c>
      <c r="H787" s="689">
        <v>17.2</v>
      </c>
      <c r="I787" s="689">
        <v>15.53</v>
      </c>
      <c r="J787" s="683">
        <v>14.8</v>
      </c>
      <c r="K787" s="689">
        <v>17.07</v>
      </c>
      <c r="L787" s="689">
        <v>19.34</v>
      </c>
      <c r="M787" s="689">
        <v>17.059999999999999</v>
      </c>
      <c r="N787" s="689">
        <v>18.87</v>
      </c>
      <c r="O787" s="689">
        <v>17.79</v>
      </c>
      <c r="P787" s="689">
        <v>17.940000000000001</v>
      </c>
      <c r="Q787" s="689">
        <v>14.52</v>
      </c>
      <c r="R787" s="676"/>
      <c r="S787" s="694">
        <v>0.96527777777777779</v>
      </c>
      <c r="T787" s="689">
        <f t="shared" si="58"/>
        <v>0</v>
      </c>
      <c r="U787" s="689">
        <f t="shared" si="58"/>
        <v>0</v>
      </c>
      <c r="V787" s="689">
        <f t="shared" si="57"/>
        <v>5.9999999999998721E-2</v>
      </c>
      <c r="W787" s="689">
        <f t="shared" si="57"/>
        <v>0</v>
      </c>
      <c r="X787" s="689">
        <f t="shared" si="57"/>
        <v>0</v>
      </c>
      <c r="Y787" s="689">
        <f t="shared" si="57"/>
        <v>0</v>
      </c>
      <c r="Z787" s="689">
        <f t="shared" si="57"/>
        <v>0</v>
      </c>
      <c r="AA787" s="689">
        <f t="shared" si="57"/>
        <v>0</v>
      </c>
      <c r="AB787" s="683">
        <f t="shared" si="57"/>
        <v>0</v>
      </c>
      <c r="AC787" s="689">
        <f t="shared" si="57"/>
        <v>0</v>
      </c>
      <c r="AD787" s="689">
        <f t="shared" si="57"/>
        <v>0</v>
      </c>
      <c r="AE787" s="689">
        <f t="shared" si="56"/>
        <v>2.9999999999997584E-2</v>
      </c>
      <c r="AF787" s="689">
        <f t="shared" si="56"/>
        <v>0</v>
      </c>
      <c r="AG787" s="689">
        <f t="shared" si="56"/>
        <v>9.9999999999980105E-3</v>
      </c>
      <c r="AH787" s="689">
        <f t="shared" si="56"/>
        <v>0</v>
      </c>
      <c r="AI787" s="689">
        <f t="shared" si="56"/>
        <v>0.25</v>
      </c>
      <c r="AJ787" s="10"/>
      <c r="AK787" s="10"/>
      <c r="AL787" s="10"/>
      <c r="AM787" s="10"/>
      <c r="AN787" s="10"/>
      <c r="AO787" s="10"/>
      <c r="AP787" s="10"/>
      <c r="AQ787" s="10"/>
      <c r="AR787" s="10"/>
      <c r="AS787" s="10"/>
      <c r="AT787" s="10"/>
      <c r="AU787" s="10"/>
      <c r="AV787" s="10"/>
      <c r="AW787" s="10"/>
      <c r="AX787" s="10"/>
      <c r="AY787" s="10"/>
      <c r="AZ787" s="10"/>
      <c r="BA787" s="10"/>
      <c r="BB787" s="10"/>
      <c r="BC787" s="10"/>
      <c r="BD787" s="10"/>
      <c r="BE787" s="173"/>
    </row>
    <row r="788" spans="1:57">
      <c r="A788" s="688">
        <v>0.96875</v>
      </c>
      <c r="B788" s="689">
        <v>15.81</v>
      </c>
      <c r="C788" s="689">
        <v>17.72</v>
      </c>
      <c r="D788" s="689">
        <v>18.059999999999999</v>
      </c>
      <c r="E788" s="689">
        <v>16.59</v>
      </c>
      <c r="F788" s="689">
        <v>16.36</v>
      </c>
      <c r="G788" s="689">
        <v>18.5</v>
      </c>
      <c r="H788" s="689">
        <v>17.2</v>
      </c>
      <c r="I788" s="689">
        <v>15.53</v>
      </c>
      <c r="J788" s="683">
        <v>14.8</v>
      </c>
      <c r="K788" s="689">
        <v>17.11</v>
      </c>
      <c r="L788" s="689">
        <v>19.34</v>
      </c>
      <c r="M788" s="689">
        <v>17.059999999999999</v>
      </c>
      <c r="N788" s="689">
        <v>18.89</v>
      </c>
      <c r="O788" s="689">
        <v>17.79</v>
      </c>
      <c r="P788" s="689">
        <v>17.940000000000001</v>
      </c>
      <c r="Q788" s="689">
        <v>14.52</v>
      </c>
      <c r="R788" s="676"/>
      <c r="S788" s="694">
        <v>0.96875</v>
      </c>
      <c r="T788" s="689">
        <f t="shared" si="58"/>
        <v>0</v>
      </c>
      <c r="U788" s="689">
        <f t="shared" si="58"/>
        <v>0</v>
      </c>
      <c r="V788" s="689">
        <f t="shared" si="57"/>
        <v>0.23000000000000043</v>
      </c>
      <c r="W788" s="689">
        <f t="shared" si="57"/>
        <v>0</v>
      </c>
      <c r="X788" s="689">
        <f t="shared" si="57"/>
        <v>0</v>
      </c>
      <c r="Y788" s="689">
        <f t="shared" si="57"/>
        <v>0</v>
      </c>
      <c r="Z788" s="689">
        <f t="shared" si="57"/>
        <v>0</v>
      </c>
      <c r="AA788" s="689">
        <f t="shared" si="57"/>
        <v>0</v>
      </c>
      <c r="AB788" s="683">
        <f t="shared" si="57"/>
        <v>0</v>
      </c>
      <c r="AC788" s="689">
        <f t="shared" si="57"/>
        <v>3.9999999999999147E-2</v>
      </c>
      <c r="AD788" s="689">
        <f t="shared" si="57"/>
        <v>0</v>
      </c>
      <c r="AE788" s="689">
        <f t="shared" si="56"/>
        <v>0</v>
      </c>
      <c r="AF788" s="689">
        <f t="shared" si="56"/>
        <v>1.9999999999999574E-2</v>
      </c>
      <c r="AG788" s="689">
        <f t="shared" si="56"/>
        <v>0</v>
      </c>
      <c r="AH788" s="689">
        <f t="shared" si="56"/>
        <v>0</v>
      </c>
      <c r="AI788" s="689">
        <f t="shared" si="56"/>
        <v>0</v>
      </c>
      <c r="AJ788" s="10"/>
      <c r="AK788" s="10"/>
      <c r="AL788" s="10"/>
      <c r="AM788" s="10"/>
      <c r="AN788" s="10"/>
      <c r="AO788" s="10"/>
      <c r="AP788" s="10"/>
      <c r="AQ788" s="10"/>
      <c r="AR788" s="10"/>
      <c r="AS788" s="10"/>
      <c r="AT788" s="10"/>
      <c r="AU788" s="10"/>
      <c r="AV788" s="10"/>
      <c r="AW788" s="10"/>
      <c r="AX788" s="10"/>
      <c r="AY788" s="10"/>
      <c r="AZ788" s="10"/>
      <c r="BA788" s="10"/>
      <c r="BB788" s="10"/>
      <c r="BC788" s="10"/>
      <c r="BD788" s="10"/>
      <c r="BE788" s="173"/>
    </row>
    <row r="789" spans="1:57">
      <c r="A789" s="688">
        <v>0.97222222222222221</v>
      </c>
      <c r="B789" s="689">
        <v>15.81</v>
      </c>
      <c r="C789" s="689">
        <v>17.809999999999999</v>
      </c>
      <c r="D789" s="689">
        <v>18.059999999999999</v>
      </c>
      <c r="E789" s="689">
        <v>16.59</v>
      </c>
      <c r="F789" s="689">
        <v>16.36</v>
      </c>
      <c r="G789" s="689">
        <v>18.5</v>
      </c>
      <c r="H789" s="689">
        <v>17.21</v>
      </c>
      <c r="I789" s="689">
        <v>15.53</v>
      </c>
      <c r="J789" s="683">
        <v>14.8</v>
      </c>
      <c r="K789" s="689">
        <v>17.11</v>
      </c>
      <c r="L789" s="689">
        <v>19.34</v>
      </c>
      <c r="M789" s="689">
        <v>17.059999999999999</v>
      </c>
      <c r="N789" s="689">
        <v>18.89</v>
      </c>
      <c r="O789" s="689">
        <v>17.79</v>
      </c>
      <c r="P789" s="689">
        <v>17.940000000000001</v>
      </c>
      <c r="Q789" s="689">
        <v>14.58</v>
      </c>
      <c r="R789" s="676"/>
      <c r="S789" s="694">
        <v>0.97222222222222221</v>
      </c>
      <c r="T789" s="689">
        <f t="shared" si="58"/>
        <v>0</v>
      </c>
      <c r="U789" s="689">
        <f t="shared" si="58"/>
        <v>8.9999999999999858E-2</v>
      </c>
      <c r="V789" s="689">
        <f t="shared" si="57"/>
        <v>0</v>
      </c>
      <c r="W789" s="689">
        <f t="shared" si="57"/>
        <v>0</v>
      </c>
      <c r="X789" s="689">
        <f t="shared" si="57"/>
        <v>0</v>
      </c>
      <c r="Y789" s="689">
        <f t="shared" si="57"/>
        <v>0</v>
      </c>
      <c r="Z789" s="689">
        <f t="shared" si="57"/>
        <v>1.0000000000001563E-2</v>
      </c>
      <c r="AA789" s="689">
        <f t="shared" si="57"/>
        <v>0</v>
      </c>
      <c r="AB789" s="683">
        <f t="shared" si="57"/>
        <v>0</v>
      </c>
      <c r="AC789" s="689">
        <f t="shared" si="57"/>
        <v>0</v>
      </c>
      <c r="AD789" s="689">
        <f t="shared" si="57"/>
        <v>0</v>
      </c>
      <c r="AE789" s="689">
        <f t="shared" si="56"/>
        <v>0</v>
      </c>
      <c r="AF789" s="689">
        <f t="shared" si="56"/>
        <v>0</v>
      </c>
      <c r="AG789" s="689">
        <f t="shared" si="56"/>
        <v>0</v>
      </c>
      <c r="AH789" s="689">
        <f t="shared" si="56"/>
        <v>0</v>
      </c>
      <c r="AI789" s="689">
        <f t="shared" si="56"/>
        <v>6.0000000000000497E-2</v>
      </c>
      <c r="AJ789" s="10"/>
      <c r="AK789" s="10"/>
      <c r="AL789" s="10"/>
      <c r="AM789" s="10"/>
      <c r="AN789" s="10"/>
      <c r="AO789" s="10"/>
      <c r="AP789" s="10"/>
      <c r="AQ789" s="10"/>
      <c r="AR789" s="10"/>
      <c r="AS789" s="10"/>
      <c r="AT789" s="10"/>
      <c r="AU789" s="10"/>
      <c r="AV789" s="10"/>
      <c r="AW789" s="10"/>
      <c r="AX789" s="10"/>
      <c r="AY789" s="10"/>
      <c r="AZ789" s="10"/>
      <c r="BA789" s="10"/>
      <c r="BB789" s="10"/>
      <c r="BC789" s="10"/>
      <c r="BD789" s="10"/>
      <c r="BE789" s="173"/>
    </row>
    <row r="790" spans="1:57">
      <c r="A790" s="688">
        <v>0.97569444444444453</v>
      </c>
      <c r="B790" s="689">
        <v>15.81</v>
      </c>
      <c r="C790" s="689">
        <v>17.84</v>
      </c>
      <c r="D790" s="689">
        <v>18.059999999999999</v>
      </c>
      <c r="E790" s="689">
        <v>16.59</v>
      </c>
      <c r="F790" s="689">
        <v>16.36</v>
      </c>
      <c r="G790" s="689">
        <v>18.5</v>
      </c>
      <c r="H790" s="689">
        <v>17.21</v>
      </c>
      <c r="I790" s="689">
        <v>15.53</v>
      </c>
      <c r="J790" s="683">
        <v>14.8</v>
      </c>
      <c r="K790" s="689">
        <v>17.11</v>
      </c>
      <c r="L790" s="689">
        <v>19.38</v>
      </c>
      <c r="M790" s="689">
        <v>17.059999999999999</v>
      </c>
      <c r="N790" s="689">
        <v>18.89</v>
      </c>
      <c r="O790" s="689">
        <v>17.79</v>
      </c>
      <c r="P790" s="689">
        <v>17.940000000000001</v>
      </c>
      <c r="Q790" s="689">
        <v>14.58</v>
      </c>
      <c r="R790" s="676"/>
      <c r="S790" s="694">
        <v>0.97569444444444453</v>
      </c>
      <c r="T790" s="689">
        <f t="shared" si="58"/>
        <v>0</v>
      </c>
      <c r="U790" s="689">
        <f t="shared" si="58"/>
        <v>3.0000000000001137E-2</v>
      </c>
      <c r="V790" s="689">
        <f t="shared" si="57"/>
        <v>0</v>
      </c>
      <c r="W790" s="689">
        <f t="shared" si="57"/>
        <v>0</v>
      </c>
      <c r="X790" s="689">
        <f t="shared" si="57"/>
        <v>0</v>
      </c>
      <c r="Y790" s="689">
        <f t="shared" si="57"/>
        <v>0</v>
      </c>
      <c r="Z790" s="689">
        <f t="shared" si="57"/>
        <v>0</v>
      </c>
      <c r="AA790" s="689">
        <f t="shared" si="57"/>
        <v>0</v>
      </c>
      <c r="AB790" s="683">
        <f t="shared" si="57"/>
        <v>0</v>
      </c>
      <c r="AC790" s="689">
        <f t="shared" si="57"/>
        <v>0</v>
      </c>
      <c r="AD790" s="689">
        <f t="shared" si="57"/>
        <v>3.9999999999999147E-2</v>
      </c>
      <c r="AE790" s="689">
        <f t="shared" si="56"/>
        <v>0</v>
      </c>
      <c r="AF790" s="689">
        <f t="shared" si="56"/>
        <v>0</v>
      </c>
      <c r="AG790" s="689">
        <f t="shared" si="56"/>
        <v>0</v>
      </c>
      <c r="AH790" s="689">
        <f t="shared" si="56"/>
        <v>0</v>
      </c>
      <c r="AI790" s="689">
        <f t="shared" si="56"/>
        <v>0</v>
      </c>
      <c r="AJ790" s="10"/>
      <c r="AK790" s="10"/>
      <c r="AL790" s="10"/>
      <c r="AM790" s="10"/>
      <c r="AN790" s="10"/>
      <c r="AO790" s="10"/>
      <c r="AP790" s="10"/>
      <c r="AQ790" s="10"/>
      <c r="AR790" s="10"/>
      <c r="AS790" s="10"/>
      <c r="AT790" s="10"/>
      <c r="AU790" s="10"/>
      <c r="AV790" s="10"/>
      <c r="AW790" s="10"/>
      <c r="AX790" s="10"/>
      <c r="AY790" s="10"/>
      <c r="AZ790" s="10"/>
      <c r="BA790" s="10"/>
      <c r="BB790" s="10"/>
      <c r="BC790" s="10"/>
      <c r="BD790" s="10"/>
      <c r="BE790" s="173"/>
    </row>
    <row r="791" spans="1:57">
      <c r="A791" s="688">
        <v>0.97916666666666663</v>
      </c>
      <c r="B791" s="689">
        <v>15.81</v>
      </c>
      <c r="C791" s="689">
        <v>17.84</v>
      </c>
      <c r="D791" s="689">
        <v>18.059999999999999</v>
      </c>
      <c r="E791" s="689">
        <v>16.7</v>
      </c>
      <c r="F791" s="689">
        <v>16.36</v>
      </c>
      <c r="G791" s="689">
        <v>18.5</v>
      </c>
      <c r="H791" s="689">
        <v>17.21</v>
      </c>
      <c r="I791" s="689">
        <v>15.53</v>
      </c>
      <c r="J791" s="683">
        <v>14.8</v>
      </c>
      <c r="K791" s="689">
        <v>17.11</v>
      </c>
      <c r="L791" s="689">
        <v>19.38</v>
      </c>
      <c r="M791" s="689">
        <v>17.059999999999999</v>
      </c>
      <c r="N791" s="689">
        <v>18.89</v>
      </c>
      <c r="O791" s="689">
        <v>17.79</v>
      </c>
      <c r="P791" s="689">
        <v>17.940000000000001</v>
      </c>
      <c r="Q791" s="689">
        <v>14.58</v>
      </c>
      <c r="R791" s="676"/>
      <c r="S791" s="694">
        <v>0.97916666666666663</v>
      </c>
      <c r="T791" s="689">
        <f t="shared" si="58"/>
        <v>0</v>
      </c>
      <c r="U791" s="689">
        <f t="shared" si="58"/>
        <v>0</v>
      </c>
      <c r="V791" s="689">
        <f t="shared" si="57"/>
        <v>0</v>
      </c>
      <c r="W791" s="689">
        <f t="shared" si="57"/>
        <v>0.10999999999999943</v>
      </c>
      <c r="X791" s="689">
        <f t="shared" si="57"/>
        <v>0</v>
      </c>
      <c r="Y791" s="689">
        <f t="shared" si="57"/>
        <v>0</v>
      </c>
      <c r="Z791" s="689">
        <f t="shared" si="57"/>
        <v>0</v>
      </c>
      <c r="AA791" s="689">
        <f t="shared" si="57"/>
        <v>0</v>
      </c>
      <c r="AB791" s="683">
        <f t="shared" si="57"/>
        <v>0</v>
      </c>
      <c r="AC791" s="689">
        <f t="shared" si="57"/>
        <v>0</v>
      </c>
      <c r="AD791" s="689">
        <f t="shared" si="57"/>
        <v>0</v>
      </c>
      <c r="AE791" s="689">
        <f t="shared" si="56"/>
        <v>0</v>
      </c>
      <c r="AF791" s="689">
        <f t="shared" si="56"/>
        <v>0</v>
      </c>
      <c r="AG791" s="689">
        <f t="shared" si="56"/>
        <v>0</v>
      </c>
      <c r="AH791" s="689">
        <f t="shared" si="56"/>
        <v>0</v>
      </c>
      <c r="AI791" s="689">
        <f t="shared" si="56"/>
        <v>0</v>
      </c>
      <c r="AJ791" s="10"/>
      <c r="AK791" s="10"/>
      <c r="AL791" s="10"/>
      <c r="AM791" s="10"/>
      <c r="AN791" s="10"/>
      <c r="AO791" s="10"/>
      <c r="AP791" s="10"/>
      <c r="AQ791" s="10"/>
      <c r="AR791" s="10"/>
      <c r="AS791" s="10"/>
      <c r="AT791" s="10"/>
      <c r="AU791" s="10"/>
      <c r="AV791" s="10"/>
      <c r="AW791" s="10"/>
      <c r="AX791" s="10"/>
      <c r="AY791" s="10"/>
      <c r="AZ791" s="10"/>
      <c r="BA791" s="10"/>
      <c r="BB791" s="10"/>
      <c r="BC791" s="10"/>
      <c r="BD791" s="10"/>
      <c r="BE791" s="173"/>
    </row>
    <row r="792" spans="1:57">
      <c r="A792" s="688">
        <v>0.98263888888888884</v>
      </c>
      <c r="B792" s="689">
        <v>15.81</v>
      </c>
      <c r="C792" s="689">
        <v>17.84</v>
      </c>
      <c r="D792" s="689">
        <v>18.23</v>
      </c>
      <c r="E792" s="689">
        <v>16.7</v>
      </c>
      <c r="F792" s="689">
        <v>16.36</v>
      </c>
      <c r="G792" s="689">
        <v>18.5</v>
      </c>
      <c r="H792" s="689">
        <v>17.21</v>
      </c>
      <c r="I792" s="689">
        <v>15.53</v>
      </c>
      <c r="J792" s="683">
        <v>14.8</v>
      </c>
      <c r="K792" s="689">
        <v>17.11</v>
      </c>
      <c r="L792" s="689">
        <v>19.38</v>
      </c>
      <c r="M792" s="689">
        <v>17.059999999999999</v>
      </c>
      <c r="N792" s="689">
        <v>18.89</v>
      </c>
      <c r="O792" s="689">
        <v>17.79</v>
      </c>
      <c r="P792" s="689">
        <v>17.940000000000001</v>
      </c>
      <c r="Q792" s="689">
        <v>14.58</v>
      </c>
      <c r="R792" s="676"/>
      <c r="S792" s="694">
        <v>0.98263888888888884</v>
      </c>
      <c r="T792" s="689">
        <f t="shared" si="58"/>
        <v>0</v>
      </c>
      <c r="U792" s="689">
        <f t="shared" si="58"/>
        <v>0</v>
      </c>
      <c r="V792" s="689">
        <f t="shared" si="57"/>
        <v>0.17000000000000171</v>
      </c>
      <c r="W792" s="689">
        <f t="shared" si="57"/>
        <v>0</v>
      </c>
      <c r="X792" s="689">
        <f t="shared" si="57"/>
        <v>0</v>
      </c>
      <c r="Y792" s="689">
        <f t="shared" si="57"/>
        <v>0</v>
      </c>
      <c r="Z792" s="689">
        <f t="shared" si="57"/>
        <v>0</v>
      </c>
      <c r="AA792" s="689">
        <f t="shared" si="57"/>
        <v>0</v>
      </c>
      <c r="AB792" s="683">
        <f t="shared" si="57"/>
        <v>0</v>
      </c>
      <c r="AC792" s="689">
        <f t="shared" si="57"/>
        <v>0</v>
      </c>
      <c r="AD792" s="689">
        <f t="shared" si="57"/>
        <v>0</v>
      </c>
      <c r="AE792" s="689">
        <f t="shared" si="56"/>
        <v>0</v>
      </c>
      <c r="AF792" s="689">
        <f t="shared" si="56"/>
        <v>0</v>
      </c>
      <c r="AG792" s="689">
        <f t="shared" si="56"/>
        <v>0</v>
      </c>
      <c r="AH792" s="689">
        <f t="shared" si="56"/>
        <v>0</v>
      </c>
      <c r="AI792" s="689">
        <f t="shared" si="56"/>
        <v>0</v>
      </c>
      <c r="AJ792" s="10"/>
      <c r="AK792" s="10"/>
      <c r="AL792" s="10"/>
      <c r="AM792" s="10"/>
      <c r="AN792" s="10"/>
      <c r="AO792" s="10"/>
      <c r="AP792" s="10"/>
      <c r="AQ792" s="10"/>
      <c r="AR792" s="10"/>
      <c r="AS792" s="10"/>
      <c r="AT792" s="10"/>
      <c r="AU792" s="10"/>
      <c r="AV792" s="10"/>
      <c r="AW792" s="10"/>
      <c r="AX792" s="10"/>
      <c r="AY792" s="10"/>
      <c r="AZ792" s="10"/>
      <c r="BA792" s="10"/>
      <c r="BB792" s="10"/>
      <c r="BC792" s="10"/>
      <c r="BD792" s="10"/>
      <c r="BE792" s="173"/>
    </row>
    <row r="793" spans="1:57">
      <c r="A793" s="688">
        <v>0.98611111111111116</v>
      </c>
      <c r="B793" s="689">
        <v>15.81</v>
      </c>
      <c r="C793" s="689">
        <v>17.84</v>
      </c>
      <c r="D793" s="689">
        <v>18.23</v>
      </c>
      <c r="E793" s="689">
        <v>16.73</v>
      </c>
      <c r="F793" s="689">
        <v>16.36</v>
      </c>
      <c r="G793" s="689">
        <v>18.5</v>
      </c>
      <c r="H793" s="689">
        <v>17.21</v>
      </c>
      <c r="I793" s="689">
        <v>15.53</v>
      </c>
      <c r="J793" s="683">
        <v>14.8</v>
      </c>
      <c r="K793" s="689">
        <v>17.170000000000002</v>
      </c>
      <c r="L793" s="689">
        <v>19.38</v>
      </c>
      <c r="M793" s="689">
        <v>17.420000000000002</v>
      </c>
      <c r="N793" s="689">
        <v>18.89</v>
      </c>
      <c r="O793" s="689">
        <v>17.79</v>
      </c>
      <c r="P793" s="689">
        <v>17.940000000000001</v>
      </c>
      <c r="Q793" s="689">
        <v>14.58</v>
      </c>
      <c r="R793" s="676"/>
      <c r="S793" s="694">
        <v>0.98611111111111116</v>
      </c>
      <c r="T793" s="689">
        <f t="shared" si="58"/>
        <v>0</v>
      </c>
      <c r="U793" s="689">
        <f t="shared" si="58"/>
        <v>0</v>
      </c>
      <c r="V793" s="689">
        <f t="shared" si="57"/>
        <v>0</v>
      </c>
      <c r="W793" s="689">
        <f t="shared" si="57"/>
        <v>3.0000000000001137E-2</v>
      </c>
      <c r="X793" s="689">
        <f t="shared" si="57"/>
        <v>0</v>
      </c>
      <c r="Y793" s="689">
        <f t="shared" si="57"/>
        <v>0</v>
      </c>
      <c r="Z793" s="689">
        <f t="shared" si="57"/>
        <v>0</v>
      </c>
      <c r="AA793" s="689">
        <f t="shared" si="57"/>
        <v>0</v>
      </c>
      <c r="AB793" s="683">
        <f t="shared" si="57"/>
        <v>0</v>
      </c>
      <c r="AC793" s="689">
        <f t="shared" si="57"/>
        <v>6.0000000000002274E-2</v>
      </c>
      <c r="AD793" s="689">
        <f t="shared" si="57"/>
        <v>0</v>
      </c>
      <c r="AE793" s="689">
        <f t="shared" si="56"/>
        <v>0.36000000000000298</v>
      </c>
      <c r="AF793" s="689">
        <f t="shared" si="56"/>
        <v>0</v>
      </c>
      <c r="AG793" s="689">
        <f t="shared" si="56"/>
        <v>0</v>
      </c>
      <c r="AH793" s="689">
        <f t="shared" si="56"/>
        <v>0</v>
      </c>
      <c r="AI793" s="689">
        <f t="shared" si="56"/>
        <v>0</v>
      </c>
      <c r="AJ793" s="10"/>
      <c r="AK793" s="10"/>
      <c r="AL793" s="10"/>
      <c r="AM793" s="10"/>
      <c r="AN793" s="10"/>
      <c r="AO793" s="10"/>
      <c r="AP793" s="10"/>
      <c r="AQ793" s="10"/>
      <c r="AR793" s="10"/>
      <c r="AS793" s="10"/>
      <c r="AT793" s="10"/>
      <c r="AU793" s="10"/>
      <c r="AV793" s="10"/>
      <c r="AW793" s="10"/>
      <c r="AX793" s="10"/>
      <c r="AY793" s="10"/>
      <c r="AZ793" s="10"/>
      <c r="BA793" s="10"/>
      <c r="BB793" s="10"/>
      <c r="BC793" s="10"/>
      <c r="BD793" s="10"/>
      <c r="BE793" s="173"/>
    </row>
    <row r="794" spans="1:57">
      <c r="A794" s="688">
        <v>0.98958333333333337</v>
      </c>
      <c r="B794" s="689">
        <v>15.81</v>
      </c>
      <c r="C794" s="689">
        <v>17.84</v>
      </c>
      <c r="D794" s="689">
        <v>18.23</v>
      </c>
      <c r="E794" s="689">
        <v>16.739999999999998</v>
      </c>
      <c r="F794" s="689">
        <v>16.399999999999999</v>
      </c>
      <c r="G794" s="689">
        <v>18.5</v>
      </c>
      <c r="H794" s="689">
        <v>17.21</v>
      </c>
      <c r="I794" s="689">
        <v>15.53</v>
      </c>
      <c r="J794" s="683">
        <v>14.8</v>
      </c>
      <c r="K794" s="689">
        <v>17.170000000000002</v>
      </c>
      <c r="L794" s="689">
        <v>19.39</v>
      </c>
      <c r="M794" s="689">
        <v>17.420000000000002</v>
      </c>
      <c r="N794" s="689">
        <v>18.89</v>
      </c>
      <c r="O794" s="689">
        <v>17.8</v>
      </c>
      <c r="P794" s="689">
        <v>17.940000000000001</v>
      </c>
      <c r="Q794" s="689">
        <v>14.58</v>
      </c>
      <c r="R794" s="676"/>
      <c r="S794" s="694">
        <v>0.98958333333333337</v>
      </c>
      <c r="T794" s="689">
        <f t="shared" si="58"/>
        <v>0</v>
      </c>
      <c r="U794" s="689">
        <f t="shared" si="58"/>
        <v>0</v>
      </c>
      <c r="V794" s="689">
        <f t="shared" si="57"/>
        <v>0</v>
      </c>
      <c r="W794" s="689">
        <f t="shared" si="57"/>
        <v>9.9999999999980105E-3</v>
      </c>
      <c r="X794" s="689">
        <f t="shared" si="57"/>
        <v>3.9999999999999147E-2</v>
      </c>
      <c r="Y794" s="689">
        <f t="shared" si="57"/>
        <v>0</v>
      </c>
      <c r="Z794" s="689">
        <f t="shared" si="57"/>
        <v>0</v>
      </c>
      <c r="AA794" s="689">
        <f t="shared" si="57"/>
        <v>0</v>
      </c>
      <c r="AB794" s="683">
        <f t="shared" si="57"/>
        <v>0</v>
      </c>
      <c r="AC794" s="689">
        <f t="shared" si="57"/>
        <v>0</v>
      </c>
      <c r="AD794" s="689">
        <f t="shared" si="57"/>
        <v>1.0000000000001563E-2</v>
      </c>
      <c r="AE794" s="689">
        <f t="shared" si="56"/>
        <v>0</v>
      </c>
      <c r="AF794" s="689">
        <f t="shared" si="56"/>
        <v>0</v>
      </c>
      <c r="AG794" s="689">
        <f t="shared" si="56"/>
        <v>1.0000000000001563E-2</v>
      </c>
      <c r="AH794" s="689">
        <f t="shared" si="56"/>
        <v>0</v>
      </c>
      <c r="AI794" s="689">
        <f t="shared" si="56"/>
        <v>0</v>
      </c>
      <c r="AJ794" s="10"/>
      <c r="AK794" s="10"/>
      <c r="AL794" s="10"/>
      <c r="AM794" s="10"/>
      <c r="AN794" s="10"/>
      <c r="AO794" s="10"/>
      <c r="AP794" s="10"/>
      <c r="AQ794" s="10"/>
      <c r="AR794" s="10"/>
      <c r="AS794" s="10"/>
      <c r="AT794" s="10"/>
      <c r="AU794" s="10"/>
      <c r="AV794" s="10"/>
      <c r="AW794" s="10"/>
      <c r="AX794" s="10"/>
      <c r="AY794" s="10"/>
      <c r="AZ794" s="10"/>
      <c r="BA794" s="10"/>
      <c r="BB794" s="10"/>
      <c r="BC794" s="10"/>
      <c r="BD794" s="10"/>
      <c r="BE794" s="173"/>
    </row>
    <row r="795" spans="1:57">
      <c r="A795" s="688">
        <v>0.99305555555555547</v>
      </c>
      <c r="B795" s="689">
        <v>15.81</v>
      </c>
      <c r="C795" s="689">
        <v>17.87</v>
      </c>
      <c r="D795" s="689">
        <v>18.23</v>
      </c>
      <c r="E795" s="689">
        <v>16.829999999999998</v>
      </c>
      <c r="F795" s="689">
        <v>16.399999999999999</v>
      </c>
      <c r="G795" s="689">
        <v>18.5</v>
      </c>
      <c r="H795" s="689">
        <v>17.25</v>
      </c>
      <c r="I795" s="689">
        <v>15.53</v>
      </c>
      <c r="J795" s="683">
        <v>14.8</v>
      </c>
      <c r="K795" s="689">
        <v>17.18</v>
      </c>
      <c r="L795" s="689">
        <v>19.39</v>
      </c>
      <c r="M795" s="689">
        <v>17.420000000000002</v>
      </c>
      <c r="N795" s="689">
        <v>19.11</v>
      </c>
      <c r="O795" s="689">
        <v>17.8</v>
      </c>
      <c r="P795" s="689">
        <v>18.02</v>
      </c>
      <c r="Q795" s="689">
        <v>14.58</v>
      </c>
      <c r="R795" s="676"/>
      <c r="S795" s="694">
        <v>0.99305555555555547</v>
      </c>
      <c r="T795" s="689">
        <f t="shared" si="58"/>
        <v>0</v>
      </c>
      <c r="U795" s="689">
        <f t="shared" si="58"/>
        <v>3.0000000000001137E-2</v>
      </c>
      <c r="V795" s="689">
        <f t="shared" si="57"/>
        <v>0</v>
      </c>
      <c r="W795" s="689">
        <f t="shared" si="57"/>
        <v>8.9999999999999858E-2</v>
      </c>
      <c r="X795" s="689">
        <f t="shared" si="57"/>
        <v>0</v>
      </c>
      <c r="Y795" s="689">
        <f t="shared" si="57"/>
        <v>0</v>
      </c>
      <c r="Z795" s="689">
        <f t="shared" si="57"/>
        <v>3.9999999999999147E-2</v>
      </c>
      <c r="AA795" s="689">
        <f t="shared" si="57"/>
        <v>0</v>
      </c>
      <c r="AB795" s="683">
        <f t="shared" si="57"/>
        <v>0</v>
      </c>
      <c r="AC795" s="689">
        <f t="shared" si="57"/>
        <v>9.9999999999980105E-3</v>
      </c>
      <c r="AD795" s="689">
        <f t="shared" si="57"/>
        <v>0</v>
      </c>
      <c r="AE795" s="689">
        <f t="shared" si="56"/>
        <v>0</v>
      </c>
      <c r="AF795" s="689">
        <f t="shared" si="56"/>
        <v>0.21999999999999886</v>
      </c>
      <c r="AG795" s="689">
        <f t="shared" si="56"/>
        <v>0</v>
      </c>
      <c r="AH795" s="689">
        <f t="shared" si="56"/>
        <v>7.9999999999998295E-2</v>
      </c>
      <c r="AI795" s="689">
        <f t="shared" si="56"/>
        <v>0</v>
      </c>
      <c r="AJ795" s="10"/>
      <c r="AK795" s="10"/>
      <c r="AL795" s="10"/>
      <c r="AM795" s="10"/>
      <c r="AN795" s="10"/>
      <c r="AO795" s="10"/>
      <c r="AP795" s="10"/>
      <c r="AQ795" s="10"/>
      <c r="AR795" s="10"/>
      <c r="AS795" s="10"/>
      <c r="AT795" s="10"/>
      <c r="AU795" s="10"/>
      <c r="AV795" s="10"/>
      <c r="AW795" s="10"/>
      <c r="AX795" s="10"/>
      <c r="AY795" s="10"/>
      <c r="AZ795" s="10"/>
      <c r="BA795" s="10"/>
      <c r="BB795" s="10"/>
      <c r="BC795" s="10"/>
      <c r="BD795" s="10"/>
      <c r="BE795" s="173"/>
    </row>
    <row r="796" spans="1:57" ht="16" thickBot="1">
      <c r="A796" s="688">
        <v>0.99652777777777779</v>
      </c>
      <c r="B796" s="689">
        <v>15.81</v>
      </c>
      <c r="C796" s="689">
        <v>17.87</v>
      </c>
      <c r="D796" s="689">
        <v>18.260000000000002</v>
      </c>
      <c r="E796" s="689">
        <v>16.829999999999998</v>
      </c>
      <c r="F796" s="689">
        <v>16.510000000000002</v>
      </c>
      <c r="G796" s="689">
        <v>18.5</v>
      </c>
      <c r="H796" s="689">
        <v>17.25</v>
      </c>
      <c r="I796" s="689">
        <v>15.55</v>
      </c>
      <c r="J796" s="683">
        <v>14.81</v>
      </c>
      <c r="K796" s="689">
        <v>17.18</v>
      </c>
      <c r="L796" s="689">
        <v>19.39</v>
      </c>
      <c r="M796" s="689">
        <v>17.420000000000002</v>
      </c>
      <c r="N796" s="689">
        <v>19.11</v>
      </c>
      <c r="O796" s="689">
        <v>17.84</v>
      </c>
      <c r="P796" s="689">
        <v>18.05</v>
      </c>
      <c r="Q796" s="689">
        <v>14.58</v>
      </c>
      <c r="R796" s="676"/>
      <c r="S796" s="694">
        <v>0.99652777777777779</v>
      </c>
      <c r="T796" s="689">
        <f t="shared" si="58"/>
        <v>0</v>
      </c>
      <c r="U796" s="689">
        <f t="shared" si="58"/>
        <v>0</v>
      </c>
      <c r="V796" s="689">
        <f t="shared" si="57"/>
        <v>3.0000000000001137E-2</v>
      </c>
      <c r="W796" s="689">
        <f t="shared" si="57"/>
        <v>0</v>
      </c>
      <c r="X796" s="689">
        <f t="shared" si="57"/>
        <v>0.11000000000000298</v>
      </c>
      <c r="Y796" s="689">
        <f t="shared" si="57"/>
        <v>0</v>
      </c>
      <c r="Z796" s="689">
        <f t="shared" si="57"/>
        <v>0</v>
      </c>
      <c r="AA796" s="689">
        <f t="shared" si="57"/>
        <v>2.000000000000135E-2</v>
      </c>
      <c r="AB796" s="683">
        <f t="shared" si="57"/>
        <v>9.9999999999997868E-3</v>
      </c>
      <c r="AC796" s="689">
        <f t="shared" si="57"/>
        <v>0</v>
      </c>
      <c r="AD796" s="689">
        <f t="shared" si="57"/>
        <v>0</v>
      </c>
      <c r="AE796" s="689">
        <f t="shared" si="56"/>
        <v>0</v>
      </c>
      <c r="AF796" s="689">
        <f t="shared" si="56"/>
        <v>0</v>
      </c>
      <c r="AG796" s="689">
        <f t="shared" si="56"/>
        <v>3.9999999999999147E-2</v>
      </c>
      <c r="AH796" s="689">
        <f t="shared" si="56"/>
        <v>3.0000000000001137E-2</v>
      </c>
      <c r="AI796" s="689">
        <f t="shared" si="56"/>
        <v>0</v>
      </c>
      <c r="AJ796" s="10"/>
      <c r="AK796" s="10"/>
      <c r="AL796" s="10"/>
      <c r="AM796" s="10"/>
      <c r="AN796" s="10"/>
      <c r="AO796" s="10"/>
      <c r="AP796" s="10"/>
      <c r="AQ796" s="10"/>
      <c r="AR796" s="10"/>
      <c r="AS796" s="10"/>
      <c r="AT796" s="10"/>
      <c r="AU796" s="10"/>
      <c r="AV796" s="10"/>
      <c r="AW796" s="10"/>
      <c r="AX796" s="10"/>
      <c r="AY796" s="10"/>
      <c r="AZ796" s="10"/>
      <c r="BA796" s="10"/>
      <c r="BB796" s="10"/>
      <c r="BC796" s="10"/>
      <c r="BD796" s="10"/>
      <c r="BE796" s="173"/>
    </row>
    <row r="797" spans="1:57" ht="16" thickTop="1">
      <c r="A797" s="693">
        <v>0</v>
      </c>
      <c r="B797" s="685">
        <v>15.81</v>
      </c>
      <c r="C797" s="685">
        <v>17.940000000000001</v>
      </c>
      <c r="D797" s="685">
        <v>18.260000000000002</v>
      </c>
      <c r="E797" s="685">
        <v>16.89</v>
      </c>
      <c r="F797" s="685">
        <v>16.64</v>
      </c>
      <c r="G797" s="685">
        <v>18.68</v>
      </c>
      <c r="H797" s="685">
        <v>17.27</v>
      </c>
      <c r="I797" s="685">
        <v>15.61</v>
      </c>
      <c r="J797" s="686">
        <v>14.81</v>
      </c>
      <c r="K797" s="685">
        <v>17.18</v>
      </c>
      <c r="L797" s="685">
        <v>19.45</v>
      </c>
      <c r="M797" s="685">
        <v>17.45</v>
      </c>
      <c r="N797" s="685">
        <v>19.11</v>
      </c>
      <c r="O797" s="685">
        <v>17.91</v>
      </c>
      <c r="P797" s="685">
        <v>18.05</v>
      </c>
      <c r="Q797" s="685">
        <v>14.58</v>
      </c>
      <c r="R797" s="676"/>
      <c r="S797" s="684">
        <v>0</v>
      </c>
      <c r="T797" s="685">
        <f t="shared" si="58"/>
        <v>0</v>
      </c>
      <c r="U797" s="685">
        <f t="shared" si="58"/>
        <v>7.0000000000000284E-2</v>
      </c>
      <c r="V797" s="685">
        <f t="shared" si="57"/>
        <v>0</v>
      </c>
      <c r="W797" s="685">
        <f t="shared" si="57"/>
        <v>6.0000000000002274E-2</v>
      </c>
      <c r="X797" s="685">
        <f t="shared" si="57"/>
        <v>0.12999999999999901</v>
      </c>
      <c r="Y797" s="685">
        <f t="shared" si="57"/>
        <v>0.17999999999999972</v>
      </c>
      <c r="Z797" s="685">
        <f t="shared" si="57"/>
        <v>1.9999999999999574E-2</v>
      </c>
      <c r="AA797" s="685">
        <f t="shared" si="57"/>
        <v>5.9999999999998721E-2</v>
      </c>
      <c r="AB797" s="686">
        <f t="shared" si="57"/>
        <v>0</v>
      </c>
      <c r="AC797" s="685">
        <f t="shared" si="57"/>
        <v>0</v>
      </c>
      <c r="AD797" s="685">
        <f t="shared" si="57"/>
        <v>5.9999999999998721E-2</v>
      </c>
      <c r="AE797" s="685">
        <f t="shared" si="56"/>
        <v>2.9999999999997584E-2</v>
      </c>
      <c r="AF797" s="685">
        <f t="shared" si="56"/>
        <v>0</v>
      </c>
      <c r="AG797" s="685">
        <f t="shared" si="56"/>
        <v>7.0000000000000284E-2</v>
      </c>
      <c r="AH797" s="685">
        <f t="shared" si="56"/>
        <v>0</v>
      </c>
      <c r="AI797" s="685">
        <f t="shared" si="56"/>
        <v>0</v>
      </c>
      <c r="AJ797" s="10"/>
      <c r="AK797" s="10"/>
      <c r="AL797" s="10"/>
      <c r="AM797" s="10"/>
      <c r="AN797" s="10"/>
      <c r="AO797" s="10"/>
      <c r="AP797" s="10"/>
      <c r="AQ797" s="10"/>
      <c r="AR797" s="10"/>
      <c r="AS797" s="10"/>
      <c r="AT797" s="10"/>
      <c r="AU797" s="10"/>
      <c r="AV797" s="10"/>
      <c r="AW797" s="10"/>
      <c r="AX797" s="10"/>
      <c r="AY797" s="10"/>
      <c r="AZ797" s="10"/>
      <c r="BA797" s="10"/>
      <c r="BB797" s="10"/>
      <c r="BC797" s="10"/>
      <c r="BD797" s="10"/>
      <c r="BE797" s="173"/>
    </row>
    <row r="798" spans="1:57">
      <c r="A798" s="688">
        <v>3.472222222222222E-3</v>
      </c>
      <c r="B798" s="689">
        <v>16</v>
      </c>
      <c r="C798" s="689">
        <v>18.02</v>
      </c>
      <c r="D798" s="689">
        <v>18.260000000000002</v>
      </c>
      <c r="E798" s="689">
        <v>16.89</v>
      </c>
      <c r="F798" s="689">
        <v>16.64</v>
      </c>
      <c r="G798" s="689">
        <v>18.68</v>
      </c>
      <c r="H798" s="689">
        <v>17.34</v>
      </c>
      <c r="I798" s="689">
        <v>15.64</v>
      </c>
      <c r="J798" s="683">
        <v>14.81</v>
      </c>
      <c r="K798" s="689">
        <v>17.190000000000001</v>
      </c>
      <c r="L798" s="689">
        <v>19.57</v>
      </c>
      <c r="M798" s="689">
        <v>17.45</v>
      </c>
      <c r="N798" s="689">
        <v>19.11</v>
      </c>
      <c r="O798" s="689">
        <v>17.91</v>
      </c>
      <c r="P798" s="689">
        <v>18.05</v>
      </c>
      <c r="Q798" s="689">
        <v>14.58</v>
      </c>
      <c r="R798" s="676"/>
      <c r="S798" s="694">
        <v>3.472222222222222E-3</v>
      </c>
      <c r="T798" s="689">
        <f t="shared" si="58"/>
        <v>0.1899999999999995</v>
      </c>
      <c r="U798" s="689">
        <f t="shared" si="58"/>
        <v>7.9999999999998295E-2</v>
      </c>
      <c r="V798" s="689">
        <f t="shared" si="57"/>
        <v>0</v>
      </c>
      <c r="W798" s="689">
        <f t="shared" si="57"/>
        <v>0</v>
      </c>
      <c r="X798" s="689">
        <f t="shared" si="57"/>
        <v>0</v>
      </c>
      <c r="Y798" s="689">
        <f t="shared" si="57"/>
        <v>0</v>
      </c>
      <c r="Z798" s="689">
        <f t="shared" si="57"/>
        <v>7.0000000000000284E-2</v>
      </c>
      <c r="AA798" s="689">
        <f t="shared" si="57"/>
        <v>3.0000000000001137E-2</v>
      </c>
      <c r="AB798" s="683">
        <f t="shared" si="57"/>
        <v>0</v>
      </c>
      <c r="AC798" s="689">
        <f t="shared" si="57"/>
        <v>1.0000000000001563E-2</v>
      </c>
      <c r="AD798" s="689">
        <f t="shared" si="57"/>
        <v>0.12000000000000099</v>
      </c>
      <c r="AE798" s="689">
        <f t="shared" si="56"/>
        <v>0</v>
      </c>
      <c r="AF798" s="689">
        <f t="shared" si="56"/>
        <v>0</v>
      </c>
      <c r="AG798" s="689">
        <f t="shared" si="56"/>
        <v>0</v>
      </c>
      <c r="AH798" s="689">
        <f t="shared" si="56"/>
        <v>0</v>
      </c>
      <c r="AI798" s="689">
        <f t="shared" si="56"/>
        <v>0</v>
      </c>
      <c r="AJ798" s="10"/>
      <c r="AK798" s="10"/>
      <c r="AL798" s="10"/>
      <c r="AM798" s="10"/>
      <c r="AN798" s="10"/>
      <c r="AO798" s="10"/>
      <c r="AP798" s="10"/>
      <c r="AQ798" s="10"/>
      <c r="AR798" s="10"/>
      <c r="AS798" s="10"/>
      <c r="AT798" s="10"/>
      <c r="AU798" s="10"/>
      <c r="AV798" s="10"/>
      <c r="AW798" s="10"/>
      <c r="AX798" s="10"/>
      <c r="AY798" s="10"/>
      <c r="AZ798" s="10"/>
      <c r="BA798" s="10"/>
      <c r="BB798" s="10"/>
      <c r="BC798" s="10"/>
      <c r="BD798" s="10"/>
      <c r="BE798" s="173"/>
    </row>
    <row r="799" spans="1:57">
      <c r="A799" s="688">
        <v>6.9444444444444441E-3</v>
      </c>
      <c r="B799" s="689">
        <v>16.02</v>
      </c>
      <c r="C799" s="689">
        <v>18.02</v>
      </c>
      <c r="D799" s="689">
        <v>18.260000000000002</v>
      </c>
      <c r="E799" s="689">
        <v>16.89</v>
      </c>
      <c r="F799" s="689">
        <v>16.64</v>
      </c>
      <c r="G799" s="689">
        <v>18.690000000000001</v>
      </c>
      <c r="H799" s="689">
        <v>17.34</v>
      </c>
      <c r="I799" s="689">
        <v>15.65</v>
      </c>
      <c r="J799" s="683">
        <v>14.82</v>
      </c>
      <c r="K799" s="689">
        <v>17.309999999999999</v>
      </c>
      <c r="L799" s="689">
        <v>19.57</v>
      </c>
      <c r="M799" s="689">
        <v>17.45</v>
      </c>
      <c r="N799" s="689">
        <v>19.11</v>
      </c>
      <c r="O799" s="689">
        <v>17.91</v>
      </c>
      <c r="P799" s="689">
        <v>18.05</v>
      </c>
      <c r="Q799" s="689">
        <v>14.58</v>
      </c>
      <c r="R799" s="676"/>
      <c r="S799" s="694">
        <v>6.9444444444444441E-3</v>
      </c>
      <c r="T799" s="689">
        <f t="shared" si="58"/>
        <v>1.9999999999999574E-2</v>
      </c>
      <c r="U799" s="689">
        <f t="shared" si="58"/>
        <v>0</v>
      </c>
      <c r="V799" s="689">
        <f t="shared" si="57"/>
        <v>0</v>
      </c>
      <c r="W799" s="689">
        <f t="shared" si="57"/>
        <v>0</v>
      </c>
      <c r="X799" s="689">
        <f t="shared" si="57"/>
        <v>0</v>
      </c>
      <c r="Y799" s="689">
        <f t="shared" si="57"/>
        <v>1.0000000000001563E-2</v>
      </c>
      <c r="Z799" s="689">
        <f t="shared" si="57"/>
        <v>0</v>
      </c>
      <c r="AA799" s="689">
        <f t="shared" si="57"/>
        <v>9.9999999999997868E-3</v>
      </c>
      <c r="AB799" s="683">
        <f t="shared" si="57"/>
        <v>9.9999999999997868E-3</v>
      </c>
      <c r="AC799" s="689">
        <f t="shared" si="57"/>
        <v>0.11999999999999744</v>
      </c>
      <c r="AD799" s="689">
        <f t="shared" si="57"/>
        <v>0</v>
      </c>
      <c r="AE799" s="689">
        <f t="shared" si="56"/>
        <v>0</v>
      </c>
      <c r="AF799" s="689">
        <f t="shared" si="56"/>
        <v>0</v>
      </c>
      <c r="AG799" s="689">
        <f t="shared" si="56"/>
        <v>0</v>
      </c>
      <c r="AH799" s="689">
        <f t="shared" si="56"/>
        <v>0</v>
      </c>
      <c r="AI799" s="689">
        <f t="shared" si="56"/>
        <v>0</v>
      </c>
      <c r="AJ799" s="10"/>
      <c r="AK799" s="10"/>
      <c r="AL799" s="10"/>
      <c r="AM799" s="10"/>
      <c r="AN799" s="10"/>
      <c r="AO799" s="10"/>
      <c r="AP799" s="10"/>
      <c r="AQ799" s="10"/>
      <c r="AR799" s="10"/>
      <c r="AS799" s="10"/>
      <c r="AT799" s="10"/>
      <c r="AU799" s="10"/>
      <c r="AV799" s="10"/>
      <c r="AW799" s="10"/>
      <c r="AX799" s="10"/>
      <c r="AY799" s="10"/>
      <c r="AZ799" s="10"/>
      <c r="BA799" s="10"/>
      <c r="BB799" s="10"/>
      <c r="BC799" s="10"/>
      <c r="BD799" s="10"/>
      <c r="BE799" s="173"/>
    </row>
    <row r="800" spans="1:57">
      <c r="A800" s="688">
        <v>1.0416666666666666E-2</v>
      </c>
      <c r="B800" s="689">
        <v>16.02</v>
      </c>
      <c r="C800" s="689">
        <v>18.02</v>
      </c>
      <c r="D800" s="689">
        <v>18.260000000000002</v>
      </c>
      <c r="E800" s="689">
        <v>17.059999999999999</v>
      </c>
      <c r="F800" s="689">
        <v>16.64</v>
      </c>
      <c r="G800" s="689">
        <v>18.760000000000002</v>
      </c>
      <c r="H800" s="689">
        <v>17.34</v>
      </c>
      <c r="I800" s="689">
        <v>15.72</v>
      </c>
      <c r="J800" s="683">
        <v>14.82</v>
      </c>
      <c r="K800" s="689">
        <v>17.309999999999999</v>
      </c>
      <c r="L800" s="689">
        <v>19.57</v>
      </c>
      <c r="M800" s="689">
        <v>17.47</v>
      </c>
      <c r="N800" s="689">
        <v>19.11</v>
      </c>
      <c r="O800" s="689">
        <v>17.920000000000002</v>
      </c>
      <c r="P800" s="689">
        <v>18.05</v>
      </c>
      <c r="Q800" s="689">
        <v>14.58</v>
      </c>
      <c r="R800" s="676"/>
      <c r="S800" s="694">
        <v>1.0416666666666666E-2</v>
      </c>
      <c r="T800" s="689">
        <f t="shared" si="58"/>
        <v>0</v>
      </c>
      <c r="U800" s="689">
        <f t="shared" si="58"/>
        <v>0</v>
      </c>
      <c r="V800" s="689">
        <f t="shared" si="57"/>
        <v>0</v>
      </c>
      <c r="W800" s="689">
        <f t="shared" si="57"/>
        <v>0.16999999999999815</v>
      </c>
      <c r="X800" s="689">
        <f t="shared" si="57"/>
        <v>0</v>
      </c>
      <c r="Y800" s="689">
        <f t="shared" si="57"/>
        <v>7.0000000000000284E-2</v>
      </c>
      <c r="Z800" s="689">
        <f t="shared" si="57"/>
        <v>0</v>
      </c>
      <c r="AA800" s="689">
        <f t="shared" si="57"/>
        <v>7.0000000000000284E-2</v>
      </c>
      <c r="AB800" s="683">
        <f t="shared" si="57"/>
        <v>0</v>
      </c>
      <c r="AC800" s="689">
        <f t="shared" si="57"/>
        <v>0</v>
      </c>
      <c r="AD800" s="689">
        <f t="shared" si="57"/>
        <v>0</v>
      </c>
      <c r="AE800" s="689">
        <f t="shared" si="56"/>
        <v>1.9999999999999574E-2</v>
      </c>
      <c r="AF800" s="689">
        <f t="shared" si="56"/>
        <v>0</v>
      </c>
      <c r="AG800" s="689">
        <f t="shared" si="56"/>
        <v>1.0000000000001563E-2</v>
      </c>
      <c r="AH800" s="689">
        <f t="shared" si="56"/>
        <v>0</v>
      </c>
      <c r="AI800" s="689">
        <f t="shared" si="56"/>
        <v>0</v>
      </c>
      <c r="AJ800" s="10"/>
      <c r="AK800" s="10"/>
      <c r="AL800" s="10"/>
      <c r="AM800" s="10"/>
      <c r="AN800" s="10"/>
      <c r="AO800" s="10"/>
      <c r="AP800" s="10"/>
      <c r="AQ800" s="10"/>
      <c r="AR800" s="10"/>
      <c r="AS800" s="10"/>
      <c r="AT800" s="10"/>
      <c r="AU800" s="10"/>
      <c r="AV800" s="10"/>
      <c r="AW800" s="10"/>
      <c r="AX800" s="10"/>
      <c r="AY800" s="10"/>
      <c r="AZ800" s="10"/>
      <c r="BA800" s="10"/>
      <c r="BB800" s="10"/>
      <c r="BC800" s="10"/>
      <c r="BD800" s="10"/>
      <c r="BE800" s="173"/>
    </row>
    <row r="801" spans="1:57">
      <c r="A801" s="688">
        <v>1.3888888888888888E-2</v>
      </c>
      <c r="B801" s="689">
        <v>16.02</v>
      </c>
      <c r="C801" s="689">
        <v>18.05</v>
      </c>
      <c r="D801" s="689">
        <v>18.260000000000002</v>
      </c>
      <c r="E801" s="689">
        <v>17.07</v>
      </c>
      <c r="F801" s="689">
        <v>16.64</v>
      </c>
      <c r="G801" s="689">
        <v>18.91</v>
      </c>
      <c r="H801" s="689">
        <v>17.34</v>
      </c>
      <c r="I801" s="689">
        <v>15.75</v>
      </c>
      <c r="J801" s="683">
        <v>14.82</v>
      </c>
      <c r="K801" s="689">
        <v>17.309999999999999</v>
      </c>
      <c r="L801" s="689">
        <v>19.57</v>
      </c>
      <c r="M801" s="689">
        <v>17.489999999999998</v>
      </c>
      <c r="N801" s="689">
        <v>19.11</v>
      </c>
      <c r="O801" s="689">
        <v>18.11</v>
      </c>
      <c r="P801" s="689">
        <v>18.05</v>
      </c>
      <c r="Q801" s="689">
        <v>14.58</v>
      </c>
      <c r="R801" s="676"/>
      <c r="S801" s="694">
        <v>1.3888888888888888E-2</v>
      </c>
      <c r="T801" s="689">
        <f t="shared" si="58"/>
        <v>0</v>
      </c>
      <c r="U801" s="689">
        <f t="shared" si="58"/>
        <v>3.0000000000001137E-2</v>
      </c>
      <c r="V801" s="689">
        <f t="shared" si="57"/>
        <v>0</v>
      </c>
      <c r="W801" s="689">
        <f t="shared" si="57"/>
        <v>1.0000000000001563E-2</v>
      </c>
      <c r="X801" s="689">
        <f t="shared" si="57"/>
        <v>0</v>
      </c>
      <c r="Y801" s="689">
        <f t="shared" si="57"/>
        <v>0.14999999999999858</v>
      </c>
      <c r="Z801" s="689">
        <f t="shared" si="57"/>
        <v>0</v>
      </c>
      <c r="AA801" s="689">
        <f t="shared" si="57"/>
        <v>2.9999999999999361E-2</v>
      </c>
      <c r="AB801" s="683">
        <f t="shared" si="57"/>
        <v>0</v>
      </c>
      <c r="AC801" s="689">
        <f t="shared" si="57"/>
        <v>0</v>
      </c>
      <c r="AD801" s="689">
        <f t="shared" si="57"/>
        <v>0</v>
      </c>
      <c r="AE801" s="689">
        <f t="shared" si="56"/>
        <v>1.9999999999999574E-2</v>
      </c>
      <c r="AF801" s="689">
        <f t="shared" si="56"/>
        <v>0</v>
      </c>
      <c r="AG801" s="689">
        <f t="shared" si="56"/>
        <v>0.18999999999999773</v>
      </c>
      <c r="AH801" s="689">
        <f t="shared" si="56"/>
        <v>0</v>
      </c>
      <c r="AI801" s="689">
        <f t="shared" si="56"/>
        <v>0</v>
      </c>
      <c r="AJ801" s="10"/>
      <c r="AK801" s="10"/>
      <c r="AL801" s="10"/>
      <c r="AM801" s="10"/>
      <c r="AN801" s="10"/>
      <c r="AO801" s="10"/>
      <c r="AP801" s="10"/>
      <c r="AQ801" s="10"/>
      <c r="AR801" s="10"/>
      <c r="AS801" s="10"/>
      <c r="AT801" s="10"/>
      <c r="AU801" s="10"/>
      <c r="AV801" s="10"/>
      <c r="AW801" s="10"/>
      <c r="AX801" s="10"/>
      <c r="AY801" s="10"/>
      <c r="AZ801" s="10"/>
      <c r="BA801" s="10"/>
      <c r="BB801" s="10"/>
      <c r="BC801" s="10"/>
      <c r="BD801" s="10"/>
      <c r="BE801" s="173"/>
    </row>
    <row r="802" spans="1:57">
      <c r="A802" s="688">
        <v>1.7361111111111112E-2</v>
      </c>
      <c r="B802" s="689">
        <v>16.02</v>
      </c>
      <c r="C802" s="689">
        <v>18.05</v>
      </c>
      <c r="D802" s="689">
        <v>18.260000000000002</v>
      </c>
      <c r="E802" s="689">
        <v>17.07</v>
      </c>
      <c r="F802" s="689">
        <v>16.64</v>
      </c>
      <c r="G802" s="689">
        <v>18.91</v>
      </c>
      <c r="H802" s="689">
        <v>17.36</v>
      </c>
      <c r="I802" s="689">
        <v>15.81</v>
      </c>
      <c r="J802" s="683">
        <v>14.82</v>
      </c>
      <c r="K802" s="689">
        <v>17.309999999999999</v>
      </c>
      <c r="L802" s="689">
        <v>19.57</v>
      </c>
      <c r="M802" s="689">
        <v>17.489999999999998</v>
      </c>
      <c r="N802" s="689">
        <v>19.11</v>
      </c>
      <c r="O802" s="689">
        <v>18.149999999999999</v>
      </c>
      <c r="P802" s="689">
        <v>18.11</v>
      </c>
      <c r="Q802" s="689">
        <v>14.58</v>
      </c>
      <c r="R802" s="676"/>
      <c r="S802" s="694">
        <v>1.7361111111111112E-2</v>
      </c>
      <c r="T802" s="689">
        <f t="shared" si="58"/>
        <v>0</v>
      </c>
      <c r="U802" s="689">
        <f t="shared" si="58"/>
        <v>0</v>
      </c>
      <c r="V802" s="689">
        <f t="shared" si="57"/>
        <v>0</v>
      </c>
      <c r="W802" s="689">
        <f t="shared" si="57"/>
        <v>0</v>
      </c>
      <c r="X802" s="689">
        <f t="shared" si="57"/>
        <v>0</v>
      </c>
      <c r="Y802" s="689">
        <f t="shared" si="57"/>
        <v>0</v>
      </c>
      <c r="Z802" s="689">
        <f t="shared" si="57"/>
        <v>1.9999999999999574E-2</v>
      </c>
      <c r="AA802" s="689">
        <f t="shared" si="57"/>
        <v>6.0000000000000497E-2</v>
      </c>
      <c r="AB802" s="683">
        <f t="shared" si="57"/>
        <v>0</v>
      </c>
      <c r="AC802" s="689">
        <f t="shared" si="57"/>
        <v>0</v>
      </c>
      <c r="AD802" s="689">
        <f t="shared" si="57"/>
        <v>0</v>
      </c>
      <c r="AE802" s="689">
        <f t="shared" si="56"/>
        <v>0</v>
      </c>
      <c r="AF802" s="689">
        <f t="shared" si="56"/>
        <v>0</v>
      </c>
      <c r="AG802" s="689">
        <f t="shared" si="56"/>
        <v>3.9999999999999147E-2</v>
      </c>
      <c r="AH802" s="689">
        <f t="shared" si="56"/>
        <v>5.9999999999998721E-2</v>
      </c>
      <c r="AI802" s="689">
        <f t="shared" si="56"/>
        <v>0</v>
      </c>
      <c r="AJ802" s="10"/>
      <c r="AK802" s="10"/>
      <c r="AL802" s="10"/>
      <c r="AM802" s="10"/>
      <c r="AN802" s="10"/>
      <c r="AO802" s="10"/>
      <c r="AP802" s="10"/>
      <c r="AQ802" s="10"/>
      <c r="AR802" s="10"/>
      <c r="AS802" s="10"/>
      <c r="AT802" s="10"/>
      <c r="AU802" s="10"/>
      <c r="AV802" s="10"/>
      <c r="AW802" s="10"/>
      <c r="AX802" s="10"/>
      <c r="AY802" s="10"/>
      <c r="AZ802" s="10"/>
      <c r="BA802" s="10"/>
      <c r="BB802" s="10"/>
      <c r="BC802" s="10"/>
      <c r="BD802" s="10"/>
      <c r="BE802" s="173"/>
    </row>
    <row r="803" spans="1:57">
      <c r="A803" s="688">
        <v>2.0833333333333332E-2</v>
      </c>
      <c r="B803" s="689">
        <v>16.04</v>
      </c>
      <c r="C803" s="689">
        <v>18.05</v>
      </c>
      <c r="D803" s="689">
        <v>18.260000000000002</v>
      </c>
      <c r="E803" s="689">
        <v>17.07</v>
      </c>
      <c r="F803" s="689">
        <v>16.64</v>
      </c>
      <c r="G803" s="689">
        <v>18.91</v>
      </c>
      <c r="H803" s="689">
        <v>17.36</v>
      </c>
      <c r="I803" s="689">
        <v>15.86</v>
      </c>
      <c r="J803" s="683">
        <v>14.88</v>
      </c>
      <c r="K803" s="689">
        <v>17.309999999999999</v>
      </c>
      <c r="L803" s="689">
        <v>19.690000000000001</v>
      </c>
      <c r="M803" s="689">
        <v>17.579999999999998</v>
      </c>
      <c r="N803" s="689">
        <v>19.11</v>
      </c>
      <c r="O803" s="689">
        <v>18.149999999999999</v>
      </c>
      <c r="P803" s="689">
        <v>18.21</v>
      </c>
      <c r="Q803" s="689">
        <v>14.64</v>
      </c>
      <c r="R803" s="676"/>
      <c r="S803" s="694">
        <v>2.0833333333333332E-2</v>
      </c>
      <c r="T803" s="689">
        <f t="shared" si="58"/>
        <v>1.9999999999999574E-2</v>
      </c>
      <c r="U803" s="689">
        <f t="shared" si="58"/>
        <v>0</v>
      </c>
      <c r="V803" s="689">
        <f t="shared" si="57"/>
        <v>0</v>
      </c>
      <c r="W803" s="689">
        <f t="shared" si="57"/>
        <v>0</v>
      </c>
      <c r="X803" s="689">
        <f t="shared" si="57"/>
        <v>0</v>
      </c>
      <c r="Y803" s="689">
        <f t="shared" si="57"/>
        <v>0</v>
      </c>
      <c r="Z803" s="689">
        <f t="shared" si="57"/>
        <v>0</v>
      </c>
      <c r="AA803" s="689">
        <f t="shared" si="57"/>
        <v>4.9999999999998934E-2</v>
      </c>
      <c r="AB803" s="683">
        <f t="shared" si="57"/>
        <v>6.0000000000000497E-2</v>
      </c>
      <c r="AC803" s="689">
        <f t="shared" si="57"/>
        <v>0</v>
      </c>
      <c r="AD803" s="689">
        <f t="shared" si="57"/>
        <v>0.12000000000000099</v>
      </c>
      <c r="AE803" s="689">
        <f t="shared" si="56"/>
        <v>8.9999999999999858E-2</v>
      </c>
      <c r="AF803" s="689">
        <f t="shared" si="56"/>
        <v>0</v>
      </c>
      <c r="AG803" s="689">
        <f t="shared" si="56"/>
        <v>0</v>
      </c>
      <c r="AH803" s="689">
        <f t="shared" si="56"/>
        <v>0.10000000000000142</v>
      </c>
      <c r="AI803" s="689">
        <f t="shared" si="56"/>
        <v>6.0000000000000497E-2</v>
      </c>
      <c r="AJ803" s="10"/>
      <c r="AK803" s="10"/>
      <c r="AL803" s="10"/>
      <c r="AM803" s="10"/>
      <c r="AN803" s="10"/>
      <c r="AO803" s="10"/>
      <c r="AP803" s="10"/>
      <c r="AQ803" s="10"/>
      <c r="AR803" s="10"/>
      <c r="AS803" s="10"/>
      <c r="AT803" s="10"/>
      <c r="AU803" s="10"/>
      <c r="AV803" s="10"/>
      <c r="AW803" s="10"/>
      <c r="AX803" s="10"/>
      <c r="AY803" s="10"/>
      <c r="AZ803" s="10"/>
      <c r="BA803" s="10"/>
      <c r="BB803" s="10"/>
      <c r="BC803" s="10"/>
      <c r="BD803" s="10"/>
      <c r="BE803" s="173"/>
    </row>
    <row r="804" spans="1:57">
      <c r="A804" s="688">
        <v>2.4305555555555556E-2</v>
      </c>
      <c r="B804" s="689">
        <v>16.27</v>
      </c>
      <c r="C804" s="689">
        <v>18.05</v>
      </c>
      <c r="D804" s="689">
        <v>18.260000000000002</v>
      </c>
      <c r="E804" s="689">
        <v>17.07</v>
      </c>
      <c r="F804" s="689">
        <v>16.670000000000002</v>
      </c>
      <c r="G804" s="689">
        <v>18.91</v>
      </c>
      <c r="H804" s="689">
        <v>17.36</v>
      </c>
      <c r="I804" s="689">
        <v>15.86</v>
      </c>
      <c r="J804" s="683">
        <v>14.88</v>
      </c>
      <c r="K804" s="689">
        <v>17.309999999999999</v>
      </c>
      <c r="L804" s="689">
        <v>19.760000000000002</v>
      </c>
      <c r="M804" s="689">
        <v>17.579999999999998</v>
      </c>
      <c r="N804" s="689">
        <v>19.149999999999999</v>
      </c>
      <c r="O804" s="689">
        <v>18.149999999999999</v>
      </c>
      <c r="P804" s="689">
        <v>18.21</v>
      </c>
      <c r="Q804" s="689">
        <v>14.77</v>
      </c>
      <c r="R804" s="676"/>
      <c r="S804" s="694">
        <v>2.4305555555555556E-2</v>
      </c>
      <c r="T804" s="689">
        <f t="shared" si="58"/>
        <v>0.23000000000000043</v>
      </c>
      <c r="U804" s="689">
        <f t="shared" si="58"/>
        <v>0</v>
      </c>
      <c r="V804" s="689">
        <f t="shared" si="57"/>
        <v>0</v>
      </c>
      <c r="W804" s="689">
        <f t="shared" si="57"/>
        <v>0</v>
      </c>
      <c r="X804" s="689">
        <f t="shared" si="57"/>
        <v>3.0000000000001137E-2</v>
      </c>
      <c r="Y804" s="689">
        <f t="shared" si="57"/>
        <v>0</v>
      </c>
      <c r="Z804" s="689">
        <f t="shared" si="57"/>
        <v>0</v>
      </c>
      <c r="AA804" s="689">
        <f t="shared" si="57"/>
        <v>0</v>
      </c>
      <c r="AB804" s="683">
        <f t="shared" si="57"/>
        <v>0</v>
      </c>
      <c r="AC804" s="689">
        <f t="shared" si="57"/>
        <v>0</v>
      </c>
      <c r="AD804" s="689">
        <f t="shared" si="57"/>
        <v>7.0000000000000284E-2</v>
      </c>
      <c r="AE804" s="689">
        <f t="shared" si="56"/>
        <v>0</v>
      </c>
      <c r="AF804" s="689">
        <f t="shared" si="56"/>
        <v>3.9999999999999147E-2</v>
      </c>
      <c r="AG804" s="689">
        <f t="shared" si="56"/>
        <v>0</v>
      </c>
      <c r="AH804" s="689">
        <f t="shared" si="56"/>
        <v>0</v>
      </c>
      <c r="AI804" s="689">
        <f t="shared" si="56"/>
        <v>0.12999999999999901</v>
      </c>
      <c r="AJ804" s="10"/>
      <c r="AK804" s="10"/>
      <c r="AL804" s="10"/>
      <c r="AM804" s="10"/>
      <c r="AN804" s="10"/>
      <c r="AO804" s="10"/>
      <c r="AP804" s="10"/>
      <c r="AQ804" s="10"/>
      <c r="AR804" s="10"/>
      <c r="AS804" s="10"/>
      <c r="AT804" s="10"/>
      <c r="AU804" s="10"/>
      <c r="AV804" s="10"/>
      <c r="AW804" s="10"/>
      <c r="AX804" s="10"/>
      <c r="AY804" s="10"/>
      <c r="AZ804" s="10"/>
      <c r="BA804" s="10"/>
      <c r="BB804" s="10"/>
      <c r="BC804" s="10"/>
      <c r="BD804" s="10"/>
      <c r="BE804" s="173"/>
    </row>
    <row r="805" spans="1:57">
      <c r="A805" s="688">
        <v>2.7777777777777776E-2</v>
      </c>
      <c r="B805" s="689">
        <v>16.27</v>
      </c>
      <c r="C805" s="689">
        <v>18.05</v>
      </c>
      <c r="D805" s="689">
        <v>18.260000000000002</v>
      </c>
      <c r="E805" s="689">
        <v>17.07</v>
      </c>
      <c r="F805" s="689">
        <v>16.850000000000001</v>
      </c>
      <c r="G805" s="689">
        <v>18.91</v>
      </c>
      <c r="H805" s="689">
        <v>17.36</v>
      </c>
      <c r="I805" s="689">
        <v>15.86</v>
      </c>
      <c r="J805" s="683">
        <v>14.89</v>
      </c>
      <c r="K805" s="689">
        <v>17.46</v>
      </c>
      <c r="L805" s="689">
        <v>19.760000000000002</v>
      </c>
      <c r="M805" s="689">
        <v>17.600000000000001</v>
      </c>
      <c r="N805" s="689">
        <v>19.149999999999999</v>
      </c>
      <c r="O805" s="689">
        <v>18.149999999999999</v>
      </c>
      <c r="P805" s="689">
        <v>18.21</v>
      </c>
      <c r="Q805" s="689">
        <v>14.77</v>
      </c>
      <c r="R805" s="676"/>
      <c r="S805" s="694">
        <v>2.7777777777777776E-2</v>
      </c>
      <c r="T805" s="689">
        <f t="shared" si="58"/>
        <v>0</v>
      </c>
      <c r="U805" s="689">
        <f t="shared" si="58"/>
        <v>0</v>
      </c>
      <c r="V805" s="689">
        <f t="shared" si="57"/>
        <v>0</v>
      </c>
      <c r="W805" s="689">
        <f t="shared" si="57"/>
        <v>0</v>
      </c>
      <c r="X805" s="689">
        <f t="shared" si="57"/>
        <v>0.17999999999999972</v>
      </c>
      <c r="Y805" s="689">
        <f t="shared" si="57"/>
        <v>0</v>
      </c>
      <c r="Z805" s="689">
        <f t="shared" si="57"/>
        <v>0</v>
      </c>
      <c r="AA805" s="689">
        <f t="shared" si="57"/>
        <v>0</v>
      </c>
      <c r="AB805" s="683">
        <f t="shared" si="57"/>
        <v>9.9999999999997868E-3</v>
      </c>
      <c r="AC805" s="689">
        <f t="shared" si="57"/>
        <v>0.15000000000000213</v>
      </c>
      <c r="AD805" s="689">
        <f t="shared" si="57"/>
        <v>0</v>
      </c>
      <c r="AE805" s="689">
        <f t="shared" si="56"/>
        <v>2.0000000000003126E-2</v>
      </c>
      <c r="AF805" s="689">
        <f t="shared" si="56"/>
        <v>0</v>
      </c>
      <c r="AG805" s="689">
        <f t="shared" si="56"/>
        <v>0</v>
      </c>
      <c r="AH805" s="689">
        <f t="shared" si="56"/>
        <v>0</v>
      </c>
      <c r="AI805" s="689">
        <f t="shared" si="56"/>
        <v>0</v>
      </c>
      <c r="AJ805" s="10"/>
      <c r="AK805" s="10"/>
      <c r="AL805" s="10"/>
      <c r="AM805" s="10"/>
      <c r="AN805" s="10"/>
      <c r="AO805" s="10"/>
      <c r="AP805" s="10"/>
      <c r="AQ805" s="10"/>
      <c r="AR805" s="10"/>
      <c r="AS805" s="10"/>
      <c r="AT805" s="10"/>
      <c r="AU805" s="10"/>
      <c r="AV805" s="10"/>
      <c r="AW805" s="10"/>
      <c r="AX805" s="10"/>
      <c r="AY805" s="10"/>
      <c r="AZ805" s="10"/>
      <c r="BA805" s="10"/>
      <c r="BB805" s="10"/>
      <c r="BC805" s="10"/>
      <c r="BD805" s="10"/>
      <c r="BE805" s="173"/>
    </row>
    <row r="806" spans="1:57">
      <c r="A806" s="688">
        <v>3.125E-2</v>
      </c>
      <c r="B806" s="689">
        <v>16.28</v>
      </c>
      <c r="C806" s="689">
        <v>18.149999999999999</v>
      </c>
      <c r="D806" s="689">
        <v>18.260000000000002</v>
      </c>
      <c r="E806" s="689">
        <v>17.07</v>
      </c>
      <c r="F806" s="689">
        <v>16.91</v>
      </c>
      <c r="G806" s="689">
        <v>18.91</v>
      </c>
      <c r="H806" s="689">
        <v>17.36</v>
      </c>
      <c r="I806" s="689">
        <v>15.87</v>
      </c>
      <c r="J806" s="683">
        <v>14.95</v>
      </c>
      <c r="K806" s="689">
        <v>17.46</v>
      </c>
      <c r="L806" s="689">
        <v>19.760000000000002</v>
      </c>
      <c r="M806" s="689">
        <v>17.600000000000001</v>
      </c>
      <c r="N806" s="689">
        <v>19.149999999999999</v>
      </c>
      <c r="O806" s="689">
        <v>18.149999999999999</v>
      </c>
      <c r="P806" s="689">
        <v>18.21</v>
      </c>
      <c r="Q806" s="689">
        <v>14.78</v>
      </c>
      <c r="R806" s="676"/>
      <c r="S806" s="694">
        <v>3.125E-2</v>
      </c>
      <c r="T806" s="689">
        <f t="shared" si="58"/>
        <v>1.0000000000001563E-2</v>
      </c>
      <c r="U806" s="689">
        <f t="shared" si="58"/>
        <v>9.9999999999997868E-2</v>
      </c>
      <c r="V806" s="689">
        <f t="shared" si="57"/>
        <v>0</v>
      </c>
      <c r="W806" s="689">
        <f t="shared" si="57"/>
        <v>0</v>
      </c>
      <c r="X806" s="689">
        <f t="shared" si="57"/>
        <v>5.9999999999998721E-2</v>
      </c>
      <c r="Y806" s="689">
        <f t="shared" si="57"/>
        <v>0</v>
      </c>
      <c r="Z806" s="689">
        <f t="shared" si="57"/>
        <v>0</v>
      </c>
      <c r="AA806" s="689">
        <f t="shared" si="57"/>
        <v>9.9999999999997868E-3</v>
      </c>
      <c r="AB806" s="683">
        <f t="shared" si="57"/>
        <v>5.9999999999998721E-2</v>
      </c>
      <c r="AC806" s="689">
        <f t="shared" si="57"/>
        <v>0</v>
      </c>
      <c r="AD806" s="689">
        <f t="shared" si="57"/>
        <v>0</v>
      </c>
      <c r="AE806" s="689">
        <f t="shared" si="56"/>
        <v>0</v>
      </c>
      <c r="AF806" s="689">
        <f t="shared" si="56"/>
        <v>0</v>
      </c>
      <c r="AG806" s="689">
        <f t="shared" si="56"/>
        <v>0</v>
      </c>
      <c r="AH806" s="689">
        <f t="shared" si="56"/>
        <v>0</v>
      </c>
      <c r="AI806" s="689">
        <f t="shared" si="56"/>
        <v>9.9999999999997868E-3</v>
      </c>
      <c r="AJ806" s="10"/>
      <c r="AK806" s="10"/>
      <c r="AL806" s="10"/>
      <c r="AM806" s="10"/>
      <c r="AN806" s="10"/>
      <c r="AO806" s="10"/>
      <c r="AP806" s="10"/>
      <c r="AQ806" s="10"/>
      <c r="AR806" s="10"/>
      <c r="AS806" s="10"/>
      <c r="AT806" s="10"/>
      <c r="AU806" s="10"/>
      <c r="AV806" s="10"/>
      <c r="AW806" s="10"/>
      <c r="AX806" s="10"/>
      <c r="AY806" s="10"/>
      <c r="AZ806" s="10"/>
      <c r="BA806" s="10"/>
      <c r="BB806" s="10"/>
      <c r="BC806" s="10"/>
      <c r="BD806" s="10"/>
      <c r="BE806" s="173"/>
    </row>
    <row r="807" spans="1:57">
      <c r="A807" s="688">
        <v>3.4722222222222224E-2</v>
      </c>
      <c r="B807" s="689">
        <v>16.28</v>
      </c>
      <c r="C807" s="689">
        <v>18.5</v>
      </c>
      <c r="D807" s="689">
        <v>18.309999999999999</v>
      </c>
      <c r="E807" s="689">
        <v>17.32</v>
      </c>
      <c r="F807" s="689">
        <v>16.93</v>
      </c>
      <c r="G807" s="689">
        <v>18.920000000000002</v>
      </c>
      <c r="H807" s="689">
        <v>17.36</v>
      </c>
      <c r="I807" s="689">
        <v>15.89</v>
      </c>
      <c r="J807" s="683">
        <v>14.95</v>
      </c>
      <c r="K807" s="689">
        <v>17.46</v>
      </c>
      <c r="L807" s="689">
        <v>19.760000000000002</v>
      </c>
      <c r="M807" s="689">
        <v>17.63</v>
      </c>
      <c r="N807" s="689">
        <v>19.149999999999999</v>
      </c>
      <c r="O807" s="689">
        <v>18.149999999999999</v>
      </c>
      <c r="P807" s="689">
        <v>18.260000000000002</v>
      </c>
      <c r="Q807" s="689">
        <v>14.85</v>
      </c>
      <c r="R807" s="676"/>
      <c r="S807" s="694">
        <v>3.4722222222222224E-2</v>
      </c>
      <c r="T807" s="689">
        <f t="shared" si="58"/>
        <v>0</v>
      </c>
      <c r="U807" s="689">
        <f t="shared" si="58"/>
        <v>0.35000000000000142</v>
      </c>
      <c r="V807" s="689">
        <f t="shared" si="57"/>
        <v>4.9999999999997158E-2</v>
      </c>
      <c r="W807" s="689">
        <f t="shared" si="57"/>
        <v>0.25</v>
      </c>
      <c r="X807" s="689">
        <f t="shared" si="57"/>
        <v>1.9999999999999574E-2</v>
      </c>
      <c r="Y807" s="689">
        <f t="shared" si="57"/>
        <v>1.0000000000001563E-2</v>
      </c>
      <c r="Z807" s="689">
        <f t="shared" si="57"/>
        <v>0</v>
      </c>
      <c r="AA807" s="689">
        <f t="shared" si="57"/>
        <v>2.000000000000135E-2</v>
      </c>
      <c r="AB807" s="683">
        <f t="shared" si="57"/>
        <v>0</v>
      </c>
      <c r="AC807" s="689">
        <f t="shared" si="57"/>
        <v>0</v>
      </c>
      <c r="AD807" s="689">
        <f t="shared" si="57"/>
        <v>0</v>
      </c>
      <c r="AE807" s="689">
        <f t="shared" si="56"/>
        <v>2.9999999999997584E-2</v>
      </c>
      <c r="AF807" s="689">
        <f t="shared" si="56"/>
        <v>0</v>
      </c>
      <c r="AG807" s="689">
        <f t="shared" si="56"/>
        <v>0</v>
      </c>
      <c r="AH807" s="689">
        <f t="shared" si="56"/>
        <v>5.0000000000000711E-2</v>
      </c>
      <c r="AI807" s="689">
        <f t="shared" si="56"/>
        <v>7.0000000000000284E-2</v>
      </c>
      <c r="AJ807" s="10"/>
      <c r="AK807" s="10"/>
      <c r="AL807" s="10"/>
      <c r="AM807" s="10"/>
      <c r="AN807" s="10"/>
      <c r="AO807" s="10"/>
      <c r="AP807" s="10"/>
      <c r="AQ807" s="10"/>
      <c r="AR807" s="10"/>
      <c r="AS807" s="10"/>
      <c r="AT807" s="10"/>
      <c r="AU807" s="10"/>
      <c r="AV807" s="10"/>
      <c r="AW807" s="10"/>
      <c r="AX807" s="10"/>
      <c r="AY807" s="10"/>
      <c r="AZ807" s="10"/>
      <c r="BA807" s="10"/>
      <c r="BB807" s="10"/>
      <c r="BC807" s="10"/>
      <c r="BD807" s="10"/>
      <c r="BE807" s="173"/>
    </row>
    <row r="808" spans="1:57" ht="16" thickBot="1">
      <c r="A808" s="688">
        <v>3.8194444444444441E-2</v>
      </c>
      <c r="B808" s="689">
        <v>16.28</v>
      </c>
      <c r="C808" s="689">
        <v>18.5</v>
      </c>
      <c r="D808" s="689">
        <v>18.309999999999999</v>
      </c>
      <c r="E808" s="689">
        <v>17.32</v>
      </c>
      <c r="F808" s="689">
        <v>17.03</v>
      </c>
      <c r="G808" s="689">
        <v>18.920000000000002</v>
      </c>
      <c r="H808" s="689">
        <v>17.36</v>
      </c>
      <c r="I808" s="689">
        <v>15.89</v>
      </c>
      <c r="J808" s="683">
        <v>14.95</v>
      </c>
      <c r="K808" s="689">
        <v>17.46</v>
      </c>
      <c r="L808" s="689">
        <v>19.84</v>
      </c>
      <c r="M808" s="689">
        <v>17.63</v>
      </c>
      <c r="N808" s="689">
        <v>19.149999999999999</v>
      </c>
      <c r="O808" s="689">
        <v>18.149999999999999</v>
      </c>
      <c r="P808" s="689">
        <v>18.45</v>
      </c>
      <c r="Q808" s="689">
        <v>15.11</v>
      </c>
      <c r="R808" s="676"/>
      <c r="S808" s="694">
        <v>3.8194444444444441E-2</v>
      </c>
      <c r="T808" s="689">
        <f t="shared" si="58"/>
        <v>0</v>
      </c>
      <c r="U808" s="689">
        <f t="shared" si="58"/>
        <v>0</v>
      </c>
      <c r="V808" s="689">
        <f t="shared" si="57"/>
        <v>0</v>
      </c>
      <c r="W808" s="689">
        <f t="shared" si="57"/>
        <v>0</v>
      </c>
      <c r="X808" s="689">
        <f t="shared" si="57"/>
        <v>0.10000000000000142</v>
      </c>
      <c r="Y808" s="689">
        <f t="shared" si="57"/>
        <v>0</v>
      </c>
      <c r="Z808" s="689">
        <f t="shared" si="57"/>
        <v>0</v>
      </c>
      <c r="AA808" s="689">
        <f t="shared" si="57"/>
        <v>0</v>
      </c>
      <c r="AB808" s="683">
        <f t="shared" si="57"/>
        <v>0</v>
      </c>
      <c r="AC808" s="689">
        <f t="shared" si="57"/>
        <v>0</v>
      </c>
      <c r="AD808" s="689">
        <f t="shared" si="57"/>
        <v>7.9999999999998295E-2</v>
      </c>
      <c r="AE808" s="689">
        <f t="shared" si="56"/>
        <v>0</v>
      </c>
      <c r="AF808" s="689">
        <f t="shared" si="56"/>
        <v>0</v>
      </c>
      <c r="AG808" s="689">
        <f t="shared" si="56"/>
        <v>0</v>
      </c>
      <c r="AH808" s="689">
        <f t="shared" si="56"/>
        <v>0.18999999999999773</v>
      </c>
      <c r="AI808" s="689">
        <f t="shared" si="56"/>
        <v>0.25999999999999979</v>
      </c>
      <c r="AJ808" s="10"/>
      <c r="AK808" s="10"/>
      <c r="AL808" s="10"/>
      <c r="AM808" s="10"/>
      <c r="AN808" s="10"/>
      <c r="AO808" s="10"/>
      <c r="AP808" s="10"/>
      <c r="AQ808" s="10"/>
      <c r="AR808" s="10"/>
      <c r="AS808" s="10"/>
      <c r="AT808" s="10"/>
      <c r="AU808" s="10"/>
      <c r="AV808" s="10"/>
      <c r="AW808" s="10"/>
      <c r="AX808" s="10"/>
      <c r="AY808" s="10"/>
      <c r="AZ808" s="10"/>
      <c r="BA808" s="10"/>
      <c r="BB808" s="10"/>
      <c r="BC808" s="10"/>
      <c r="BD808" s="10"/>
      <c r="BE808" s="173"/>
    </row>
    <row r="809" spans="1:57" ht="16" thickTop="1">
      <c r="A809" s="693">
        <v>4.1666666666666664E-2</v>
      </c>
      <c r="B809" s="685">
        <v>16.28</v>
      </c>
      <c r="C809" s="685">
        <v>18.5</v>
      </c>
      <c r="D809" s="685">
        <v>18.309999999999999</v>
      </c>
      <c r="E809" s="685">
        <v>17.350000000000001</v>
      </c>
      <c r="F809" s="685">
        <v>17.100000000000001</v>
      </c>
      <c r="G809" s="685">
        <v>18.920000000000002</v>
      </c>
      <c r="H809" s="685">
        <v>17.36</v>
      </c>
      <c r="I809" s="685">
        <v>15.9</v>
      </c>
      <c r="J809" s="686">
        <v>15.06</v>
      </c>
      <c r="K809" s="685">
        <v>17.46</v>
      </c>
      <c r="L809" s="685">
        <v>19.84</v>
      </c>
      <c r="M809" s="685">
        <v>17.63</v>
      </c>
      <c r="N809" s="685">
        <v>19.18</v>
      </c>
      <c r="O809" s="685">
        <v>18.149999999999999</v>
      </c>
      <c r="P809" s="685">
        <v>18.5</v>
      </c>
      <c r="Q809" s="685">
        <v>15.13</v>
      </c>
      <c r="R809" s="676"/>
      <c r="S809" s="684">
        <v>4.1666666666666664E-2</v>
      </c>
      <c r="T809" s="685">
        <f t="shared" si="58"/>
        <v>0</v>
      </c>
      <c r="U809" s="685">
        <f t="shared" si="58"/>
        <v>0</v>
      </c>
      <c r="V809" s="685">
        <f t="shared" si="57"/>
        <v>0</v>
      </c>
      <c r="W809" s="685">
        <f t="shared" si="57"/>
        <v>3.0000000000001137E-2</v>
      </c>
      <c r="X809" s="685">
        <f t="shared" si="57"/>
        <v>7.0000000000000284E-2</v>
      </c>
      <c r="Y809" s="685">
        <f t="shared" si="57"/>
        <v>0</v>
      </c>
      <c r="Z809" s="685">
        <f t="shared" si="57"/>
        <v>0</v>
      </c>
      <c r="AA809" s="685">
        <f t="shared" si="57"/>
        <v>9.9999999999997868E-3</v>
      </c>
      <c r="AB809" s="686">
        <f t="shared" si="57"/>
        <v>0.11000000000000121</v>
      </c>
      <c r="AC809" s="685">
        <f t="shared" si="57"/>
        <v>0</v>
      </c>
      <c r="AD809" s="685">
        <f t="shared" si="57"/>
        <v>0</v>
      </c>
      <c r="AE809" s="685">
        <f t="shared" si="56"/>
        <v>0</v>
      </c>
      <c r="AF809" s="685">
        <f t="shared" si="56"/>
        <v>3.0000000000001137E-2</v>
      </c>
      <c r="AG809" s="685">
        <f t="shared" si="56"/>
        <v>0</v>
      </c>
      <c r="AH809" s="685">
        <f t="shared" si="56"/>
        <v>5.0000000000000711E-2</v>
      </c>
      <c r="AI809" s="685">
        <f t="shared" si="56"/>
        <v>2.000000000000135E-2</v>
      </c>
      <c r="AJ809" s="10"/>
      <c r="AK809" s="10"/>
      <c r="AL809" s="10"/>
      <c r="AM809" s="10"/>
      <c r="AN809" s="10"/>
      <c r="AO809" s="10"/>
      <c r="AP809" s="10"/>
      <c r="AQ809" s="10"/>
      <c r="AR809" s="10"/>
      <c r="AS809" s="10"/>
      <c r="AT809" s="10"/>
      <c r="AU809" s="10"/>
      <c r="AV809" s="10"/>
      <c r="AW809" s="10"/>
      <c r="AX809" s="10"/>
      <c r="AY809" s="10"/>
      <c r="AZ809" s="10"/>
      <c r="BA809" s="10"/>
      <c r="BB809" s="10"/>
      <c r="BC809" s="10"/>
      <c r="BD809" s="10"/>
      <c r="BE809" s="173"/>
    </row>
    <row r="810" spans="1:57">
      <c r="A810" s="688">
        <v>4.5138888888888888E-2</v>
      </c>
      <c r="B810" s="689">
        <v>16.32</v>
      </c>
      <c r="C810" s="689">
        <v>18.5</v>
      </c>
      <c r="D810" s="689">
        <v>18.32</v>
      </c>
      <c r="E810" s="689">
        <v>17.350000000000001</v>
      </c>
      <c r="F810" s="689">
        <v>17.100000000000001</v>
      </c>
      <c r="G810" s="689">
        <v>18.920000000000002</v>
      </c>
      <c r="H810" s="689">
        <v>17.36</v>
      </c>
      <c r="I810" s="689">
        <v>15.9</v>
      </c>
      <c r="J810" s="683">
        <v>15.06</v>
      </c>
      <c r="K810" s="689">
        <v>17.510000000000002</v>
      </c>
      <c r="L810" s="689">
        <v>19.84</v>
      </c>
      <c r="M810" s="689">
        <v>17.63</v>
      </c>
      <c r="N810" s="689">
        <v>19.350000000000001</v>
      </c>
      <c r="O810" s="689">
        <v>18.16</v>
      </c>
      <c r="P810" s="689">
        <v>18.5</v>
      </c>
      <c r="Q810" s="689">
        <v>15.14</v>
      </c>
      <c r="R810" s="676"/>
      <c r="S810" s="694">
        <v>4.5138888888888888E-2</v>
      </c>
      <c r="T810" s="689">
        <f t="shared" si="58"/>
        <v>3.9999999999999147E-2</v>
      </c>
      <c r="U810" s="689">
        <f t="shared" si="58"/>
        <v>0</v>
      </c>
      <c r="V810" s="689">
        <f t="shared" si="57"/>
        <v>1.0000000000001563E-2</v>
      </c>
      <c r="W810" s="689">
        <f t="shared" si="57"/>
        <v>0</v>
      </c>
      <c r="X810" s="689">
        <f t="shared" si="57"/>
        <v>0</v>
      </c>
      <c r="Y810" s="689">
        <f t="shared" ref="Y810:AI838" si="59">G810-G809</f>
        <v>0</v>
      </c>
      <c r="Z810" s="689">
        <f t="shared" si="59"/>
        <v>0</v>
      </c>
      <c r="AA810" s="689">
        <f t="shared" si="59"/>
        <v>0</v>
      </c>
      <c r="AB810" s="683">
        <f t="shared" si="59"/>
        <v>0</v>
      </c>
      <c r="AC810" s="689">
        <f t="shared" si="59"/>
        <v>5.0000000000000711E-2</v>
      </c>
      <c r="AD810" s="689">
        <f t="shared" si="59"/>
        <v>0</v>
      </c>
      <c r="AE810" s="689">
        <f t="shared" si="56"/>
        <v>0</v>
      </c>
      <c r="AF810" s="689">
        <f t="shared" si="56"/>
        <v>0.17000000000000171</v>
      </c>
      <c r="AG810" s="689">
        <f t="shared" si="56"/>
        <v>1.0000000000001563E-2</v>
      </c>
      <c r="AH810" s="689">
        <f t="shared" si="56"/>
        <v>0</v>
      </c>
      <c r="AI810" s="689">
        <f t="shared" si="56"/>
        <v>9.9999999999997868E-3</v>
      </c>
      <c r="AJ810" s="10"/>
      <c r="AK810" s="10"/>
      <c r="AL810" s="10"/>
      <c r="AM810" s="10"/>
      <c r="AN810" s="10"/>
      <c r="AO810" s="10"/>
      <c r="AP810" s="10"/>
      <c r="AQ810" s="10"/>
      <c r="AR810" s="10"/>
      <c r="AS810" s="10"/>
      <c r="AT810" s="10"/>
      <c r="AU810" s="10"/>
      <c r="AV810" s="10"/>
      <c r="AW810" s="10"/>
      <c r="AX810" s="10"/>
      <c r="AY810" s="10"/>
      <c r="AZ810" s="10"/>
      <c r="BA810" s="10"/>
      <c r="BB810" s="10"/>
      <c r="BC810" s="10"/>
      <c r="BD810" s="10"/>
      <c r="BE810" s="173"/>
    </row>
    <row r="811" spans="1:57">
      <c r="A811" s="688">
        <v>4.8611111111111112E-2</v>
      </c>
      <c r="B811" s="689">
        <v>16.420000000000002</v>
      </c>
      <c r="C811" s="689">
        <v>18.5</v>
      </c>
      <c r="D811" s="689">
        <v>18.32</v>
      </c>
      <c r="E811" s="689">
        <v>17.350000000000001</v>
      </c>
      <c r="F811" s="689">
        <v>17.100000000000001</v>
      </c>
      <c r="G811" s="689">
        <v>18.920000000000002</v>
      </c>
      <c r="H811" s="689">
        <v>17.36</v>
      </c>
      <c r="I811" s="689">
        <v>16.07</v>
      </c>
      <c r="J811" s="683">
        <v>15.17</v>
      </c>
      <c r="K811" s="689">
        <v>17.95</v>
      </c>
      <c r="L811" s="689">
        <v>19.84</v>
      </c>
      <c r="M811" s="689">
        <v>17.63</v>
      </c>
      <c r="N811" s="689">
        <v>19.350000000000001</v>
      </c>
      <c r="O811" s="689">
        <v>18.16</v>
      </c>
      <c r="P811" s="689">
        <v>18.5</v>
      </c>
      <c r="Q811" s="689">
        <v>15.14</v>
      </c>
      <c r="R811" s="676"/>
      <c r="S811" s="694">
        <v>4.8611111111111112E-2</v>
      </c>
      <c r="T811" s="689">
        <f t="shared" si="58"/>
        <v>0.10000000000000142</v>
      </c>
      <c r="U811" s="689">
        <f t="shared" si="58"/>
        <v>0</v>
      </c>
      <c r="V811" s="689">
        <f t="shared" si="58"/>
        <v>0</v>
      </c>
      <c r="W811" s="689">
        <f t="shared" si="58"/>
        <v>0</v>
      </c>
      <c r="X811" s="689">
        <f t="shared" si="58"/>
        <v>0</v>
      </c>
      <c r="Y811" s="689">
        <f t="shared" si="59"/>
        <v>0</v>
      </c>
      <c r="Z811" s="689">
        <f t="shared" si="59"/>
        <v>0</v>
      </c>
      <c r="AA811" s="689">
        <f t="shared" si="59"/>
        <v>0.16999999999999993</v>
      </c>
      <c r="AB811" s="683">
        <f t="shared" si="59"/>
        <v>0.10999999999999943</v>
      </c>
      <c r="AC811" s="689">
        <f t="shared" si="59"/>
        <v>0.43999999999999773</v>
      </c>
      <c r="AD811" s="689">
        <f t="shared" si="59"/>
        <v>0</v>
      </c>
      <c r="AE811" s="689">
        <f t="shared" si="56"/>
        <v>0</v>
      </c>
      <c r="AF811" s="689">
        <f t="shared" si="56"/>
        <v>0</v>
      </c>
      <c r="AG811" s="689">
        <f t="shared" si="56"/>
        <v>0</v>
      </c>
      <c r="AH811" s="689">
        <f t="shared" si="56"/>
        <v>0</v>
      </c>
      <c r="AI811" s="689">
        <f t="shared" si="56"/>
        <v>0</v>
      </c>
      <c r="AJ811" s="10"/>
      <c r="AK811" s="10"/>
      <c r="AL811" s="10"/>
      <c r="AM811" s="10"/>
      <c r="AN811" s="10"/>
      <c r="AO811" s="10"/>
      <c r="AP811" s="10"/>
      <c r="AQ811" s="10"/>
      <c r="AR811" s="10"/>
      <c r="AS811" s="10"/>
      <c r="AT811" s="10"/>
      <c r="AU811" s="10"/>
      <c r="AV811" s="10"/>
      <c r="AW811" s="10"/>
      <c r="AX811" s="10"/>
      <c r="AY811" s="10"/>
      <c r="AZ811" s="10"/>
      <c r="BA811" s="10"/>
      <c r="BB811" s="10"/>
      <c r="BC811" s="10"/>
      <c r="BD811" s="10"/>
      <c r="BE811" s="173"/>
    </row>
    <row r="812" spans="1:57">
      <c r="A812" s="688">
        <v>5.2083333333333336E-2</v>
      </c>
      <c r="B812" s="689">
        <v>16.420000000000002</v>
      </c>
      <c r="C812" s="689">
        <v>18.5</v>
      </c>
      <c r="D812" s="689">
        <v>18.32</v>
      </c>
      <c r="E812" s="689">
        <v>17.350000000000001</v>
      </c>
      <c r="F812" s="689">
        <v>17.100000000000001</v>
      </c>
      <c r="G812" s="689">
        <v>18.93</v>
      </c>
      <c r="H812" s="689">
        <v>17.36</v>
      </c>
      <c r="I812" s="689">
        <v>16.07</v>
      </c>
      <c r="J812" s="683">
        <v>15.17</v>
      </c>
      <c r="K812" s="689">
        <v>18</v>
      </c>
      <c r="L812" s="689">
        <v>19.84</v>
      </c>
      <c r="M812" s="689">
        <v>17.649999999999999</v>
      </c>
      <c r="N812" s="689">
        <v>19.37</v>
      </c>
      <c r="O812" s="689">
        <v>18.16</v>
      </c>
      <c r="P812" s="689">
        <v>18.510000000000002</v>
      </c>
      <c r="Q812" s="689">
        <v>15.14</v>
      </c>
      <c r="R812" s="676"/>
      <c r="S812" s="694">
        <v>5.2083333333333336E-2</v>
      </c>
      <c r="T812" s="689">
        <f t="shared" si="58"/>
        <v>0</v>
      </c>
      <c r="U812" s="689">
        <f t="shared" si="58"/>
        <v>0</v>
      </c>
      <c r="V812" s="689">
        <f t="shared" si="58"/>
        <v>0</v>
      </c>
      <c r="W812" s="689">
        <f t="shared" si="58"/>
        <v>0</v>
      </c>
      <c r="X812" s="689">
        <f t="shared" si="58"/>
        <v>0</v>
      </c>
      <c r="Y812" s="689">
        <f t="shared" si="59"/>
        <v>9.9999999999980105E-3</v>
      </c>
      <c r="Z812" s="689">
        <f t="shared" si="59"/>
        <v>0</v>
      </c>
      <c r="AA812" s="689">
        <f t="shared" si="59"/>
        <v>0</v>
      </c>
      <c r="AB812" s="683">
        <f t="shared" si="59"/>
        <v>0</v>
      </c>
      <c r="AC812" s="689">
        <f t="shared" si="59"/>
        <v>5.0000000000000711E-2</v>
      </c>
      <c r="AD812" s="689">
        <f t="shared" si="59"/>
        <v>0</v>
      </c>
      <c r="AE812" s="689">
        <f t="shared" si="56"/>
        <v>1.9999999999999574E-2</v>
      </c>
      <c r="AF812" s="689">
        <f t="shared" si="56"/>
        <v>1.9999999999999574E-2</v>
      </c>
      <c r="AG812" s="689">
        <f t="shared" si="56"/>
        <v>0</v>
      </c>
      <c r="AH812" s="689">
        <f t="shared" si="56"/>
        <v>1.0000000000001563E-2</v>
      </c>
      <c r="AI812" s="689">
        <f t="shared" si="56"/>
        <v>0</v>
      </c>
      <c r="AJ812" s="10"/>
      <c r="AK812" s="10"/>
      <c r="AL812" s="10"/>
      <c r="AM812" s="10"/>
      <c r="AN812" s="10"/>
      <c r="AO812" s="10"/>
      <c r="AP812" s="10"/>
      <c r="AQ812" s="10"/>
      <c r="AR812" s="10"/>
      <c r="AS812" s="10"/>
      <c r="AT812" s="10"/>
      <c r="AU812" s="10"/>
      <c r="AV812" s="10"/>
      <c r="AW812" s="10"/>
      <c r="AX812" s="10"/>
      <c r="AY812" s="10"/>
      <c r="AZ812" s="10"/>
      <c r="BA812" s="10"/>
      <c r="BB812" s="10"/>
      <c r="BC812" s="10"/>
      <c r="BD812" s="10"/>
      <c r="BE812" s="173"/>
    </row>
    <row r="813" spans="1:57">
      <c r="A813" s="688">
        <v>5.5555555555555552E-2</v>
      </c>
      <c r="B813" s="689">
        <v>16.440000000000001</v>
      </c>
      <c r="C813" s="689">
        <v>18.5</v>
      </c>
      <c r="D813" s="689">
        <v>18.350000000000001</v>
      </c>
      <c r="E813" s="689">
        <v>17.350000000000001</v>
      </c>
      <c r="F813" s="689">
        <v>17.100000000000001</v>
      </c>
      <c r="G813" s="689">
        <v>18.93</v>
      </c>
      <c r="H813" s="689">
        <v>17.36</v>
      </c>
      <c r="I813" s="689">
        <v>16.07</v>
      </c>
      <c r="J813" s="683">
        <v>15.17</v>
      </c>
      <c r="K813" s="689">
        <v>18</v>
      </c>
      <c r="L813" s="689">
        <v>19.850000000000001</v>
      </c>
      <c r="M813" s="689">
        <v>17.649999999999999</v>
      </c>
      <c r="N813" s="689">
        <v>19.37</v>
      </c>
      <c r="O813" s="689">
        <v>18.16</v>
      </c>
      <c r="P813" s="689">
        <v>18.510000000000002</v>
      </c>
      <c r="Q813" s="689">
        <v>15.14</v>
      </c>
      <c r="R813" s="676"/>
      <c r="S813" s="694">
        <v>5.5555555555555552E-2</v>
      </c>
      <c r="T813" s="689">
        <f t="shared" si="58"/>
        <v>1.9999999999999574E-2</v>
      </c>
      <c r="U813" s="689">
        <f t="shared" si="58"/>
        <v>0</v>
      </c>
      <c r="V813" s="689">
        <f t="shared" si="58"/>
        <v>3.0000000000001137E-2</v>
      </c>
      <c r="W813" s="689">
        <f t="shared" si="58"/>
        <v>0</v>
      </c>
      <c r="X813" s="689">
        <f t="shared" si="58"/>
        <v>0</v>
      </c>
      <c r="Y813" s="689">
        <f t="shared" si="59"/>
        <v>0</v>
      </c>
      <c r="Z813" s="689">
        <f t="shared" si="59"/>
        <v>0</v>
      </c>
      <c r="AA813" s="689">
        <f t="shared" si="59"/>
        <v>0</v>
      </c>
      <c r="AB813" s="683">
        <f t="shared" si="59"/>
        <v>0</v>
      </c>
      <c r="AC813" s="689">
        <f t="shared" si="59"/>
        <v>0</v>
      </c>
      <c r="AD813" s="689">
        <f t="shared" si="59"/>
        <v>1.0000000000001563E-2</v>
      </c>
      <c r="AE813" s="689">
        <f t="shared" si="56"/>
        <v>0</v>
      </c>
      <c r="AF813" s="689">
        <f t="shared" si="56"/>
        <v>0</v>
      </c>
      <c r="AG813" s="689">
        <f t="shared" si="56"/>
        <v>0</v>
      </c>
      <c r="AH813" s="689">
        <f t="shared" si="56"/>
        <v>0</v>
      </c>
      <c r="AI813" s="689">
        <f t="shared" si="56"/>
        <v>0</v>
      </c>
      <c r="AJ813" s="10"/>
      <c r="AK813" s="10"/>
      <c r="AL813" s="10"/>
      <c r="AM813" s="10"/>
      <c r="AN813" s="10"/>
      <c r="AO813" s="10"/>
      <c r="AP813" s="10"/>
      <c r="AQ813" s="10"/>
      <c r="AR813" s="10"/>
      <c r="AS813" s="10"/>
      <c r="AT813" s="10"/>
      <c r="AU813" s="10"/>
      <c r="AV813" s="10"/>
      <c r="AW813" s="10"/>
      <c r="AX813" s="10"/>
      <c r="AY813" s="10"/>
      <c r="AZ813" s="10"/>
      <c r="BA813" s="10"/>
      <c r="BB813" s="10"/>
      <c r="BC813" s="10"/>
      <c r="BD813" s="10"/>
      <c r="BE813" s="173"/>
    </row>
    <row r="814" spans="1:57">
      <c r="A814" s="688">
        <v>5.9027777777777783E-2</v>
      </c>
      <c r="B814" s="689">
        <v>16.440000000000001</v>
      </c>
      <c r="C814" s="689">
        <v>18.5</v>
      </c>
      <c r="D814" s="689">
        <v>18.399999999999999</v>
      </c>
      <c r="E814" s="689">
        <v>17.350000000000001</v>
      </c>
      <c r="F814" s="689">
        <v>17.100000000000001</v>
      </c>
      <c r="G814" s="689">
        <v>18.93</v>
      </c>
      <c r="H814" s="689">
        <v>17.36</v>
      </c>
      <c r="I814" s="689">
        <v>16.07</v>
      </c>
      <c r="J814" s="683">
        <v>15.17</v>
      </c>
      <c r="K814" s="689">
        <v>18</v>
      </c>
      <c r="L814" s="689">
        <v>19.850000000000001</v>
      </c>
      <c r="M814" s="689">
        <v>17.649999999999999</v>
      </c>
      <c r="N814" s="689">
        <v>19.37</v>
      </c>
      <c r="O814" s="689">
        <v>18.16</v>
      </c>
      <c r="P814" s="689">
        <v>18.510000000000002</v>
      </c>
      <c r="Q814" s="689">
        <v>15.14</v>
      </c>
      <c r="R814" s="676"/>
      <c r="S814" s="694">
        <v>5.9027777777777783E-2</v>
      </c>
      <c r="T814" s="689">
        <f t="shared" si="58"/>
        <v>0</v>
      </c>
      <c r="U814" s="689">
        <f t="shared" si="58"/>
        <v>0</v>
      </c>
      <c r="V814" s="689">
        <f t="shared" si="58"/>
        <v>4.9999999999997158E-2</v>
      </c>
      <c r="W814" s="689">
        <f t="shared" si="58"/>
        <v>0</v>
      </c>
      <c r="X814" s="689">
        <f t="shared" si="58"/>
        <v>0</v>
      </c>
      <c r="Y814" s="689">
        <f t="shared" si="59"/>
        <v>0</v>
      </c>
      <c r="Z814" s="689">
        <f t="shared" si="59"/>
        <v>0</v>
      </c>
      <c r="AA814" s="689">
        <f t="shared" si="59"/>
        <v>0</v>
      </c>
      <c r="AB814" s="683">
        <f t="shared" si="59"/>
        <v>0</v>
      </c>
      <c r="AC814" s="689">
        <f t="shared" si="59"/>
        <v>0</v>
      </c>
      <c r="AD814" s="689">
        <f t="shared" si="59"/>
        <v>0</v>
      </c>
      <c r="AE814" s="689">
        <f t="shared" si="56"/>
        <v>0</v>
      </c>
      <c r="AF814" s="689">
        <f t="shared" si="56"/>
        <v>0</v>
      </c>
      <c r="AG814" s="689">
        <f t="shared" si="56"/>
        <v>0</v>
      </c>
      <c r="AH814" s="689">
        <f t="shared" si="56"/>
        <v>0</v>
      </c>
      <c r="AI814" s="689">
        <f t="shared" si="56"/>
        <v>0</v>
      </c>
      <c r="AJ814" s="10"/>
      <c r="AK814" s="10"/>
      <c r="AL814" s="10"/>
      <c r="AM814" s="10"/>
      <c r="AN814" s="10"/>
      <c r="AO814" s="10"/>
      <c r="AP814" s="10"/>
      <c r="AQ814" s="10"/>
      <c r="AR814" s="10"/>
      <c r="AS814" s="10"/>
      <c r="AT814" s="10"/>
      <c r="AU814" s="10"/>
      <c r="AV814" s="10"/>
      <c r="AW814" s="10"/>
      <c r="AX814" s="10"/>
      <c r="AY814" s="10"/>
      <c r="AZ814" s="10"/>
      <c r="BA814" s="10"/>
      <c r="BB814" s="10"/>
      <c r="BC814" s="10"/>
      <c r="BD814" s="10"/>
      <c r="BE814" s="173"/>
    </row>
    <row r="815" spans="1:57">
      <c r="A815" s="688">
        <v>6.25E-2</v>
      </c>
      <c r="B815" s="689">
        <v>16.440000000000001</v>
      </c>
      <c r="C815" s="689">
        <v>18.510000000000002</v>
      </c>
      <c r="D815" s="689">
        <v>18.41</v>
      </c>
      <c r="E815" s="689">
        <v>17.350000000000001</v>
      </c>
      <c r="F815" s="689">
        <v>17.100000000000001</v>
      </c>
      <c r="G815" s="689">
        <v>19.010000000000002</v>
      </c>
      <c r="H815" s="689">
        <v>17.52</v>
      </c>
      <c r="I815" s="689">
        <v>16.07</v>
      </c>
      <c r="J815" s="683">
        <v>15.17</v>
      </c>
      <c r="K815" s="689">
        <v>18</v>
      </c>
      <c r="L815" s="689">
        <v>19.850000000000001</v>
      </c>
      <c r="M815" s="689">
        <v>17.649999999999999</v>
      </c>
      <c r="N815" s="689">
        <v>19.37</v>
      </c>
      <c r="O815" s="689">
        <v>18.18</v>
      </c>
      <c r="P815" s="689">
        <v>18.61</v>
      </c>
      <c r="Q815" s="689">
        <v>15.14</v>
      </c>
      <c r="R815" s="676"/>
      <c r="S815" s="694">
        <v>6.25E-2</v>
      </c>
      <c r="T815" s="689">
        <f t="shared" si="58"/>
        <v>0</v>
      </c>
      <c r="U815" s="689">
        <f t="shared" si="58"/>
        <v>1.0000000000001563E-2</v>
      </c>
      <c r="V815" s="689">
        <f t="shared" si="58"/>
        <v>1.0000000000001563E-2</v>
      </c>
      <c r="W815" s="689">
        <f t="shared" si="58"/>
        <v>0</v>
      </c>
      <c r="X815" s="689">
        <f t="shared" si="58"/>
        <v>0</v>
      </c>
      <c r="Y815" s="689">
        <f t="shared" si="59"/>
        <v>8.0000000000001847E-2</v>
      </c>
      <c r="Z815" s="689">
        <f t="shared" si="59"/>
        <v>0.16000000000000014</v>
      </c>
      <c r="AA815" s="689">
        <f t="shared" si="59"/>
        <v>0</v>
      </c>
      <c r="AB815" s="683">
        <f t="shared" si="59"/>
        <v>0</v>
      </c>
      <c r="AC815" s="689">
        <f t="shared" si="59"/>
        <v>0</v>
      </c>
      <c r="AD815" s="689">
        <f t="shared" si="59"/>
        <v>0</v>
      </c>
      <c r="AE815" s="689">
        <f t="shared" si="56"/>
        <v>0</v>
      </c>
      <c r="AF815" s="689">
        <f t="shared" si="56"/>
        <v>0</v>
      </c>
      <c r="AG815" s="689">
        <f t="shared" si="56"/>
        <v>1.9999999999999574E-2</v>
      </c>
      <c r="AH815" s="689">
        <f t="shared" si="56"/>
        <v>9.9999999999997868E-2</v>
      </c>
      <c r="AI815" s="689">
        <f t="shared" si="56"/>
        <v>0</v>
      </c>
      <c r="AJ815" s="10"/>
      <c r="AK815" s="10"/>
      <c r="AL815" s="10"/>
      <c r="AM815" s="10"/>
      <c r="AN815" s="10"/>
      <c r="AO815" s="10"/>
      <c r="AP815" s="10"/>
      <c r="AQ815" s="10"/>
      <c r="AR815" s="10"/>
      <c r="AS815" s="10"/>
      <c r="AT815" s="10"/>
      <c r="AU815" s="10"/>
      <c r="AV815" s="10"/>
      <c r="AW815" s="10"/>
      <c r="AX815" s="10"/>
      <c r="AY815" s="10"/>
      <c r="AZ815" s="10"/>
      <c r="BA815" s="10"/>
      <c r="BB815" s="10"/>
      <c r="BC815" s="10"/>
      <c r="BD815" s="10"/>
      <c r="BE815" s="173"/>
    </row>
    <row r="816" spans="1:57">
      <c r="A816" s="688">
        <v>6.5972222222222224E-2</v>
      </c>
      <c r="B816" s="689">
        <v>16.440000000000001</v>
      </c>
      <c r="C816" s="689">
        <v>18.510000000000002</v>
      </c>
      <c r="D816" s="689">
        <v>18.41</v>
      </c>
      <c r="E816" s="689">
        <v>17.350000000000001</v>
      </c>
      <c r="F816" s="689">
        <v>17.100000000000001</v>
      </c>
      <c r="G816" s="689">
        <v>19.11</v>
      </c>
      <c r="H816" s="689">
        <v>17.52</v>
      </c>
      <c r="I816" s="689">
        <v>16.07</v>
      </c>
      <c r="J816" s="683">
        <v>15.17</v>
      </c>
      <c r="K816" s="689">
        <v>18</v>
      </c>
      <c r="L816" s="689">
        <v>19.850000000000001</v>
      </c>
      <c r="M816" s="689">
        <v>17.649999999999999</v>
      </c>
      <c r="N816" s="689">
        <v>19.38</v>
      </c>
      <c r="O816" s="689">
        <v>18.34</v>
      </c>
      <c r="P816" s="689">
        <v>18.61</v>
      </c>
      <c r="Q816" s="689">
        <v>15.14</v>
      </c>
      <c r="R816" s="676"/>
      <c r="S816" s="694">
        <v>6.5972222222222224E-2</v>
      </c>
      <c r="T816" s="689">
        <f t="shared" si="58"/>
        <v>0</v>
      </c>
      <c r="U816" s="689">
        <f t="shared" si="58"/>
        <v>0</v>
      </c>
      <c r="V816" s="689">
        <f t="shared" si="58"/>
        <v>0</v>
      </c>
      <c r="W816" s="689">
        <f t="shared" si="58"/>
        <v>0</v>
      </c>
      <c r="X816" s="689">
        <f t="shared" si="58"/>
        <v>0</v>
      </c>
      <c r="Y816" s="689">
        <f t="shared" si="59"/>
        <v>9.9999999999997868E-2</v>
      </c>
      <c r="Z816" s="689">
        <f t="shared" si="59"/>
        <v>0</v>
      </c>
      <c r="AA816" s="689">
        <f t="shared" si="59"/>
        <v>0</v>
      </c>
      <c r="AB816" s="683">
        <f t="shared" si="59"/>
        <v>0</v>
      </c>
      <c r="AC816" s="689">
        <f t="shared" si="59"/>
        <v>0</v>
      </c>
      <c r="AD816" s="689">
        <f t="shared" si="59"/>
        <v>0</v>
      </c>
      <c r="AE816" s="689">
        <f t="shared" si="56"/>
        <v>0</v>
      </c>
      <c r="AF816" s="689">
        <f t="shared" si="56"/>
        <v>9.9999999999980105E-3</v>
      </c>
      <c r="AG816" s="689">
        <f t="shared" si="56"/>
        <v>0.16000000000000014</v>
      </c>
      <c r="AH816" s="689">
        <f t="shared" si="56"/>
        <v>0</v>
      </c>
      <c r="AI816" s="689">
        <f t="shared" si="56"/>
        <v>0</v>
      </c>
      <c r="AJ816" s="10"/>
      <c r="AK816" s="10"/>
      <c r="AL816" s="10"/>
      <c r="AM816" s="10"/>
      <c r="AN816" s="10"/>
      <c r="AO816" s="10"/>
      <c r="AP816" s="10"/>
      <c r="AQ816" s="10"/>
      <c r="AR816" s="10"/>
      <c r="AS816" s="10"/>
      <c r="AT816" s="10"/>
      <c r="AU816" s="10"/>
      <c r="AV816" s="10"/>
      <c r="AW816" s="10"/>
      <c r="AX816" s="10"/>
      <c r="AY816" s="10"/>
      <c r="AZ816" s="10"/>
      <c r="BA816" s="10"/>
      <c r="BB816" s="10"/>
      <c r="BC816" s="10"/>
      <c r="BD816" s="10"/>
      <c r="BE816" s="173"/>
    </row>
    <row r="817" spans="1:57">
      <c r="A817" s="688">
        <v>6.9444444444444434E-2</v>
      </c>
      <c r="B817" s="689">
        <v>16.79</v>
      </c>
      <c r="C817" s="689">
        <v>18.510000000000002</v>
      </c>
      <c r="D817" s="689">
        <v>18.41</v>
      </c>
      <c r="E817" s="689">
        <v>17.350000000000001</v>
      </c>
      <c r="F817" s="689">
        <v>17.100000000000001</v>
      </c>
      <c r="G817" s="689">
        <v>19.11</v>
      </c>
      <c r="H817" s="689">
        <v>17.52</v>
      </c>
      <c r="I817" s="689">
        <v>16.07</v>
      </c>
      <c r="J817" s="683">
        <v>15.17</v>
      </c>
      <c r="K817" s="689">
        <v>18</v>
      </c>
      <c r="L817" s="689">
        <v>19.850000000000001</v>
      </c>
      <c r="M817" s="689">
        <v>17.649999999999999</v>
      </c>
      <c r="N817" s="689">
        <v>19.38</v>
      </c>
      <c r="O817" s="689">
        <v>18.34</v>
      </c>
      <c r="P817" s="689">
        <v>18.61</v>
      </c>
      <c r="Q817" s="689">
        <v>15.14</v>
      </c>
      <c r="R817" s="676"/>
      <c r="S817" s="694">
        <v>6.9444444444444434E-2</v>
      </c>
      <c r="T817" s="689">
        <f t="shared" si="58"/>
        <v>0.34999999999999787</v>
      </c>
      <c r="U817" s="689">
        <f t="shared" si="58"/>
        <v>0</v>
      </c>
      <c r="V817" s="689">
        <f t="shared" si="58"/>
        <v>0</v>
      </c>
      <c r="W817" s="689">
        <f t="shared" si="58"/>
        <v>0</v>
      </c>
      <c r="X817" s="689">
        <f t="shared" si="58"/>
        <v>0</v>
      </c>
      <c r="Y817" s="689">
        <f t="shared" si="59"/>
        <v>0</v>
      </c>
      <c r="Z817" s="689">
        <f t="shared" si="59"/>
        <v>0</v>
      </c>
      <c r="AA817" s="689">
        <f t="shared" si="59"/>
        <v>0</v>
      </c>
      <c r="AB817" s="683">
        <f t="shared" si="59"/>
        <v>0</v>
      </c>
      <c r="AC817" s="689">
        <f t="shared" si="59"/>
        <v>0</v>
      </c>
      <c r="AD817" s="689">
        <f t="shared" si="59"/>
        <v>0</v>
      </c>
      <c r="AE817" s="689">
        <f t="shared" si="56"/>
        <v>0</v>
      </c>
      <c r="AF817" s="689">
        <f t="shared" si="56"/>
        <v>0</v>
      </c>
      <c r="AG817" s="689">
        <f t="shared" si="56"/>
        <v>0</v>
      </c>
      <c r="AH817" s="689">
        <f t="shared" si="56"/>
        <v>0</v>
      </c>
      <c r="AI817" s="689">
        <f t="shared" si="56"/>
        <v>0</v>
      </c>
      <c r="AJ817" s="10"/>
      <c r="AK817" s="10"/>
      <c r="AL817" s="10"/>
      <c r="AM817" s="10"/>
      <c r="AN817" s="10"/>
      <c r="AO817" s="10"/>
      <c r="AP817" s="10"/>
      <c r="AQ817" s="10"/>
      <c r="AR817" s="10"/>
      <c r="AS817" s="10"/>
      <c r="AT817" s="10"/>
      <c r="AU817" s="10"/>
      <c r="AV817" s="10"/>
      <c r="AW817" s="10"/>
      <c r="AX817" s="10"/>
      <c r="AY817" s="10"/>
      <c r="AZ817" s="10"/>
      <c r="BA817" s="10"/>
      <c r="BB817" s="10"/>
      <c r="BC817" s="10"/>
      <c r="BD817" s="10"/>
      <c r="BE817" s="173"/>
    </row>
    <row r="818" spans="1:57">
      <c r="A818" s="688">
        <v>7.2916666666666671E-2</v>
      </c>
      <c r="B818" s="689">
        <v>16.79</v>
      </c>
      <c r="C818" s="689">
        <v>18.510000000000002</v>
      </c>
      <c r="D818" s="689">
        <v>18.41</v>
      </c>
      <c r="E818" s="689">
        <v>17.350000000000001</v>
      </c>
      <c r="F818" s="689">
        <v>17.100000000000001</v>
      </c>
      <c r="G818" s="689">
        <v>19.170000000000002</v>
      </c>
      <c r="H818" s="689">
        <v>17.52</v>
      </c>
      <c r="I818" s="689">
        <v>16.07</v>
      </c>
      <c r="J818" s="683">
        <v>15.17</v>
      </c>
      <c r="K818" s="689">
        <v>18</v>
      </c>
      <c r="L818" s="689">
        <v>19.850000000000001</v>
      </c>
      <c r="M818" s="689">
        <v>17.649999999999999</v>
      </c>
      <c r="N818" s="689">
        <v>19.38</v>
      </c>
      <c r="O818" s="689">
        <v>18.34</v>
      </c>
      <c r="P818" s="689">
        <v>18.670000000000002</v>
      </c>
      <c r="Q818" s="689">
        <v>15.14</v>
      </c>
      <c r="R818" s="676"/>
      <c r="S818" s="694">
        <v>7.2916666666666671E-2</v>
      </c>
      <c r="T818" s="689">
        <f t="shared" si="58"/>
        <v>0</v>
      </c>
      <c r="U818" s="689">
        <f t="shared" si="58"/>
        <v>0</v>
      </c>
      <c r="V818" s="689">
        <f t="shared" si="58"/>
        <v>0</v>
      </c>
      <c r="W818" s="689">
        <f t="shared" si="58"/>
        <v>0</v>
      </c>
      <c r="X818" s="689">
        <f t="shared" si="58"/>
        <v>0</v>
      </c>
      <c r="Y818" s="689">
        <f t="shared" si="59"/>
        <v>6.0000000000002274E-2</v>
      </c>
      <c r="Z818" s="689">
        <f t="shared" si="59"/>
        <v>0</v>
      </c>
      <c r="AA818" s="689">
        <f t="shared" si="59"/>
        <v>0</v>
      </c>
      <c r="AB818" s="683">
        <f t="shared" si="59"/>
        <v>0</v>
      </c>
      <c r="AC818" s="689">
        <f t="shared" si="59"/>
        <v>0</v>
      </c>
      <c r="AD818" s="689">
        <f t="shared" si="59"/>
        <v>0</v>
      </c>
      <c r="AE818" s="689">
        <f t="shared" si="56"/>
        <v>0</v>
      </c>
      <c r="AF818" s="689">
        <f t="shared" si="56"/>
        <v>0</v>
      </c>
      <c r="AG818" s="689">
        <f t="shared" si="56"/>
        <v>0</v>
      </c>
      <c r="AH818" s="689">
        <f t="shared" si="56"/>
        <v>6.0000000000002274E-2</v>
      </c>
      <c r="AI818" s="689">
        <f t="shared" si="56"/>
        <v>0</v>
      </c>
      <c r="AJ818" s="10"/>
      <c r="AK818" s="10"/>
      <c r="AL818" s="10"/>
      <c r="AM818" s="10"/>
      <c r="AN818" s="10"/>
      <c r="AO818" s="10"/>
      <c r="AP818" s="10"/>
      <c r="AQ818" s="10"/>
      <c r="AR818" s="10"/>
      <c r="AS818" s="10"/>
      <c r="AT818" s="10"/>
      <c r="AU818" s="10"/>
      <c r="AV818" s="10"/>
      <c r="AW818" s="10"/>
      <c r="AX818" s="10"/>
      <c r="AY818" s="10"/>
      <c r="AZ818" s="10"/>
      <c r="BA818" s="10"/>
      <c r="BB818" s="10"/>
      <c r="BC818" s="10"/>
      <c r="BD818" s="10"/>
      <c r="BE818" s="173"/>
    </row>
    <row r="819" spans="1:57">
      <c r="A819" s="688">
        <v>7.6388888888888895E-2</v>
      </c>
      <c r="B819" s="689">
        <v>16.79</v>
      </c>
      <c r="C819" s="689">
        <v>18.55</v>
      </c>
      <c r="D819" s="689">
        <v>18.440000000000001</v>
      </c>
      <c r="E819" s="689">
        <v>17.350000000000001</v>
      </c>
      <c r="F819" s="689">
        <v>17.100000000000001</v>
      </c>
      <c r="G819" s="689">
        <v>19.170000000000002</v>
      </c>
      <c r="H819" s="689">
        <v>17.52</v>
      </c>
      <c r="I819" s="689">
        <v>16.07</v>
      </c>
      <c r="J819" s="683">
        <v>15.17</v>
      </c>
      <c r="K819" s="689">
        <v>18</v>
      </c>
      <c r="L819" s="689">
        <v>19.850000000000001</v>
      </c>
      <c r="M819" s="689">
        <v>17.649999999999999</v>
      </c>
      <c r="N819" s="689">
        <v>19.38</v>
      </c>
      <c r="O819" s="689">
        <v>18.34</v>
      </c>
      <c r="P819" s="689">
        <v>18.690000000000001</v>
      </c>
      <c r="Q819" s="689">
        <v>15.14</v>
      </c>
      <c r="R819" s="676"/>
      <c r="S819" s="694">
        <v>7.6388888888888895E-2</v>
      </c>
      <c r="T819" s="689">
        <f t="shared" si="58"/>
        <v>0</v>
      </c>
      <c r="U819" s="689">
        <f t="shared" si="58"/>
        <v>3.9999999999999147E-2</v>
      </c>
      <c r="V819" s="689">
        <f t="shared" si="58"/>
        <v>3.0000000000001137E-2</v>
      </c>
      <c r="W819" s="689">
        <f t="shared" si="58"/>
        <v>0</v>
      </c>
      <c r="X819" s="689">
        <f t="shared" si="58"/>
        <v>0</v>
      </c>
      <c r="Y819" s="689">
        <f t="shared" si="59"/>
        <v>0</v>
      </c>
      <c r="Z819" s="689">
        <f t="shared" si="59"/>
        <v>0</v>
      </c>
      <c r="AA819" s="689">
        <f t="shared" si="59"/>
        <v>0</v>
      </c>
      <c r="AB819" s="683">
        <f t="shared" si="59"/>
        <v>0</v>
      </c>
      <c r="AC819" s="689">
        <f t="shared" si="59"/>
        <v>0</v>
      </c>
      <c r="AD819" s="689">
        <f t="shared" si="59"/>
        <v>0</v>
      </c>
      <c r="AE819" s="689">
        <f t="shared" si="56"/>
        <v>0</v>
      </c>
      <c r="AF819" s="689">
        <f t="shared" si="56"/>
        <v>0</v>
      </c>
      <c r="AG819" s="689">
        <f t="shared" si="56"/>
        <v>0</v>
      </c>
      <c r="AH819" s="689">
        <f t="shared" si="56"/>
        <v>1.9999999999999574E-2</v>
      </c>
      <c r="AI819" s="689">
        <f t="shared" si="56"/>
        <v>0</v>
      </c>
      <c r="AJ819" s="10"/>
      <c r="AK819" s="10"/>
      <c r="AL819" s="10"/>
      <c r="AM819" s="10"/>
      <c r="AN819" s="10"/>
      <c r="AO819" s="10"/>
      <c r="AP819" s="10"/>
      <c r="AQ819" s="10"/>
      <c r="AR819" s="10"/>
      <c r="AS819" s="10"/>
      <c r="AT819" s="10"/>
      <c r="AU819" s="10"/>
      <c r="AV819" s="10"/>
      <c r="AW819" s="10"/>
      <c r="AX819" s="10"/>
      <c r="AY819" s="10"/>
      <c r="AZ819" s="10"/>
      <c r="BA819" s="10"/>
      <c r="BB819" s="10"/>
      <c r="BC819" s="10"/>
      <c r="BD819" s="10"/>
      <c r="BE819" s="173"/>
    </row>
    <row r="820" spans="1:57" ht="16" thickBot="1">
      <c r="A820" s="688">
        <v>7.9861111111111105E-2</v>
      </c>
      <c r="B820" s="689">
        <v>16.809999999999999</v>
      </c>
      <c r="C820" s="689">
        <v>18.57</v>
      </c>
      <c r="D820" s="689">
        <v>18.5</v>
      </c>
      <c r="E820" s="689">
        <v>17.350000000000001</v>
      </c>
      <c r="F820" s="689">
        <v>17.100000000000001</v>
      </c>
      <c r="G820" s="689">
        <v>19.170000000000002</v>
      </c>
      <c r="H820" s="689">
        <v>17.52</v>
      </c>
      <c r="I820" s="689">
        <v>16.07</v>
      </c>
      <c r="J820" s="683">
        <v>15.17</v>
      </c>
      <c r="K820" s="689">
        <v>18</v>
      </c>
      <c r="L820" s="689">
        <v>19.850000000000001</v>
      </c>
      <c r="M820" s="689">
        <v>17.649999999999999</v>
      </c>
      <c r="N820" s="689">
        <v>19.38</v>
      </c>
      <c r="O820" s="689">
        <v>18.420000000000002</v>
      </c>
      <c r="P820" s="689">
        <v>18.690000000000001</v>
      </c>
      <c r="Q820" s="689">
        <v>15.14</v>
      </c>
      <c r="R820" s="676"/>
      <c r="S820" s="694">
        <v>7.9861111111111105E-2</v>
      </c>
      <c r="T820" s="689">
        <f t="shared" si="58"/>
        <v>1.9999999999999574E-2</v>
      </c>
      <c r="U820" s="689">
        <f t="shared" si="58"/>
        <v>1.9999999999999574E-2</v>
      </c>
      <c r="V820" s="689">
        <f t="shared" si="58"/>
        <v>5.9999999999998721E-2</v>
      </c>
      <c r="W820" s="689">
        <f t="shared" si="58"/>
        <v>0</v>
      </c>
      <c r="X820" s="689">
        <f t="shared" si="58"/>
        <v>0</v>
      </c>
      <c r="Y820" s="689">
        <f t="shared" si="59"/>
        <v>0</v>
      </c>
      <c r="Z820" s="689">
        <f t="shared" si="59"/>
        <v>0</v>
      </c>
      <c r="AA820" s="689">
        <f t="shared" si="59"/>
        <v>0</v>
      </c>
      <c r="AB820" s="683">
        <f t="shared" si="59"/>
        <v>0</v>
      </c>
      <c r="AC820" s="689">
        <f t="shared" si="59"/>
        <v>0</v>
      </c>
      <c r="AD820" s="689">
        <f t="shared" si="59"/>
        <v>0</v>
      </c>
      <c r="AE820" s="689">
        <f t="shared" si="56"/>
        <v>0</v>
      </c>
      <c r="AF820" s="689">
        <f t="shared" si="56"/>
        <v>0</v>
      </c>
      <c r="AG820" s="689">
        <f t="shared" si="56"/>
        <v>8.0000000000001847E-2</v>
      </c>
      <c r="AH820" s="689">
        <f t="shared" si="56"/>
        <v>0</v>
      </c>
      <c r="AI820" s="689">
        <f t="shared" si="56"/>
        <v>0</v>
      </c>
      <c r="AJ820" s="10"/>
      <c r="AK820" s="10"/>
      <c r="AL820" s="10"/>
      <c r="AM820" s="10"/>
      <c r="AN820" s="10"/>
      <c r="AO820" s="10"/>
      <c r="AP820" s="10"/>
      <c r="AQ820" s="10"/>
      <c r="AR820" s="10"/>
      <c r="AS820" s="10"/>
      <c r="AT820" s="10"/>
      <c r="AU820" s="10"/>
      <c r="AV820" s="10"/>
      <c r="AW820" s="10"/>
      <c r="AX820" s="10"/>
      <c r="AY820" s="10"/>
      <c r="AZ820" s="10"/>
      <c r="BA820" s="10"/>
      <c r="BB820" s="10"/>
      <c r="BC820" s="10"/>
      <c r="BD820" s="10"/>
      <c r="BE820" s="173"/>
    </row>
    <row r="821" spans="1:57" ht="16" thickTop="1">
      <c r="A821" s="693">
        <v>8.3333333333333329E-2</v>
      </c>
      <c r="B821" s="685">
        <v>16.809999999999999</v>
      </c>
      <c r="C821" s="685">
        <v>18.57</v>
      </c>
      <c r="D821" s="685">
        <v>18.5</v>
      </c>
      <c r="E821" s="685">
        <v>17.350000000000001</v>
      </c>
      <c r="F821" s="685">
        <v>17.100000000000001</v>
      </c>
      <c r="G821" s="685">
        <v>19.170000000000002</v>
      </c>
      <c r="H821" s="685">
        <v>17.52</v>
      </c>
      <c r="I821" s="685">
        <v>16.07</v>
      </c>
      <c r="J821" s="686">
        <v>15.17</v>
      </c>
      <c r="K821" s="685">
        <v>18</v>
      </c>
      <c r="L821" s="685">
        <v>19.850000000000001</v>
      </c>
      <c r="M821" s="685">
        <v>17.649999999999999</v>
      </c>
      <c r="N821" s="685">
        <v>19.38</v>
      </c>
      <c r="O821" s="685">
        <v>18.420000000000002</v>
      </c>
      <c r="P821" s="685">
        <v>18.690000000000001</v>
      </c>
      <c r="Q821" s="685">
        <v>15.14</v>
      </c>
      <c r="R821" s="676"/>
      <c r="S821" s="684">
        <v>8.3333333333333329E-2</v>
      </c>
      <c r="T821" s="685">
        <f t="shared" si="58"/>
        <v>0</v>
      </c>
      <c r="U821" s="685">
        <f t="shared" si="58"/>
        <v>0</v>
      </c>
      <c r="V821" s="685">
        <f t="shared" si="58"/>
        <v>0</v>
      </c>
      <c r="W821" s="685">
        <f t="shared" si="58"/>
        <v>0</v>
      </c>
      <c r="X821" s="685">
        <f t="shared" si="58"/>
        <v>0</v>
      </c>
      <c r="Y821" s="685">
        <f t="shared" si="59"/>
        <v>0</v>
      </c>
      <c r="Z821" s="685">
        <f t="shared" si="59"/>
        <v>0</v>
      </c>
      <c r="AA821" s="685">
        <f t="shared" si="59"/>
        <v>0</v>
      </c>
      <c r="AB821" s="686">
        <f t="shared" si="59"/>
        <v>0</v>
      </c>
      <c r="AC821" s="685">
        <f t="shared" si="59"/>
        <v>0</v>
      </c>
      <c r="AD821" s="685">
        <f t="shared" si="59"/>
        <v>0</v>
      </c>
      <c r="AE821" s="685">
        <f t="shared" si="59"/>
        <v>0</v>
      </c>
      <c r="AF821" s="685">
        <f t="shared" si="59"/>
        <v>0</v>
      </c>
      <c r="AG821" s="685">
        <f t="shared" si="59"/>
        <v>0</v>
      </c>
      <c r="AH821" s="685">
        <f t="shared" si="59"/>
        <v>0</v>
      </c>
      <c r="AI821" s="685">
        <f t="shared" si="59"/>
        <v>0</v>
      </c>
      <c r="AJ821" s="10"/>
      <c r="AK821" s="10"/>
      <c r="AL821" s="10"/>
      <c r="AM821" s="10"/>
      <c r="AN821" s="10"/>
      <c r="AO821" s="10"/>
      <c r="AP821" s="10"/>
      <c r="AQ821" s="10"/>
      <c r="AR821" s="10"/>
      <c r="AS821" s="10"/>
      <c r="AT821" s="10"/>
      <c r="AU821" s="10"/>
      <c r="AV821" s="10"/>
      <c r="AW821" s="10"/>
      <c r="AX821" s="10"/>
      <c r="AY821" s="10"/>
      <c r="AZ821" s="10"/>
      <c r="BA821" s="10"/>
      <c r="BB821" s="10"/>
      <c r="BC821" s="10"/>
      <c r="BD821" s="10"/>
      <c r="BE821" s="173"/>
    </row>
    <row r="822" spans="1:57">
      <c r="A822" s="688">
        <v>8.6805555555555566E-2</v>
      </c>
      <c r="B822" s="689">
        <v>16.809999999999999</v>
      </c>
      <c r="C822" s="689">
        <v>18.57</v>
      </c>
      <c r="D822" s="689">
        <v>18.5</v>
      </c>
      <c r="E822" s="689">
        <v>17.350000000000001</v>
      </c>
      <c r="F822" s="689">
        <v>17.100000000000001</v>
      </c>
      <c r="G822" s="689">
        <v>19.170000000000002</v>
      </c>
      <c r="H822" s="689">
        <v>17.52</v>
      </c>
      <c r="I822" s="689">
        <v>16.07</v>
      </c>
      <c r="J822" s="683">
        <v>15.2</v>
      </c>
      <c r="K822" s="689">
        <v>18</v>
      </c>
      <c r="L822" s="689">
        <v>19.850000000000001</v>
      </c>
      <c r="M822" s="689">
        <v>17.649999999999999</v>
      </c>
      <c r="N822" s="689">
        <v>19.38</v>
      </c>
      <c r="O822" s="689">
        <v>18.420000000000002</v>
      </c>
      <c r="P822" s="689">
        <v>18.690000000000001</v>
      </c>
      <c r="Q822" s="689">
        <v>15.14</v>
      </c>
      <c r="R822" s="676"/>
      <c r="S822" s="694">
        <v>8.6805555555555566E-2</v>
      </c>
      <c r="T822" s="689">
        <f t="shared" si="58"/>
        <v>0</v>
      </c>
      <c r="U822" s="689">
        <f t="shared" si="58"/>
        <v>0</v>
      </c>
      <c r="V822" s="689">
        <f t="shared" si="58"/>
        <v>0</v>
      </c>
      <c r="W822" s="689">
        <f t="shared" si="58"/>
        <v>0</v>
      </c>
      <c r="X822" s="689">
        <f t="shared" si="58"/>
        <v>0</v>
      </c>
      <c r="Y822" s="689">
        <f t="shared" si="59"/>
        <v>0</v>
      </c>
      <c r="Z822" s="689">
        <f t="shared" si="59"/>
        <v>0</v>
      </c>
      <c r="AA822" s="689">
        <f t="shared" si="59"/>
        <v>0</v>
      </c>
      <c r="AB822" s="683">
        <f t="shared" si="59"/>
        <v>2.9999999999999361E-2</v>
      </c>
      <c r="AC822" s="689">
        <f t="shared" si="59"/>
        <v>0</v>
      </c>
      <c r="AD822" s="689">
        <f t="shared" si="59"/>
        <v>0</v>
      </c>
      <c r="AE822" s="689">
        <f t="shared" si="59"/>
        <v>0</v>
      </c>
      <c r="AF822" s="689">
        <f t="shared" si="59"/>
        <v>0</v>
      </c>
      <c r="AG822" s="689">
        <f t="shared" si="59"/>
        <v>0</v>
      </c>
      <c r="AH822" s="689">
        <f t="shared" si="59"/>
        <v>0</v>
      </c>
      <c r="AI822" s="689">
        <f t="shared" si="59"/>
        <v>0</v>
      </c>
      <c r="AJ822" s="10"/>
      <c r="AK822" s="10"/>
      <c r="AL822" s="10"/>
      <c r="AM822" s="10"/>
      <c r="AN822" s="10"/>
      <c r="AO822" s="10"/>
      <c r="AP822" s="10"/>
      <c r="AQ822" s="10"/>
      <c r="AR822" s="10"/>
      <c r="AS822" s="10"/>
      <c r="AT822" s="10"/>
      <c r="AU822" s="10"/>
      <c r="AV822" s="10"/>
      <c r="AW822" s="10"/>
      <c r="AX822" s="10"/>
      <c r="AY822" s="10"/>
      <c r="AZ822" s="10"/>
      <c r="BA822" s="10"/>
      <c r="BB822" s="10"/>
      <c r="BC822" s="10"/>
      <c r="BD822" s="10"/>
      <c r="BE822" s="173"/>
    </row>
    <row r="823" spans="1:57">
      <c r="A823" s="688">
        <v>9.0277777777777776E-2</v>
      </c>
      <c r="B823" s="689">
        <v>16.809999999999999</v>
      </c>
      <c r="C823" s="689">
        <v>18.57</v>
      </c>
      <c r="D823" s="689">
        <v>18.5</v>
      </c>
      <c r="E823" s="689">
        <v>17.350000000000001</v>
      </c>
      <c r="F823" s="689">
        <v>17.100000000000001</v>
      </c>
      <c r="G823" s="689">
        <v>19.170000000000002</v>
      </c>
      <c r="H823" s="689">
        <v>17.53</v>
      </c>
      <c r="I823" s="689">
        <v>16.07</v>
      </c>
      <c r="J823" s="683">
        <v>15.32</v>
      </c>
      <c r="K823" s="689">
        <v>18</v>
      </c>
      <c r="L823" s="689">
        <v>19.850000000000001</v>
      </c>
      <c r="M823" s="689">
        <v>17.649999999999999</v>
      </c>
      <c r="N823" s="689">
        <v>19.38</v>
      </c>
      <c r="O823" s="689">
        <v>18.420000000000002</v>
      </c>
      <c r="P823" s="689">
        <v>18.690000000000001</v>
      </c>
      <c r="Q823" s="689">
        <v>15.14</v>
      </c>
      <c r="R823" s="676"/>
      <c r="S823" s="694">
        <v>9.0277777777777776E-2</v>
      </c>
      <c r="T823" s="689">
        <f t="shared" si="58"/>
        <v>0</v>
      </c>
      <c r="U823" s="689">
        <f t="shared" si="58"/>
        <v>0</v>
      </c>
      <c r="V823" s="689">
        <f t="shared" si="58"/>
        <v>0</v>
      </c>
      <c r="W823" s="689">
        <f t="shared" si="58"/>
        <v>0</v>
      </c>
      <c r="X823" s="689">
        <f t="shared" si="58"/>
        <v>0</v>
      </c>
      <c r="Y823" s="689">
        <f t="shared" si="59"/>
        <v>0</v>
      </c>
      <c r="Z823" s="689">
        <f t="shared" si="59"/>
        <v>1.0000000000001563E-2</v>
      </c>
      <c r="AA823" s="689">
        <f t="shared" si="59"/>
        <v>0</v>
      </c>
      <c r="AB823" s="683">
        <f t="shared" si="59"/>
        <v>0.12000000000000099</v>
      </c>
      <c r="AC823" s="689">
        <f t="shared" si="59"/>
        <v>0</v>
      </c>
      <c r="AD823" s="689">
        <f t="shared" si="59"/>
        <v>0</v>
      </c>
      <c r="AE823" s="689">
        <f t="shared" si="59"/>
        <v>0</v>
      </c>
      <c r="AF823" s="689">
        <f t="shared" si="59"/>
        <v>0</v>
      </c>
      <c r="AG823" s="689">
        <f t="shared" si="59"/>
        <v>0</v>
      </c>
      <c r="AH823" s="689">
        <f t="shared" si="59"/>
        <v>0</v>
      </c>
      <c r="AI823" s="689">
        <f t="shared" si="59"/>
        <v>0</v>
      </c>
      <c r="AJ823" s="10"/>
      <c r="AK823" s="10"/>
      <c r="AL823" s="10"/>
      <c r="AM823" s="10"/>
      <c r="AN823" s="10"/>
      <c r="AO823" s="10"/>
      <c r="AP823" s="10"/>
      <c r="AQ823" s="10"/>
      <c r="AR823" s="10"/>
      <c r="AS823" s="10"/>
      <c r="AT823" s="10"/>
      <c r="AU823" s="10"/>
      <c r="AV823" s="10"/>
      <c r="AW823" s="10"/>
      <c r="AX823" s="10"/>
      <c r="AY823" s="10"/>
      <c r="AZ823" s="10"/>
      <c r="BA823" s="10"/>
      <c r="BB823" s="10"/>
      <c r="BC823" s="10"/>
      <c r="BD823" s="10"/>
      <c r="BE823" s="173"/>
    </row>
    <row r="824" spans="1:57">
      <c r="A824" s="688">
        <v>9.375E-2</v>
      </c>
      <c r="B824" s="689">
        <v>16.809999999999999</v>
      </c>
      <c r="C824" s="689">
        <v>18.57</v>
      </c>
      <c r="D824" s="689">
        <v>18.5</v>
      </c>
      <c r="E824" s="689">
        <v>17.350000000000001</v>
      </c>
      <c r="F824" s="689">
        <v>17.100000000000001</v>
      </c>
      <c r="G824" s="689">
        <v>19.170000000000002</v>
      </c>
      <c r="H824" s="689">
        <v>17.559999999999999</v>
      </c>
      <c r="I824" s="689">
        <v>16.07</v>
      </c>
      <c r="J824" s="683">
        <v>15.35</v>
      </c>
      <c r="K824" s="689">
        <v>18</v>
      </c>
      <c r="L824" s="689">
        <v>19.850000000000001</v>
      </c>
      <c r="M824" s="689">
        <v>17.649999999999999</v>
      </c>
      <c r="N824" s="689">
        <v>19.38</v>
      </c>
      <c r="O824" s="689">
        <v>18.43</v>
      </c>
      <c r="P824" s="689">
        <v>18.7</v>
      </c>
      <c r="Q824" s="689">
        <v>15.14</v>
      </c>
      <c r="R824" s="676"/>
      <c r="S824" s="694">
        <v>9.375E-2</v>
      </c>
      <c r="T824" s="689">
        <f t="shared" si="58"/>
        <v>0</v>
      </c>
      <c r="U824" s="689">
        <f t="shared" si="58"/>
        <v>0</v>
      </c>
      <c r="V824" s="689">
        <f t="shared" si="58"/>
        <v>0</v>
      </c>
      <c r="W824" s="689">
        <f t="shared" si="58"/>
        <v>0</v>
      </c>
      <c r="X824" s="689">
        <f t="shared" si="58"/>
        <v>0</v>
      </c>
      <c r="Y824" s="689">
        <f t="shared" si="59"/>
        <v>0</v>
      </c>
      <c r="Z824" s="689">
        <f t="shared" si="59"/>
        <v>2.9999999999997584E-2</v>
      </c>
      <c r="AA824" s="689">
        <f t="shared" si="59"/>
        <v>0</v>
      </c>
      <c r="AB824" s="683">
        <f t="shared" si="59"/>
        <v>2.9999999999999361E-2</v>
      </c>
      <c r="AC824" s="689">
        <f t="shared" si="59"/>
        <v>0</v>
      </c>
      <c r="AD824" s="689">
        <f t="shared" si="59"/>
        <v>0</v>
      </c>
      <c r="AE824" s="689">
        <f t="shared" si="59"/>
        <v>0</v>
      </c>
      <c r="AF824" s="689">
        <f t="shared" si="59"/>
        <v>0</v>
      </c>
      <c r="AG824" s="689">
        <f t="shared" si="59"/>
        <v>9.9999999999980105E-3</v>
      </c>
      <c r="AH824" s="689">
        <f t="shared" si="59"/>
        <v>9.9999999999980105E-3</v>
      </c>
      <c r="AI824" s="689">
        <f t="shared" si="59"/>
        <v>0</v>
      </c>
      <c r="AJ824" s="10"/>
      <c r="AK824" s="10"/>
      <c r="AL824" s="10"/>
      <c r="AM824" s="10"/>
      <c r="AN824" s="10"/>
      <c r="AO824" s="10"/>
      <c r="AP824" s="10"/>
      <c r="AQ824" s="10"/>
      <c r="AR824" s="10"/>
      <c r="AS824" s="10"/>
      <c r="AT824" s="10"/>
      <c r="AU824" s="10"/>
      <c r="AV824" s="10"/>
      <c r="AW824" s="10"/>
      <c r="AX824" s="10"/>
      <c r="AY824" s="10"/>
      <c r="AZ824" s="10"/>
      <c r="BA824" s="10"/>
      <c r="BB824" s="10"/>
      <c r="BC824" s="10"/>
      <c r="BD824" s="10"/>
      <c r="BE824" s="173"/>
    </row>
    <row r="825" spans="1:57">
      <c r="A825" s="688">
        <v>9.7222222222222224E-2</v>
      </c>
      <c r="B825" s="689">
        <v>16.809999999999999</v>
      </c>
      <c r="C825" s="689">
        <v>18.57</v>
      </c>
      <c r="D825" s="689">
        <v>18.510000000000002</v>
      </c>
      <c r="E825" s="689">
        <v>17.350000000000001</v>
      </c>
      <c r="F825" s="689">
        <v>17.39</v>
      </c>
      <c r="G825" s="689">
        <v>19.170000000000002</v>
      </c>
      <c r="H825" s="689">
        <v>17.559999999999999</v>
      </c>
      <c r="I825" s="689">
        <v>16.07</v>
      </c>
      <c r="J825" s="683">
        <v>15.35</v>
      </c>
      <c r="K825" s="689">
        <v>18</v>
      </c>
      <c r="L825" s="689">
        <v>19.850000000000001</v>
      </c>
      <c r="M825" s="689">
        <v>17.649999999999999</v>
      </c>
      <c r="N825" s="689">
        <v>19.38</v>
      </c>
      <c r="O825" s="689">
        <v>18.43</v>
      </c>
      <c r="P825" s="689">
        <v>18.7</v>
      </c>
      <c r="Q825" s="689">
        <v>15.14</v>
      </c>
      <c r="R825" s="676"/>
      <c r="S825" s="694">
        <v>9.7222222222222224E-2</v>
      </c>
      <c r="T825" s="689">
        <f t="shared" si="58"/>
        <v>0</v>
      </c>
      <c r="U825" s="689">
        <f t="shared" si="58"/>
        <v>0</v>
      </c>
      <c r="V825" s="689">
        <f t="shared" si="58"/>
        <v>1.0000000000001563E-2</v>
      </c>
      <c r="W825" s="689">
        <f t="shared" si="58"/>
        <v>0</v>
      </c>
      <c r="X825" s="689">
        <f t="shared" si="58"/>
        <v>0.28999999999999915</v>
      </c>
      <c r="Y825" s="689">
        <f t="shared" si="59"/>
        <v>0</v>
      </c>
      <c r="Z825" s="689">
        <f t="shared" si="59"/>
        <v>0</v>
      </c>
      <c r="AA825" s="689">
        <f t="shared" si="59"/>
        <v>0</v>
      </c>
      <c r="AB825" s="683">
        <f t="shared" si="59"/>
        <v>0</v>
      </c>
      <c r="AC825" s="689">
        <f t="shared" si="59"/>
        <v>0</v>
      </c>
      <c r="AD825" s="689">
        <f t="shared" si="59"/>
        <v>0</v>
      </c>
      <c r="AE825" s="689">
        <f t="shared" si="59"/>
        <v>0</v>
      </c>
      <c r="AF825" s="689">
        <f t="shared" si="59"/>
        <v>0</v>
      </c>
      <c r="AG825" s="689">
        <f t="shared" si="59"/>
        <v>0</v>
      </c>
      <c r="AH825" s="689">
        <f t="shared" si="59"/>
        <v>0</v>
      </c>
      <c r="AI825" s="689">
        <f t="shared" si="59"/>
        <v>0</v>
      </c>
      <c r="AJ825" s="10"/>
      <c r="AK825" s="10"/>
      <c r="AL825" s="10"/>
      <c r="AM825" s="10"/>
      <c r="AN825" s="10"/>
      <c r="AO825" s="10"/>
      <c r="AP825" s="10"/>
      <c r="AQ825" s="10"/>
      <c r="AR825" s="10"/>
      <c r="AS825" s="10"/>
      <c r="AT825" s="10"/>
      <c r="AU825" s="10"/>
      <c r="AV825" s="10"/>
      <c r="AW825" s="10"/>
      <c r="AX825" s="10"/>
      <c r="AY825" s="10"/>
      <c r="AZ825" s="10"/>
      <c r="BA825" s="10"/>
      <c r="BB825" s="10"/>
      <c r="BC825" s="10"/>
      <c r="BD825" s="10"/>
      <c r="BE825" s="173"/>
    </row>
    <row r="826" spans="1:57">
      <c r="A826" s="688">
        <v>0.10069444444444443</v>
      </c>
      <c r="B826" s="689">
        <v>16.809999999999999</v>
      </c>
      <c r="C826" s="689">
        <v>18.57</v>
      </c>
      <c r="D826" s="689">
        <v>18.54</v>
      </c>
      <c r="E826" s="689">
        <v>17.39</v>
      </c>
      <c r="F826" s="689">
        <v>17.45</v>
      </c>
      <c r="G826" s="689">
        <v>19.170000000000002</v>
      </c>
      <c r="H826" s="689">
        <v>17.670000000000002</v>
      </c>
      <c r="I826" s="689">
        <v>16.07</v>
      </c>
      <c r="J826" s="683">
        <v>15.45</v>
      </c>
      <c r="K826" s="689">
        <v>18</v>
      </c>
      <c r="L826" s="689">
        <v>19.850000000000001</v>
      </c>
      <c r="M826" s="689">
        <v>17.649999999999999</v>
      </c>
      <c r="N826" s="689">
        <v>19.38</v>
      </c>
      <c r="O826" s="689">
        <v>18.43</v>
      </c>
      <c r="P826" s="689">
        <v>18.7</v>
      </c>
      <c r="Q826" s="689">
        <v>15.14</v>
      </c>
      <c r="R826" s="676"/>
      <c r="S826" s="694">
        <v>0.10069444444444443</v>
      </c>
      <c r="T826" s="689">
        <f t="shared" si="58"/>
        <v>0</v>
      </c>
      <c r="U826" s="689">
        <f t="shared" si="58"/>
        <v>0</v>
      </c>
      <c r="V826" s="689">
        <f t="shared" si="58"/>
        <v>2.9999999999997584E-2</v>
      </c>
      <c r="W826" s="689">
        <f t="shared" si="58"/>
        <v>3.9999999999999147E-2</v>
      </c>
      <c r="X826" s="689">
        <f t="shared" si="58"/>
        <v>5.9999999999998721E-2</v>
      </c>
      <c r="Y826" s="689">
        <f t="shared" si="59"/>
        <v>0</v>
      </c>
      <c r="Z826" s="689">
        <f t="shared" si="59"/>
        <v>0.11000000000000298</v>
      </c>
      <c r="AA826" s="689">
        <f t="shared" si="59"/>
        <v>0</v>
      </c>
      <c r="AB826" s="683">
        <f t="shared" si="59"/>
        <v>9.9999999999999645E-2</v>
      </c>
      <c r="AC826" s="689">
        <f t="shared" si="59"/>
        <v>0</v>
      </c>
      <c r="AD826" s="689">
        <f t="shared" si="59"/>
        <v>0</v>
      </c>
      <c r="AE826" s="689">
        <f t="shared" si="59"/>
        <v>0</v>
      </c>
      <c r="AF826" s="689">
        <f t="shared" si="59"/>
        <v>0</v>
      </c>
      <c r="AG826" s="689">
        <f t="shared" si="59"/>
        <v>0</v>
      </c>
      <c r="AH826" s="689">
        <f t="shared" si="59"/>
        <v>0</v>
      </c>
      <c r="AI826" s="689">
        <f t="shared" si="59"/>
        <v>0</v>
      </c>
      <c r="AJ826" s="10"/>
      <c r="AK826" s="10"/>
      <c r="AL826" s="10"/>
      <c r="AM826" s="10"/>
      <c r="AN826" s="10"/>
      <c r="AO826" s="10"/>
      <c r="AP826" s="10"/>
      <c r="AQ826" s="10"/>
      <c r="AR826" s="10"/>
      <c r="AS826" s="10"/>
      <c r="AT826" s="10"/>
      <c r="AU826" s="10"/>
      <c r="AV826" s="10"/>
      <c r="AW826" s="10"/>
      <c r="AX826" s="10"/>
      <c r="AY826" s="10"/>
      <c r="AZ826" s="10"/>
      <c r="BA826" s="10"/>
      <c r="BB826" s="10"/>
      <c r="BC826" s="10"/>
      <c r="BD826" s="10"/>
      <c r="BE826" s="173"/>
    </row>
    <row r="827" spans="1:57">
      <c r="A827" s="688">
        <v>0.10416666666666667</v>
      </c>
      <c r="B827" s="689">
        <v>16.809999999999999</v>
      </c>
      <c r="C827" s="689">
        <v>18.57</v>
      </c>
      <c r="D827" s="689">
        <v>18.59</v>
      </c>
      <c r="E827" s="689">
        <v>17.420000000000002</v>
      </c>
      <c r="F827" s="689">
        <v>17.45</v>
      </c>
      <c r="G827" s="689">
        <v>19.170000000000002</v>
      </c>
      <c r="H827" s="689">
        <v>17.670000000000002</v>
      </c>
      <c r="I827" s="689">
        <v>16.07</v>
      </c>
      <c r="J827" s="683">
        <v>15.45</v>
      </c>
      <c r="K827" s="689">
        <v>18</v>
      </c>
      <c r="L827" s="689">
        <v>19.87</v>
      </c>
      <c r="M827" s="689">
        <v>17.649999999999999</v>
      </c>
      <c r="N827" s="689">
        <v>19.38</v>
      </c>
      <c r="O827" s="689">
        <v>18.43</v>
      </c>
      <c r="P827" s="689">
        <v>18.7</v>
      </c>
      <c r="Q827" s="689">
        <v>15.14</v>
      </c>
      <c r="R827" s="676"/>
      <c r="S827" s="694">
        <v>0.10416666666666667</v>
      </c>
      <c r="T827" s="689">
        <f t="shared" si="58"/>
        <v>0</v>
      </c>
      <c r="U827" s="689">
        <f t="shared" si="58"/>
        <v>0</v>
      </c>
      <c r="V827" s="689">
        <f t="shared" si="58"/>
        <v>5.0000000000000711E-2</v>
      </c>
      <c r="W827" s="689">
        <f t="shared" si="58"/>
        <v>3.0000000000001137E-2</v>
      </c>
      <c r="X827" s="689">
        <f t="shared" si="58"/>
        <v>0</v>
      </c>
      <c r="Y827" s="689">
        <f t="shared" si="59"/>
        <v>0</v>
      </c>
      <c r="Z827" s="689">
        <f t="shared" si="59"/>
        <v>0</v>
      </c>
      <c r="AA827" s="689">
        <f t="shared" si="59"/>
        <v>0</v>
      </c>
      <c r="AB827" s="683">
        <f t="shared" si="59"/>
        <v>0</v>
      </c>
      <c r="AC827" s="689">
        <f t="shared" si="59"/>
        <v>0</v>
      </c>
      <c r="AD827" s="689">
        <f t="shared" si="59"/>
        <v>1.9999999999999574E-2</v>
      </c>
      <c r="AE827" s="689">
        <f t="shared" si="59"/>
        <v>0</v>
      </c>
      <c r="AF827" s="689">
        <f t="shared" si="59"/>
        <v>0</v>
      </c>
      <c r="AG827" s="689">
        <f t="shared" si="59"/>
        <v>0</v>
      </c>
      <c r="AH827" s="689">
        <f t="shared" si="59"/>
        <v>0</v>
      </c>
      <c r="AI827" s="689">
        <f t="shared" si="59"/>
        <v>0</v>
      </c>
      <c r="AJ827" s="10"/>
      <c r="AK827" s="10"/>
      <c r="AL827" s="10"/>
      <c r="AM827" s="10"/>
      <c r="AN827" s="10"/>
      <c r="AO827" s="10"/>
      <c r="AP827" s="10"/>
      <c r="AQ827" s="10"/>
      <c r="AR827" s="10"/>
      <c r="AS827" s="10"/>
      <c r="AT827" s="10"/>
      <c r="AU827" s="10"/>
      <c r="AV827" s="10"/>
      <c r="AW827" s="10"/>
      <c r="AX827" s="10"/>
      <c r="AY827" s="10"/>
      <c r="AZ827" s="10"/>
      <c r="BA827" s="10"/>
      <c r="BB827" s="10"/>
      <c r="BC827" s="10"/>
      <c r="BD827" s="10"/>
      <c r="BE827" s="173"/>
    </row>
    <row r="828" spans="1:57">
      <c r="A828" s="688">
        <v>0.1076388888888889</v>
      </c>
      <c r="B828" s="689">
        <v>16.809999999999999</v>
      </c>
      <c r="C828" s="689">
        <v>18.57</v>
      </c>
      <c r="D828" s="689">
        <v>18.59</v>
      </c>
      <c r="E828" s="689">
        <v>17.420000000000002</v>
      </c>
      <c r="F828" s="689">
        <v>17.47</v>
      </c>
      <c r="G828" s="689">
        <v>19.170000000000002</v>
      </c>
      <c r="H828" s="689">
        <v>17.670000000000002</v>
      </c>
      <c r="I828" s="689">
        <v>16.07</v>
      </c>
      <c r="J828" s="683">
        <v>15.45</v>
      </c>
      <c r="K828" s="689">
        <v>18</v>
      </c>
      <c r="L828" s="689">
        <v>19.87</v>
      </c>
      <c r="M828" s="689">
        <v>17.649999999999999</v>
      </c>
      <c r="N828" s="689">
        <v>19.38</v>
      </c>
      <c r="O828" s="689">
        <v>18.43</v>
      </c>
      <c r="P828" s="689">
        <v>18.7</v>
      </c>
      <c r="Q828" s="689">
        <v>15.14</v>
      </c>
      <c r="R828" s="676"/>
      <c r="S828" s="694">
        <v>0.1076388888888889</v>
      </c>
      <c r="T828" s="689">
        <f t="shared" si="58"/>
        <v>0</v>
      </c>
      <c r="U828" s="689">
        <f t="shared" si="58"/>
        <v>0</v>
      </c>
      <c r="V828" s="689">
        <f t="shared" si="58"/>
        <v>0</v>
      </c>
      <c r="W828" s="689">
        <f t="shared" si="58"/>
        <v>0</v>
      </c>
      <c r="X828" s="689">
        <f t="shared" si="58"/>
        <v>1.9999999999999574E-2</v>
      </c>
      <c r="Y828" s="689">
        <f t="shared" si="59"/>
        <v>0</v>
      </c>
      <c r="Z828" s="689">
        <f t="shared" si="59"/>
        <v>0</v>
      </c>
      <c r="AA828" s="689">
        <f t="shared" si="59"/>
        <v>0</v>
      </c>
      <c r="AB828" s="683">
        <f t="shared" si="59"/>
        <v>0</v>
      </c>
      <c r="AC828" s="689">
        <f t="shared" si="59"/>
        <v>0</v>
      </c>
      <c r="AD828" s="689">
        <f t="shared" si="59"/>
        <v>0</v>
      </c>
      <c r="AE828" s="689">
        <f t="shared" si="59"/>
        <v>0</v>
      </c>
      <c r="AF828" s="689">
        <f t="shared" si="59"/>
        <v>0</v>
      </c>
      <c r="AG828" s="689">
        <f t="shared" si="59"/>
        <v>0</v>
      </c>
      <c r="AH828" s="689">
        <f t="shared" si="59"/>
        <v>0</v>
      </c>
      <c r="AI828" s="689">
        <f t="shared" si="59"/>
        <v>0</v>
      </c>
      <c r="AJ828" s="10"/>
      <c r="AK828" s="10"/>
      <c r="AL828" s="10"/>
      <c r="AM828" s="10"/>
      <c r="AN828" s="10"/>
      <c r="AO828" s="10"/>
      <c r="AP828" s="10"/>
      <c r="AQ828" s="10"/>
      <c r="AR828" s="10"/>
      <c r="AS828" s="10"/>
      <c r="AT828" s="10"/>
      <c r="AU828" s="10"/>
      <c r="AV828" s="10"/>
      <c r="AW828" s="10"/>
      <c r="AX828" s="10"/>
      <c r="AY828" s="10"/>
      <c r="AZ828" s="10"/>
      <c r="BA828" s="10"/>
      <c r="BB828" s="10"/>
      <c r="BC828" s="10"/>
      <c r="BD828" s="10"/>
      <c r="BE828" s="173"/>
    </row>
    <row r="829" spans="1:57">
      <c r="A829" s="688">
        <v>0.1111111111111111</v>
      </c>
      <c r="B829" s="689">
        <v>16.809999999999999</v>
      </c>
      <c r="C829" s="689">
        <v>18.57</v>
      </c>
      <c r="D829" s="689">
        <v>18.59</v>
      </c>
      <c r="E829" s="689">
        <v>17.420000000000002</v>
      </c>
      <c r="F829" s="689">
        <v>17.47</v>
      </c>
      <c r="G829" s="689">
        <v>19.170000000000002</v>
      </c>
      <c r="H829" s="689">
        <v>17.670000000000002</v>
      </c>
      <c r="I829" s="689">
        <v>16.07</v>
      </c>
      <c r="J829" s="683">
        <v>15.5</v>
      </c>
      <c r="K829" s="689">
        <v>18</v>
      </c>
      <c r="L829" s="689">
        <v>19.899999999999999</v>
      </c>
      <c r="M829" s="689">
        <v>17.649999999999999</v>
      </c>
      <c r="N829" s="689">
        <v>19.38</v>
      </c>
      <c r="O829" s="689">
        <v>18.43</v>
      </c>
      <c r="P829" s="689">
        <v>18.7</v>
      </c>
      <c r="Q829" s="689">
        <v>15.2</v>
      </c>
      <c r="R829" s="676"/>
      <c r="S829" s="694">
        <v>0.1111111111111111</v>
      </c>
      <c r="T829" s="689">
        <f t="shared" si="58"/>
        <v>0</v>
      </c>
      <c r="U829" s="689">
        <f t="shared" si="58"/>
        <v>0</v>
      </c>
      <c r="V829" s="689">
        <f t="shared" si="58"/>
        <v>0</v>
      </c>
      <c r="W829" s="689">
        <f t="shared" si="58"/>
        <v>0</v>
      </c>
      <c r="X829" s="689">
        <f t="shared" si="58"/>
        <v>0</v>
      </c>
      <c r="Y829" s="689">
        <f t="shared" si="59"/>
        <v>0</v>
      </c>
      <c r="Z829" s="689">
        <f t="shared" si="59"/>
        <v>0</v>
      </c>
      <c r="AA829" s="689">
        <f t="shared" si="59"/>
        <v>0</v>
      </c>
      <c r="AB829" s="683">
        <f t="shared" si="59"/>
        <v>5.0000000000000711E-2</v>
      </c>
      <c r="AC829" s="689">
        <f t="shared" si="59"/>
        <v>0</v>
      </c>
      <c r="AD829" s="689">
        <f t="shared" si="59"/>
        <v>2.9999999999997584E-2</v>
      </c>
      <c r="AE829" s="689">
        <f t="shared" si="59"/>
        <v>0</v>
      </c>
      <c r="AF829" s="689">
        <f t="shared" si="59"/>
        <v>0</v>
      </c>
      <c r="AG829" s="689">
        <f t="shared" si="59"/>
        <v>0</v>
      </c>
      <c r="AH829" s="689">
        <f t="shared" si="59"/>
        <v>0</v>
      </c>
      <c r="AI829" s="689">
        <f t="shared" si="59"/>
        <v>5.9999999999998721E-2</v>
      </c>
      <c r="AJ829" s="10"/>
      <c r="AK829" s="10"/>
      <c r="AL829" s="10"/>
      <c r="AM829" s="10"/>
      <c r="AN829" s="10"/>
      <c r="AO829" s="10"/>
      <c r="AP829" s="10"/>
      <c r="AQ829" s="10"/>
      <c r="AR829" s="10"/>
      <c r="AS829" s="10"/>
      <c r="AT829" s="10"/>
      <c r="AU829" s="10"/>
      <c r="AV829" s="10"/>
      <c r="AW829" s="10"/>
      <c r="AX829" s="10"/>
      <c r="AY829" s="10"/>
      <c r="AZ829" s="10"/>
      <c r="BA829" s="10"/>
      <c r="BB829" s="10"/>
      <c r="BC829" s="10"/>
      <c r="BD829" s="10"/>
      <c r="BE829" s="173"/>
    </row>
    <row r="830" spans="1:57">
      <c r="A830" s="688">
        <v>0.11458333333333333</v>
      </c>
      <c r="B830" s="689">
        <v>16.809999999999999</v>
      </c>
      <c r="C830" s="689">
        <v>18.57</v>
      </c>
      <c r="D830" s="689">
        <v>18.59</v>
      </c>
      <c r="E830" s="689">
        <v>17.420000000000002</v>
      </c>
      <c r="F830" s="689">
        <v>17.47</v>
      </c>
      <c r="G830" s="689">
        <v>19.170000000000002</v>
      </c>
      <c r="H830" s="689">
        <v>17.670000000000002</v>
      </c>
      <c r="I830" s="689">
        <v>16.09</v>
      </c>
      <c r="J830" s="683">
        <v>15.5</v>
      </c>
      <c r="K830" s="689">
        <v>18</v>
      </c>
      <c r="L830" s="689">
        <v>19.899999999999999</v>
      </c>
      <c r="M830" s="689">
        <v>17.670000000000002</v>
      </c>
      <c r="N830" s="689">
        <v>19.38</v>
      </c>
      <c r="O830" s="689">
        <v>18.440000000000001</v>
      </c>
      <c r="P830" s="689">
        <v>18.7</v>
      </c>
      <c r="Q830" s="689">
        <v>15.24</v>
      </c>
      <c r="R830" s="676"/>
      <c r="S830" s="694">
        <v>0.11458333333333333</v>
      </c>
      <c r="T830" s="689">
        <f t="shared" si="58"/>
        <v>0</v>
      </c>
      <c r="U830" s="689">
        <f t="shared" si="58"/>
        <v>0</v>
      </c>
      <c r="V830" s="689">
        <f t="shared" si="58"/>
        <v>0</v>
      </c>
      <c r="W830" s="689">
        <f t="shared" si="58"/>
        <v>0</v>
      </c>
      <c r="X830" s="689">
        <f t="shared" si="58"/>
        <v>0</v>
      </c>
      <c r="Y830" s="689">
        <f t="shared" si="59"/>
        <v>0</v>
      </c>
      <c r="Z830" s="689">
        <f t="shared" si="59"/>
        <v>0</v>
      </c>
      <c r="AA830" s="689">
        <f t="shared" si="59"/>
        <v>1.9999999999999574E-2</v>
      </c>
      <c r="AB830" s="683">
        <f t="shared" si="59"/>
        <v>0</v>
      </c>
      <c r="AC830" s="689">
        <f t="shared" si="59"/>
        <v>0</v>
      </c>
      <c r="AD830" s="689">
        <f t="shared" si="59"/>
        <v>0</v>
      </c>
      <c r="AE830" s="689">
        <f t="shared" si="59"/>
        <v>2.0000000000003126E-2</v>
      </c>
      <c r="AF830" s="689">
        <f t="shared" si="59"/>
        <v>0</v>
      </c>
      <c r="AG830" s="689">
        <f t="shared" si="59"/>
        <v>1.0000000000001563E-2</v>
      </c>
      <c r="AH830" s="689">
        <f t="shared" si="59"/>
        <v>0</v>
      </c>
      <c r="AI830" s="689">
        <f t="shared" si="59"/>
        <v>4.0000000000000924E-2</v>
      </c>
      <c r="AJ830" s="10"/>
      <c r="AK830" s="10"/>
      <c r="AL830" s="10"/>
      <c r="AM830" s="10"/>
      <c r="AN830" s="10"/>
      <c r="AO830" s="10"/>
      <c r="AP830" s="10"/>
      <c r="AQ830" s="10"/>
      <c r="AR830" s="10"/>
      <c r="AS830" s="10"/>
      <c r="AT830" s="10"/>
      <c r="AU830" s="10"/>
      <c r="AV830" s="10"/>
      <c r="AW830" s="10"/>
      <c r="AX830" s="10"/>
      <c r="AY830" s="10"/>
      <c r="AZ830" s="10"/>
      <c r="BA830" s="10"/>
      <c r="BB830" s="10"/>
      <c r="BC830" s="10"/>
      <c r="BD830" s="10"/>
      <c r="BE830" s="173"/>
    </row>
    <row r="831" spans="1:57">
      <c r="A831" s="688">
        <v>0.11805555555555557</v>
      </c>
      <c r="B831" s="689">
        <v>16.809999999999999</v>
      </c>
      <c r="C831" s="689">
        <v>18.57</v>
      </c>
      <c r="D831" s="689">
        <v>18.59</v>
      </c>
      <c r="E831" s="689">
        <v>17.420000000000002</v>
      </c>
      <c r="F831" s="689">
        <v>17.47</v>
      </c>
      <c r="G831" s="689">
        <v>19.170000000000002</v>
      </c>
      <c r="H831" s="689">
        <v>17.670000000000002</v>
      </c>
      <c r="I831" s="689">
        <v>16.11</v>
      </c>
      <c r="J831" s="683">
        <v>15.5</v>
      </c>
      <c r="K831" s="689">
        <v>18</v>
      </c>
      <c r="L831" s="689">
        <v>19.899999999999999</v>
      </c>
      <c r="M831" s="689">
        <v>17.73</v>
      </c>
      <c r="N831" s="689">
        <v>19.38</v>
      </c>
      <c r="O831" s="689">
        <v>18.53</v>
      </c>
      <c r="P831" s="689">
        <v>18.7</v>
      </c>
      <c r="Q831" s="689">
        <v>15.24</v>
      </c>
      <c r="R831" s="676"/>
      <c r="S831" s="694">
        <v>0.11805555555555557</v>
      </c>
      <c r="T831" s="689">
        <f t="shared" si="58"/>
        <v>0</v>
      </c>
      <c r="U831" s="689">
        <f t="shared" si="58"/>
        <v>0</v>
      </c>
      <c r="V831" s="689">
        <f t="shared" si="58"/>
        <v>0</v>
      </c>
      <c r="W831" s="689">
        <f t="shared" si="58"/>
        <v>0</v>
      </c>
      <c r="X831" s="689">
        <f t="shared" si="58"/>
        <v>0</v>
      </c>
      <c r="Y831" s="689">
        <f t="shared" si="59"/>
        <v>0</v>
      </c>
      <c r="Z831" s="689">
        <f t="shared" si="59"/>
        <v>0</v>
      </c>
      <c r="AA831" s="689">
        <f t="shared" si="59"/>
        <v>1.9999999999999574E-2</v>
      </c>
      <c r="AB831" s="683">
        <f t="shared" si="59"/>
        <v>0</v>
      </c>
      <c r="AC831" s="689">
        <f t="shared" si="59"/>
        <v>0</v>
      </c>
      <c r="AD831" s="689">
        <f t="shared" si="59"/>
        <v>0</v>
      </c>
      <c r="AE831" s="689">
        <f t="shared" si="59"/>
        <v>5.9999999999998721E-2</v>
      </c>
      <c r="AF831" s="689">
        <f t="shared" si="59"/>
        <v>0</v>
      </c>
      <c r="AG831" s="689">
        <f t="shared" si="59"/>
        <v>8.9999999999999858E-2</v>
      </c>
      <c r="AH831" s="689">
        <f t="shared" si="59"/>
        <v>0</v>
      </c>
      <c r="AI831" s="689">
        <f t="shared" si="59"/>
        <v>0</v>
      </c>
      <c r="AJ831" s="10"/>
      <c r="AK831" s="10"/>
      <c r="AL831" s="10"/>
      <c r="AM831" s="10"/>
      <c r="AN831" s="10"/>
      <c r="AO831" s="10"/>
      <c r="AP831" s="10"/>
      <c r="AQ831" s="10"/>
      <c r="AR831" s="10"/>
      <c r="AS831" s="10"/>
      <c r="AT831" s="10"/>
      <c r="AU831" s="10"/>
      <c r="AV831" s="10"/>
      <c r="AW831" s="10"/>
      <c r="AX831" s="10"/>
      <c r="AY831" s="10"/>
      <c r="AZ831" s="10"/>
      <c r="BA831" s="10"/>
      <c r="BB831" s="10"/>
      <c r="BC831" s="10"/>
      <c r="BD831" s="10"/>
      <c r="BE831" s="173"/>
    </row>
    <row r="832" spans="1:57" ht="16" thickBot="1">
      <c r="A832" s="688">
        <v>0.12152777777777778</v>
      </c>
      <c r="B832" s="689">
        <v>16.809999999999999</v>
      </c>
      <c r="C832" s="689">
        <v>18.57</v>
      </c>
      <c r="D832" s="689">
        <v>18.59</v>
      </c>
      <c r="E832" s="689">
        <v>17.420000000000002</v>
      </c>
      <c r="F832" s="689">
        <v>17.47</v>
      </c>
      <c r="G832" s="689">
        <v>19.190000000000001</v>
      </c>
      <c r="H832" s="689">
        <v>17.670000000000002</v>
      </c>
      <c r="I832" s="689">
        <v>16.11</v>
      </c>
      <c r="J832" s="683">
        <v>15.5</v>
      </c>
      <c r="K832" s="689">
        <v>18</v>
      </c>
      <c r="L832" s="689">
        <v>19.899999999999999</v>
      </c>
      <c r="M832" s="689">
        <v>17.73</v>
      </c>
      <c r="N832" s="689">
        <v>19.38</v>
      </c>
      <c r="O832" s="689">
        <v>18.53</v>
      </c>
      <c r="P832" s="689">
        <v>18.7</v>
      </c>
      <c r="Q832" s="689">
        <v>15.26</v>
      </c>
      <c r="R832" s="676"/>
      <c r="S832" s="694">
        <v>0.12152777777777778</v>
      </c>
      <c r="T832" s="689">
        <f t="shared" si="58"/>
        <v>0</v>
      </c>
      <c r="U832" s="689">
        <f t="shared" si="58"/>
        <v>0</v>
      </c>
      <c r="V832" s="689">
        <f t="shared" si="58"/>
        <v>0</v>
      </c>
      <c r="W832" s="689">
        <f t="shared" si="58"/>
        <v>0</v>
      </c>
      <c r="X832" s="689">
        <f t="shared" si="58"/>
        <v>0</v>
      </c>
      <c r="Y832" s="689">
        <f t="shared" si="59"/>
        <v>1.9999999999999574E-2</v>
      </c>
      <c r="Z832" s="689">
        <f t="shared" si="59"/>
        <v>0</v>
      </c>
      <c r="AA832" s="689">
        <f t="shared" si="59"/>
        <v>0</v>
      </c>
      <c r="AB832" s="683">
        <f t="shared" si="59"/>
        <v>0</v>
      </c>
      <c r="AC832" s="689">
        <f t="shared" si="59"/>
        <v>0</v>
      </c>
      <c r="AD832" s="689">
        <f t="shared" si="59"/>
        <v>0</v>
      </c>
      <c r="AE832" s="689">
        <f t="shared" si="59"/>
        <v>0</v>
      </c>
      <c r="AF832" s="689">
        <f t="shared" si="59"/>
        <v>0</v>
      </c>
      <c r="AG832" s="689">
        <f t="shared" si="59"/>
        <v>0</v>
      </c>
      <c r="AH832" s="689">
        <f t="shared" si="59"/>
        <v>0</v>
      </c>
      <c r="AI832" s="689">
        <f t="shared" si="59"/>
        <v>1.9999999999999574E-2</v>
      </c>
      <c r="AJ832" s="10"/>
      <c r="AK832" s="10"/>
      <c r="AL832" s="10"/>
      <c r="AM832" s="10"/>
      <c r="AN832" s="10"/>
      <c r="AO832" s="10"/>
      <c r="AP832" s="10"/>
      <c r="AQ832" s="10"/>
      <c r="AR832" s="10"/>
      <c r="AS832" s="10"/>
      <c r="AT832" s="10"/>
      <c r="AU832" s="10"/>
      <c r="AV832" s="10"/>
      <c r="AW832" s="10"/>
      <c r="AX832" s="10"/>
      <c r="AY832" s="10"/>
      <c r="AZ832" s="10"/>
      <c r="BA832" s="10"/>
      <c r="BB832" s="10"/>
      <c r="BC832" s="10"/>
      <c r="BD832" s="10"/>
      <c r="BE832" s="173"/>
    </row>
    <row r="833" spans="1:57" ht="16" thickTop="1">
      <c r="A833" s="693">
        <v>0.125</v>
      </c>
      <c r="B833" s="685">
        <v>16.809999999999999</v>
      </c>
      <c r="C833" s="685">
        <v>18.57</v>
      </c>
      <c r="D833" s="685">
        <v>18.59</v>
      </c>
      <c r="E833" s="685">
        <v>17.420000000000002</v>
      </c>
      <c r="F833" s="685">
        <v>17.47</v>
      </c>
      <c r="G833" s="685">
        <v>19.3</v>
      </c>
      <c r="H833" s="685">
        <v>17.670000000000002</v>
      </c>
      <c r="I833" s="685">
        <v>16.11</v>
      </c>
      <c r="J833" s="686">
        <v>15.5</v>
      </c>
      <c r="K833" s="685">
        <v>18</v>
      </c>
      <c r="L833" s="685">
        <v>19.899999999999999</v>
      </c>
      <c r="M833" s="685">
        <v>17.73</v>
      </c>
      <c r="N833" s="685">
        <v>19.38</v>
      </c>
      <c r="O833" s="685">
        <v>18.53</v>
      </c>
      <c r="P833" s="685">
        <v>18.7</v>
      </c>
      <c r="Q833" s="685">
        <v>15.26</v>
      </c>
      <c r="R833" s="676"/>
      <c r="S833" s="684">
        <v>0.125</v>
      </c>
      <c r="T833" s="685">
        <f t="shared" si="58"/>
        <v>0</v>
      </c>
      <c r="U833" s="685">
        <f t="shared" si="58"/>
        <v>0</v>
      </c>
      <c r="V833" s="685">
        <f t="shared" si="58"/>
        <v>0</v>
      </c>
      <c r="W833" s="685">
        <f t="shared" si="58"/>
        <v>0</v>
      </c>
      <c r="X833" s="685">
        <f t="shared" si="58"/>
        <v>0</v>
      </c>
      <c r="Y833" s="685">
        <f t="shared" si="59"/>
        <v>0.10999999999999943</v>
      </c>
      <c r="Z833" s="685">
        <f t="shared" si="59"/>
        <v>0</v>
      </c>
      <c r="AA833" s="685">
        <f t="shared" si="59"/>
        <v>0</v>
      </c>
      <c r="AB833" s="686">
        <f t="shared" si="59"/>
        <v>0</v>
      </c>
      <c r="AC833" s="685">
        <f t="shared" si="59"/>
        <v>0</v>
      </c>
      <c r="AD833" s="685">
        <f t="shared" si="59"/>
        <v>0</v>
      </c>
      <c r="AE833" s="685">
        <f t="shared" si="59"/>
        <v>0</v>
      </c>
      <c r="AF833" s="685">
        <f t="shared" si="59"/>
        <v>0</v>
      </c>
      <c r="AG833" s="685">
        <f t="shared" si="59"/>
        <v>0</v>
      </c>
      <c r="AH833" s="685">
        <f t="shared" si="59"/>
        <v>0</v>
      </c>
      <c r="AI833" s="685">
        <f t="shared" si="59"/>
        <v>0</v>
      </c>
      <c r="AJ833" s="10"/>
      <c r="AK833" s="10"/>
      <c r="AL833" s="10"/>
      <c r="AM833" s="10"/>
      <c r="AN833" s="10"/>
      <c r="AO833" s="10"/>
      <c r="AP833" s="10"/>
      <c r="AQ833" s="10"/>
      <c r="AR833" s="10"/>
      <c r="AS833" s="10"/>
      <c r="AT833" s="10"/>
      <c r="AU833" s="10"/>
      <c r="AV833" s="10"/>
      <c r="AW833" s="10"/>
      <c r="AX833" s="10"/>
      <c r="AY833" s="10"/>
      <c r="AZ833" s="10"/>
      <c r="BA833" s="10"/>
      <c r="BB833" s="10"/>
      <c r="BC833" s="10"/>
      <c r="BD833" s="10"/>
      <c r="BE833" s="173"/>
    </row>
    <row r="834" spans="1:57">
      <c r="A834" s="688">
        <v>0.12847222222222224</v>
      </c>
      <c r="B834" s="689">
        <v>16.850000000000001</v>
      </c>
      <c r="C834" s="689">
        <v>18.57</v>
      </c>
      <c r="D834" s="689">
        <v>18.59</v>
      </c>
      <c r="E834" s="689">
        <v>17.420000000000002</v>
      </c>
      <c r="F834" s="689">
        <v>17.47</v>
      </c>
      <c r="G834" s="689">
        <v>19.3</v>
      </c>
      <c r="H834" s="689">
        <v>17.670000000000002</v>
      </c>
      <c r="I834" s="689">
        <v>16.11</v>
      </c>
      <c r="J834" s="683">
        <v>15.5</v>
      </c>
      <c r="K834" s="689">
        <v>18</v>
      </c>
      <c r="L834" s="689">
        <v>19.899999999999999</v>
      </c>
      <c r="M834" s="689">
        <v>17.73</v>
      </c>
      <c r="N834" s="689">
        <v>19.38</v>
      </c>
      <c r="O834" s="689">
        <v>18.53</v>
      </c>
      <c r="P834" s="689">
        <v>18.7</v>
      </c>
      <c r="Q834" s="689">
        <v>15.3</v>
      </c>
      <c r="R834" s="676"/>
      <c r="S834" s="694">
        <v>0.12847222222222224</v>
      </c>
      <c r="T834" s="689">
        <f t="shared" si="58"/>
        <v>4.00000000000027E-2</v>
      </c>
      <c r="U834" s="689">
        <f t="shared" si="58"/>
        <v>0</v>
      </c>
      <c r="V834" s="689">
        <f t="shared" si="58"/>
        <v>0</v>
      </c>
      <c r="W834" s="689">
        <f t="shared" si="58"/>
        <v>0</v>
      </c>
      <c r="X834" s="689">
        <f t="shared" si="58"/>
        <v>0</v>
      </c>
      <c r="Y834" s="689">
        <f t="shared" si="59"/>
        <v>0</v>
      </c>
      <c r="Z834" s="689">
        <f t="shared" si="59"/>
        <v>0</v>
      </c>
      <c r="AA834" s="689">
        <f t="shared" si="59"/>
        <v>0</v>
      </c>
      <c r="AB834" s="683">
        <f t="shared" si="59"/>
        <v>0</v>
      </c>
      <c r="AC834" s="689">
        <f t="shared" si="59"/>
        <v>0</v>
      </c>
      <c r="AD834" s="689">
        <f t="shared" si="59"/>
        <v>0</v>
      </c>
      <c r="AE834" s="689">
        <f t="shared" si="59"/>
        <v>0</v>
      </c>
      <c r="AF834" s="689">
        <f t="shared" si="59"/>
        <v>0</v>
      </c>
      <c r="AG834" s="689">
        <f t="shared" si="59"/>
        <v>0</v>
      </c>
      <c r="AH834" s="689">
        <f t="shared" si="59"/>
        <v>0</v>
      </c>
      <c r="AI834" s="689">
        <f t="shared" si="59"/>
        <v>4.0000000000000924E-2</v>
      </c>
      <c r="AJ834" s="10"/>
      <c r="AK834" s="10"/>
      <c r="AL834" s="10"/>
      <c r="AM834" s="10"/>
      <c r="AN834" s="10"/>
      <c r="AO834" s="10"/>
      <c r="AP834" s="10"/>
      <c r="AQ834" s="10"/>
      <c r="AR834" s="10"/>
      <c r="AS834" s="10"/>
      <c r="AT834" s="10"/>
      <c r="AU834" s="10"/>
      <c r="AV834" s="10"/>
      <c r="AW834" s="10"/>
      <c r="AX834" s="10"/>
      <c r="AY834" s="10"/>
      <c r="AZ834" s="10"/>
      <c r="BA834" s="10"/>
      <c r="BB834" s="10"/>
      <c r="BC834" s="10"/>
      <c r="BD834" s="10"/>
      <c r="BE834" s="173"/>
    </row>
    <row r="835" spans="1:57">
      <c r="A835" s="688">
        <v>0.13194444444444445</v>
      </c>
      <c r="B835" s="689">
        <v>16.88</v>
      </c>
      <c r="C835" s="689">
        <v>18.57</v>
      </c>
      <c r="D835" s="689">
        <v>18.690000000000001</v>
      </c>
      <c r="E835" s="689">
        <v>17.420000000000002</v>
      </c>
      <c r="F835" s="689">
        <v>17.47</v>
      </c>
      <c r="G835" s="689">
        <v>19.309999999999999</v>
      </c>
      <c r="H835" s="689">
        <v>17.739999999999998</v>
      </c>
      <c r="I835" s="689">
        <v>16.11</v>
      </c>
      <c r="J835" s="683">
        <v>15.5</v>
      </c>
      <c r="K835" s="689">
        <v>18</v>
      </c>
      <c r="L835" s="689">
        <v>19.899999999999999</v>
      </c>
      <c r="M835" s="689">
        <v>17.73</v>
      </c>
      <c r="N835" s="689">
        <v>19.38</v>
      </c>
      <c r="O835" s="689">
        <v>18.88</v>
      </c>
      <c r="P835" s="689">
        <v>18.7</v>
      </c>
      <c r="Q835" s="689">
        <v>15.31</v>
      </c>
      <c r="R835" s="676"/>
      <c r="S835" s="694">
        <v>0.13194444444444445</v>
      </c>
      <c r="T835" s="689">
        <f t="shared" si="58"/>
        <v>2.9999999999997584E-2</v>
      </c>
      <c r="U835" s="689">
        <f t="shared" si="58"/>
        <v>0</v>
      </c>
      <c r="V835" s="689">
        <f t="shared" si="58"/>
        <v>0.10000000000000142</v>
      </c>
      <c r="W835" s="689">
        <f t="shared" si="58"/>
        <v>0</v>
      </c>
      <c r="X835" s="689">
        <f t="shared" si="58"/>
        <v>0</v>
      </c>
      <c r="Y835" s="689">
        <f t="shared" si="59"/>
        <v>9.9999999999980105E-3</v>
      </c>
      <c r="Z835" s="689">
        <f t="shared" si="59"/>
        <v>6.9999999999996732E-2</v>
      </c>
      <c r="AA835" s="689">
        <f t="shared" si="59"/>
        <v>0</v>
      </c>
      <c r="AB835" s="683">
        <f t="shared" si="59"/>
        <v>0</v>
      </c>
      <c r="AC835" s="689">
        <f t="shared" si="59"/>
        <v>0</v>
      </c>
      <c r="AD835" s="689">
        <f t="shared" si="59"/>
        <v>0</v>
      </c>
      <c r="AE835" s="689">
        <f t="shared" si="59"/>
        <v>0</v>
      </c>
      <c r="AF835" s="689">
        <f t="shared" si="59"/>
        <v>0</v>
      </c>
      <c r="AG835" s="689">
        <f t="shared" si="59"/>
        <v>0.34999999999999787</v>
      </c>
      <c r="AH835" s="689">
        <f t="shared" si="59"/>
        <v>0</v>
      </c>
      <c r="AI835" s="689">
        <f t="shared" si="59"/>
        <v>9.9999999999997868E-3</v>
      </c>
      <c r="AJ835" s="10"/>
      <c r="AK835" s="10"/>
      <c r="AL835" s="10"/>
      <c r="AM835" s="10"/>
      <c r="AN835" s="10"/>
      <c r="AO835" s="10"/>
      <c r="AP835" s="10"/>
      <c r="AQ835" s="10"/>
      <c r="AR835" s="10"/>
      <c r="AS835" s="10"/>
      <c r="AT835" s="10"/>
      <c r="AU835" s="10"/>
      <c r="AV835" s="10"/>
      <c r="AW835" s="10"/>
      <c r="AX835" s="10"/>
      <c r="AY835" s="10"/>
      <c r="AZ835" s="10"/>
      <c r="BA835" s="10"/>
      <c r="BB835" s="10"/>
      <c r="BC835" s="10"/>
      <c r="BD835" s="10"/>
      <c r="BE835" s="173"/>
    </row>
    <row r="836" spans="1:57">
      <c r="A836" s="688">
        <v>0.13541666666666666</v>
      </c>
      <c r="B836" s="689">
        <v>16.91</v>
      </c>
      <c r="C836" s="689">
        <v>18.57</v>
      </c>
      <c r="D836" s="689">
        <v>18.690000000000001</v>
      </c>
      <c r="E836" s="689">
        <v>17.420000000000002</v>
      </c>
      <c r="F836" s="689">
        <v>17.47</v>
      </c>
      <c r="G836" s="689">
        <v>19.309999999999999</v>
      </c>
      <c r="H836" s="689">
        <v>17.89</v>
      </c>
      <c r="I836" s="689">
        <v>16.11</v>
      </c>
      <c r="J836" s="683">
        <v>15.5</v>
      </c>
      <c r="K836" s="689">
        <v>18</v>
      </c>
      <c r="L836" s="689">
        <v>19.93</v>
      </c>
      <c r="M836" s="689">
        <v>17.73</v>
      </c>
      <c r="N836" s="689">
        <v>19.38</v>
      </c>
      <c r="O836" s="689">
        <v>18.88</v>
      </c>
      <c r="P836" s="689">
        <v>18.77</v>
      </c>
      <c r="Q836" s="689">
        <v>15.31</v>
      </c>
      <c r="R836" s="676"/>
      <c r="S836" s="694">
        <v>0.13541666666666666</v>
      </c>
      <c r="T836" s="689">
        <f t="shared" si="58"/>
        <v>3.0000000000001137E-2</v>
      </c>
      <c r="U836" s="689">
        <f t="shared" si="58"/>
        <v>0</v>
      </c>
      <c r="V836" s="689">
        <f t="shared" si="58"/>
        <v>0</v>
      </c>
      <c r="W836" s="689">
        <f t="shared" si="58"/>
        <v>0</v>
      </c>
      <c r="X836" s="689">
        <f t="shared" si="58"/>
        <v>0</v>
      </c>
      <c r="Y836" s="689">
        <f t="shared" si="59"/>
        <v>0</v>
      </c>
      <c r="Z836" s="689">
        <f t="shared" si="59"/>
        <v>0.15000000000000213</v>
      </c>
      <c r="AA836" s="689">
        <f t="shared" si="59"/>
        <v>0</v>
      </c>
      <c r="AB836" s="683">
        <f t="shared" si="59"/>
        <v>0</v>
      </c>
      <c r="AC836" s="689">
        <f t="shared" si="59"/>
        <v>0</v>
      </c>
      <c r="AD836" s="689">
        <f t="shared" si="59"/>
        <v>3.0000000000001137E-2</v>
      </c>
      <c r="AE836" s="689">
        <f t="shared" si="59"/>
        <v>0</v>
      </c>
      <c r="AF836" s="689">
        <f t="shared" si="59"/>
        <v>0</v>
      </c>
      <c r="AG836" s="689">
        <f t="shared" si="59"/>
        <v>0</v>
      </c>
      <c r="AH836" s="689">
        <f t="shared" si="59"/>
        <v>7.0000000000000284E-2</v>
      </c>
      <c r="AI836" s="689">
        <f t="shared" si="59"/>
        <v>0</v>
      </c>
      <c r="AJ836" s="10"/>
      <c r="AK836" s="10"/>
      <c r="AL836" s="10"/>
      <c r="AM836" s="10"/>
      <c r="AN836" s="10"/>
      <c r="AO836" s="10"/>
      <c r="AP836" s="10"/>
      <c r="AQ836" s="10"/>
      <c r="AR836" s="10"/>
      <c r="AS836" s="10"/>
      <c r="AT836" s="10"/>
      <c r="AU836" s="10"/>
      <c r="AV836" s="10"/>
      <c r="AW836" s="10"/>
      <c r="AX836" s="10"/>
      <c r="AY836" s="10"/>
      <c r="AZ836" s="10"/>
      <c r="BA836" s="10"/>
      <c r="BB836" s="10"/>
      <c r="BC836" s="10"/>
      <c r="BD836" s="10"/>
      <c r="BE836" s="173"/>
    </row>
    <row r="837" spans="1:57">
      <c r="A837" s="688">
        <v>0.1388888888888889</v>
      </c>
      <c r="B837" s="689">
        <v>17.11</v>
      </c>
      <c r="C837" s="689">
        <v>18.73</v>
      </c>
      <c r="D837" s="689">
        <v>18.690000000000001</v>
      </c>
      <c r="E837" s="689">
        <v>17.420000000000002</v>
      </c>
      <c r="F837" s="689">
        <v>17.47</v>
      </c>
      <c r="G837" s="689">
        <v>19.309999999999999</v>
      </c>
      <c r="H837" s="689">
        <v>17.95</v>
      </c>
      <c r="I837" s="689">
        <v>16.11</v>
      </c>
      <c r="J837" s="683">
        <v>15.5</v>
      </c>
      <c r="K837" s="689">
        <v>18</v>
      </c>
      <c r="L837" s="689">
        <v>20.059999999999999</v>
      </c>
      <c r="M837" s="689">
        <v>17.73</v>
      </c>
      <c r="N837" s="689">
        <v>19.38</v>
      </c>
      <c r="O837" s="689">
        <v>18.88</v>
      </c>
      <c r="P837" s="689">
        <v>18.940000000000001</v>
      </c>
      <c r="Q837" s="689">
        <v>15.31</v>
      </c>
      <c r="R837" s="676"/>
      <c r="S837" s="694">
        <v>0.1388888888888889</v>
      </c>
      <c r="T837" s="689">
        <f t="shared" si="58"/>
        <v>0.19999999999999929</v>
      </c>
      <c r="U837" s="689">
        <f t="shared" si="58"/>
        <v>0.16000000000000014</v>
      </c>
      <c r="V837" s="689">
        <f t="shared" si="58"/>
        <v>0</v>
      </c>
      <c r="W837" s="689">
        <f t="shared" si="58"/>
        <v>0</v>
      </c>
      <c r="X837" s="689">
        <f t="shared" si="58"/>
        <v>0</v>
      </c>
      <c r="Y837" s="689">
        <f t="shared" si="59"/>
        <v>0</v>
      </c>
      <c r="Z837" s="689">
        <f t="shared" si="59"/>
        <v>5.9999999999998721E-2</v>
      </c>
      <c r="AA837" s="689">
        <f t="shared" si="59"/>
        <v>0</v>
      </c>
      <c r="AB837" s="683">
        <f t="shared" si="59"/>
        <v>0</v>
      </c>
      <c r="AC837" s="689">
        <f t="shared" si="59"/>
        <v>0</v>
      </c>
      <c r="AD837" s="689">
        <f t="shared" si="59"/>
        <v>0.12999999999999901</v>
      </c>
      <c r="AE837" s="689">
        <f t="shared" si="59"/>
        <v>0</v>
      </c>
      <c r="AF837" s="689">
        <f t="shared" si="59"/>
        <v>0</v>
      </c>
      <c r="AG837" s="689">
        <f t="shared" si="59"/>
        <v>0</v>
      </c>
      <c r="AH837" s="689">
        <f t="shared" si="59"/>
        <v>0.17000000000000171</v>
      </c>
      <c r="AI837" s="689">
        <f t="shared" si="59"/>
        <v>0</v>
      </c>
      <c r="AJ837" s="10"/>
      <c r="AK837" s="10"/>
      <c r="AL837" s="10"/>
      <c r="AM837" s="10"/>
      <c r="AN837" s="10"/>
      <c r="AO837" s="10"/>
      <c r="AP837" s="10"/>
      <c r="AQ837" s="10"/>
      <c r="AR837" s="10"/>
      <c r="AS837" s="10"/>
      <c r="AT837" s="10"/>
      <c r="AU837" s="10"/>
      <c r="AV837" s="10"/>
      <c r="AW837" s="10"/>
      <c r="AX837" s="10"/>
      <c r="AY837" s="10"/>
      <c r="AZ837" s="10"/>
      <c r="BA837" s="10"/>
      <c r="BB837" s="10"/>
      <c r="BC837" s="10"/>
      <c r="BD837" s="10"/>
      <c r="BE837" s="173"/>
    </row>
    <row r="838" spans="1:57">
      <c r="A838" s="688">
        <v>0.1423611111111111</v>
      </c>
      <c r="B838" s="689">
        <v>17.11</v>
      </c>
      <c r="C838" s="689">
        <v>18.8</v>
      </c>
      <c r="D838" s="689">
        <v>18.690000000000001</v>
      </c>
      <c r="E838" s="689">
        <v>17.53</v>
      </c>
      <c r="F838" s="689">
        <v>17.75</v>
      </c>
      <c r="G838" s="689">
        <v>19.309999999999999</v>
      </c>
      <c r="H838" s="689">
        <v>17.95</v>
      </c>
      <c r="I838" s="689">
        <v>16.11</v>
      </c>
      <c r="J838" s="683">
        <v>15.5</v>
      </c>
      <c r="K838" s="689">
        <v>18</v>
      </c>
      <c r="L838" s="689">
        <v>20.09</v>
      </c>
      <c r="M838" s="689">
        <v>17.739999999999998</v>
      </c>
      <c r="N838" s="689">
        <v>19.38</v>
      </c>
      <c r="O838" s="689">
        <v>18.89</v>
      </c>
      <c r="P838" s="689">
        <v>18.940000000000001</v>
      </c>
      <c r="Q838" s="689">
        <v>15.31</v>
      </c>
      <c r="R838" s="676"/>
      <c r="S838" s="694">
        <v>0.1423611111111111</v>
      </c>
      <c r="T838" s="689">
        <f t="shared" si="58"/>
        <v>0</v>
      </c>
      <c r="U838" s="689">
        <f t="shared" si="58"/>
        <v>7.0000000000000284E-2</v>
      </c>
      <c r="V838" s="689">
        <f t="shared" si="58"/>
        <v>0</v>
      </c>
      <c r="W838" s="689">
        <f t="shared" si="58"/>
        <v>0.10999999999999943</v>
      </c>
      <c r="X838" s="689">
        <f t="shared" si="58"/>
        <v>0.28000000000000114</v>
      </c>
      <c r="Y838" s="689">
        <f t="shared" si="59"/>
        <v>0</v>
      </c>
      <c r="Z838" s="689">
        <f t="shared" si="59"/>
        <v>0</v>
      </c>
      <c r="AA838" s="689">
        <f t="shared" ref="AA838:AI866" si="60">I838-I837</f>
        <v>0</v>
      </c>
      <c r="AB838" s="683">
        <f t="shared" si="60"/>
        <v>0</v>
      </c>
      <c r="AC838" s="689">
        <f t="shared" si="60"/>
        <v>0</v>
      </c>
      <c r="AD838" s="689">
        <f t="shared" si="60"/>
        <v>3.0000000000001137E-2</v>
      </c>
      <c r="AE838" s="689">
        <f t="shared" si="60"/>
        <v>9.9999999999980105E-3</v>
      </c>
      <c r="AF838" s="689">
        <f t="shared" si="60"/>
        <v>0</v>
      </c>
      <c r="AG838" s="689">
        <f t="shared" si="60"/>
        <v>1.0000000000001563E-2</v>
      </c>
      <c r="AH838" s="689">
        <f t="shared" si="60"/>
        <v>0</v>
      </c>
      <c r="AI838" s="689">
        <f t="shared" si="60"/>
        <v>0</v>
      </c>
      <c r="AJ838" s="10"/>
      <c r="AK838" s="10"/>
      <c r="AL838" s="10"/>
      <c r="AM838" s="10"/>
      <c r="AN838" s="10"/>
      <c r="AO838" s="10"/>
      <c r="AP838" s="10"/>
      <c r="AQ838" s="10"/>
      <c r="AR838" s="10"/>
      <c r="AS838" s="10"/>
      <c r="AT838" s="10"/>
      <c r="AU838" s="10"/>
      <c r="AV838" s="10"/>
      <c r="AW838" s="10"/>
      <c r="AX838" s="10"/>
      <c r="AY838" s="10"/>
      <c r="AZ838" s="10"/>
      <c r="BA838" s="10"/>
      <c r="BB838" s="10"/>
      <c r="BC838" s="10"/>
      <c r="BD838" s="10"/>
      <c r="BE838" s="173"/>
    </row>
    <row r="839" spans="1:57">
      <c r="A839" s="688">
        <v>0.14583333333333334</v>
      </c>
      <c r="B839" s="689">
        <v>17.11</v>
      </c>
      <c r="C839" s="689">
        <v>18.8</v>
      </c>
      <c r="D839" s="689">
        <v>18.690000000000001</v>
      </c>
      <c r="E839" s="689">
        <v>17.53</v>
      </c>
      <c r="F839" s="689">
        <v>17.75</v>
      </c>
      <c r="G839" s="689">
        <v>19.32</v>
      </c>
      <c r="H839" s="689">
        <v>17.95</v>
      </c>
      <c r="I839" s="689">
        <v>16.11</v>
      </c>
      <c r="J839" s="683">
        <v>15.5</v>
      </c>
      <c r="K839" s="689">
        <v>18</v>
      </c>
      <c r="L839" s="689">
        <v>20.09</v>
      </c>
      <c r="M839" s="689">
        <v>17.739999999999998</v>
      </c>
      <c r="N839" s="689">
        <v>19.38</v>
      </c>
      <c r="O839" s="689">
        <v>18.89</v>
      </c>
      <c r="P839" s="689">
        <v>18.940000000000001</v>
      </c>
      <c r="Q839" s="689">
        <v>15.31</v>
      </c>
      <c r="R839" s="676"/>
      <c r="S839" s="694">
        <v>0.14583333333333334</v>
      </c>
      <c r="T839" s="689">
        <f t="shared" si="58"/>
        <v>0</v>
      </c>
      <c r="U839" s="689">
        <f t="shared" si="58"/>
        <v>0</v>
      </c>
      <c r="V839" s="689">
        <f t="shared" si="58"/>
        <v>0</v>
      </c>
      <c r="W839" s="689">
        <f t="shared" si="58"/>
        <v>0</v>
      </c>
      <c r="X839" s="689">
        <f t="shared" si="58"/>
        <v>0</v>
      </c>
      <c r="Y839" s="689">
        <f t="shared" si="58"/>
        <v>1.0000000000001563E-2</v>
      </c>
      <c r="Z839" s="689">
        <f t="shared" si="58"/>
        <v>0</v>
      </c>
      <c r="AA839" s="689">
        <f t="shared" si="60"/>
        <v>0</v>
      </c>
      <c r="AB839" s="683">
        <f t="shared" si="60"/>
        <v>0</v>
      </c>
      <c r="AC839" s="689">
        <f t="shared" si="60"/>
        <v>0</v>
      </c>
      <c r="AD839" s="689">
        <f t="shared" si="60"/>
        <v>0</v>
      </c>
      <c r="AE839" s="689">
        <f t="shared" si="60"/>
        <v>0</v>
      </c>
      <c r="AF839" s="689">
        <f t="shared" si="60"/>
        <v>0</v>
      </c>
      <c r="AG839" s="689">
        <f t="shared" si="60"/>
        <v>0</v>
      </c>
      <c r="AH839" s="689">
        <f t="shared" si="60"/>
        <v>0</v>
      </c>
      <c r="AI839" s="689">
        <f t="shared" si="60"/>
        <v>0</v>
      </c>
      <c r="AJ839" s="10"/>
      <c r="AK839" s="10"/>
      <c r="AL839" s="10"/>
      <c r="AM839" s="10"/>
      <c r="AN839" s="10"/>
      <c r="AO839" s="10"/>
      <c r="AP839" s="10"/>
      <c r="AQ839" s="10"/>
      <c r="AR839" s="10"/>
      <c r="AS839" s="10"/>
      <c r="AT839" s="10"/>
      <c r="AU839" s="10"/>
      <c r="AV839" s="10"/>
      <c r="AW839" s="10"/>
      <c r="AX839" s="10"/>
      <c r="AY839" s="10"/>
      <c r="AZ839" s="10"/>
      <c r="BA839" s="10"/>
      <c r="BB839" s="10"/>
      <c r="BC839" s="10"/>
      <c r="BD839" s="10"/>
      <c r="BE839" s="173"/>
    </row>
    <row r="840" spans="1:57">
      <c r="A840" s="688">
        <v>0.14930555555555555</v>
      </c>
      <c r="B840" s="689">
        <v>17.11</v>
      </c>
      <c r="C840" s="689">
        <v>18.8</v>
      </c>
      <c r="D840" s="689">
        <v>18.690000000000001</v>
      </c>
      <c r="E840" s="689">
        <v>17.53</v>
      </c>
      <c r="F840" s="689">
        <v>17.75</v>
      </c>
      <c r="G840" s="689">
        <v>19.32</v>
      </c>
      <c r="H840" s="689">
        <v>17.95</v>
      </c>
      <c r="I840" s="689">
        <v>16.39</v>
      </c>
      <c r="J840" s="683">
        <v>15.5</v>
      </c>
      <c r="K840" s="689">
        <v>18</v>
      </c>
      <c r="L840" s="689">
        <v>20.09</v>
      </c>
      <c r="M840" s="689">
        <v>17.739999999999998</v>
      </c>
      <c r="N840" s="689">
        <v>19.38</v>
      </c>
      <c r="O840" s="689">
        <v>18.89</v>
      </c>
      <c r="P840" s="689">
        <v>18.940000000000001</v>
      </c>
      <c r="Q840" s="689">
        <v>15.31</v>
      </c>
      <c r="R840" s="676"/>
      <c r="S840" s="694">
        <v>0.14930555555555555</v>
      </c>
      <c r="T840" s="689">
        <f t="shared" si="58"/>
        <v>0</v>
      </c>
      <c r="U840" s="689">
        <f t="shared" si="58"/>
        <v>0</v>
      </c>
      <c r="V840" s="689">
        <f t="shared" si="58"/>
        <v>0</v>
      </c>
      <c r="W840" s="689">
        <f t="shared" si="58"/>
        <v>0</v>
      </c>
      <c r="X840" s="689">
        <f t="shared" si="58"/>
        <v>0</v>
      </c>
      <c r="Y840" s="689">
        <f t="shared" si="58"/>
        <v>0</v>
      </c>
      <c r="Z840" s="689">
        <f t="shared" si="58"/>
        <v>0</v>
      </c>
      <c r="AA840" s="689">
        <f t="shared" si="60"/>
        <v>0.28000000000000114</v>
      </c>
      <c r="AB840" s="683">
        <f t="shared" si="60"/>
        <v>0</v>
      </c>
      <c r="AC840" s="689">
        <f t="shared" si="60"/>
        <v>0</v>
      </c>
      <c r="AD840" s="689">
        <f t="shared" si="60"/>
        <v>0</v>
      </c>
      <c r="AE840" s="689">
        <f t="shared" si="60"/>
        <v>0</v>
      </c>
      <c r="AF840" s="689">
        <f t="shared" si="60"/>
        <v>0</v>
      </c>
      <c r="AG840" s="689">
        <f t="shared" si="60"/>
        <v>0</v>
      </c>
      <c r="AH840" s="689">
        <f t="shared" si="60"/>
        <v>0</v>
      </c>
      <c r="AI840" s="689">
        <f t="shared" si="60"/>
        <v>0</v>
      </c>
      <c r="AJ840" s="10"/>
      <c r="AK840" s="10"/>
      <c r="AL840" s="10"/>
      <c r="AM840" s="10"/>
      <c r="AN840" s="10"/>
      <c r="AO840" s="10"/>
      <c r="AP840" s="10"/>
      <c r="AQ840" s="10"/>
      <c r="AR840" s="10"/>
      <c r="AS840" s="10"/>
      <c r="AT840" s="10"/>
      <c r="AU840" s="10"/>
      <c r="AV840" s="10"/>
      <c r="AW840" s="10"/>
      <c r="AX840" s="10"/>
      <c r="AY840" s="10"/>
      <c r="AZ840" s="10"/>
      <c r="BA840" s="10"/>
      <c r="BB840" s="10"/>
      <c r="BC840" s="10"/>
      <c r="BD840" s="10"/>
      <c r="BE840" s="173"/>
    </row>
    <row r="841" spans="1:57">
      <c r="A841" s="688">
        <v>0.15277777777777776</v>
      </c>
      <c r="B841" s="689">
        <v>17.11</v>
      </c>
      <c r="C841" s="689">
        <v>18.8</v>
      </c>
      <c r="D841" s="689">
        <v>18.690000000000001</v>
      </c>
      <c r="E841" s="689">
        <v>17.53</v>
      </c>
      <c r="F841" s="689">
        <v>17.75</v>
      </c>
      <c r="G841" s="689">
        <v>19.32</v>
      </c>
      <c r="H841" s="689">
        <v>17.95</v>
      </c>
      <c r="I841" s="689">
        <v>16.39</v>
      </c>
      <c r="J841" s="683">
        <v>15.61</v>
      </c>
      <c r="K841" s="689">
        <v>18</v>
      </c>
      <c r="L841" s="689">
        <v>20.09</v>
      </c>
      <c r="M841" s="689">
        <v>17.739999999999998</v>
      </c>
      <c r="N841" s="689">
        <v>19.46</v>
      </c>
      <c r="O841" s="689">
        <v>18.89</v>
      </c>
      <c r="P841" s="689">
        <v>19.18</v>
      </c>
      <c r="Q841" s="689">
        <v>15.31</v>
      </c>
      <c r="R841" s="676"/>
      <c r="S841" s="694">
        <v>0.15277777777777776</v>
      </c>
      <c r="T841" s="689">
        <f t="shared" si="58"/>
        <v>0</v>
      </c>
      <c r="U841" s="689">
        <f t="shared" si="58"/>
        <v>0</v>
      </c>
      <c r="V841" s="689">
        <f t="shared" si="58"/>
        <v>0</v>
      </c>
      <c r="W841" s="689">
        <f t="shared" si="58"/>
        <v>0</v>
      </c>
      <c r="X841" s="689">
        <f t="shared" si="58"/>
        <v>0</v>
      </c>
      <c r="Y841" s="689">
        <f t="shared" si="58"/>
        <v>0</v>
      </c>
      <c r="Z841" s="689">
        <f t="shared" si="58"/>
        <v>0</v>
      </c>
      <c r="AA841" s="689">
        <f t="shared" si="60"/>
        <v>0</v>
      </c>
      <c r="AB841" s="683">
        <f t="shared" si="60"/>
        <v>0.10999999999999943</v>
      </c>
      <c r="AC841" s="689">
        <f t="shared" si="60"/>
        <v>0</v>
      </c>
      <c r="AD841" s="689">
        <f t="shared" si="60"/>
        <v>0</v>
      </c>
      <c r="AE841" s="689">
        <f t="shared" si="60"/>
        <v>0</v>
      </c>
      <c r="AF841" s="689">
        <f t="shared" si="60"/>
        <v>8.0000000000001847E-2</v>
      </c>
      <c r="AG841" s="689">
        <f t="shared" si="60"/>
        <v>0</v>
      </c>
      <c r="AH841" s="689">
        <f t="shared" si="60"/>
        <v>0.23999999999999844</v>
      </c>
      <c r="AI841" s="689">
        <f t="shared" si="60"/>
        <v>0</v>
      </c>
      <c r="AJ841" s="10"/>
      <c r="AK841" s="10"/>
      <c r="AL841" s="10"/>
      <c r="AM841" s="10"/>
      <c r="AN841" s="10"/>
      <c r="AO841" s="10"/>
      <c r="AP841" s="10"/>
      <c r="AQ841" s="10"/>
      <c r="AR841" s="10"/>
      <c r="AS841" s="10"/>
      <c r="AT841" s="10"/>
      <c r="AU841" s="10"/>
      <c r="AV841" s="10"/>
      <c r="AW841" s="10"/>
      <c r="AX841" s="10"/>
      <c r="AY841" s="10"/>
      <c r="AZ841" s="10"/>
      <c r="BA841" s="10"/>
      <c r="BB841" s="10"/>
      <c r="BC841" s="10"/>
      <c r="BD841" s="10"/>
      <c r="BE841" s="173"/>
    </row>
    <row r="842" spans="1:57">
      <c r="A842" s="688">
        <v>0.15625</v>
      </c>
      <c r="B842" s="689">
        <v>17.11</v>
      </c>
      <c r="C842" s="689">
        <v>18.8</v>
      </c>
      <c r="D842" s="689">
        <v>18.690000000000001</v>
      </c>
      <c r="E842" s="689">
        <v>17.53</v>
      </c>
      <c r="F842" s="689">
        <v>17.75</v>
      </c>
      <c r="G842" s="689">
        <v>19.32</v>
      </c>
      <c r="H842" s="689">
        <v>18.100000000000001</v>
      </c>
      <c r="I842" s="689">
        <v>16.420000000000002</v>
      </c>
      <c r="J842" s="683">
        <v>15.64</v>
      </c>
      <c r="K842" s="689">
        <v>18</v>
      </c>
      <c r="L842" s="689">
        <v>20.09</v>
      </c>
      <c r="M842" s="689">
        <v>17.739999999999998</v>
      </c>
      <c r="N842" s="689">
        <v>19.53</v>
      </c>
      <c r="O842" s="689">
        <v>18.89</v>
      </c>
      <c r="P842" s="689">
        <v>19.18</v>
      </c>
      <c r="Q842" s="689">
        <v>15.31</v>
      </c>
      <c r="R842" s="676"/>
      <c r="S842" s="694">
        <v>0.15625</v>
      </c>
      <c r="T842" s="689">
        <f t="shared" si="58"/>
        <v>0</v>
      </c>
      <c r="U842" s="689">
        <f t="shared" si="58"/>
        <v>0</v>
      </c>
      <c r="V842" s="689">
        <f t="shared" si="58"/>
        <v>0</v>
      </c>
      <c r="W842" s="689">
        <f t="shared" si="58"/>
        <v>0</v>
      </c>
      <c r="X842" s="689">
        <f t="shared" si="58"/>
        <v>0</v>
      </c>
      <c r="Y842" s="689">
        <f t="shared" si="58"/>
        <v>0</v>
      </c>
      <c r="Z842" s="689">
        <f t="shared" si="58"/>
        <v>0.15000000000000213</v>
      </c>
      <c r="AA842" s="689">
        <f t="shared" si="60"/>
        <v>3.0000000000001137E-2</v>
      </c>
      <c r="AB842" s="683">
        <f t="shared" si="60"/>
        <v>3.0000000000001137E-2</v>
      </c>
      <c r="AC842" s="689">
        <f t="shared" si="60"/>
        <v>0</v>
      </c>
      <c r="AD842" s="689">
        <f t="shared" si="60"/>
        <v>0</v>
      </c>
      <c r="AE842" s="689">
        <f t="shared" si="60"/>
        <v>0</v>
      </c>
      <c r="AF842" s="689">
        <f t="shared" si="60"/>
        <v>7.0000000000000284E-2</v>
      </c>
      <c r="AG842" s="689">
        <f t="shared" si="60"/>
        <v>0</v>
      </c>
      <c r="AH842" s="689">
        <f t="shared" si="60"/>
        <v>0</v>
      </c>
      <c r="AI842" s="689">
        <f t="shared" si="60"/>
        <v>0</v>
      </c>
      <c r="AJ842" s="10"/>
      <c r="AK842" s="10"/>
      <c r="AL842" s="10"/>
      <c r="AM842" s="10"/>
      <c r="AN842" s="10"/>
      <c r="AO842" s="10"/>
      <c r="AP842" s="10"/>
      <c r="AQ842" s="10"/>
      <c r="AR842" s="10"/>
      <c r="AS842" s="10"/>
      <c r="AT842" s="10"/>
      <c r="AU842" s="10"/>
      <c r="AV842" s="10"/>
      <c r="AW842" s="10"/>
      <c r="AX842" s="10"/>
      <c r="AY842" s="10"/>
      <c r="AZ842" s="10"/>
      <c r="BA842" s="10"/>
      <c r="BB842" s="10"/>
      <c r="BC842" s="10"/>
      <c r="BD842" s="10"/>
      <c r="BE842" s="173"/>
    </row>
    <row r="843" spans="1:57">
      <c r="A843" s="688">
        <v>0.15972222222222224</v>
      </c>
      <c r="B843" s="689">
        <v>17.11</v>
      </c>
      <c r="C843" s="689">
        <v>18.8</v>
      </c>
      <c r="D843" s="689">
        <v>18.690000000000001</v>
      </c>
      <c r="E843" s="689">
        <v>17.61</v>
      </c>
      <c r="F843" s="689">
        <v>17.75</v>
      </c>
      <c r="G843" s="689">
        <v>19.579999999999998</v>
      </c>
      <c r="H843" s="689">
        <v>18.100000000000001</v>
      </c>
      <c r="I843" s="689">
        <v>16.420000000000002</v>
      </c>
      <c r="J843" s="683">
        <v>15.65</v>
      </c>
      <c r="K843" s="689">
        <v>18</v>
      </c>
      <c r="L843" s="689">
        <v>20.09</v>
      </c>
      <c r="M843" s="689">
        <v>17.739999999999998</v>
      </c>
      <c r="N843" s="689">
        <v>19.53</v>
      </c>
      <c r="O843" s="689">
        <v>18.89</v>
      </c>
      <c r="P843" s="689">
        <v>19.18</v>
      </c>
      <c r="Q843" s="689">
        <v>15.31</v>
      </c>
      <c r="R843" s="676"/>
      <c r="S843" s="694">
        <v>0.15972222222222224</v>
      </c>
      <c r="T843" s="689">
        <f t="shared" si="58"/>
        <v>0</v>
      </c>
      <c r="U843" s="689">
        <f t="shared" si="58"/>
        <v>0</v>
      </c>
      <c r="V843" s="689">
        <f t="shared" si="58"/>
        <v>0</v>
      </c>
      <c r="W843" s="689">
        <f t="shared" si="58"/>
        <v>7.9999999999998295E-2</v>
      </c>
      <c r="X843" s="689">
        <f t="shared" si="58"/>
        <v>0</v>
      </c>
      <c r="Y843" s="689">
        <f t="shared" si="58"/>
        <v>0.25999999999999801</v>
      </c>
      <c r="Z843" s="689">
        <f t="shared" si="58"/>
        <v>0</v>
      </c>
      <c r="AA843" s="689">
        <f t="shared" si="60"/>
        <v>0</v>
      </c>
      <c r="AB843" s="683">
        <f t="shared" si="60"/>
        <v>9.9999999999997868E-3</v>
      </c>
      <c r="AC843" s="689">
        <f t="shared" si="60"/>
        <v>0</v>
      </c>
      <c r="AD843" s="689">
        <f t="shared" si="60"/>
        <v>0</v>
      </c>
      <c r="AE843" s="689">
        <f t="shared" si="60"/>
        <v>0</v>
      </c>
      <c r="AF843" s="689">
        <f t="shared" si="60"/>
        <v>0</v>
      </c>
      <c r="AG843" s="689">
        <f t="shared" si="60"/>
        <v>0</v>
      </c>
      <c r="AH843" s="689">
        <f t="shared" si="60"/>
        <v>0</v>
      </c>
      <c r="AI843" s="689">
        <f t="shared" si="60"/>
        <v>0</v>
      </c>
      <c r="AJ843" s="10"/>
      <c r="AK843" s="10"/>
      <c r="AL843" s="10"/>
      <c r="AM843" s="10"/>
      <c r="AN843" s="10"/>
      <c r="AO843" s="10"/>
      <c r="AP843" s="10"/>
      <c r="AQ843" s="10"/>
      <c r="AR843" s="10"/>
      <c r="AS843" s="10"/>
      <c r="AT843" s="10"/>
      <c r="AU843" s="10"/>
      <c r="AV843" s="10"/>
      <c r="AW843" s="10"/>
      <c r="AX843" s="10"/>
      <c r="AY843" s="10"/>
      <c r="AZ843" s="10"/>
      <c r="BA843" s="10"/>
      <c r="BB843" s="10"/>
      <c r="BC843" s="10"/>
      <c r="BD843" s="10"/>
      <c r="BE843" s="173"/>
    </row>
    <row r="844" spans="1:57" ht="16" thickBot="1">
      <c r="A844" s="688">
        <v>0.16319444444444445</v>
      </c>
      <c r="B844" s="689">
        <v>17.11</v>
      </c>
      <c r="C844" s="689">
        <v>18.8</v>
      </c>
      <c r="D844" s="689">
        <v>18.73</v>
      </c>
      <c r="E844" s="689">
        <v>17.61</v>
      </c>
      <c r="F844" s="689">
        <v>17.77</v>
      </c>
      <c r="G844" s="689">
        <v>19.579999999999998</v>
      </c>
      <c r="H844" s="689">
        <v>18.100000000000001</v>
      </c>
      <c r="I844" s="689">
        <v>16.420000000000002</v>
      </c>
      <c r="J844" s="683">
        <v>15.65</v>
      </c>
      <c r="K844" s="689">
        <v>18</v>
      </c>
      <c r="L844" s="689">
        <v>20.09</v>
      </c>
      <c r="M844" s="689">
        <v>17.739999999999998</v>
      </c>
      <c r="N844" s="689">
        <v>19.53</v>
      </c>
      <c r="O844" s="689">
        <v>18.89</v>
      </c>
      <c r="P844" s="689">
        <v>19.18</v>
      </c>
      <c r="Q844" s="689">
        <v>15.31</v>
      </c>
      <c r="R844" s="676"/>
      <c r="S844" s="694">
        <v>0.16319444444444445</v>
      </c>
      <c r="T844" s="689">
        <f t="shared" si="58"/>
        <v>0</v>
      </c>
      <c r="U844" s="689">
        <f t="shared" si="58"/>
        <v>0</v>
      </c>
      <c r="V844" s="689">
        <f t="shared" si="58"/>
        <v>3.9999999999999147E-2</v>
      </c>
      <c r="W844" s="689">
        <f t="shared" si="58"/>
        <v>0</v>
      </c>
      <c r="X844" s="689">
        <f t="shared" si="58"/>
        <v>1.9999999999999574E-2</v>
      </c>
      <c r="Y844" s="689">
        <f t="shared" si="58"/>
        <v>0</v>
      </c>
      <c r="Z844" s="689">
        <f t="shared" si="58"/>
        <v>0</v>
      </c>
      <c r="AA844" s="689">
        <f t="shared" si="60"/>
        <v>0</v>
      </c>
      <c r="AB844" s="683">
        <f t="shared" si="60"/>
        <v>0</v>
      </c>
      <c r="AC844" s="689">
        <f t="shared" si="60"/>
        <v>0</v>
      </c>
      <c r="AD844" s="689">
        <f t="shared" si="60"/>
        <v>0</v>
      </c>
      <c r="AE844" s="689">
        <f t="shared" si="60"/>
        <v>0</v>
      </c>
      <c r="AF844" s="689">
        <f t="shared" si="60"/>
        <v>0</v>
      </c>
      <c r="AG844" s="689">
        <f t="shared" si="60"/>
        <v>0</v>
      </c>
      <c r="AH844" s="689">
        <f t="shared" si="60"/>
        <v>0</v>
      </c>
      <c r="AI844" s="689">
        <f t="shared" si="60"/>
        <v>0</v>
      </c>
      <c r="AJ844" s="10"/>
      <c r="AK844" s="10"/>
      <c r="AL844" s="10"/>
      <c r="AM844" s="10"/>
      <c r="AN844" s="10"/>
      <c r="AO844" s="10"/>
      <c r="AP844" s="10"/>
      <c r="AQ844" s="10"/>
      <c r="AR844" s="10"/>
      <c r="AS844" s="10"/>
      <c r="AT844" s="10"/>
      <c r="AU844" s="10"/>
      <c r="AV844" s="10"/>
      <c r="AW844" s="10"/>
      <c r="AX844" s="10"/>
      <c r="AY844" s="10"/>
      <c r="AZ844" s="10"/>
      <c r="BA844" s="10"/>
      <c r="BB844" s="10"/>
      <c r="BC844" s="10"/>
      <c r="BD844" s="10"/>
      <c r="BE844" s="173"/>
    </row>
    <row r="845" spans="1:57" ht="16" thickTop="1">
      <c r="A845" s="693">
        <v>0.16666666666666666</v>
      </c>
      <c r="B845" s="685">
        <v>17.11</v>
      </c>
      <c r="C845" s="685">
        <v>18.8</v>
      </c>
      <c r="D845" s="685">
        <v>18.73</v>
      </c>
      <c r="E845" s="685">
        <v>17.61</v>
      </c>
      <c r="F845" s="685">
        <v>17.77</v>
      </c>
      <c r="G845" s="685">
        <v>19.579999999999998</v>
      </c>
      <c r="H845" s="685">
        <v>18.100000000000001</v>
      </c>
      <c r="I845" s="685">
        <v>16.420000000000002</v>
      </c>
      <c r="J845" s="686">
        <v>15.65</v>
      </c>
      <c r="K845" s="685">
        <v>18.03</v>
      </c>
      <c r="L845" s="685">
        <v>20.09</v>
      </c>
      <c r="M845" s="685">
        <v>17.77</v>
      </c>
      <c r="N845" s="685">
        <v>19.53</v>
      </c>
      <c r="O845" s="685">
        <v>18.89</v>
      </c>
      <c r="P845" s="685">
        <v>19.18</v>
      </c>
      <c r="Q845" s="685">
        <v>15.31</v>
      </c>
      <c r="R845" s="676"/>
      <c r="S845" s="684">
        <v>0.16666666666666666</v>
      </c>
      <c r="T845" s="685">
        <f t="shared" si="58"/>
        <v>0</v>
      </c>
      <c r="U845" s="685">
        <f t="shared" si="58"/>
        <v>0</v>
      </c>
      <c r="V845" s="685">
        <f t="shared" si="58"/>
        <v>0</v>
      </c>
      <c r="W845" s="685">
        <f t="shared" si="58"/>
        <v>0</v>
      </c>
      <c r="X845" s="685">
        <f t="shared" si="58"/>
        <v>0</v>
      </c>
      <c r="Y845" s="685">
        <f t="shared" si="58"/>
        <v>0</v>
      </c>
      <c r="Z845" s="685">
        <f t="shared" si="58"/>
        <v>0</v>
      </c>
      <c r="AA845" s="685">
        <f t="shared" si="60"/>
        <v>0</v>
      </c>
      <c r="AB845" s="686">
        <f t="shared" si="60"/>
        <v>0</v>
      </c>
      <c r="AC845" s="685">
        <f t="shared" si="60"/>
        <v>3.0000000000001137E-2</v>
      </c>
      <c r="AD845" s="685">
        <f t="shared" si="60"/>
        <v>0</v>
      </c>
      <c r="AE845" s="685">
        <f t="shared" si="60"/>
        <v>3.0000000000001137E-2</v>
      </c>
      <c r="AF845" s="685">
        <f t="shared" si="60"/>
        <v>0</v>
      </c>
      <c r="AG845" s="685">
        <f t="shared" si="60"/>
        <v>0</v>
      </c>
      <c r="AH845" s="685">
        <f t="shared" si="60"/>
        <v>0</v>
      </c>
      <c r="AI845" s="685">
        <f t="shared" si="60"/>
        <v>0</v>
      </c>
      <c r="AJ845" s="10"/>
      <c r="AK845" s="10"/>
      <c r="AL845" s="10"/>
      <c r="AM845" s="10"/>
      <c r="AN845" s="10"/>
      <c r="AO845" s="10"/>
      <c r="AP845" s="10"/>
      <c r="AQ845" s="10"/>
      <c r="AR845" s="10"/>
      <c r="AS845" s="10"/>
      <c r="AT845" s="10"/>
      <c r="AU845" s="10"/>
      <c r="AV845" s="10"/>
      <c r="AW845" s="10"/>
      <c r="AX845" s="10"/>
      <c r="AY845" s="10"/>
      <c r="AZ845" s="10"/>
      <c r="BA845" s="10"/>
      <c r="BB845" s="10"/>
      <c r="BC845" s="10"/>
      <c r="BD845" s="10"/>
      <c r="BE845" s="173"/>
    </row>
    <row r="846" spans="1:57">
      <c r="A846" s="688">
        <v>0.17013888888888887</v>
      </c>
      <c r="B846" s="689">
        <v>17.11</v>
      </c>
      <c r="C846" s="689">
        <v>18.8</v>
      </c>
      <c r="D846" s="689">
        <v>18.73</v>
      </c>
      <c r="E846" s="689">
        <v>17.61</v>
      </c>
      <c r="F846" s="689">
        <v>17.77</v>
      </c>
      <c r="G846" s="689">
        <v>19.59</v>
      </c>
      <c r="H846" s="689">
        <v>18.100000000000001</v>
      </c>
      <c r="I846" s="689">
        <v>16.420000000000002</v>
      </c>
      <c r="J846" s="683">
        <v>15.65</v>
      </c>
      <c r="K846" s="689">
        <v>18.03</v>
      </c>
      <c r="L846" s="689">
        <v>20.09</v>
      </c>
      <c r="M846" s="689">
        <v>17.77</v>
      </c>
      <c r="N846" s="689">
        <v>19.53</v>
      </c>
      <c r="O846" s="689">
        <v>18.89</v>
      </c>
      <c r="P846" s="689">
        <v>19.2</v>
      </c>
      <c r="Q846" s="689">
        <v>15.31</v>
      </c>
      <c r="R846" s="676"/>
      <c r="S846" s="694">
        <v>0.17013888888888887</v>
      </c>
      <c r="T846" s="689">
        <f t="shared" si="58"/>
        <v>0</v>
      </c>
      <c r="U846" s="689">
        <f t="shared" si="58"/>
        <v>0</v>
      </c>
      <c r="V846" s="689">
        <f t="shared" si="58"/>
        <v>0</v>
      </c>
      <c r="W846" s="689">
        <f t="shared" si="58"/>
        <v>0</v>
      </c>
      <c r="X846" s="689">
        <f t="shared" si="58"/>
        <v>0</v>
      </c>
      <c r="Y846" s="689">
        <f t="shared" si="58"/>
        <v>1.0000000000001563E-2</v>
      </c>
      <c r="Z846" s="689">
        <f t="shared" si="58"/>
        <v>0</v>
      </c>
      <c r="AA846" s="689">
        <f t="shared" si="60"/>
        <v>0</v>
      </c>
      <c r="AB846" s="683">
        <f t="shared" si="60"/>
        <v>0</v>
      </c>
      <c r="AC846" s="689">
        <f t="shared" si="60"/>
        <v>0</v>
      </c>
      <c r="AD846" s="689">
        <f t="shared" si="60"/>
        <v>0</v>
      </c>
      <c r="AE846" s="689">
        <f t="shared" si="60"/>
        <v>0</v>
      </c>
      <c r="AF846" s="689">
        <f t="shared" si="60"/>
        <v>0</v>
      </c>
      <c r="AG846" s="689">
        <f t="shared" si="60"/>
        <v>0</v>
      </c>
      <c r="AH846" s="689">
        <f t="shared" si="60"/>
        <v>1.9999999999999574E-2</v>
      </c>
      <c r="AI846" s="689">
        <f t="shared" si="60"/>
        <v>0</v>
      </c>
      <c r="AJ846" s="10"/>
      <c r="AK846" s="10"/>
      <c r="AL846" s="10"/>
      <c r="AM846" s="10"/>
      <c r="AN846" s="10"/>
      <c r="AO846" s="10"/>
      <c r="AP846" s="10"/>
      <c r="AQ846" s="10"/>
      <c r="AR846" s="10"/>
      <c r="AS846" s="10"/>
      <c r="AT846" s="10"/>
      <c r="AU846" s="10"/>
      <c r="AV846" s="10"/>
      <c r="AW846" s="10"/>
      <c r="AX846" s="10"/>
      <c r="AY846" s="10"/>
      <c r="AZ846" s="10"/>
      <c r="BA846" s="10"/>
      <c r="BB846" s="10"/>
      <c r="BC846" s="10"/>
      <c r="BD846" s="10"/>
      <c r="BE846" s="173"/>
    </row>
    <row r="847" spans="1:57">
      <c r="A847" s="688">
        <v>0.17361111111111113</v>
      </c>
      <c r="B847" s="689">
        <v>17.11</v>
      </c>
      <c r="C847" s="689">
        <v>18.8</v>
      </c>
      <c r="D847" s="689">
        <v>18.73</v>
      </c>
      <c r="E847" s="689">
        <v>17.61</v>
      </c>
      <c r="F847" s="689">
        <v>17.77</v>
      </c>
      <c r="G847" s="689">
        <v>19.59</v>
      </c>
      <c r="H847" s="689">
        <v>18.100000000000001</v>
      </c>
      <c r="I847" s="689">
        <v>16.420000000000002</v>
      </c>
      <c r="J847" s="683">
        <v>15.65</v>
      </c>
      <c r="K847" s="689">
        <v>18.059999999999999</v>
      </c>
      <c r="L847" s="689">
        <v>20.09</v>
      </c>
      <c r="M847" s="689">
        <v>17.77</v>
      </c>
      <c r="N847" s="689">
        <v>19.53</v>
      </c>
      <c r="O847" s="689">
        <v>18.89</v>
      </c>
      <c r="P847" s="689">
        <v>19.21</v>
      </c>
      <c r="Q847" s="689">
        <v>15.31</v>
      </c>
      <c r="R847" s="676"/>
      <c r="S847" s="694">
        <v>0.17361111111111113</v>
      </c>
      <c r="T847" s="689">
        <f t="shared" ref="T847:AC878" si="61">B847-B846</f>
        <v>0</v>
      </c>
      <c r="U847" s="689">
        <f t="shared" si="61"/>
        <v>0</v>
      </c>
      <c r="V847" s="689">
        <f t="shared" si="61"/>
        <v>0</v>
      </c>
      <c r="W847" s="689">
        <f t="shared" si="61"/>
        <v>0</v>
      </c>
      <c r="X847" s="689">
        <f t="shared" si="61"/>
        <v>0</v>
      </c>
      <c r="Y847" s="689">
        <f t="shared" si="61"/>
        <v>0</v>
      </c>
      <c r="Z847" s="689">
        <f t="shared" si="61"/>
        <v>0</v>
      </c>
      <c r="AA847" s="689">
        <f t="shared" si="60"/>
        <v>0</v>
      </c>
      <c r="AB847" s="683">
        <f t="shared" si="60"/>
        <v>0</v>
      </c>
      <c r="AC847" s="689">
        <f t="shared" si="60"/>
        <v>2.9999999999997584E-2</v>
      </c>
      <c r="AD847" s="689">
        <f t="shared" si="60"/>
        <v>0</v>
      </c>
      <c r="AE847" s="689">
        <f t="shared" si="60"/>
        <v>0</v>
      </c>
      <c r="AF847" s="689">
        <f t="shared" si="60"/>
        <v>0</v>
      </c>
      <c r="AG847" s="689">
        <f t="shared" si="60"/>
        <v>0</v>
      </c>
      <c r="AH847" s="689">
        <f t="shared" si="60"/>
        <v>1.0000000000001563E-2</v>
      </c>
      <c r="AI847" s="689">
        <f t="shared" si="60"/>
        <v>0</v>
      </c>
      <c r="AJ847" s="10"/>
      <c r="AK847" s="10"/>
      <c r="AL847" s="10"/>
      <c r="AM847" s="10"/>
      <c r="AN847" s="10"/>
      <c r="AO847" s="10"/>
      <c r="AP847" s="10"/>
      <c r="AQ847" s="10"/>
      <c r="AR847" s="10"/>
      <c r="AS847" s="10"/>
      <c r="AT847" s="10"/>
      <c r="AU847" s="10"/>
      <c r="AV847" s="10"/>
      <c r="AW847" s="10"/>
      <c r="AX847" s="10"/>
      <c r="AY847" s="10"/>
      <c r="AZ847" s="10"/>
      <c r="BA847" s="10"/>
      <c r="BB847" s="10"/>
      <c r="BC847" s="10"/>
      <c r="BD847" s="10"/>
      <c r="BE847" s="173"/>
    </row>
    <row r="848" spans="1:57">
      <c r="A848" s="688">
        <v>0.17708333333333334</v>
      </c>
      <c r="B848" s="689">
        <v>17.11</v>
      </c>
      <c r="C848" s="689">
        <v>18.8</v>
      </c>
      <c r="D848" s="689">
        <v>18.73</v>
      </c>
      <c r="E848" s="689">
        <v>17.64</v>
      </c>
      <c r="F848" s="689">
        <v>17.77</v>
      </c>
      <c r="G848" s="689">
        <v>19.59</v>
      </c>
      <c r="H848" s="689">
        <v>18.100000000000001</v>
      </c>
      <c r="I848" s="689">
        <v>16.420000000000002</v>
      </c>
      <c r="J848" s="683">
        <v>15.66</v>
      </c>
      <c r="K848" s="689">
        <v>18.059999999999999</v>
      </c>
      <c r="L848" s="689">
        <v>20.09</v>
      </c>
      <c r="M848" s="689">
        <v>17.8</v>
      </c>
      <c r="N848" s="689">
        <v>19.53</v>
      </c>
      <c r="O848" s="689">
        <v>18.89</v>
      </c>
      <c r="P848" s="689">
        <v>19.21</v>
      </c>
      <c r="Q848" s="689">
        <v>15.31</v>
      </c>
      <c r="R848" s="676"/>
      <c r="S848" s="694">
        <v>0.17708333333333334</v>
      </c>
      <c r="T848" s="689">
        <f t="shared" si="61"/>
        <v>0</v>
      </c>
      <c r="U848" s="689">
        <f t="shared" si="61"/>
        <v>0</v>
      </c>
      <c r="V848" s="689">
        <f t="shared" si="61"/>
        <v>0</v>
      </c>
      <c r="W848" s="689">
        <f t="shared" si="61"/>
        <v>3.0000000000001137E-2</v>
      </c>
      <c r="X848" s="689">
        <f t="shared" si="61"/>
        <v>0</v>
      </c>
      <c r="Y848" s="689">
        <f t="shared" si="61"/>
        <v>0</v>
      </c>
      <c r="Z848" s="689">
        <f t="shared" si="61"/>
        <v>0</v>
      </c>
      <c r="AA848" s="689">
        <f t="shared" si="60"/>
        <v>0</v>
      </c>
      <c r="AB848" s="683">
        <f t="shared" si="60"/>
        <v>9.9999999999997868E-3</v>
      </c>
      <c r="AC848" s="689">
        <f t="shared" si="60"/>
        <v>0</v>
      </c>
      <c r="AD848" s="689">
        <f t="shared" si="60"/>
        <v>0</v>
      </c>
      <c r="AE848" s="689">
        <f t="shared" si="60"/>
        <v>3.0000000000001137E-2</v>
      </c>
      <c r="AF848" s="689">
        <f t="shared" si="60"/>
        <v>0</v>
      </c>
      <c r="AG848" s="689">
        <f t="shared" si="60"/>
        <v>0</v>
      </c>
      <c r="AH848" s="689">
        <f t="shared" si="60"/>
        <v>0</v>
      </c>
      <c r="AI848" s="689">
        <f t="shared" si="60"/>
        <v>0</v>
      </c>
      <c r="AJ848" s="10"/>
      <c r="AK848" s="10"/>
      <c r="AL848" s="10"/>
      <c r="AM848" s="10"/>
      <c r="AN848" s="10"/>
      <c r="AO848" s="10"/>
      <c r="AP848" s="10"/>
      <c r="AQ848" s="10"/>
      <c r="AR848" s="10"/>
      <c r="AS848" s="10"/>
      <c r="AT848" s="10"/>
      <c r="AU848" s="10"/>
      <c r="AV848" s="10"/>
      <c r="AW848" s="10"/>
      <c r="AX848" s="10"/>
      <c r="AY848" s="10"/>
      <c r="AZ848" s="10"/>
      <c r="BA848" s="10"/>
      <c r="BB848" s="10"/>
      <c r="BC848" s="10"/>
      <c r="BD848" s="10"/>
      <c r="BE848" s="173"/>
    </row>
    <row r="849" spans="1:57">
      <c r="A849" s="688">
        <v>0.18055555555555555</v>
      </c>
      <c r="B849" s="689">
        <v>17.11</v>
      </c>
      <c r="C849" s="689">
        <v>18.8</v>
      </c>
      <c r="D849" s="689">
        <v>18.73</v>
      </c>
      <c r="E849" s="689">
        <v>17.64</v>
      </c>
      <c r="F849" s="689">
        <v>17.77</v>
      </c>
      <c r="G849" s="689">
        <v>19.59</v>
      </c>
      <c r="H849" s="689">
        <v>18.100000000000001</v>
      </c>
      <c r="I849" s="689">
        <v>16.420000000000002</v>
      </c>
      <c r="J849" s="683">
        <v>15.66</v>
      </c>
      <c r="K849" s="689">
        <v>18.059999999999999</v>
      </c>
      <c r="L849" s="689">
        <v>20.16</v>
      </c>
      <c r="M849" s="689">
        <v>17.8</v>
      </c>
      <c r="N849" s="689">
        <v>19.53</v>
      </c>
      <c r="O849" s="689">
        <v>18.89</v>
      </c>
      <c r="P849" s="689">
        <v>19.21</v>
      </c>
      <c r="Q849" s="689">
        <v>15.31</v>
      </c>
      <c r="R849" s="676"/>
      <c r="S849" s="694">
        <v>0.18055555555555555</v>
      </c>
      <c r="T849" s="689">
        <f t="shared" si="61"/>
        <v>0</v>
      </c>
      <c r="U849" s="689">
        <f t="shared" si="61"/>
        <v>0</v>
      </c>
      <c r="V849" s="689">
        <f t="shared" si="61"/>
        <v>0</v>
      </c>
      <c r="W849" s="689">
        <f t="shared" si="61"/>
        <v>0</v>
      </c>
      <c r="X849" s="689">
        <f t="shared" si="61"/>
        <v>0</v>
      </c>
      <c r="Y849" s="689">
        <f t="shared" si="61"/>
        <v>0</v>
      </c>
      <c r="Z849" s="689">
        <f t="shared" si="61"/>
        <v>0</v>
      </c>
      <c r="AA849" s="689">
        <f t="shared" si="60"/>
        <v>0</v>
      </c>
      <c r="AB849" s="683">
        <f t="shared" si="60"/>
        <v>0</v>
      </c>
      <c r="AC849" s="689">
        <f t="shared" si="60"/>
        <v>0</v>
      </c>
      <c r="AD849" s="689">
        <f t="shared" si="60"/>
        <v>7.0000000000000284E-2</v>
      </c>
      <c r="AE849" s="689">
        <f t="shared" si="60"/>
        <v>0</v>
      </c>
      <c r="AF849" s="689">
        <f t="shared" si="60"/>
        <v>0</v>
      </c>
      <c r="AG849" s="689">
        <f t="shared" si="60"/>
        <v>0</v>
      </c>
      <c r="AH849" s="689">
        <f t="shared" si="60"/>
        <v>0</v>
      </c>
      <c r="AI849" s="689">
        <f t="shared" si="60"/>
        <v>0</v>
      </c>
      <c r="AJ849" s="10"/>
      <c r="AK849" s="10"/>
      <c r="AL849" s="10"/>
      <c r="AM849" s="10"/>
      <c r="AN849" s="10"/>
      <c r="AO849" s="10"/>
      <c r="AP849" s="10"/>
      <c r="AQ849" s="10"/>
      <c r="AR849" s="10"/>
      <c r="AS849" s="10"/>
      <c r="AT849" s="10"/>
      <c r="AU849" s="10"/>
      <c r="AV849" s="10"/>
      <c r="AW849" s="10"/>
      <c r="AX849" s="10"/>
      <c r="AY849" s="10"/>
      <c r="AZ849" s="10"/>
      <c r="BA849" s="10"/>
      <c r="BB849" s="10"/>
      <c r="BC849" s="10"/>
      <c r="BD849" s="10"/>
      <c r="BE849" s="173"/>
    </row>
    <row r="850" spans="1:57">
      <c r="A850" s="688">
        <v>0.18402777777777779</v>
      </c>
      <c r="B850" s="689">
        <v>17.11</v>
      </c>
      <c r="C850" s="689">
        <v>18.88</v>
      </c>
      <c r="D850" s="689">
        <v>18.73</v>
      </c>
      <c r="E850" s="689">
        <v>17.64</v>
      </c>
      <c r="F850" s="689">
        <v>17.77</v>
      </c>
      <c r="G850" s="689">
        <v>19.59</v>
      </c>
      <c r="H850" s="689">
        <v>18.100000000000001</v>
      </c>
      <c r="I850" s="689">
        <v>16.420000000000002</v>
      </c>
      <c r="J850" s="683">
        <v>15.66</v>
      </c>
      <c r="K850" s="689">
        <v>18.059999999999999</v>
      </c>
      <c r="L850" s="689">
        <v>20.16</v>
      </c>
      <c r="M850" s="689">
        <v>17.809999999999999</v>
      </c>
      <c r="N850" s="689">
        <v>19.53</v>
      </c>
      <c r="O850" s="689">
        <v>18.89</v>
      </c>
      <c r="P850" s="689">
        <v>19.21</v>
      </c>
      <c r="Q850" s="689">
        <v>15.31</v>
      </c>
      <c r="R850" s="676"/>
      <c r="S850" s="694">
        <v>0.18402777777777779</v>
      </c>
      <c r="T850" s="689">
        <f t="shared" si="61"/>
        <v>0</v>
      </c>
      <c r="U850" s="689">
        <f t="shared" si="61"/>
        <v>7.9999999999998295E-2</v>
      </c>
      <c r="V850" s="689">
        <f t="shared" si="61"/>
        <v>0</v>
      </c>
      <c r="W850" s="689">
        <f t="shared" si="61"/>
        <v>0</v>
      </c>
      <c r="X850" s="689">
        <f t="shared" si="61"/>
        <v>0</v>
      </c>
      <c r="Y850" s="689">
        <f t="shared" si="61"/>
        <v>0</v>
      </c>
      <c r="Z850" s="689">
        <f t="shared" si="61"/>
        <v>0</v>
      </c>
      <c r="AA850" s="689">
        <f t="shared" si="60"/>
        <v>0</v>
      </c>
      <c r="AB850" s="683">
        <f t="shared" si="60"/>
        <v>0</v>
      </c>
      <c r="AC850" s="689">
        <f t="shared" si="60"/>
        <v>0</v>
      </c>
      <c r="AD850" s="689">
        <f t="shared" si="60"/>
        <v>0</v>
      </c>
      <c r="AE850" s="689">
        <f t="shared" si="60"/>
        <v>9.9999999999980105E-3</v>
      </c>
      <c r="AF850" s="689">
        <f t="shared" si="60"/>
        <v>0</v>
      </c>
      <c r="AG850" s="689">
        <f t="shared" si="60"/>
        <v>0</v>
      </c>
      <c r="AH850" s="689">
        <f t="shared" si="60"/>
        <v>0</v>
      </c>
      <c r="AI850" s="689">
        <f t="shared" si="60"/>
        <v>0</v>
      </c>
      <c r="AJ850" s="10"/>
      <c r="AK850" s="10"/>
      <c r="AL850" s="10"/>
      <c r="AM850" s="10"/>
      <c r="AN850" s="10"/>
      <c r="AO850" s="10"/>
      <c r="AP850" s="10"/>
      <c r="AQ850" s="10"/>
      <c r="AR850" s="10"/>
      <c r="AS850" s="10"/>
      <c r="AT850" s="10"/>
      <c r="AU850" s="10"/>
      <c r="AV850" s="10"/>
      <c r="AW850" s="10"/>
      <c r="AX850" s="10"/>
      <c r="AY850" s="10"/>
      <c r="AZ850" s="10"/>
      <c r="BA850" s="10"/>
      <c r="BB850" s="10"/>
      <c r="BC850" s="10"/>
      <c r="BD850" s="10"/>
      <c r="BE850" s="173"/>
    </row>
    <row r="851" spans="1:57">
      <c r="A851" s="688">
        <v>0.1875</v>
      </c>
      <c r="B851" s="689">
        <v>17.149999999999999</v>
      </c>
      <c r="C851" s="689">
        <v>18.989999999999998</v>
      </c>
      <c r="D851" s="689">
        <v>18.73</v>
      </c>
      <c r="E851" s="689">
        <v>17.64</v>
      </c>
      <c r="F851" s="689">
        <v>17.77</v>
      </c>
      <c r="G851" s="689">
        <v>19.59</v>
      </c>
      <c r="H851" s="689">
        <v>18.100000000000001</v>
      </c>
      <c r="I851" s="689">
        <v>16.420000000000002</v>
      </c>
      <c r="J851" s="683">
        <v>15.66</v>
      </c>
      <c r="K851" s="689">
        <v>18.059999999999999</v>
      </c>
      <c r="L851" s="689">
        <v>20.16</v>
      </c>
      <c r="M851" s="689">
        <v>17.809999999999999</v>
      </c>
      <c r="N851" s="689">
        <v>19.53</v>
      </c>
      <c r="O851" s="689">
        <v>18.89</v>
      </c>
      <c r="P851" s="689">
        <v>19.21</v>
      </c>
      <c r="Q851" s="689">
        <v>15.31</v>
      </c>
      <c r="R851" s="676"/>
      <c r="S851" s="694">
        <v>0.1875</v>
      </c>
      <c r="T851" s="689">
        <f t="shared" si="61"/>
        <v>3.9999999999999147E-2</v>
      </c>
      <c r="U851" s="689">
        <f t="shared" si="61"/>
        <v>0.10999999999999943</v>
      </c>
      <c r="V851" s="689">
        <f t="shared" si="61"/>
        <v>0</v>
      </c>
      <c r="W851" s="689">
        <f t="shared" si="61"/>
        <v>0</v>
      </c>
      <c r="X851" s="689">
        <f t="shared" si="61"/>
        <v>0</v>
      </c>
      <c r="Y851" s="689">
        <f t="shared" si="61"/>
        <v>0</v>
      </c>
      <c r="Z851" s="689">
        <f t="shared" si="61"/>
        <v>0</v>
      </c>
      <c r="AA851" s="689">
        <f t="shared" si="60"/>
        <v>0</v>
      </c>
      <c r="AB851" s="683">
        <f t="shared" si="60"/>
        <v>0</v>
      </c>
      <c r="AC851" s="689">
        <f t="shared" si="60"/>
        <v>0</v>
      </c>
      <c r="AD851" s="689">
        <f t="shared" si="60"/>
        <v>0</v>
      </c>
      <c r="AE851" s="689">
        <f t="shared" si="60"/>
        <v>0</v>
      </c>
      <c r="AF851" s="689">
        <f t="shared" si="60"/>
        <v>0</v>
      </c>
      <c r="AG851" s="689">
        <f t="shared" si="60"/>
        <v>0</v>
      </c>
      <c r="AH851" s="689">
        <f t="shared" si="60"/>
        <v>0</v>
      </c>
      <c r="AI851" s="689">
        <f t="shared" si="60"/>
        <v>0</v>
      </c>
      <c r="AJ851" s="10"/>
      <c r="AK851" s="10"/>
      <c r="AL851" s="10"/>
      <c r="AM851" s="10"/>
      <c r="AN851" s="10"/>
      <c r="AO851" s="10"/>
      <c r="AP851" s="10"/>
      <c r="AQ851" s="10"/>
      <c r="AR851" s="10"/>
      <c r="AS851" s="10"/>
      <c r="AT851" s="10"/>
      <c r="AU851" s="10"/>
      <c r="AV851" s="10"/>
      <c r="AW851" s="10"/>
      <c r="AX851" s="10"/>
      <c r="AY851" s="10"/>
      <c r="AZ851" s="10"/>
      <c r="BA851" s="10"/>
      <c r="BB851" s="10"/>
      <c r="BC851" s="10"/>
      <c r="BD851" s="10"/>
      <c r="BE851" s="173"/>
    </row>
    <row r="852" spans="1:57">
      <c r="A852" s="688">
        <v>0.19097222222222221</v>
      </c>
      <c r="B852" s="689">
        <v>17.149999999999999</v>
      </c>
      <c r="C852" s="689">
        <v>19.02</v>
      </c>
      <c r="D852" s="689">
        <v>18.73</v>
      </c>
      <c r="E852" s="689">
        <v>17.93</v>
      </c>
      <c r="F852" s="689">
        <v>17.77</v>
      </c>
      <c r="G852" s="689">
        <v>19.59</v>
      </c>
      <c r="H852" s="689">
        <v>18.100000000000001</v>
      </c>
      <c r="I852" s="689">
        <v>16.420000000000002</v>
      </c>
      <c r="J852" s="683">
        <v>15.66</v>
      </c>
      <c r="K852" s="689">
        <v>18.059999999999999</v>
      </c>
      <c r="L852" s="689">
        <v>20.16</v>
      </c>
      <c r="M852" s="689">
        <v>17.809999999999999</v>
      </c>
      <c r="N852" s="689">
        <v>19.53</v>
      </c>
      <c r="O852" s="689">
        <v>18.89</v>
      </c>
      <c r="P852" s="689">
        <v>19.21</v>
      </c>
      <c r="Q852" s="689">
        <v>15.31</v>
      </c>
      <c r="R852" s="676"/>
      <c r="S852" s="694">
        <v>0.19097222222222221</v>
      </c>
      <c r="T852" s="689">
        <f t="shared" si="61"/>
        <v>0</v>
      </c>
      <c r="U852" s="689">
        <f t="shared" si="61"/>
        <v>3.0000000000001137E-2</v>
      </c>
      <c r="V852" s="689">
        <f t="shared" si="61"/>
        <v>0</v>
      </c>
      <c r="W852" s="689">
        <f t="shared" si="61"/>
        <v>0.28999999999999915</v>
      </c>
      <c r="X852" s="689">
        <f t="shared" si="61"/>
        <v>0</v>
      </c>
      <c r="Y852" s="689">
        <f t="shared" si="61"/>
        <v>0</v>
      </c>
      <c r="Z852" s="689">
        <f t="shared" si="61"/>
        <v>0</v>
      </c>
      <c r="AA852" s="689">
        <f t="shared" si="60"/>
        <v>0</v>
      </c>
      <c r="AB852" s="683">
        <f t="shared" si="60"/>
        <v>0</v>
      </c>
      <c r="AC852" s="689">
        <f t="shared" si="60"/>
        <v>0</v>
      </c>
      <c r="AD852" s="689">
        <f t="shared" si="60"/>
        <v>0</v>
      </c>
      <c r="AE852" s="689">
        <f t="shared" si="60"/>
        <v>0</v>
      </c>
      <c r="AF852" s="689">
        <f t="shared" si="60"/>
        <v>0</v>
      </c>
      <c r="AG852" s="689">
        <f t="shared" si="60"/>
        <v>0</v>
      </c>
      <c r="AH852" s="689">
        <f t="shared" si="60"/>
        <v>0</v>
      </c>
      <c r="AI852" s="689">
        <f t="shared" si="60"/>
        <v>0</v>
      </c>
      <c r="AJ852" s="10"/>
      <c r="AK852" s="10"/>
      <c r="AL852" s="10"/>
      <c r="AM852" s="10"/>
      <c r="AN852" s="10"/>
      <c r="AO852" s="10"/>
      <c r="AP852" s="10"/>
      <c r="AQ852" s="10"/>
      <c r="AR852" s="10"/>
      <c r="AS852" s="10"/>
      <c r="AT852" s="10"/>
      <c r="AU852" s="10"/>
      <c r="AV852" s="10"/>
      <c r="AW852" s="10"/>
      <c r="AX852" s="10"/>
      <c r="AY852" s="10"/>
      <c r="AZ852" s="10"/>
      <c r="BA852" s="10"/>
      <c r="BB852" s="10"/>
      <c r="BC852" s="10"/>
      <c r="BD852" s="10"/>
      <c r="BE852" s="173"/>
    </row>
    <row r="853" spans="1:57">
      <c r="A853" s="688">
        <v>0.19444444444444445</v>
      </c>
      <c r="B853" s="689">
        <v>17.18</v>
      </c>
      <c r="C853" s="689">
        <v>19.02</v>
      </c>
      <c r="D853" s="689">
        <v>18.73</v>
      </c>
      <c r="E853" s="689">
        <v>17.93</v>
      </c>
      <c r="F853" s="689">
        <v>17.8</v>
      </c>
      <c r="G853" s="689">
        <v>19.59</v>
      </c>
      <c r="H853" s="689">
        <v>18.16</v>
      </c>
      <c r="I853" s="689">
        <v>16.420000000000002</v>
      </c>
      <c r="J853" s="683">
        <v>15.66</v>
      </c>
      <c r="K853" s="689">
        <v>18.059999999999999</v>
      </c>
      <c r="L853" s="689">
        <v>20.16</v>
      </c>
      <c r="M853" s="689">
        <v>17.829999999999998</v>
      </c>
      <c r="N853" s="689">
        <v>19.53</v>
      </c>
      <c r="O853" s="689">
        <v>18.89</v>
      </c>
      <c r="P853" s="689">
        <v>19.21</v>
      </c>
      <c r="Q853" s="689">
        <v>15.31</v>
      </c>
      <c r="R853" s="676"/>
      <c r="S853" s="694">
        <v>0.19444444444444445</v>
      </c>
      <c r="T853" s="689">
        <f t="shared" si="61"/>
        <v>3.0000000000001137E-2</v>
      </c>
      <c r="U853" s="689">
        <f t="shared" si="61"/>
        <v>0</v>
      </c>
      <c r="V853" s="689">
        <f t="shared" si="61"/>
        <v>0</v>
      </c>
      <c r="W853" s="689">
        <f t="shared" si="61"/>
        <v>0</v>
      </c>
      <c r="X853" s="689">
        <f t="shared" si="61"/>
        <v>3.0000000000001137E-2</v>
      </c>
      <c r="Y853" s="689">
        <f t="shared" si="61"/>
        <v>0</v>
      </c>
      <c r="Z853" s="689">
        <f t="shared" si="61"/>
        <v>5.9999999999998721E-2</v>
      </c>
      <c r="AA853" s="689">
        <f t="shared" si="60"/>
        <v>0</v>
      </c>
      <c r="AB853" s="683">
        <f t="shared" si="60"/>
        <v>0</v>
      </c>
      <c r="AC853" s="689">
        <f t="shared" si="60"/>
        <v>0</v>
      </c>
      <c r="AD853" s="689">
        <f t="shared" si="60"/>
        <v>0</v>
      </c>
      <c r="AE853" s="689">
        <f t="shared" si="60"/>
        <v>1.9999999999999574E-2</v>
      </c>
      <c r="AF853" s="689">
        <f t="shared" si="60"/>
        <v>0</v>
      </c>
      <c r="AG853" s="689">
        <f t="shared" si="60"/>
        <v>0</v>
      </c>
      <c r="AH853" s="689">
        <f t="shared" si="60"/>
        <v>0</v>
      </c>
      <c r="AI853" s="689">
        <f t="shared" si="60"/>
        <v>0</v>
      </c>
      <c r="AJ853" s="10"/>
      <c r="AK853" s="10"/>
      <c r="AL853" s="10"/>
      <c r="AM853" s="10"/>
      <c r="AN853" s="10"/>
      <c r="AO853" s="10"/>
      <c r="AP853" s="10"/>
      <c r="AQ853" s="10"/>
      <c r="AR853" s="10"/>
      <c r="AS853" s="10"/>
      <c r="AT853" s="10"/>
      <c r="AU853" s="10"/>
      <c r="AV853" s="10"/>
      <c r="AW853" s="10"/>
      <c r="AX853" s="10"/>
      <c r="AY853" s="10"/>
      <c r="AZ853" s="10"/>
      <c r="BA853" s="10"/>
      <c r="BB853" s="10"/>
      <c r="BC853" s="10"/>
      <c r="BD853" s="10"/>
      <c r="BE853" s="173"/>
    </row>
    <row r="854" spans="1:57">
      <c r="A854" s="688">
        <v>0.19791666666666666</v>
      </c>
      <c r="B854" s="689">
        <v>17.18</v>
      </c>
      <c r="C854" s="689">
        <v>19.02</v>
      </c>
      <c r="D854" s="689">
        <v>18.73</v>
      </c>
      <c r="E854" s="689">
        <v>17.93</v>
      </c>
      <c r="F854" s="689">
        <v>17.829999999999998</v>
      </c>
      <c r="G854" s="689">
        <v>19.600000000000001</v>
      </c>
      <c r="H854" s="689">
        <v>18.54</v>
      </c>
      <c r="I854" s="689">
        <v>16.43</v>
      </c>
      <c r="J854" s="683">
        <v>15.99</v>
      </c>
      <c r="K854" s="689">
        <v>18.079999999999998</v>
      </c>
      <c r="L854" s="689">
        <v>20.16</v>
      </c>
      <c r="M854" s="689">
        <v>17.829999999999998</v>
      </c>
      <c r="N854" s="689">
        <v>19.53</v>
      </c>
      <c r="O854" s="689">
        <v>18.89</v>
      </c>
      <c r="P854" s="689">
        <v>19.21</v>
      </c>
      <c r="Q854" s="689">
        <v>15.31</v>
      </c>
      <c r="R854" s="676"/>
      <c r="S854" s="694">
        <v>0.19791666666666666</v>
      </c>
      <c r="T854" s="689">
        <f t="shared" si="61"/>
        <v>0</v>
      </c>
      <c r="U854" s="689">
        <f t="shared" si="61"/>
        <v>0</v>
      </c>
      <c r="V854" s="689">
        <f t="shared" si="61"/>
        <v>0</v>
      </c>
      <c r="W854" s="689">
        <f t="shared" si="61"/>
        <v>0</v>
      </c>
      <c r="X854" s="689">
        <f t="shared" si="61"/>
        <v>2.9999999999997584E-2</v>
      </c>
      <c r="Y854" s="689">
        <f t="shared" si="61"/>
        <v>1.0000000000001563E-2</v>
      </c>
      <c r="Z854" s="689">
        <f t="shared" si="61"/>
        <v>0.37999999999999901</v>
      </c>
      <c r="AA854" s="689">
        <f t="shared" si="60"/>
        <v>9.9999999999980105E-3</v>
      </c>
      <c r="AB854" s="683">
        <f t="shared" si="60"/>
        <v>0.33000000000000007</v>
      </c>
      <c r="AC854" s="689">
        <f t="shared" si="60"/>
        <v>1.9999999999999574E-2</v>
      </c>
      <c r="AD854" s="689">
        <f t="shared" si="60"/>
        <v>0</v>
      </c>
      <c r="AE854" s="689">
        <f t="shared" si="60"/>
        <v>0</v>
      </c>
      <c r="AF854" s="689">
        <f t="shared" si="60"/>
        <v>0</v>
      </c>
      <c r="AG854" s="689">
        <f t="shared" si="60"/>
        <v>0</v>
      </c>
      <c r="AH854" s="689">
        <f t="shared" si="60"/>
        <v>0</v>
      </c>
      <c r="AI854" s="689">
        <f t="shared" si="60"/>
        <v>0</v>
      </c>
      <c r="AJ854" s="10"/>
      <c r="AK854" s="10"/>
      <c r="AL854" s="10"/>
      <c r="AM854" s="10"/>
      <c r="AN854" s="10"/>
      <c r="AO854" s="10"/>
      <c r="AP854" s="10"/>
      <c r="AQ854" s="10"/>
      <c r="AR854" s="10"/>
      <c r="AS854" s="10"/>
      <c r="AT854" s="10"/>
      <c r="AU854" s="10"/>
      <c r="AV854" s="10"/>
      <c r="AW854" s="10"/>
      <c r="AX854" s="10"/>
      <c r="AY854" s="10"/>
      <c r="AZ854" s="10"/>
      <c r="BA854" s="10"/>
      <c r="BB854" s="10"/>
      <c r="BC854" s="10"/>
      <c r="BD854" s="10"/>
      <c r="BE854" s="173"/>
    </row>
    <row r="855" spans="1:57">
      <c r="A855" s="688">
        <v>0.20138888888888887</v>
      </c>
      <c r="B855" s="689">
        <v>17.3</v>
      </c>
      <c r="C855" s="689">
        <v>19.02</v>
      </c>
      <c r="D855" s="689">
        <v>18.73</v>
      </c>
      <c r="E855" s="689">
        <v>17.97</v>
      </c>
      <c r="F855" s="689">
        <v>17.84</v>
      </c>
      <c r="G855" s="689">
        <v>19.600000000000001</v>
      </c>
      <c r="H855" s="689">
        <v>18.54</v>
      </c>
      <c r="I855" s="689">
        <v>16.43</v>
      </c>
      <c r="J855" s="683">
        <v>16.02</v>
      </c>
      <c r="K855" s="689">
        <v>18.079999999999998</v>
      </c>
      <c r="L855" s="689">
        <v>20.23</v>
      </c>
      <c r="M855" s="689">
        <v>17.899999999999999</v>
      </c>
      <c r="N855" s="689">
        <v>19.59</v>
      </c>
      <c r="O855" s="689">
        <v>18.89</v>
      </c>
      <c r="P855" s="689">
        <v>19.21</v>
      </c>
      <c r="Q855" s="689">
        <v>15.31</v>
      </c>
      <c r="R855" s="676"/>
      <c r="S855" s="694">
        <v>0.20138888888888887</v>
      </c>
      <c r="T855" s="689">
        <f t="shared" si="61"/>
        <v>0.12000000000000099</v>
      </c>
      <c r="U855" s="689">
        <f t="shared" si="61"/>
        <v>0</v>
      </c>
      <c r="V855" s="689">
        <f t="shared" si="61"/>
        <v>0</v>
      </c>
      <c r="W855" s="689">
        <f t="shared" si="61"/>
        <v>3.9999999999999147E-2</v>
      </c>
      <c r="X855" s="689">
        <f t="shared" si="61"/>
        <v>1.0000000000001563E-2</v>
      </c>
      <c r="Y855" s="689">
        <f t="shared" si="61"/>
        <v>0</v>
      </c>
      <c r="Z855" s="689">
        <f t="shared" si="61"/>
        <v>0</v>
      </c>
      <c r="AA855" s="689">
        <f t="shared" si="60"/>
        <v>0</v>
      </c>
      <c r="AB855" s="683">
        <f t="shared" si="60"/>
        <v>2.9999999999999361E-2</v>
      </c>
      <c r="AC855" s="689">
        <f t="shared" si="60"/>
        <v>0</v>
      </c>
      <c r="AD855" s="689">
        <f t="shared" si="60"/>
        <v>7.0000000000000284E-2</v>
      </c>
      <c r="AE855" s="689">
        <f t="shared" si="60"/>
        <v>7.0000000000000284E-2</v>
      </c>
      <c r="AF855" s="689">
        <f t="shared" si="60"/>
        <v>5.9999999999998721E-2</v>
      </c>
      <c r="AG855" s="689">
        <f t="shared" si="60"/>
        <v>0</v>
      </c>
      <c r="AH855" s="689">
        <f t="shared" si="60"/>
        <v>0</v>
      </c>
      <c r="AI855" s="689">
        <f t="shared" si="60"/>
        <v>0</v>
      </c>
      <c r="AJ855" s="10"/>
      <c r="AK855" s="10"/>
      <c r="AL855" s="10"/>
      <c r="AM855" s="10"/>
      <c r="AN855" s="10"/>
      <c r="AO855" s="10"/>
      <c r="AP855" s="10"/>
      <c r="AQ855" s="10"/>
      <c r="AR855" s="10"/>
      <c r="AS855" s="10"/>
      <c r="AT855" s="10"/>
      <c r="AU855" s="10"/>
      <c r="AV855" s="10"/>
      <c r="AW855" s="10"/>
      <c r="AX855" s="10"/>
      <c r="AY855" s="10"/>
      <c r="AZ855" s="10"/>
      <c r="BA855" s="10"/>
      <c r="BB855" s="10"/>
      <c r="BC855" s="10"/>
      <c r="BD855" s="10"/>
      <c r="BE855" s="173"/>
    </row>
    <row r="856" spans="1:57" ht="16" thickBot="1">
      <c r="A856" s="688">
        <v>0.20486111111111113</v>
      </c>
      <c r="B856" s="689">
        <v>17.3</v>
      </c>
      <c r="C856" s="689">
        <v>19.02</v>
      </c>
      <c r="D856" s="689">
        <v>18.73</v>
      </c>
      <c r="E856" s="689">
        <v>17.97</v>
      </c>
      <c r="F856" s="689">
        <v>17.84</v>
      </c>
      <c r="G856" s="689">
        <v>19.600000000000001</v>
      </c>
      <c r="H856" s="689">
        <v>18.54</v>
      </c>
      <c r="I856" s="689">
        <v>16.43</v>
      </c>
      <c r="J856" s="683">
        <v>16.02</v>
      </c>
      <c r="K856" s="689">
        <v>18.079999999999998</v>
      </c>
      <c r="L856" s="689">
        <v>20.29</v>
      </c>
      <c r="M856" s="689">
        <v>17.899999999999999</v>
      </c>
      <c r="N856" s="689">
        <v>19.82</v>
      </c>
      <c r="O856" s="689">
        <v>18.89</v>
      </c>
      <c r="P856" s="689">
        <v>19.21</v>
      </c>
      <c r="Q856" s="689">
        <v>15.32</v>
      </c>
      <c r="R856" s="676"/>
      <c r="S856" s="694">
        <v>0.20486111111111113</v>
      </c>
      <c r="T856" s="689">
        <f t="shared" si="61"/>
        <v>0</v>
      </c>
      <c r="U856" s="689">
        <f t="shared" si="61"/>
        <v>0</v>
      </c>
      <c r="V856" s="689">
        <f t="shared" si="61"/>
        <v>0</v>
      </c>
      <c r="W856" s="689">
        <f t="shared" si="61"/>
        <v>0</v>
      </c>
      <c r="X856" s="689">
        <f t="shared" si="61"/>
        <v>0</v>
      </c>
      <c r="Y856" s="689">
        <f t="shared" si="61"/>
        <v>0</v>
      </c>
      <c r="Z856" s="689">
        <f t="shared" si="61"/>
        <v>0</v>
      </c>
      <c r="AA856" s="689">
        <f t="shared" si="60"/>
        <v>0</v>
      </c>
      <c r="AB856" s="683">
        <f t="shared" si="60"/>
        <v>0</v>
      </c>
      <c r="AC856" s="689">
        <f t="shared" si="60"/>
        <v>0</v>
      </c>
      <c r="AD856" s="689">
        <f t="shared" si="60"/>
        <v>5.9999999999998721E-2</v>
      </c>
      <c r="AE856" s="689">
        <f t="shared" si="60"/>
        <v>0</v>
      </c>
      <c r="AF856" s="689">
        <f t="shared" si="60"/>
        <v>0.23000000000000043</v>
      </c>
      <c r="AG856" s="689">
        <f t="shared" si="60"/>
        <v>0</v>
      </c>
      <c r="AH856" s="689">
        <f t="shared" si="60"/>
        <v>0</v>
      </c>
      <c r="AI856" s="689">
        <f t="shared" si="60"/>
        <v>9.9999999999997868E-3</v>
      </c>
      <c r="AJ856" s="10"/>
      <c r="AK856" s="10"/>
      <c r="AL856" s="10"/>
      <c r="AM856" s="10"/>
      <c r="AN856" s="10"/>
      <c r="AO856" s="10"/>
      <c r="AP856" s="10"/>
      <c r="AQ856" s="10"/>
      <c r="AR856" s="10"/>
      <c r="AS856" s="10"/>
      <c r="AT856" s="10"/>
      <c r="AU856" s="10"/>
      <c r="AV856" s="10"/>
      <c r="AW856" s="10"/>
      <c r="AX856" s="10"/>
      <c r="AY856" s="10"/>
      <c r="AZ856" s="10"/>
      <c r="BA856" s="10"/>
      <c r="BB856" s="10"/>
      <c r="BC856" s="10"/>
      <c r="BD856" s="10"/>
      <c r="BE856" s="173"/>
    </row>
    <row r="857" spans="1:57" ht="16" thickTop="1">
      <c r="A857" s="693">
        <v>0.20833333333333334</v>
      </c>
      <c r="B857" s="685">
        <v>17.3</v>
      </c>
      <c r="C857" s="685">
        <v>19.02</v>
      </c>
      <c r="D857" s="685">
        <v>18.8</v>
      </c>
      <c r="E857" s="685">
        <v>17.97</v>
      </c>
      <c r="F857" s="685">
        <v>17.84</v>
      </c>
      <c r="G857" s="685">
        <v>19.62</v>
      </c>
      <c r="H857" s="685">
        <v>18.54</v>
      </c>
      <c r="I857" s="685">
        <v>16.43</v>
      </c>
      <c r="J857" s="686">
        <v>16.02</v>
      </c>
      <c r="K857" s="685">
        <v>18.079999999999998</v>
      </c>
      <c r="L857" s="685">
        <v>20.29</v>
      </c>
      <c r="M857" s="685">
        <v>17.899999999999999</v>
      </c>
      <c r="N857" s="685">
        <v>19.88</v>
      </c>
      <c r="O857" s="685">
        <v>18.920000000000002</v>
      </c>
      <c r="P857" s="685">
        <v>19.21</v>
      </c>
      <c r="Q857" s="685">
        <v>15.48</v>
      </c>
      <c r="R857" s="676"/>
      <c r="S857" s="684">
        <v>0.20833333333333334</v>
      </c>
      <c r="T857" s="685">
        <f t="shared" si="61"/>
        <v>0</v>
      </c>
      <c r="U857" s="685">
        <f t="shared" si="61"/>
        <v>0</v>
      </c>
      <c r="V857" s="685">
        <f t="shared" si="61"/>
        <v>7.0000000000000284E-2</v>
      </c>
      <c r="W857" s="685">
        <f t="shared" si="61"/>
        <v>0</v>
      </c>
      <c r="X857" s="685">
        <f t="shared" si="61"/>
        <v>0</v>
      </c>
      <c r="Y857" s="685">
        <f t="shared" si="61"/>
        <v>1.9999999999999574E-2</v>
      </c>
      <c r="Z857" s="685">
        <f t="shared" si="61"/>
        <v>0</v>
      </c>
      <c r="AA857" s="685">
        <f t="shared" si="60"/>
        <v>0</v>
      </c>
      <c r="AB857" s="686">
        <f t="shared" si="60"/>
        <v>0</v>
      </c>
      <c r="AC857" s="685">
        <f t="shared" si="60"/>
        <v>0</v>
      </c>
      <c r="AD857" s="685">
        <f t="shared" si="60"/>
        <v>0</v>
      </c>
      <c r="AE857" s="685">
        <f t="shared" si="60"/>
        <v>0</v>
      </c>
      <c r="AF857" s="685">
        <f t="shared" si="60"/>
        <v>5.9999999999998721E-2</v>
      </c>
      <c r="AG857" s="685">
        <f t="shared" si="60"/>
        <v>3.0000000000001137E-2</v>
      </c>
      <c r="AH857" s="685">
        <f t="shared" si="60"/>
        <v>0</v>
      </c>
      <c r="AI857" s="685">
        <f t="shared" si="60"/>
        <v>0.16000000000000014</v>
      </c>
      <c r="AJ857" s="10"/>
      <c r="AK857" s="10"/>
      <c r="AL857" s="10"/>
      <c r="AM857" s="10"/>
      <c r="AN857" s="10"/>
      <c r="AO857" s="10"/>
      <c r="AP857" s="10"/>
      <c r="AQ857" s="10"/>
      <c r="AR857" s="10"/>
      <c r="AS857" s="10"/>
      <c r="AT857" s="10"/>
      <c r="AU857" s="10"/>
      <c r="AV857" s="10"/>
      <c r="AW857" s="10"/>
      <c r="AX857" s="10"/>
      <c r="AY857" s="10"/>
      <c r="AZ857" s="10"/>
      <c r="BA857" s="10"/>
      <c r="BB857" s="10"/>
      <c r="BC857" s="10"/>
      <c r="BD857" s="10"/>
      <c r="BE857" s="173"/>
    </row>
    <row r="858" spans="1:57">
      <c r="A858" s="688">
        <v>0.21180555555555555</v>
      </c>
      <c r="B858" s="689">
        <v>17.3</v>
      </c>
      <c r="C858" s="689">
        <v>19.02</v>
      </c>
      <c r="D858" s="689">
        <v>18.850000000000001</v>
      </c>
      <c r="E858" s="689">
        <v>17.97</v>
      </c>
      <c r="F858" s="689">
        <v>17.84</v>
      </c>
      <c r="G858" s="689">
        <v>19.62</v>
      </c>
      <c r="H858" s="689">
        <v>18.54</v>
      </c>
      <c r="I858" s="689">
        <v>16.46</v>
      </c>
      <c r="J858" s="683">
        <v>16.02</v>
      </c>
      <c r="K858" s="689">
        <v>18.09</v>
      </c>
      <c r="L858" s="689">
        <v>20.29</v>
      </c>
      <c r="M858" s="689">
        <v>17.899999999999999</v>
      </c>
      <c r="N858" s="689">
        <v>19.91</v>
      </c>
      <c r="O858" s="689">
        <v>18.920000000000002</v>
      </c>
      <c r="P858" s="689">
        <v>19.21</v>
      </c>
      <c r="Q858" s="689">
        <v>15.48</v>
      </c>
      <c r="R858" s="676"/>
      <c r="S858" s="694">
        <v>0.21180555555555555</v>
      </c>
      <c r="T858" s="689">
        <f t="shared" si="61"/>
        <v>0</v>
      </c>
      <c r="U858" s="689">
        <f t="shared" si="61"/>
        <v>0</v>
      </c>
      <c r="V858" s="689">
        <f t="shared" si="61"/>
        <v>5.0000000000000711E-2</v>
      </c>
      <c r="W858" s="689">
        <f t="shared" si="61"/>
        <v>0</v>
      </c>
      <c r="X858" s="689">
        <f t="shared" si="61"/>
        <v>0</v>
      </c>
      <c r="Y858" s="689">
        <f t="shared" si="61"/>
        <v>0</v>
      </c>
      <c r="Z858" s="689">
        <f t="shared" si="61"/>
        <v>0</v>
      </c>
      <c r="AA858" s="689">
        <f t="shared" si="60"/>
        <v>3.0000000000001137E-2</v>
      </c>
      <c r="AB858" s="683">
        <f t="shared" si="60"/>
        <v>0</v>
      </c>
      <c r="AC858" s="689">
        <f t="shared" si="60"/>
        <v>1.0000000000001563E-2</v>
      </c>
      <c r="AD858" s="689">
        <f t="shared" si="60"/>
        <v>0</v>
      </c>
      <c r="AE858" s="689">
        <f t="shared" si="60"/>
        <v>0</v>
      </c>
      <c r="AF858" s="689">
        <f t="shared" si="60"/>
        <v>3.0000000000001137E-2</v>
      </c>
      <c r="AG858" s="689">
        <f t="shared" si="60"/>
        <v>0</v>
      </c>
      <c r="AH858" s="689">
        <f t="shared" si="60"/>
        <v>0</v>
      </c>
      <c r="AI858" s="689">
        <f t="shared" si="60"/>
        <v>0</v>
      </c>
      <c r="AJ858" s="10"/>
      <c r="AK858" s="10"/>
      <c r="AL858" s="10"/>
      <c r="AM858" s="10"/>
      <c r="AN858" s="10"/>
      <c r="AO858" s="10"/>
      <c r="AP858" s="10"/>
      <c r="AQ858" s="10"/>
      <c r="AR858" s="10"/>
      <c r="AS858" s="10"/>
      <c r="AT858" s="10"/>
      <c r="AU858" s="10"/>
      <c r="AV858" s="10"/>
      <c r="AW858" s="10"/>
      <c r="AX858" s="10"/>
      <c r="AY858" s="10"/>
      <c r="AZ858" s="10"/>
      <c r="BA858" s="10"/>
      <c r="BB858" s="10"/>
      <c r="BC858" s="10"/>
      <c r="BD858" s="10"/>
      <c r="BE858" s="173"/>
    </row>
    <row r="859" spans="1:57">
      <c r="A859" s="688">
        <v>0.21527777777777779</v>
      </c>
      <c r="B859" s="689">
        <v>17.3</v>
      </c>
      <c r="C859" s="689">
        <v>19.02</v>
      </c>
      <c r="D859" s="689">
        <v>18.89</v>
      </c>
      <c r="E859" s="689">
        <v>17.97</v>
      </c>
      <c r="F859" s="689">
        <v>17.84</v>
      </c>
      <c r="G859" s="689">
        <v>19.62</v>
      </c>
      <c r="H859" s="689">
        <v>18.54</v>
      </c>
      <c r="I859" s="689">
        <v>16.489999999999998</v>
      </c>
      <c r="J859" s="683">
        <v>16.02</v>
      </c>
      <c r="K859" s="689">
        <v>18.09</v>
      </c>
      <c r="L859" s="689">
        <v>20.29</v>
      </c>
      <c r="M859" s="689">
        <v>17.899999999999999</v>
      </c>
      <c r="N859" s="689">
        <v>19.920000000000002</v>
      </c>
      <c r="O859" s="689">
        <v>18.920000000000002</v>
      </c>
      <c r="P859" s="689">
        <v>19.21</v>
      </c>
      <c r="Q859" s="689">
        <v>15.48</v>
      </c>
      <c r="R859" s="676"/>
      <c r="S859" s="694">
        <v>0.21527777777777779</v>
      </c>
      <c r="T859" s="689">
        <f t="shared" si="61"/>
        <v>0</v>
      </c>
      <c r="U859" s="689">
        <f t="shared" si="61"/>
        <v>0</v>
      </c>
      <c r="V859" s="689">
        <f t="shared" si="61"/>
        <v>3.9999999999999147E-2</v>
      </c>
      <c r="W859" s="689">
        <f t="shared" si="61"/>
        <v>0</v>
      </c>
      <c r="X859" s="689">
        <f t="shared" si="61"/>
        <v>0</v>
      </c>
      <c r="Y859" s="689">
        <f t="shared" si="61"/>
        <v>0</v>
      </c>
      <c r="Z859" s="689">
        <f t="shared" si="61"/>
        <v>0</v>
      </c>
      <c r="AA859" s="689">
        <f t="shared" si="60"/>
        <v>2.9999999999997584E-2</v>
      </c>
      <c r="AB859" s="683">
        <f t="shared" si="60"/>
        <v>0</v>
      </c>
      <c r="AC859" s="689">
        <f t="shared" si="60"/>
        <v>0</v>
      </c>
      <c r="AD859" s="689">
        <f t="shared" si="60"/>
        <v>0</v>
      </c>
      <c r="AE859" s="689">
        <f t="shared" si="60"/>
        <v>0</v>
      </c>
      <c r="AF859" s="689">
        <f t="shared" si="60"/>
        <v>1.0000000000001563E-2</v>
      </c>
      <c r="AG859" s="689">
        <f t="shared" si="60"/>
        <v>0</v>
      </c>
      <c r="AH859" s="689">
        <f t="shared" si="60"/>
        <v>0</v>
      </c>
      <c r="AI859" s="689">
        <f t="shared" si="60"/>
        <v>0</v>
      </c>
      <c r="AJ859" s="10"/>
      <c r="AK859" s="10"/>
      <c r="AL859" s="10"/>
      <c r="AM859" s="10"/>
      <c r="AN859" s="10"/>
      <c r="AO859" s="10"/>
      <c r="AP859" s="10"/>
      <c r="AQ859" s="10"/>
      <c r="AR859" s="10"/>
      <c r="AS859" s="10"/>
      <c r="AT859" s="10"/>
      <c r="AU859" s="10"/>
      <c r="AV859" s="10"/>
      <c r="AW859" s="10"/>
      <c r="AX859" s="10"/>
      <c r="AY859" s="10"/>
      <c r="AZ859" s="10"/>
      <c r="BA859" s="10"/>
      <c r="BB859" s="10"/>
      <c r="BC859" s="10"/>
      <c r="BD859" s="10"/>
      <c r="BE859" s="173"/>
    </row>
    <row r="860" spans="1:57">
      <c r="A860" s="688">
        <v>0.21875</v>
      </c>
      <c r="B860" s="689">
        <v>17.3</v>
      </c>
      <c r="C860" s="689">
        <v>19.02</v>
      </c>
      <c r="D860" s="689">
        <v>18.89</v>
      </c>
      <c r="E860" s="689">
        <v>17.97</v>
      </c>
      <c r="F860" s="689">
        <v>17.84</v>
      </c>
      <c r="G860" s="689">
        <v>19.62</v>
      </c>
      <c r="H860" s="689">
        <v>18.54</v>
      </c>
      <c r="I860" s="689">
        <v>16.489999999999998</v>
      </c>
      <c r="J860" s="683">
        <v>16.02</v>
      </c>
      <c r="K860" s="689">
        <v>18.09</v>
      </c>
      <c r="L860" s="689">
        <v>20.29</v>
      </c>
      <c r="M860" s="689">
        <v>17.899999999999999</v>
      </c>
      <c r="N860" s="689">
        <v>19.920000000000002</v>
      </c>
      <c r="O860" s="689">
        <v>18.95</v>
      </c>
      <c r="P860" s="689">
        <v>19.21</v>
      </c>
      <c r="Q860" s="689">
        <v>15.48</v>
      </c>
      <c r="R860" s="676"/>
      <c r="S860" s="694">
        <v>0.21875</v>
      </c>
      <c r="T860" s="689">
        <f t="shared" si="61"/>
        <v>0</v>
      </c>
      <c r="U860" s="689">
        <f t="shared" si="61"/>
        <v>0</v>
      </c>
      <c r="V860" s="689">
        <f t="shared" si="61"/>
        <v>0</v>
      </c>
      <c r="W860" s="689">
        <f t="shared" si="61"/>
        <v>0</v>
      </c>
      <c r="X860" s="689">
        <f t="shared" si="61"/>
        <v>0</v>
      </c>
      <c r="Y860" s="689">
        <f t="shared" si="61"/>
        <v>0</v>
      </c>
      <c r="Z860" s="689">
        <f t="shared" si="61"/>
        <v>0</v>
      </c>
      <c r="AA860" s="689">
        <f t="shared" si="60"/>
        <v>0</v>
      </c>
      <c r="AB860" s="683">
        <f t="shared" si="60"/>
        <v>0</v>
      </c>
      <c r="AC860" s="689">
        <f t="shared" si="60"/>
        <v>0</v>
      </c>
      <c r="AD860" s="689">
        <f t="shared" si="60"/>
        <v>0</v>
      </c>
      <c r="AE860" s="689">
        <f t="shared" si="60"/>
        <v>0</v>
      </c>
      <c r="AF860" s="689">
        <f t="shared" si="60"/>
        <v>0</v>
      </c>
      <c r="AG860" s="689">
        <f t="shared" si="60"/>
        <v>2.9999999999997584E-2</v>
      </c>
      <c r="AH860" s="689">
        <f t="shared" si="60"/>
        <v>0</v>
      </c>
      <c r="AI860" s="689">
        <f t="shared" si="60"/>
        <v>0</v>
      </c>
      <c r="AJ860" s="10"/>
      <c r="AK860" s="10"/>
      <c r="AL860" s="10"/>
      <c r="AM860" s="10"/>
      <c r="AN860" s="10"/>
      <c r="AO860" s="10"/>
      <c r="AP860" s="10"/>
      <c r="AQ860" s="10"/>
      <c r="AR860" s="10"/>
      <c r="AS860" s="10"/>
      <c r="AT860" s="10"/>
      <c r="AU860" s="10"/>
      <c r="AV860" s="10"/>
      <c r="AW860" s="10"/>
      <c r="AX860" s="10"/>
      <c r="AY860" s="10"/>
      <c r="AZ860" s="10"/>
      <c r="BA860" s="10"/>
      <c r="BB860" s="10"/>
      <c r="BC860" s="10"/>
      <c r="BD860" s="10"/>
      <c r="BE860" s="173"/>
    </row>
    <row r="861" spans="1:57">
      <c r="A861" s="688">
        <v>0.22222222222222221</v>
      </c>
      <c r="B861" s="689">
        <v>17.309999999999999</v>
      </c>
      <c r="C861" s="689">
        <v>19.02</v>
      </c>
      <c r="D861" s="689">
        <v>18.89</v>
      </c>
      <c r="E861" s="689">
        <v>17.97</v>
      </c>
      <c r="F861" s="689">
        <v>17.84</v>
      </c>
      <c r="G861" s="689">
        <v>19.62</v>
      </c>
      <c r="H861" s="689">
        <v>18.54</v>
      </c>
      <c r="I861" s="689">
        <v>16.57</v>
      </c>
      <c r="J861" s="683">
        <v>16.02</v>
      </c>
      <c r="K861" s="689">
        <v>18.09</v>
      </c>
      <c r="L861" s="689">
        <v>20.29</v>
      </c>
      <c r="M861" s="689">
        <v>17.899999999999999</v>
      </c>
      <c r="N861" s="689">
        <v>19.920000000000002</v>
      </c>
      <c r="O861" s="689">
        <v>18.95</v>
      </c>
      <c r="P861" s="689">
        <v>19.21</v>
      </c>
      <c r="Q861" s="689">
        <v>15.48</v>
      </c>
      <c r="R861" s="676"/>
      <c r="S861" s="694">
        <v>0.22222222222222221</v>
      </c>
      <c r="T861" s="689">
        <f t="shared" si="61"/>
        <v>9.9999999999980105E-3</v>
      </c>
      <c r="U861" s="689">
        <f t="shared" si="61"/>
        <v>0</v>
      </c>
      <c r="V861" s="689">
        <f t="shared" si="61"/>
        <v>0</v>
      </c>
      <c r="W861" s="689">
        <f t="shared" si="61"/>
        <v>0</v>
      </c>
      <c r="X861" s="689">
        <f t="shared" si="61"/>
        <v>0</v>
      </c>
      <c r="Y861" s="689">
        <f t="shared" si="61"/>
        <v>0</v>
      </c>
      <c r="Z861" s="689">
        <f t="shared" si="61"/>
        <v>0</v>
      </c>
      <c r="AA861" s="689">
        <f t="shared" si="60"/>
        <v>8.0000000000001847E-2</v>
      </c>
      <c r="AB861" s="683">
        <f t="shared" si="60"/>
        <v>0</v>
      </c>
      <c r="AC861" s="689">
        <f t="shared" si="60"/>
        <v>0</v>
      </c>
      <c r="AD861" s="689">
        <f t="shared" si="60"/>
        <v>0</v>
      </c>
      <c r="AE861" s="689">
        <f t="shared" si="60"/>
        <v>0</v>
      </c>
      <c r="AF861" s="689">
        <f t="shared" si="60"/>
        <v>0</v>
      </c>
      <c r="AG861" s="689">
        <f t="shared" si="60"/>
        <v>0</v>
      </c>
      <c r="AH861" s="689">
        <f t="shared" si="60"/>
        <v>0</v>
      </c>
      <c r="AI861" s="689">
        <f t="shared" si="60"/>
        <v>0</v>
      </c>
      <c r="AJ861" s="10"/>
      <c r="AK861" s="10"/>
      <c r="AL861" s="10"/>
      <c r="AM861" s="10"/>
      <c r="AN861" s="10"/>
      <c r="AO861" s="10"/>
      <c r="AP861" s="10"/>
      <c r="AQ861" s="10"/>
      <c r="AR861" s="10"/>
      <c r="AS861" s="10"/>
      <c r="AT861" s="10"/>
      <c r="AU861" s="10"/>
      <c r="AV861" s="10"/>
      <c r="AW861" s="10"/>
      <c r="AX861" s="10"/>
      <c r="AY861" s="10"/>
      <c r="AZ861" s="10"/>
      <c r="BA861" s="10"/>
      <c r="BB861" s="10"/>
      <c r="BC861" s="10"/>
      <c r="BD861" s="10"/>
      <c r="BE861" s="173"/>
    </row>
    <row r="862" spans="1:57">
      <c r="A862" s="688">
        <v>0.22569444444444445</v>
      </c>
      <c r="B862" s="689">
        <v>17.32</v>
      </c>
      <c r="C862" s="689">
        <v>19.079999999999998</v>
      </c>
      <c r="D862" s="689">
        <v>18.89</v>
      </c>
      <c r="E862" s="689">
        <v>17.97</v>
      </c>
      <c r="F862" s="689">
        <v>17.84</v>
      </c>
      <c r="G862" s="689">
        <v>19.62</v>
      </c>
      <c r="H862" s="689">
        <v>18.54</v>
      </c>
      <c r="I862" s="689">
        <v>16.57</v>
      </c>
      <c r="J862" s="683">
        <v>16.02</v>
      </c>
      <c r="K862" s="689">
        <v>18.13</v>
      </c>
      <c r="L862" s="689">
        <v>20.29</v>
      </c>
      <c r="M862" s="689">
        <v>17.899999999999999</v>
      </c>
      <c r="N862" s="689">
        <v>19.920000000000002</v>
      </c>
      <c r="O862" s="689">
        <v>19.05</v>
      </c>
      <c r="P862" s="689">
        <v>19.32</v>
      </c>
      <c r="Q862" s="689">
        <v>15.48</v>
      </c>
      <c r="R862" s="676"/>
      <c r="S862" s="694">
        <v>0.22569444444444445</v>
      </c>
      <c r="T862" s="689">
        <f t="shared" si="61"/>
        <v>1.0000000000001563E-2</v>
      </c>
      <c r="U862" s="689">
        <f t="shared" si="61"/>
        <v>5.9999999999998721E-2</v>
      </c>
      <c r="V862" s="689">
        <f t="shared" si="61"/>
        <v>0</v>
      </c>
      <c r="W862" s="689">
        <f t="shared" si="61"/>
        <v>0</v>
      </c>
      <c r="X862" s="689">
        <f t="shared" si="61"/>
        <v>0</v>
      </c>
      <c r="Y862" s="689">
        <f t="shared" si="61"/>
        <v>0</v>
      </c>
      <c r="Z862" s="689">
        <f t="shared" si="61"/>
        <v>0</v>
      </c>
      <c r="AA862" s="689">
        <f t="shared" si="60"/>
        <v>0</v>
      </c>
      <c r="AB862" s="683">
        <f t="shared" si="60"/>
        <v>0</v>
      </c>
      <c r="AC862" s="689">
        <f t="shared" si="60"/>
        <v>3.9999999999999147E-2</v>
      </c>
      <c r="AD862" s="689">
        <f t="shared" si="60"/>
        <v>0</v>
      </c>
      <c r="AE862" s="689">
        <f t="shared" si="60"/>
        <v>0</v>
      </c>
      <c r="AF862" s="689">
        <f t="shared" si="60"/>
        <v>0</v>
      </c>
      <c r="AG862" s="689">
        <f t="shared" si="60"/>
        <v>0.10000000000000142</v>
      </c>
      <c r="AH862" s="689">
        <f t="shared" si="60"/>
        <v>0.10999999999999943</v>
      </c>
      <c r="AI862" s="689">
        <f t="shared" si="60"/>
        <v>0</v>
      </c>
      <c r="AJ862" s="10"/>
      <c r="AK862" s="10"/>
      <c r="AL862" s="10"/>
      <c r="AM862" s="10"/>
      <c r="AN862" s="10"/>
      <c r="AO862" s="10"/>
      <c r="AP862" s="10"/>
      <c r="AQ862" s="10"/>
      <c r="AR862" s="10"/>
      <c r="AS862" s="10"/>
      <c r="AT862" s="10"/>
      <c r="AU862" s="10"/>
      <c r="AV862" s="10"/>
      <c r="AW862" s="10"/>
      <c r="AX862" s="10"/>
      <c r="AY862" s="10"/>
      <c r="AZ862" s="10"/>
      <c r="BA862" s="10"/>
      <c r="BB862" s="10"/>
      <c r="BC862" s="10"/>
      <c r="BD862" s="10"/>
      <c r="BE862" s="173"/>
    </row>
    <row r="863" spans="1:57">
      <c r="A863" s="688">
        <v>0.22916666666666666</v>
      </c>
      <c r="B863" s="689">
        <v>17.32</v>
      </c>
      <c r="C863" s="689">
        <v>19.23</v>
      </c>
      <c r="D863" s="689">
        <v>18.89</v>
      </c>
      <c r="E863" s="689">
        <v>17.97</v>
      </c>
      <c r="F863" s="689">
        <v>17.84</v>
      </c>
      <c r="G863" s="689">
        <v>19.62</v>
      </c>
      <c r="H863" s="689">
        <v>18.54</v>
      </c>
      <c r="I863" s="689">
        <v>16.57</v>
      </c>
      <c r="J863" s="683">
        <v>16.02</v>
      </c>
      <c r="K863" s="689">
        <v>18.13</v>
      </c>
      <c r="L863" s="689">
        <v>20.34</v>
      </c>
      <c r="M863" s="689">
        <v>17.899999999999999</v>
      </c>
      <c r="N863" s="689">
        <v>19.920000000000002</v>
      </c>
      <c r="O863" s="689">
        <v>19.05</v>
      </c>
      <c r="P863" s="689">
        <v>19.32</v>
      </c>
      <c r="Q863" s="689">
        <v>15.5</v>
      </c>
      <c r="R863" s="676"/>
      <c r="S863" s="694">
        <v>0.22916666666666666</v>
      </c>
      <c r="T863" s="689">
        <f t="shared" si="61"/>
        <v>0</v>
      </c>
      <c r="U863" s="689">
        <f t="shared" si="61"/>
        <v>0.15000000000000213</v>
      </c>
      <c r="V863" s="689">
        <f t="shared" si="61"/>
        <v>0</v>
      </c>
      <c r="W863" s="689">
        <f t="shared" si="61"/>
        <v>0</v>
      </c>
      <c r="X863" s="689">
        <f t="shared" si="61"/>
        <v>0</v>
      </c>
      <c r="Y863" s="689">
        <f t="shared" si="61"/>
        <v>0</v>
      </c>
      <c r="Z863" s="689">
        <f t="shared" si="61"/>
        <v>0</v>
      </c>
      <c r="AA863" s="689">
        <f t="shared" si="60"/>
        <v>0</v>
      </c>
      <c r="AB863" s="683">
        <f t="shared" si="60"/>
        <v>0</v>
      </c>
      <c r="AC863" s="689">
        <f t="shared" si="60"/>
        <v>0</v>
      </c>
      <c r="AD863" s="689">
        <f t="shared" si="60"/>
        <v>5.0000000000000711E-2</v>
      </c>
      <c r="AE863" s="689">
        <f t="shared" si="60"/>
        <v>0</v>
      </c>
      <c r="AF863" s="689">
        <f t="shared" si="60"/>
        <v>0</v>
      </c>
      <c r="AG863" s="689">
        <f t="shared" si="60"/>
        <v>0</v>
      </c>
      <c r="AH863" s="689">
        <f t="shared" si="60"/>
        <v>0</v>
      </c>
      <c r="AI863" s="689">
        <f t="shared" si="60"/>
        <v>1.9999999999999574E-2</v>
      </c>
      <c r="AJ863" s="10"/>
      <c r="AK863" s="10"/>
      <c r="AL863" s="10"/>
      <c r="AM863" s="10"/>
      <c r="AN863" s="10"/>
      <c r="AO863" s="10"/>
      <c r="AP863" s="10"/>
      <c r="AQ863" s="10"/>
      <c r="AR863" s="10"/>
      <c r="AS863" s="10"/>
      <c r="AT863" s="10"/>
      <c r="AU863" s="10"/>
      <c r="AV863" s="10"/>
      <c r="AW863" s="10"/>
      <c r="AX863" s="10"/>
      <c r="AY863" s="10"/>
      <c r="AZ863" s="10"/>
      <c r="BA863" s="10"/>
      <c r="BB863" s="10"/>
      <c r="BC863" s="10"/>
      <c r="BD863" s="10"/>
      <c r="BE863" s="173"/>
    </row>
    <row r="864" spans="1:57">
      <c r="A864" s="688">
        <v>0.23263888888888887</v>
      </c>
      <c r="B864" s="689">
        <v>17.32</v>
      </c>
      <c r="C864" s="689">
        <v>19.23</v>
      </c>
      <c r="D864" s="689">
        <v>18.89</v>
      </c>
      <c r="E864" s="689">
        <v>17.97</v>
      </c>
      <c r="F864" s="689">
        <v>17.84</v>
      </c>
      <c r="G864" s="689">
        <v>19.62</v>
      </c>
      <c r="H864" s="689">
        <v>18.54</v>
      </c>
      <c r="I864" s="689">
        <v>16.579999999999998</v>
      </c>
      <c r="J864" s="683">
        <v>16.02</v>
      </c>
      <c r="K864" s="689">
        <v>18.13</v>
      </c>
      <c r="L864" s="689">
        <v>20.399999999999999</v>
      </c>
      <c r="M864" s="689">
        <v>17.899999999999999</v>
      </c>
      <c r="N864" s="689">
        <v>19.920000000000002</v>
      </c>
      <c r="O864" s="689">
        <v>19.05</v>
      </c>
      <c r="P864" s="689">
        <v>19.32</v>
      </c>
      <c r="Q864" s="689">
        <v>15.5</v>
      </c>
      <c r="R864" s="676"/>
      <c r="S864" s="694">
        <v>0.23263888888888887</v>
      </c>
      <c r="T864" s="689">
        <f t="shared" si="61"/>
        <v>0</v>
      </c>
      <c r="U864" s="689">
        <f t="shared" si="61"/>
        <v>0</v>
      </c>
      <c r="V864" s="689">
        <f t="shared" si="61"/>
        <v>0</v>
      </c>
      <c r="W864" s="689">
        <f t="shared" si="61"/>
        <v>0</v>
      </c>
      <c r="X864" s="689">
        <f t="shared" si="61"/>
        <v>0</v>
      </c>
      <c r="Y864" s="689">
        <f t="shared" si="61"/>
        <v>0</v>
      </c>
      <c r="Z864" s="689">
        <f t="shared" si="61"/>
        <v>0</v>
      </c>
      <c r="AA864" s="689">
        <f t="shared" si="60"/>
        <v>9.9999999999980105E-3</v>
      </c>
      <c r="AB864" s="683">
        <f t="shared" si="60"/>
        <v>0</v>
      </c>
      <c r="AC864" s="689">
        <f t="shared" si="60"/>
        <v>0</v>
      </c>
      <c r="AD864" s="689">
        <f t="shared" si="60"/>
        <v>5.9999999999998721E-2</v>
      </c>
      <c r="AE864" s="689">
        <f t="shared" si="60"/>
        <v>0</v>
      </c>
      <c r="AF864" s="689">
        <f t="shared" si="60"/>
        <v>0</v>
      </c>
      <c r="AG864" s="689">
        <f t="shared" si="60"/>
        <v>0</v>
      </c>
      <c r="AH864" s="689">
        <f t="shared" si="60"/>
        <v>0</v>
      </c>
      <c r="AI864" s="689">
        <f t="shared" si="60"/>
        <v>0</v>
      </c>
      <c r="AJ864" s="10"/>
      <c r="AK864" s="10"/>
      <c r="AL864" s="10"/>
      <c r="AM864" s="10"/>
      <c r="AN864" s="10"/>
      <c r="AO864" s="10"/>
      <c r="AP864" s="10"/>
      <c r="AQ864" s="10"/>
      <c r="AR864" s="10"/>
      <c r="AS864" s="10"/>
      <c r="AT864" s="10"/>
      <c r="AU864" s="10"/>
      <c r="AV864" s="10"/>
      <c r="AW864" s="10"/>
      <c r="AX864" s="10"/>
      <c r="AY864" s="10"/>
      <c r="AZ864" s="10"/>
      <c r="BA864" s="10"/>
      <c r="BB864" s="10"/>
      <c r="BC864" s="10"/>
      <c r="BD864" s="10"/>
      <c r="BE864" s="173"/>
    </row>
    <row r="865" spans="1:57">
      <c r="A865" s="688">
        <v>0.23611111111111113</v>
      </c>
      <c r="B865" s="689">
        <v>17.32</v>
      </c>
      <c r="C865" s="689">
        <v>19.23</v>
      </c>
      <c r="D865" s="689">
        <v>18.89</v>
      </c>
      <c r="E865" s="689">
        <v>17.97</v>
      </c>
      <c r="F865" s="689">
        <v>17.98</v>
      </c>
      <c r="G865" s="689">
        <v>19.62</v>
      </c>
      <c r="H865" s="689">
        <v>18.54</v>
      </c>
      <c r="I865" s="689">
        <v>16.579999999999998</v>
      </c>
      <c r="J865" s="683">
        <v>16.02</v>
      </c>
      <c r="K865" s="689">
        <v>18.13</v>
      </c>
      <c r="L865" s="689">
        <v>20.399999999999999</v>
      </c>
      <c r="M865" s="689">
        <v>17.899999999999999</v>
      </c>
      <c r="N865" s="689">
        <v>19.920000000000002</v>
      </c>
      <c r="O865" s="689">
        <v>19.05</v>
      </c>
      <c r="P865" s="689">
        <v>19.32</v>
      </c>
      <c r="Q865" s="689">
        <v>15.5</v>
      </c>
      <c r="R865" s="676"/>
      <c r="S865" s="694">
        <v>0.23611111111111113</v>
      </c>
      <c r="T865" s="689">
        <f t="shared" si="61"/>
        <v>0</v>
      </c>
      <c r="U865" s="689">
        <f t="shared" si="61"/>
        <v>0</v>
      </c>
      <c r="V865" s="689">
        <f t="shared" si="61"/>
        <v>0</v>
      </c>
      <c r="W865" s="689">
        <f t="shared" si="61"/>
        <v>0</v>
      </c>
      <c r="X865" s="689">
        <f t="shared" si="61"/>
        <v>0.14000000000000057</v>
      </c>
      <c r="Y865" s="689">
        <f t="shared" si="61"/>
        <v>0</v>
      </c>
      <c r="Z865" s="689">
        <f t="shared" si="61"/>
        <v>0</v>
      </c>
      <c r="AA865" s="689">
        <f t="shared" si="60"/>
        <v>0</v>
      </c>
      <c r="AB865" s="683">
        <f t="shared" si="60"/>
        <v>0</v>
      </c>
      <c r="AC865" s="689">
        <f t="shared" si="60"/>
        <v>0</v>
      </c>
      <c r="AD865" s="689">
        <f t="shared" si="60"/>
        <v>0</v>
      </c>
      <c r="AE865" s="689">
        <f t="shared" si="60"/>
        <v>0</v>
      </c>
      <c r="AF865" s="689">
        <f t="shared" si="60"/>
        <v>0</v>
      </c>
      <c r="AG865" s="689">
        <f t="shared" si="60"/>
        <v>0</v>
      </c>
      <c r="AH865" s="689">
        <f t="shared" si="60"/>
        <v>0</v>
      </c>
      <c r="AI865" s="689">
        <f t="shared" si="60"/>
        <v>0</v>
      </c>
      <c r="AJ865" s="10"/>
      <c r="AK865" s="10"/>
      <c r="AL865" s="10"/>
      <c r="AM865" s="10"/>
      <c r="AN865" s="10"/>
      <c r="AO865" s="10"/>
      <c r="AP865" s="10"/>
      <c r="AQ865" s="10"/>
      <c r="AR865" s="10"/>
      <c r="AS865" s="10"/>
      <c r="AT865" s="10"/>
      <c r="AU865" s="10"/>
      <c r="AV865" s="10"/>
      <c r="AW865" s="10"/>
      <c r="AX865" s="10"/>
      <c r="AY865" s="10"/>
      <c r="AZ865" s="10"/>
      <c r="BA865" s="10"/>
      <c r="BB865" s="10"/>
      <c r="BC865" s="10"/>
      <c r="BD865" s="10"/>
      <c r="BE865" s="173"/>
    </row>
    <row r="866" spans="1:57">
      <c r="A866" s="688">
        <v>0.23958333333333334</v>
      </c>
      <c r="B866" s="689">
        <v>17.350000000000001</v>
      </c>
      <c r="C866" s="689">
        <v>19.23</v>
      </c>
      <c r="D866" s="689">
        <v>18.89</v>
      </c>
      <c r="E866" s="689">
        <v>17.97</v>
      </c>
      <c r="F866" s="689">
        <v>18.09</v>
      </c>
      <c r="G866" s="689">
        <v>19.8</v>
      </c>
      <c r="H866" s="689">
        <v>18.54</v>
      </c>
      <c r="I866" s="689">
        <v>16.600000000000001</v>
      </c>
      <c r="J866" s="683">
        <v>16.02</v>
      </c>
      <c r="K866" s="689">
        <v>18.13</v>
      </c>
      <c r="L866" s="689">
        <v>20.399999999999999</v>
      </c>
      <c r="M866" s="689">
        <v>17.93</v>
      </c>
      <c r="N866" s="689">
        <v>19.93</v>
      </c>
      <c r="O866" s="689">
        <v>19.05</v>
      </c>
      <c r="P866" s="689">
        <v>19.32</v>
      </c>
      <c r="Q866" s="689">
        <v>15.5</v>
      </c>
      <c r="R866" s="676"/>
      <c r="S866" s="694">
        <v>0.23958333333333334</v>
      </c>
      <c r="T866" s="689">
        <f t="shared" si="61"/>
        <v>3.0000000000001137E-2</v>
      </c>
      <c r="U866" s="689">
        <f t="shared" si="61"/>
        <v>0</v>
      </c>
      <c r="V866" s="689">
        <f t="shared" si="61"/>
        <v>0</v>
      </c>
      <c r="W866" s="689">
        <f t="shared" si="61"/>
        <v>0</v>
      </c>
      <c r="X866" s="689">
        <f t="shared" si="61"/>
        <v>0.10999999999999943</v>
      </c>
      <c r="Y866" s="689">
        <f t="shared" si="61"/>
        <v>0.17999999999999972</v>
      </c>
      <c r="Z866" s="689">
        <f t="shared" si="61"/>
        <v>0</v>
      </c>
      <c r="AA866" s="689">
        <f t="shared" si="60"/>
        <v>2.0000000000003126E-2</v>
      </c>
      <c r="AB866" s="683">
        <f t="shared" si="60"/>
        <v>0</v>
      </c>
      <c r="AC866" s="689">
        <f t="shared" si="60"/>
        <v>0</v>
      </c>
      <c r="AD866" s="689">
        <f t="shared" ref="AD866:AI908" si="62">L866-L865</f>
        <v>0</v>
      </c>
      <c r="AE866" s="689">
        <f t="shared" si="62"/>
        <v>3.0000000000001137E-2</v>
      </c>
      <c r="AF866" s="689">
        <f t="shared" si="62"/>
        <v>9.9999999999980105E-3</v>
      </c>
      <c r="AG866" s="689">
        <f t="shared" si="62"/>
        <v>0</v>
      </c>
      <c r="AH866" s="689">
        <f t="shared" si="62"/>
        <v>0</v>
      </c>
      <c r="AI866" s="689">
        <f t="shared" si="62"/>
        <v>0</v>
      </c>
      <c r="AJ866" s="10"/>
      <c r="AK866" s="10"/>
      <c r="AL866" s="10"/>
      <c r="AM866" s="10"/>
      <c r="AN866" s="10"/>
      <c r="AO866" s="10"/>
      <c r="AP866" s="10"/>
      <c r="AQ866" s="10"/>
      <c r="AR866" s="10"/>
      <c r="AS866" s="10"/>
      <c r="AT866" s="10"/>
      <c r="AU866" s="10"/>
      <c r="AV866" s="10"/>
      <c r="AW866" s="10"/>
      <c r="AX866" s="10"/>
      <c r="AY866" s="10"/>
      <c r="AZ866" s="10"/>
      <c r="BA866" s="10"/>
      <c r="BB866" s="10"/>
      <c r="BC866" s="10"/>
      <c r="BD866" s="10"/>
      <c r="BE866" s="173"/>
    </row>
    <row r="867" spans="1:57">
      <c r="A867" s="688">
        <v>0.24305555555555555</v>
      </c>
      <c r="B867" s="689">
        <v>17.350000000000001</v>
      </c>
      <c r="C867" s="689">
        <v>19.23</v>
      </c>
      <c r="D867" s="689">
        <v>18.89</v>
      </c>
      <c r="E867" s="689">
        <v>17.97</v>
      </c>
      <c r="F867" s="689">
        <v>18.09</v>
      </c>
      <c r="G867" s="689">
        <v>19.86</v>
      </c>
      <c r="H867" s="689">
        <v>18.54</v>
      </c>
      <c r="I867" s="689">
        <v>16.600000000000001</v>
      </c>
      <c r="J867" s="683">
        <v>16.02</v>
      </c>
      <c r="K867" s="689">
        <v>18.170000000000002</v>
      </c>
      <c r="L867" s="689">
        <v>20.45</v>
      </c>
      <c r="M867" s="689">
        <v>17.95</v>
      </c>
      <c r="N867" s="689">
        <v>19.96</v>
      </c>
      <c r="O867" s="689">
        <v>19.05</v>
      </c>
      <c r="P867" s="689">
        <v>19.32</v>
      </c>
      <c r="Q867" s="689">
        <v>15.5</v>
      </c>
      <c r="R867" s="676"/>
      <c r="S867" s="694">
        <v>0.24305555555555555</v>
      </c>
      <c r="T867" s="689">
        <f t="shared" si="61"/>
        <v>0</v>
      </c>
      <c r="U867" s="689">
        <f t="shared" si="61"/>
        <v>0</v>
      </c>
      <c r="V867" s="689">
        <f t="shared" si="61"/>
        <v>0</v>
      </c>
      <c r="W867" s="689">
        <f t="shared" si="61"/>
        <v>0</v>
      </c>
      <c r="X867" s="689">
        <f t="shared" si="61"/>
        <v>0</v>
      </c>
      <c r="Y867" s="689">
        <f t="shared" si="61"/>
        <v>5.9999999999998721E-2</v>
      </c>
      <c r="Z867" s="689">
        <f t="shared" si="61"/>
        <v>0</v>
      </c>
      <c r="AA867" s="689">
        <f t="shared" si="61"/>
        <v>0</v>
      </c>
      <c r="AB867" s="683">
        <f t="shared" si="61"/>
        <v>0</v>
      </c>
      <c r="AC867" s="689">
        <f t="shared" si="61"/>
        <v>4.00000000000027E-2</v>
      </c>
      <c r="AD867" s="689">
        <f t="shared" si="62"/>
        <v>5.0000000000000711E-2</v>
      </c>
      <c r="AE867" s="689">
        <f t="shared" si="62"/>
        <v>1.9999999999999574E-2</v>
      </c>
      <c r="AF867" s="689">
        <f t="shared" si="62"/>
        <v>3.0000000000001137E-2</v>
      </c>
      <c r="AG867" s="689">
        <f t="shared" si="62"/>
        <v>0</v>
      </c>
      <c r="AH867" s="689">
        <f t="shared" si="62"/>
        <v>0</v>
      </c>
      <c r="AI867" s="689">
        <f t="shared" si="62"/>
        <v>0</v>
      </c>
      <c r="AJ867" s="10"/>
      <c r="AK867" s="10"/>
      <c r="AL867" s="10"/>
      <c r="AM867" s="10"/>
      <c r="AN867" s="10"/>
      <c r="AO867" s="10"/>
      <c r="AP867" s="10"/>
      <c r="AQ867" s="10"/>
      <c r="AR867" s="10"/>
      <c r="AS867" s="10"/>
      <c r="AT867" s="10"/>
      <c r="AU867" s="10"/>
      <c r="AV867" s="10"/>
      <c r="AW867" s="10"/>
      <c r="AX867" s="10"/>
      <c r="AY867" s="10"/>
      <c r="AZ867" s="10"/>
      <c r="BA867" s="10"/>
      <c r="BB867" s="10"/>
      <c r="BC867" s="10"/>
      <c r="BD867" s="10"/>
      <c r="BE867" s="173"/>
    </row>
    <row r="868" spans="1:57" ht="16" thickBot="1">
      <c r="A868" s="688">
        <v>0.24652777777777779</v>
      </c>
      <c r="B868" s="689">
        <v>17.350000000000001</v>
      </c>
      <c r="C868" s="689">
        <v>19.23</v>
      </c>
      <c r="D868" s="689">
        <v>18.89</v>
      </c>
      <c r="E868" s="689">
        <v>17.97</v>
      </c>
      <c r="F868" s="689">
        <v>18.09</v>
      </c>
      <c r="G868" s="689">
        <v>19.86</v>
      </c>
      <c r="H868" s="689">
        <v>18.54</v>
      </c>
      <c r="I868" s="689">
        <v>16.600000000000001</v>
      </c>
      <c r="J868" s="683">
        <v>16.02</v>
      </c>
      <c r="K868" s="689">
        <v>18.23</v>
      </c>
      <c r="L868" s="689">
        <v>20.46</v>
      </c>
      <c r="M868" s="689">
        <v>17.95</v>
      </c>
      <c r="N868" s="689">
        <v>20.07</v>
      </c>
      <c r="O868" s="689">
        <v>19.12</v>
      </c>
      <c r="P868" s="689">
        <v>19.32</v>
      </c>
      <c r="Q868" s="689">
        <v>15.5</v>
      </c>
      <c r="R868" s="676"/>
      <c r="S868" s="694">
        <v>0.24652777777777779</v>
      </c>
      <c r="T868" s="689">
        <f t="shared" si="61"/>
        <v>0</v>
      </c>
      <c r="U868" s="689">
        <f t="shared" si="61"/>
        <v>0</v>
      </c>
      <c r="V868" s="689">
        <f t="shared" si="61"/>
        <v>0</v>
      </c>
      <c r="W868" s="689">
        <f t="shared" si="61"/>
        <v>0</v>
      </c>
      <c r="X868" s="689">
        <f t="shared" si="61"/>
        <v>0</v>
      </c>
      <c r="Y868" s="689">
        <f t="shared" si="61"/>
        <v>0</v>
      </c>
      <c r="Z868" s="689">
        <f t="shared" si="61"/>
        <v>0</v>
      </c>
      <c r="AA868" s="689">
        <f t="shared" si="61"/>
        <v>0</v>
      </c>
      <c r="AB868" s="683">
        <f t="shared" si="61"/>
        <v>0</v>
      </c>
      <c r="AC868" s="689">
        <f t="shared" si="61"/>
        <v>5.9999999999998721E-2</v>
      </c>
      <c r="AD868" s="689">
        <f t="shared" si="62"/>
        <v>1.0000000000001563E-2</v>
      </c>
      <c r="AE868" s="689">
        <f t="shared" si="62"/>
        <v>0</v>
      </c>
      <c r="AF868" s="689">
        <f t="shared" si="62"/>
        <v>0.10999999999999943</v>
      </c>
      <c r="AG868" s="689">
        <f t="shared" si="62"/>
        <v>7.0000000000000284E-2</v>
      </c>
      <c r="AH868" s="689">
        <f t="shared" si="62"/>
        <v>0</v>
      </c>
      <c r="AI868" s="689">
        <f t="shared" si="62"/>
        <v>0</v>
      </c>
      <c r="AJ868" s="10"/>
      <c r="AK868" s="10"/>
      <c r="AL868" s="10"/>
      <c r="AM868" s="10"/>
      <c r="AN868" s="10"/>
      <c r="AO868" s="10"/>
      <c r="AP868" s="10"/>
      <c r="AQ868" s="10"/>
      <c r="AR868" s="10"/>
      <c r="AS868" s="10"/>
      <c r="AT868" s="10"/>
      <c r="AU868" s="10"/>
      <c r="AV868" s="10"/>
      <c r="AW868" s="10"/>
      <c r="AX868" s="10"/>
      <c r="AY868" s="10"/>
      <c r="AZ868" s="10"/>
      <c r="BA868" s="10"/>
      <c r="BB868" s="10"/>
      <c r="BC868" s="10"/>
      <c r="BD868" s="10"/>
      <c r="BE868" s="173"/>
    </row>
    <row r="869" spans="1:57" ht="16" thickTop="1">
      <c r="A869" s="693">
        <v>0.25</v>
      </c>
      <c r="B869" s="685">
        <v>17.350000000000001</v>
      </c>
      <c r="C869" s="685">
        <v>19.23</v>
      </c>
      <c r="D869" s="685">
        <v>18.89</v>
      </c>
      <c r="E869" s="685">
        <v>17.97</v>
      </c>
      <c r="F869" s="685">
        <v>18.09</v>
      </c>
      <c r="G869" s="685">
        <v>19.86</v>
      </c>
      <c r="H869" s="685">
        <v>18.54</v>
      </c>
      <c r="I869" s="685">
        <v>16.600000000000001</v>
      </c>
      <c r="J869" s="686">
        <v>16.02</v>
      </c>
      <c r="K869" s="685">
        <v>18.23</v>
      </c>
      <c r="L869" s="685">
        <v>20.49</v>
      </c>
      <c r="M869" s="685">
        <v>17.95</v>
      </c>
      <c r="N869" s="685">
        <v>20.07</v>
      </c>
      <c r="O869" s="685">
        <v>19.149999999999999</v>
      </c>
      <c r="P869" s="685">
        <v>19.32</v>
      </c>
      <c r="Q869" s="685">
        <v>15.5</v>
      </c>
      <c r="R869" s="676"/>
      <c r="S869" s="684">
        <v>0.25</v>
      </c>
      <c r="T869" s="685">
        <f t="shared" si="61"/>
        <v>0</v>
      </c>
      <c r="U869" s="685">
        <f t="shared" si="61"/>
        <v>0</v>
      </c>
      <c r="V869" s="685">
        <f t="shared" si="61"/>
        <v>0</v>
      </c>
      <c r="W869" s="685">
        <f t="shared" si="61"/>
        <v>0</v>
      </c>
      <c r="X869" s="685">
        <f t="shared" si="61"/>
        <v>0</v>
      </c>
      <c r="Y869" s="685">
        <f t="shared" si="61"/>
        <v>0</v>
      </c>
      <c r="Z869" s="685">
        <f t="shared" si="61"/>
        <v>0</v>
      </c>
      <c r="AA869" s="685">
        <f t="shared" si="61"/>
        <v>0</v>
      </c>
      <c r="AB869" s="686">
        <f t="shared" si="61"/>
        <v>0</v>
      </c>
      <c r="AC869" s="685">
        <f t="shared" si="61"/>
        <v>0</v>
      </c>
      <c r="AD869" s="685">
        <f t="shared" si="62"/>
        <v>2.9999999999997584E-2</v>
      </c>
      <c r="AE869" s="685">
        <f t="shared" si="62"/>
        <v>0</v>
      </c>
      <c r="AF869" s="685">
        <f t="shared" si="62"/>
        <v>0</v>
      </c>
      <c r="AG869" s="685">
        <f t="shared" si="62"/>
        <v>2.9999999999997584E-2</v>
      </c>
      <c r="AH869" s="685">
        <f t="shared" si="62"/>
        <v>0</v>
      </c>
      <c r="AI869" s="685">
        <f t="shared" si="62"/>
        <v>0</v>
      </c>
      <c r="AJ869" s="10"/>
      <c r="AK869" s="10"/>
      <c r="AL869" s="10"/>
      <c r="AM869" s="10"/>
      <c r="AN869" s="10"/>
      <c r="AO869" s="10"/>
      <c r="AP869" s="10"/>
      <c r="AQ869" s="10"/>
      <c r="AR869" s="10"/>
      <c r="AS869" s="10"/>
      <c r="AT869" s="10"/>
      <c r="AU869" s="10"/>
      <c r="AV869" s="10"/>
      <c r="AW869" s="10"/>
      <c r="AX869" s="10"/>
      <c r="AY869" s="10"/>
      <c r="AZ869" s="10"/>
      <c r="BA869" s="10"/>
      <c r="BB869" s="10"/>
      <c r="BC869" s="10"/>
      <c r="BD869" s="10"/>
      <c r="BE869" s="173"/>
    </row>
    <row r="870" spans="1:57">
      <c r="A870" s="688">
        <v>0.25347222222222221</v>
      </c>
      <c r="B870" s="689">
        <v>17.350000000000001</v>
      </c>
      <c r="C870" s="689">
        <v>19.23</v>
      </c>
      <c r="D870" s="689">
        <v>18.89</v>
      </c>
      <c r="E870" s="689">
        <v>17.97</v>
      </c>
      <c r="F870" s="689">
        <v>18.09</v>
      </c>
      <c r="G870" s="689">
        <v>19.86</v>
      </c>
      <c r="H870" s="689">
        <v>18.54</v>
      </c>
      <c r="I870" s="689">
        <v>16.600000000000001</v>
      </c>
      <c r="J870" s="683">
        <v>16.02</v>
      </c>
      <c r="K870" s="689">
        <v>18.23</v>
      </c>
      <c r="L870" s="689">
        <v>20.49</v>
      </c>
      <c r="M870" s="689">
        <v>17.96</v>
      </c>
      <c r="N870" s="689">
        <v>20.07</v>
      </c>
      <c r="O870" s="689">
        <v>19.16</v>
      </c>
      <c r="P870" s="689">
        <v>19.32</v>
      </c>
      <c r="Q870" s="689">
        <v>15.5</v>
      </c>
      <c r="R870" s="676"/>
      <c r="S870" s="694">
        <v>0.25347222222222221</v>
      </c>
      <c r="T870" s="689">
        <f t="shared" si="61"/>
        <v>0</v>
      </c>
      <c r="U870" s="689">
        <f t="shared" si="61"/>
        <v>0</v>
      </c>
      <c r="V870" s="689">
        <f t="shared" si="61"/>
        <v>0</v>
      </c>
      <c r="W870" s="689">
        <f t="shared" si="61"/>
        <v>0</v>
      </c>
      <c r="X870" s="689">
        <f t="shared" si="61"/>
        <v>0</v>
      </c>
      <c r="Y870" s="689">
        <f t="shared" si="61"/>
        <v>0</v>
      </c>
      <c r="Z870" s="689">
        <f t="shared" si="61"/>
        <v>0</v>
      </c>
      <c r="AA870" s="689">
        <f t="shared" si="61"/>
        <v>0</v>
      </c>
      <c r="AB870" s="683">
        <f t="shared" si="61"/>
        <v>0</v>
      </c>
      <c r="AC870" s="689">
        <f t="shared" si="61"/>
        <v>0</v>
      </c>
      <c r="AD870" s="689">
        <f t="shared" si="62"/>
        <v>0</v>
      </c>
      <c r="AE870" s="689">
        <f t="shared" si="62"/>
        <v>1.0000000000001563E-2</v>
      </c>
      <c r="AF870" s="689">
        <f t="shared" si="62"/>
        <v>0</v>
      </c>
      <c r="AG870" s="689">
        <f t="shared" si="62"/>
        <v>1.0000000000001563E-2</v>
      </c>
      <c r="AH870" s="689">
        <f t="shared" si="62"/>
        <v>0</v>
      </c>
      <c r="AI870" s="689">
        <f t="shared" si="62"/>
        <v>0</v>
      </c>
      <c r="AJ870" s="10"/>
      <c r="AK870" s="10"/>
      <c r="AL870" s="10"/>
      <c r="AM870" s="10"/>
      <c r="AN870" s="10"/>
      <c r="AO870" s="10"/>
      <c r="AP870" s="10"/>
      <c r="AQ870" s="10"/>
      <c r="AR870" s="10"/>
      <c r="AS870" s="10"/>
      <c r="AT870" s="10"/>
      <c r="AU870" s="10"/>
      <c r="AV870" s="10"/>
      <c r="AW870" s="10"/>
      <c r="AX870" s="10"/>
      <c r="AY870" s="10"/>
      <c r="AZ870" s="10"/>
      <c r="BA870" s="10"/>
      <c r="BB870" s="10"/>
      <c r="BC870" s="10"/>
      <c r="BD870" s="10"/>
      <c r="BE870" s="173"/>
    </row>
    <row r="871" spans="1:57">
      <c r="A871" s="688">
        <v>0.25694444444444448</v>
      </c>
      <c r="B871" s="689">
        <v>17.350000000000001</v>
      </c>
      <c r="C871" s="689">
        <v>19.23</v>
      </c>
      <c r="D871" s="689">
        <v>18.89</v>
      </c>
      <c r="E871" s="689">
        <v>17.97</v>
      </c>
      <c r="F871" s="689">
        <v>18.09</v>
      </c>
      <c r="G871" s="689">
        <v>19.86</v>
      </c>
      <c r="H871" s="689">
        <v>18.54</v>
      </c>
      <c r="I871" s="689">
        <v>16.600000000000001</v>
      </c>
      <c r="J871" s="683">
        <v>16.02</v>
      </c>
      <c r="K871" s="689">
        <v>18.23</v>
      </c>
      <c r="L871" s="689">
        <v>20.49</v>
      </c>
      <c r="M871" s="689">
        <v>17.96</v>
      </c>
      <c r="N871" s="689">
        <v>20.07</v>
      </c>
      <c r="O871" s="689">
        <v>19.16</v>
      </c>
      <c r="P871" s="689">
        <v>19.32</v>
      </c>
      <c r="Q871" s="689">
        <v>15.5</v>
      </c>
      <c r="R871" s="676"/>
      <c r="S871" s="694">
        <v>0.25694444444444448</v>
      </c>
      <c r="T871" s="689">
        <f t="shared" si="61"/>
        <v>0</v>
      </c>
      <c r="U871" s="689">
        <f t="shared" si="61"/>
        <v>0</v>
      </c>
      <c r="V871" s="689">
        <f t="shared" si="61"/>
        <v>0</v>
      </c>
      <c r="W871" s="689">
        <f t="shared" si="61"/>
        <v>0</v>
      </c>
      <c r="X871" s="689">
        <f t="shared" si="61"/>
        <v>0</v>
      </c>
      <c r="Y871" s="689">
        <f t="shared" si="61"/>
        <v>0</v>
      </c>
      <c r="Z871" s="689">
        <f t="shared" si="61"/>
        <v>0</v>
      </c>
      <c r="AA871" s="689">
        <f t="shared" si="61"/>
        <v>0</v>
      </c>
      <c r="AB871" s="683">
        <f t="shared" si="61"/>
        <v>0</v>
      </c>
      <c r="AC871" s="689">
        <f t="shared" si="61"/>
        <v>0</v>
      </c>
      <c r="AD871" s="689">
        <f t="shared" si="62"/>
        <v>0</v>
      </c>
      <c r="AE871" s="689">
        <f t="shared" si="62"/>
        <v>0</v>
      </c>
      <c r="AF871" s="689">
        <f t="shared" si="62"/>
        <v>0</v>
      </c>
      <c r="AG871" s="689">
        <f t="shared" si="62"/>
        <v>0</v>
      </c>
      <c r="AH871" s="689">
        <f t="shared" si="62"/>
        <v>0</v>
      </c>
      <c r="AI871" s="689">
        <f t="shared" si="62"/>
        <v>0</v>
      </c>
      <c r="AJ871" s="10"/>
      <c r="AK871" s="10"/>
      <c r="AL871" s="10"/>
      <c r="AM871" s="10"/>
      <c r="AN871" s="10"/>
      <c r="AO871" s="10"/>
      <c r="AP871" s="10"/>
      <c r="AQ871" s="10"/>
      <c r="AR871" s="10"/>
      <c r="AS871" s="10"/>
      <c r="AT871" s="10"/>
      <c r="AU871" s="10"/>
      <c r="AV871" s="10"/>
      <c r="AW871" s="10"/>
      <c r="AX871" s="10"/>
      <c r="AY871" s="10"/>
      <c r="AZ871" s="10"/>
      <c r="BA871" s="10"/>
      <c r="BB871" s="10"/>
      <c r="BC871" s="10"/>
      <c r="BD871" s="10"/>
      <c r="BE871" s="173"/>
    </row>
    <row r="872" spans="1:57">
      <c r="A872" s="688">
        <v>0.26041666666666669</v>
      </c>
      <c r="B872" s="689">
        <v>17.350000000000001</v>
      </c>
      <c r="C872" s="689">
        <v>19.27</v>
      </c>
      <c r="D872" s="689">
        <v>19.11</v>
      </c>
      <c r="E872" s="689">
        <v>17.97</v>
      </c>
      <c r="F872" s="689">
        <v>18.09</v>
      </c>
      <c r="G872" s="689">
        <v>19.86</v>
      </c>
      <c r="H872" s="689">
        <v>18.54</v>
      </c>
      <c r="I872" s="689">
        <v>16.600000000000001</v>
      </c>
      <c r="J872" s="683">
        <v>16.02</v>
      </c>
      <c r="K872" s="689">
        <v>18.23</v>
      </c>
      <c r="L872" s="689">
        <v>20.59</v>
      </c>
      <c r="M872" s="689">
        <v>17.989999999999998</v>
      </c>
      <c r="N872" s="689">
        <v>20.07</v>
      </c>
      <c r="O872" s="689">
        <v>19.16</v>
      </c>
      <c r="P872" s="689">
        <v>19.32</v>
      </c>
      <c r="Q872" s="689">
        <v>15.5</v>
      </c>
      <c r="R872" s="676"/>
      <c r="S872" s="694">
        <v>0.26041666666666669</v>
      </c>
      <c r="T872" s="689">
        <f t="shared" si="61"/>
        <v>0</v>
      </c>
      <c r="U872" s="689">
        <f t="shared" si="61"/>
        <v>3.9999999999999147E-2</v>
      </c>
      <c r="V872" s="689">
        <f t="shared" si="61"/>
        <v>0.21999999999999886</v>
      </c>
      <c r="W872" s="689">
        <f t="shared" si="61"/>
        <v>0</v>
      </c>
      <c r="X872" s="689">
        <f t="shared" si="61"/>
        <v>0</v>
      </c>
      <c r="Y872" s="689">
        <f t="shared" si="61"/>
        <v>0</v>
      </c>
      <c r="Z872" s="689">
        <f t="shared" si="61"/>
        <v>0</v>
      </c>
      <c r="AA872" s="689">
        <f t="shared" si="61"/>
        <v>0</v>
      </c>
      <c r="AB872" s="683">
        <f t="shared" si="61"/>
        <v>0</v>
      </c>
      <c r="AC872" s="689">
        <f t="shared" si="61"/>
        <v>0</v>
      </c>
      <c r="AD872" s="689">
        <f t="shared" si="62"/>
        <v>0.10000000000000142</v>
      </c>
      <c r="AE872" s="689">
        <f t="shared" si="62"/>
        <v>2.9999999999997584E-2</v>
      </c>
      <c r="AF872" s="689">
        <f t="shared" si="62"/>
        <v>0</v>
      </c>
      <c r="AG872" s="689">
        <f t="shared" si="62"/>
        <v>0</v>
      </c>
      <c r="AH872" s="689">
        <f t="shared" si="62"/>
        <v>0</v>
      </c>
      <c r="AI872" s="689">
        <f t="shared" si="62"/>
        <v>0</v>
      </c>
      <c r="AJ872" s="10"/>
      <c r="AK872" s="10"/>
      <c r="AL872" s="10"/>
      <c r="AM872" s="10"/>
      <c r="AN872" s="10"/>
      <c r="AO872" s="10"/>
      <c r="AP872" s="10"/>
      <c r="AQ872" s="10"/>
      <c r="AR872" s="10"/>
      <c r="AS872" s="10"/>
      <c r="AT872" s="10"/>
      <c r="AU872" s="10"/>
      <c r="AV872" s="10"/>
      <c r="AW872" s="10"/>
      <c r="AX872" s="10"/>
      <c r="AY872" s="10"/>
      <c r="AZ872" s="10"/>
      <c r="BA872" s="10"/>
      <c r="BB872" s="10"/>
      <c r="BC872" s="10"/>
      <c r="BD872" s="10"/>
      <c r="BE872" s="173"/>
    </row>
    <row r="873" spans="1:57">
      <c r="A873" s="688">
        <v>0.2638888888888889</v>
      </c>
      <c r="B873" s="689">
        <v>17.350000000000001</v>
      </c>
      <c r="C873" s="689">
        <v>19.36</v>
      </c>
      <c r="D873" s="689">
        <v>19.12</v>
      </c>
      <c r="E873" s="689">
        <v>17.97</v>
      </c>
      <c r="F873" s="689">
        <v>18.09</v>
      </c>
      <c r="G873" s="689">
        <v>19.86</v>
      </c>
      <c r="H873" s="689">
        <v>18.54</v>
      </c>
      <c r="I873" s="689">
        <v>16.600000000000001</v>
      </c>
      <c r="J873" s="683">
        <v>16.02</v>
      </c>
      <c r="K873" s="689">
        <v>18.23</v>
      </c>
      <c r="L873" s="689">
        <v>20.62</v>
      </c>
      <c r="M873" s="689">
        <v>17.989999999999998</v>
      </c>
      <c r="N873" s="689">
        <v>20.239999999999998</v>
      </c>
      <c r="O873" s="689">
        <v>19.16</v>
      </c>
      <c r="P873" s="689">
        <v>19.32</v>
      </c>
      <c r="Q873" s="689">
        <v>15.55</v>
      </c>
      <c r="R873" s="676"/>
      <c r="S873" s="694">
        <v>0.2638888888888889</v>
      </c>
      <c r="T873" s="689">
        <f t="shared" si="61"/>
        <v>0</v>
      </c>
      <c r="U873" s="689">
        <f t="shared" si="61"/>
        <v>8.9999999999999858E-2</v>
      </c>
      <c r="V873" s="689">
        <f t="shared" si="61"/>
        <v>1.0000000000001563E-2</v>
      </c>
      <c r="W873" s="689">
        <f t="shared" si="61"/>
        <v>0</v>
      </c>
      <c r="X873" s="689">
        <f t="shared" si="61"/>
        <v>0</v>
      </c>
      <c r="Y873" s="689">
        <f t="shared" si="61"/>
        <v>0</v>
      </c>
      <c r="Z873" s="689">
        <f t="shared" si="61"/>
        <v>0</v>
      </c>
      <c r="AA873" s="689">
        <f t="shared" si="61"/>
        <v>0</v>
      </c>
      <c r="AB873" s="683">
        <f t="shared" si="61"/>
        <v>0</v>
      </c>
      <c r="AC873" s="689">
        <f t="shared" si="61"/>
        <v>0</v>
      </c>
      <c r="AD873" s="689">
        <f t="shared" si="62"/>
        <v>3.0000000000001137E-2</v>
      </c>
      <c r="AE873" s="689">
        <f t="shared" si="62"/>
        <v>0</v>
      </c>
      <c r="AF873" s="689">
        <f t="shared" si="62"/>
        <v>0.16999999999999815</v>
      </c>
      <c r="AG873" s="689">
        <f t="shared" si="62"/>
        <v>0</v>
      </c>
      <c r="AH873" s="689">
        <f t="shared" si="62"/>
        <v>0</v>
      </c>
      <c r="AI873" s="689">
        <f t="shared" si="62"/>
        <v>5.0000000000000711E-2</v>
      </c>
      <c r="AJ873" s="10"/>
      <c r="AK873" s="10"/>
      <c r="AL873" s="10"/>
      <c r="AM873" s="10"/>
      <c r="AN873" s="10"/>
      <c r="AO873" s="10"/>
      <c r="AP873" s="10"/>
      <c r="AQ873" s="10"/>
      <c r="AR873" s="10"/>
      <c r="AS873" s="10"/>
      <c r="AT873" s="10"/>
      <c r="AU873" s="10"/>
      <c r="AV873" s="10"/>
      <c r="AW873" s="10"/>
      <c r="AX873" s="10"/>
      <c r="AY873" s="10"/>
      <c r="AZ873" s="10"/>
      <c r="BA873" s="10"/>
      <c r="BB873" s="10"/>
      <c r="BC873" s="10"/>
      <c r="BD873" s="10"/>
      <c r="BE873" s="173"/>
    </row>
    <row r="874" spans="1:57">
      <c r="A874" s="688">
        <v>0.2673611111111111</v>
      </c>
      <c r="B874" s="689">
        <v>17.350000000000001</v>
      </c>
      <c r="C874" s="689">
        <v>19.36</v>
      </c>
      <c r="D874" s="689">
        <v>19.12</v>
      </c>
      <c r="E874" s="689">
        <v>17.97</v>
      </c>
      <c r="F874" s="689">
        <v>18.329999999999998</v>
      </c>
      <c r="G874" s="689">
        <v>19.86</v>
      </c>
      <c r="H874" s="689">
        <v>18.54</v>
      </c>
      <c r="I874" s="689">
        <v>16.600000000000001</v>
      </c>
      <c r="J874" s="683">
        <v>16.02</v>
      </c>
      <c r="K874" s="689">
        <v>18.28</v>
      </c>
      <c r="L874" s="689">
        <v>20.62</v>
      </c>
      <c r="M874" s="689">
        <v>18.059999999999999</v>
      </c>
      <c r="N874" s="689">
        <v>20.239999999999998</v>
      </c>
      <c r="O874" s="689">
        <v>19.16</v>
      </c>
      <c r="P874" s="689">
        <v>19.39</v>
      </c>
      <c r="Q874" s="689">
        <v>15.55</v>
      </c>
      <c r="R874" s="676"/>
      <c r="S874" s="694">
        <v>0.2673611111111111</v>
      </c>
      <c r="T874" s="689">
        <f t="shared" si="61"/>
        <v>0</v>
      </c>
      <c r="U874" s="689">
        <f t="shared" si="61"/>
        <v>0</v>
      </c>
      <c r="V874" s="689">
        <f t="shared" si="61"/>
        <v>0</v>
      </c>
      <c r="W874" s="689">
        <f t="shared" si="61"/>
        <v>0</v>
      </c>
      <c r="X874" s="689">
        <f t="shared" si="61"/>
        <v>0.23999999999999844</v>
      </c>
      <c r="Y874" s="689">
        <f t="shared" si="61"/>
        <v>0</v>
      </c>
      <c r="Z874" s="689">
        <f t="shared" si="61"/>
        <v>0</v>
      </c>
      <c r="AA874" s="689">
        <f t="shared" si="61"/>
        <v>0</v>
      </c>
      <c r="AB874" s="683">
        <f t="shared" si="61"/>
        <v>0</v>
      </c>
      <c r="AC874" s="689">
        <f t="shared" si="61"/>
        <v>5.0000000000000711E-2</v>
      </c>
      <c r="AD874" s="689">
        <f t="shared" si="62"/>
        <v>0</v>
      </c>
      <c r="AE874" s="689">
        <f t="shared" si="62"/>
        <v>7.0000000000000284E-2</v>
      </c>
      <c r="AF874" s="689">
        <f t="shared" si="62"/>
        <v>0</v>
      </c>
      <c r="AG874" s="689">
        <f t="shared" si="62"/>
        <v>0</v>
      </c>
      <c r="AH874" s="689">
        <f t="shared" si="62"/>
        <v>7.0000000000000284E-2</v>
      </c>
      <c r="AI874" s="689">
        <f t="shared" si="62"/>
        <v>0</v>
      </c>
      <c r="AJ874" s="10"/>
      <c r="AK874" s="10"/>
      <c r="AL874" s="10"/>
      <c r="AM874" s="10"/>
      <c r="AN874" s="10"/>
      <c r="AO874" s="10"/>
      <c r="AP874" s="10"/>
      <c r="AQ874" s="10"/>
      <c r="AR874" s="10"/>
      <c r="AS874" s="10"/>
      <c r="AT874" s="10"/>
      <c r="AU874" s="10"/>
      <c r="AV874" s="10"/>
      <c r="AW874" s="10"/>
      <c r="AX874" s="10"/>
      <c r="AY874" s="10"/>
      <c r="AZ874" s="10"/>
      <c r="BA874" s="10"/>
      <c r="BB874" s="10"/>
      <c r="BC874" s="10"/>
      <c r="BD874" s="10"/>
      <c r="BE874" s="173"/>
    </row>
    <row r="875" spans="1:57">
      <c r="A875" s="688">
        <v>0.27083333333333331</v>
      </c>
      <c r="B875" s="689">
        <v>17.350000000000001</v>
      </c>
      <c r="C875" s="689">
        <v>19.36</v>
      </c>
      <c r="D875" s="689">
        <v>19.12</v>
      </c>
      <c r="E875" s="689">
        <v>17.97</v>
      </c>
      <c r="F875" s="689">
        <v>18.329999999999998</v>
      </c>
      <c r="G875" s="689">
        <v>19.95</v>
      </c>
      <c r="H875" s="689">
        <v>18.54</v>
      </c>
      <c r="I875" s="689">
        <v>16.600000000000001</v>
      </c>
      <c r="J875" s="683">
        <v>16.05</v>
      </c>
      <c r="K875" s="689">
        <v>18.28</v>
      </c>
      <c r="L875" s="689">
        <v>20.62</v>
      </c>
      <c r="M875" s="689">
        <v>18.059999999999999</v>
      </c>
      <c r="N875" s="689">
        <v>20.27</v>
      </c>
      <c r="O875" s="689">
        <v>19.239999999999998</v>
      </c>
      <c r="P875" s="689">
        <v>19.46</v>
      </c>
      <c r="Q875" s="689">
        <v>15.55</v>
      </c>
      <c r="R875" s="676"/>
      <c r="S875" s="694">
        <v>0.27083333333333331</v>
      </c>
      <c r="T875" s="689">
        <f t="shared" si="61"/>
        <v>0</v>
      </c>
      <c r="U875" s="689">
        <f t="shared" si="61"/>
        <v>0</v>
      </c>
      <c r="V875" s="689">
        <f t="shared" si="61"/>
        <v>0</v>
      </c>
      <c r="W875" s="689">
        <f t="shared" si="61"/>
        <v>0</v>
      </c>
      <c r="X875" s="689">
        <f t="shared" si="61"/>
        <v>0</v>
      </c>
      <c r="Y875" s="689">
        <f t="shared" si="61"/>
        <v>8.9999999999999858E-2</v>
      </c>
      <c r="Z875" s="689">
        <f t="shared" si="61"/>
        <v>0</v>
      </c>
      <c r="AA875" s="689">
        <f t="shared" si="61"/>
        <v>0</v>
      </c>
      <c r="AB875" s="683">
        <f t="shared" si="61"/>
        <v>3.0000000000001137E-2</v>
      </c>
      <c r="AC875" s="689">
        <f t="shared" si="61"/>
        <v>0</v>
      </c>
      <c r="AD875" s="689">
        <f t="shared" si="62"/>
        <v>0</v>
      </c>
      <c r="AE875" s="689">
        <f t="shared" si="62"/>
        <v>0</v>
      </c>
      <c r="AF875" s="689">
        <f t="shared" si="62"/>
        <v>3.0000000000001137E-2</v>
      </c>
      <c r="AG875" s="689">
        <f t="shared" si="62"/>
        <v>7.9999999999998295E-2</v>
      </c>
      <c r="AH875" s="689">
        <f t="shared" si="62"/>
        <v>7.0000000000000284E-2</v>
      </c>
      <c r="AI875" s="689">
        <f t="shared" si="62"/>
        <v>0</v>
      </c>
      <c r="AJ875" s="10"/>
      <c r="AK875" s="10"/>
      <c r="AL875" s="10"/>
      <c r="AM875" s="10"/>
      <c r="AN875" s="10"/>
      <c r="AO875" s="10"/>
      <c r="AP875" s="10"/>
      <c r="AQ875" s="10"/>
      <c r="AR875" s="10"/>
      <c r="AS875" s="10"/>
      <c r="AT875" s="10"/>
      <c r="AU875" s="10"/>
      <c r="AV875" s="10"/>
      <c r="AW875" s="10"/>
      <c r="AX875" s="10"/>
      <c r="AY875" s="10"/>
      <c r="AZ875" s="10"/>
      <c r="BA875" s="10"/>
      <c r="BB875" s="10"/>
      <c r="BC875" s="10"/>
      <c r="BD875" s="10"/>
      <c r="BE875" s="173"/>
    </row>
    <row r="876" spans="1:57">
      <c r="A876" s="688">
        <v>0.27430555555555552</v>
      </c>
      <c r="B876" s="689">
        <v>17.350000000000001</v>
      </c>
      <c r="C876" s="689">
        <v>19.36</v>
      </c>
      <c r="D876" s="689">
        <v>19.12</v>
      </c>
      <c r="E876" s="689">
        <v>18.010000000000002</v>
      </c>
      <c r="F876" s="689">
        <v>18.329999999999998</v>
      </c>
      <c r="G876" s="689">
        <v>20</v>
      </c>
      <c r="H876" s="689">
        <v>18.54</v>
      </c>
      <c r="I876" s="689">
        <v>16.600000000000001</v>
      </c>
      <c r="J876" s="683">
        <v>16.05</v>
      </c>
      <c r="K876" s="689">
        <v>18.28</v>
      </c>
      <c r="L876" s="689">
        <v>20.62</v>
      </c>
      <c r="M876" s="689">
        <v>18.059999999999999</v>
      </c>
      <c r="N876" s="689">
        <v>20.27</v>
      </c>
      <c r="O876" s="689">
        <v>19.239999999999998</v>
      </c>
      <c r="P876" s="689">
        <v>19.489999999999998</v>
      </c>
      <c r="Q876" s="689">
        <v>15.56</v>
      </c>
      <c r="R876" s="676"/>
      <c r="S876" s="694">
        <v>0.27430555555555552</v>
      </c>
      <c r="T876" s="689">
        <f t="shared" si="61"/>
        <v>0</v>
      </c>
      <c r="U876" s="689">
        <f t="shared" si="61"/>
        <v>0</v>
      </c>
      <c r="V876" s="689">
        <f t="shared" si="61"/>
        <v>0</v>
      </c>
      <c r="W876" s="689">
        <f t="shared" si="61"/>
        <v>4.00000000000027E-2</v>
      </c>
      <c r="X876" s="689">
        <f t="shared" si="61"/>
        <v>0</v>
      </c>
      <c r="Y876" s="689">
        <f t="shared" si="61"/>
        <v>5.0000000000000711E-2</v>
      </c>
      <c r="Z876" s="689">
        <f t="shared" si="61"/>
        <v>0</v>
      </c>
      <c r="AA876" s="689">
        <f t="shared" si="61"/>
        <v>0</v>
      </c>
      <c r="AB876" s="683">
        <f t="shared" si="61"/>
        <v>0</v>
      </c>
      <c r="AC876" s="689">
        <f t="shared" si="61"/>
        <v>0</v>
      </c>
      <c r="AD876" s="689">
        <f t="shared" si="62"/>
        <v>0</v>
      </c>
      <c r="AE876" s="689">
        <f t="shared" si="62"/>
        <v>0</v>
      </c>
      <c r="AF876" s="689">
        <f t="shared" si="62"/>
        <v>0</v>
      </c>
      <c r="AG876" s="689">
        <f t="shared" si="62"/>
        <v>0</v>
      </c>
      <c r="AH876" s="689">
        <f t="shared" si="62"/>
        <v>2.9999999999997584E-2</v>
      </c>
      <c r="AI876" s="689">
        <f t="shared" si="62"/>
        <v>9.9999999999997868E-3</v>
      </c>
      <c r="AJ876" s="10"/>
      <c r="AK876" s="10"/>
      <c r="AL876" s="10"/>
      <c r="AM876" s="10"/>
      <c r="AN876" s="10"/>
      <c r="AO876" s="10"/>
      <c r="AP876" s="10"/>
      <c r="AQ876" s="10"/>
      <c r="AR876" s="10"/>
      <c r="AS876" s="10"/>
      <c r="AT876" s="10"/>
      <c r="AU876" s="10"/>
      <c r="AV876" s="10"/>
      <c r="AW876" s="10"/>
      <c r="AX876" s="10"/>
      <c r="AY876" s="10"/>
      <c r="AZ876" s="10"/>
      <c r="BA876" s="10"/>
      <c r="BB876" s="10"/>
      <c r="BC876" s="10"/>
      <c r="BD876" s="10"/>
      <c r="BE876" s="173"/>
    </row>
    <row r="877" spans="1:57">
      <c r="A877" s="688">
        <v>0.27777777777777779</v>
      </c>
      <c r="B877" s="689">
        <v>17.350000000000001</v>
      </c>
      <c r="C877" s="689">
        <v>19.37</v>
      </c>
      <c r="D877" s="689">
        <v>19.12</v>
      </c>
      <c r="E877" s="689">
        <v>18.04</v>
      </c>
      <c r="F877" s="689">
        <v>18.329999999999998</v>
      </c>
      <c r="G877" s="689">
        <v>20.010000000000002</v>
      </c>
      <c r="H877" s="689">
        <v>18.54</v>
      </c>
      <c r="I877" s="689">
        <v>16.600000000000001</v>
      </c>
      <c r="J877" s="683">
        <v>16.05</v>
      </c>
      <c r="K877" s="689">
        <v>18.28</v>
      </c>
      <c r="L877" s="689">
        <v>20.62</v>
      </c>
      <c r="M877" s="689">
        <v>18.059999999999999</v>
      </c>
      <c r="N877" s="689">
        <v>20.28</v>
      </c>
      <c r="O877" s="689">
        <v>19.239999999999998</v>
      </c>
      <c r="P877" s="689">
        <v>19.489999999999998</v>
      </c>
      <c r="Q877" s="689">
        <v>15.58</v>
      </c>
      <c r="R877" s="676"/>
      <c r="S877" s="694">
        <v>0.27777777777777779</v>
      </c>
      <c r="T877" s="689">
        <f t="shared" si="61"/>
        <v>0</v>
      </c>
      <c r="U877" s="689">
        <f t="shared" si="61"/>
        <v>1.0000000000001563E-2</v>
      </c>
      <c r="V877" s="689">
        <f t="shared" si="61"/>
        <v>0</v>
      </c>
      <c r="W877" s="689">
        <f t="shared" si="61"/>
        <v>2.9999999999997584E-2</v>
      </c>
      <c r="X877" s="689">
        <f t="shared" si="61"/>
        <v>0</v>
      </c>
      <c r="Y877" s="689">
        <f t="shared" si="61"/>
        <v>1.0000000000001563E-2</v>
      </c>
      <c r="Z877" s="689">
        <f t="shared" si="61"/>
        <v>0</v>
      </c>
      <c r="AA877" s="689">
        <f t="shared" si="61"/>
        <v>0</v>
      </c>
      <c r="AB877" s="683">
        <f t="shared" si="61"/>
        <v>0</v>
      </c>
      <c r="AC877" s="689">
        <f t="shared" si="61"/>
        <v>0</v>
      </c>
      <c r="AD877" s="689">
        <f t="shared" si="62"/>
        <v>0</v>
      </c>
      <c r="AE877" s="689">
        <f t="shared" si="62"/>
        <v>0</v>
      </c>
      <c r="AF877" s="689">
        <f t="shared" si="62"/>
        <v>1.0000000000001563E-2</v>
      </c>
      <c r="AG877" s="689">
        <f t="shared" si="62"/>
        <v>0</v>
      </c>
      <c r="AH877" s="689">
        <f t="shared" si="62"/>
        <v>0</v>
      </c>
      <c r="AI877" s="689">
        <f t="shared" si="62"/>
        <v>1.9999999999999574E-2</v>
      </c>
      <c r="AJ877" s="10"/>
      <c r="AK877" s="10"/>
      <c r="AL877" s="10"/>
      <c r="AM877" s="10"/>
      <c r="AN877" s="10"/>
      <c r="AO877" s="10"/>
      <c r="AP877" s="10"/>
      <c r="AQ877" s="10"/>
      <c r="AR877" s="10"/>
      <c r="AS877" s="10"/>
      <c r="AT877" s="10"/>
      <c r="AU877" s="10"/>
      <c r="AV877" s="10"/>
      <c r="AW877" s="10"/>
      <c r="AX877" s="10"/>
      <c r="AY877" s="10"/>
      <c r="AZ877" s="10"/>
      <c r="BA877" s="10"/>
      <c r="BB877" s="10"/>
      <c r="BC877" s="10"/>
      <c r="BD877" s="10"/>
      <c r="BE877" s="173"/>
    </row>
    <row r="878" spans="1:57">
      <c r="A878" s="688">
        <v>0.28125</v>
      </c>
      <c r="B878" s="689">
        <v>17.350000000000001</v>
      </c>
      <c r="C878" s="689">
        <v>19.41</v>
      </c>
      <c r="D878" s="689">
        <v>19.149999999999999</v>
      </c>
      <c r="E878" s="689">
        <v>18.04</v>
      </c>
      <c r="F878" s="689">
        <v>18.36</v>
      </c>
      <c r="G878" s="689">
        <v>20.010000000000002</v>
      </c>
      <c r="H878" s="689">
        <v>18.54</v>
      </c>
      <c r="I878" s="689">
        <v>16.600000000000001</v>
      </c>
      <c r="J878" s="683">
        <v>16.05</v>
      </c>
      <c r="K878" s="689">
        <v>18.28</v>
      </c>
      <c r="L878" s="689">
        <v>20.64</v>
      </c>
      <c r="M878" s="689">
        <v>18.059999999999999</v>
      </c>
      <c r="N878" s="689">
        <v>20.28</v>
      </c>
      <c r="O878" s="689">
        <v>19.239999999999998</v>
      </c>
      <c r="P878" s="689">
        <v>19.489999999999998</v>
      </c>
      <c r="Q878" s="689">
        <v>15.74</v>
      </c>
      <c r="R878" s="676"/>
      <c r="S878" s="694">
        <v>0.28125</v>
      </c>
      <c r="T878" s="689">
        <f t="shared" si="61"/>
        <v>0</v>
      </c>
      <c r="U878" s="689">
        <f t="shared" si="61"/>
        <v>3.9999999999999147E-2</v>
      </c>
      <c r="V878" s="689">
        <f t="shared" si="61"/>
        <v>2.9999999999997584E-2</v>
      </c>
      <c r="W878" s="689">
        <f t="shared" si="61"/>
        <v>0</v>
      </c>
      <c r="X878" s="689">
        <f t="shared" si="61"/>
        <v>3.0000000000001137E-2</v>
      </c>
      <c r="Y878" s="689">
        <f t="shared" ref="Y878:AF921" si="63">G878-G877</f>
        <v>0</v>
      </c>
      <c r="Z878" s="689">
        <f t="shared" si="63"/>
        <v>0</v>
      </c>
      <c r="AA878" s="689">
        <f t="shared" si="63"/>
        <v>0</v>
      </c>
      <c r="AB878" s="683">
        <f t="shared" si="63"/>
        <v>0</v>
      </c>
      <c r="AC878" s="689">
        <f t="shared" si="63"/>
        <v>0</v>
      </c>
      <c r="AD878" s="689">
        <f t="shared" si="62"/>
        <v>1.9999999999999574E-2</v>
      </c>
      <c r="AE878" s="689">
        <f t="shared" si="62"/>
        <v>0</v>
      </c>
      <c r="AF878" s="689">
        <f t="shared" si="62"/>
        <v>0</v>
      </c>
      <c r="AG878" s="689">
        <f t="shared" si="62"/>
        <v>0</v>
      </c>
      <c r="AH878" s="689">
        <f t="shared" si="62"/>
        <v>0</v>
      </c>
      <c r="AI878" s="689">
        <f t="shared" si="62"/>
        <v>0.16000000000000014</v>
      </c>
      <c r="AJ878" s="10"/>
      <c r="AK878" s="10"/>
      <c r="AL878" s="10"/>
      <c r="AM878" s="10"/>
      <c r="AN878" s="10"/>
      <c r="AO878" s="10"/>
      <c r="AP878" s="10"/>
      <c r="AQ878" s="10"/>
      <c r="AR878" s="10"/>
      <c r="AS878" s="10"/>
      <c r="AT878" s="10"/>
      <c r="AU878" s="10"/>
      <c r="AV878" s="10"/>
      <c r="AW878" s="10"/>
      <c r="AX878" s="10"/>
      <c r="AY878" s="10"/>
      <c r="AZ878" s="10"/>
      <c r="BA878" s="10"/>
      <c r="BB878" s="10"/>
      <c r="BC878" s="10"/>
      <c r="BD878" s="10"/>
      <c r="BE878" s="173"/>
    </row>
    <row r="879" spans="1:57">
      <c r="A879" s="688">
        <v>0.28472222222222221</v>
      </c>
      <c r="B879" s="689">
        <v>17.350000000000001</v>
      </c>
      <c r="C879" s="689">
        <v>19.41</v>
      </c>
      <c r="D879" s="689">
        <v>19.149999999999999</v>
      </c>
      <c r="E879" s="689">
        <v>18.04</v>
      </c>
      <c r="F879" s="689">
        <v>18.36</v>
      </c>
      <c r="G879" s="689">
        <v>20.010000000000002</v>
      </c>
      <c r="H879" s="689">
        <v>18.54</v>
      </c>
      <c r="I879" s="689">
        <v>16.600000000000001</v>
      </c>
      <c r="J879" s="683">
        <v>16.05</v>
      </c>
      <c r="K879" s="689">
        <v>18.28</v>
      </c>
      <c r="L879" s="689">
        <v>20.74</v>
      </c>
      <c r="M879" s="689">
        <v>18.059999999999999</v>
      </c>
      <c r="N879" s="689">
        <v>20.28</v>
      </c>
      <c r="O879" s="689">
        <v>19.239999999999998</v>
      </c>
      <c r="P879" s="689">
        <v>19.54</v>
      </c>
      <c r="Q879" s="689">
        <v>15.78</v>
      </c>
      <c r="R879" s="676"/>
      <c r="S879" s="694">
        <v>0.28472222222222221</v>
      </c>
      <c r="T879" s="689">
        <f t="shared" ref="T879:AB926" si="64">B879-B878</f>
        <v>0</v>
      </c>
      <c r="U879" s="689">
        <f t="shared" si="64"/>
        <v>0</v>
      </c>
      <c r="V879" s="689">
        <f t="shared" si="64"/>
        <v>0</v>
      </c>
      <c r="W879" s="689">
        <f t="shared" si="64"/>
        <v>0</v>
      </c>
      <c r="X879" s="689">
        <f t="shared" si="64"/>
        <v>0</v>
      </c>
      <c r="Y879" s="689">
        <f t="shared" si="63"/>
        <v>0</v>
      </c>
      <c r="Z879" s="689">
        <f t="shared" si="63"/>
        <v>0</v>
      </c>
      <c r="AA879" s="689">
        <f t="shared" si="63"/>
        <v>0</v>
      </c>
      <c r="AB879" s="683">
        <f t="shared" si="63"/>
        <v>0</v>
      </c>
      <c r="AC879" s="689">
        <f t="shared" si="63"/>
        <v>0</v>
      </c>
      <c r="AD879" s="689">
        <f t="shared" si="62"/>
        <v>9.9999999999997868E-2</v>
      </c>
      <c r="AE879" s="689">
        <f t="shared" si="62"/>
        <v>0</v>
      </c>
      <c r="AF879" s="689">
        <f t="shared" si="62"/>
        <v>0</v>
      </c>
      <c r="AG879" s="689">
        <f t="shared" si="62"/>
        <v>0</v>
      </c>
      <c r="AH879" s="689">
        <f t="shared" si="62"/>
        <v>5.0000000000000711E-2</v>
      </c>
      <c r="AI879" s="689">
        <f t="shared" si="62"/>
        <v>3.9999999999999147E-2</v>
      </c>
      <c r="AJ879" s="10"/>
      <c r="AK879" s="10"/>
      <c r="AL879" s="10"/>
      <c r="AM879" s="10"/>
      <c r="AN879" s="10"/>
      <c r="AO879" s="10"/>
      <c r="AP879" s="10"/>
      <c r="AQ879" s="10"/>
      <c r="AR879" s="10"/>
      <c r="AS879" s="10"/>
      <c r="AT879" s="10"/>
      <c r="AU879" s="10"/>
      <c r="AV879" s="10"/>
      <c r="AW879" s="10"/>
      <c r="AX879" s="10"/>
      <c r="AY879" s="10"/>
      <c r="AZ879" s="10"/>
      <c r="BA879" s="10"/>
      <c r="BB879" s="10"/>
      <c r="BC879" s="10"/>
      <c r="BD879" s="10"/>
      <c r="BE879" s="173"/>
    </row>
    <row r="880" spans="1:57" ht="16" thickBot="1">
      <c r="A880" s="688">
        <v>0.28819444444444448</v>
      </c>
      <c r="B880" s="689">
        <v>17.350000000000001</v>
      </c>
      <c r="C880" s="689">
        <v>19.41</v>
      </c>
      <c r="D880" s="689">
        <v>19.149999999999999</v>
      </c>
      <c r="E880" s="689">
        <v>18.04</v>
      </c>
      <c r="F880" s="689">
        <v>18.36</v>
      </c>
      <c r="G880" s="689">
        <v>20.010000000000002</v>
      </c>
      <c r="H880" s="689">
        <v>18.54</v>
      </c>
      <c r="I880" s="689">
        <v>16.62</v>
      </c>
      <c r="J880" s="683">
        <v>16.05</v>
      </c>
      <c r="K880" s="689">
        <v>18.28</v>
      </c>
      <c r="L880" s="689">
        <v>20.74</v>
      </c>
      <c r="M880" s="689">
        <v>18.059999999999999</v>
      </c>
      <c r="N880" s="689">
        <v>20.28</v>
      </c>
      <c r="O880" s="689">
        <v>19.239999999999998</v>
      </c>
      <c r="P880" s="689">
        <v>19.54</v>
      </c>
      <c r="Q880" s="689">
        <v>15.79</v>
      </c>
      <c r="R880" s="676"/>
      <c r="S880" s="694">
        <v>0.28819444444444448</v>
      </c>
      <c r="T880" s="689">
        <f t="shared" si="64"/>
        <v>0</v>
      </c>
      <c r="U880" s="689">
        <f t="shared" si="64"/>
        <v>0</v>
      </c>
      <c r="V880" s="689">
        <f t="shared" si="64"/>
        <v>0</v>
      </c>
      <c r="W880" s="689">
        <f t="shared" si="64"/>
        <v>0</v>
      </c>
      <c r="X880" s="689">
        <f t="shared" si="64"/>
        <v>0</v>
      </c>
      <c r="Y880" s="689">
        <f t="shared" si="63"/>
        <v>0</v>
      </c>
      <c r="Z880" s="689">
        <f t="shared" si="63"/>
        <v>0</v>
      </c>
      <c r="AA880" s="689">
        <f t="shared" si="63"/>
        <v>1.9999999999999574E-2</v>
      </c>
      <c r="AB880" s="683">
        <f t="shared" si="63"/>
        <v>0</v>
      </c>
      <c r="AC880" s="689">
        <f t="shared" si="63"/>
        <v>0</v>
      </c>
      <c r="AD880" s="689">
        <f t="shared" si="62"/>
        <v>0</v>
      </c>
      <c r="AE880" s="689">
        <f t="shared" si="62"/>
        <v>0</v>
      </c>
      <c r="AF880" s="689">
        <f t="shared" si="62"/>
        <v>0</v>
      </c>
      <c r="AG880" s="689">
        <f t="shared" si="62"/>
        <v>0</v>
      </c>
      <c r="AH880" s="689">
        <f t="shared" si="62"/>
        <v>0</v>
      </c>
      <c r="AI880" s="689">
        <f t="shared" si="62"/>
        <v>9.9999999999997868E-3</v>
      </c>
      <c r="AJ880" s="10"/>
      <c r="AK880" s="10"/>
      <c r="AL880" s="10"/>
      <c r="AM880" s="10"/>
      <c r="AN880" s="10"/>
      <c r="AO880" s="10"/>
      <c r="AP880" s="10"/>
      <c r="AQ880" s="10"/>
      <c r="AR880" s="10"/>
      <c r="AS880" s="10"/>
      <c r="AT880" s="10"/>
      <c r="AU880" s="10"/>
      <c r="AV880" s="10"/>
      <c r="AW880" s="10"/>
      <c r="AX880" s="10"/>
      <c r="AY880" s="10"/>
      <c r="AZ880" s="10"/>
      <c r="BA880" s="10"/>
      <c r="BB880" s="10"/>
      <c r="BC880" s="10"/>
      <c r="BD880" s="10"/>
      <c r="BE880" s="173"/>
    </row>
    <row r="881" spans="1:57" ht="16" thickTop="1">
      <c r="A881" s="690">
        <v>0.29166666666666669</v>
      </c>
      <c r="B881" s="91">
        <v>17.350000000000001</v>
      </c>
      <c r="C881" s="91">
        <v>19.41</v>
      </c>
      <c r="D881" s="91">
        <v>19.149999999999999</v>
      </c>
      <c r="E881" s="91">
        <v>18.04</v>
      </c>
      <c r="F881" s="91">
        <v>18.36</v>
      </c>
      <c r="G881" s="91">
        <v>20.010000000000002</v>
      </c>
      <c r="H881" s="91">
        <v>18.54</v>
      </c>
      <c r="I881" s="91">
        <v>16.68</v>
      </c>
      <c r="J881" s="345">
        <v>16.05</v>
      </c>
      <c r="K881" s="91">
        <v>18.34</v>
      </c>
      <c r="L881" s="91">
        <v>20.74</v>
      </c>
      <c r="M881" s="91">
        <v>18.059999999999999</v>
      </c>
      <c r="N881" s="91">
        <v>20.28</v>
      </c>
      <c r="O881" s="91">
        <v>19.239999999999998</v>
      </c>
      <c r="P881" s="91">
        <v>19.54</v>
      </c>
      <c r="Q881" s="91">
        <v>15.79</v>
      </c>
      <c r="R881" s="676"/>
      <c r="S881" s="673">
        <v>0.29166666666666669</v>
      </c>
      <c r="T881" s="91">
        <f t="shared" si="64"/>
        <v>0</v>
      </c>
      <c r="U881" s="91">
        <f t="shared" si="64"/>
        <v>0</v>
      </c>
      <c r="V881" s="91">
        <f t="shared" si="64"/>
        <v>0</v>
      </c>
      <c r="W881" s="91">
        <f t="shared" si="64"/>
        <v>0</v>
      </c>
      <c r="X881" s="91">
        <f t="shared" si="64"/>
        <v>0</v>
      </c>
      <c r="Y881" s="91">
        <f t="shared" si="63"/>
        <v>0</v>
      </c>
      <c r="Z881" s="91">
        <f t="shared" si="63"/>
        <v>0</v>
      </c>
      <c r="AA881" s="91">
        <f t="shared" si="63"/>
        <v>5.9999999999998721E-2</v>
      </c>
      <c r="AB881" s="345">
        <f t="shared" si="63"/>
        <v>0</v>
      </c>
      <c r="AC881" s="91">
        <f t="shared" si="63"/>
        <v>5.9999999999998721E-2</v>
      </c>
      <c r="AD881" s="91">
        <f t="shared" si="62"/>
        <v>0</v>
      </c>
      <c r="AE881" s="91">
        <f t="shared" si="62"/>
        <v>0</v>
      </c>
      <c r="AF881" s="91">
        <f t="shared" si="62"/>
        <v>0</v>
      </c>
      <c r="AG881" s="91">
        <f t="shared" si="62"/>
        <v>0</v>
      </c>
      <c r="AH881" s="91">
        <f t="shared" si="62"/>
        <v>0</v>
      </c>
      <c r="AI881" s="91">
        <f t="shared" si="62"/>
        <v>0</v>
      </c>
      <c r="AJ881" s="10"/>
      <c r="AK881" s="10"/>
      <c r="AL881" s="10"/>
      <c r="AM881" s="10"/>
      <c r="AN881" s="10"/>
      <c r="AO881" s="10"/>
      <c r="AP881" s="10"/>
      <c r="AQ881" s="10"/>
      <c r="AR881" s="10"/>
      <c r="AS881" s="10"/>
      <c r="AT881" s="10"/>
      <c r="AU881" s="10"/>
      <c r="AV881" s="10"/>
      <c r="AW881" s="10"/>
      <c r="AX881" s="10"/>
      <c r="AY881" s="10"/>
      <c r="AZ881" s="10"/>
      <c r="BA881" s="10"/>
      <c r="BB881" s="10"/>
      <c r="BC881" s="10"/>
      <c r="BD881" s="10"/>
      <c r="BE881" s="173"/>
    </row>
    <row r="882" spans="1:57">
      <c r="A882" s="691">
        <v>0.2951388888888889</v>
      </c>
      <c r="B882" s="10">
        <v>17.350000000000001</v>
      </c>
      <c r="C882" s="10">
        <v>19.41</v>
      </c>
      <c r="D882" s="10">
        <v>19.149999999999999</v>
      </c>
      <c r="E882" s="10">
        <v>18.04</v>
      </c>
      <c r="F882" s="10">
        <v>18.36</v>
      </c>
      <c r="G882" s="10">
        <v>20.010000000000002</v>
      </c>
      <c r="H882" s="10">
        <v>18.54</v>
      </c>
      <c r="I882" s="10">
        <v>16.68</v>
      </c>
      <c r="J882" s="13">
        <v>16.149999999999999</v>
      </c>
      <c r="K882" s="10">
        <v>18.37</v>
      </c>
      <c r="L882" s="10">
        <v>20.74</v>
      </c>
      <c r="M882" s="10">
        <v>18.079999999999998</v>
      </c>
      <c r="N882" s="10">
        <v>20.28</v>
      </c>
      <c r="O882" s="10">
        <v>19.28</v>
      </c>
      <c r="P882" s="10">
        <v>19.54</v>
      </c>
      <c r="Q882" s="10">
        <v>15.79</v>
      </c>
      <c r="R882" s="676"/>
      <c r="S882" s="692">
        <v>0.2951388888888889</v>
      </c>
      <c r="T882" s="10">
        <f t="shared" si="64"/>
        <v>0</v>
      </c>
      <c r="U882" s="10">
        <f t="shared" si="64"/>
        <v>0</v>
      </c>
      <c r="V882" s="10">
        <f t="shared" si="64"/>
        <v>0</v>
      </c>
      <c r="W882" s="10">
        <f t="shared" si="64"/>
        <v>0</v>
      </c>
      <c r="X882" s="10">
        <f t="shared" si="64"/>
        <v>0</v>
      </c>
      <c r="Y882" s="10">
        <f t="shared" si="63"/>
        <v>0</v>
      </c>
      <c r="Z882" s="10">
        <f t="shared" si="63"/>
        <v>0</v>
      </c>
      <c r="AA882" s="10">
        <f t="shared" si="63"/>
        <v>0</v>
      </c>
      <c r="AB882" s="13">
        <f t="shared" si="63"/>
        <v>9.9999999999997868E-2</v>
      </c>
      <c r="AC882" s="10">
        <f t="shared" si="63"/>
        <v>3.0000000000001137E-2</v>
      </c>
      <c r="AD882" s="10">
        <f t="shared" si="62"/>
        <v>0</v>
      </c>
      <c r="AE882" s="10">
        <f t="shared" si="62"/>
        <v>1.9999999999999574E-2</v>
      </c>
      <c r="AF882" s="10">
        <f t="shared" si="62"/>
        <v>0</v>
      </c>
      <c r="AG882" s="10">
        <f t="shared" si="62"/>
        <v>4.00000000000027E-2</v>
      </c>
      <c r="AH882" s="10">
        <f t="shared" si="62"/>
        <v>0</v>
      </c>
      <c r="AI882" s="10">
        <f t="shared" si="62"/>
        <v>0</v>
      </c>
      <c r="AJ882" s="10"/>
      <c r="AK882" s="10"/>
      <c r="AL882" s="10"/>
      <c r="AM882" s="10"/>
      <c r="AN882" s="10"/>
      <c r="AO882" s="10"/>
      <c r="AP882" s="10"/>
      <c r="AQ882" s="10"/>
      <c r="AR882" s="10"/>
      <c r="AS882" s="10"/>
      <c r="AT882" s="10"/>
      <c r="AU882" s="10"/>
      <c r="AV882" s="10"/>
      <c r="AW882" s="10"/>
      <c r="AX882" s="10"/>
      <c r="AY882" s="10"/>
      <c r="AZ882" s="10"/>
      <c r="BA882" s="10"/>
      <c r="BB882" s="10"/>
      <c r="BC882" s="10"/>
      <c r="BD882" s="10"/>
      <c r="BE882" s="173"/>
    </row>
    <row r="883" spans="1:57">
      <c r="A883" s="691">
        <v>0.2986111111111111</v>
      </c>
      <c r="B883" s="10">
        <v>17.350000000000001</v>
      </c>
      <c r="C883" s="10">
        <v>19.41</v>
      </c>
      <c r="D883" s="10">
        <v>19.149999999999999</v>
      </c>
      <c r="E883" s="10">
        <v>18.04</v>
      </c>
      <c r="F883" s="10">
        <v>18.36</v>
      </c>
      <c r="G883" s="10">
        <v>20.010000000000002</v>
      </c>
      <c r="H883" s="10">
        <v>18.62</v>
      </c>
      <c r="I883" s="10">
        <v>16.68</v>
      </c>
      <c r="J883" s="13">
        <v>16.149999999999999</v>
      </c>
      <c r="K883" s="10">
        <v>18.37</v>
      </c>
      <c r="L883" s="10">
        <v>20.74</v>
      </c>
      <c r="M883" s="10">
        <v>18.079999999999998</v>
      </c>
      <c r="N883" s="10">
        <v>20.28</v>
      </c>
      <c r="O883" s="10">
        <v>19.34</v>
      </c>
      <c r="P883" s="10">
        <v>19.54</v>
      </c>
      <c r="Q883" s="10">
        <v>15.79</v>
      </c>
      <c r="R883" s="676"/>
      <c r="S883" s="692">
        <v>0.2986111111111111</v>
      </c>
      <c r="T883" s="10">
        <f t="shared" si="64"/>
        <v>0</v>
      </c>
      <c r="U883" s="10">
        <f t="shared" si="64"/>
        <v>0</v>
      </c>
      <c r="V883" s="10">
        <f t="shared" si="64"/>
        <v>0</v>
      </c>
      <c r="W883" s="10">
        <f t="shared" si="64"/>
        <v>0</v>
      </c>
      <c r="X883" s="10">
        <f t="shared" si="64"/>
        <v>0</v>
      </c>
      <c r="Y883" s="10">
        <f t="shared" si="63"/>
        <v>0</v>
      </c>
      <c r="Z883" s="10">
        <f t="shared" si="63"/>
        <v>8.0000000000001847E-2</v>
      </c>
      <c r="AA883" s="10">
        <f t="shared" si="63"/>
        <v>0</v>
      </c>
      <c r="AB883" s="13">
        <f t="shared" si="63"/>
        <v>0</v>
      </c>
      <c r="AC883" s="10">
        <f t="shared" si="63"/>
        <v>0</v>
      </c>
      <c r="AD883" s="10">
        <f t="shared" si="62"/>
        <v>0</v>
      </c>
      <c r="AE883" s="10">
        <f t="shared" si="62"/>
        <v>0</v>
      </c>
      <c r="AF883" s="10">
        <f t="shared" si="62"/>
        <v>0</v>
      </c>
      <c r="AG883" s="10">
        <f t="shared" si="62"/>
        <v>5.9999999999998721E-2</v>
      </c>
      <c r="AH883" s="10">
        <f t="shared" si="62"/>
        <v>0</v>
      </c>
      <c r="AI883" s="10">
        <f t="shared" si="62"/>
        <v>0</v>
      </c>
      <c r="AJ883" s="10"/>
      <c r="AK883" s="10"/>
      <c r="AL883" s="10"/>
      <c r="AM883" s="10"/>
      <c r="AN883" s="10"/>
      <c r="AO883" s="10"/>
      <c r="AP883" s="10"/>
      <c r="AQ883" s="10"/>
      <c r="AR883" s="10"/>
      <c r="AS883" s="10"/>
      <c r="AT883" s="10"/>
      <c r="AU883" s="10"/>
      <c r="AV883" s="10"/>
      <c r="AW883" s="10"/>
      <c r="AX883" s="10"/>
      <c r="AY883" s="10"/>
      <c r="AZ883" s="10"/>
      <c r="BA883" s="10"/>
      <c r="BB883" s="10"/>
      <c r="BC883" s="10"/>
      <c r="BD883" s="10"/>
      <c r="BE883" s="173"/>
    </row>
    <row r="884" spans="1:57">
      <c r="A884" s="691">
        <v>0.30208333333333331</v>
      </c>
      <c r="B884" s="10">
        <v>17.350000000000001</v>
      </c>
      <c r="C884" s="10">
        <v>19.440000000000001</v>
      </c>
      <c r="D884" s="10">
        <v>19.149999999999999</v>
      </c>
      <c r="E884" s="10">
        <v>18.04</v>
      </c>
      <c r="F884" s="10">
        <v>18.36</v>
      </c>
      <c r="G884" s="10">
        <v>20.010000000000002</v>
      </c>
      <c r="H884" s="10">
        <v>18.62</v>
      </c>
      <c r="I884" s="10">
        <v>16.68</v>
      </c>
      <c r="J884" s="13">
        <v>16.190000000000001</v>
      </c>
      <c r="K884" s="10">
        <v>18.38</v>
      </c>
      <c r="L884" s="10">
        <v>20.74</v>
      </c>
      <c r="M884" s="10">
        <v>18.079999999999998</v>
      </c>
      <c r="N884" s="10">
        <v>20.28</v>
      </c>
      <c r="O884" s="10">
        <v>19.34</v>
      </c>
      <c r="P884" s="10">
        <v>19.55</v>
      </c>
      <c r="Q884" s="10">
        <v>15.79</v>
      </c>
      <c r="R884" s="676"/>
      <c r="S884" s="692">
        <v>0.30208333333333331</v>
      </c>
      <c r="T884" s="10">
        <f t="shared" si="64"/>
        <v>0</v>
      </c>
      <c r="U884" s="10">
        <f t="shared" si="64"/>
        <v>3.0000000000001137E-2</v>
      </c>
      <c r="V884" s="10">
        <f t="shared" si="64"/>
        <v>0</v>
      </c>
      <c r="W884" s="10">
        <f t="shared" si="64"/>
        <v>0</v>
      </c>
      <c r="X884" s="10">
        <f t="shared" si="64"/>
        <v>0</v>
      </c>
      <c r="Y884" s="10">
        <f t="shared" si="63"/>
        <v>0</v>
      </c>
      <c r="Z884" s="10">
        <f t="shared" si="63"/>
        <v>0</v>
      </c>
      <c r="AA884" s="10">
        <f t="shared" si="63"/>
        <v>0</v>
      </c>
      <c r="AB884" s="13">
        <f t="shared" si="63"/>
        <v>4.00000000000027E-2</v>
      </c>
      <c r="AC884" s="10">
        <f t="shared" si="63"/>
        <v>9.9999999999980105E-3</v>
      </c>
      <c r="AD884" s="10">
        <f t="shared" si="62"/>
        <v>0</v>
      </c>
      <c r="AE884" s="10">
        <f t="shared" si="62"/>
        <v>0</v>
      </c>
      <c r="AF884" s="10">
        <f t="shared" si="62"/>
        <v>0</v>
      </c>
      <c r="AG884" s="10">
        <f t="shared" si="62"/>
        <v>0</v>
      </c>
      <c r="AH884" s="10">
        <f t="shared" si="62"/>
        <v>1.0000000000001563E-2</v>
      </c>
      <c r="AI884" s="10">
        <f t="shared" si="62"/>
        <v>0</v>
      </c>
      <c r="AJ884" s="10"/>
      <c r="AK884" s="10"/>
      <c r="AL884" s="10"/>
      <c r="AM884" s="10"/>
      <c r="AN884" s="10"/>
      <c r="AO884" s="10"/>
      <c r="AP884" s="10"/>
      <c r="AQ884" s="10"/>
      <c r="AR884" s="10"/>
      <c r="AS884" s="10"/>
      <c r="AT884" s="10"/>
      <c r="AU884" s="10"/>
      <c r="AV884" s="10"/>
      <c r="AW884" s="10"/>
      <c r="AX884" s="10"/>
      <c r="AY884" s="10"/>
      <c r="AZ884" s="10"/>
      <c r="BA884" s="10"/>
      <c r="BB884" s="10"/>
      <c r="BC884" s="10"/>
      <c r="BD884" s="10"/>
      <c r="BE884" s="173"/>
    </row>
    <row r="885" spans="1:57">
      <c r="A885" s="691">
        <v>0.30555555555555552</v>
      </c>
      <c r="B885" s="10">
        <v>17.350000000000001</v>
      </c>
      <c r="C885" s="10">
        <v>19.5</v>
      </c>
      <c r="D885" s="10">
        <v>19.16</v>
      </c>
      <c r="E885" s="10">
        <v>18.04</v>
      </c>
      <c r="F885" s="10">
        <v>18.36</v>
      </c>
      <c r="G885" s="10">
        <v>20.010000000000002</v>
      </c>
      <c r="H885" s="10">
        <v>18.62</v>
      </c>
      <c r="I885" s="10">
        <v>16.68</v>
      </c>
      <c r="J885" s="13">
        <v>16.190000000000001</v>
      </c>
      <c r="K885" s="10">
        <v>18.41</v>
      </c>
      <c r="L885" s="10">
        <v>20.82</v>
      </c>
      <c r="M885" s="10">
        <v>18.14</v>
      </c>
      <c r="N885" s="10">
        <v>20.28</v>
      </c>
      <c r="O885" s="10">
        <v>19.36</v>
      </c>
      <c r="P885" s="10">
        <v>19.55</v>
      </c>
      <c r="Q885" s="10">
        <v>15.79</v>
      </c>
      <c r="R885" s="676"/>
      <c r="S885" s="692">
        <v>0.30555555555555552</v>
      </c>
      <c r="T885" s="10">
        <f t="shared" si="64"/>
        <v>0</v>
      </c>
      <c r="U885" s="10">
        <f t="shared" si="64"/>
        <v>5.9999999999998721E-2</v>
      </c>
      <c r="V885" s="10">
        <f t="shared" si="64"/>
        <v>1.0000000000001563E-2</v>
      </c>
      <c r="W885" s="10">
        <f t="shared" si="64"/>
        <v>0</v>
      </c>
      <c r="X885" s="10">
        <f t="shared" si="64"/>
        <v>0</v>
      </c>
      <c r="Y885" s="10">
        <f t="shared" si="63"/>
        <v>0</v>
      </c>
      <c r="Z885" s="10">
        <f t="shared" si="63"/>
        <v>0</v>
      </c>
      <c r="AA885" s="10">
        <f t="shared" si="63"/>
        <v>0</v>
      </c>
      <c r="AB885" s="13">
        <f t="shared" si="63"/>
        <v>0</v>
      </c>
      <c r="AC885" s="10">
        <f t="shared" si="63"/>
        <v>3.0000000000001137E-2</v>
      </c>
      <c r="AD885" s="10">
        <f t="shared" si="62"/>
        <v>8.0000000000001847E-2</v>
      </c>
      <c r="AE885" s="10">
        <f t="shared" si="62"/>
        <v>6.0000000000002274E-2</v>
      </c>
      <c r="AF885" s="10">
        <f t="shared" si="62"/>
        <v>0</v>
      </c>
      <c r="AG885" s="10">
        <f t="shared" si="62"/>
        <v>1.9999999999999574E-2</v>
      </c>
      <c r="AH885" s="10">
        <f t="shared" si="62"/>
        <v>0</v>
      </c>
      <c r="AI885" s="10">
        <f t="shared" si="62"/>
        <v>0</v>
      </c>
      <c r="AJ885" s="10"/>
      <c r="AK885" s="10"/>
      <c r="AL885" s="10"/>
      <c r="AM885" s="10"/>
      <c r="AN885" s="10"/>
      <c r="AO885" s="10"/>
      <c r="AP885" s="10"/>
      <c r="AQ885" s="10"/>
      <c r="AR885" s="10"/>
      <c r="AS885" s="10"/>
      <c r="AT885" s="10"/>
      <c r="AU885" s="10"/>
      <c r="AV885" s="10"/>
      <c r="AW885" s="10"/>
      <c r="AX885" s="10"/>
      <c r="AY885" s="10"/>
      <c r="AZ885" s="10"/>
      <c r="BA885" s="10"/>
      <c r="BB885" s="10"/>
      <c r="BC885" s="10"/>
      <c r="BD885" s="10"/>
      <c r="BE885" s="173"/>
    </row>
    <row r="886" spans="1:57">
      <c r="A886" s="691">
        <v>0.30902777777777779</v>
      </c>
      <c r="B886" s="10">
        <v>17.350000000000001</v>
      </c>
      <c r="C886" s="10">
        <v>19.5</v>
      </c>
      <c r="D886" s="10">
        <v>19.16</v>
      </c>
      <c r="E886" s="10">
        <v>18.04</v>
      </c>
      <c r="F886" s="10">
        <v>18.36</v>
      </c>
      <c r="G886" s="10">
        <v>20.010000000000002</v>
      </c>
      <c r="H886" s="10">
        <v>18.62</v>
      </c>
      <c r="I886" s="10">
        <v>16.68</v>
      </c>
      <c r="J886" s="13">
        <v>16.22</v>
      </c>
      <c r="K886" s="10">
        <v>18.41</v>
      </c>
      <c r="L886" s="10">
        <v>20.82</v>
      </c>
      <c r="M886" s="10">
        <v>18.14</v>
      </c>
      <c r="N886" s="10">
        <v>20.28</v>
      </c>
      <c r="O886" s="10">
        <v>19.36</v>
      </c>
      <c r="P886" s="10">
        <v>19.55</v>
      </c>
      <c r="Q886" s="10">
        <v>15.79</v>
      </c>
      <c r="R886" s="676"/>
      <c r="S886" s="692">
        <v>0.30902777777777779</v>
      </c>
      <c r="T886" s="10">
        <f t="shared" si="64"/>
        <v>0</v>
      </c>
      <c r="U886" s="10">
        <f t="shared" si="64"/>
        <v>0</v>
      </c>
      <c r="V886" s="10">
        <f t="shared" si="64"/>
        <v>0</v>
      </c>
      <c r="W886" s="10">
        <f t="shared" si="64"/>
        <v>0</v>
      </c>
      <c r="X886" s="10">
        <f t="shared" si="64"/>
        <v>0</v>
      </c>
      <c r="Y886" s="10">
        <f t="shared" si="63"/>
        <v>0</v>
      </c>
      <c r="Z886" s="10">
        <f t="shared" si="63"/>
        <v>0</v>
      </c>
      <c r="AA886" s="10">
        <f t="shared" si="63"/>
        <v>0</v>
      </c>
      <c r="AB886" s="13">
        <f t="shared" si="63"/>
        <v>2.9999999999997584E-2</v>
      </c>
      <c r="AC886" s="10">
        <f t="shared" si="63"/>
        <v>0</v>
      </c>
      <c r="AD886" s="10">
        <f t="shared" si="62"/>
        <v>0</v>
      </c>
      <c r="AE886" s="10">
        <f t="shared" si="62"/>
        <v>0</v>
      </c>
      <c r="AF886" s="10">
        <f t="shared" si="62"/>
        <v>0</v>
      </c>
      <c r="AG886" s="10">
        <f t="shared" si="62"/>
        <v>0</v>
      </c>
      <c r="AH886" s="10">
        <f t="shared" si="62"/>
        <v>0</v>
      </c>
      <c r="AI886" s="10">
        <f t="shared" si="62"/>
        <v>0</v>
      </c>
      <c r="AJ886" s="10"/>
      <c r="AK886" s="10"/>
      <c r="AL886" s="10"/>
      <c r="AM886" s="10"/>
      <c r="AN886" s="10"/>
      <c r="AO886" s="10"/>
      <c r="AP886" s="10"/>
      <c r="AQ886" s="10"/>
      <c r="AR886" s="10"/>
      <c r="AS886" s="10"/>
      <c r="AT886" s="10"/>
      <c r="AU886" s="10"/>
      <c r="AV886" s="10"/>
      <c r="AW886" s="10"/>
      <c r="AX886" s="10"/>
      <c r="AY886" s="10"/>
      <c r="AZ886" s="10"/>
      <c r="BA886" s="10"/>
      <c r="BB886" s="10"/>
      <c r="BC886" s="10"/>
      <c r="BD886" s="10"/>
      <c r="BE886" s="173"/>
    </row>
    <row r="887" spans="1:57">
      <c r="A887" s="691">
        <v>0.3125</v>
      </c>
      <c r="B887" s="10">
        <v>17.55</v>
      </c>
      <c r="C887" s="10">
        <v>19.809999999999999</v>
      </c>
      <c r="D887" s="10">
        <v>19.16</v>
      </c>
      <c r="E887" s="10">
        <v>18.04</v>
      </c>
      <c r="F887" s="10">
        <v>18.36</v>
      </c>
      <c r="G887" s="10">
        <v>20.010000000000002</v>
      </c>
      <c r="H887" s="10">
        <v>18.62</v>
      </c>
      <c r="I887" s="10">
        <v>16.68</v>
      </c>
      <c r="J887" s="13">
        <v>16.22</v>
      </c>
      <c r="K887" s="10">
        <v>18.41</v>
      </c>
      <c r="L887" s="10">
        <v>20.83</v>
      </c>
      <c r="M887" s="10">
        <v>18.14</v>
      </c>
      <c r="N887" s="10">
        <v>20.28</v>
      </c>
      <c r="O887" s="10">
        <v>19.36</v>
      </c>
      <c r="P887" s="10">
        <v>19.55</v>
      </c>
      <c r="Q887" s="10">
        <v>15.79</v>
      </c>
      <c r="R887" s="676"/>
      <c r="S887" s="692">
        <v>0.3125</v>
      </c>
      <c r="T887" s="10">
        <f t="shared" si="64"/>
        <v>0.19999999999999929</v>
      </c>
      <c r="U887" s="10">
        <f t="shared" si="64"/>
        <v>0.30999999999999872</v>
      </c>
      <c r="V887" s="10">
        <f t="shared" si="64"/>
        <v>0</v>
      </c>
      <c r="W887" s="10">
        <f t="shared" si="64"/>
        <v>0</v>
      </c>
      <c r="X887" s="10">
        <f t="shared" si="64"/>
        <v>0</v>
      </c>
      <c r="Y887" s="10">
        <f t="shared" si="63"/>
        <v>0</v>
      </c>
      <c r="Z887" s="10">
        <f t="shared" si="63"/>
        <v>0</v>
      </c>
      <c r="AA887" s="10">
        <f t="shared" si="63"/>
        <v>0</v>
      </c>
      <c r="AB887" s="13">
        <f t="shared" si="63"/>
        <v>0</v>
      </c>
      <c r="AC887" s="10">
        <f t="shared" si="63"/>
        <v>0</v>
      </c>
      <c r="AD887" s="10">
        <f t="shared" si="62"/>
        <v>9.9999999999980105E-3</v>
      </c>
      <c r="AE887" s="10">
        <f t="shared" si="62"/>
        <v>0</v>
      </c>
      <c r="AF887" s="10">
        <f t="shared" si="62"/>
        <v>0</v>
      </c>
      <c r="AG887" s="10">
        <f t="shared" si="62"/>
        <v>0</v>
      </c>
      <c r="AH887" s="10">
        <f t="shared" si="62"/>
        <v>0</v>
      </c>
      <c r="AI887" s="10">
        <f t="shared" si="62"/>
        <v>0</v>
      </c>
      <c r="AJ887" s="10"/>
      <c r="AK887" s="10"/>
      <c r="AL887" s="10"/>
      <c r="AM887" s="10"/>
      <c r="AN887" s="10"/>
      <c r="AO887" s="10"/>
      <c r="AP887" s="10"/>
      <c r="AQ887" s="10"/>
      <c r="AR887" s="10"/>
      <c r="AS887" s="10"/>
      <c r="AT887" s="10"/>
      <c r="AU887" s="10"/>
      <c r="AV887" s="10"/>
      <c r="AW887" s="10"/>
      <c r="AX887" s="10"/>
      <c r="AY887" s="10"/>
      <c r="AZ887" s="10"/>
      <c r="BA887" s="10"/>
      <c r="BB887" s="10"/>
      <c r="BC887" s="10"/>
      <c r="BD887" s="10"/>
      <c r="BE887" s="173"/>
    </row>
    <row r="888" spans="1:57">
      <c r="A888" s="691">
        <v>0.31597222222222221</v>
      </c>
      <c r="B888" s="10">
        <v>17.57</v>
      </c>
      <c r="C888" s="10">
        <v>19.809999999999999</v>
      </c>
      <c r="D888" s="10">
        <v>19.16</v>
      </c>
      <c r="E888" s="10">
        <v>18.04</v>
      </c>
      <c r="F888" s="10">
        <v>18.36</v>
      </c>
      <c r="G888" s="10">
        <v>20.010000000000002</v>
      </c>
      <c r="H888" s="10">
        <v>18.62</v>
      </c>
      <c r="I888" s="10">
        <v>16.68</v>
      </c>
      <c r="J888" s="13">
        <v>16.22</v>
      </c>
      <c r="K888" s="10">
        <v>18.41</v>
      </c>
      <c r="L888" s="10">
        <v>20.85</v>
      </c>
      <c r="M888" s="10">
        <v>18.14</v>
      </c>
      <c r="N888" s="10">
        <v>20.28</v>
      </c>
      <c r="O888" s="10">
        <v>19.36</v>
      </c>
      <c r="P888" s="10">
        <v>19.55</v>
      </c>
      <c r="Q888" s="10">
        <v>15.79</v>
      </c>
      <c r="R888" s="676"/>
      <c r="S888" s="692">
        <v>0.31597222222222221</v>
      </c>
      <c r="T888" s="10">
        <f t="shared" si="64"/>
        <v>1.9999999999999574E-2</v>
      </c>
      <c r="U888" s="10">
        <f t="shared" si="64"/>
        <v>0</v>
      </c>
      <c r="V888" s="10">
        <f t="shared" si="64"/>
        <v>0</v>
      </c>
      <c r="W888" s="10">
        <f t="shared" si="64"/>
        <v>0</v>
      </c>
      <c r="X888" s="10">
        <f t="shared" si="64"/>
        <v>0</v>
      </c>
      <c r="Y888" s="10">
        <f t="shared" si="63"/>
        <v>0</v>
      </c>
      <c r="Z888" s="10">
        <f t="shared" si="63"/>
        <v>0</v>
      </c>
      <c r="AA888" s="10">
        <f t="shared" si="63"/>
        <v>0</v>
      </c>
      <c r="AB888" s="13">
        <f t="shared" si="63"/>
        <v>0</v>
      </c>
      <c r="AC888" s="10">
        <f t="shared" si="63"/>
        <v>0</v>
      </c>
      <c r="AD888" s="10">
        <f t="shared" si="62"/>
        <v>2.0000000000003126E-2</v>
      </c>
      <c r="AE888" s="10">
        <f t="shared" si="62"/>
        <v>0</v>
      </c>
      <c r="AF888" s="10">
        <f t="shared" si="62"/>
        <v>0</v>
      </c>
      <c r="AG888" s="10">
        <f t="shared" si="62"/>
        <v>0</v>
      </c>
      <c r="AH888" s="10">
        <f t="shared" si="62"/>
        <v>0</v>
      </c>
      <c r="AI888" s="10">
        <f t="shared" si="62"/>
        <v>0</v>
      </c>
      <c r="AJ888" s="10"/>
      <c r="AK888" s="10"/>
      <c r="AL888" s="10"/>
      <c r="AM888" s="10"/>
      <c r="AN888" s="10"/>
      <c r="AO888" s="10"/>
      <c r="AP888" s="10"/>
      <c r="AQ888" s="10"/>
      <c r="AR888" s="10"/>
      <c r="AS888" s="10"/>
      <c r="AT888" s="10"/>
      <c r="AU888" s="10"/>
      <c r="AV888" s="10"/>
      <c r="AW888" s="10"/>
      <c r="AX888" s="10"/>
      <c r="AY888" s="10"/>
      <c r="AZ888" s="10"/>
      <c r="BA888" s="10"/>
      <c r="BB888" s="10"/>
      <c r="BC888" s="10"/>
      <c r="BD888" s="10"/>
      <c r="BE888" s="173"/>
    </row>
    <row r="889" spans="1:57">
      <c r="A889" s="691">
        <v>0.31944444444444448</v>
      </c>
      <c r="B889" s="10">
        <v>17.57</v>
      </c>
      <c r="C889" s="10">
        <v>19.809999999999999</v>
      </c>
      <c r="D889" s="10">
        <v>19.16</v>
      </c>
      <c r="E889" s="10">
        <v>18.05</v>
      </c>
      <c r="F889" s="10">
        <v>18.38</v>
      </c>
      <c r="G889" s="10">
        <v>20.010000000000002</v>
      </c>
      <c r="H889" s="10">
        <v>18.62</v>
      </c>
      <c r="I889" s="10">
        <v>16.68</v>
      </c>
      <c r="J889" s="13">
        <v>16.22</v>
      </c>
      <c r="K889" s="10">
        <v>18.420000000000002</v>
      </c>
      <c r="L889" s="10">
        <v>20.85</v>
      </c>
      <c r="M889" s="10">
        <v>18.14</v>
      </c>
      <c r="N889" s="10">
        <v>20.28</v>
      </c>
      <c r="O889" s="10">
        <v>19.36</v>
      </c>
      <c r="P889" s="10">
        <v>19.55</v>
      </c>
      <c r="Q889" s="10">
        <v>15.79</v>
      </c>
      <c r="R889" s="676"/>
      <c r="S889" s="692">
        <v>0.31944444444444448</v>
      </c>
      <c r="T889" s="10">
        <f t="shared" si="64"/>
        <v>0</v>
      </c>
      <c r="U889" s="10">
        <f t="shared" si="64"/>
        <v>0</v>
      </c>
      <c r="V889" s="10">
        <f t="shared" si="64"/>
        <v>0</v>
      </c>
      <c r="W889" s="10">
        <f t="shared" si="64"/>
        <v>1.0000000000001563E-2</v>
      </c>
      <c r="X889" s="10">
        <f t="shared" si="64"/>
        <v>1.9999999999999574E-2</v>
      </c>
      <c r="Y889" s="10">
        <f t="shared" si="63"/>
        <v>0</v>
      </c>
      <c r="Z889" s="10">
        <f t="shared" si="63"/>
        <v>0</v>
      </c>
      <c r="AA889" s="10">
        <f t="shared" si="63"/>
        <v>0</v>
      </c>
      <c r="AB889" s="13">
        <f t="shared" si="63"/>
        <v>0</v>
      </c>
      <c r="AC889" s="10">
        <f t="shared" si="63"/>
        <v>1.0000000000001563E-2</v>
      </c>
      <c r="AD889" s="10">
        <f t="shared" si="62"/>
        <v>0</v>
      </c>
      <c r="AE889" s="10">
        <f t="shared" si="62"/>
        <v>0</v>
      </c>
      <c r="AF889" s="10">
        <f t="shared" si="62"/>
        <v>0</v>
      </c>
      <c r="AG889" s="10">
        <f t="shared" si="62"/>
        <v>0</v>
      </c>
      <c r="AH889" s="10">
        <f t="shared" si="62"/>
        <v>0</v>
      </c>
      <c r="AI889" s="10">
        <f t="shared" si="62"/>
        <v>0</v>
      </c>
      <c r="AJ889" s="10"/>
      <c r="AK889" s="10"/>
      <c r="AL889" s="10"/>
      <c r="AM889" s="10"/>
      <c r="AN889" s="10"/>
      <c r="AO889" s="10"/>
      <c r="AP889" s="10"/>
      <c r="AQ889" s="10"/>
      <c r="AR889" s="10"/>
      <c r="AS889" s="10"/>
      <c r="AT889" s="10"/>
      <c r="AU889" s="10"/>
      <c r="AV889" s="10"/>
      <c r="AW889" s="10"/>
      <c r="AX889" s="10"/>
      <c r="AY889" s="10"/>
      <c r="AZ889" s="10"/>
      <c r="BA889" s="10"/>
      <c r="BB889" s="10"/>
      <c r="BC889" s="10"/>
      <c r="BD889" s="10"/>
      <c r="BE889" s="173"/>
    </row>
    <row r="890" spans="1:57">
      <c r="A890" s="691">
        <v>0.32291666666666669</v>
      </c>
      <c r="B890" s="10">
        <v>17.57</v>
      </c>
      <c r="C890" s="10">
        <v>19.809999999999999</v>
      </c>
      <c r="D890" s="10">
        <v>19.16</v>
      </c>
      <c r="E890" s="10">
        <v>18.12</v>
      </c>
      <c r="F890" s="10">
        <v>18.8</v>
      </c>
      <c r="G890" s="10">
        <v>20.010000000000002</v>
      </c>
      <c r="H890" s="10">
        <v>18.62</v>
      </c>
      <c r="I890" s="10">
        <v>16.68</v>
      </c>
      <c r="J890" s="13">
        <v>16.22</v>
      </c>
      <c r="K890" s="10">
        <v>18.420000000000002</v>
      </c>
      <c r="L890" s="10">
        <v>20.85</v>
      </c>
      <c r="M890" s="10">
        <v>18.18</v>
      </c>
      <c r="N890" s="10">
        <v>20.28</v>
      </c>
      <c r="O890" s="10">
        <v>19.36</v>
      </c>
      <c r="P890" s="10">
        <v>19.55</v>
      </c>
      <c r="Q890" s="10">
        <v>15.79</v>
      </c>
      <c r="R890" s="676"/>
      <c r="S890" s="692">
        <v>0.32291666666666669</v>
      </c>
      <c r="T890" s="10">
        <f t="shared" si="64"/>
        <v>0</v>
      </c>
      <c r="U890" s="10">
        <f t="shared" si="64"/>
        <v>0</v>
      </c>
      <c r="V890" s="10">
        <f t="shared" si="64"/>
        <v>0</v>
      </c>
      <c r="W890" s="10">
        <f t="shared" si="64"/>
        <v>7.0000000000000284E-2</v>
      </c>
      <c r="X890" s="10">
        <f t="shared" si="64"/>
        <v>0.42000000000000171</v>
      </c>
      <c r="Y890" s="10">
        <f t="shared" si="63"/>
        <v>0</v>
      </c>
      <c r="Z890" s="10">
        <f t="shared" si="63"/>
        <v>0</v>
      </c>
      <c r="AA890" s="10">
        <f t="shared" si="63"/>
        <v>0</v>
      </c>
      <c r="AB890" s="13">
        <f t="shared" si="63"/>
        <v>0</v>
      </c>
      <c r="AC890" s="10">
        <f t="shared" si="63"/>
        <v>0</v>
      </c>
      <c r="AD890" s="10">
        <f t="shared" si="62"/>
        <v>0</v>
      </c>
      <c r="AE890" s="10">
        <f t="shared" si="62"/>
        <v>3.9999999999999147E-2</v>
      </c>
      <c r="AF890" s="10">
        <f t="shared" si="62"/>
        <v>0</v>
      </c>
      <c r="AG890" s="10">
        <f t="shared" si="62"/>
        <v>0</v>
      </c>
      <c r="AH890" s="10">
        <f t="shared" si="62"/>
        <v>0</v>
      </c>
      <c r="AI890" s="10">
        <f t="shared" si="62"/>
        <v>0</v>
      </c>
      <c r="AJ890" s="10"/>
      <c r="AK890" s="10"/>
      <c r="AL890" s="10"/>
      <c r="AM890" s="10"/>
      <c r="AN890" s="10"/>
      <c r="AO890" s="10"/>
      <c r="AP890" s="10"/>
      <c r="AQ890" s="10"/>
      <c r="AR890" s="10"/>
      <c r="AS890" s="10"/>
      <c r="AT890" s="10"/>
      <c r="AU890" s="10"/>
      <c r="AV890" s="10"/>
      <c r="AW890" s="10"/>
      <c r="AX890" s="10"/>
      <c r="AY890" s="10"/>
      <c r="AZ890" s="10"/>
      <c r="BA890" s="10"/>
      <c r="BB890" s="10"/>
      <c r="BC890" s="10"/>
      <c r="BD890" s="10"/>
      <c r="BE890" s="173"/>
    </row>
    <row r="891" spans="1:57">
      <c r="A891" s="691">
        <v>0.3263888888888889</v>
      </c>
      <c r="B891" s="10">
        <v>17.57</v>
      </c>
      <c r="C891" s="10">
        <v>19.809999999999999</v>
      </c>
      <c r="D891" s="10">
        <v>19.16</v>
      </c>
      <c r="E891" s="10">
        <v>18.14</v>
      </c>
      <c r="F891" s="10">
        <v>18.8</v>
      </c>
      <c r="G891" s="10">
        <v>20.010000000000002</v>
      </c>
      <c r="H891" s="10">
        <v>18.62</v>
      </c>
      <c r="I891" s="10">
        <v>16.68</v>
      </c>
      <c r="J891" s="13">
        <v>16.22</v>
      </c>
      <c r="K891" s="10">
        <v>18.59</v>
      </c>
      <c r="L891" s="10">
        <v>20.85</v>
      </c>
      <c r="M891" s="10">
        <v>18.2</v>
      </c>
      <c r="N891" s="10">
        <v>20.28</v>
      </c>
      <c r="O891" s="10">
        <v>19.36</v>
      </c>
      <c r="P891" s="10">
        <v>19.55</v>
      </c>
      <c r="Q891" s="10">
        <v>15.79</v>
      </c>
      <c r="R891" s="676"/>
      <c r="S891" s="692">
        <v>0.3263888888888889</v>
      </c>
      <c r="T891" s="10">
        <f t="shared" si="64"/>
        <v>0</v>
      </c>
      <c r="U891" s="10">
        <f t="shared" si="64"/>
        <v>0</v>
      </c>
      <c r="V891" s="10">
        <f t="shared" si="64"/>
        <v>0</v>
      </c>
      <c r="W891" s="10">
        <f t="shared" si="64"/>
        <v>1.9999999999999574E-2</v>
      </c>
      <c r="X891" s="10">
        <f t="shared" si="64"/>
        <v>0</v>
      </c>
      <c r="Y891" s="10">
        <f t="shared" si="63"/>
        <v>0</v>
      </c>
      <c r="Z891" s="10">
        <f t="shared" si="63"/>
        <v>0</v>
      </c>
      <c r="AA891" s="10">
        <f t="shared" si="63"/>
        <v>0</v>
      </c>
      <c r="AB891" s="13">
        <f t="shared" si="63"/>
        <v>0</v>
      </c>
      <c r="AC891" s="10">
        <f t="shared" si="63"/>
        <v>0.16999999999999815</v>
      </c>
      <c r="AD891" s="10">
        <f t="shared" si="62"/>
        <v>0</v>
      </c>
      <c r="AE891" s="10">
        <f t="shared" si="62"/>
        <v>1.9999999999999574E-2</v>
      </c>
      <c r="AF891" s="10">
        <f t="shared" si="62"/>
        <v>0</v>
      </c>
      <c r="AG891" s="10">
        <f t="shared" si="62"/>
        <v>0</v>
      </c>
      <c r="AH891" s="10">
        <f t="shared" si="62"/>
        <v>0</v>
      </c>
      <c r="AI891" s="10">
        <f t="shared" si="62"/>
        <v>0</v>
      </c>
      <c r="AJ891" s="10"/>
      <c r="AK891" s="10"/>
      <c r="AL891" s="10"/>
      <c r="AM891" s="10"/>
      <c r="AN891" s="10"/>
      <c r="AO891" s="10"/>
      <c r="AP891" s="10"/>
      <c r="AQ891" s="10"/>
      <c r="AR891" s="10"/>
      <c r="AS891" s="10"/>
      <c r="AT891" s="10"/>
      <c r="AU891" s="10"/>
      <c r="AV891" s="10"/>
      <c r="AW891" s="10"/>
      <c r="AX891" s="10"/>
      <c r="AY891" s="10"/>
      <c r="AZ891" s="10"/>
      <c r="BA891" s="10"/>
      <c r="BB891" s="10"/>
      <c r="BC891" s="10"/>
      <c r="BD891" s="10"/>
      <c r="BE891" s="173"/>
    </row>
    <row r="892" spans="1:57" ht="16" thickBot="1">
      <c r="A892" s="691">
        <v>0.3298611111111111</v>
      </c>
      <c r="B892" s="10">
        <v>17.57</v>
      </c>
      <c r="C892" s="10">
        <v>19.809999999999999</v>
      </c>
      <c r="D892" s="10">
        <v>19.16</v>
      </c>
      <c r="E892" s="10">
        <v>18.14</v>
      </c>
      <c r="F892" s="10">
        <v>18.829999999999998</v>
      </c>
      <c r="G892" s="10">
        <v>20.010000000000002</v>
      </c>
      <c r="H892" s="10">
        <v>18.62</v>
      </c>
      <c r="I892" s="10">
        <v>16.68</v>
      </c>
      <c r="J892" s="13">
        <v>16.25</v>
      </c>
      <c r="K892" s="10">
        <v>18.59</v>
      </c>
      <c r="L892" s="10">
        <v>20.85</v>
      </c>
      <c r="M892" s="10">
        <v>18.23</v>
      </c>
      <c r="N892" s="10">
        <v>20.28</v>
      </c>
      <c r="O892" s="10">
        <v>19.36</v>
      </c>
      <c r="P892" s="10">
        <v>19.55</v>
      </c>
      <c r="Q892" s="10">
        <v>15.81</v>
      </c>
      <c r="R892" s="676"/>
      <c r="S892" s="692">
        <v>0.3298611111111111</v>
      </c>
      <c r="T892" s="10">
        <f t="shared" si="64"/>
        <v>0</v>
      </c>
      <c r="U892" s="10">
        <f t="shared" si="64"/>
        <v>0</v>
      </c>
      <c r="V892" s="10">
        <f t="shared" si="64"/>
        <v>0</v>
      </c>
      <c r="W892" s="10">
        <f t="shared" si="64"/>
        <v>0</v>
      </c>
      <c r="X892" s="10">
        <f t="shared" si="64"/>
        <v>2.9999999999997584E-2</v>
      </c>
      <c r="Y892" s="10">
        <f t="shared" si="63"/>
        <v>0</v>
      </c>
      <c r="Z892" s="10">
        <f t="shared" si="63"/>
        <v>0</v>
      </c>
      <c r="AA892" s="10">
        <f t="shared" si="63"/>
        <v>0</v>
      </c>
      <c r="AB892" s="13">
        <f t="shared" si="63"/>
        <v>3.0000000000001137E-2</v>
      </c>
      <c r="AC892" s="10">
        <f t="shared" si="63"/>
        <v>0</v>
      </c>
      <c r="AD892" s="10">
        <f t="shared" si="62"/>
        <v>0</v>
      </c>
      <c r="AE892" s="10">
        <f t="shared" si="62"/>
        <v>3.0000000000001137E-2</v>
      </c>
      <c r="AF892" s="10">
        <f t="shared" si="62"/>
        <v>0</v>
      </c>
      <c r="AG892" s="10">
        <f t="shared" si="62"/>
        <v>0</v>
      </c>
      <c r="AH892" s="10">
        <f t="shared" si="62"/>
        <v>0</v>
      </c>
      <c r="AI892" s="10">
        <f t="shared" si="62"/>
        <v>2.000000000000135E-2</v>
      </c>
      <c r="AJ892" s="10"/>
      <c r="AK892" s="10"/>
      <c r="AL892" s="10"/>
      <c r="AM892" s="10"/>
      <c r="AN892" s="10"/>
      <c r="AO892" s="10"/>
      <c r="AP892" s="10"/>
      <c r="AQ892" s="10"/>
      <c r="AR892" s="10"/>
      <c r="AS892" s="10"/>
      <c r="AT892" s="10"/>
      <c r="AU892" s="10"/>
      <c r="AV892" s="10"/>
      <c r="AW892" s="10"/>
      <c r="AX892" s="10"/>
      <c r="AY892" s="10"/>
      <c r="AZ892" s="10"/>
      <c r="BA892" s="10"/>
      <c r="BB892" s="10"/>
      <c r="BC892" s="10"/>
      <c r="BD892" s="10"/>
      <c r="BE892" s="173"/>
    </row>
    <row r="893" spans="1:57" ht="16" thickTop="1">
      <c r="A893" s="690">
        <v>0.33333333333333331</v>
      </c>
      <c r="B893" s="91">
        <v>17.57</v>
      </c>
      <c r="C893" s="91">
        <v>19.809999999999999</v>
      </c>
      <c r="D893" s="91">
        <v>19.16</v>
      </c>
      <c r="E893" s="91">
        <v>18.14</v>
      </c>
      <c r="F893" s="91">
        <v>18.829999999999998</v>
      </c>
      <c r="G893" s="91">
        <v>20.18</v>
      </c>
      <c r="H893" s="91">
        <v>18.62</v>
      </c>
      <c r="I893" s="91">
        <v>16.68</v>
      </c>
      <c r="J893" s="345">
        <v>16.25</v>
      </c>
      <c r="K893" s="91">
        <v>18.59</v>
      </c>
      <c r="L893" s="91">
        <v>20.85</v>
      </c>
      <c r="M893" s="91">
        <v>18.23</v>
      </c>
      <c r="N893" s="91">
        <v>20.28</v>
      </c>
      <c r="O893" s="91">
        <v>19.36</v>
      </c>
      <c r="P893" s="91">
        <v>19.55</v>
      </c>
      <c r="Q893" s="91">
        <v>15.81</v>
      </c>
      <c r="R893" s="676"/>
      <c r="S893" s="673">
        <v>0.33333333333333331</v>
      </c>
      <c r="T893" s="91">
        <f t="shared" si="64"/>
        <v>0</v>
      </c>
      <c r="U893" s="91">
        <f t="shared" si="64"/>
        <v>0</v>
      </c>
      <c r="V893" s="91">
        <f t="shared" si="64"/>
        <v>0</v>
      </c>
      <c r="W893" s="91">
        <f t="shared" si="64"/>
        <v>0</v>
      </c>
      <c r="X893" s="91">
        <f t="shared" si="64"/>
        <v>0</v>
      </c>
      <c r="Y893" s="91">
        <f t="shared" si="63"/>
        <v>0.16999999999999815</v>
      </c>
      <c r="Z893" s="91">
        <f t="shared" si="63"/>
        <v>0</v>
      </c>
      <c r="AA893" s="91">
        <f t="shared" si="63"/>
        <v>0</v>
      </c>
      <c r="AB893" s="345">
        <f t="shared" si="63"/>
        <v>0</v>
      </c>
      <c r="AC893" s="91">
        <f t="shared" si="63"/>
        <v>0</v>
      </c>
      <c r="AD893" s="91">
        <f t="shared" si="62"/>
        <v>0</v>
      </c>
      <c r="AE893" s="91">
        <f t="shared" si="62"/>
        <v>0</v>
      </c>
      <c r="AF893" s="91">
        <f t="shared" si="62"/>
        <v>0</v>
      </c>
      <c r="AG893" s="91">
        <f t="shared" si="62"/>
        <v>0</v>
      </c>
      <c r="AH893" s="91">
        <f t="shared" si="62"/>
        <v>0</v>
      </c>
      <c r="AI893" s="91">
        <f t="shared" si="62"/>
        <v>0</v>
      </c>
      <c r="AJ893" s="10"/>
      <c r="AK893" s="10"/>
      <c r="AL893" s="10"/>
      <c r="AM893" s="10"/>
      <c r="AN893" s="10"/>
      <c r="AO893" s="10"/>
      <c r="AP893" s="10"/>
      <c r="AQ893" s="10"/>
      <c r="AR893" s="10"/>
      <c r="AS893" s="10"/>
      <c r="AT893" s="10"/>
      <c r="AU893" s="10"/>
      <c r="AV893" s="10"/>
      <c r="AW893" s="10"/>
      <c r="AX893" s="10"/>
      <c r="AY893" s="10"/>
      <c r="AZ893" s="10"/>
      <c r="BA893" s="10"/>
      <c r="BB893" s="10"/>
      <c r="BC893" s="10"/>
      <c r="BD893" s="10"/>
      <c r="BE893" s="173"/>
    </row>
    <row r="894" spans="1:57">
      <c r="A894" s="691">
        <v>0.33680555555555558</v>
      </c>
      <c r="B894" s="10">
        <v>17.57</v>
      </c>
      <c r="C894" s="10">
        <v>19.809999999999999</v>
      </c>
      <c r="D894" s="10">
        <v>19.25</v>
      </c>
      <c r="E894" s="10">
        <v>18.14</v>
      </c>
      <c r="F894" s="10">
        <v>18.829999999999998</v>
      </c>
      <c r="G894" s="10">
        <v>20.190000000000001</v>
      </c>
      <c r="H894" s="10">
        <v>18.62</v>
      </c>
      <c r="I894" s="10">
        <v>16.68</v>
      </c>
      <c r="J894" s="13">
        <v>16.25</v>
      </c>
      <c r="K894" s="10">
        <v>18.59</v>
      </c>
      <c r="L894" s="10">
        <v>20.85</v>
      </c>
      <c r="M894" s="10">
        <v>18.23</v>
      </c>
      <c r="N894" s="10">
        <v>20.28</v>
      </c>
      <c r="O894" s="10">
        <v>19.54</v>
      </c>
      <c r="P894" s="10">
        <v>19.55</v>
      </c>
      <c r="Q894" s="10">
        <v>15.81</v>
      </c>
      <c r="R894" s="676"/>
      <c r="S894" s="692">
        <v>0.33680555555555558</v>
      </c>
      <c r="T894" s="10">
        <f t="shared" si="64"/>
        <v>0</v>
      </c>
      <c r="U894" s="10">
        <f t="shared" si="64"/>
        <v>0</v>
      </c>
      <c r="V894" s="10">
        <f t="shared" si="64"/>
        <v>8.9999999999999858E-2</v>
      </c>
      <c r="W894" s="10">
        <f t="shared" si="64"/>
        <v>0</v>
      </c>
      <c r="X894" s="10">
        <f t="shared" si="64"/>
        <v>0</v>
      </c>
      <c r="Y894" s="10">
        <f t="shared" si="63"/>
        <v>1.0000000000001563E-2</v>
      </c>
      <c r="Z894" s="10">
        <f t="shared" si="63"/>
        <v>0</v>
      </c>
      <c r="AA894" s="10">
        <f t="shared" si="63"/>
        <v>0</v>
      </c>
      <c r="AB894" s="13">
        <f t="shared" si="63"/>
        <v>0</v>
      </c>
      <c r="AC894" s="10">
        <f t="shared" si="63"/>
        <v>0</v>
      </c>
      <c r="AD894" s="10">
        <f t="shared" si="62"/>
        <v>0</v>
      </c>
      <c r="AE894" s="10">
        <f t="shared" si="62"/>
        <v>0</v>
      </c>
      <c r="AF894" s="10">
        <f t="shared" si="62"/>
        <v>0</v>
      </c>
      <c r="AG894" s="10">
        <f t="shared" si="62"/>
        <v>0.17999999999999972</v>
      </c>
      <c r="AH894" s="10">
        <f t="shared" si="62"/>
        <v>0</v>
      </c>
      <c r="AI894" s="10">
        <f t="shared" si="62"/>
        <v>0</v>
      </c>
      <c r="AJ894" s="10"/>
      <c r="AK894" s="10"/>
      <c r="AL894" s="10"/>
      <c r="AM894" s="10"/>
      <c r="AN894" s="10"/>
      <c r="AO894" s="10"/>
      <c r="AP894" s="10"/>
      <c r="AQ894" s="10"/>
      <c r="AR894" s="10"/>
      <c r="AS894" s="10"/>
      <c r="AT894" s="10"/>
      <c r="AU894" s="10"/>
      <c r="AV894" s="10"/>
      <c r="AW894" s="10"/>
      <c r="AX894" s="10"/>
      <c r="AY894" s="10"/>
      <c r="AZ894" s="10"/>
      <c r="BA894" s="10"/>
      <c r="BB894" s="10"/>
      <c r="BC894" s="10"/>
      <c r="BD894" s="10"/>
      <c r="BE894" s="173"/>
    </row>
    <row r="895" spans="1:57">
      <c r="A895" s="691">
        <v>0.34027777777777773</v>
      </c>
      <c r="B895" s="10">
        <v>17.579999999999998</v>
      </c>
      <c r="C895" s="10">
        <v>19.809999999999999</v>
      </c>
      <c r="D895" s="10">
        <v>19.25</v>
      </c>
      <c r="E895" s="10">
        <v>18.14</v>
      </c>
      <c r="F895" s="10">
        <v>18.829999999999998</v>
      </c>
      <c r="G895" s="10">
        <v>20.190000000000001</v>
      </c>
      <c r="H895" s="10">
        <v>18.62</v>
      </c>
      <c r="I895" s="10">
        <v>16.68</v>
      </c>
      <c r="J895" s="13">
        <v>16.25</v>
      </c>
      <c r="K895" s="10">
        <v>18.59</v>
      </c>
      <c r="L895" s="10">
        <v>20.85</v>
      </c>
      <c r="M895" s="10">
        <v>18.23</v>
      </c>
      <c r="N895" s="10">
        <v>20.28</v>
      </c>
      <c r="O895" s="10">
        <v>19.55</v>
      </c>
      <c r="P895" s="10">
        <v>19.579999999999998</v>
      </c>
      <c r="Q895" s="10">
        <v>15.81</v>
      </c>
      <c r="R895" s="676"/>
      <c r="S895" s="692">
        <v>0.34027777777777773</v>
      </c>
      <c r="T895" s="10">
        <f t="shared" si="64"/>
        <v>9.9999999999980105E-3</v>
      </c>
      <c r="U895" s="10">
        <f t="shared" si="64"/>
        <v>0</v>
      </c>
      <c r="V895" s="10">
        <f t="shared" si="64"/>
        <v>0</v>
      </c>
      <c r="W895" s="10">
        <f t="shared" si="64"/>
        <v>0</v>
      </c>
      <c r="X895" s="10">
        <f t="shared" si="64"/>
        <v>0</v>
      </c>
      <c r="Y895" s="10">
        <f t="shared" si="63"/>
        <v>0</v>
      </c>
      <c r="Z895" s="10">
        <f t="shared" si="63"/>
        <v>0</v>
      </c>
      <c r="AA895" s="10">
        <f t="shared" si="63"/>
        <v>0</v>
      </c>
      <c r="AB895" s="13">
        <f t="shared" si="63"/>
        <v>0</v>
      </c>
      <c r="AC895" s="10">
        <f t="shared" si="63"/>
        <v>0</v>
      </c>
      <c r="AD895" s="10">
        <f t="shared" si="62"/>
        <v>0</v>
      </c>
      <c r="AE895" s="10">
        <f t="shared" si="62"/>
        <v>0</v>
      </c>
      <c r="AF895" s="10">
        <f t="shared" si="62"/>
        <v>0</v>
      </c>
      <c r="AG895" s="10">
        <f t="shared" si="62"/>
        <v>1.0000000000001563E-2</v>
      </c>
      <c r="AH895" s="10">
        <f t="shared" si="62"/>
        <v>2.9999999999997584E-2</v>
      </c>
      <c r="AI895" s="10">
        <f t="shared" si="62"/>
        <v>0</v>
      </c>
      <c r="AJ895" s="10"/>
      <c r="AK895" s="10"/>
      <c r="AL895" s="10"/>
      <c r="AM895" s="10"/>
      <c r="AN895" s="10"/>
      <c r="AO895" s="10"/>
      <c r="AP895" s="10"/>
      <c r="AQ895" s="10"/>
      <c r="AR895" s="10"/>
      <c r="AS895" s="10"/>
      <c r="AT895" s="10"/>
      <c r="AU895" s="10"/>
      <c r="AV895" s="10"/>
      <c r="AW895" s="10"/>
      <c r="AX895" s="10"/>
      <c r="AY895" s="10"/>
      <c r="AZ895" s="10"/>
      <c r="BA895" s="10"/>
      <c r="BB895" s="10"/>
      <c r="BC895" s="10"/>
      <c r="BD895" s="10"/>
      <c r="BE895" s="173"/>
    </row>
    <row r="896" spans="1:57">
      <c r="A896" s="691">
        <v>0.34375</v>
      </c>
      <c r="B896" s="10">
        <v>17.579999999999998</v>
      </c>
      <c r="C896" s="10">
        <v>19.809999999999999</v>
      </c>
      <c r="D896" s="10">
        <v>19.25</v>
      </c>
      <c r="E896" s="10">
        <v>18.14</v>
      </c>
      <c r="F896" s="10">
        <v>18.829999999999998</v>
      </c>
      <c r="G896" s="10">
        <v>20.190000000000001</v>
      </c>
      <c r="H896" s="10">
        <v>18.62</v>
      </c>
      <c r="I896" s="10">
        <v>16.68</v>
      </c>
      <c r="J896" s="13">
        <v>16.25</v>
      </c>
      <c r="K896" s="10">
        <v>18.59</v>
      </c>
      <c r="L896" s="10">
        <v>20.85</v>
      </c>
      <c r="M896" s="10">
        <v>18.23</v>
      </c>
      <c r="N896" s="10">
        <v>20.440000000000001</v>
      </c>
      <c r="O896" s="10">
        <v>19.579999999999998</v>
      </c>
      <c r="P896" s="10">
        <v>19.579999999999998</v>
      </c>
      <c r="Q896" s="10">
        <v>15.81</v>
      </c>
      <c r="R896" s="676"/>
      <c r="S896" s="692">
        <v>0.34375</v>
      </c>
      <c r="T896" s="10">
        <f t="shared" si="64"/>
        <v>0</v>
      </c>
      <c r="U896" s="10">
        <f t="shared" si="64"/>
        <v>0</v>
      </c>
      <c r="V896" s="10">
        <f t="shared" si="64"/>
        <v>0</v>
      </c>
      <c r="W896" s="10">
        <f t="shared" si="64"/>
        <v>0</v>
      </c>
      <c r="X896" s="10">
        <f t="shared" si="64"/>
        <v>0</v>
      </c>
      <c r="Y896" s="10">
        <f t="shared" si="63"/>
        <v>0</v>
      </c>
      <c r="Z896" s="10">
        <f t="shared" si="63"/>
        <v>0</v>
      </c>
      <c r="AA896" s="10">
        <f t="shared" si="63"/>
        <v>0</v>
      </c>
      <c r="AB896" s="13">
        <f t="shared" si="63"/>
        <v>0</v>
      </c>
      <c r="AC896" s="10">
        <f t="shared" si="63"/>
        <v>0</v>
      </c>
      <c r="AD896" s="10">
        <f t="shared" si="62"/>
        <v>0</v>
      </c>
      <c r="AE896" s="10">
        <f t="shared" si="62"/>
        <v>0</v>
      </c>
      <c r="AF896" s="10">
        <f t="shared" si="62"/>
        <v>0.16000000000000014</v>
      </c>
      <c r="AG896" s="10">
        <f t="shared" si="62"/>
        <v>2.9999999999997584E-2</v>
      </c>
      <c r="AH896" s="10">
        <f t="shared" si="62"/>
        <v>0</v>
      </c>
      <c r="AI896" s="10">
        <f t="shared" si="62"/>
        <v>0</v>
      </c>
      <c r="AJ896" s="10"/>
      <c r="AK896" s="10"/>
      <c r="AL896" s="10"/>
      <c r="AM896" s="10"/>
      <c r="AN896" s="10"/>
      <c r="AO896" s="10"/>
      <c r="AP896" s="10"/>
      <c r="AQ896" s="10"/>
      <c r="AR896" s="10"/>
      <c r="AS896" s="10"/>
      <c r="AT896" s="10"/>
      <c r="AU896" s="10"/>
      <c r="AV896" s="10"/>
      <c r="AW896" s="10"/>
      <c r="AX896" s="10"/>
      <c r="AY896" s="10"/>
      <c r="AZ896" s="10"/>
      <c r="BA896" s="10"/>
      <c r="BB896" s="10"/>
      <c r="BC896" s="10"/>
      <c r="BD896" s="10"/>
      <c r="BE896" s="173"/>
    </row>
    <row r="897" spans="1:57">
      <c r="A897" s="691">
        <v>0.34722222222222227</v>
      </c>
      <c r="B897" s="10">
        <v>17.579999999999998</v>
      </c>
      <c r="C897" s="10">
        <v>19.809999999999999</v>
      </c>
      <c r="D897" s="10">
        <v>19.25</v>
      </c>
      <c r="E897" s="10">
        <v>18.14</v>
      </c>
      <c r="F897" s="10">
        <v>18.829999999999998</v>
      </c>
      <c r="G897" s="10">
        <v>20.190000000000001</v>
      </c>
      <c r="H897" s="10">
        <v>18.62</v>
      </c>
      <c r="I897" s="10">
        <v>16.68</v>
      </c>
      <c r="J897" s="13">
        <v>16.25</v>
      </c>
      <c r="K897" s="10">
        <v>18.59</v>
      </c>
      <c r="L897" s="10">
        <v>20.85</v>
      </c>
      <c r="M897" s="10">
        <v>18.23</v>
      </c>
      <c r="N897" s="10">
        <v>20.47</v>
      </c>
      <c r="O897" s="10">
        <v>19.579999999999998</v>
      </c>
      <c r="P897" s="10">
        <v>19.579999999999998</v>
      </c>
      <c r="Q897" s="10">
        <v>15.81</v>
      </c>
      <c r="R897" s="676"/>
      <c r="S897" s="692">
        <v>0.34722222222222227</v>
      </c>
      <c r="T897" s="10">
        <f t="shared" si="64"/>
        <v>0</v>
      </c>
      <c r="U897" s="10">
        <f t="shared" si="64"/>
        <v>0</v>
      </c>
      <c r="V897" s="10">
        <f t="shared" si="64"/>
        <v>0</v>
      </c>
      <c r="W897" s="10">
        <f t="shared" si="64"/>
        <v>0</v>
      </c>
      <c r="X897" s="10">
        <f t="shared" si="64"/>
        <v>0</v>
      </c>
      <c r="Y897" s="10">
        <f t="shared" si="63"/>
        <v>0</v>
      </c>
      <c r="Z897" s="10">
        <f t="shared" si="63"/>
        <v>0</v>
      </c>
      <c r="AA897" s="10">
        <f t="shared" si="63"/>
        <v>0</v>
      </c>
      <c r="AB897" s="13">
        <f t="shared" si="63"/>
        <v>0</v>
      </c>
      <c r="AC897" s="10">
        <f t="shared" si="63"/>
        <v>0</v>
      </c>
      <c r="AD897" s="10">
        <f t="shared" si="62"/>
        <v>0</v>
      </c>
      <c r="AE897" s="10">
        <f t="shared" si="62"/>
        <v>0</v>
      </c>
      <c r="AF897" s="10">
        <f t="shared" si="62"/>
        <v>2.9999999999997584E-2</v>
      </c>
      <c r="AG897" s="10">
        <f t="shared" si="62"/>
        <v>0</v>
      </c>
      <c r="AH897" s="10">
        <f t="shared" si="62"/>
        <v>0</v>
      </c>
      <c r="AI897" s="10">
        <f t="shared" si="62"/>
        <v>0</v>
      </c>
      <c r="AJ897" s="10"/>
      <c r="AK897" s="10"/>
      <c r="AL897" s="10"/>
      <c r="AM897" s="10"/>
      <c r="AN897" s="10"/>
      <c r="AO897" s="10"/>
      <c r="AP897" s="10"/>
      <c r="AQ897" s="10"/>
      <c r="AR897" s="10"/>
      <c r="AS897" s="10"/>
      <c r="AT897" s="10"/>
      <c r="AU897" s="10"/>
      <c r="AV897" s="10"/>
      <c r="AW897" s="10"/>
      <c r="AX897" s="10"/>
      <c r="AY897" s="10"/>
      <c r="AZ897" s="10"/>
      <c r="BA897" s="10"/>
      <c r="BB897" s="10"/>
      <c r="BC897" s="10"/>
      <c r="BD897" s="10"/>
      <c r="BE897" s="173"/>
    </row>
    <row r="898" spans="1:57">
      <c r="A898" s="691">
        <v>0.35069444444444442</v>
      </c>
      <c r="B898" s="10">
        <v>17.670000000000002</v>
      </c>
      <c r="C898" s="10">
        <v>19.809999999999999</v>
      </c>
      <c r="D898" s="10">
        <v>19.25</v>
      </c>
      <c r="E898" s="10">
        <v>18.14</v>
      </c>
      <c r="F898" s="10">
        <v>18.829999999999998</v>
      </c>
      <c r="G898" s="10">
        <v>20.190000000000001</v>
      </c>
      <c r="H898" s="10">
        <v>18.62</v>
      </c>
      <c r="I898" s="10">
        <v>16.68</v>
      </c>
      <c r="J898" s="13">
        <v>16.25</v>
      </c>
      <c r="K898" s="10">
        <v>18.59</v>
      </c>
      <c r="L898" s="10">
        <v>20.91</v>
      </c>
      <c r="M898" s="10">
        <v>18.23</v>
      </c>
      <c r="N898" s="10">
        <v>20.47</v>
      </c>
      <c r="O898" s="10">
        <v>19.579999999999998</v>
      </c>
      <c r="P898" s="10">
        <v>19.63</v>
      </c>
      <c r="Q898" s="10">
        <v>15.93</v>
      </c>
      <c r="R898" s="676"/>
      <c r="S898" s="692">
        <v>0.35069444444444442</v>
      </c>
      <c r="T898" s="10">
        <f t="shared" si="64"/>
        <v>9.0000000000003411E-2</v>
      </c>
      <c r="U898" s="10">
        <f t="shared" si="64"/>
        <v>0</v>
      </c>
      <c r="V898" s="10">
        <f t="shared" si="64"/>
        <v>0</v>
      </c>
      <c r="W898" s="10">
        <f t="shared" si="64"/>
        <v>0</v>
      </c>
      <c r="X898" s="10">
        <f t="shared" si="64"/>
        <v>0</v>
      </c>
      <c r="Y898" s="10">
        <f t="shared" si="63"/>
        <v>0</v>
      </c>
      <c r="Z898" s="10">
        <f t="shared" si="63"/>
        <v>0</v>
      </c>
      <c r="AA898" s="10">
        <f t="shared" si="63"/>
        <v>0</v>
      </c>
      <c r="AB898" s="13">
        <f t="shared" si="63"/>
        <v>0</v>
      </c>
      <c r="AC898" s="10">
        <f t="shared" si="63"/>
        <v>0</v>
      </c>
      <c r="AD898" s="10">
        <f t="shared" si="62"/>
        <v>5.9999999999998721E-2</v>
      </c>
      <c r="AE898" s="10">
        <f t="shared" si="62"/>
        <v>0</v>
      </c>
      <c r="AF898" s="10">
        <f t="shared" si="62"/>
        <v>0</v>
      </c>
      <c r="AG898" s="10">
        <f t="shared" si="62"/>
        <v>0</v>
      </c>
      <c r="AH898" s="10">
        <f t="shared" si="62"/>
        <v>5.0000000000000711E-2</v>
      </c>
      <c r="AI898" s="10">
        <f t="shared" si="62"/>
        <v>0.11999999999999922</v>
      </c>
      <c r="AJ898" s="10"/>
      <c r="AK898" s="10"/>
      <c r="AL898" s="10"/>
      <c r="AM898" s="10"/>
      <c r="AN898" s="10"/>
      <c r="AO898" s="10"/>
      <c r="AP898" s="10"/>
      <c r="AQ898" s="10"/>
      <c r="AR898" s="10"/>
      <c r="AS898" s="10"/>
      <c r="AT898" s="10"/>
      <c r="AU898" s="10"/>
      <c r="AV898" s="10"/>
      <c r="AW898" s="10"/>
      <c r="AX898" s="10"/>
      <c r="AY898" s="10"/>
      <c r="AZ898" s="10"/>
      <c r="BA898" s="10"/>
      <c r="BB898" s="10"/>
      <c r="BC898" s="10"/>
      <c r="BD898" s="10"/>
      <c r="BE898" s="173"/>
    </row>
    <row r="899" spans="1:57">
      <c r="A899" s="691">
        <v>0.35416666666666669</v>
      </c>
      <c r="B899" s="10">
        <v>17.670000000000002</v>
      </c>
      <c r="C899" s="10">
        <v>19.809999999999999</v>
      </c>
      <c r="D899" s="10">
        <v>19.25</v>
      </c>
      <c r="E899" s="10">
        <v>18.14</v>
      </c>
      <c r="F899" s="10">
        <v>18.829999999999998</v>
      </c>
      <c r="G899" s="10">
        <v>20.2</v>
      </c>
      <c r="H899" s="10">
        <v>18.62</v>
      </c>
      <c r="I899" s="10">
        <v>16.68</v>
      </c>
      <c r="J899" s="13">
        <v>16.25</v>
      </c>
      <c r="K899" s="10">
        <v>18.59</v>
      </c>
      <c r="L899" s="10">
        <v>20.91</v>
      </c>
      <c r="M899" s="10">
        <v>18.23</v>
      </c>
      <c r="N899" s="10">
        <v>20.57</v>
      </c>
      <c r="O899" s="10">
        <v>19.579999999999998</v>
      </c>
      <c r="P899" s="10">
        <v>19.760000000000002</v>
      </c>
      <c r="Q899" s="10">
        <v>15.97</v>
      </c>
      <c r="R899" s="676"/>
      <c r="S899" s="692">
        <v>0.35416666666666669</v>
      </c>
      <c r="T899" s="10">
        <f t="shared" si="64"/>
        <v>0</v>
      </c>
      <c r="U899" s="10">
        <f t="shared" si="64"/>
        <v>0</v>
      </c>
      <c r="V899" s="10">
        <f t="shared" si="64"/>
        <v>0</v>
      </c>
      <c r="W899" s="10">
        <f t="shared" si="64"/>
        <v>0</v>
      </c>
      <c r="X899" s="10">
        <f t="shared" si="64"/>
        <v>0</v>
      </c>
      <c r="Y899" s="10">
        <f t="shared" si="63"/>
        <v>9.9999999999980105E-3</v>
      </c>
      <c r="Z899" s="10">
        <f t="shared" si="63"/>
        <v>0</v>
      </c>
      <c r="AA899" s="10">
        <f t="shared" si="63"/>
        <v>0</v>
      </c>
      <c r="AB899" s="13">
        <f t="shared" si="63"/>
        <v>0</v>
      </c>
      <c r="AC899" s="10">
        <f t="shared" si="63"/>
        <v>0</v>
      </c>
      <c r="AD899" s="10">
        <f t="shared" si="62"/>
        <v>0</v>
      </c>
      <c r="AE899" s="10">
        <f t="shared" si="62"/>
        <v>0</v>
      </c>
      <c r="AF899" s="10">
        <f t="shared" si="62"/>
        <v>0.10000000000000142</v>
      </c>
      <c r="AG899" s="10">
        <f t="shared" si="62"/>
        <v>0</v>
      </c>
      <c r="AH899" s="10">
        <f t="shared" si="62"/>
        <v>0.13000000000000256</v>
      </c>
      <c r="AI899" s="10">
        <f t="shared" si="62"/>
        <v>4.0000000000000924E-2</v>
      </c>
      <c r="AJ899" s="10"/>
      <c r="AK899" s="10"/>
      <c r="AL899" s="10"/>
      <c r="AM899" s="10"/>
      <c r="AN899" s="10"/>
      <c r="AO899" s="10"/>
      <c r="AP899" s="10"/>
      <c r="AQ899" s="10"/>
      <c r="AR899" s="10"/>
      <c r="AS899" s="10"/>
      <c r="AT899" s="10"/>
      <c r="AU899" s="10"/>
      <c r="AV899" s="10"/>
      <c r="AW899" s="10"/>
      <c r="AX899" s="10"/>
      <c r="AY899" s="10"/>
      <c r="AZ899" s="10"/>
      <c r="BA899" s="10"/>
      <c r="BB899" s="10"/>
      <c r="BC899" s="10"/>
      <c r="BD899" s="10"/>
      <c r="BE899" s="173"/>
    </row>
    <row r="900" spans="1:57">
      <c r="A900" s="691">
        <v>0.3576388888888889</v>
      </c>
      <c r="B900" s="10">
        <v>17.670000000000002</v>
      </c>
      <c r="C900" s="10">
        <v>19.809999999999999</v>
      </c>
      <c r="D900" s="10">
        <v>19.25</v>
      </c>
      <c r="E900" s="10">
        <v>18.14</v>
      </c>
      <c r="F900" s="10">
        <v>18.829999999999998</v>
      </c>
      <c r="G900" s="10">
        <v>20.21</v>
      </c>
      <c r="H900" s="10">
        <v>18.62</v>
      </c>
      <c r="I900" s="10">
        <v>16.68</v>
      </c>
      <c r="J900" s="13">
        <v>16.25</v>
      </c>
      <c r="K900" s="10">
        <v>18.59</v>
      </c>
      <c r="L900" s="10">
        <v>20.91</v>
      </c>
      <c r="M900" s="10">
        <v>18.23</v>
      </c>
      <c r="N900" s="10">
        <v>20.57</v>
      </c>
      <c r="O900" s="10">
        <v>19.579999999999998</v>
      </c>
      <c r="P900" s="10">
        <v>19.760000000000002</v>
      </c>
      <c r="Q900" s="10">
        <v>15.98</v>
      </c>
      <c r="R900" s="676"/>
      <c r="S900" s="692">
        <v>0.3576388888888889</v>
      </c>
      <c r="T900" s="10">
        <f t="shared" si="64"/>
        <v>0</v>
      </c>
      <c r="U900" s="10">
        <f t="shared" si="64"/>
        <v>0</v>
      </c>
      <c r="V900" s="10">
        <f t="shared" si="64"/>
        <v>0</v>
      </c>
      <c r="W900" s="10">
        <f t="shared" si="64"/>
        <v>0</v>
      </c>
      <c r="X900" s="10">
        <f t="shared" si="64"/>
        <v>0</v>
      </c>
      <c r="Y900" s="10">
        <f t="shared" si="63"/>
        <v>1.0000000000001563E-2</v>
      </c>
      <c r="Z900" s="10">
        <f t="shared" si="63"/>
        <v>0</v>
      </c>
      <c r="AA900" s="10">
        <f t="shared" si="63"/>
        <v>0</v>
      </c>
      <c r="AB900" s="13">
        <f t="shared" si="63"/>
        <v>0</v>
      </c>
      <c r="AC900" s="10">
        <f t="shared" si="63"/>
        <v>0</v>
      </c>
      <c r="AD900" s="10">
        <f t="shared" si="62"/>
        <v>0</v>
      </c>
      <c r="AE900" s="10">
        <f t="shared" si="62"/>
        <v>0</v>
      </c>
      <c r="AF900" s="10">
        <f t="shared" si="62"/>
        <v>0</v>
      </c>
      <c r="AG900" s="10">
        <f t="shared" si="62"/>
        <v>0</v>
      </c>
      <c r="AH900" s="10">
        <f t="shared" si="62"/>
        <v>0</v>
      </c>
      <c r="AI900" s="10">
        <f t="shared" si="62"/>
        <v>9.9999999999997868E-3</v>
      </c>
      <c r="AJ900" s="10"/>
      <c r="AK900" s="10"/>
      <c r="AL900" s="10"/>
      <c r="AM900" s="10"/>
      <c r="AN900" s="10"/>
      <c r="AO900" s="10"/>
      <c r="AP900" s="10"/>
      <c r="AQ900" s="10"/>
      <c r="AR900" s="10"/>
      <c r="AS900" s="10"/>
      <c r="AT900" s="10"/>
      <c r="AU900" s="10"/>
      <c r="AV900" s="10"/>
      <c r="AW900" s="10"/>
      <c r="AX900" s="10"/>
      <c r="AY900" s="10"/>
      <c r="AZ900" s="10"/>
      <c r="BA900" s="10"/>
      <c r="BB900" s="10"/>
      <c r="BC900" s="10"/>
      <c r="BD900" s="10"/>
      <c r="BE900" s="173"/>
    </row>
    <row r="901" spans="1:57">
      <c r="A901" s="691">
        <v>0.3611111111111111</v>
      </c>
      <c r="B901" s="10">
        <v>17.670000000000002</v>
      </c>
      <c r="C901" s="10">
        <v>19.809999999999999</v>
      </c>
      <c r="D901" s="10">
        <v>19.260000000000002</v>
      </c>
      <c r="E901" s="10">
        <v>18.14</v>
      </c>
      <c r="F901" s="10">
        <v>18.829999999999998</v>
      </c>
      <c r="G901" s="10">
        <v>20.21</v>
      </c>
      <c r="H901" s="10">
        <v>18.62</v>
      </c>
      <c r="I901" s="10">
        <v>16.68</v>
      </c>
      <c r="J901" s="13">
        <v>16.25</v>
      </c>
      <c r="K901" s="10">
        <v>18.59</v>
      </c>
      <c r="L901" s="10">
        <v>20.91</v>
      </c>
      <c r="M901" s="10">
        <v>18.23</v>
      </c>
      <c r="N901" s="10">
        <v>20.57</v>
      </c>
      <c r="O901" s="10">
        <v>19.579999999999998</v>
      </c>
      <c r="P901" s="10">
        <v>19.760000000000002</v>
      </c>
      <c r="Q901" s="10">
        <v>15.98</v>
      </c>
      <c r="R901" s="676"/>
      <c r="S901" s="692">
        <v>0.3611111111111111</v>
      </c>
      <c r="T901" s="10">
        <f t="shared" si="64"/>
        <v>0</v>
      </c>
      <c r="U901" s="10">
        <f t="shared" si="64"/>
        <v>0</v>
      </c>
      <c r="V901" s="10">
        <f t="shared" si="64"/>
        <v>1.0000000000001563E-2</v>
      </c>
      <c r="W901" s="10">
        <f t="shared" si="64"/>
        <v>0</v>
      </c>
      <c r="X901" s="10">
        <f t="shared" si="64"/>
        <v>0</v>
      </c>
      <c r="Y901" s="10">
        <f t="shared" si="63"/>
        <v>0</v>
      </c>
      <c r="Z901" s="10">
        <f t="shared" si="63"/>
        <v>0</v>
      </c>
      <c r="AA901" s="10">
        <f t="shared" si="63"/>
        <v>0</v>
      </c>
      <c r="AB901" s="13">
        <f t="shared" si="63"/>
        <v>0</v>
      </c>
      <c r="AC901" s="10">
        <f t="shared" si="63"/>
        <v>0</v>
      </c>
      <c r="AD901" s="10">
        <f t="shared" si="62"/>
        <v>0</v>
      </c>
      <c r="AE901" s="10">
        <f t="shared" si="62"/>
        <v>0</v>
      </c>
      <c r="AF901" s="10">
        <f t="shared" si="62"/>
        <v>0</v>
      </c>
      <c r="AG901" s="10">
        <f t="shared" si="62"/>
        <v>0</v>
      </c>
      <c r="AH901" s="10">
        <f t="shared" si="62"/>
        <v>0</v>
      </c>
      <c r="AI901" s="10">
        <f t="shared" si="62"/>
        <v>0</v>
      </c>
      <c r="AJ901" s="10"/>
      <c r="AK901" s="10"/>
      <c r="AL901" s="10"/>
      <c r="AM901" s="10"/>
      <c r="AN901" s="10"/>
      <c r="AO901" s="10"/>
      <c r="AP901" s="10"/>
      <c r="AQ901" s="10"/>
      <c r="AR901" s="10"/>
      <c r="AS901" s="10"/>
      <c r="AT901" s="10"/>
      <c r="AU901" s="10"/>
      <c r="AV901" s="10"/>
      <c r="AW901" s="10"/>
      <c r="AX901" s="10"/>
      <c r="AY901" s="10"/>
      <c r="AZ901" s="10"/>
      <c r="BA901" s="10"/>
      <c r="BB901" s="10"/>
      <c r="BC901" s="10"/>
      <c r="BD901" s="10"/>
      <c r="BE901" s="173"/>
    </row>
    <row r="902" spans="1:57">
      <c r="A902" s="691">
        <v>0.36458333333333331</v>
      </c>
      <c r="B902" s="10">
        <v>17.670000000000002</v>
      </c>
      <c r="C902" s="10">
        <v>19.809999999999999</v>
      </c>
      <c r="D902" s="10">
        <v>19.260000000000002</v>
      </c>
      <c r="E902" s="10">
        <v>18.14</v>
      </c>
      <c r="F902" s="10">
        <v>18.829999999999998</v>
      </c>
      <c r="G902" s="10">
        <v>20.21</v>
      </c>
      <c r="H902" s="10">
        <v>18.62</v>
      </c>
      <c r="I902" s="10">
        <v>16.68</v>
      </c>
      <c r="J902" s="13">
        <v>16.25</v>
      </c>
      <c r="K902" s="10">
        <v>18.59</v>
      </c>
      <c r="L902" s="10">
        <v>20.91</v>
      </c>
      <c r="M902" s="10">
        <v>18.23</v>
      </c>
      <c r="N902" s="10">
        <v>20.57</v>
      </c>
      <c r="O902" s="10">
        <v>19.579999999999998</v>
      </c>
      <c r="P902" s="10">
        <v>19.760000000000002</v>
      </c>
      <c r="Q902" s="10">
        <v>15.98</v>
      </c>
      <c r="R902" s="676"/>
      <c r="S902" s="692">
        <v>0.36458333333333331</v>
      </c>
      <c r="T902" s="10">
        <f t="shared" si="64"/>
        <v>0</v>
      </c>
      <c r="U902" s="10">
        <f t="shared" si="64"/>
        <v>0</v>
      </c>
      <c r="V902" s="10">
        <f t="shared" si="64"/>
        <v>0</v>
      </c>
      <c r="W902" s="10">
        <f t="shared" si="64"/>
        <v>0</v>
      </c>
      <c r="X902" s="10">
        <f t="shared" si="64"/>
        <v>0</v>
      </c>
      <c r="Y902" s="10">
        <f t="shared" si="63"/>
        <v>0</v>
      </c>
      <c r="Z902" s="10">
        <f t="shared" si="63"/>
        <v>0</v>
      </c>
      <c r="AA902" s="10">
        <f t="shared" si="63"/>
        <v>0</v>
      </c>
      <c r="AB902" s="13">
        <f t="shared" si="63"/>
        <v>0</v>
      </c>
      <c r="AC902" s="10">
        <f t="shared" si="63"/>
        <v>0</v>
      </c>
      <c r="AD902" s="10">
        <f t="shared" si="62"/>
        <v>0</v>
      </c>
      <c r="AE902" s="10">
        <f t="shared" si="62"/>
        <v>0</v>
      </c>
      <c r="AF902" s="10">
        <f t="shared" si="62"/>
        <v>0</v>
      </c>
      <c r="AG902" s="10">
        <f t="shared" si="62"/>
        <v>0</v>
      </c>
      <c r="AH902" s="10">
        <f t="shared" si="62"/>
        <v>0</v>
      </c>
      <c r="AI902" s="10">
        <f t="shared" si="62"/>
        <v>0</v>
      </c>
      <c r="AJ902" s="10"/>
      <c r="AK902" s="10"/>
      <c r="AL902" s="10"/>
      <c r="AM902" s="10"/>
      <c r="AN902" s="10"/>
      <c r="AO902" s="10"/>
      <c r="AP902" s="10"/>
      <c r="AQ902" s="10"/>
      <c r="AR902" s="10"/>
      <c r="AS902" s="10"/>
      <c r="AT902" s="10"/>
      <c r="AU902" s="10"/>
      <c r="AV902" s="10"/>
      <c r="AW902" s="10"/>
      <c r="AX902" s="10"/>
      <c r="AY902" s="10"/>
      <c r="AZ902" s="10"/>
      <c r="BA902" s="10"/>
      <c r="BB902" s="10"/>
      <c r="BC902" s="10"/>
      <c r="BD902" s="10"/>
      <c r="BE902" s="173"/>
    </row>
    <row r="903" spans="1:57">
      <c r="A903" s="691">
        <v>0.36805555555555558</v>
      </c>
      <c r="B903" s="10">
        <v>17.670000000000002</v>
      </c>
      <c r="C903" s="10">
        <v>19.809999999999999</v>
      </c>
      <c r="D903" s="10">
        <v>19.29</v>
      </c>
      <c r="E903" s="10">
        <v>18.170000000000002</v>
      </c>
      <c r="F903" s="10">
        <v>18.829999999999998</v>
      </c>
      <c r="G903" s="10">
        <v>20.21</v>
      </c>
      <c r="H903" s="10">
        <v>18.62</v>
      </c>
      <c r="I903" s="10">
        <v>16.72</v>
      </c>
      <c r="J903" s="13">
        <v>16.25</v>
      </c>
      <c r="K903" s="10">
        <v>18.59</v>
      </c>
      <c r="L903" s="10">
        <v>20.91</v>
      </c>
      <c r="M903" s="10">
        <v>18.23</v>
      </c>
      <c r="N903" s="10">
        <v>20.57</v>
      </c>
      <c r="O903" s="10">
        <v>19.579999999999998</v>
      </c>
      <c r="P903" s="10">
        <v>19.760000000000002</v>
      </c>
      <c r="Q903" s="10">
        <v>15.98</v>
      </c>
      <c r="R903" s="676"/>
      <c r="S903" s="692">
        <v>0.36805555555555558</v>
      </c>
      <c r="T903" s="10">
        <f t="shared" si="64"/>
        <v>0</v>
      </c>
      <c r="U903" s="10">
        <f t="shared" si="64"/>
        <v>0</v>
      </c>
      <c r="V903" s="10">
        <f t="shared" si="64"/>
        <v>2.9999999999997584E-2</v>
      </c>
      <c r="W903" s="10">
        <f t="shared" si="64"/>
        <v>3.0000000000001137E-2</v>
      </c>
      <c r="X903" s="10">
        <f t="shared" si="64"/>
        <v>0</v>
      </c>
      <c r="Y903" s="10">
        <f t="shared" si="63"/>
        <v>0</v>
      </c>
      <c r="Z903" s="10">
        <f t="shared" si="63"/>
        <v>0</v>
      </c>
      <c r="AA903" s="10">
        <f t="shared" si="63"/>
        <v>3.9999999999999147E-2</v>
      </c>
      <c r="AB903" s="13">
        <f t="shared" si="63"/>
        <v>0</v>
      </c>
      <c r="AC903" s="10">
        <f t="shared" si="63"/>
        <v>0</v>
      </c>
      <c r="AD903" s="10">
        <f t="shared" si="62"/>
        <v>0</v>
      </c>
      <c r="AE903" s="10">
        <f t="shared" si="62"/>
        <v>0</v>
      </c>
      <c r="AF903" s="10">
        <f t="shared" si="62"/>
        <v>0</v>
      </c>
      <c r="AG903" s="10">
        <f t="shared" si="62"/>
        <v>0</v>
      </c>
      <c r="AH903" s="10">
        <f t="shared" si="62"/>
        <v>0</v>
      </c>
      <c r="AI903" s="10">
        <f t="shared" si="62"/>
        <v>0</v>
      </c>
      <c r="AJ903" s="10"/>
      <c r="AK903" s="10"/>
      <c r="AL903" s="10"/>
      <c r="AM903" s="10"/>
      <c r="AN903" s="10"/>
      <c r="AO903" s="10"/>
      <c r="AP903" s="10"/>
      <c r="AQ903" s="10"/>
      <c r="AR903" s="10"/>
      <c r="AS903" s="10"/>
      <c r="AT903" s="10"/>
      <c r="AU903" s="10"/>
      <c r="AV903" s="10"/>
      <c r="AW903" s="10"/>
      <c r="AX903" s="10"/>
      <c r="AY903" s="10"/>
      <c r="AZ903" s="10"/>
      <c r="BA903" s="10"/>
      <c r="BB903" s="10"/>
      <c r="BC903" s="10"/>
      <c r="BD903" s="10"/>
      <c r="BE903" s="173"/>
    </row>
    <row r="904" spans="1:57" ht="16" thickBot="1">
      <c r="A904" s="691">
        <v>0.37152777777777773</v>
      </c>
      <c r="B904" s="10">
        <v>17.670000000000002</v>
      </c>
      <c r="C904" s="10">
        <v>19.809999999999999</v>
      </c>
      <c r="D904" s="10">
        <v>19.29</v>
      </c>
      <c r="E904" s="10">
        <v>18.170000000000002</v>
      </c>
      <c r="F904" s="10">
        <v>18.829999999999998</v>
      </c>
      <c r="G904" s="10">
        <v>20.21</v>
      </c>
      <c r="H904" s="10">
        <v>18.62</v>
      </c>
      <c r="I904" s="10">
        <v>16.72</v>
      </c>
      <c r="J904" s="13">
        <v>16.25</v>
      </c>
      <c r="K904" s="10">
        <v>18.600000000000001</v>
      </c>
      <c r="L904" s="10">
        <v>20.98</v>
      </c>
      <c r="M904" s="10">
        <v>18.23</v>
      </c>
      <c r="N904" s="10">
        <v>20.57</v>
      </c>
      <c r="O904" s="10">
        <v>19.579999999999998</v>
      </c>
      <c r="P904" s="10">
        <v>19.760000000000002</v>
      </c>
      <c r="Q904" s="10">
        <v>15.98</v>
      </c>
      <c r="R904" s="676"/>
      <c r="S904" s="692">
        <v>0.37152777777777773</v>
      </c>
      <c r="T904" s="10">
        <f t="shared" si="64"/>
        <v>0</v>
      </c>
      <c r="U904" s="10">
        <f t="shared" si="64"/>
        <v>0</v>
      </c>
      <c r="V904" s="10">
        <f t="shared" si="64"/>
        <v>0</v>
      </c>
      <c r="W904" s="10">
        <f t="shared" si="64"/>
        <v>0</v>
      </c>
      <c r="X904" s="10">
        <f t="shared" si="64"/>
        <v>0</v>
      </c>
      <c r="Y904" s="10">
        <f t="shared" si="63"/>
        <v>0</v>
      </c>
      <c r="Z904" s="10">
        <f t="shared" si="63"/>
        <v>0</v>
      </c>
      <c r="AA904" s="10">
        <f t="shared" si="63"/>
        <v>0</v>
      </c>
      <c r="AB904" s="13">
        <f t="shared" si="63"/>
        <v>0</v>
      </c>
      <c r="AC904" s="10">
        <f t="shared" si="63"/>
        <v>1.0000000000001563E-2</v>
      </c>
      <c r="AD904" s="10">
        <f t="shared" si="62"/>
        <v>7.0000000000000284E-2</v>
      </c>
      <c r="AE904" s="10">
        <f t="shared" si="62"/>
        <v>0</v>
      </c>
      <c r="AF904" s="10">
        <f t="shared" si="62"/>
        <v>0</v>
      </c>
      <c r="AG904" s="10">
        <f t="shared" si="62"/>
        <v>0</v>
      </c>
      <c r="AH904" s="10">
        <f t="shared" si="62"/>
        <v>0</v>
      </c>
      <c r="AI904" s="10">
        <f t="shared" si="62"/>
        <v>0</v>
      </c>
      <c r="AJ904" s="10"/>
      <c r="AK904" s="10"/>
      <c r="AL904" s="10"/>
      <c r="AM904" s="10"/>
      <c r="AN904" s="10"/>
      <c r="AO904" s="10"/>
      <c r="AP904" s="10"/>
      <c r="AQ904" s="10"/>
      <c r="AR904" s="10"/>
      <c r="AS904" s="10"/>
      <c r="AT904" s="10"/>
      <c r="AU904" s="10"/>
      <c r="AV904" s="10"/>
      <c r="AW904" s="10"/>
      <c r="AX904" s="10"/>
      <c r="AY904" s="10"/>
      <c r="AZ904" s="10"/>
      <c r="BA904" s="10"/>
      <c r="BB904" s="10"/>
      <c r="BC904" s="10"/>
      <c r="BD904" s="10"/>
      <c r="BE904" s="173"/>
    </row>
    <row r="905" spans="1:57" ht="16" thickTop="1">
      <c r="A905" s="690">
        <v>0.375</v>
      </c>
      <c r="B905" s="91">
        <v>17.670000000000002</v>
      </c>
      <c r="C905" s="91">
        <v>19.809999999999999</v>
      </c>
      <c r="D905" s="91">
        <v>19.29</v>
      </c>
      <c r="E905" s="91">
        <v>18.170000000000002</v>
      </c>
      <c r="F905" s="91">
        <v>18.829999999999998</v>
      </c>
      <c r="G905" s="91">
        <v>20.21</v>
      </c>
      <c r="H905" s="91">
        <v>18.62</v>
      </c>
      <c r="I905" s="91">
        <v>16.72</v>
      </c>
      <c r="J905" s="345">
        <v>16.25</v>
      </c>
      <c r="K905" s="91">
        <v>18.75</v>
      </c>
      <c r="L905" s="91">
        <v>20.98</v>
      </c>
      <c r="M905" s="91">
        <v>18.37</v>
      </c>
      <c r="N905" s="91">
        <v>20.57</v>
      </c>
      <c r="O905" s="91">
        <v>19.579999999999998</v>
      </c>
      <c r="P905" s="91">
        <v>19.760000000000002</v>
      </c>
      <c r="Q905" s="91">
        <v>15.98</v>
      </c>
      <c r="R905" s="676"/>
      <c r="S905" s="673">
        <v>0.375</v>
      </c>
      <c r="T905" s="91">
        <f t="shared" si="64"/>
        <v>0</v>
      </c>
      <c r="U905" s="91">
        <f t="shared" si="64"/>
        <v>0</v>
      </c>
      <c r="V905" s="91">
        <f t="shared" si="64"/>
        <v>0</v>
      </c>
      <c r="W905" s="91">
        <f t="shared" si="64"/>
        <v>0</v>
      </c>
      <c r="X905" s="91">
        <f t="shared" si="64"/>
        <v>0</v>
      </c>
      <c r="Y905" s="91">
        <f t="shared" si="63"/>
        <v>0</v>
      </c>
      <c r="Z905" s="91">
        <f t="shared" si="63"/>
        <v>0</v>
      </c>
      <c r="AA905" s="91">
        <f t="shared" si="63"/>
        <v>0</v>
      </c>
      <c r="AB905" s="345">
        <f t="shared" si="63"/>
        <v>0</v>
      </c>
      <c r="AC905" s="91">
        <f t="shared" si="63"/>
        <v>0.14999999999999858</v>
      </c>
      <c r="AD905" s="91">
        <f t="shared" si="62"/>
        <v>0</v>
      </c>
      <c r="AE905" s="91">
        <f t="shared" si="62"/>
        <v>0.14000000000000057</v>
      </c>
      <c r="AF905" s="91">
        <f t="shared" si="62"/>
        <v>0</v>
      </c>
      <c r="AG905" s="91">
        <f t="shared" si="62"/>
        <v>0</v>
      </c>
      <c r="AH905" s="91">
        <f t="shared" si="62"/>
        <v>0</v>
      </c>
      <c r="AI905" s="91">
        <f t="shared" si="62"/>
        <v>0</v>
      </c>
      <c r="AJ905" s="10"/>
      <c r="AK905" s="10"/>
      <c r="AL905" s="10"/>
      <c r="AM905" s="10"/>
      <c r="AN905" s="10"/>
      <c r="AO905" s="10"/>
      <c r="AP905" s="10"/>
      <c r="AQ905" s="10"/>
      <c r="AR905" s="10"/>
      <c r="AS905" s="10"/>
      <c r="AT905" s="10"/>
      <c r="AU905" s="10"/>
      <c r="AV905" s="10"/>
      <c r="AW905" s="10"/>
      <c r="AX905" s="10"/>
      <c r="AY905" s="10"/>
      <c r="AZ905" s="10"/>
      <c r="BA905" s="10"/>
      <c r="BB905" s="10"/>
      <c r="BC905" s="10"/>
      <c r="BD905" s="10"/>
      <c r="BE905" s="173"/>
    </row>
    <row r="906" spans="1:57">
      <c r="A906" s="691">
        <v>0.37847222222222227</v>
      </c>
      <c r="B906" s="10">
        <v>17.670000000000002</v>
      </c>
      <c r="C906" s="10">
        <v>19.809999999999999</v>
      </c>
      <c r="D906" s="10">
        <v>19.29</v>
      </c>
      <c r="E906" s="10">
        <v>18.46</v>
      </c>
      <c r="F906" s="10">
        <v>18.829999999999998</v>
      </c>
      <c r="G906" s="10">
        <v>20.21</v>
      </c>
      <c r="H906" s="10">
        <v>18.64</v>
      </c>
      <c r="I906" s="10">
        <v>16.72</v>
      </c>
      <c r="J906" s="13">
        <v>16.25</v>
      </c>
      <c r="K906" s="10">
        <v>18.77</v>
      </c>
      <c r="L906" s="10">
        <v>20.98</v>
      </c>
      <c r="M906" s="10">
        <v>18.420000000000002</v>
      </c>
      <c r="N906" s="10">
        <v>20.57</v>
      </c>
      <c r="O906" s="10">
        <v>19.66</v>
      </c>
      <c r="P906" s="10">
        <v>19.8</v>
      </c>
      <c r="Q906" s="10">
        <v>15.98</v>
      </c>
      <c r="R906" s="676"/>
      <c r="S906" s="692">
        <v>0.37847222222222227</v>
      </c>
      <c r="T906" s="10">
        <f t="shared" si="64"/>
        <v>0</v>
      </c>
      <c r="U906" s="10">
        <f t="shared" si="64"/>
        <v>0</v>
      </c>
      <c r="V906" s="10">
        <f t="shared" si="64"/>
        <v>0</v>
      </c>
      <c r="W906" s="10">
        <f t="shared" si="64"/>
        <v>0.28999999999999915</v>
      </c>
      <c r="X906" s="10">
        <f t="shared" si="64"/>
        <v>0</v>
      </c>
      <c r="Y906" s="10">
        <f t="shared" si="63"/>
        <v>0</v>
      </c>
      <c r="Z906" s="10">
        <f t="shared" si="63"/>
        <v>1.9999999999999574E-2</v>
      </c>
      <c r="AA906" s="10">
        <f t="shared" si="63"/>
        <v>0</v>
      </c>
      <c r="AB906" s="13">
        <f t="shared" si="63"/>
        <v>0</v>
      </c>
      <c r="AC906" s="10">
        <f t="shared" si="63"/>
        <v>1.9999999999999574E-2</v>
      </c>
      <c r="AD906" s="10">
        <f t="shared" si="62"/>
        <v>0</v>
      </c>
      <c r="AE906" s="10">
        <f t="shared" si="62"/>
        <v>5.0000000000000711E-2</v>
      </c>
      <c r="AF906" s="10">
        <f t="shared" si="62"/>
        <v>0</v>
      </c>
      <c r="AG906" s="10">
        <f t="shared" si="62"/>
        <v>8.0000000000001847E-2</v>
      </c>
      <c r="AH906" s="10">
        <f t="shared" si="62"/>
        <v>3.9999999999999147E-2</v>
      </c>
      <c r="AI906" s="10">
        <f t="shared" si="62"/>
        <v>0</v>
      </c>
      <c r="AJ906" s="10"/>
      <c r="AK906" s="10"/>
      <c r="AL906" s="10"/>
      <c r="AM906" s="10"/>
      <c r="AN906" s="10"/>
      <c r="AO906" s="10"/>
      <c r="AP906" s="10"/>
      <c r="AQ906" s="10"/>
      <c r="AR906" s="10"/>
      <c r="AS906" s="10"/>
      <c r="AT906" s="10"/>
      <c r="AU906" s="10"/>
      <c r="AV906" s="10"/>
      <c r="AW906" s="10"/>
      <c r="AX906" s="10"/>
      <c r="AY906" s="10"/>
      <c r="AZ906" s="10"/>
      <c r="BA906" s="10"/>
      <c r="BB906" s="10"/>
      <c r="BC906" s="10"/>
      <c r="BD906" s="10"/>
      <c r="BE906" s="173"/>
    </row>
    <row r="907" spans="1:57">
      <c r="A907" s="691">
        <v>0.38194444444444442</v>
      </c>
      <c r="B907" s="10">
        <v>17.670000000000002</v>
      </c>
      <c r="C907" s="10">
        <v>19.809999999999999</v>
      </c>
      <c r="D907" s="10">
        <v>19.29</v>
      </c>
      <c r="E907" s="10">
        <v>18.46</v>
      </c>
      <c r="F907" s="10">
        <v>18.829999999999998</v>
      </c>
      <c r="G907" s="10">
        <v>20.21</v>
      </c>
      <c r="H907" s="10">
        <v>18.64</v>
      </c>
      <c r="I907" s="10">
        <v>16.72</v>
      </c>
      <c r="J907" s="13">
        <v>16.25</v>
      </c>
      <c r="K907" s="10">
        <v>18.77</v>
      </c>
      <c r="L907" s="10">
        <v>20.98</v>
      </c>
      <c r="M907" s="10">
        <v>18.420000000000002</v>
      </c>
      <c r="N907" s="10">
        <v>20.57</v>
      </c>
      <c r="O907" s="10">
        <v>19.690000000000001</v>
      </c>
      <c r="P907" s="10">
        <v>19.8</v>
      </c>
      <c r="Q907" s="10">
        <v>15.98</v>
      </c>
      <c r="R907" s="676"/>
      <c r="S907" s="692">
        <v>0.38194444444444442</v>
      </c>
      <c r="T907" s="10">
        <f t="shared" si="64"/>
        <v>0</v>
      </c>
      <c r="U907" s="10">
        <f t="shared" si="64"/>
        <v>0</v>
      </c>
      <c r="V907" s="10">
        <f t="shared" si="64"/>
        <v>0</v>
      </c>
      <c r="W907" s="10">
        <f t="shared" si="64"/>
        <v>0</v>
      </c>
      <c r="X907" s="10">
        <f t="shared" si="64"/>
        <v>0</v>
      </c>
      <c r="Y907" s="10">
        <f t="shared" si="63"/>
        <v>0</v>
      </c>
      <c r="Z907" s="10">
        <f t="shared" si="63"/>
        <v>0</v>
      </c>
      <c r="AA907" s="10">
        <f t="shared" si="63"/>
        <v>0</v>
      </c>
      <c r="AB907" s="13">
        <f t="shared" si="63"/>
        <v>0</v>
      </c>
      <c r="AC907" s="10">
        <f t="shared" si="63"/>
        <v>0</v>
      </c>
      <c r="AD907" s="10">
        <f t="shared" si="62"/>
        <v>0</v>
      </c>
      <c r="AE907" s="10">
        <f t="shared" si="62"/>
        <v>0</v>
      </c>
      <c r="AF907" s="10">
        <f t="shared" si="62"/>
        <v>0</v>
      </c>
      <c r="AG907" s="10">
        <f t="shared" si="62"/>
        <v>3.0000000000001137E-2</v>
      </c>
      <c r="AH907" s="10">
        <f t="shared" si="62"/>
        <v>0</v>
      </c>
      <c r="AI907" s="10">
        <f t="shared" si="62"/>
        <v>0</v>
      </c>
      <c r="AJ907" s="10"/>
      <c r="AK907" s="10"/>
      <c r="AL907" s="10"/>
      <c r="AM907" s="10"/>
      <c r="AN907" s="10"/>
      <c r="AO907" s="10"/>
      <c r="AP907" s="10"/>
      <c r="AQ907" s="10"/>
      <c r="AR907" s="10"/>
      <c r="AS907" s="10"/>
      <c r="AT907" s="10"/>
      <c r="AU907" s="10"/>
      <c r="AV907" s="10"/>
      <c r="AW907" s="10"/>
      <c r="AX907" s="10"/>
      <c r="AY907" s="10"/>
      <c r="AZ907" s="10"/>
      <c r="BA907" s="10"/>
      <c r="BB907" s="10"/>
      <c r="BC907" s="10"/>
      <c r="BD907" s="10"/>
      <c r="BE907" s="173"/>
    </row>
    <row r="908" spans="1:57">
      <c r="A908" s="691">
        <v>0.38541666666666669</v>
      </c>
      <c r="B908" s="10">
        <v>17.71</v>
      </c>
      <c r="C908" s="10">
        <v>19.809999999999999</v>
      </c>
      <c r="D908" s="10">
        <v>19.29</v>
      </c>
      <c r="E908" s="10">
        <v>18.48</v>
      </c>
      <c r="F908" s="10">
        <v>18.829999999999998</v>
      </c>
      <c r="G908" s="10">
        <v>20.21</v>
      </c>
      <c r="H908" s="10">
        <v>18.64</v>
      </c>
      <c r="I908" s="10">
        <v>16.739999999999998</v>
      </c>
      <c r="J908" s="13">
        <v>16.25</v>
      </c>
      <c r="K908" s="10">
        <v>18.77</v>
      </c>
      <c r="L908" s="10">
        <v>21.08</v>
      </c>
      <c r="M908" s="10">
        <v>18.420000000000002</v>
      </c>
      <c r="N908" s="10">
        <v>20.58</v>
      </c>
      <c r="O908" s="10">
        <v>19.690000000000001</v>
      </c>
      <c r="P908" s="10">
        <v>19.82</v>
      </c>
      <c r="Q908" s="10">
        <v>15.98</v>
      </c>
      <c r="R908" s="676"/>
      <c r="S908" s="692">
        <v>0.38541666666666669</v>
      </c>
      <c r="T908" s="10">
        <f t="shared" si="64"/>
        <v>3.9999999999999147E-2</v>
      </c>
      <c r="U908" s="10">
        <f t="shared" si="64"/>
        <v>0</v>
      </c>
      <c r="V908" s="10">
        <f t="shared" si="64"/>
        <v>0</v>
      </c>
      <c r="W908" s="10">
        <f t="shared" si="64"/>
        <v>1.9999999999999574E-2</v>
      </c>
      <c r="X908" s="10">
        <f t="shared" si="64"/>
        <v>0</v>
      </c>
      <c r="Y908" s="10">
        <f t="shared" si="63"/>
        <v>0</v>
      </c>
      <c r="Z908" s="10">
        <f t="shared" si="63"/>
        <v>0</v>
      </c>
      <c r="AA908" s="10">
        <f t="shared" si="63"/>
        <v>1.9999999999999574E-2</v>
      </c>
      <c r="AB908" s="13">
        <f t="shared" si="63"/>
        <v>0</v>
      </c>
      <c r="AC908" s="10">
        <f t="shared" si="63"/>
        <v>0</v>
      </c>
      <c r="AD908" s="10">
        <f t="shared" si="62"/>
        <v>9.9999999999997868E-2</v>
      </c>
      <c r="AE908" s="10">
        <f t="shared" si="62"/>
        <v>0</v>
      </c>
      <c r="AF908" s="10">
        <f t="shared" si="62"/>
        <v>9.9999999999980105E-3</v>
      </c>
      <c r="AG908" s="10">
        <f t="shared" ref="AG908:AI971" si="65">O908-O907</f>
        <v>0</v>
      </c>
      <c r="AH908" s="10">
        <f t="shared" si="65"/>
        <v>1.9999999999999574E-2</v>
      </c>
      <c r="AI908" s="10">
        <f t="shared" si="65"/>
        <v>0</v>
      </c>
      <c r="AJ908" s="10"/>
      <c r="AK908" s="10"/>
      <c r="AL908" s="10"/>
      <c r="AM908" s="10"/>
      <c r="AN908" s="10"/>
      <c r="AO908" s="10"/>
      <c r="AP908" s="10"/>
      <c r="AQ908" s="10"/>
      <c r="AR908" s="10"/>
      <c r="AS908" s="10"/>
      <c r="AT908" s="10"/>
      <c r="AU908" s="10"/>
      <c r="AV908" s="10"/>
      <c r="AW908" s="10"/>
      <c r="AX908" s="10"/>
      <c r="AY908" s="10"/>
      <c r="AZ908" s="10"/>
      <c r="BA908" s="10"/>
      <c r="BB908" s="10"/>
      <c r="BC908" s="10"/>
      <c r="BD908" s="10"/>
      <c r="BE908" s="173"/>
    </row>
    <row r="909" spans="1:57">
      <c r="A909" s="691">
        <v>0.3888888888888889</v>
      </c>
      <c r="B909" s="10">
        <v>17.71</v>
      </c>
      <c r="C909" s="10">
        <v>19.809999999999999</v>
      </c>
      <c r="D909" s="10">
        <v>19.29</v>
      </c>
      <c r="E909" s="10">
        <v>18.48</v>
      </c>
      <c r="F909" s="10">
        <v>18.829999999999998</v>
      </c>
      <c r="G909" s="10">
        <v>20.21</v>
      </c>
      <c r="H909" s="10">
        <v>18.64</v>
      </c>
      <c r="I909" s="10">
        <v>16.739999999999998</v>
      </c>
      <c r="J909" s="13">
        <v>16.25</v>
      </c>
      <c r="K909" s="10">
        <v>18.77</v>
      </c>
      <c r="L909" s="10">
        <v>21.08</v>
      </c>
      <c r="M909" s="10">
        <v>18.420000000000002</v>
      </c>
      <c r="N909" s="10">
        <v>20.58</v>
      </c>
      <c r="O909" s="10">
        <v>19.690000000000001</v>
      </c>
      <c r="P909" s="10">
        <v>19.82</v>
      </c>
      <c r="Q909" s="10">
        <v>15.98</v>
      </c>
      <c r="R909" s="676"/>
      <c r="S909" s="692">
        <v>0.3888888888888889</v>
      </c>
      <c r="T909" s="10">
        <f t="shared" si="64"/>
        <v>0</v>
      </c>
      <c r="U909" s="10">
        <f t="shared" si="64"/>
        <v>0</v>
      </c>
      <c r="V909" s="10">
        <f t="shared" si="64"/>
        <v>0</v>
      </c>
      <c r="W909" s="10">
        <f t="shared" si="64"/>
        <v>0</v>
      </c>
      <c r="X909" s="10">
        <f t="shared" si="64"/>
        <v>0</v>
      </c>
      <c r="Y909" s="10">
        <f t="shared" si="63"/>
        <v>0</v>
      </c>
      <c r="Z909" s="10">
        <f t="shared" si="63"/>
        <v>0</v>
      </c>
      <c r="AA909" s="10">
        <f t="shared" si="63"/>
        <v>0</v>
      </c>
      <c r="AB909" s="13">
        <f t="shared" si="63"/>
        <v>0</v>
      </c>
      <c r="AC909" s="10">
        <f t="shared" si="63"/>
        <v>0</v>
      </c>
      <c r="AD909" s="10">
        <f t="shared" si="63"/>
        <v>0</v>
      </c>
      <c r="AE909" s="10">
        <f t="shared" si="63"/>
        <v>0</v>
      </c>
      <c r="AF909" s="10">
        <f t="shared" si="63"/>
        <v>0</v>
      </c>
      <c r="AG909" s="10">
        <f t="shared" si="65"/>
        <v>0</v>
      </c>
      <c r="AH909" s="10">
        <f t="shared" si="65"/>
        <v>0</v>
      </c>
      <c r="AI909" s="10">
        <f t="shared" si="65"/>
        <v>0</v>
      </c>
      <c r="AJ909" s="10"/>
      <c r="AK909" s="10"/>
      <c r="AL909" s="10"/>
      <c r="AM909" s="10"/>
      <c r="AN909" s="10"/>
      <c r="AO909" s="10"/>
      <c r="AP909" s="10"/>
      <c r="AQ909" s="10"/>
      <c r="AR909" s="10"/>
      <c r="AS909" s="10"/>
      <c r="AT909" s="10"/>
      <c r="AU909" s="10"/>
      <c r="AV909" s="10"/>
      <c r="AW909" s="10"/>
      <c r="AX909" s="10"/>
      <c r="AY909" s="10"/>
      <c r="AZ909" s="10"/>
      <c r="BA909" s="10"/>
      <c r="BB909" s="10"/>
      <c r="BC909" s="10"/>
      <c r="BD909" s="10"/>
      <c r="BE909" s="173"/>
    </row>
    <row r="910" spans="1:57">
      <c r="A910" s="691">
        <v>0.3923611111111111</v>
      </c>
      <c r="B910" s="10">
        <v>18.07</v>
      </c>
      <c r="C910" s="10">
        <v>19.809999999999999</v>
      </c>
      <c r="D910" s="10">
        <v>19.29</v>
      </c>
      <c r="E910" s="10">
        <v>18.48</v>
      </c>
      <c r="F910" s="10">
        <v>18.829999999999998</v>
      </c>
      <c r="G910" s="10">
        <v>20.25</v>
      </c>
      <c r="H910" s="10">
        <v>18.64</v>
      </c>
      <c r="I910" s="10">
        <v>16.739999999999998</v>
      </c>
      <c r="J910" s="13">
        <v>16.25</v>
      </c>
      <c r="K910" s="10">
        <v>18.77</v>
      </c>
      <c r="L910" s="10">
        <v>21.08</v>
      </c>
      <c r="M910" s="10">
        <v>18.420000000000002</v>
      </c>
      <c r="N910" s="10">
        <v>20.58</v>
      </c>
      <c r="O910" s="10">
        <v>19.690000000000001</v>
      </c>
      <c r="P910" s="10">
        <v>19.89</v>
      </c>
      <c r="Q910" s="10">
        <v>15.98</v>
      </c>
      <c r="R910" s="676"/>
      <c r="S910" s="692">
        <v>0.3923611111111111</v>
      </c>
      <c r="T910" s="10">
        <f t="shared" si="64"/>
        <v>0.35999999999999943</v>
      </c>
      <c r="U910" s="10">
        <f t="shared" si="64"/>
        <v>0</v>
      </c>
      <c r="V910" s="10">
        <f t="shared" si="64"/>
        <v>0</v>
      </c>
      <c r="W910" s="10">
        <f t="shared" si="64"/>
        <v>0</v>
      </c>
      <c r="X910" s="10">
        <f t="shared" si="64"/>
        <v>0</v>
      </c>
      <c r="Y910" s="10">
        <f t="shared" si="63"/>
        <v>3.9999999999999147E-2</v>
      </c>
      <c r="Z910" s="10">
        <f t="shared" si="63"/>
        <v>0</v>
      </c>
      <c r="AA910" s="10">
        <f t="shared" si="63"/>
        <v>0</v>
      </c>
      <c r="AB910" s="13">
        <f t="shared" si="63"/>
        <v>0</v>
      </c>
      <c r="AC910" s="10">
        <f t="shared" si="63"/>
        <v>0</v>
      </c>
      <c r="AD910" s="10">
        <f t="shared" si="63"/>
        <v>0</v>
      </c>
      <c r="AE910" s="10">
        <f t="shared" si="63"/>
        <v>0</v>
      </c>
      <c r="AF910" s="10">
        <f t="shared" si="63"/>
        <v>0</v>
      </c>
      <c r="AG910" s="10">
        <f t="shared" si="65"/>
        <v>0</v>
      </c>
      <c r="AH910" s="10">
        <f t="shared" si="65"/>
        <v>7.0000000000000284E-2</v>
      </c>
      <c r="AI910" s="10">
        <f t="shared" si="65"/>
        <v>0</v>
      </c>
      <c r="AJ910" s="10"/>
      <c r="AK910" s="10"/>
      <c r="AL910" s="10"/>
      <c r="AM910" s="10"/>
      <c r="AN910" s="10"/>
      <c r="AO910" s="10"/>
      <c r="AP910" s="10"/>
      <c r="AQ910" s="10"/>
      <c r="AR910" s="10"/>
      <c r="AS910" s="10"/>
      <c r="AT910" s="10"/>
      <c r="AU910" s="10"/>
      <c r="AV910" s="10"/>
      <c r="AW910" s="10"/>
      <c r="AX910" s="10"/>
      <c r="AY910" s="10"/>
      <c r="AZ910" s="10"/>
      <c r="BA910" s="10"/>
      <c r="BB910" s="10"/>
      <c r="BC910" s="10"/>
      <c r="BD910" s="10"/>
      <c r="BE910" s="173"/>
    </row>
    <row r="911" spans="1:57">
      <c r="A911" s="691">
        <v>0.39583333333333331</v>
      </c>
      <c r="B911" s="10">
        <v>18.100000000000001</v>
      </c>
      <c r="C911" s="10">
        <v>19.809999999999999</v>
      </c>
      <c r="D911" s="10">
        <v>19.29</v>
      </c>
      <c r="E911" s="10">
        <v>18.48</v>
      </c>
      <c r="F911" s="10">
        <v>18.829999999999998</v>
      </c>
      <c r="G911" s="10">
        <v>20.34</v>
      </c>
      <c r="H911" s="10">
        <v>18.64</v>
      </c>
      <c r="I911" s="10">
        <v>16.739999999999998</v>
      </c>
      <c r="J911" s="13">
        <v>16.25</v>
      </c>
      <c r="K911" s="10">
        <v>18.77</v>
      </c>
      <c r="L911" s="10">
        <v>21.08</v>
      </c>
      <c r="M911" s="10">
        <v>18.420000000000002</v>
      </c>
      <c r="N911" s="10">
        <v>20.58</v>
      </c>
      <c r="O911" s="10">
        <v>19.690000000000001</v>
      </c>
      <c r="P911" s="10">
        <v>19.89</v>
      </c>
      <c r="Q911" s="10">
        <v>15.98</v>
      </c>
      <c r="R911" s="676"/>
      <c r="S911" s="692">
        <v>0.39583333333333331</v>
      </c>
      <c r="T911" s="10">
        <f t="shared" si="64"/>
        <v>3.0000000000001137E-2</v>
      </c>
      <c r="U911" s="10">
        <f t="shared" si="64"/>
        <v>0</v>
      </c>
      <c r="V911" s="10">
        <f t="shared" si="64"/>
        <v>0</v>
      </c>
      <c r="W911" s="10">
        <f t="shared" si="64"/>
        <v>0</v>
      </c>
      <c r="X911" s="10">
        <f t="shared" si="64"/>
        <v>0</v>
      </c>
      <c r="Y911" s="10">
        <f t="shared" si="63"/>
        <v>8.9999999999999858E-2</v>
      </c>
      <c r="Z911" s="10">
        <f t="shared" si="63"/>
        <v>0</v>
      </c>
      <c r="AA911" s="10">
        <f t="shared" si="63"/>
        <v>0</v>
      </c>
      <c r="AB911" s="13">
        <f t="shared" si="63"/>
        <v>0</v>
      </c>
      <c r="AC911" s="10">
        <f t="shared" si="63"/>
        <v>0</v>
      </c>
      <c r="AD911" s="10">
        <f t="shared" si="63"/>
        <v>0</v>
      </c>
      <c r="AE911" s="10">
        <f t="shared" si="63"/>
        <v>0</v>
      </c>
      <c r="AF911" s="10">
        <f t="shared" si="63"/>
        <v>0</v>
      </c>
      <c r="AG911" s="10">
        <f t="shared" si="65"/>
        <v>0</v>
      </c>
      <c r="AH911" s="10">
        <f t="shared" si="65"/>
        <v>0</v>
      </c>
      <c r="AI911" s="10">
        <f t="shared" si="65"/>
        <v>0</v>
      </c>
      <c r="AJ911" s="10"/>
      <c r="AK911" s="10"/>
      <c r="AL911" s="10"/>
      <c r="AM911" s="10"/>
      <c r="AN911" s="10"/>
      <c r="AO911" s="10"/>
      <c r="AP911" s="10"/>
      <c r="AQ911" s="10"/>
      <c r="AR911" s="10"/>
      <c r="AS911" s="10"/>
      <c r="AT911" s="10"/>
      <c r="AU911" s="10"/>
      <c r="AV911" s="10"/>
      <c r="AW911" s="10"/>
      <c r="AX911" s="10"/>
      <c r="AY911" s="10"/>
      <c r="AZ911" s="10"/>
      <c r="BA911" s="10"/>
      <c r="BB911" s="10"/>
      <c r="BC911" s="10"/>
      <c r="BD911" s="10"/>
      <c r="BE911" s="173"/>
    </row>
    <row r="912" spans="1:57">
      <c r="A912" s="691">
        <v>0.39930555555555558</v>
      </c>
      <c r="B912" s="10">
        <v>18.100000000000001</v>
      </c>
      <c r="C912" s="10">
        <v>19.809999999999999</v>
      </c>
      <c r="D912" s="10">
        <v>19.29</v>
      </c>
      <c r="E912" s="10">
        <v>18.48</v>
      </c>
      <c r="F912" s="10">
        <v>18.829999999999998</v>
      </c>
      <c r="G912" s="10">
        <v>20.34</v>
      </c>
      <c r="H912" s="10">
        <v>18.64</v>
      </c>
      <c r="I912" s="10">
        <v>16.739999999999998</v>
      </c>
      <c r="J912" s="13">
        <v>16.25</v>
      </c>
      <c r="K912" s="10">
        <v>18.77</v>
      </c>
      <c r="L912" s="10">
        <v>21.08</v>
      </c>
      <c r="M912" s="10">
        <v>18.420000000000002</v>
      </c>
      <c r="N912" s="10">
        <v>20.58</v>
      </c>
      <c r="O912" s="10">
        <v>19.690000000000001</v>
      </c>
      <c r="P912" s="10">
        <v>19.89</v>
      </c>
      <c r="Q912" s="10">
        <v>15.98</v>
      </c>
      <c r="R912" s="676"/>
      <c r="S912" s="692">
        <v>0.39930555555555558</v>
      </c>
      <c r="T912" s="10">
        <f t="shared" si="64"/>
        <v>0</v>
      </c>
      <c r="U912" s="10">
        <f t="shared" si="64"/>
        <v>0</v>
      </c>
      <c r="V912" s="10">
        <f t="shared" si="64"/>
        <v>0</v>
      </c>
      <c r="W912" s="10">
        <f t="shared" si="64"/>
        <v>0</v>
      </c>
      <c r="X912" s="10">
        <f t="shared" si="64"/>
        <v>0</v>
      </c>
      <c r="Y912" s="10">
        <f t="shared" si="63"/>
        <v>0</v>
      </c>
      <c r="Z912" s="10">
        <f t="shared" si="63"/>
        <v>0</v>
      </c>
      <c r="AA912" s="10">
        <f t="shared" si="63"/>
        <v>0</v>
      </c>
      <c r="AB912" s="13">
        <f t="shared" si="63"/>
        <v>0</v>
      </c>
      <c r="AC912" s="10">
        <f t="shared" si="63"/>
        <v>0</v>
      </c>
      <c r="AD912" s="10">
        <f t="shared" si="63"/>
        <v>0</v>
      </c>
      <c r="AE912" s="10">
        <f t="shared" si="63"/>
        <v>0</v>
      </c>
      <c r="AF912" s="10">
        <f t="shared" si="63"/>
        <v>0</v>
      </c>
      <c r="AG912" s="10">
        <f t="shared" si="65"/>
        <v>0</v>
      </c>
      <c r="AH912" s="10">
        <f t="shared" si="65"/>
        <v>0</v>
      </c>
      <c r="AI912" s="10">
        <f t="shared" si="65"/>
        <v>0</v>
      </c>
      <c r="AJ912" s="10"/>
      <c r="AK912" s="10"/>
      <c r="AL912" s="10"/>
      <c r="AM912" s="10"/>
      <c r="AN912" s="10"/>
      <c r="AO912" s="10"/>
      <c r="AP912" s="10"/>
      <c r="AQ912" s="10"/>
      <c r="AR912" s="10"/>
      <c r="AS912" s="10"/>
      <c r="AT912" s="10"/>
      <c r="AU912" s="10"/>
      <c r="AV912" s="10"/>
      <c r="AW912" s="10"/>
      <c r="AX912" s="10"/>
      <c r="AY912" s="10"/>
      <c r="AZ912" s="10"/>
      <c r="BA912" s="10"/>
      <c r="BB912" s="10"/>
      <c r="BC912" s="10"/>
      <c r="BD912" s="10"/>
      <c r="BE912" s="173"/>
    </row>
    <row r="913" spans="1:57">
      <c r="A913" s="691">
        <v>0.40277777777777773</v>
      </c>
      <c r="B913" s="10">
        <v>18.100000000000001</v>
      </c>
      <c r="C913" s="10">
        <v>19.809999999999999</v>
      </c>
      <c r="D913" s="10">
        <v>19.32</v>
      </c>
      <c r="E913" s="10">
        <v>18.48</v>
      </c>
      <c r="F913" s="10">
        <v>18.829999999999998</v>
      </c>
      <c r="G913" s="10">
        <v>20.36</v>
      </c>
      <c r="H913" s="10">
        <v>18.64</v>
      </c>
      <c r="I913" s="10">
        <v>16.739999999999998</v>
      </c>
      <c r="J913" s="13">
        <v>16.25</v>
      </c>
      <c r="K913" s="10">
        <v>18.77</v>
      </c>
      <c r="L913" s="10">
        <v>21.13</v>
      </c>
      <c r="M913" s="10">
        <v>18.420000000000002</v>
      </c>
      <c r="N913" s="10">
        <v>20.58</v>
      </c>
      <c r="O913" s="10">
        <v>19.690000000000001</v>
      </c>
      <c r="P913" s="10">
        <v>19.89</v>
      </c>
      <c r="Q913" s="10">
        <v>15.98</v>
      </c>
      <c r="R913" s="676"/>
      <c r="S913" s="692">
        <v>0.40277777777777773</v>
      </c>
      <c r="T913" s="10">
        <f t="shared" si="64"/>
        <v>0</v>
      </c>
      <c r="U913" s="10">
        <f t="shared" si="64"/>
        <v>0</v>
      </c>
      <c r="V913" s="10">
        <f t="shared" si="64"/>
        <v>3.0000000000001137E-2</v>
      </c>
      <c r="W913" s="10">
        <f t="shared" si="64"/>
        <v>0</v>
      </c>
      <c r="X913" s="10">
        <f t="shared" si="64"/>
        <v>0</v>
      </c>
      <c r="Y913" s="10">
        <f t="shared" si="63"/>
        <v>1.9999999999999574E-2</v>
      </c>
      <c r="Z913" s="10">
        <f t="shared" si="63"/>
        <v>0</v>
      </c>
      <c r="AA913" s="10">
        <f t="shared" si="63"/>
        <v>0</v>
      </c>
      <c r="AB913" s="13">
        <f t="shared" si="63"/>
        <v>0</v>
      </c>
      <c r="AC913" s="10">
        <f t="shared" si="63"/>
        <v>0</v>
      </c>
      <c r="AD913" s="10">
        <f t="shared" si="63"/>
        <v>5.0000000000000711E-2</v>
      </c>
      <c r="AE913" s="10">
        <f t="shared" si="63"/>
        <v>0</v>
      </c>
      <c r="AF913" s="10">
        <f t="shared" si="63"/>
        <v>0</v>
      </c>
      <c r="AG913" s="10">
        <f t="shared" si="65"/>
        <v>0</v>
      </c>
      <c r="AH913" s="10">
        <f t="shared" si="65"/>
        <v>0</v>
      </c>
      <c r="AI913" s="10">
        <f t="shared" si="65"/>
        <v>0</v>
      </c>
      <c r="AJ913" s="10"/>
      <c r="AK913" s="10"/>
      <c r="AL913" s="10"/>
      <c r="AM913" s="10"/>
      <c r="AN913" s="10"/>
      <c r="AO913" s="10"/>
      <c r="AP913" s="10"/>
      <c r="AQ913" s="10"/>
      <c r="AR913" s="10"/>
      <c r="AS913" s="10"/>
      <c r="AT913" s="10"/>
      <c r="AU913" s="10"/>
      <c r="AV913" s="10"/>
      <c r="AW913" s="10"/>
      <c r="AX913" s="10"/>
      <c r="AY913" s="10"/>
      <c r="AZ913" s="10"/>
      <c r="BA913" s="10"/>
      <c r="BB913" s="10"/>
      <c r="BC913" s="10"/>
      <c r="BD913" s="10"/>
      <c r="BE913" s="173"/>
    </row>
    <row r="914" spans="1:57">
      <c r="A914" s="691">
        <v>0.40625</v>
      </c>
      <c r="B914" s="10">
        <v>18.100000000000001</v>
      </c>
      <c r="C914" s="10">
        <v>19.809999999999999</v>
      </c>
      <c r="D914" s="10">
        <v>19.37</v>
      </c>
      <c r="E914" s="10">
        <v>18.48</v>
      </c>
      <c r="F914" s="10">
        <v>18.829999999999998</v>
      </c>
      <c r="G914" s="10">
        <v>20.36</v>
      </c>
      <c r="H914" s="10">
        <v>18.64</v>
      </c>
      <c r="I914" s="10">
        <v>16.739999999999998</v>
      </c>
      <c r="J914" s="13">
        <v>16.25</v>
      </c>
      <c r="K914" s="10">
        <v>18.77</v>
      </c>
      <c r="L914" s="10">
        <v>21.13</v>
      </c>
      <c r="M914" s="10">
        <v>18.420000000000002</v>
      </c>
      <c r="N914" s="10">
        <v>20.58</v>
      </c>
      <c r="O914" s="10">
        <v>19.690000000000001</v>
      </c>
      <c r="P914" s="10">
        <v>19.89</v>
      </c>
      <c r="Q914" s="10">
        <v>15.99</v>
      </c>
      <c r="R914" s="676"/>
      <c r="S914" s="692">
        <v>0.40625</v>
      </c>
      <c r="T914" s="10">
        <f t="shared" si="64"/>
        <v>0</v>
      </c>
      <c r="U914" s="10">
        <f t="shared" si="64"/>
        <v>0</v>
      </c>
      <c r="V914" s="10">
        <f t="shared" si="64"/>
        <v>5.0000000000000711E-2</v>
      </c>
      <c r="W914" s="10">
        <f t="shared" si="64"/>
        <v>0</v>
      </c>
      <c r="X914" s="10">
        <f t="shared" si="64"/>
        <v>0</v>
      </c>
      <c r="Y914" s="10">
        <f t="shared" si="63"/>
        <v>0</v>
      </c>
      <c r="Z914" s="10">
        <f t="shared" si="63"/>
        <v>0</v>
      </c>
      <c r="AA914" s="10">
        <f t="shared" si="63"/>
        <v>0</v>
      </c>
      <c r="AB914" s="13">
        <f t="shared" si="63"/>
        <v>0</v>
      </c>
      <c r="AC914" s="10">
        <f t="shared" si="63"/>
        <v>0</v>
      </c>
      <c r="AD914" s="10">
        <f t="shared" si="63"/>
        <v>0</v>
      </c>
      <c r="AE914" s="10">
        <f t="shared" si="63"/>
        <v>0</v>
      </c>
      <c r="AF914" s="10">
        <f t="shared" si="63"/>
        <v>0</v>
      </c>
      <c r="AG914" s="10">
        <f t="shared" si="65"/>
        <v>0</v>
      </c>
      <c r="AH914" s="10">
        <f t="shared" si="65"/>
        <v>0</v>
      </c>
      <c r="AI914" s="10">
        <f t="shared" si="65"/>
        <v>9.9999999999997868E-3</v>
      </c>
      <c r="AJ914" s="10"/>
      <c r="AK914" s="10"/>
      <c r="AL914" s="10"/>
      <c r="AM914" s="10"/>
      <c r="AN914" s="10"/>
      <c r="AO914" s="10"/>
      <c r="AP914" s="10"/>
      <c r="AQ914" s="10"/>
      <c r="AR914" s="10"/>
      <c r="AS914" s="10"/>
      <c r="AT914" s="10"/>
      <c r="AU914" s="10"/>
      <c r="AV914" s="10"/>
      <c r="AW914" s="10"/>
      <c r="AX914" s="10"/>
      <c r="AY914" s="10"/>
      <c r="AZ914" s="10"/>
      <c r="BA914" s="10"/>
      <c r="BB914" s="10"/>
      <c r="BC914" s="10"/>
      <c r="BD914" s="10"/>
      <c r="BE914" s="173"/>
    </row>
    <row r="915" spans="1:57">
      <c r="A915" s="691">
        <v>0.40972222222222227</v>
      </c>
      <c r="B915" s="10">
        <v>18.100000000000001</v>
      </c>
      <c r="C915" s="10">
        <v>19.809999999999999</v>
      </c>
      <c r="D915" s="10">
        <v>19.399999999999999</v>
      </c>
      <c r="E915" s="10">
        <v>18.48</v>
      </c>
      <c r="F915" s="10">
        <v>18.829999999999998</v>
      </c>
      <c r="G915" s="10">
        <v>20.36</v>
      </c>
      <c r="H915" s="10">
        <v>18.64</v>
      </c>
      <c r="I915" s="10">
        <v>16.739999999999998</v>
      </c>
      <c r="J915" s="13">
        <v>16.25</v>
      </c>
      <c r="K915" s="10">
        <v>18.77</v>
      </c>
      <c r="L915" s="10">
        <v>21.13</v>
      </c>
      <c r="M915" s="10">
        <v>18.420000000000002</v>
      </c>
      <c r="N915" s="10">
        <v>20.58</v>
      </c>
      <c r="O915" s="10">
        <v>19.75</v>
      </c>
      <c r="P915" s="10">
        <v>19.89</v>
      </c>
      <c r="Q915" s="10">
        <v>15.99</v>
      </c>
      <c r="R915" s="676"/>
      <c r="S915" s="692">
        <v>0.40972222222222227</v>
      </c>
      <c r="T915" s="10">
        <f t="shared" si="64"/>
        <v>0</v>
      </c>
      <c r="U915" s="10">
        <f t="shared" si="64"/>
        <v>0</v>
      </c>
      <c r="V915" s="10">
        <f t="shared" si="64"/>
        <v>2.9999999999997584E-2</v>
      </c>
      <c r="W915" s="10">
        <f t="shared" si="64"/>
        <v>0</v>
      </c>
      <c r="X915" s="10">
        <f t="shared" si="64"/>
        <v>0</v>
      </c>
      <c r="Y915" s="10">
        <f t="shared" si="63"/>
        <v>0</v>
      </c>
      <c r="Z915" s="10">
        <f t="shared" si="63"/>
        <v>0</v>
      </c>
      <c r="AA915" s="10">
        <f t="shared" si="63"/>
        <v>0</v>
      </c>
      <c r="AB915" s="13">
        <f t="shared" si="63"/>
        <v>0</v>
      </c>
      <c r="AC915" s="10">
        <f t="shared" si="63"/>
        <v>0</v>
      </c>
      <c r="AD915" s="10">
        <f t="shared" si="63"/>
        <v>0</v>
      </c>
      <c r="AE915" s="10">
        <f t="shared" si="63"/>
        <v>0</v>
      </c>
      <c r="AF915" s="10">
        <f t="shared" si="63"/>
        <v>0</v>
      </c>
      <c r="AG915" s="10">
        <f t="shared" si="65"/>
        <v>5.9999999999998721E-2</v>
      </c>
      <c r="AH915" s="10">
        <f t="shared" si="65"/>
        <v>0</v>
      </c>
      <c r="AI915" s="10">
        <f t="shared" si="65"/>
        <v>0</v>
      </c>
      <c r="AJ915" s="10"/>
      <c r="AK915" s="10"/>
      <c r="AL915" s="10"/>
      <c r="AM915" s="10"/>
      <c r="AN915" s="10"/>
      <c r="AO915" s="10"/>
      <c r="AP915" s="10"/>
      <c r="AQ915" s="10"/>
      <c r="AR915" s="10"/>
      <c r="AS915" s="10"/>
      <c r="AT915" s="10"/>
      <c r="AU915" s="10"/>
      <c r="AV915" s="10"/>
      <c r="AW915" s="10"/>
      <c r="AX915" s="10"/>
      <c r="AY915" s="10"/>
      <c r="AZ915" s="10"/>
      <c r="BA915" s="10"/>
      <c r="BB915" s="10"/>
      <c r="BC915" s="10"/>
      <c r="BD915" s="10"/>
      <c r="BE915" s="173"/>
    </row>
    <row r="916" spans="1:57" ht="16" thickBot="1">
      <c r="A916" s="691">
        <v>0.41319444444444442</v>
      </c>
      <c r="B916" s="10">
        <v>18.12</v>
      </c>
      <c r="C916" s="10">
        <v>19.809999999999999</v>
      </c>
      <c r="D916" s="10">
        <v>19.420000000000002</v>
      </c>
      <c r="E916" s="10">
        <v>18.48</v>
      </c>
      <c r="F916" s="10">
        <v>18.829999999999998</v>
      </c>
      <c r="G916" s="10">
        <v>20.36</v>
      </c>
      <c r="H916" s="10">
        <v>18.64</v>
      </c>
      <c r="I916" s="10">
        <v>16.739999999999998</v>
      </c>
      <c r="J916" s="13">
        <v>16.25</v>
      </c>
      <c r="K916" s="10">
        <v>18.77</v>
      </c>
      <c r="L916" s="10">
        <v>21.13</v>
      </c>
      <c r="M916" s="10">
        <v>18.420000000000002</v>
      </c>
      <c r="N916" s="10">
        <v>20.89</v>
      </c>
      <c r="O916" s="10">
        <v>19.75</v>
      </c>
      <c r="P916" s="10">
        <v>19.89</v>
      </c>
      <c r="Q916" s="10">
        <v>15.99</v>
      </c>
      <c r="R916" s="676"/>
      <c r="S916" s="692">
        <v>0.41319444444444442</v>
      </c>
      <c r="T916" s="10">
        <f t="shared" si="64"/>
        <v>1.9999999999999574E-2</v>
      </c>
      <c r="U916" s="10">
        <f t="shared" si="64"/>
        <v>0</v>
      </c>
      <c r="V916" s="10">
        <f t="shared" si="64"/>
        <v>2.0000000000003126E-2</v>
      </c>
      <c r="W916" s="10">
        <f t="shared" si="64"/>
        <v>0</v>
      </c>
      <c r="X916" s="10">
        <f t="shared" si="64"/>
        <v>0</v>
      </c>
      <c r="Y916" s="10">
        <f t="shared" si="63"/>
        <v>0</v>
      </c>
      <c r="Z916" s="10">
        <f t="shared" si="63"/>
        <v>0</v>
      </c>
      <c r="AA916" s="10">
        <f t="shared" si="63"/>
        <v>0</v>
      </c>
      <c r="AB916" s="13">
        <f t="shared" si="63"/>
        <v>0</v>
      </c>
      <c r="AC916" s="10">
        <f t="shared" si="63"/>
        <v>0</v>
      </c>
      <c r="AD916" s="10">
        <f t="shared" si="63"/>
        <v>0</v>
      </c>
      <c r="AE916" s="10">
        <f t="shared" si="63"/>
        <v>0</v>
      </c>
      <c r="AF916" s="10">
        <f t="shared" si="63"/>
        <v>0.31000000000000227</v>
      </c>
      <c r="AG916" s="10">
        <f t="shared" si="65"/>
        <v>0</v>
      </c>
      <c r="AH916" s="10">
        <f t="shared" si="65"/>
        <v>0</v>
      </c>
      <c r="AI916" s="10">
        <f t="shared" si="65"/>
        <v>0</v>
      </c>
      <c r="AJ916" s="10"/>
      <c r="AK916" s="10"/>
      <c r="AL916" s="10"/>
      <c r="AM916" s="10"/>
      <c r="AN916" s="10"/>
      <c r="AO916" s="10"/>
      <c r="AP916" s="10"/>
      <c r="AQ916" s="10"/>
      <c r="AR916" s="10"/>
      <c r="AS916" s="10"/>
      <c r="AT916" s="10"/>
      <c r="AU916" s="10"/>
      <c r="AV916" s="10"/>
      <c r="AW916" s="10"/>
      <c r="AX916" s="10"/>
      <c r="AY916" s="10"/>
      <c r="AZ916" s="10"/>
      <c r="BA916" s="10"/>
      <c r="BB916" s="10"/>
      <c r="BC916" s="10"/>
      <c r="BD916" s="10"/>
      <c r="BE916" s="173"/>
    </row>
    <row r="917" spans="1:57" ht="16" thickTop="1">
      <c r="A917" s="690">
        <v>0.41666666666666669</v>
      </c>
      <c r="B917" s="91">
        <v>18.12</v>
      </c>
      <c r="C917" s="91">
        <v>19.809999999999999</v>
      </c>
      <c r="D917" s="91">
        <v>19.47</v>
      </c>
      <c r="E917" s="91">
        <v>18.48</v>
      </c>
      <c r="F917" s="91">
        <v>18.829999999999998</v>
      </c>
      <c r="G917" s="91">
        <v>20.36</v>
      </c>
      <c r="H917" s="91">
        <v>18.64</v>
      </c>
      <c r="I917" s="91">
        <v>16.739999999999998</v>
      </c>
      <c r="J917" s="345">
        <v>16.25</v>
      </c>
      <c r="K917" s="91">
        <v>18.77</v>
      </c>
      <c r="L917" s="91">
        <v>21.13</v>
      </c>
      <c r="M917" s="91">
        <v>18.420000000000002</v>
      </c>
      <c r="N917" s="91">
        <v>20.89</v>
      </c>
      <c r="O917" s="91">
        <v>19.75</v>
      </c>
      <c r="P917" s="91">
        <v>19.89</v>
      </c>
      <c r="Q917" s="91">
        <v>15.99</v>
      </c>
      <c r="R917" s="676"/>
      <c r="S917" s="673">
        <v>0.41666666666666669</v>
      </c>
      <c r="T917" s="91">
        <f t="shared" si="64"/>
        <v>0</v>
      </c>
      <c r="U917" s="91">
        <f t="shared" si="64"/>
        <v>0</v>
      </c>
      <c r="V917" s="91">
        <f t="shared" si="64"/>
        <v>4.9999999999997158E-2</v>
      </c>
      <c r="W917" s="91">
        <f t="shared" si="64"/>
        <v>0</v>
      </c>
      <c r="X917" s="91">
        <f t="shared" si="64"/>
        <v>0</v>
      </c>
      <c r="Y917" s="91">
        <f t="shared" si="63"/>
        <v>0</v>
      </c>
      <c r="Z917" s="91">
        <f t="shared" si="63"/>
        <v>0</v>
      </c>
      <c r="AA917" s="91">
        <f t="shared" si="63"/>
        <v>0</v>
      </c>
      <c r="AB917" s="345">
        <f t="shared" si="63"/>
        <v>0</v>
      </c>
      <c r="AC917" s="91">
        <f t="shared" si="63"/>
        <v>0</v>
      </c>
      <c r="AD917" s="91">
        <f t="shared" si="63"/>
        <v>0</v>
      </c>
      <c r="AE917" s="91">
        <f t="shared" si="63"/>
        <v>0</v>
      </c>
      <c r="AF917" s="91">
        <f t="shared" si="63"/>
        <v>0</v>
      </c>
      <c r="AG917" s="91">
        <f t="shared" si="65"/>
        <v>0</v>
      </c>
      <c r="AH917" s="91">
        <f t="shared" si="65"/>
        <v>0</v>
      </c>
      <c r="AI917" s="91">
        <f t="shared" si="65"/>
        <v>0</v>
      </c>
      <c r="AJ917" s="10"/>
      <c r="AK917" s="10"/>
      <c r="AL917" s="10"/>
      <c r="AM917" s="10"/>
      <c r="AN917" s="10"/>
      <c r="AO917" s="10"/>
      <c r="AP917" s="10"/>
      <c r="AQ917" s="10"/>
      <c r="AR917" s="10"/>
      <c r="AS917" s="10"/>
      <c r="AT917" s="10"/>
      <c r="AU917" s="10"/>
      <c r="AV917" s="10"/>
      <c r="AW917" s="10"/>
      <c r="AX917" s="10"/>
      <c r="AY917" s="10"/>
      <c r="AZ917" s="10"/>
      <c r="BA917" s="10"/>
      <c r="BB917" s="10"/>
      <c r="BC917" s="10"/>
      <c r="BD917" s="10"/>
      <c r="BE917" s="173"/>
    </row>
    <row r="918" spans="1:57">
      <c r="A918" s="691">
        <v>0.4201388888888889</v>
      </c>
      <c r="B918" s="10">
        <v>18.12</v>
      </c>
      <c r="C918" s="10">
        <v>19.809999999999999</v>
      </c>
      <c r="D918" s="10">
        <v>19.47</v>
      </c>
      <c r="E918" s="10">
        <v>18.48</v>
      </c>
      <c r="F918" s="10">
        <v>18.829999999999998</v>
      </c>
      <c r="G918" s="10">
        <v>20.36</v>
      </c>
      <c r="H918" s="10">
        <v>18.64</v>
      </c>
      <c r="I918" s="10">
        <v>16.739999999999998</v>
      </c>
      <c r="J918" s="13">
        <v>16.25</v>
      </c>
      <c r="K918" s="10">
        <v>18.77</v>
      </c>
      <c r="L918" s="10">
        <v>21.13</v>
      </c>
      <c r="M918" s="10">
        <v>18.420000000000002</v>
      </c>
      <c r="N918" s="10">
        <v>20.89</v>
      </c>
      <c r="O918" s="10">
        <v>19.75</v>
      </c>
      <c r="P918" s="10">
        <v>19.89</v>
      </c>
      <c r="Q918" s="10">
        <v>15.99</v>
      </c>
      <c r="R918" s="676"/>
      <c r="S918" s="692">
        <v>0.4201388888888889</v>
      </c>
      <c r="T918" s="10">
        <f t="shared" si="64"/>
        <v>0</v>
      </c>
      <c r="U918" s="10">
        <f t="shared" si="64"/>
        <v>0</v>
      </c>
      <c r="V918" s="10">
        <f t="shared" si="64"/>
        <v>0</v>
      </c>
      <c r="W918" s="10">
        <f t="shared" si="64"/>
        <v>0</v>
      </c>
      <c r="X918" s="10">
        <f t="shared" si="64"/>
        <v>0</v>
      </c>
      <c r="Y918" s="10">
        <f t="shared" si="63"/>
        <v>0</v>
      </c>
      <c r="Z918" s="10">
        <f t="shared" si="63"/>
        <v>0</v>
      </c>
      <c r="AA918" s="10">
        <f t="shared" si="63"/>
        <v>0</v>
      </c>
      <c r="AB918" s="13">
        <f t="shared" si="63"/>
        <v>0</v>
      </c>
      <c r="AC918" s="10">
        <f t="shared" si="63"/>
        <v>0</v>
      </c>
      <c r="AD918" s="10">
        <f t="shared" si="63"/>
        <v>0</v>
      </c>
      <c r="AE918" s="10">
        <f t="shared" si="63"/>
        <v>0</v>
      </c>
      <c r="AF918" s="10">
        <f t="shared" si="63"/>
        <v>0</v>
      </c>
      <c r="AG918" s="10">
        <f t="shared" si="65"/>
        <v>0</v>
      </c>
      <c r="AH918" s="10">
        <f t="shared" si="65"/>
        <v>0</v>
      </c>
      <c r="AI918" s="10">
        <f t="shared" si="65"/>
        <v>0</v>
      </c>
      <c r="AJ918" s="10"/>
      <c r="AK918" s="10"/>
      <c r="AL918" s="10"/>
      <c r="AM918" s="10"/>
      <c r="AN918" s="10"/>
      <c r="AO918" s="10"/>
      <c r="AP918" s="10"/>
      <c r="AQ918" s="10"/>
      <c r="AR918" s="10"/>
      <c r="AS918" s="10"/>
      <c r="AT918" s="10"/>
      <c r="AU918" s="10"/>
      <c r="AV918" s="10"/>
      <c r="AW918" s="10"/>
      <c r="AX918" s="10"/>
      <c r="AY918" s="10"/>
      <c r="AZ918" s="10"/>
      <c r="BA918" s="10"/>
      <c r="BB918" s="10"/>
      <c r="BC918" s="10"/>
      <c r="BD918" s="10"/>
      <c r="BE918" s="173"/>
    </row>
    <row r="919" spans="1:57">
      <c r="A919" s="691">
        <v>0.4236111111111111</v>
      </c>
      <c r="B919" s="10">
        <v>18.12</v>
      </c>
      <c r="C919" s="10">
        <v>19.809999999999999</v>
      </c>
      <c r="D919" s="10">
        <v>19.47</v>
      </c>
      <c r="E919" s="10">
        <v>18.48</v>
      </c>
      <c r="F919" s="10">
        <v>18.829999999999998</v>
      </c>
      <c r="G919" s="10">
        <v>20.36</v>
      </c>
      <c r="H919" s="10">
        <v>18.64</v>
      </c>
      <c r="I919" s="10">
        <v>16.739999999999998</v>
      </c>
      <c r="J919" s="13">
        <v>16.25</v>
      </c>
      <c r="K919" s="10">
        <v>18.77</v>
      </c>
      <c r="L919" s="10">
        <v>21.13</v>
      </c>
      <c r="M919" s="10">
        <v>18.420000000000002</v>
      </c>
      <c r="N919" s="10">
        <v>20.89</v>
      </c>
      <c r="O919" s="10">
        <v>19.79</v>
      </c>
      <c r="P919" s="10">
        <v>19.89</v>
      </c>
      <c r="Q919" s="10">
        <v>15.99</v>
      </c>
      <c r="R919" s="676"/>
      <c r="S919" s="692">
        <v>0.4236111111111111</v>
      </c>
      <c r="T919" s="10">
        <f t="shared" si="64"/>
        <v>0</v>
      </c>
      <c r="U919" s="10">
        <f t="shared" si="64"/>
        <v>0</v>
      </c>
      <c r="V919" s="10">
        <f t="shared" si="64"/>
        <v>0</v>
      </c>
      <c r="W919" s="10">
        <f t="shared" si="64"/>
        <v>0</v>
      </c>
      <c r="X919" s="10">
        <f t="shared" si="64"/>
        <v>0</v>
      </c>
      <c r="Y919" s="10">
        <f t="shared" si="63"/>
        <v>0</v>
      </c>
      <c r="Z919" s="10">
        <f t="shared" si="63"/>
        <v>0</v>
      </c>
      <c r="AA919" s="10">
        <f t="shared" si="63"/>
        <v>0</v>
      </c>
      <c r="AB919" s="13">
        <f t="shared" si="63"/>
        <v>0</v>
      </c>
      <c r="AC919" s="10">
        <f t="shared" si="63"/>
        <v>0</v>
      </c>
      <c r="AD919" s="10">
        <f t="shared" si="63"/>
        <v>0</v>
      </c>
      <c r="AE919" s="10">
        <f t="shared" si="63"/>
        <v>0</v>
      </c>
      <c r="AF919" s="10">
        <f t="shared" si="63"/>
        <v>0</v>
      </c>
      <c r="AG919" s="10">
        <f t="shared" si="65"/>
        <v>3.9999999999999147E-2</v>
      </c>
      <c r="AH919" s="10">
        <f t="shared" si="65"/>
        <v>0</v>
      </c>
      <c r="AI919" s="10">
        <f t="shared" si="65"/>
        <v>0</v>
      </c>
      <c r="AJ919" s="10"/>
      <c r="AK919" s="10"/>
      <c r="AL919" s="10"/>
      <c r="AM919" s="10"/>
      <c r="AN919" s="10"/>
      <c r="AO919" s="10"/>
      <c r="AP919" s="10"/>
      <c r="AQ919" s="10"/>
      <c r="AR919" s="10"/>
      <c r="AS919" s="10"/>
      <c r="AT919" s="10"/>
      <c r="AU919" s="10"/>
      <c r="AV919" s="10"/>
      <c r="AW919" s="10"/>
      <c r="AX919" s="10"/>
      <c r="AY919" s="10"/>
      <c r="AZ919" s="10"/>
      <c r="BA919" s="10"/>
      <c r="BB919" s="10"/>
      <c r="BC919" s="10"/>
      <c r="BD919" s="10"/>
      <c r="BE919" s="173"/>
    </row>
    <row r="920" spans="1:57">
      <c r="A920" s="691">
        <v>0.42708333333333331</v>
      </c>
      <c r="B920" s="10">
        <v>18.13</v>
      </c>
      <c r="C920" s="10">
        <v>19.809999999999999</v>
      </c>
      <c r="D920" s="10">
        <v>19.47</v>
      </c>
      <c r="E920" s="10">
        <v>18.48</v>
      </c>
      <c r="F920" s="10">
        <v>18.829999999999998</v>
      </c>
      <c r="G920" s="10">
        <v>20.36</v>
      </c>
      <c r="H920" s="10">
        <v>18.64</v>
      </c>
      <c r="I920" s="10">
        <v>16.739999999999998</v>
      </c>
      <c r="J920" s="13">
        <v>16.25</v>
      </c>
      <c r="K920" s="10">
        <v>18.77</v>
      </c>
      <c r="L920" s="10">
        <v>21.13</v>
      </c>
      <c r="M920" s="10">
        <v>18.420000000000002</v>
      </c>
      <c r="N920" s="10">
        <v>20.89</v>
      </c>
      <c r="O920" s="10">
        <v>19.79</v>
      </c>
      <c r="P920" s="10">
        <v>19.89</v>
      </c>
      <c r="Q920" s="10">
        <v>15.99</v>
      </c>
      <c r="R920" s="676"/>
      <c r="S920" s="692">
        <v>0.42708333333333331</v>
      </c>
      <c r="T920" s="10">
        <f t="shared" si="64"/>
        <v>9.9999999999980105E-3</v>
      </c>
      <c r="U920" s="10">
        <f t="shared" si="64"/>
        <v>0</v>
      </c>
      <c r="V920" s="10">
        <f t="shared" si="64"/>
        <v>0</v>
      </c>
      <c r="W920" s="10">
        <f t="shared" si="64"/>
        <v>0</v>
      </c>
      <c r="X920" s="10">
        <f t="shared" si="64"/>
        <v>0</v>
      </c>
      <c r="Y920" s="10">
        <f t="shared" si="63"/>
        <v>0</v>
      </c>
      <c r="Z920" s="10">
        <f t="shared" si="63"/>
        <v>0</v>
      </c>
      <c r="AA920" s="10">
        <f t="shared" si="63"/>
        <v>0</v>
      </c>
      <c r="AB920" s="13">
        <f t="shared" si="63"/>
        <v>0</v>
      </c>
      <c r="AC920" s="10">
        <f t="shared" si="63"/>
        <v>0</v>
      </c>
      <c r="AD920" s="10">
        <f t="shared" si="63"/>
        <v>0</v>
      </c>
      <c r="AE920" s="10">
        <f t="shared" si="63"/>
        <v>0</v>
      </c>
      <c r="AF920" s="10">
        <f t="shared" si="63"/>
        <v>0</v>
      </c>
      <c r="AG920" s="10">
        <f t="shared" si="65"/>
        <v>0</v>
      </c>
      <c r="AH920" s="10">
        <f t="shared" si="65"/>
        <v>0</v>
      </c>
      <c r="AI920" s="10">
        <f t="shared" si="65"/>
        <v>0</v>
      </c>
      <c r="AJ920" s="10"/>
      <c r="AK920" s="10"/>
      <c r="AL920" s="10"/>
      <c r="AM920" s="10"/>
      <c r="AN920" s="10"/>
      <c r="AO920" s="10"/>
      <c r="AP920" s="10"/>
      <c r="AQ920" s="10"/>
      <c r="AR920" s="10"/>
      <c r="AS920" s="10"/>
      <c r="AT920" s="10"/>
      <c r="AU920" s="10"/>
      <c r="AV920" s="10"/>
      <c r="AW920" s="10"/>
      <c r="AX920" s="10"/>
      <c r="AY920" s="10"/>
      <c r="AZ920" s="10"/>
      <c r="BA920" s="10"/>
      <c r="BB920" s="10"/>
      <c r="BC920" s="10"/>
      <c r="BD920" s="10"/>
      <c r="BE920" s="173"/>
    </row>
    <row r="921" spans="1:57">
      <c r="A921" s="691">
        <v>0.43055555555555558</v>
      </c>
      <c r="B921" s="10">
        <v>18.13</v>
      </c>
      <c r="C921" s="10">
        <v>19.809999999999999</v>
      </c>
      <c r="D921" s="10">
        <v>19.47</v>
      </c>
      <c r="E921" s="10">
        <v>18.48</v>
      </c>
      <c r="F921" s="10">
        <v>18.829999999999998</v>
      </c>
      <c r="G921" s="10">
        <v>20.37</v>
      </c>
      <c r="H921" s="10">
        <v>18.64</v>
      </c>
      <c r="I921" s="10">
        <v>16.739999999999998</v>
      </c>
      <c r="J921" s="13">
        <v>16.28</v>
      </c>
      <c r="K921" s="10">
        <v>18.77</v>
      </c>
      <c r="L921" s="10">
        <v>21.44</v>
      </c>
      <c r="M921" s="10">
        <v>18.420000000000002</v>
      </c>
      <c r="N921" s="10">
        <v>20.89</v>
      </c>
      <c r="O921" s="10">
        <v>19.79</v>
      </c>
      <c r="P921" s="10">
        <v>19.89</v>
      </c>
      <c r="Q921" s="10">
        <v>15.99</v>
      </c>
      <c r="R921" s="676"/>
      <c r="S921" s="692">
        <v>0.43055555555555558</v>
      </c>
      <c r="T921" s="10">
        <f t="shared" si="64"/>
        <v>0</v>
      </c>
      <c r="U921" s="10">
        <f t="shared" si="64"/>
        <v>0</v>
      </c>
      <c r="V921" s="10">
        <f t="shared" si="64"/>
        <v>0</v>
      </c>
      <c r="W921" s="10">
        <f t="shared" si="64"/>
        <v>0</v>
      </c>
      <c r="X921" s="10">
        <f t="shared" si="64"/>
        <v>0</v>
      </c>
      <c r="Y921" s="10">
        <f t="shared" si="63"/>
        <v>1.0000000000001563E-2</v>
      </c>
      <c r="Z921" s="10">
        <f t="shared" si="63"/>
        <v>0</v>
      </c>
      <c r="AA921" s="10">
        <f t="shared" si="63"/>
        <v>0</v>
      </c>
      <c r="AB921" s="13">
        <f t="shared" si="63"/>
        <v>3.0000000000001137E-2</v>
      </c>
      <c r="AC921" s="10">
        <f t="shared" ref="AC921:AI979" si="66">K921-K920</f>
        <v>0</v>
      </c>
      <c r="AD921" s="10">
        <f t="shared" si="66"/>
        <v>0.31000000000000227</v>
      </c>
      <c r="AE921" s="10">
        <f t="shared" si="66"/>
        <v>0</v>
      </c>
      <c r="AF921" s="10">
        <f t="shared" si="66"/>
        <v>0</v>
      </c>
      <c r="AG921" s="10">
        <f t="shared" si="65"/>
        <v>0</v>
      </c>
      <c r="AH921" s="10">
        <f t="shared" si="65"/>
        <v>0</v>
      </c>
      <c r="AI921" s="10">
        <f t="shared" si="65"/>
        <v>0</v>
      </c>
      <c r="AJ921" s="10"/>
      <c r="AK921" s="10"/>
      <c r="AL921" s="10"/>
      <c r="AM921" s="10"/>
      <c r="AN921" s="10"/>
      <c r="AO921" s="10"/>
      <c r="AP921" s="10"/>
      <c r="AQ921" s="10"/>
      <c r="AR921" s="10"/>
      <c r="AS921" s="10"/>
      <c r="AT921" s="10"/>
      <c r="AU921" s="10"/>
      <c r="AV921" s="10"/>
      <c r="AW921" s="10"/>
      <c r="AX921" s="10"/>
      <c r="AY921" s="10"/>
      <c r="AZ921" s="10"/>
      <c r="BA921" s="10"/>
      <c r="BB921" s="10"/>
      <c r="BC921" s="10"/>
      <c r="BD921" s="10"/>
      <c r="BE921" s="173"/>
    </row>
    <row r="922" spans="1:57">
      <c r="A922" s="691">
        <v>0.43402777777777773</v>
      </c>
      <c r="B922" s="10">
        <v>18.149999999999999</v>
      </c>
      <c r="C922" s="10">
        <v>19.809999999999999</v>
      </c>
      <c r="D922" s="10">
        <v>19.47</v>
      </c>
      <c r="E922" s="10">
        <v>18.48</v>
      </c>
      <c r="F922" s="10">
        <v>18.84</v>
      </c>
      <c r="G922" s="10">
        <v>20.37</v>
      </c>
      <c r="H922" s="10">
        <v>18.64</v>
      </c>
      <c r="I922" s="10">
        <v>16.739999999999998</v>
      </c>
      <c r="J922" s="13">
        <v>16.309999999999999</v>
      </c>
      <c r="K922" s="10">
        <v>18.77</v>
      </c>
      <c r="L922" s="10">
        <v>21.44</v>
      </c>
      <c r="M922" s="10">
        <v>18.420000000000002</v>
      </c>
      <c r="N922" s="10">
        <v>20.89</v>
      </c>
      <c r="O922" s="10">
        <v>19.79</v>
      </c>
      <c r="P922" s="10">
        <v>19.89</v>
      </c>
      <c r="Q922" s="10">
        <v>15.99</v>
      </c>
      <c r="R922" s="676"/>
      <c r="S922" s="692">
        <v>0.43402777777777773</v>
      </c>
      <c r="T922" s="10">
        <f t="shared" si="64"/>
        <v>1.9999999999999574E-2</v>
      </c>
      <c r="U922" s="10">
        <f t="shared" si="64"/>
        <v>0</v>
      </c>
      <c r="V922" s="10">
        <f t="shared" si="64"/>
        <v>0</v>
      </c>
      <c r="W922" s="10">
        <f t="shared" si="64"/>
        <v>0</v>
      </c>
      <c r="X922" s="10">
        <f t="shared" si="64"/>
        <v>1.0000000000001563E-2</v>
      </c>
      <c r="Y922" s="10">
        <f t="shared" si="64"/>
        <v>0</v>
      </c>
      <c r="Z922" s="10">
        <f t="shared" si="64"/>
        <v>0</v>
      </c>
      <c r="AA922" s="10">
        <f t="shared" si="64"/>
        <v>0</v>
      </c>
      <c r="AB922" s="13">
        <f t="shared" si="64"/>
        <v>2.9999999999997584E-2</v>
      </c>
      <c r="AC922" s="10">
        <f t="shared" si="66"/>
        <v>0</v>
      </c>
      <c r="AD922" s="10">
        <f t="shared" si="66"/>
        <v>0</v>
      </c>
      <c r="AE922" s="10">
        <f t="shared" si="66"/>
        <v>0</v>
      </c>
      <c r="AF922" s="10">
        <f t="shared" si="66"/>
        <v>0</v>
      </c>
      <c r="AG922" s="10">
        <f t="shared" si="65"/>
        <v>0</v>
      </c>
      <c r="AH922" s="10">
        <f t="shared" si="65"/>
        <v>0</v>
      </c>
      <c r="AI922" s="10">
        <f t="shared" si="65"/>
        <v>0</v>
      </c>
      <c r="AJ922" s="10"/>
      <c r="AK922" s="10"/>
      <c r="AL922" s="10"/>
      <c r="AM922" s="10"/>
      <c r="AN922" s="10"/>
      <c r="AO922" s="10"/>
      <c r="AP922" s="10"/>
      <c r="AQ922" s="10"/>
      <c r="AR922" s="10"/>
      <c r="AS922" s="10"/>
      <c r="AT922" s="10"/>
      <c r="AU922" s="10"/>
      <c r="AV922" s="10"/>
      <c r="AW922" s="10"/>
      <c r="AX922" s="10"/>
      <c r="AY922" s="10"/>
      <c r="AZ922" s="10"/>
      <c r="BA922" s="10"/>
      <c r="BB922" s="10"/>
      <c r="BC922" s="10"/>
      <c r="BD922" s="10"/>
      <c r="BE922" s="173"/>
    </row>
    <row r="923" spans="1:57">
      <c r="A923" s="691">
        <v>0.4375</v>
      </c>
      <c r="B923" s="10">
        <v>18.149999999999999</v>
      </c>
      <c r="C923" s="10">
        <v>19.809999999999999</v>
      </c>
      <c r="D923" s="10">
        <v>19.47</v>
      </c>
      <c r="E923" s="10">
        <v>18.48</v>
      </c>
      <c r="F923" s="10">
        <v>18.84</v>
      </c>
      <c r="G923" s="10">
        <v>20.37</v>
      </c>
      <c r="H923" s="10">
        <v>18.75</v>
      </c>
      <c r="I923" s="10">
        <v>16.86</v>
      </c>
      <c r="J923" s="13">
        <v>16.309999999999999</v>
      </c>
      <c r="K923" s="10">
        <v>18.77</v>
      </c>
      <c r="L923" s="10">
        <v>21.44</v>
      </c>
      <c r="M923" s="10">
        <v>18.420000000000002</v>
      </c>
      <c r="N923" s="10">
        <v>20.89</v>
      </c>
      <c r="O923" s="10">
        <v>19.79</v>
      </c>
      <c r="P923" s="10">
        <v>19.89</v>
      </c>
      <c r="Q923" s="10">
        <v>15.99</v>
      </c>
      <c r="R923" s="676"/>
      <c r="S923" s="692">
        <v>0.4375</v>
      </c>
      <c r="T923" s="10">
        <f t="shared" si="64"/>
        <v>0</v>
      </c>
      <c r="U923" s="10">
        <f t="shared" si="64"/>
        <v>0</v>
      </c>
      <c r="V923" s="10">
        <f t="shared" si="64"/>
        <v>0</v>
      </c>
      <c r="W923" s="10">
        <f t="shared" si="64"/>
        <v>0</v>
      </c>
      <c r="X923" s="10">
        <f t="shared" si="64"/>
        <v>0</v>
      </c>
      <c r="Y923" s="10">
        <f t="shared" si="64"/>
        <v>0</v>
      </c>
      <c r="Z923" s="10">
        <f t="shared" si="64"/>
        <v>0.10999999999999943</v>
      </c>
      <c r="AA923" s="10">
        <f t="shared" si="64"/>
        <v>0.12000000000000099</v>
      </c>
      <c r="AB923" s="13">
        <f t="shared" si="64"/>
        <v>0</v>
      </c>
      <c r="AC923" s="10">
        <f t="shared" si="66"/>
        <v>0</v>
      </c>
      <c r="AD923" s="10">
        <f t="shared" si="66"/>
        <v>0</v>
      </c>
      <c r="AE923" s="10">
        <f t="shared" si="66"/>
        <v>0</v>
      </c>
      <c r="AF923" s="10">
        <f t="shared" si="66"/>
        <v>0</v>
      </c>
      <c r="AG923" s="10">
        <f t="shared" si="65"/>
        <v>0</v>
      </c>
      <c r="AH923" s="10">
        <f t="shared" si="65"/>
        <v>0</v>
      </c>
      <c r="AI923" s="10">
        <f t="shared" si="65"/>
        <v>0</v>
      </c>
      <c r="AJ923" s="10"/>
      <c r="AK923" s="10"/>
      <c r="AL923" s="10"/>
      <c r="AM923" s="10"/>
      <c r="AN923" s="10"/>
      <c r="AO923" s="10"/>
      <c r="AP923" s="10"/>
      <c r="AQ923" s="10"/>
      <c r="AR923" s="10"/>
      <c r="AS923" s="10"/>
      <c r="AT923" s="10"/>
      <c r="AU923" s="10"/>
      <c r="AV923" s="10"/>
      <c r="AW923" s="10"/>
      <c r="AX923" s="10"/>
      <c r="AY923" s="10"/>
      <c r="AZ923" s="10"/>
      <c r="BA923" s="10"/>
      <c r="BB923" s="10"/>
      <c r="BC923" s="10"/>
      <c r="BD923" s="10"/>
      <c r="BE923" s="173"/>
    </row>
    <row r="924" spans="1:57">
      <c r="A924" s="691">
        <v>0.44097222222222227</v>
      </c>
      <c r="B924" s="10">
        <v>18.149999999999999</v>
      </c>
      <c r="C924" s="10">
        <v>19.809999999999999</v>
      </c>
      <c r="D924" s="10">
        <v>19.47</v>
      </c>
      <c r="E924" s="10">
        <v>18.48</v>
      </c>
      <c r="F924" s="10">
        <v>18.84</v>
      </c>
      <c r="G924" s="10">
        <v>20.37</v>
      </c>
      <c r="H924" s="10">
        <v>18.78</v>
      </c>
      <c r="I924" s="10">
        <v>16.86</v>
      </c>
      <c r="J924" s="13">
        <v>16.309999999999999</v>
      </c>
      <c r="K924" s="10">
        <v>18.8</v>
      </c>
      <c r="L924" s="10">
        <v>21.44</v>
      </c>
      <c r="M924" s="10">
        <v>18.420000000000002</v>
      </c>
      <c r="N924" s="10">
        <v>20.89</v>
      </c>
      <c r="O924" s="10">
        <v>19.79</v>
      </c>
      <c r="P924" s="10">
        <v>19.89</v>
      </c>
      <c r="Q924" s="10">
        <v>16.45</v>
      </c>
      <c r="R924" s="676"/>
      <c r="S924" s="692">
        <v>0.44097222222222227</v>
      </c>
      <c r="T924" s="10">
        <f t="shared" si="64"/>
        <v>0</v>
      </c>
      <c r="U924" s="10">
        <f t="shared" si="64"/>
        <v>0</v>
      </c>
      <c r="V924" s="10">
        <f t="shared" si="64"/>
        <v>0</v>
      </c>
      <c r="W924" s="10">
        <f t="shared" si="64"/>
        <v>0</v>
      </c>
      <c r="X924" s="10">
        <f t="shared" si="64"/>
        <v>0</v>
      </c>
      <c r="Y924" s="10">
        <f t="shared" si="64"/>
        <v>0</v>
      </c>
      <c r="Z924" s="10">
        <f t="shared" si="64"/>
        <v>3.0000000000001137E-2</v>
      </c>
      <c r="AA924" s="10">
        <f t="shared" si="64"/>
        <v>0</v>
      </c>
      <c r="AB924" s="13">
        <f t="shared" si="64"/>
        <v>0</v>
      </c>
      <c r="AC924" s="10">
        <f t="shared" si="66"/>
        <v>3.0000000000001137E-2</v>
      </c>
      <c r="AD924" s="10">
        <f t="shared" si="66"/>
        <v>0</v>
      </c>
      <c r="AE924" s="10">
        <f t="shared" si="66"/>
        <v>0</v>
      </c>
      <c r="AF924" s="10">
        <f t="shared" si="66"/>
        <v>0</v>
      </c>
      <c r="AG924" s="10">
        <f t="shared" si="65"/>
        <v>0</v>
      </c>
      <c r="AH924" s="10">
        <f t="shared" si="65"/>
        <v>0</v>
      </c>
      <c r="AI924" s="10">
        <f t="shared" si="65"/>
        <v>0.45999999999999908</v>
      </c>
      <c r="AJ924" s="10"/>
      <c r="AK924" s="10"/>
      <c r="AL924" s="10"/>
      <c r="AM924" s="10"/>
      <c r="AN924" s="10"/>
      <c r="AO924" s="10"/>
      <c r="AP924" s="10"/>
      <c r="AQ924" s="10"/>
      <c r="AR924" s="10"/>
      <c r="AS924" s="10"/>
      <c r="AT924" s="10"/>
      <c r="AU924" s="10"/>
      <c r="AV924" s="10"/>
      <c r="AW924" s="10"/>
      <c r="AX924" s="10"/>
      <c r="AY924" s="10"/>
      <c r="AZ924" s="10"/>
      <c r="BA924" s="10"/>
      <c r="BB924" s="10"/>
      <c r="BC924" s="10"/>
      <c r="BD924" s="10"/>
      <c r="BE924" s="173"/>
    </row>
    <row r="925" spans="1:57">
      <c r="A925" s="691">
        <v>0.44444444444444442</v>
      </c>
      <c r="B925" s="10">
        <v>18.149999999999999</v>
      </c>
      <c r="C925" s="10">
        <v>19.809999999999999</v>
      </c>
      <c r="D925" s="10">
        <v>19.47</v>
      </c>
      <c r="E925" s="10">
        <v>18.48</v>
      </c>
      <c r="F925" s="10">
        <v>18.84</v>
      </c>
      <c r="G925" s="10">
        <v>20.37</v>
      </c>
      <c r="H925" s="10">
        <v>18.78</v>
      </c>
      <c r="I925" s="10">
        <v>16.86</v>
      </c>
      <c r="J925" s="13">
        <v>16.309999999999999</v>
      </c>
      <c r="K925" s="10">
        <v>18.88</v>
      </c>
      <c r="L925" s="10">
        <v>21.44</v>
      </c>
      <c r="M925" s="10">
        <v>18.420000000000002</v>
      </c>
      <c r="N925" s="10">
        <v>20.89</v>
      </c>
      <c r="O925" s="10">
        <v>19.79</v>
      </c>
      <c r="P925" s="10">
        <v>19.899999999999999</v>
      </c>
      <c r="Q925" s="10">
        <v>16.48</v>
      </c>
      <c r="R925" s="676"/>
      <c r="S925" s="692">
        <v>0.44444444444444442</v>
      </c>
      <c r="T925" s="10">
        <f t="shared" si="64"/>
        <v>0</v>
      </c>
      <c r="U925" s="10">
        <f t="shared" si="64"/>
        <v>0</v>
      </c>
      <c r="V925" s="10">
        <f t="shared" si="64"/>
        <v>0</v>
      </c>
      <c r="W925" s="10">
        <f t="shared" si="64"/>
        <v>0</v>
      </c>
      <c r="X925" s="10">
        <f t="shared" si="64"/>
        <v>0</v>
      </c>
      <c r="Y925" s="10">
        <f t="shared" si="64"/>
        <v>0</v>
      </c>
      <c r="Z925" s="10">
        <f t="shared" si="64"/>
        <v>0</v>
      </c>
      <c r="AA925" s="10">
        <f t="shared" si="64"/>
        <v>0</v>
      </c>
      <c r="AB925" s="13">
        <f t="shared" si="64"/>
        <v>0</v>
      </c>
      <c r="AC925" s="10">
        <f t="shared" si="66"/>
        <v>7.9999999999998295E-2</v>
      </c>
      <c r="AD925" s="10">
        <f t="shared" si="66"/>
        <v>0</v>
      </c>
      <c r="AE925" s="10">
        <f t="shared" si="66"/>
        <v>0</v>
      </c>
      <c r="AF925" s="10">
        <f t="shared" si="66"/>
        <v>0</v>
      </c>
      <c r="AG925" s="10">
        <f t="shared" si="65"/>
        <v>0</v>
      </c>
      <c r="AH925" s="10">
        <f t="shared" si="65"/>
        <v>9.9999999999980105E-3</v>
      </c>
      <c r="AI925" s="10">
        <f t="shared" si="65"/>
        <v>3.0000000000001137E-2</v>
      </c>
      <c r="AJ925" s="10"/>
      <c r="AK925" s="10"/>
      <c r="AL925" s="10"/>
      <c r="AM925" s="10"/>
      <c r="AN925" s="10"/>
      <c r="AO925" s="10"/>
      <c r="AP925" s="10"/>
      <c r="AQ925" s="10"/>
      <c r="AR925" s="10"/>
      <c r="AS925" s="10"/>
      <c r="AT925" s="10"/>
      <c r="AU925" s="10"/>
      <c r="AV925" s="10"/>
      <c r="AW925" s="10"/>
      <c r="AX925" s="10"/>
      <c r="AY925" s="10"/>
      <c r="AZ925" s="10"/>
      <c r="BA925" s="10"/>
      <c r="BB925" s="10"/>
      <c r="BC925" s="10"/>
      <c r="BD925" s="10"/>
      <c r="BE925" s="173"/>
    </row>
    <row r="926" spans="1:57">
      <c r="A926" s="691">
        <v>0.44791666666666669</v>
      </c>
      <c r="B926" s="10">
        <v>18.149999999999999</v>
      </c>
      <c r="C926" s="10">
        <v>19.809999999999999</v>
      </c>
      <c r="D926" s="10">
        <v>19.47</v>
      </c>
      <c r="E926" s="10">
        <v>18.48</v>
      </c>
      <c r="F926" s="10">
        <v>18.84</v>
      </c>
      <c r="G926" s="10">
        <v>20.37</v>
      </c>
      <c r="H926" s="10">
        <v>18.78</v>
      </c>
      <c r="I926" s="10">
        <v>16.86</v>
      </c>
      <c r="J926" s="13">
        <v>16.309999999999999</v>
      </c>
      <c r="K926" s="10">
        <v>18.88</v>
      </c>
      <c r="L926" s="10">
        <v>21.44</v>
      </c>
      <c r="M926" s="10">
        <v>18.420000000000002</v>
      </c>
      <c r="N926" s="10">
        <v>20.89</v>
      </c>
      <c r="O926" s="10">
        <v>19.79</v>
      </c>
      <c r="P926" s="10">
        <v>19.96</v>
      </c>
      <c r="Q926" s="10">
        <v>16.54</v>
      </c>
      <c r="R926" s="676"/>
      <c r="S926" s="692">
        <v>0.44791666666666669</v>
      </c>
      <c r="T926" s="10">
        <f t="shared" si="64"/>
        <v>0</v>
      </c>
      <c r="U926" s="10">
        <f t="shared" si="64"/>
        <v>0</v>
      </c>
      <c r="V926" s="10">
        <f t="shared" si="64"/>
        <v>0</v>
      </c>
      <c r="W926" s="10">
        <f t="shared" si="64"/>
        <v>0</v>
      </c>
      <c r="X926" s="10">
        <f t="shared" ref="X926:AB976" si="67">F926-F925</f>
        <v>0</v>
      </c>
      <c r="Y926" s="10">
        <f t="shared" si="67"/>
        <v>0</v>
      </c>
      <c r="Z926" s="10">
        <f t="shared" si="67"/>
        <v>0</v>
      </c>
      <c r="AA926" s="10">
        <f t="shared" si="67"/>
        <v>0</v>
      </c>
      <c r="AB926" s="13">
        <f t="shared" si="67"/>
        <v>0</v>
      </c>
      <c r="AC926" s="10">
        <f t="shared" si="66"/>
        <v>0</v>
      </c>
      <c r="AD926" s="10">
        <f t="shared" si="66"/>
        <v>0</v>
      </c>
      <c r="AE926" s="10">
        <f t="shared" si="66"/>
        <v>0</v>
      </c>
      <c r="AF926" s="10">
        <f t="shared" si="66"/>
        <v>0</v>
      </c>
      <c r="AG926" s="10">
        <f t="shared" si="65"/>
        <v>0</v>
      </c>
      <c r="AH926" s="10">
        <f t="shared" si="65"/>
        <v>6.0000000000002274E-2</v>
      </c>
      <c r="AI926" s="10">
        <f t="shared" si="65"/>
        <v>5.9999999999998721E-2</v>
      </c>
      <c r="AJ926" s="10"/>
      <c r="AK926" s="10"/>
      <c r="AL926" s="10"/>
      <c r="AM926" s="10"/>
      <c r="AN926" s="10"/>
      <c r="AO926" s="10"/>
      <c r="AP926" s="10"/>
      <c r="AQ926" s="10"/>
      <c r="AR926" s="10"/>
      <c r="AS926" s="10"/>
      <c r="AT926" s="10"/>
      <c r="AU926" s="10"/>
      <c r="AV926" s="10"/>
      <c r="AW926" s="10"/>
      <c r="AX926" s="10"/>
      <c r="AY926" s="10"/>
      <c r="AZ926" s="10"/>
      <c r="BA926" s="10"/>
      <c r="BB926" s="10"/>
      <c r="BC926" s="10"/>
      <c r="BD926" s="10"/>
      <c r="BE926" s="173"/>
    </row>
    <row r="927" spans="1:57">
      <c r="A927" s="691">
        <v>0.4513888888888889</v>
      </c>
      <c r="B927" s="10">
        <v>18.149999999999999</v>
      </c>
      <c r="C927" s="10">
        <v>19.809999999999999</v>
      </c>
      <c r="D927" s="10">
        <v>19.47</v>
      </c>
      <c r="E927" s="10">
        <v>18.48</v>
      </c>
      <c r="F927" s="10">
        <v>18.84</v>
      </c>
      <c r="G927" s="10">
        <v>20.37</v>
      </c>
      <c r="H927" s="10">
        <v>18.78</v>
      </c>
      <c r="I927" s="10">
        <v>16.86</v>
      </c>
      <c r="J927" s="13">
        <v>16.309999999999999</v>
      </c>
      <c r="K927" s="10">
        <v>18.88</v>
      </c>
      <c r="L927" s="10">
        <v>21.44</v>
      </c>
      <c r="M927" s="10">
        <v>18.420000000000002</v>
      </c>
      <c r="N927" s="10">
        <v>20.89</v>
      </c>
      <c r="O927" s="10">
        <v>19.79</v>
      </c>
      <c r="P927" s="10">
        <v>19.96</v>
      </c>
      <c r="Q927" s="10">
        <v>16.54</v>
      </c>
      <c r="R927" s="676"/>
      <c r="S927" s="692">
        <v>0.4513888888888889</v>
      </c>
      <c r="T927" s="10">
        <f t="shared" ref="T927:AD982" si="68">B927-B926</f>
        <v>0</v>
      </c>
      <c r="U927" s="10">
        <f t="shared" si="68"/>
        <v>0</v>
      </c>
      <c r="V927" s="10">
        <f t="shared" si="68"/>
        <v>0</v>
      </c>
      <c r="W927" s="10">
        <f t="shared" si="68"/>
        <v>0</v>
      </c>
      <c r="X927" s="10">
        <f t="shared" si="67"/>
        <v>0</v>
      </c>
      <c r="Y927" s="10">
        <f t="shared" si="67"/>
        <v>0</v>
      </c>
      <c r="Z927" s="10">
        <f t="shared" si="67"/>
        <v>0</v>
      </c>
      <c r="AA927" s="10">
        <f t="shared" si="67"/>
        <v>0</v>
      </c>
      <c r="AB927" s="13">
        <f t="shared" si="67"/>
        <v>0</v>
      </c>
      <c r="AC927" s="10">
        <f t="shared" si="66"/>
        <v>0</v>
      </c>
      <c r="AD927" s="10">
        <f t="shared" si="66"/>
        <v>0</v>
      </c>
      <c r="AE927" s="10">
        <f t="shared" si="66"/>
        <v>0</v>
      </c>
      <c r="AF927" s="10">
        <f t="shared" si="66"/>
        <v>0</v>
      </c>
      <c r="AG927" s="10">
        <f t="shared" si="65"/>
        <v>0</v>
      </c>
      <c r="AH927" s="10">
        <f t="shared" si="65"/>
        <v>0</v>
      </c>
      <c r="AI927" s="10">
        <f t="shared" si="65"/>
        <v>0</v>
      </c>
      <c r="AJ927" s="10"/>
      <c r="AK927" s="10"/>
      <c r="AL927" s="10"/>
      <c r="AM927" s="10"/>
      <c r="AN927" s="10"/>
      <c r="AO927" s="10"/>
      <c r="AP927" s="10"/>
      <c r="AQ927" s="10"/>
      <c r="AR927" s="10"/>
      <c r="AS927" s="10"/>
      <c r="AT927" s="10"/>
      <c r="AU927" s="10"/>
      <c r="AV927" s="10"/>
      <c r="AW927" s="10"/>
      <c r="AX927" s="10"/>
      <c r="AY927" s="10"/>
      <c r="AZ927" s="10"/>
      <c r="BA927" s="10"/>
      <c r="BB927" s="10"/>
      <c r="BC927" s="10"/>
      <c r="BD927" s="10"/>
      <c r="BE927" s="173"/>
    </row>
    <row r="928" spans="1:57" ht="16" thickBot="1">
      <c r="A928" s="691">
        <v>0.4548611111111111</v>
      </c>
      <c r="B928" s="10">
        <v>18.149999999999999</v>
      </c>
      <c r="C928" s="10">
        <v>19.809999999999999</v>
      </c>
      <c r="D928" s="10">
        <v>19.47</v>
      </c>
      <c r="E928" s="10">
        <v>18.48</v>
      </c>
      <c r="F928" s="10">
        <v>18.850000000000001</v>
      </c>
      <c r="G928" s="10">
        <v>20.37</v>
      </c>
      <c r="H928" s="10">
        <v>18.78</v>
      </c>
      <c r="I928" s="10">
        <v>16.86</v>
      </c>
      <c r="J928" s="13">
        <v>16.309999999999999</v>
      </c>
      <c r="K928" s="10">
        <v>18.88</v>
      </c>
      <c r="L928" s="10">
        <v>21.44</v>
      </c>
      <c r="M928" s="10">
        <v>18.420000000000002</v>
      </c>
      <c r="N928" s="10">
        <v>20.89</v>
      </c>
      <c r="O928" s="10">
        <v>19.79</v>
      </c>
      <c r="P928" s="10">
        <v>20</v>
      </c>
      <c r="Q928" s="10">
        <v>16.54</v>
      </c>
      <c r="R928" s="676"/>
      <c r="S928" s="692">
        <v>0.4548611111111111</v>
      </c>
      <c r="T928" s="10">
        <f t="shared" si="68"/>
        <v>0</v>
      </c>
      <c r="U928" s="10">
        <f t="shared" si="68"/>
        <v>0</v>
      </c>
      <c r="V928" s="10">
        <f t="shared" si="68"/>
        <v>0</v>
      </c>
      <c r="W928" s="10">
        <f t="shared" si="68"/>
        <v>0</v>
      </c>
      <c r="X928" s="10">
        <f t="shared" si="67"/>
        <v>1.0000000000001563E-2</v>
      </c>
      <c r="Y928" s="10">
        <f t="shared" si="67"/>
        <v>0</v>
      </c>
      <c r="Z928" s="10">
        <f t="shared" si="67"/>
        <v>0</v>
      </c>
      <c r="AA928" s="10">
        <f t="shared" si="67"/>
        <v>0</v>
      </c>
      <c r="AB928" s="13">
        <f t="shared" si="67"/>
        <v>0</v>
      </c>
      <c r="AC928" s="10">
        <f t="shared" si="66"/>
        <v>0</v>
      </c>
      <c r="AD928" s="10">
        <f t="shared" si="66"/>
        <v>0</v>
      </c>
      <c r="AE928" s="10">
        <f t="shared" si="66"/>
        <v>0</v>
      </c>
      <c r="AF928" s="10">
        <f t="shared" si="66"/>
        <v>0</v>
      </c>
      <c r="AG928" s="10">
        <f t="shared" si="65"/>
        <v>0</v>
      </c>
      <c r="AH928" s="10">
        <f t="shared" si="65"/>
        <v>3.9999999999999147E-2</v>
      </c>
      <c r="AI928" s="10">
        <f t="shared" si="65"/>
        <v>0</v>
      </c>
      <c r="AJ928" s="10"/>
      <c r="AK928" s="10"/>
      <c r="AL928" s="10"/>
      <c r="AM928" s="10"/>
      <c r="AN928" s="10"/>
      <c r="AO928" s="10"/>
      <c r="AP928" s="10"/>
      <c r="AQ928" s="10"/>
      <c r="AR928" s="10"/>
      <c r="AS928" s="10"/>
      <c r="AT928" s="10"/>
      <c r="AU928" s="10"/>
      <c r="AV928" s="10"/>
      <c r="AW928" s="10"/>
      <c r="AX928" s="10"/>
      <c r="AY928" s="10"/>
      <c r="AZ928" s="10"/>
      <c r="BA928" s="10"/>
      <c r="BB928" s="10"/>
      <c r="BC928" s="10"/>
      <c r="BD928" s="10"/>
      <c r="BE928" s="173"/>
    </row>
    <row r="929" spans="1:57" ht="16" thickTop="1">
      <c r="A929" s="690">
        <v>0.45833333333333331</v>
      </c>
      <c r="B929" s="91">
        <v>18.149999999999999</v>
      </c>
      <c r="C929" s="91">
        <v>19.809999999999999</v>
      </c>
      <c r="D929" s="91">
        <v>19.47</v>
      </c>
      <c r="E929" s="91">
        <v>18.48</v>
      </c>
      <c r="F929" s="91">
        <v>18.87</v>
      </c>
      <c r="G929" s="91">
        <v>20.37</v>
      </c>
      <c r="H929" s="91">
        <v>18.78</v>
      </c>
      <c r="I929" s="91">
        <v>16.86</v>
      </c>
      <c r="J929" s="345">
        <v>16.309999999999999</v>
      </c>
      <c r="K929" s="91">
        <v>18.88</v>
      </c>
      <c r="L929" s="91">
        <v>21.44</v>
      </c>
      <c r="M929" s="91">
        <v>18.420000000000002</v>
      </c>
      <c r="N929" s="91">
        <v>20.89</v>
      </c>
      <c r="O929" s="91">
        <v>19.79</v>
      </c>
      <c r="P929" s="91">
        <v>20</v>
      </c>
      <c r="Q929" s="91">
        <v>16.54</v>
      </c>
      <c r="R929" s="676"/>
      <c r="S929" s="673">
        <v>0.45833333333333331</v>
      </c>
      <c r="T929" s="91">
        <f t="shared" si="68"/>
        <v>0</v>
      </c>
      <c r="U929" s="91">
        <f t="shared" si="68"/>
        <v>0</v>
      </c>
      <c r="V929" s="91">
        <f t="shared" si="68"/>
        <v>0</v>
      </c>
      <c r="W929" s="91">
        <f t="shared" si="68"/>
        <v>0</v>
      </c>
      <c r="X929" s="91">
        <f t="shared" si="67"/>
        <v>1.9999999999999574E-2</v>
      </c>
      <c r="Y929" s="91">
        <f t="shared" si="67"/>
        <v>0</v>
      </c>
      <c r="Z929" s="91">
        <f t="shared" si="67"/>
        <v>0</v>
      </c>
      <c r="AA929" s="91">
        <f t="shared" si="67"/>
        <v>0</v>
      </c>
      <c r="AB929" s="345">
        <f t="shared" si="67"/>
        <v>0</v>
      </c>
      <c r="AC929" s="91">
        <f t="shared" si="66"/>
        <v>0</v>
      </c>
      <c r="AD929" s="91">
        <f t="shared" si="66"/>
        <v>0</v>
      </c>
      <c r="AE929" s="91">
        <f t="shared" si="66"/>
        <v>0</v>
      </c>
      <c r="AF929" s="91">
        <f t="shared" si="66"/>
        <v>0</v>
      </c>
      <c r="AG929" s="91">
        <f t="shared" si="65"/>
        <v>0</v>
      </c>
      <c r="AH929" s="91">
        <f t="shared" si="65"/>
        <v>0</v>
      </c>
      <c r="AI929" s="91">
        <f t="shared" si="65"/>
        <v>0</v>
      </c>
      <c r="AJ929" s="10"/>
      <c r="AK929" s="10"/>
      <c r="AL929" s="10"/>
      <c r="AM929" s="10"/>
      <c r="AN929" s="10"/>
      <c r="AO929" s="10"/>
      <c r="AP929" s="10"/>
      <c r="AQ929" s="10"/>
      <c r="AR929" s="10"/>
      <c r="AS929" s="10"/>
      <c r="AT929" s="10"/>
      <c r="AU929" s="10"/>
      <c r="AV929" s="10"/>
      <c r="AW929" s="10"/>
      <c r="AX929" s="10"/>
      <c r="AY929" s="10"/>
      <c r="AZ929" s="10"/>
      <c r="BA929" s="10"/>
      <c r="BB929" s="10"/>
      <c r="BC929" s="10"/>
      <c r="BD929" s="10"/>
      <c r="BE929" s="173"/>
    </row>
    <row r="930" spans="1:57">
      <c r="A930" s="691">
        <v>0.46180555555555558</v>
      </c>
      <c r="B930" s="10">
        <v>18.149999999999999</v>
      </c>
      <c r="C930" s="10">
        <v>19.809999999999999</v>
      </c>
      <c r="D930" s="10">
        <v>19.47</v>
      </c>
      <c r="E930" s="10">
        <v>18.489999999999998</v>
      </c>
      <c r="F930" s="10">
        <v>18.87</v>
      </c>
      <c r="G930" s="10">
        <v>20.37</v>
      </c>
      <c r="H930" s="10">
        <v>18.78</v>
      </c>
      <c r="I930" s="10">
        <v>16.86</v>
      </c>
      <c r="J930" s="13">
        <v>16.309999999999999</v>
      </c>
      <c r="K930" s="10">
        <v>18.88</v>
      </c>
      <c r="L930" s="10">
        <v>21.44</v>
      </c>
      <c r="M930" s="10">
        <v>18.420000000000002</v>
      </c>
      <c r="N930" s="10">
        <v>20.89</v>
      </c>
      <c r="O930" s="10">
        <v>19.79</v>
      </c>
      <c r="P930" s="10">
        <v>20</v>
      </c>
      <c r="Q930" s="10">
        <v>16.54</v>
      </c>
      <c r="R930" s="676"/>
      <c r="S930" s="692">
        <v>0.46180555555555558</v>
      </c>
      <c r="T930" s="10">
        <f t="shared" si="68"/>
        <v>0</v>
      </c>
      <c r="U930" s="10">
        <f t="shared" si="68"/>
        <v>0</v>
      </c>
      <c r="V930" s="10">
        <f t="shared" si="68"/>
        <v>0</v>
      </c>
      <c r="W930" s="10">
        <f t="shared" si="68"/>
        <v>9.9999999999980105E-3</v>
      </c>
      <c r="X930" s="10">
        <f t="shared" si="67"/>
        <v>0</v>
      </c>
      <c r="Y930" s="10">
        <f t="shared" si="67"/>
        <v>0</v>
      </c>
      <c r="Z930" s="10">
        <f t="shared" si="67"/>
        <v>0</v>
      </c>
      <c r="AA930" s="10">
        <f t="shared" si="67"/>
        <v>0</v>
      </c>
      <c r="AB930" s="13">
        <f t="shared" si="67"/>
        <v>0</v>
      </c>
      <c r="AC930" s="10">
        <f t="shared" si="66"/>
        <v>0</v>
      </c>
      <c r="AD930" s="10">
        <f t="shared" si="66"/>
        <v>0</v>
      </c>
      <c r="AE930" s="10">
        <f t="shared" si="66"/>
        <v>0</v>
      </c>
      <c r="AF930" s="10">
        <f t="shared" si="66"/>
        <v>0</v>
      </c>
      <c r="AG930" s="10">
        <f t="shared" si="65"/>
        <v>0</v>
      </c>
      <c r="AH930" s="10">
        <f t="shared" si="65"/>
        <v>0</v>
      </c>
      <c r="AI930" s="10">
        <f t="shared" si="65"/>
        <v>0</v>
      </c>
      <c r="AJ930" s="10"/>
      <c r="AK930" s="10"/>
      <c r="AL930" s="10"/>
      <c r="AM930" s="10"/>
      <c r="AN930" s="10"/>
      <c r="AO930" s="10"/>
      <c r="AP930" s="10"/>
      <c r="AQ930" s="10"/>
      <c r="AR930" s="10"/>
      <c r="AS930" s="10"/>
      <c r="AT930" s="10"/>
      <c r="AU930" s="10"/>
      <c r="AV930" s="10"/>
      <c r="AW930" s="10"/>
      <c r="AX930" s="10"/>
      <c r="AY930" s="10"/>
      <c r="AZ930" s="10"/>
      <c r="BA930" s="10"/>
      <c r="BB930" s="10"/>
      <c r="BC930" s="10"/>
      <c r="BD930" s="10"/>
      <c r="BE930" s="173"/>
    </row>
    <row r="931" spans="1:57">
      <c r="A931" s="691">
        <v>0.46527777777777773</v>
      </c>
      <c r="B931" s="10">
        <v>18.149999999999999</v>
      </c>
      <c r="C931" s="10">
        <v>19.809999999999999</v>
      </c>
      <c r="D931" s="10">
        <v>19.47</v>
      </c>
      <c r="E931" s="10">
        <v>18.62</v>
      </c>
      <c r="F931" s="10">
        <v>18.87</v>
      </c>
      <c r="G931" s="10">
        <v>20.37</v>
      </c>
      <c r="H931" s="10">
        <v>18.78</v>
      </c>
      <c r="I931" s="10">
        <v>16.86</v>
      </c>
      <c r="J931" s="13">
        <v>16.309999999999999</v>
      </c>
      <c r="K931" s="10">
        <v>18.88</v>
      </c>
      <c r="L931" s="10">
        <v>21.44</v>
      </c>
      <c r="M931" s="10">
        <v>18.420000000000002</v>
      </c>
      <c r="N931" s="10">
        <v>20.89</v>
      </c>
      <c r="O931" s="10">
        <v>19.79</v>
      </c>
      <c r="P931" s="10">
        <v>20</v>
      </c>
      <c r="Q931" s="10">
        <v>16.54</v>
      </c>
      <c r="R931" s="676"/>
      <c r="S931" s="692">
        <v>0.46527777777777773</v>
      </c>
      <c r="T931" s="10">
        <f t="shared" si="68"/>
        <v>0</v>
      </c>
      <c r="U931" s="10">
        <f t="shared" si="68"/>
        <v>0</v>
      </c>
      <c r="V931" s="10">
        <f t="shared" si="68"/>
        <v>0</v>
      </c>
      <c r="W931" s="10">
        <f t="shared" si="68"/>
        <v>0.13000000000000256</v>
      </c>
      <c r="X931" s="10">
        <f t="shared" si="67"/>
        <v>0</v>
      </c>
      <c r="Y931" s="10">
        <f t="shared" si="67"/>
        <v>0</v>
      </c>
      <c r="Z931" s="10">
        <f t="shared" si="67"/>
        <v>0</v>
      </c>
      <c r="AA931" s="10">
        <f t="shared" si="67"/>
        <v>0</v>
      </c>
      <c r="AB931" s="13">
        <f t="shared" si="67"/>
        <v>0</v>
      </c>
      <c r="AC931" s="10">
        <f t="shared" si="66"/>
        <v>0</v>
      </c>
      <c r="AD931" s="10">
        <f t="shared" si="66"/>
        <v>0</v>
      </c>
      <c r="AE931" s="10">
        <f t="shared" si="66"/>
        <v>0</v>
      </c>
      <c r="AF931" s="10">
        <f t="shared" si="66"/>
        <v>0</v>
      </c>
      <c r="AG931" s="10">
        <f t="shared" si="65"/>
        <v>0</v>
      </c>
      <c r="AH931" s="10">
        <f t="shared" si="65"/>
        <v>0</v>
      </c>
      <c r="AI931" s="10">
        <f t="shared" si="65"/>
        <v>0</v>
      </c>
      <c r="AJ931" s="10"/>
      <c r="AK931" s="10"/>
      <c r="AL931" s="10"/>
      <c r="AM931" s="10"/>
      <c r="AN931" s="10"/>
      <c r="AO931" s="10"/>
      <c r="AP931" s="10"/>
      <c r="AQ931" s="10"/>
      <c r="AR931" s="10"/>
      <c r="AS931" s="10"/>
      <c r="AT931" s="10"/>
      <c r="AU931" s="10"/>
      <c r="AV931" s="10"/>
      <c r="AW931" s="10"/>
      <c r="AX931" s="10"/>
      <c r="AY931" s="10"/>
      <c r="AZ931" s="10"/>
      <c r="BA931" s="10"/>
      <c r="BB931" s="10"/>
      <c r="BC931" s="10"/>
      <c r="BD931" s="10"/>
      <c r="BE931" s="173"/>
    </row>
    <row r="932" spans="1:57">
      <c r="A932" s="691">
        <v>0.46875</v>
      </c>
      <c r="B932" s="10">
        <v>18.149999999999999</v>
      </c>
      <c r="C932" s="10">
        <v>19.809999999999999</v>
      </c>
      <c r="D932" s="10">
        <v>19.47</v>
      </c>
      <c r="E932" s="10">
        <v>18.62</v>
      </c>
      <c r="F932" s="10">
        <v>18.87</v>
      </c>
      <c r="G932" s="10">
        <v>20.37</v>
      </c>
      <c r="H932" s="10">
        <v>18.78</v>
      </c>
      <c r="I932" s="10">
        <v>16.86</v>
      </c>
      <c r="J932" s="13">
        <v>16.309999999999999</v>
      </c>
      <c r="K932" s="10">
        <v>18.88</v>
      </c>
      <c r="L932" s="10">
        <v>21.44</v>
      </c>
      <c r="M932" s="10">
        <v>18.420000000000002</v>
      </c>
      <c r="N932" s="10">
        <v>20.89</v>
      </c>
      <c r="O932" s="10">
        <v>19.850000000000001</v>
      </c>
      <c r="P932" s="10">
        <v>20</v>
      </c>
      <c r="Q932" s="10">
        <v>16.54</v>
      </c>
      <c r="R932" s="676"/>
      <c r="S932" s="692">
        <v>0.46875</v>
      </c>
      <c r="T932" s="10">
        <f t="shared" si="68"/>
        <v>0</v>
      </c>
      <c r="U932" s="10">
        <f t="shared" si="68"/>
        <v>0</v>
      </c>
      <c r="V932" s="10">
        <f t="shared" si="68"/>
        <v>0</v>
      </c>
      <c r="W932" s="10">
        <f t="shared" si="68"/>
        <v>0</v>
      </c>
      <c r="X932" s="10">
        <f t="shared" si="67"/>
        <v>0</v>
      </c>
      <c r="Y932" s="10">
        <f t="shared" si="67"/>
        <v>0</v>
      </c>
      <c r="Z932" s="10">
        <f t="shared" si="67"/>
        <v>0</v>
      </c>
      <c r="AA932" s="10">
        <f t="shared" si="67"/>
        <v>0</v>
      </c>
      <c r="AB932" s="13">
        <f t="shared" si="67"/>
        <v>0</v>
      </c>
      <c r="AC932" s="10">
        <f t="shared" si="66"/>
        <v>0</v>
      </c>
      <c r="AD932" s="10">
        <f t="shared" si="66"/>
        <v>0</v>
      </c>
      <c r="AE932" s="10">
        <f t="shared" si="66"/>
        <v>0</v>
      </c>
      <c r="AF932" s="10">
        <f t="shared" si="66"/>
        <v>0</v>
      </c>
      <c r="AG932" s="10">
        <f t="shared" si="65"/>
        <v>6.0000000000002274E-2</v>
      </c>
      <c r="AH932" s="10">
        <f t="shared" si="65"/>
        <v>0</v>
      </c>
      <c r="AI932" s="10">
        <f t="shared" si="65"/>
        <v>0</v>
      </c>
      <c r="AJ932" s="10"/>
      <c r="AK932" s="10"/>
      <c r="AL932" s="10"/>
      <c r="AM932" s="10"/>
      <c r="AN932" s="10"/>
      <c r="AO932" s="10"/>
      <c r="AP932" s="10"/>
      <c r="AQ932" s="10"/>
      <c r="AR932" s="10"/>
      <c r="AS932" s="10"/>
      <c r="AT932" s="10"/>
      <c r="AU932" s="10"/>
      <c r="AV932" s="10"/>
      <c r="AW932" s="10"/>
      <c r="AX932" s="10"/>
      <c r="AY932" s="10"/>
      <c r="AZ932" s="10"/>
      <c r="BA932" s="10"/>
      <c r="BB932" s="10"/>
      <c r="BC932" s="10"/>
      <c r="BD932" s="10"/>
      <c r="BE932" s="173"/>
    </row>
    <row r="933" spans="1:57">
      <c r="A933" s="691">
        <v>0.47222222222222227</v>
      </c>
      <c r="B933" s="10">
        <v>18.149999999999999</v>
      </c>
      <c r="C933" s="10">
        <v>19.809999999999999</v>
      </c>
      <c r="D933" s="10">
        <v>19.47</v>
      </c>
      <c r="E933" s="10">
        <v>18.62</v>
      </c>
      <c r="F933" s="10">
        <v>18.87</v>
      </c>
      <c r="G933" s="10">
        <v>20.37</v>
      </c>
      <c r="H933" s="10">
        <v>18.78</v>
      </c>
      <c r="I933" s="10">
        <v>16.86</v>
      </c>
      <c r="J933" s="13">
        <v>16.309999999999999</v>
      </c>
      <c r="K933" s="10">
        <v>18.88</v>
      </c>
      <c r="L933" s="10">
        <v>21.44</v>
      </c>
      <c r="M933" s="10">
        <v>18.420000000000002</v>
      </c>
      <c r="N933" s="10">
        <v>20.89</v>
      </c>
      <c r="O933" s="10">
        <v>19.850000000000001</v>
      </c>
      <c r="P933" s="10">
        <v>20</v>
      </c>
      <c r="Q933" s="10">
        <v>16.54</v>
      </c>
      <c r="R933" s="676"/>
      <c r="S933" s="692">
        <v>0.47222222222222227</v>
      </c>
      <c r="T933" s="10">
        <f t="shared" si="68"/>
        <v>0</v>
      </c>
      <c r="U933" s="10">
        <f t="shared" si="68"/>
        <v>0</v>
      </c>
      <c r="V933" s="10">
        <f t="shared" si="68"/>
        <v>0</v>
      </c>
      <c r="W933" s="10">
        <f t="shared" si="68"/>
        <v>0</v>
      </c>
      <c r="X933" s="10">
        <f t="shared" si="67"/>
        <v>0</v>
      </c>
      <c r="Y933" s="10">
        <f t="shared" si="67"/>
        <v>0</v>
      </c>
      <c r="Z933" s="10">
        <f t="shared" si="67"/>
        <v>0</v>
      </c>
      <c r="AA933" s="10">
        <f t="shared" si="67"/>
        <v>0</v>
      </c>
      <c r="AB933" s="13">
        <f t="shared" si="67"/>
        <v>0</v>
      </c>
      <c r="AC933" s="10">
        <f t="shared" si="66"/>
        <v>0</v>
      </c>
      <c r="AD933" s="10">
        <f t="shared" si="66"/>
        <v>0</v>
      </c>
      <c r="AE933" s="10">
        <f t="shared" si="66"/>
        <v>0</v>
      </c>
      <c r="AF933" s="10">
        <f t="shared" si="66"/>
        <v>0</v>
      </c>
      <c r="AG933" s="10">
        <f t="shared" si="65"/>
        <v>0</v>
      </c>
      <c r="AH933" s="10">
        <f t="shared" si="65"/>
        <v>0</v>
      </c>
      <c r="AI933" s="10">
        <f t="shared" si="65"/>
        <v>0</v>
      </c>
      <c r="AJ933" s="10"/>
      <c r="AK933" s="10"/>
      <c r="AL933" s="10"/>
      <c r="AM933" s="10"/>
      <c r="AN933" s="10"/>
      <c r="AO933" s="10"/>
      <c r="AP933" s="10"/>
      <c r="AQ933" s="10"/>
      <c r="AR933" s="10"/>
      <c r="AS933" s="10"/>
      <c r="AT933" s="10"/>
      <c r="AU933" s="10"/>
      <c r="AV933" s="10"/>
      <c r="AW933" s="10"/>
      <c r="AX933" s="10"/>
      <c r="AY933" s="10"/>
      <c r="AZ933" s="10"/>
      <c r="BA933" s="10"/>
      <c r="BB933" s="10"/>
      <c r="BC933" s="10"/>
      <c r="BD933" s="10"/>
      <c r="BE933" s="173"/>
    </row>
    <row r="934" spans="1:57">
      <c r="A934" s="691">
        <v>0.47569444444444442</v>
      </c>
      <c r="B934" s="10">
        <v>18.149999999999999</v>
      </c>
      <c r="C934" s="10">
        <v>19.809999999999999</v>
      </c>
      <c r="D934" s="10">
        <v>19.47</v>
      </c>
      <c r="E934" s="10">
        <v>18.62</v>
      </c>
      <c r="F934" s="10">
        <v>18.87</v>
      </c>
      <c r="G934" s="10">
        <v>20.37</v>
      </c>
      <c r="H934" s="10">
        <v>18.78</v>
      </c>
      <c r="I934" s="10">
        <v>16.86</v>
      </c>
      <c r="J934" s="13">
        <v>16.309999999999999</v>
      </c>
      <c r="K934" s="10">
        <v>18.88</v>
      </c>
      <c r="L934" s="10">
        <v>21.44</v>
      </c>
      <c r="M934" s="10">
        <v>18.420000000000002</v>
      </c>
      <c r="N934" s="10">
        <v>20.89</v>
      </c>
      <c r="O934" s="10">
        <v>19.850000000000001</v>
      </c>
      <c r="P934" s="10">
        <v>20</v>
      </c>
      <c r="Q934" s="10">
        <v>16.54</v>
      </c>
      <c r="R934" s="676"/>
      <c r="S934" s="692">
        <v>0.47569444444444442</v>
      </c>
      <c r="T934" s="10">
        <f t="shared" si="68"/>
        <v>0</v>
      </c>
      <c r="U934" s="10">
        <f t="shared" si="68"/>
        <v>0</v>
      </c>
      <c r="V934" s="10">
        <f t="shared" si="68"/>
        <v>0</v>
      </c>
      <c r="W934" s="10">
        <f t="shared" si="68"/>
        <v>0</v>
      </c>
      <c r="X934" s="10">
        <f t="shared" si="67"/>
        <v>0</v>
      </c>
      <c r="Y934" s="10">
        <f t="shared" si="67"/>
        <v>0</v>
      </c>
      <c r="Z934" s="10">
        <f t="shared" si="67"/>
        <v>0</v>
      </c>
      <c r="AA934" s="10">
        <f t="shared" si="67"/>
        <v>0</v>
      </c>
      <c r="AB934" s="13">
        <f t="shared" si="67"/>
        <v>0</v>
      </c>
      <c r="AC934" s="10">
        <f t="shared" si="66"/>
        <v>0</v>
      </c>
      <c r="AD934" s="10">
        <f t="shared" si="66"/>
        <v>0</v>
      </c>
      <c r="AE934" s="10">
        <f t="shared" si="66"/>
        <v>0</v>
      </c>
      <c r="AF934" s="10">
        <f t="shared" si="66"/>
        <v>0</v>
      </c>
      <c r="AG934" s="10">
        <f t="shared" si="65"/>
        <v>0</v>
      </c>
      <c r="AH934" s="10">
        <f t="shared" si="65"/>
        <v>0</v>
      </c>
      <c r="AI934" s="10">
        <f t="shared" si="65"/>
        <v>0</v>
      </c>
      <c r="AJ934" s="10"/>
      <c r="AK934" s="10"/>
      <c r="AL934" s="10"/>
      <c r="AM934" s="10"/>
      <c r="AN934" s="10"/>
      <c r="AO934" s="10"/>
      <c r="AP934" s="10"/>
      <c r="AQ934" s="10"/>
      <c r="AR934" s="10"/>
      <c r="AS934" s="10"/>
      <c r="AT934" s="10"/>
      <c r="AU934" s="10"/>
      <c r="AV934" s="10"/>
      <c r="AW934" s="10"/>
      <c r="AX934" s="10"/>
      <c r="AY934" s="10"/>
      <c r="AZ934" s="10"/>
      <c r="BA934" s="10"/>
      <c r="BB934" s="10"/>
      <c r="BC934" s="10"/>
      <c r="BD934" s="10"/>
      <c r="BE934" s="173"/>
    </row>
    <row r="935" spans="1:57">
      <c r="A935" s="691">
        <v>0.47916666666666669</v>
      </c>
      <c r="B935" s="10">
        <v>18.149999999999999</v>
      </c>
      <c r="C935" s="10">
        <v>19.850000000000001</v>
      </c>
      <c r="D935" s="10">
        <v>19.47</v>
      </c>
      <c r="E935" s="10">
        <v>18.62</v>
      </c>
      <c r="F935" s="10">
        <v>18.87</v>
      </c>
      <c r="G935" s="10">
        <v>20.37</v>
      </c>
      <c r="H935" s="10">
        <v>18.78</v>
      </c>
      <c r="I935" s="10">
        <v>16.86</v>
      </c>
      <c r="J935" s="13">
        <v>16.309999999999999</v>
      </c>
      <c r="K935" s="10">
        <v>18.88</v>
      </c>
      <c r="L935" s="10">
        <v>21.44</v>
      </c>
      <c r="M935" s="10">
        <v>18.420000000000002</v>
      </c>
      <c r="N935" s="10">
        <v>20.89</v>
      </c>
      <c r="O935" s="10">
        <v>19.850000000000001</v>
      </c>
      <c r="P935" s="10">
        <v>20</v>
      </c>
      <c r="Q935" s="10">
        <v>16.54</v>
      </c>
      <c r="R935" s="676"/>
      <c r="S935" s="692">
        <v>0.47916666666666669</v>
      </c>
      <c r="T935" s="10">
        <f t="shared" si="68"/>
        <v>0</v>
      </c>
      <c r="U935" s="10">
        <f t="shared" si="68"/>
        <v>4.00000000000027E-2</v>
      </c>
      <c r="V935" s="10">
        <f t="shared" si="68"/>
        <v>0</v>
      </c>
      <c r="W935" s="10">
        <f t="shared" si="68"/>
        <v>0</v>
      </c>
      <c r="X935" s="10">
        <f t="shared" si="67"/>
        <v>0</v>
      </c>
      <c r="Y935" s="10">
        <f t="shared" si="67"/>
        <v>0</v>
      </c>
      <c r="Z935" s="10">
        <f t="shared" si="67"/>
        <v>0</v>
      </c>
      <c r="AA935" s="10">
        <f t="shared" si="67"/>
        <v>0</v>
      </c>
      <c r="AB935" s="13">
        <f t="shared" si="67"/>
        <v>0</v>
      </c>
      <c r="AC935" s="10">
        <f t="shared" si="66"/>
        <v>0</v>
      </c>
      <c r="AD935" s="10">
        <f t="shared" si="66"/>
        <v>0</v>
      </c>
      <c r="AE935" s="10">
        <f t="shared" si="66"/>
        <v>0</v>
      </c>
      <c r="AF935" s="10">
        <f t="shared" si="66"/>
        <v>0</v>
      </c>
      <c r="AG935" s="10">
        <f t="shared" si="65"/>
        <v>0</v>
      </c>
      <c r="AH935" s="10">
        <f t="shared" si="65"/>
        <v>0</v>
      </c>
      <c r="AI935" s="10">
        <f t="shared" si="65"/>
        <v>0</v>
      </c>
      <c r="AJ935" s="10"/>
      <c r="AK935" s="10"/>
      <c r="AL935" s="10"/>
      <c r="AM935" s="10"/>
      <c r="AN935" s="10"/>
      <c r="AO935" s="10"/>
      <c r="AP935" s="10"/>
      <c r="AQ935" s="10"/>
      <c r="AR935" s="10"/>
      <c r="AS935" s="10"/>
      <c r="AT935" s="10"/>
      <c r="AU935" s="10"/>
      <c r="AV935" s="10"/>
      <c r="AW935" s="10"/>
      <c r="AX935" s="10"/>
      <c r="AY935" s="10"/>
      <c r="AZ935" s="10"/>
      <c r="BA935" s="10"/>
      <c r="BB935" s="10"/>
      <c r="BC935" s="10"/>
      <c r="BD935" s="10"/>
      <c r="BE935" s="173"/>
    </row>
    <row r="936" spans="1:57">
      <c r="A936" s="691">
        <v>0.4826388888888889</v>
      </c>
      <c r="B936" s="10">
        <v>18.149999999999999</v>
      </c>
      <c r="C936" s="10">
        <v>19.940000000000001</v>
      </c>
      <c r="D936" s="10">
        <v>19.47</v>
      </c>
      <c r="E936" s="10">
        <v>18.62</v>
      </c>
      <c r="F936" s="10">
        <v>18.87</v>
      </c>
      <c r="G936" s="10">
        <v>20.37</v>
      </c>
      <c r="H936" s="10">
        <v>18.78</v>
      </c>
      <c r="I936" s="10">
        <v>16.86</v>
      </c>
      <c r="J936" s="13">
        <v>16.309999999999999</v>
      </c>
      <c r="K936" s="10">
        <v>18.88</v>
      </c>
      <c r="L936" s="10">
        <v>21.44</v>
      </c>
      <c r="M936" s="10">
        <v>18.420000000000002</v>
      </c>
      <c r="N936" s="10">
        <v>20.89</v>
      </c>
      <c r="O936" s="10">
        <v>19.850000000000001</v>
      </c>
      <c r="P936" s="10">
        <v>20</v>
      </c>
      <c r="Q936" s="10">
        <v>16.54</v>
      </c>
      <c r="R936" s="676"/>
      <c r="S936" s="692">
        <v>0.4826388888888889</v>
      </c>
      <c r="T936" s="10">
        <f t="shared" si="68"/>
        <v>0</v>
      </c>
      <c r="U936" s="10">
        <f t="shared" si="68"/>
        <v>8.9999999999999858E-2</v>
      </c>
      <c r="V936" s="10">
        <f t="shared" si="68"/>
        <v>0</v>
      </c>
      <c r="W936" s="10">
        <f t="shared" si="68"/>
        <v>0</v>
      </c>
      <c r="X936" s="10">
        <f t="shared" si="67"/>
        <v>0</v>
      </c>
      <c r="Y936" s="10">
        <f t="shared" si="67"/>
        <v>0</v>
      </c>
      <c r="Z936" s="10">
        <f t="shared" si="67"/>
        <v>0</v>
      </c>
      <c r="AA936" s="10">
        <f t="shared" si="67"/>
        <v>0</v>
      </c>
      <c r="AB936" s="13">
        <f t="shared" si="67"/>
        <v>0</v>
      </c>
      <c r="AC936" s="10">
        <f t="shared" si="66"/>
        <v>0</v>
      </c>
      <c r="AD936" s="10">
        <f t="shared" si="66"/>
        <v>0</v>
      </c>
      <c r="AE936" s="10">
        <f t="shared" si="66"/>
        <v>0</v>
      </c>
      <c r="AF936" s="10">
        <f t="shared" si="66"/>
        <v>0</v>
      </c>
      <c r="AG936" s="10">
        <f t="shared" si="65"/>
        <v>0</v>
      </c>
      <c r="AH936" s="10">
        <f t="shared" si="65"/>
        <v>0</v>
      </c>
      <c r="AI936" s="10">
        <f t="shared" si="65"/>
        <v>0</v>
      </c>
      <c r="AJ936" s="10"/>
      <c r="AK936" s="10"/>
      <c r="AL936" s="10"/>
      <c r="AM936" s="10"/>
      <c r="AN936" s="10"/>
      <c r="AO936" s="10"/>
      <c r="AP936" s="10"/>
      <c r="AQ936" s="10"/>
      <c r="AR936" s="10"/>
      <c r="AS936" s="10"/>
      <c r="AT936" s="10"/>
      <c r="AU936" s="10"/>
      <c r="AV936" s="10"/>
      <c r="AW936" s="10"/>
      <c r="AX936" s="10"/>
      <c r="AY936" s="10"/>
      <c r="AZ936" s="10"/>
      <c r="BA936" s="10"/>
      <c r="BB936" s="10"/>
      <c r="BC936" s="10"/>
      <c r="BD936" s="10"/>
      <c r="BE936" s="173"/>
    </row>
    <row r="937" spans="1:57">
      <c r="A937" s="691">
        <v>0.4861111111111111</v>
      </c>
      <c r="B937" s="10">
        <v>18.149999999999999</v>
      </c>
      <c r="C937" s="10">
        <v>19.940000000000001</v>
      </c>
      <c r="D937" s="10">
        <v>19.47</v>
      </c>
      <c r="E937" s="10">
        <v>18.62</v>
      </c>
      <c r="F937" s="10">
        <v>18.87</v>
      </c>
      <c r="G937" s="10">
        <v>20.37</v>
      </c>
      <c r="H937" s="10">
        <v>18.78</v>
      </c>
      <c r="I937" s="10">
        <v>16.86</v>
      </c>
      <c r="J937" s="13">
        <v>16.309999999999999</v>
      </c>
      <c r="K937" s="10">
        <v>18.88</v>
      </c>
      <c r="L937" s="10">
        <v>21.44</v>
      </c>
      <c r="M937" s="10">
        <v>18.420000000000002</v>
      </c>
      <c r="N937" s="10">
        <v>20.89</v>
      </c>
      <c r="O937" s="10">
        <v>19.850000000000001</v>
      </c>
      <c r="P937" s="10">
        <v>20</v>
      </c>
      <c r="Q937" s="10">
        <v>16.54</v>
      </c>
      <c r="R937" s="676"/>
      <c r="S937" s="692">
        <v>0.4861111111111111</v>
      </c>
      <c r="T937" s="10">
        <f t="shared" si="68"/>
        <v>0</v>
      </c>
      <c r="U937" s="10">
        <f t="shared" si="68"/>
        <v>0</v>
      </c>
      <c r="V937" s="10">
        <f t="shared" si="68"/>
        <v>0</v>
      </c>
      <c r="W937" s="10">
        <f t="shared" si="68"/>
        <v>0</v>
      </c>
      <c r="X937" s="10">
        <f t="shared" si="67"/>
        <v>0</v>
      </c>
      <c r="Y937" s="10">
        <f t="shared" si="67"/>
        <v>0</v>
      </c>
      <c r="Z937" s="10">
        <f t="shared" si="67"/>
        <v>0</v>
      </c>
      <c r="AA937" s="10">
        <f t="shared" si="67"/>
        <v>0</v>
      </c>
      <c r="AB937" s="13">
        <f t="shared" si="67"/>
        <v>0</v>
      </c>
      <c r="AC937" s="10">
        <f t="shared" si="66"/>
        <v>0</v>
      </c>
      <c r="AD937" s="10">
        <f t="shared" si="66"/>
        <v>0</v>
      </c>
      <c r="AE937" s="10">
        <f t="shared" si="66"/>
        <v>0</v>
      </c>
      <c r="AF937" s="10">
        <f t="shared" si="66"/>
        <v>0</v>
      </c>
      <c r="AG937" s="10">
        <f t="shared" si="65"/>
        <v>0</v>
      </c>
      <c r="AH937" s="10">
        <f t="shared" si="65"/>
        <v>0</v>
      </c>
      <c r="AI937" s="10">
        <f t="shared" si="65"/>
        <v>0</v>
      </c>
      <c r="AJ937" s="10"/>
      <c r="AK937" s="10"/>
      <c r="AL937" s="10"/>
      <c r="AM937" s="10"/>
      <c r="AN937" s="10"/>
      <c r="AO937" s="10"/>
      <c r="AP937" s="10"/>
      <c r="AQ937" s="10"/>
      <c r="AR937" s="10"/>
      <c r="AS937" s="10"/>
      <c r="AT937" s="10"/>
      <c r="AU937" s="10"/>
      <c r="AV937" s="10"/>
      <c r="AW937" s="10"/>
      <c r="AX937" s="10"/>
      <c r="AY937" s="10"/>
      <c r="AZ937" s="10"/>
      <c r="BA937" s="10"/>
      <c r="BB937" s="10"/>
      <c r="BC937" s="10"/>
      <c r="BD937" s="10"/>
      <c r="BE937" s="173"/>
    </row>
    <row r="938" spans="1:57">
      <c r="A938" s="691">
        <v>0.48958333333333331</v>
      </c>
      <c r="B938" s="10">
        <v>18.149999999999999</v>
      </c>
      <c r="C938" s="10">
        <v>19.940000000000001</v>
      </c>
      <c r="D938" s="10">
        <v>19.53</v>
      </c>
      <c r="E938" s="10">
        <v>18.62</v>
      </c>
      <c r="F938" s="10">
        <v>18.87</v>
      </c>
      <c r="G938" s="10">
        <v>20.37</v>
      </c>
      <c r="H938" s="10">
        <v>18.78</v>
      </c>
      <c r="I938" s="10">
        <v>16.86</v>
      </c>
      <c r="J938" s="13">
        <v>16.309999999999999</v>
      </c>
      <c r="K938" s="10">
        <v>18.88</v>
      </c>
      <c r="L938" s="10">
        <v>21.44</v>
      </c>
      <c r="M938" s="10">
        <v>18.420000000000002</v>
      </c>
      <c r="N938" s="10">
        <v>20.89</v>
      </c>
      <c r="O938" s="10">
        <v>19.850000000000001</v>
      </c>
      <c r="P938" s="10">
        <v>20</v>
      </c>
      <c r="Q938" s="10">
        <v>16.54</v>
      </c>
      <c r="R938" s="676"/>
      <c r="S938" s="692">
        <v>0.48958333333333331</v>
      </c>
      <c r="T938" s="10">
        <f t="shared" si="68"/>
        <v>0</v>
      </c>
      <c r="U938" s="10">
        <f t="shared" si="68"/>
        <v>0</v>
      </c>
      <c r="V938" s="10">
        <f t="shared" si="68"/>
        <v>6.0000000000002274E-2</v>
      </c>
      <c r="W938" s="10">
        <f t="shared" si="68"/>
        <v>0</v>
      </c>
      <c r="X938" s="10">
        <f t="shared" si="67"/>
        <v>0</v>
      </c>
      <c r="Y938" s="10">
        <f t="shared" si="67"/>
        <v>0</v>
      </c>
      <c r="Z938" s="10">
        <f t="shared" si="67"/>
        <v>0</v>
      </c>
      <c r="AA938" s="10">
        <f t="shared" si="67"/>
        <v>0</v>
      </c>
      <c r="AB938" s="13">
        <f t="shared" si="67"/>
        <v>0</v>
      </c>
      <c r="AC938" s="10">
        <f t="shared" si="66"/>
        <v>0</v>
      </c>
      <c r="AD938" s="10">
        <f t="shared" si="66"/>
        <v>0</v>
      </c>
      <c r="AE938" s="10">
        <f t="shared" si="66"/>
        <v>0</v>
      </c>
      <c r="AF938" s="10">
        <f t="shared" si="66"/>
        <v>0</v>
      </c>
      <c r="AG938" s="10">
        <f t="shared" si="65"/>
        <v>0</v>
      </c>
      <c r="AH938" s="10">
        <f t="shared" si="65"/>
        <v>0</v>
      </c>
      <c r="AI938" s="10">
        <f t="shared" si="65"/>
        <v>0</v>
      </c>
      <c r="AJ938" s="10"/>
      <c r="AK938" s="10"/>
      <c r="AL938" s="10"/>
      <c r="AM938" s="10"/>
      <c r="AN938" s="10"/>
      <c r="AO938" s="10"/>
      <c r="AP938" s="10"/>
      <c r="AQ938" s="10"/>
      <c r="AR938" s="10"/>
      <c r="AS938" s="10"/>
      <c r="AT938" s="10"/>
      <c r="AU938" s="10"/>
      <c r="AV938" s="10"/>
      <c r="AW938" s="10"/>
      <c r="AX938" s="10"/>
      <c r="AY938" s="10"/>
      <c r="AZ938" s="10"/>
      <c r="BA938" s="10"/>
      <c r="BB938" s="10"/>
      <c r="BC938" s="10"/>
      <c r="BD938" s="10"/>
      <c r="BE938" s="173"/>
    </row>
    <row r="939" spans="1:57">
      <c r="A939" s="691">
        <v>0.49305555555555558</v>
      </c>
      <c r="B939" s="10">
        <v>18.149999999999999</v>
      </c>
      <c r="C939" s="10">
        <v>19.940000000000001</v>
      </c>
      <c r="D939" s="10">
        <v>19.600000000000001</v>
      </c>
      <c r="E939" s="10">
        <v>18.62</v>
      </c>
      <c r="F939" s="10">
        <v>18.87</v>
      </c>
      <c r="G939" s="10">
        <v>20.37</v>
      </c>
      <c r="H939" s="10">
        <v>18.78</v>
      </c>
      <c r="I939" s="10">
        <v>16.86</v>
      </c>
      <c r="J939" s="13">
        <v>16.309999999999999</v>
      </c>
      <c r="K939" s="10">
        <v>18.93</v>
      </c>
      <c r="L939" s="10">
        <v>21.44</v>
      </c>
      <c r="M939" s="10">
        <v>18.420000000000002</v>
      </c>
      <c r="N939" s="10">
        <v>20.89</v>
      </c>
      <c r="O939" s="10">
        <v>19.850000000000001</v>
      </c>
      <c r="P939" s="10">
        <v>20</v>
      </c>
      <c r="Q939" s="10">
        <v>16.54</v>
      </c>
      <c r="R939" s="676"/>
      <c r="S939" s="692">
        <v>0.49305555555555558</v>
      </c>
      <c r="T939" s="10">
        <f t="shared" si="68"/>
        <v>0</v>
      </c>
      <c r="U939" s="10">
        <f t="shared" si="68"/>
        <v>0</v>
      </c>
      <c r="V939" s="10">
        <f t="shared" si="68"/>
        <v>7.0000000000000284E-2</v>
      </c>
      <c r="W939" s="10">
        <f t="shared" si="68"/>
        <v>0</v>
      </c>
      <c r="X939" s="10">
        <f t="shared" si="67"/>
        <v>0</v>
      </c>
      <c r="Y939" s="10">
        <f t="shared" si="67"/>
        <v>0</v>
      </c>
      <c r="Z939" s="10">
        <f t="shared" si="67"/>
        <v>0</v>
      </c>
      <c r="AA939" s="10">
        <f t="shared" si="67"/>
        <v>0</v>
      </c>
      <c r="AB939" s="13">
        <f t="shared" si="67"/>
        <v>0</v>
      </c>
      <c r="AC939" s="10">
        <f t="shared" si="66"/>
        <v>5.0000000000000711E-2</v>
      </c>
      <c r="AD939" s="10">
        <f t="shared" si="66"/>
        <v>0</v>
      </c>
      <c r="AE939" s="10">
        <f t="shared" si="66"/>
        <v>0</v>
      </c>
      <c r="AF939" s="10">
        <f t="shared" si="66"/>
        <v>0</v>
      </c>
      <c r="AG939" s="10">
        <f t="shared" si="65"/>
        <v>0</v>
      </c>
      <c r="AH939" s="10">
        <f t="shared" si="65"/>
        <v>0</v>
      </c>
      <c r="AI939" s="10">
        <f t="shared" si="65"/>
        <v>0</v>
      </c>
      <c r="AJ939" s="10"/>
      <c r="AK939" s="10"/>
      <c r="AL939" s="10"/>
      <c r="AM939" s="10"/>
      <c r="AN939" s="10"/>
      <c r="AO939" s="10"/>
      <c r="AP939" s="10"/>
      <c r="AQ939" s="10"/>
      <c r="AR939" s="10"/>
      <c r="AS939" s="10"/>
      <c r="AT939" s="10"/>
      <c r="AU939" s="10"/>
      <c r="AV939" s="10"/>
      <c r="AW939" s="10"/>
      <c r="AX939" s="10"/>
      <c r="AY939" s="10"/>
      <c r="AZ939" s="10"/>
      <c r="BA939" s="10"/>
      <c r="BB939" s="10"/>
      <c r="BC939" s="10"/>
      <c r="BD939" s="10"/>
      <c r="BE939" s="173"/>
    </row>
    <row r="940" spans="1:57" ht="16" thickBot="1">
      <c r="A940" s="691">
        <v>0.49652777777777773</v>
      </c>
      <c r="B940" s="10">
        <v>18.149999999999999</v>
      </c>
      <c r="C940" s="10">
        <v>19.940000000000001</v>
      </c>
      <c r="D940" s="10">
        <v>19.600000000000001</v>
      </c>
      <c r="E940" s="10">
        <v>18.62</v>
      </c>
      <c r="F940" s="10">
        <v>18.87</v>
      </c>
      <c r="G940" s="10">
        <v>20.37</v>
      </c>
      <c r="H940" s="10">
        <v>18.78</v>
      </c>
      <c r="I940" s="10">
        <v>16.86</v>
      </c>
      <c r="J940" s="13">
        <v>16.309999999999999</v>
      </c>
      <c r="K940" s="10">
        <v>19.03</v>
      </c>
      <c r="L940" s="10">
        <v>21.44</v>
      </c>
      <c r="M940" s="10">
        <v>18.420000000000002</v>
      </c>
      <c r="N940" s="10">
        <v>20.89</v>
      </c>
      <c r="O940" s="10">
        <v>19.850000000000001</v>
      </c>
      <c r="P940" s="10">
        <v>20</v>
      </c>
      <c r="Q940" s="10">
        <v>16.54</v>
      </c>
      <c r="R940" s="676"/>
      <c r="S940" s="692">
        <v>0.49652777777777773</v>
      </c>
      <c r="T940" s="10">
        <f t="shared" si="68"/>
        <v>0</v>
      </c>
      <c r="U940" s="10">
        <f t="shared" si="68"/>
        <v>0</v>
      </c>
      <c r="V940" s="10">
        <f t="shared" si="68"/>
        <v>0</v>
      </c>
      <c r="W940" s="10">
        <f t="shared" si="68"/>
        <v>0</v>
      </c>
      <c r="X940" s="10">
        <f t="shared" si="67"/>
        <v>0</v>
      </c>
      <c r="Y940" s="10">
        <f t="shared" si="67"/>
        <v>0</v>
      </c>
      <c r="Z940" s="10">
        <f t="shared" si="67"/>
        <v>0</v>
      </c>
      <c r="AA940" s="10">
        <f t="shared" si="67"/>
        <v>0</v>
      </c>
      <c r="AB940" s="13">
        <f t="shared" si="67"/>
        <v>0</v>
      </c>
      <c r="AC940" s="10">
        <f t="shared" si="66"/>
        <v>0.10000000000000142</v>
      </c>
      <c r="AD940" s="10">
        <f t="shared" si="66"/>
        <v>0</v>
      </c>
      <c r="AE940" s="10">
        <f t="shared" si="66"/>
        <v>0</v>
      </c>
      <c r="AF940" s="10">
        <f t="shared" si="66"/>
        <v>0</v>
      </c>
      <c r="AG940" s="10">
        <f t="shared" si="65"/>
        <v>0</v>
      </c>
      <c r="AH940" s="10">
        <f t="shared" si="65"/>
        <v>0</v>
      </c>
      <c r="AI940" s="10">
        <f t="shared" si="65"/>
        <v>0</v>
      </c>
      <c r="AJ940" s="10"/>
      <c r="AK940" s="10"/>
      <c r="AL940" s="10"/>
      <c r="AM940" s="10"/>
      <c r="AN940" s="10"/>
      <c r="AO940" s="10"/>
      <c r="AP940" s="10"/>
      <c r="AQ940" s="10"/>
      <c r="AR940" s="10"/>
      <c r="AS940" s="10"/>
      <c r="AT940" s="10"/>
      <c r="AU940" s="10"/>
      <c r="AV940" s="10"/>
      <c r="AW940" s="10"/>
      <c r="AX940" s="10"/>
      <c r="AY940" s="10"/>
      <c r="AZ940" s="10"/>
      <c r="BA940" s="10"/>
      <c r="BB940" s="10"/>
      <c r="BC940" s="10"/>
      <c r="BD940" s="10"/>
      <c r="BE940" s="173"/>
    </row>
    <row r="941" spans="1:57" ht="16" thickTop="1">
      <c r="A941" s="690">
        <v>0.5</v>
      </c>
      <c r="B941" s="91">
        <v>18.149999999999999</v>
      </c>
      <c r="C941" s="91">
        <v>19.940000000000001</v>
      </c>
      <c r="D941" s="91">
        <v>19.7</v>
      </c>
      <c r="E941" s="91">
        <v>18.62</v>
      </c>
      <c r="F941" s="91">
        <v>18.87</v>
      </c>
      <c r="G941" s="91">
        <v>20.37</v>
      </c>
      <c r="H941" s="91">
        <v>18.78</v>
      </c>
      <c r="I941" s="91">
        <v>16.86</v>
      </c>
      <c r="J941" s="345">
        <v>16.32</v>
      </c>
      <c r="K941" s="91">
        <v>19.04</v>
      </c>
      <c r="L941" s="91">
        <v>21.44</v>
      </c>
      <c r="M941" s="91">
        <v>18.420000000000002</v>
      </c>
      <c r="N941" s="91">
        <v>20.89</v>
      </c>
      <c r="O941" s="91">
        <v>19.850000000000001</v>
      </c>
      <c r="P941" s="91">
        <v>20</v>
      </c>
      <c r="Q941" s="91">
        <v>16.54</v>
      </c>
      <c r="R941" s="676"/>
      <c r="S941" s="673">
        <v>0.5</v>
      </c>
      <c r="T941" s="91">
        <f t="shared" si="68"/>
        <v>0</v>
      </c>
      <c r="U941" s="91">
        <f t="shared" si="68"/>
        <v>0</v>
      </c>
      <c r="V941" s="91">
        <f t="shared" si="68"/>
        <v>9.9999999999997868E-2</v>
      </c>
      <c r="W941" s="91">
        <f t="shared" si="68"/>
        <v>0</v>
      </c>
      <c r="X941" s="91">
        <f t="shared" si="67"/>
        <v>0</v>
      </c>
      <c r="Y941" s="91">
        <f t="shared" si="67"/>
        <v>0</v>
      </c>
      <c r="Z941" s="91">
        <f t="shared" si="67"/>
        <v>0</v>
      </c>
      <c r="AA941" s="91">
        <f t="shared" si="67"/>
        <v>0</v>
      </c>
      <c r="AB941" s="345">
        <f t="shared" si="67"/>
        <v>1.0000000000001563E-2</v>
      </c>
      <c r="AC941" s="91">
        <f t="shared" si="66"/>
        <v>9.9999999999980105E-3</v>
      </c>
      <c r="AD941" s="91">
        <f t="shared" si="66"/>
        <v>0</v>
      </c>
      <c r="AE941" s="91">
        <f t="shared" si="66"/>
        <v>0</v>
      </c>
      <c r="AF941" s="91">
        <f t="shared" si="66"/>
        <v>0</v>
      </c>
      <c r="AG941" s="91">
        <f t="shared" si="65"/>
        <v>0</v>
      </c>
      <c r="AH941" s="91">
        <f t="shared" si="65"/>
        <v>0</v>
      </c>
      <c r="AI941" s="91">
        <f t="shared" si="65"/>
        <v>0</v>
      </c>
      <c r="AJ941" s="10"/>
      <c r="AK941" s="10"/>
      <c r="AL941" s="10"/>
      <c r="AM941" s="10"/>
      <c r="AN941" s="10"/>
      <c r="AO941" s="10"/>
      <c r="AP941" s="10"/>
      <c r="AQ941" s="10"/>
      <c r="AR941" s="10"/>
      <c r="AS941" s="10"/>
      <c r="AT941" s="10"/>
      <c r="AU941" s="10"/>
      <c r="AV941" s="10"/>
      <c r="AW941" s="10"/>
      <c r="AX941" s="10"/>
      <c r="AY941" s="10"/>
      <c r="AZ941" s="10"/>
      <c r="BA941" s="10"/>
      <c r="BB941" s="10"/>
      <c r="BC941" s="10"/>
      <c r="BD941" s="10"/>
      <c r="BE941" s="173"/>
    </row>
    <row r="942" spans="1:57">
      <c r="A942" s="691">
        <v>0.50347222222222221</v>
      </c>
      <c r="B942" s="10">
        <v>18.149999999999999</v>
      </c>
      <c r="C942" s="10">
        <v>19.940000000000001</v>
      </c>
      <c r="D942" s="10">
        <v>19.7</v>
      </c>
      <c r="E942" s="10">
        <v>18.62</v>
      </c>
      <c r="F942" s="10">
        <v>18.87</v>
      </c>
      <c r="G942" s="10">
        <v>20.37</v>
      </c>
      <c r="H942" s="10">
        <v>18.78</v>
      </c>
      <c r="I942" s="10">
        <v>16.86</v>
      </c>
      <c r="J942" s="13">
        <v>16.32</v>
      </c>
      <c r="K942" s="10">
        <v>19.04</v>
      </c>
      <c r="L942" s="10">
        <v>21.44</v>
      </c>
      <c r="M942" s="10">
        <v>18.420000000000002</v>
      </c>
      <c r="N942" s="10">
        <v>20.89</v>
      </c>
      <c r="O942" s="10">
        <v>19.850000000000001</v>
      </c>
      <c r="P942" s="10">
        <v>20</v>
      </c>
      <c r="Q942" s="10">
        <v>16.54</v>
      </c>
      <c r="R942" s="676"/>
      <c r="S942" s="692">
        <v>0.50347222222222221</v>
      </c>
      <c r="T942" s="10">
        <f t="shared" si="68"/>
        <v>0</v>
      </c>
      <c r="U942" s="10">
        <f t="shared" si="68"/>
        <v>0</v>
      </c>
      <c r="V942" s="10">
        <f t="shared" si="68"/>
        <v>0</v>
      </c>
      <c r="W942" s="10">
        <f t="shared" si="68"/>
        <v>0</v>
      </c>
      <c r="X942" s="10">
        <f t="shared" si="67"/>
        <v>0</v>
      </c>
      <c r="Y942" s="10">
        <f t="shared" si="67"/>
        <v>0</v>
      </c>
      <c r="Z942" s="10">
        <f t="shared" si="67"/>
        <v>0</v>
      </c>
      <c r="AA942" s="10">
        <f t="shared" si="67"/>
        <v>0</v>
      </c>
      <c r="AB942" s="13">
        <f t="shared" si="67"/>
        <v>0</v>
      </c>
      <c r="AC942" s="10">
        <f t="shared" si="66"/>
        <v>0</v>
      </c>
      <c r="AD942" s="10">
        <f t="shared" si="66"/>
        <v>0</v>
      </c>
      <c r="AE942" s="10">
        <f t="shared" si="66"/>
        <v>0</v>
      </c>
      <c r="AF942" s="10">
        <f t="shared" si="66"/>
        <v>0</v>
      </c>
      <c r="AG942" s="10">
        <f t="shared" si="65"/>
        <v>0</v>
      </c>
      <c r="AH942" s="10">
        <f t="shared" si="65"/>
        <v>0</v>
      </c>
      <c r="AI942" s="10">
        <f t="shared" si="65"/>
        <v>0</v>
      </c>
      <c r="AJ942" s="10"/>
      <c r="AK942" s="10"/>
      <c r="AL942" s="10"/>
      <c r="AM942" s="10"/>
      <c r="AN942" s="10"/>
      <c r="AO942" s="10"/>
      <c r="AP942" s="10"/>
      <c r="AQ942" s="10"/>
      <c r="AR942" s="10"/>
      <c r="AS942" s="10"/>
      <c r="AT942" s="10"/>
      <c r="AU942" s="10"/>
      <c r="AV942" s="10"/>
      <c r="AW942" s="10"/>
      <c r="AX942" s="10"/>
      <c r="AY942" s="10"/>
      <c r="AZ942" s="10"/>
      <c r="BA942" s="10"/>
      <c r="BB942" s="10"/>
      <c r="BC942" s="10"/>
      <c r="BD942" s="10"/>
      <c r="BE942" s="173"/>
    </row>
    <row r="943" spans="1:57">
      <c r="A943" s="691">
        <v>0.50694444444444442</v>
      </c>
      <c r="B943" s="10">
        <v>18.149999999999999</v>
      </c>
      <c r="C943" s="10">
        <v>19.940000000000001</v>
      </c>
      <c r="D943" s="10">
        <v>19.7</v>
      </c>
      <c r="E943" s="10">
        <v>18.62</v>
      </c>
      <c r="F943" s="10">
        <v>18.87</v>
      </c>
      <c r="G943" s="10">
        <v>20.37</v>
      </c>
      <c r="H943" s="10">
        <v>18.78</v>
      </c>
      <c r="I943" s="10">
        <v>16.86</v>
      </c>
      <c r="J943" s="13">
        <v>16.32</v>
      </c>
      <c r="K943" s="10">
        <v>19.04</v>
      </c>
      <c r="L943" s="10">
        <v>21.44</v>
      </c>
      <c r="M943" s="10">
        <v>18.420000000000002</v>
      </c>
      <c r="N943" s="10">
        <v>20.89</v>
      </c>
      <c r="O943" s="10">
        <v>19.850000000000001</v>
      </c>
      <c r="P943" s="10">
        <v>20.059999999999999</v>
      </c>
      <c r="Q943" s="10">
        <v>16.54</v>
      </c>
      <c r="R943" s="676"/>
      <c r="S943" s="692">
        <v>0.50694444444444442</v>
      </c>
      <c r="T943" s="10">
        <f t="shared" si="68"/>
        <v>0</v>
      </c>
      <c r="U943" s="10">
        <f t="shared" si="68"/>
        <v>0</v>
      </c>
      <c r="V943" s="10">
        <f t="shared" si="68"/>
        <v>0</v>
      </c>
      <c r="W943" s="10">
        <f t="shared" si="68"/>
        <v>0</v>
      </c>
      <c r="X943" s="10">
        <f t="shared" si="67"/>
        <v>0</v>
      </c>
      <c r="Y943" s="10">
        <f t="shared" si="67"/>
        <v>0</v>
      </c>
      <c r="Z943" s="10">
        <f t="shared" si="67"/>
        <v>0</v>
      </c>
      <c r="AA943" s="10">
        <f t="shared" si="67"/>
        <v>0</v>
      </c>
      <c r="AB943" s="13">
        <f t="shared" si="67"/>
        <v>0</v>
      </c>
      <c r="AC943" s="10">
        <f t="shared" si="66"/>
        <v>0</v>
      </c>
      <c r="AD943" s="10">
        <f t="shared" si="66"/>
        <v>0</v>
      </c>
      <c r="AE943" s="10">
        <f t="shared" si="66"/>
        <v>0</v>
      </c>
      <c r="AF943" s="10">
        <f t="shared" si="66"/>
        <v>0</v>
      </c>
      <c r="AG943" s="10">
        <f t="shared" si="65"/>
        <v>0</v>
      </c>
      <c r="AH943" s="10">
        <f t="shared" si="65"/>
        <v>5.9999999999998721E-2</v>
      </c>
      <c r="AI943" s="10">
        <f t="shared" si="65"/>
        <v>0</v>
      </c>
      <c r="AJ943" s="10"/>
      <c r="AK943" s="10"/>
      <c r="AL943" s="10"/>
      <c r="AM943" s="10"/>
      <c r="AN943" s="10"/>
      <c r="AO943" s="10"/>
      <c r="AP943" s="10"/>
      <c r="AQ943" s="10"/>
      <c r="AR943" s="10"/>
      <c r="AS943" s="10"/>
      <c r="AT943" s="10"/>
      <c r="AU943" s="10"/>
      <c r="AV943" s="10"/>
      <c r="AW943" s="10"/>
      <c r="AX943" s="10"/>
      <c r="AY943" s="10"/>
      <c r="AZ943" s="10"/>
      <c r="BA943" s="10"/>
      <c r="BB943" s="10"/>
      <c r="BC943" s="10"/>
      <c r="BD943" s="10"/>
      <c r="BE943" s="173"/>
    </row>
    <row r="944" spans="1:57">
      <c r="A944" s="691">
        <v>0.51041666666666663</v>
      </c>
      <c r="B944" s="10">
        <v>18.149999999999999</v>
      </c>
      <c r="C944" s="10">
        <v>19.940000000000001</v>
      </c>
      <c r="D944" s="10">
        <v>19.7</v>
      </c>
      <c r="E944" s="10">
        <v>18.62</v>
      </c>
      <c r="F944" s="10">
        <v>18.87</v>
      </c>
      <c r="G944" s="10">
        <v>20.37</v>
      </c>
      <c r="H944" s="10">
        <v>18.78</v>
      </c>
      <c r="I944" s="10">
        <v>16.86</v>
      </c>
      <c r="J944" s="13">
        <v>16.32</v>
      </c>
      <c r="K944" s="10">
        <v>19.04</v>
      </c>
      <c r="L944" s="10">
        <v>21.44</v>
      </c>
      <c r="M944" s="10">
        <v>18.420000000000002</v>
      </c>
      <c r="N944" s="10">
        <v>20.89</v>
      </c>
      <c r="O944" s="10">
        <v>19.850000000000001</v>
      </c>
      <c r="P944" s="10">
        <v>20.059999999999999</v>
      </c>
      <c r="Q944" s="10">
        <v>16.54</v>
      </c>
      <c r="R944" s="676"/>
      <c r="S944" s="692">
        <v>0.51041666666666663</v>
      </c>
      <c r="T944" s="10">
        <f t="shared" si="68"/>
        <v>0</v>
      </c>
      <c r="U944" s="10">
        <f t="shared" si="68"/>
        <v>0</v>
      </c>
      <c r="V944" s="10">
        <f t="shared" si="68"/>
        <v>0</v>
      </c>
      <c r="W944" s="10">
        <f t="shared" si="68"/>
        <v>0</v>
      </c>
      <c r="X944" s="10">
        <f t="shared" si="67"/>
        <v>0</v>
      </c>
      <c r="Y944" s="10">
        <f t="shared" si="67"/>
        <v>0</v>
      </c>
      <c r="Z944" s="10">
        <f t="shared" si="67"/>
        <v>0</v>
      </c>
      <c r="AA944" s="10">
        <f t="shared" si="67"/>
        <v>0</v>
      </c>
      <c r="AB944" s="13">
        <f t="shared" si="67"/>
        <v>0</v>
      </c>
      <c r="AC944" s="10">
        <f t="shared" si="66"/>
        <v>0</v>
      </c>
      <c r="AD944" s="10">
        <f t="shared" si="66"/>
        <v>0</v>
      </c>
      <c r="AE944" s="10">
        <f t="shared" si="66"/>
        <v>0</v>
      </c>
      <c r="AF944" s="10">
        <f t="shared" si="66"/>
        <v>0</v>
      </c>
      <c r="AG944" s="10">
        <f t="shared" si="65"/>
        <v>0</v>
      </c>
      <c r="AH944" s="10">
        <f t="shared" si="65"/>
        <v>0</v>
      </c>
      <c r="AI944" s="10">
        <f t="shared" si="65"/>
        <v>0</v>
      </c>
      <c r="AJ944" s="10"/>
      <c r="AK944" s="10"/>
      <c r="AL944" s="10"/>
      <c r="AM944" s="10"/>
      <c r="AN944" s="10"/>
      <c r="AO944" s="10"/>
      <c r="AP944" s="10"/>
      <c r="AQ944" s="10"/>
      <c r="AR944" s="10"/>
      <c r="AS944" s="10"/>
      <c r="AT944" s="10"/>
      <c r="AU944" s="10"/>
      <c r="AV944" s="10"/>
      <c r="AW944" s="10"/>
      <c r="AX944" s="10"/>
      <c r="AY944" s="10"/>
      <c r="AZ944" s="10"/>
      <c r="BA944" s="10"/>
      <c r="BB944" s="10"/>
      <c r="BC944" s="10"/>
      <c r="BD944" s="10"/>
      <c r="BE944" s="173"/>
    </row>
    <row r="945" spans="1:57">
      <c r="A945" s="691">
        <v>0.51388888888888895</v>
      </c>
      <c r="B945" s="10">
        <v>18.149999999999999</v>
      </c>
      <c r="C945" s="10">
        <v>19.940000000000001</v>
      </c>
      <c r="D945" s="10">
        <v>19.7</v>
      </c>
      <c r="E945" s="10">
        <v>18.64</v>
      </c>
      <c r="F945" s="10">
        <v>18.87</v>
      </c>
      <c r="G945" s="10">
        <v>20.37</v>
      </c>
      <c r="H945" s="10">
        <v>18.78</v>
      </c>
      <c r="I945" s="10">
        <v>16.86</v>
      </c>
      <c r="J945" s="13">
        <v>16.32</v>
      </c>
      <c r="K945" s="10">
        <v>19.04</v>
      </c>
      <c r="L945" s="10">
        <v>21.44</v>
      </c>
      <c r="M945" s="10">
        <v>18.420000000000002</v>
      </c>
      <c r="N945" s="10">
        <v>20.89</v>
      </c>
      <c r="O945" s="10">
        <v>19.850000000000001</v>
      </c>
      <c r="P945" s="10">
        <v>20.059999999999999</v>
      </c>
      <c r="Q945" s="10">
        <v>16.54</v>
      </c>
      <c r="R945" s="676"/>
      <c r="S945" s="692">
        <v>0.51388888888888895</v>
      </c>
      <c r="T945" s="10">
        <f t="shared" si="68"/>
        <v>0</v>
      </c>
      <c r="U945" s="10">
        <f t="shared" si="68"/>
        <v>0</v>
      </c>
      <c r="V945" s="10">
        <f t="shared" si="68"/>
        <v>0</v>
      </c>
      <c r="W945" s="10">
        <f t="shared" si="68"/>
        <v>1.9999999999999574E-2</v>
      </c>
      <c r="X945" s="10">
        <f t="shared" si="67"/>
        <v>0</v>
      </c>
      <c r="Y945" s="10">
        <f t="shared" si="67"/>
        <v>0</v>
      </c>
      <c r="Z945" s="10">
        <f t="shared" si="67"/>
        <v>0</v>
      </c>
      <c r="AA945" s="10">
        <f t="shared" si="67"/>
        <v>0</v>
      </c>
      <c r="AB945" s="13">
        <f t="shared" si="67"/>
        <v>0</v>
      </c>
      <c r="AC945" s="10">
        <f t="shared" si="66"/>
        <v>0</v>
      </c>
      <c r="AD945" s="10">
        <f t="shared" si="66"/>
        <v>0</v>
      </c>
      <c r="AE945" s="10">
        <f t="shared" si="66"/>
        <v>0</v>
      </c>
      <c r="AF945" s="10">
        <f t="shared" si="66"/>
        <v>0</v>
      </c>
      <c r="AG945" s="10">
        <f t="shared" si="65"/>
        <v>0</v>
      </c>
      <c r="AH945" s="10">
        <f t="shared" si="65"/>
        <v>0</v>
      </c>
      <c r="AI945" s="10">
        <f t="shared" si="65"/>
        <v>0</v>
      </c>
      <c r="AJ945" s="10"/>
      <c r="AK945" s="10"/>
      <c r="AL945" s="10"/>
      <c r="AM945" s="10"/>
      <c r="AN945" s="10"/>
      <c r="AO945" s="10"/>
      <c r="AP945" s="10"/>
      <c r="AQ945" s="10"/>
      <c r="AR945" s="10"/>
      <c r="AS945" s="10"/>
      <c r="AT945" s="10"/>
      <c r="AU945" s="10"/>
      <c r="AV945" s="10"/>
      <c r="AW945" s="10"/>
      <c r="AX945" s="10"/>
      <c r="AY945" s="10"/>
      <c r="AZ945" s="10"/>
      <c r="BA945" s="10"/>
      <c r="BB945" s="10"/>
      <c r="BC945" s="10"/>
      <c r="BD945" s="10"/>
      <c r="BE945" s="173"/>
    </row>
    <row r="946" spans="1:57">
      <c r="A946" s="691">
        <v>0.51736111111111105</v>
      </c>
      <c r="B946" s="10">
        <v>18.149999999999999</v>
      </c>
      <c r="C946" s="10">
        <v>19.940000000000001</v>
      </c>
      <c r="D946" s="10">
        <v>19.7</v>
      </c>
      <c r="E946" s="10">
        <v>18.64</v>
      </c>
      <c r="F946" s="10">
        <v>18.87</v>
      </c>
      <c r="G946" s="10">
        <v>20.37</v>
      </c>
      <c r="H946" s="10">
        <v>18.78</v>
      </c>
      <c r="I946" s="10">
        <v>16.86</v>
      </c>
      <c r="J946" s="13">
        <v>16.32</v>
      </c>
      <c r="K946" s="10">
        <v>19.04</v>
      </c>
      <c r="L946" s="10">
        <v>21.44</v>
      </c>
      <c r="M946" s="10">
        <v>18.420000000000002</v>
      </c>
      <c r="N946" s="10">
        <v>20.89</v>
      </c>
      <c r="O946" s="10">
        <v>19.850000000000001</v>
      </c>
      <c r="P946" s="10">
        <v>20.059999999999999</v>
      </c>
      <c r="Q946" s="10">
        <v>16.54</v>
      </c>
      <c r="R946" s="676"/>
      <c r="S946" s="692">
        <v>0.51736111111111105</v>
      </c>
      <c r="T946" s="10">
        <f t="shared" si="68"/>
        <v>0</v>
      </c>
      <c r="U946" s="10">
        <f t="shared" si="68"/>
        <v>0</v>
      </c>
      <c r="V946" s="10">
        <f t="shared" si="68"/>
        <v>0</v>
      </c>
      <c r="W946" s="10">
        <f t="shared" si="68"/>
        <v>0</v>
      </c>
      <c r="X946" s="10">
        <f t="shared" si="67"/>
        <v>0</v>
      </c>
      <c r="Y946" s="10">
        <f t="shared" si="67"/>
        <v>0</v>
      </c>
      <c r="Z946" s="10">
        <f t="shared" si="67"/>
        <v>0</v>
      </c>
      <c r="AA946" s="10">
        <f t="shared" si="67"/>
        <v>0</v>
      </c>
      <c r="AB946" s="13">
        <f t="shared" si="67"/>
        <v>0</v>
      </c>
      <c r="AC946" s="10">
        <f t="shared" si="66"/>
        <v>0</v>
      </c>
      <c r="AD946" s="10">
        <f t="shared" si="66"/>
        <v>0</v>
      </c>
      <c r="AE946" s="10">
        <f t="shared" si="66"/>
        <v>0</v>
      </c>
      <c r="AF946" s="10">
        <f t="shared" si="66"/>
        <v>0</v>
      </c>
      <c r="AG946" s="10">
        <f t="shared" si="65"/>
        <v>0</v>
      </c>
      <c r="AH946" s="10">
        <f t="shared" si="65"/>
        <v>0</v>
      </c>
      <c r="AI946" s="10">
        <f t="shared" si="65"/>
        <v>0</v>
      </c>
      <c r="AJ946" s="10"/>
      <c r="AK946" s="10"/>
      <c r="AL946" s="10"/>
      <c r="AM946" s="10"/>
      <c r="AN946" s="10"/>
      <c r="AO946" s="10"/>
      <c r="AP946" s="10"/>
      <c r="AQ946" s="10"/>
      <c r="AR946" s="10"/>
      <c r="AS946" s="10"/>
      <c r="AT946" s="10"/>
      <c r="AU946" s="10"/>
      <c r="AV946" s="10"/>
      <c r="AW946" s="10"/>
      <c r="AX946" s="10"/>
      <c r="AY946" s="10"/>
      <c r="AZ946" s="10"/>
      <c r="BA946" s="10"/>
      <c r="BB946" s="10"/>
      <c r="BC946" s="10"/>
      <c r="BD946" s="10"/>
      <c r="BE946" s="173"/>
    </row>
    <row r="947" spans="1:57">
      <c r="A947" s="691">
        <v>0.52083333333333337</v>
      </c>
      <c r="B947" s="10">
        <v>18.149999999999999</v>
      </c>
      <c r="C947" s="10">
        <v>19.940000000000001</v>
      </c>
      <c r="D947" s="10">
        <v>19.7</v>
      </c>
      <c r="E947" s="10">
        <v>18.64</v>
      </c>
      <c r="F947" s="10">
        <v>18.87</v>
      </c>
      <c r="G947" s="10">
        <v>20.37</v>
      </c>
      <c r="H947" s="10">
        <v>18.78</v>
      </c>
      <c r="I947" s="10">
        <v>16.86</v>
      </c>
      <c r="J947" s="13">
        <v>16.32</v>
      </c>
      <c r="K947" s="10">
        <v>19.04</v>
      </c>
      <c r="L947" s="10">
        <v>21.44</v>
      </c>
      <c r="M947" s="10">
        <v>18.420000000000002</v>
      </c>
      <c r="N947" s="10">
        <v>20.89</v>
      </c>
      <c r="O947" s="10">
        <v>19.850000000000001</v>
      </c>
      <c r="P947" s="10">
        <v>20.059999999999999</v>
      </c>
      <c r="Q947" s="10">
        <v>16.54</v>
      </c>
      <c r="R947" s="676"/>
      <c r="S947" s="692">
        <v>0.52083333333333337</v>
      </c>
      <c r="T947" s="10">
        <f t="shared" si="68"/>
        <v>0</v>
      </c>
      <c r="U947" s="10">
        <f t="shared" si="68"/>
        <v>0</v>
      </c>
      <c r="V947" s="10">
        <f t="shared" si="68"/>
        <v>0</v>
      </c>
      <c r="W947" s="10">
        <f t="shared" si="68"/>
        <v>0</v>
      </c>
      <c r="X947" s="10">
        <f t="shared" si="67"/>
        <v>0</v>
      </c>
      <c r="Y947" s="10">
        <f t="shared" si="67"/>
        <v>0</v>
      </c>
      <c r="Z947" s="10">
        <f t="shared" si="67"/>
        <v>0</v>
      </c>
      <c r="AA947" s="10">
        <f t="shared" si="67"/>
        <v>0</v>
      </c>
      <c r="AB947" s="13">
        <f t="shared" si="67"/>
        <v>0</v>
      </c>
      <c r="AC947" s="10">
        <f t="shared" si="66"/>
        <v>0</v>
      </c>
      <c r="AD947" s="10">
        <f t="shared" si="66"/>
        <v>0</v>
      </c>
      <c r="AE947" s="10">
        <f t="shared" si="66"/>
        <v>0</v>
      </c>
      <c r="AF947" s="10">
        <f t="shared" si="66"/>
        <v>0</v>
      </c>
      <c r="AG947" s="10">
        <f t="shared" si="65"/>
        <v>0</v>
      </c>
      <c r="AH947" s="10">
        <f t="shared" si="65"/>
        <v>0</v>
      </c>
      <c r="AI947" s="10">
        <f t="shared" si="65"/>
        <v>0</v>
      </c>
      <c r="AJ947" s="10"/>
      <c r="AK947" s="10"/>
      <c r="AL947" s="10"/>
      <c r="AM947" s="10"/>
      <c r="AN947" s="10"/>
      <c r="AO947" s="10"/>
      <c r="AP947" s="10"/>
      <c r="AQ947" s="10"/>
      <c r="AR947" s="10"/>
      <c r="AS947" s="10"/>
      <c r="AT947" s="10"/>
      <c r="AU947" s="10"/>
      <c r="AV947" s="10"/>
      <c r="AW947" s="10"/>
      <c r="AX947" s="10"/>
      <c r="AY947" s="10"/>
      <c r="AZ947" s="10"/>
      <c r="BA947" s="10"/>
      <c r="BB947" s="10"/>
      <c r="BC947" s="10"/>
      <c r="BD947" s="10"/>
      <c r="BE947" s="173"/>
    </row>
    <row r="948" spans="1:57">
      <c r="A948" s="691">
        <v>0.52430555555555558</v>
      </c>
      <c r="B948" s="10">
        <v>18.149999999999999</v>
      </c>
      <c r="C948" s="10">
        <v>19.940000000000001</v>
      </c>
      <c r="D948" s="10">
        <v>19.7</v>
      </c>
      <c r="E948" s="10">
        <v>18.670000000000002</v>
      </c>
      <c r="F948" s="10">
        <v>18.87</v>
      </c>
      <c r="G948" s="10">
        <v>20.37</v>
      </c>
      <c r="H948" s="10">
        <v>18.78</v>
      </c>
      <c r="I948" s="10">
        <v>16.86</v>
      </c>
      <c r="J948" s="13">
        <v>16.32</v>
      </c>
      <c r="K948" s="10">
        <v>19.05</v>
      </c>
      <c r="L948" s="10">
        <v>21.44</v>
      </c>
      <c r="M948" s="10">
        <v>18.420000000000002</v>
      </c>
      <c r="N948" s="10">
        <v>20.89</v>
      </c>
      <c r="O948" s="10">
        <v>19.850000000000001</v>
      </c>
      <c r="P948" s="10">
        <v>20.059999999999999</v>
      </c>
      <c r="Q948" s="10">
        <v>16.54</v>
      </c>
      <c r="R948" s="676"/>
      <c r="S948" s="692">
        <v>0.52430555555555558</v>
      </c>
      <c r="T948" s="10">
        <f t="shared" si="68"/>
        <v>0</v>
      </c>
      <c r="U948" s="10">
        <f t="shared" si="68"/>
        <v>0</v>
      </c>
      <c r="V948" s="10">
        <f t="shared" si="68"/>
        <v>0</v>
      </c>
      <c r="W948" s="10">
        <f t="shared" si="68"/>
        <v>3.0000000000001137E-2</v>
      </c>
      <c r="X948" s="10">
        <f t="shared" si="67"/>
        <v>0</v>
      </c>
      <c r="Y948" s="10">
        <f t="shared" si="67"/>
        <v>0</v>
      </c>
      <c r="Z948" s="10">
        <f t="shared" si="67"/>
        <v>0</v>
      </c>
      <c r="AA948" s="10">
        <f t="shared" si="67"/>
        <v>0</v>
      </c>
      <c r="AB948" s="13">
        <f t="shared" si="67"/>
        <v>0</v>
      </c>
      <c r="AC948" s="10">
        <f t="shared" si="66"/>
        <v>1.0000000000001563E-2</v>
      </c>
      <c r="AD948" s="10">
        <f t="shared" si="66"/>
        <v>0</v>
      </c>
      <c r="AE948" s="10">
        <f t="shared" si="66"/>
        <v>0</v>
      </c>
      <c r="AF948" s="10">
        <f t="shared" si="66"/>
        <v>0</v>
      </c>
      <c r="AG948" s="10">
        <f t="shared" si="65"/>
        <v>0</v>
      </c>
      <c r="AH948" s="10">
        <f t="shared" si="65"/>
        <v>0</v>
      </c>
      <c r="AI948" s="10">
        <f t="shared" si="65"/>
        <v>0</v>
      </c>
      <c r="AJ948" s="10"/>
      <c r="AK948" s="10"/>
      <c r="AL948" s="10"/>
      <c r="AM948" s="10"/>
      <c r="AN948" s="10"/>
      <c r="AO948" s="10"/>
      <c r="AP948" s="10"/>
      <c r="AQ948" s="10"/>
      <c r="AR948" s="10"/>
      <c r="AS948" s="10"/>
      <c r="AT948" s="10"/>
      <c r="AU948" s="10"/>
      <c r="AV948" s="10"/>
      <c r="AW948" s="10"/>
      <c r="AX948" s="10"/>
      <c r="AY948" s="10"/>
      <c r="AZ948" s="10"/>
      <c r="BA948" s="10"/>
      <c r="BB948" s="10"/>
      <c r="BC948" s="10"/>
      <c r="BD948" s="10"/>
      <c r="BE948" s="173"/>
    </row>
    <row r="949" spans="1:57">
      <c r="A949" s="691">
        <v>0.52777777777777779</v>
      </c>
      <c r="B949" s="10">
        <v>18.149999999999999</v>
      </c>
      <c r="C949" s="10">
        <v>19.940000000000001</v>
      </c>
      <c r="D949" s="10">
        <v>19.7</v>
      </c>
      <c r="E949" s="10">
        <v>18.670000000000002</v>
      </c>
      <c r="F949" s="10">
        <v>18.87</v>
      </c>
      <c r="G949" s="10">
        <v>20.37</v>
      </c>
      <c r="H949" s="10">
        <v>18.78</v>
      </c>
      <c r="I949" s="10">
        <v>16.86</v>
      </c>
      <c r="J949" s="13">
        <v>16.32</v>
      </c>
      <c r="K949" s="10">
        <v>19.05</v>
      </c>
      <c r="L949" s="10">
        <v>21.44</v>
      </c>
      <c r="M949" s="10">
        <v>18.420000000000002</v>
      </c>
      <c r="N949" s="10">
        <v>20.89</v>
      </c>
      <c r="O949" s="10">
        <v>19.850000000000001</v>
      </c>
      <c r="P949" s="10">
        <v>20.059999999999999</v>
      </c>
      <c r="Q949" s="10">
        <v>16.54</v>
      </c>
      <c r="R949" s="676"/>
      <c r="S949" s="692">
        <v>0.52777777777777779</v>
      </c>
      <c r="T949" s="10">
        <f t="shared" si="68"/>
        <v>0</v>
      </c>
      <c r="U949" s="10">
        <f t="shared" si="68"/>
        <v>0</v>
      </c>
      <c r="V949" s="10">
        <f t="shared" si="68"/>
        <v>0</v>
      </c>
      <c r="W949" s="10">
        <f t="shared" si="68"/>
        <v>0</v>
      </c>
      <c r="X949" s="10">
        <f t="shared" si="67"/>
        <v>0</v>
      </c>
      <c r="Y949" s="10">
        <f t="shared" si="67"/>
        <v>0</v>
      </c>
      <c r="Z949" s="10">
        <f t="shared" si="67"/>
        <v>0</v>
      </c>
      <c r="AA949" s="10">
        <f t="shared" si="67"/>
        <v>0</v>
      </c>
      <c r="AB949" s="13">
        <f t="shared" si="67"/>
        <v>0</v>
      </c>
      <c r="AC949" s="10">
        <f t="shared" si="66"/>
        <v>0</v>
      </c>
      <c r="AD949" s="10">
        <f t="shared" si="66"/>
        <v>0</v>
      </c>
      <c r="AE949" s="10">
        <f t="shared" si="66"/>
        <v>0</v>
      </c>
      <c r="AF949" s="10">
        <f t="shared" si="66"/>
        <v>0</v>
      </c>
      <c r="AG949" s="10">
        <f t="shared" si="65"/>
        <v>0</v>
      </c>
      <c r="AH949" s="10">
        <f t="shared" si="65"/>
        <v>0</v>
      </c>
      <c r="AI949" s="10">
        <f t="shared" si="65"/>
        <v>0</v>
      </c>
      <c r="AJ949" s="10"/>
      <c r="AK949" s="10"/>
      <c r="AL949" s="10"/>
      <c r="AM949" s="10"/>
      <c r="AN949" s="10"/>
      <c r="AO949" s="10"/>
      <c r="AP949" s="10"/>
      <c r="AQ949" s="10"/>
      <c r="AR949" s="10"/>
      <c r="AS949" s="10"/>
      <c r="AT949" s="10"/>
      <c r="AU949" s="10"/>
      <c r="AV949" s="10"/>
      <c r="AW949" s="10"/>
      <c r="AX949" s="10"/>
      <c r="AY949" s="10"/>
      <c r="AZ949" s="10"/>
      <c r="BA949" s="10"/>
      <c r="BB949" s="10"/>
      <c r="BC949" s="10"/>
      <c r="BD949" s="10"/>
      <c r="BE949" s="173"/>
    </row>
    <row r="950" spans="1:57">
      <c r="A950" s="691">
        <v>0.53125</v>
      </c>
      <c r="B950" s="10">
        <v>18.149999999999999</v>
      </c>
      <c r="C950" s="10">
        <v>19.940000000000001</v>
      </c>
      <c r="D950" s="10">
        <v>19.7</v>
      </c>
      <c r="E950" s="10">
        <v>18.670000000000002</v>
      </c>
      <c r="F950" s="10">
        <v>18.87</v>
      </c>
      <c r="G950" s="10">
        <v>20.37</v>
      </c>
      <c r="H950" s="10">
        <v>18.78</v>
      </c>
      <c r="I950" s="10">
        <v>16.86</v>
      </c>
      <c r="J950" s="13">
        <v>16.32</v>
      </c>
      <c r="K950" s="10">
        <v>19.05</v>
      </c>
      <c r="L950" s="10">
        <v>21.44</v>
      </c>
      <c r="M950" s="10">
        <v>18.420000000000002</v>
      </c>
      <c r="N950" s="10">
        <v>20.89</v>
      </c>
      <c r="O950" s="10">
        <v>19.850000000000001</v>
      </c>
      <c r="P950" s="10">
        <v>20.09</v>
      </c>
      <c r="Q950" s="10">
        <v>16.54</v>
      </c>
      <c r="R950" s="676"/>
      <c r="S950" s="692">
        <v>0.53125</v>
      </c>
      <c r="T950" s="10">
        <f t="shared" si="68"/>
        <v>0</v>
      </c>
      <c r="U950" s="10">
        <f t="shared" si="68"/>
        <v>0</v>
      </c>
      <c r="V950" s="10">
        <f t="shared" si="68"/>
        <v>0</v>
      </c>
      <c r="W950" s="10">
        <f t="shared" si="68"/>
        <v>0</v>
      </c>
      <c r="X950" s="10">
        <f t="shared" si="67"/>
        <v>0</v>
      </c>
      <c r="Y950" s="10">
        <f t="shared" si="67"/>
        <v>0</v>
      </c>
      <c r="Z950" s="10">
        <f t="shared" si="67"/>
        <v>0</v>
      </c>
      <c r="AA950" s="10">
        <f t="shared" si="67"/>
        <v>0</v>
      </c>
      <c r="AB950" s="13">
        <f t="shared" si="67"/>
        <v>0</v>
      </c>
      <c r="AC950" s="10">
        <f t="shared" si="66"/>
        <v>0</v>
      </c>
      <c r="AD950" s="10">
        <f t="shared" si="66"/>
        <v>0</v>
      </c>
      <c r="AE950" s="10">
        <f t="shared" si="66"/>
        <v>0</v>
      </c>
      <c r="AF950" s="10">
        <f t="shared" si="66"/>
        <v>0</v>
      </c>
      <c r="AG950" s="10">
        <f t="shared" si="65"/>
        <v>0</v>
      </c>
      <c r="AH950" s="10">
        <f t="shared" si="65"/>
        <v>3.0000000000001137E-2</v>
      </c>
      <c r="AI950" s="10">
        <f t="shared" si="65"/>
        <v>0</v>
      </c>
      <c r="AJ950" s="10"/>
      <c r="AK950" s="10"/>
      <c r="AL950" s="10"/>
      <c r="AM950" s="10"/>
      <c r="AN950" s="10"/>
      <c r="AO950" s="10"/>
      <c r="AP950" s="10"/>
      <c r="AQ950" s="10"/>
      <c r="AR950" s="10"/>
      <c r="AS950" s="10"/>
      <c r="AT950" s="10"/>
      <c r="AU950" s="10"/>
      <c r="AV950" s="10"/>
      <c r="AW950" s="10"/>
      <c r="AX950" s="10"/>
      <c r="AY950" s="10"/>
      <c r="AZ950" s="10"/>
      <c r="BA950" s="10"/>
      <c r="BB950" s="10"/>
      <c r="BC950" s="10"/>
      <c r="BD950" s="10"/>
      <c r="BE950" s="173"/>
    </row>
    <row r="951" spans="1:57">
      <c r="A951" s="691">
        <v>0.53472222222222221</v>
      </c>
      <c r="B951" s="10">
        <v>18.149999999999999</v>
      </c>
      <c r="C951" s="10">
        <v>19.940000000000001</v>
      </c>
      <c r="D951" s="10">
        <v>19.7</v>
      </c>
      <c r="E951" s="10">
        <v>18.670000000000002</v>
      </c>
      <c r="F951" s="10">
        <v>18.920000000000002</v>
      </c>
      <c r="G951" s="10">
        <v>20.37</v>
      </c>
      <c r="H951" s="10">
        <v>18.78</v>
      </c>
      <c r="I951" s="10">
        <v>16.86</v>
      </c>
      <c r="J951" s="13">
        <v>16.32</v>
      </c>
      <c r="K951" s="10">
        <v>19.05</v>
      </c>
      <c r="L951" s="10">
        <v>21.44</v>
      </c>
      <c r="M951" s="10">
        <v>18.420000000000002</v>
      </c>
      <c r="N951" s="10">
        <v>20.89</v>
      </c>
      <c r="O951" s="10">
        <v>19.850000000000001</v>
      </c>
      <c r="P951" s="10">
        <v>20.09</v>
      </c>
      <c r="Q951" s="10">
        <v>16.54</v>
      </c>
      <c r="R951" s="676"/>
      <c r="S951" s="692">
        <v>0.53472222222222221</v>
      </c>
      <c r="T951" s="10">
        <f t="shared" si="68"/>
        <v>0</v>
      </c>
      <c r="U951" s="10">
        <f t="shared" si="68"/>
        <v>0</v>
      </c>
      <c r="V951" s="10">
        <f t="shared" si="68"/>
        <v>0</v>
      </c>
      <c r="W951" s="10">
        <f t="shared" si="68"/>
        <v>0</v>
      </c>
      <c r="X951" s="10">
        <f t="shared" si="67"/>
        <v>5.0000000000000711E-2</v>
      </c>
      <c r="Y951" s="10">
        <f t="shared" si="67"/>
        <v>0</v>
      </c>
      <c r="Z951" s="10">
        <f t="shared" si="67"/>
        <v>0</v>
      </c>
      <c r="AA951" s="10">
        <f t="shared" si="67"/>
        <v>0</v>
      </c>
      <c r="AB951" s="13">
        <f t="shared" si="67"/>
        <v>0</v>
      </c>
      <c r="AC951" s="10">
        <f t="shared" si="66"/>
        <v>0</v>
      </c>
      <c r="AD951" s="10">
        <f t="shared" si="66"/>
        <v>0</v>
      </c>
      <c r="AE951" s="10">
        <f t="shared" si="66"/>
        <v>0</v>
      </c>
      <c r="AF951" s="10">
        <f t="shared" si="66"/>
        <v>0</v>
      </c>
      <c r="AG951" s="10">
        <f t="shared" si="65"/>
        <v>0</v>
      </c>
      <c r="AH951" s="10">
        <f t="shared" si="65"/>
        <v>0</v>
      </c>
      <c r="AI951" s="10">
        <f t="shared" si="65"/>
        <v>0</v>
      </c>
      <c r="AJ951" s="10"/>
      <c r="AK951" s="10"/>
      <c r="AL951" s="10"/>
      <c r="AM951" s="10"/>
      <c r="AN951" s="10"/>
      <c r="AO951" s="10"/>
      <c r="AP951" s="10"/>
      <c r="AQ951" s="10"/>
      <c r="AR951" s="10"/>
      <c r="AS951" s="10"/>
      <c r="AT951" s="10"/>
      <c r="AU951" s="10"/>
      <c r="AV951" s="10"/>
      <c r="AW951" s="10"/>
      <c r="AX951" s="10"/>
      <c r="AY951" s="10"/>
      <c r="AZ951" s="10"/>
      <c r="BA951" s="10"/>
      <c r="BB951" s="10"/>
      <c r="BC951" s="10"/>
      <c r="BD951" s="10"/>
      <c r="BE951" s="173"/>
    </row>
    <row r="952" spans="1:57" ht="16" thickBot="1">
      <c r="A952" s="691">
        <v>0.53819444444444442</v>
      </c>
      <c r="B952" s="10">
        <v>18.149999999999999</v>
      </c>
      <c r="C952" s="10">
        <v>19.940000000000001</v>
      </c>
      <c r="D952" s="10">
        <v>19.7</v>
      </c>
      <c r="E952" s="10">
        <v>18.670000000000002</v>
      </c>
      <c r="F952" s="10">
        <v>18.920000000000002</v>
      </c>
      <c r="G952" s="10">
        <v>20.37</v>
      </c>
      <c r="H952" s="10">
        <v>18.78</v>
      </c>
      <c r="I952" s="10">
        <v>16.86</v>
      </c>
      <c r="J952" s="13">
        <v>16.32</v>
      </c>
      <c r="K952" s="10">
        <v>19.05</v>
      </c>
      <c r="L952" s="10">
        <v>21.5</v>
      </c>
      <c r="M952" s="10">
        <v>18.420000000000002</v>
      </c>
      <c r="N952" s="10">
        <v>20.89</v>
      </c>
      <c r="O952" s="10">
        <v>19.850000000000001</v>
      </c>
      <c r="P952" s="10">
        <v>20.09</v>
      </c>
      <c r="Q952" s="10">
        <v>16.54</v>
      </c>
      <c r="R952" s="676"/>
      <c r="S952" s="692">
        <v>0.53819444444444442</v>
      </c>
      <c r="T952" s="10">
        <f t="shared" si="68"/>
        <v>0</v>
      </c>
      <c r="U952" s="10">
        <f t="shared" si="68"/>
        <v>0</v>
      </c>
      <c r="V952" s="10">
        <f t="shared" si="68"/>
        <v>0</v>
      </c>
      <c r="W952" s="10">
        <f t="shared" si="68"/>
        <v>0</v>
      </c>
      <c r="X952" s="10">
        <f t="shared" si="67"/>
        <v>0</v>
      </c>
      <c r="Y952" s="10">
        <f t="shared" si="67"/>
        <v>0</v>
      </c>
      <c r="Z952" s="10">
        <f t="shared" si="67"/>
        <v>0</v>
      </c>
      <c r="AA952" s="10">
        <f t="shared" si="67"/>
        <v>0</v>
      </c>
      <c r="AB952" s="13">
        <f t="shared" si="67"/>
        <v>0</v>
      </c>
      <c r="AC952" s="10">
        <f t="shared" si="66"/>
        <v>0</v>
      </c>
      <c r="AD952" s="10">
        <f t="shared" si="66"/>
        <v>5.9999999999998721E-2</v>
      </c>
      <c r="AE952" s="10">
        <f t="shared" si="66"/>
        <v>0</v>
      </c>
      <c r="AF952" s="10">
        <f t="shared" si="66"/>
        <v>0</v>
      </c>
      <c r="AG952" s="10">
        <f t="shared" si="65"/>
        <v>0</v>
      </c>
      <c r="AH952" s="10">
        <f t="shared" si="65"/>
        <v>0</v>
      </c>
      <c r="AI952" s="10">
        <f t="shared" si="65"/>
        <v>0</v>
      </c>
      <c r="AJ952" s="10"/>
      <c r="AK952" s="10"/>
      <c r="AL952" s="10"/>
      <c r="AM952" s="10"/>
      <c r="AN952" s="10"/>
      <c r="AO952" s="10"/>
      <c r="AP952" s="10"/>
      <c r="AQ952" s="10"/>
      <c r="AR952" s="10"/>
      <c r="AS952" s="10"/>
      <c r="AT952" s="10"/>
      <c r="AU952" s="10"/>
      <c r="AV952" s="10"/>
      <c r="AW952" s="10"/>
      <c r="AX952" s="10"/>
      <c r="AY952" s="10"/>
      <c r="AZ952" s="10"/>
      <c r="BA952" s="10"/>
      <c r="BB952" s="10"/>
      <c r="BC952" s="10"/>
      <c r="BD952" s="10"/>
      <c r="BE952" s="173"/>
    </row>
    <row r="953" spans="1:57" ht="16" thickTop="1">
      <c r="A953" s="690">
        <v>0.54166666666666663</v>
      </c>
      <c r="B953" s="91">
        <v>18.149999999999999</v>
      </c>
      <c r="C953" s="91">
        <v>19.940000000000001</v>
      </c>
      <c r="D953" s="91">
        <v>19.71</v>
      </c>
      <c r="E953" s="91">
        <v>18.670000000000002</v>
      </c>
      <c r="F953" s="91">
        <v>18.920000000000002</v>
      </c>
      <c r="G953" s="91">
        <v>20.37</v>
      </c>
      <c r="H953" s="91">
        <v>18.87</v>
      </c>
      <c r="I953" s="91">
        <v>16.86</v>
      </c>
      <c r="J953" s="345">
        <v>16.32</v>
      </c>
      <c r="K953" s="91">
        <v>19.05</v>
      </c>
      <c r="L953" s="91">
        <v>21.56</v>
      </c>
      <c r="M953" s="91">
        <v>18.420000000000002</v>
      </c>
      <c r="N953" s="91">
        <v>20.89</v>
      </c>
      <c r="O953" s="91">
        <v>19.850000000000001</v>
      </c>
      <c r="P953" s="91">
        <v>20.09</v>
      </c>
      <c r="Q953" s="91">
        <v>16.54</v>
      </c>
      <c r="R953" s="676"/>
      <c r="S953" s="673">
        <v>0.54166666666666663</v>
      </c>
      <c r="T953" s="91">
        <f t="shared" si="68"/>
        <v>0</v>
      </c>
      <c r="U953" s="91">
        <f t="shared" si="68"/>
        <v>0</v>
      </c>
      <c r="V953" s="91">
        <f t="shared" si="68"/>
        <v>1.0000000000001563E-2</v>
      </c>
      <c r="W953" s="91">
        <f t="shared" si="68"/>
        <v>0</v>
      </c>
      <c r="X953" s="91">
        <f t="shared" si="67"/>
        <v>0</v>
      </c>
      <c r="Y953" s="91">
        <f t="shared" si="67"/>
        <v>0</v>
      </c>
      <c r="Z953" s="91">
        <f t="shared" si="67"/>
        <v>8.9999999999999858E-2</v>
      </c>
      <c r="AA953" s="91">
        <f t="shared" si="67"/>
        <v>0</v>
      </c>
      <c r="AB953" s="345">
        <f t="shared" si="67"/>
        <v>0</v>
      </c>
      <c r="AC953" s="91">
        <f t="shared" si="66"/>
        <v>0</v>
      </c>
      <c r="AD953" s="91">
        <f t="shared" si="66"/>
        <v>5.9999999999998721E-2</v>
      </c>
      <c r="AE953" s="91">
        <f t="shared" si="66"/>
        <v>0</v>
      </c>
      <c r="AF953" s="91">
        <f t="shared" si="66"/>
        <v>0</v>
      </c>
      <c r="AG953" s="91">
        <f t="shared" si="65"/>
        <v>0</v>
      </c>
      <c r="AH953" s="91">
        <f t="shared" si="65"/>
        <v>0</v>
      </c>
      <c r="AI953" s="91">
        <f t="shared" si="65"/>
        <v>0</v>
      </c>
      <c r="AJ953" s="10"/>
      <c r="AK953" s="10"/>
      <c r="AL953" s="10"/>
      <c r="AM953" s="10"/>
      <c r="AN953" s="10"/>
      <c r="AO953" s="10"/>
      <c r="AP953" s="10"/>
      <c r="AQ953" s="10"/>
      <c r="AR953" s="10"/>
      <c r="AS953" s="10"/>
      <c r="AT953" s="10"/>
      <c r="AU953" s="10"/>
      <c r="AV953" s="10"/>
      <c r="AW953" s="10"/>
      <c r="AX953" s="10"/>
      <c r="AY953" s="10"/>
      <c r="AZ953" s="10"/>
      <c r="BA953" s="10"/>
      <c r="BB953" s="10"/>
      <c r="BC953" s="10"/>
      <c r="BD953" s="10"/>
      <c r="BE953" s="173"/>
    </row>
    <row r="954" spans="1:57">
      <c r="A954" s="691">
        <v>0.54513888888888895</v>
      </c>
      <c r="B954" s="10">
        <v>18.149999999999999</v>
      </c>
      <c r="C954" s="10">
        <v>19.95</v>
      </c>
      <c r="D954" s="10">
        <v>19.829999999999998</v>
      </c>
      <c r="E954" s="10">
        <v>18.670000000000002</v>
      </c>
      <c r="F954" s="10">
        <v>18.920000000000002</v>
      </c>
      <c r="G954" s="10">
        <v>20.37</v>
      </c>
      <c r="H954" s="10">
        <v>18.91</v>
      </c>
      <c r="I954" s="10">
        <v>16.86</v>
      </c>
      <c r="J954" s="13">
        <v>16.32</v>
      </c>
      <c r="K954" s="10">
        <v>19.05</v>
      </c>
      <c r="L954" s="10">
        <v>21.56</v>
      </c>
      <c r="M954" s="10">
        <v>18.420000000000002</v>
      </c>
      <c r="N954" s="10">
        <v>20.89</v>
      </c>
      <c r="O954" s="10">
        <v>19.850000000000001</v>
      </c>
      <c r="P954" s="10">
        <v>20.21</v>
      </c>
      <c r="Q954" s="10">
        <v>16.54</v>
      </c>
      <c r="R954" s="676"/>
      <c r="S954" s="692">
        <v>0.54513888888888895</v>
      </c>
      <c r="T954" s="10">
        <f t="shared" si="68"/>
        <v>0</v>
      </c>
      <c r="U954" s="10">
        <f t="shared" si="68"/>
        <v>9.9999999999980105E-3</v>
      </c>
      <c r="V954" s="10">
        <f t="shared" si="68"/>
        <v>0.11999999999999744</v>
      </c>
      <c r="W954" s="10">
        <f t="shared" si="68"/>
        <v>0</v>
      </c>
      <c r="X954" s="10">
        <f t="shared" si="67"/>
        <v>0</v>
      </c>
      <c r="Y954" s="10">
        <f t="shared" si="67"/>
        <v>0</v>
      </c>
      <c r="Z954" s="10">
        <f t="shared" si="67"/>
        <v>3.9999999999999147E-2</v>
      </c>
      <c r="AA954" s="10">
        <f t="shared" si="67"/>
        <v>0</v>
      </c>
      <c r="AB954" s="13">
        <f t="shared" si="67"/>
        <v>0</v>
      </c>
      <c r="AC954" s="10">
        <f t="shared" si="66"/>
        <v>0</v>
      </c>
      <c r="AD954" s="10">
        <f t="shared" si="66"/>
        <v>0</v>
      </c>
      <c r="AE954" s="10">
        <f t="shared" si="66"/>
        <v>0</v>
      </c>
      <c r="AF954" s="10">
        <f t="shared" si="66"/>
        <v>0</v>
      </c>
      <c r="AG954" s="10">
        <f t="shared" si="65"/>
        <v>0</v>
      </c>
      <c r="AH954" s="10">
        <f t="shared" si="65"/>
        <v>0.12000000000000099</v>
      </c>
      <c r="AI954" s="10">
        <f t="shared" si="65"/>
        <v>0</v>
      </c>
      <c r="AJ954" s="10"/>
      <c r="AK954" s="10"/>
      <c r="AL954" s="10"/>
      <c r="AM954" s="10"/>
      <c r="AN954" s="10"/>
      <c r="AO954" s="10"/>
      <c r="AP954" s="10"/>
      <c r="AQ954" s="10"/>
      <c r="AR954" s="10"/>
      <c r="AS954" s="10"/>
      <c r="AT954" s="10"/>
      <c r="AU954" s="10"/>
      <c r="AV954" s="10"/>
      <c r="AW954" s="10"/>
      <c r="AX954" s="10"/>
      <c r="AY954" s="10"/>
      <c r="AZ954" s="10"/>
      <c r="BA954" s="10"/>
      <c r="BB954" s="10"/>
      <c r="BC954" s="10"/>
      <c r="BD954" s="10"/>
      <c r="BE954" s="173"/>
    </row>
    <row r="955" spans="1:57">
      <c r="A955" s="691">
        <v>0.54861111111111105</v>
      </c>
      <c r="B955" s="10">
        <v>18.149999999999999</v>
      </c>
      <c r="C955" s="10">
        <v>19.95</v>
      </c>
      <c r="D955" s="10">
        <v>19.829999999999998</v>
      </c>
      <c r="E955" s="10">
        <v>18.670000000000002</v>
      </c>
      <c r="F955" s="10">
        <v>18.920000000000002</v>
      </c>
      <c r="G955" s="10">
        <v>20.420000000000002</v>
      </c>
      <c r="H955" s="10">
        <v>18.91</v>
      </c>
      <c r="I955" s="10">
        <v>16.86</v>
      </c>
      <c r="J955" s="13">
        <v>16.32</v>
      </c>
      <c r="K955" s="10">
        <v>19.05</v>
      </c>
      <c r="L955" s="10">
        <v>21.56</v>
      </c>
      <c r="M955" s="10">
        <v>18.420000000000002</v>
      </c>
      <c r="N955" s="10">
        <v>20.89</v>
      </c>
      <c r="O955" s="10">
        <v>19.850000000000001</v>
      </c>
      <c r="P955" s="10">
        <v>20.27</v>
      </c>
      <c r="Q955" s="10">
        <v>16.54</v>
      </c>
      <c r="R955" s="676"/>
      <c r="S955" s="692">
        <v>0.54861111111111105</v>
      </c>
      <c r="T955" s="10">
        <f t="shared" si="68"/>
        <v>0</v>
      </c>
      <c r="U955" s="10">
        <f t="shared" si="68"/>
        <v>0</v>
      </c>
      <c r="V955" s="10">
        <f t="shared" si="68"/>
        <v>0</v>
      </c>
      <c r="W955" s="10">
        <f t="shared" si="68"/>
        <v>0</v>
      </c>
      <c r="X955" s="10">
        <f t="shared" si="67"/>
        <v>0</v>
      </c>
      <c r="Y955" s="10">
        <f t="shared" si="67"/>
        <v>5.0000000000000711E-2</v>
      </c>
      <c r="Z955" s="10">
        <f t="shared" si="67"/>
        <v>0</v>
      </c>
      <c r="AA955" s="10">
        <f t="shared" si="67"/>
        <v>0</v>
      </c>
      <c r="AB955" s="13">
        <f t="shared" si="67"/>
        <v>0</v>
      </c>
      <c r="AC955" s="10">
        <f t="shared" si="66"/>
        <v>0</v>
      </c>
      <c r="AD955" s="10">
        <f t="shared" si="66"/>
        <v>0</v>
      </c>
      <c r="AE955" s="10">
        <f t="shared" si="66"/>
        <v>0</v>
      </c>
      <c r="AF955" s="10">
        <f t="shared" si="66"/>
        <v>0</v>
      </c>
      <c r="AG955" s="10">
        <f t="shared" si="65"/>
        <v>0</v>
      </c>
      <c r="AH955" s="10">
        <f t="shared" si="65"/>
        <v>5.9999999999998721E-2</v>
      </c>
      <c r="AI955" s="10">
        <f t="shared" si="65"/>
        <v>0</v>
      </c>
      <c r="AJ955" s="10"/>
      <c r="AK955" s="10"/>
      <c r="AL955" s="10"/>
      <c r="AM955" s="10"/>
      <c r="AN955" s="10"/>
      <c r="AO955" s="10"/>
      <c r="AP955" s="10"/>
      <c r="AQ955" s="10"/>
      <c r="AR955" s="10"/>
      <c r="AS955" s="10"/>
      <c r="AT955" s="10"/>
      <c r="AU955" s="10"/>
      <c r="AV955" s="10"/>
      <c r="AW955" s="10"/>
      <c r="AX955" s="10"/>
      <c r="AY955" s="10"/>
      <c r="AZ955" s="10"/>
      <c r="BA955" s="10"/>
      <c r="BB955" s="10"/>
      <c r="BC955" s="10"/>
      <c r="BD955" s="10"/>
      <c r="BE955" s="173"/>
    </row>
    <row r="956" spans="1:57">
      <c r="A956" s="691">
        <v>0.55208333333333337</v>
      </c>
      <c r="B956" s="10">
        <v>18.149999999999999</v>
      </c>
      <c r="C956" s="10">
        <v>19.95</v>
      </c>
      <c r="D956" s="10">
        <v>19.829999999999998</v>
      </c>
      <c r="E956" s="10">
        <v>18.670000000000002</v>
      </c>
      <c r="F956" s="10">
        <v>18.920000000000002</v>
      </c>
      <c r="G956" s="10">
        <v>20.52</v>
      </c>
      <c r="H956" s="10">
        <v>18.91</v>
      </c>
      <c r="I956" s="10">
        <v>16.86</v>
      </c>
      <c r="J956" s="13">
        <v>16.350000000000001</v>
      </c>
      <c r="K956" s="10">
        <v>19.05</v>
      </c>
      <c r="L956" s="10">
        <v>21.56</v>
      </c>
      <c r="M956" s="10">
        <v>18.420000000000002</v>
      </c>
      <c r="N956" s="10">
        <v>20.89</v>
      </c>
      <c r="O956" s="10">
        <v>19.850000000000001</v>
      </c>
      <c r="P956" s="10">
        <v>20.27</v>
      </c>
      <c r="Q956" s="10">
        <v>16.54</v>
      </c>
      <c r="R956" s="676"/>
      <c r="S956" s="692">
        <v>0.55208333333333337</v>
      </c>
      <c r="T956" s="10">
        <f t="shared" si="68"/>
        <v>0</v>
      </c>
      <c r="U956" s="10">
        <f t="shared" si="68"/>
        <v>0</v>
      </c>
      <c r="V956" s="10">
        <f t="shared" si="68"/>
        <v>0</v>
      </c>
      <c r="W956" s="10">
        <f t="shared" si="68"/>
        <v>0</v>
      </c>
      <c r="X956" s="10">
        <f t="shared" si="67"/>
        <v>0</v>
      </c>
      <c r="Y956" s="10">
        <f t="shared" si="67"/>
        <v>9.9999999999997868E-2</v>
      </c>
      <c r="Z956" s="10">
        <f t="shared" si="67"/>
        <v>0</v>
      </c>
      <c r="AA956" s="10">
        <f t="shared" si="67"/>
        <v>0</v>
      </c>
      <c r="AB956" s="13">
        <f t="shared" si="67"/>
        <v>3.0000000000001137E-2</v>
      </c>
      <c r="AC956" s="10">
        <f t="shared" si="66"/>
        <v>0</v>
      </c>
      <c r="AD956" s="10">
        <f t="shared" si="66"/>
        <v>0</v>
      </c>
      <c r="AE956" s="10">
        <f t="shared" si="66"/>
        <v>0</v>
      </c>
      <c r="AF956" s="10">
        <f t="shared" si="66"/>
        <v>0</v>
      </c>
      <c r="AG956" s="10">
        <f t="shared" si="65"/>
        <v>0</v>
      </c>
      <c r="AH956" s="10">
        <f t="shared" si="65"/>
        <v>0</v>
      </c>
      <c r="AI956" s="10">
        <f t="shared" si="65"/>
        <v>0</v>
      </c>
      <c r="AJ956" s="10"/>
      <c r="AK956" s="10"/>
      <c r="AL956" s="10"/>
      <c r="AM956" s="10"/>
      <c r="AN956" s="10"/>
      <c r="AO956" s="10"/>
      <c r="AP956" s="10"/>
      <c r="AQ956" s="10"/>
      <c r="AR956" s="10"/>
      <c r="AS956" s="10"/>
      <c r="AT956" s="10"/>
      <c r="AU956" s="10"/>
      <c r="AV956" s="10"/>
      <c r="AW956" s="10"/>
      <c r="AX956" s="10"/>
      <c r="AY956" s="10"/>
      <c r="AZ956" s="10"/>
      <c r="BA956" s="10"/>
      <c r="BB956" s="10"/>
      <c r="BC956" s="10"/>
      <c r="BD956" s="10"/>
      <c r="BE956" s="173"/>
    </row>
    <row r="957" spans="1:57">
      <c r="A957" s="691">
        <v>0.55555555555555558</v>
      </c>
      <c r="B957" s="10">
        <v>18.149999999999999</v>
      </c>
      <c r="C957" s="10">
        <v>19.95</v>
      </c>
      <c r="D957" s="10">
        <v>19.829999999999998</v>
      </c>
      <c r="E957" s="10">
        <v>18.670000000000002</v>
      </c>
      <c r="F957" s="10">
        <v>18.93</v>
      </c>
      <c r="G957" s="10">
        <v>20.52</v>
      </c>
      <c r="H957" s="10">
        <v>18.91</v>
      </c>
      <c r="I957" s="10">
        <v>16.86</v>
      </c>
      <c r="J957" s="13">
        <v>16.350000000000001</v>
      </c>
      <c r="K957" s="10">
        <v>19.05</v>
      </c>
      <c r="L957" s="10">
        <v>21.56</v>
      </c>
      <c r="M957" s="10">
        <v>18.420000000000002</v>
      </c>
      <c r="N957" s="10">
        <v>20.89</v>
      </c>
      <c r="O957" s="10">
        <v>19.850000000000001</v>
      </c>
      <c r="P957" s="10">
        <v>20.27</v>
      </c>
      <c r="Q957" s="10">
        <v>16.54</v>
      </c>
      <c r="R957" s="676"/>
      <c r="S957" s="692">
        <v>0.55555555555555558</v>
      </c>
      <c r="T957" s="10">
        <f t="shared" si="68"/>
        <v>0</v>
      </c>
      <c r="U957" s="10">
        <f t="shared" si="68"/>
        <v>0</v>
      </c>
      <c r="V957" s="10">
        <f t="shared" si="68"/>
        <v>0</v>
      </c>
      <c r="W957" s="10">
        <f t="shared" si="68"/>
        <v>0</v>
      </c>
      <c r="X957" s="10">
        <f t="shared" si="67"/>
        <v>9.9999999999980105E-3</v>
      </c>
      <c r="Y957" s="10">
        <f t="shared" si="67"/>
        <v>0</v>
      </c>
      <c r="Z957" s="10">
        <f t="shared" si="67"/>
        <v>0</v>
      </c>
      <c r="AA957" s="10">
        <f t="shared" si="67"/>
        <v>0</v>
      </c>
      <c r="AB957" s="13">
        <f t="shared" si="67"/>
        <v>0</v>
      </c>
      <c r="AC957" s="10">
        <f t="shared" si="66"/>
        <v>0</v>
      </c>
      <c r="AD957" s="10">
        <f t="shared" si="66"/>
        <v>0</v>
      </c>
      <c r="AE957" s="10">
        <f t="shared" si="66"/>
        <v>0</v>
      </c>
      <c r="AF957" s="10">
        <f t="shared" si="66"/>
        <v>0</v>
      </c>
      <c r="AG957" s="10">
        <f t="shared" si="65"/>
        <v>0</v>
      </c>
      <c r="AH957" s="10">
        <f t="shared" si="65"/>
        <v>0</v>
      </c>
      <c r="AI957" s="10">
        <f t="shared" si="65"/>
        <v>0</v>
      </c>
      <c r="AJ957" s="10"/>
      <c r="AK957" s="10"/>
      <c r="AL957" s="10"/>
      <c r="AM957" s="10"/>
      <c r="AN957" s="10"/>
      <c r="AO957" s="10"/>
      <c r="AP957" s="10"/>
      <c r="AQ957" s="10"/>
      <c r="AR957" s="10"/>
      <c r="AS957" s="10"/>
      <c r="AT957" s="10"/>
      <c r="AU957" s="10"/>
      <c r="AV957" s="10"/>
      <c r="AW957" s="10"/>
      <c r="AX957" s="10"/>
      <c r="AY957" s="10"/>
      <c r="AZ957" s="10"/>
      <c r="BA957" s="10"/>
      <c r="BB957" s="10"/>
      <c r="BC957" s="10"/>
      <c r="BD957" s="10"/>
      <c r="BE957" s="173"/>
    </row>
    <row r="958" spans="1:57">
      <c r="A958" s="691">
        <v>0.55902777777777779</v>
      </c>
      <c r="B958" s="10">
        <v>18.149999999999999</v>
      </c>
      <c r="C958" s="10">
        <v>19.95</v>
      </c>
      <c r="D958" s="10">
        <v>19.829999999999998</v>
      </c>
      <c r="E958" s="10">
        <v>18.670000000000002</v>
      </c>
      <c r="F958" s="10">
        <v>18.93</v>
      </c>
      <c r="G958" s="10">
        <v>20.53</v>
      </c>
      <c r="H958" s="10">
        <v>18.91</v>
      </c>
      <c r="I958" s="10">
        <v>16.86</v>
      </c>
      <c r="J958" s="13">
        <v>16.350000000000001</v>
      </c>
      <c r="K958" s="10">
        <v>19.399999999999999</v>
      </c>
      <c r="L958" s="10">
        <v>21.56</v>
      </c>
      <c r="M958" s="10">
        <v>18.420000000000002</v>
      </c>
      <c r="N958" s="10">
        <v>20.89</v>
      </c>
      <c r="O958" s="10">
        <v>19.850000000000001</v>
      </c>
      <c r="P958" s="10">
        <v>20.27</v>
      </c>
      <c r="Q958" s="10">
        <v>16.54</v>
      </c>
      <c r="R958" s="676"/>
      <c r="S958" s="692">
        <v>0.55902777777777779</v>
      </c>
      <c r="T958" s="10">
        <f t="shared" si="68"/>
        <v>0</v>
      </c>
      <c r="U958" s="10">
        <f t="shared" si="68"/>
        <v>0</v>
      </c>
      <c r="V958" s="10">
        <f t="shared" si="68"/>
        <v>0</v>
      </c>
      <c r="W958" s="10">
        <f t="shared" si="68"/>
        <v>0</v>
      </c>
      <c r="X958" s="10">
        <f t="shared" si="67"/>
        <v>0</v>
      </c>
      <c r="Y958" s="10">
        <f t="shared" si="67"/>
        <v>1.0000000000001563E-2</v>
      </c>
      <c r="Z958" s="10">
        <f t="shared" si="67"/>
        <v>0</v>
      </c>
      <c r="AA958" s="10">
        <f t="shared" si="67"/>
        <v>0</v>
      </c>
      <c r="AB958" s="13">
        <f t="shared" si="67"/>
        <v>0</v>
      </c>
      <c r="AC958" s="10">
        <f t="shared" si="66"/>
        <v>0.34999999999999787</v>
      </c>
      <c r="AD958" s="10">
        <f t="shared" si="66"/>
        <v>0</v>
      </c>
      <c r="AE958" s="10">
        <f t="shared" si="66"/>
        <v>0</v>
      </c>
      <c r="AF958" s="10">
        <f t="shared" si="66"/>
        <v>0</v>
      </c>
      <c r="AG958" s="10">
        <f t="shared" si="65"/>
        <v>0</v>
      </c>
      <c r="AH958" s="10">
        <f t="shared" si="65"/>
        <v>0</v>
      </c>
      <c r="AI958" s="10">
        <f t="shared" si="65"/>
        <v>0</v>
      </c>
      <c r="AJ958" s="10"/>
      <c r="AK958" s="10"/>
      <c r="AL958" s="10"/>
      <c r="AM958" s="10"/>
      <c r="AN958" s="10"/>
      <c r="AO958" s="10"/>
      <c r="AP958" s="10"/>
      <c r="AQ958" s="10"/>
      <c r="AR958" s="10"/>
      <c r="AS958" s="10"/>
      <c r="AT958" s="10"/>
      <c r="AU958" s="10"/>
      <c r="AV958" s="10"/>
      <c r="AW958" s="10"/>
      <c r="AX958" s="10"/>
      <c r="AY958" s="10"/>
      <c r="AZ958" s="10"/>
      <c r="BA958" s="10"/>
      <c r="BB958" s="10"/>
      <c r="BC958" s="10"/>
      <c r="BD958" s="10"/>
      <c r="BE958" s="173"/>
    </row>
    <row r="959" spans="1:57">
      <c r="A959" s="691">
        <v>0.5625</v>
      </c>
      <c r="B959" s="10">
        <v>18.149999999999999</v>
      </c>
      <c r="C959" s="10">
        <v>19.95</v>
      </c>
      <c r="D959" s="10">
        <v>19.829999999999998</v>
      </c>
      <c r="E959" s="10">
        <v>18.670000000000002</v>
      </c>
      <c r="F959" s="10">
        <v>18.93</v>
      </c>
      <c r="G959" s="10">
        <v>20.53</v>
      </c>
      <c r="H959" s="10">
        <v>18.91</v>
      </c>
      <c r="I959" s="10">
        <v>16.86</v>
      </c>
      <c r="J959" s="13">
        <v>16.350000000000001</v>
      </c>
      <c r="K959" s="10">
        <v>19.420000000000002</v>
      </c>
      <c r="L959" s="10">
        <v>21.57</v>
      </c>
      <c r="M959" s="10">
        <v>18.420000000000002</v>
      </c>
      <c r="N959" s="10">
        <v>20.89</v>
      </c>
      <c r="O959" s="10">
        <v>19.850000000000001</v>
      </c>
      <c r="P959" s="10">
        <v>20.27</v>
      </c>
      <c r="Q959" s="10">
        <v>16.54</v>
      </c>
      <c r="R959" s="676"/>
      <c r="S959" s="692">
        <v>0.5625</v>
      </c>
      <c r="T959" s="10">
        <f t="shared" si="68"/>
        <v>0</v>
      </c>
      <c r="U959" s="10">
        <f t="shared" si="68"/>
        <v>0</v>
      </c>
      <c r="V959" s="10">
        <f t="shared" si="68"/>
        <v>0</v>
      </c>
      <c r="W959" s="10">
        <f t="shared" si="68"/>
        <v>0</v>
      </c>
      <c r="X959" s="10">
        <f t="shared" si="67"/>
        <v>0</v>
      </c>
      <c r="Y959" s="10">
        <f t="shared" si="67"/>
        <v>0</v>
      </c>
      <c r="Z959" s="10">
        <f t="shared" si="67"/>
        <v>0</v>
      </c>
      <c r="AA959" s="10">
        <f t="shared" si="67"/>
        <v>0</v>
      </c>
      <c r="AB959" s="13">
        <f t="shared" si="67"/>
        <v>0</v>
      </c>
      <c r="AC959" s="10">
        <f t="shared" si="66"/>
        <v>2.0000000000003126E-2</v>
      </c>
      <c r="AD959" s="10">
        <f t="shared" si="66"/>
        <v>1.0000000000001563E-2</v>
      </c>
      <c r="AE959" s="10">
        <f t="shared" si="66"/>
        <v>0</v>
      </c>
      <c r="AF959" s="10">
        <f t="shared" si="66"/>
        <v>0</v>
      </c>
      <c r="AG959" s="10">
        <f t="shared" si="65"/>
        <v>0</v>
      </c>
      <c r="AH959" s="10">
        <f t="shared" si="65"/>
        <v>0</v>
      </c>
      <c r="AI959" s="10">
        <f t="shared" si="65"/>
        <v>0</v>
      </c>
      <c r="AJ959" s="10"/>
      <c r="AK959" s="10"/>
      <c r="AL959" s="10"/>
      <c r="AM959" s="10"/>
      <c r="AN959" s="10"/>
      <c r="AO959" s="10"/>
      <c r="AP959" s="10"/>
      <c r="AQ959" s="10"/>
      <c r="AR959" s="10"/>
      <c r="AS959" s="10"/>
      <c r="AT959" s="10"/>
      <c r="AU959" s="10"/>
      <c r="AV959" s="10"/>
      <c r="AW959" s="10"/>
      <c r="AX959" s="10"/>
      <c r="AY959" s="10"/>
      <c r="AZ959" s="10"/>
      <c r="BA959" s="10"/>
      <c r="BB959" s="10"/>
      <c r="BC959" s="10"/>
      <c r="BD959" s="10"/>
      <c r="BE959" s="173"/>
    </row>
    <row r="960" spans="1:57">
      <c r="A960" s="691">
        <v>0.56597222222222221</v>
      </c>
      <c r="B960" s="10">
        <v>18.16</v>
      </c>
      <c r="C960" s="10">
        <v>19.95</v>
      </c>
      <c r="D960" s="10">
        <v>19.829999999999998</v>
      </c>
      <c r="E960" s="10">
        <v>18.670000000000002</v>
      </c>
      <c r="F960" s="10">
        <v>18.93</v>
      </c>
      <c r="G960" s="10">
        <v>20.53</v>
      </c>
      <c r="H960" s="10">
        <v>18.91</v>
      </c>
      <c r="I960" s="10">
        <v>16.86</v>
      </c>
      <c r="J960" s="13">
        <v>16.350000000000001</v>
      </c>
      <c r="K960" s="10">
        <v>19.45</v>
      </c>
      <c r="L960" s="10">
        <v>21.57</v>
      </c>
      <c r="M960" s="10">
        <v>18.420000000000002</v>
      </c>
      <c r="N960" s="10">
        <v>20.89</v>
      </c>
      <c r="O960" s="10">
        <v>19.850000000000001</v>
      </c>
      <c r="P960" s="10">
        <v>20.27</v>
      </c>
      <c r="Q960" s="10">
        <v>16.54</v>
      </c>
      <c r="R960" s="676"/>
      <c r="S960" s="692">
        <v>0.56597222222222221</v>
      </c>
      <c r="T960" s="10">
        <f t="shared" si="68"/>
        <v>1.0000000000001563E-2</v>
      </c>
      <c r="U960" s="10">
        <f t="shared" si="68"/>
        <v>0</v>
      </c>
      <c r="V960" s="10">
        <f t="shared" si="68"/>
        <v>0</v>
      </c>
      <c r="W960" s="10">
        <f t="shared" si="68"/>
        <v>0</v>
      </c>
      <c r="X960" s="10">
        <f t="shared" si="67"/>
        <v>0</v>
      </c>
      <c r="Y960" s="10">
        <f t="shared" si="67"/>
        <v>0</v>
      </c>
      <c r="Z960" s="10">
        <f t="shared" si="67"/>
        <v>0</v>
      </c>
      <c r="AA960" s="10">
        <f t="shared" si="67"/>
        <v>0</v>
      </c>
      <c r="AB960" s="13">
        <f t="shared" si="67"/>
        <v>0</v>
      </c>
      <c r="AC960" s="10">
        <f t="shared" si="66"/>
        <v>2.9999999999997584E-2</v>
      </c>
      <c r="AD960" s="10">
        <f t="shared" si="66"/>
        <v>0</v>
      </c>
      <c r="AE960" s="10">
        <f t="shared" si="66"/>
        <v>0</v>
      </c>
      <c r="AF960" s="10">
        <f t="shared" si="66"/>
        <v>0</v>
      </c>
      <c r="AG960" s="10">
        <f t="shared" si="65"/>
        <v>0</v>
      </c>
      <c r="AH960" s="10">
        <f t="shared" si="65"/>
        <v>0</v>
      </c>
      <c r="AI960" s="10">
        <f t="shared" si="65"/>
        <v>0</v>
      </c>
      <c r="AJ960" s="10"/>
      <c r="AK960" s="10"/>
      <c r="AL960" s="10"/>
      <c r="AM960" s="10"/>
      <c r="AN960" s="10"/>
      <c r="AO960" s="10"/>
      <c r="AP960" s="10"/>
      <c r="AQ960" s="10"/>
      <c r="AR960" s="10"/>
      <c r="AS960" s="10"/>
      <c r="AT960" s="10"/>
      <c r="AU960" s="10"/>
      <c r="AV960" s="10"/>
      <c r="AW960" s="10"/>
      <c r="AX960" s="10"/>
      <c r="AY960" s="10"/>
      <c r="AZ960" s="10"/>
      <c r="BA960" s="10"/>
      <c r="BB960" s="10"/>
      <c r="BC960" s="10"/>
      <c r="BD960" s="10"/>
      <c r="BE960" s="173"/>
    </row>
    <row r="961" spans="1:57">
      <c r="A961" s="691">
        <v>0.56944444444444442</v>
      </c>
      <c r="B961" s="10">
        <v>18.190000000000001</v>
      </c>
      <c r="C961" s="10">
        <v>19.95</v>
      </c>
      <c r="D961" s="10">
        <v>19.829999999999998</v>
      </c>
      <c r="E961" s="10">
        <v>18.670000000000002</v>
      </c>
      <c r="F961" s="10">
        <v>18.93</v>
      </c>
      <c r="G961" s="10">
        <v>20.53</v>
      </c>
      <c r="H961" s="10">
        <v>18.91</v>
      </c>
      <c r="I961" s="10">
        <v>16.86</v>
      </c>
      <c r="J961" s="13">
        <v>16.350000000000001</v>
      </c>
      <c r="K961" s="10">
        <v>19.45</v>
      </c>
      <c r="L961" s="10">
        <v>21.57</v>
      </c>
      <c r="M961" s="10">
        <v>18.420000000000002</v>
      </c>
      <c r="N961" s="10">
        <v>20.89</v>
      </c>
      <c r="O961" s="10">
        <v>19.850000000000001</v>
      </c>
      <c r="P961" s="10">
        <v>20.27</v>
      </c>
      <c r="Q961" s="10">
        <v>16.54</v>
      </c>
      <c r="R961" s="676"/>
      <c r="S961" s="692">
        <v>0.56944444444444442</v>
      </c>
      <c r="T961" s="10">
        <f t="shared" si="68"/>
        <v>3.0000000000001137E-2</v>
      </c>
      <c r="U961" s="10">
        <f t="shared" si="68"/>
        <v>0</v>
      </c>
      <c r="V961" s="10">
        <f t="shared" si="68"/>
        <v>0</v>
      </c>
      <c r="W961" s="10">
        <f t="shared" si="68"/>
        <v>0</v>
      </c>
      <c r="X961" s="10">
        <f t="shared" si="67"/>
        <v>0</v>
      </c>
      <c r="Y961" s="10">
        <f t="shared" si="67"/>
        <v>0</v>
      </c>
      <c r="Z961" s="10">
        <f t="shared" si="67"/>
        <v>0</v>
      </c>
      <c r="AA961" s="10">
        <f t="shared" si="67"/>
        <v>0</v>
      </c>
      <c r="AB961" s="13">
        <f t="shared" si="67"/>
        <v>0</v>
      </c>
      <c r="AC961" s="10">
        <f t="shared" si="66"/>
        <v>0</v>
      </c>
      <c r="AD961" s="10">
        <f t="shared" si="66"/>
        <v>0</v>
      </c>
      <c r="AE961" s="10">
        <f t="shared" si="66"/>
        <v>0</v>
      </c>
      <c r="AF961" s="10">
        <f t="shared" si="66"/>
        <v>0</v>
      </c>
      <c r="AG961" s="10">
        <f t="shared" si="65"/>
        <v>0</v>
      </c>
      <c r="AH961" s="10">
        <f t="shared" si="65"/>
        <v>0</v>
      </c>
      <c r="AI961" s="10">
        <f t="shared" si="65"/>
        <v>0</v>
      </c>
      <c r="AJ961" s="10"/>
      <c r="AK961" s="10"/>
      <c r="AL961" s="10"/>
      <c r="AM961" s="10"/>
      <c r="AN961" s="10"/>
      <c r="AO961" s="10"/>
      <c r="AP961" s="10"/>
      <c r="AQ961" s="10"/>
      <c r="AR961" s="10"/>
      <c r="AS961" s="10"/>
      <c r="AT961" s="10"/>
      <c r="AU961" s="10"/>
      <c r="AV961" s="10"/>
      <c r="AW961" s="10"/>
      <c r="AX961" s="10"/>
      <c r="AY961" s="10"/>
      <c r="AZ961" s="10"/>
      <c r="BA961" s="10"/>
      <c r="BB961" s="10"/>
      <c r="BC961" s="10"/>
      <c r="BD961" s="10"/>
      <c r="BE961" s="173"/>
    </row>
    <row r="962" spans="1:57">
      <c r="A962" s="691">
        <v>0.57291666666666663</v>
      </c>
      <c r="B962" s="10">
        <v>18.190000000000001</v>
      </c>
      <c r="C962" s="10">
        <v>19.95</v>
      </c>
      <c r="D962" s="10">
        <v>19.829999999999998</v>
      </c>
      <c r="E962" s="10">
        <v>18.670000000000002</v>
      </c>
      <c r="F962" s="10">
        <v>18.93</v>
      </c>
      <c r="G962" s="10">
        <v>20.53</v>
      </c>
      <c r="H962" s="10">
        <v>18.91</v>
      </c>
      <c r="I962" s="10">
        <v>16.86</v>
      </c>
      <c r="J962" s="13">
        <v>16.350000000000001</v>
      </c>
      <c r="K962" s="10">
        <v>19.45</v>
      </c>
      <c r="L962" s="10">
        <v>21.57</v>
      </c>
      <c r="M962" s="10">
        <v>18.420000000000002</v>
      </c>
      <c r="N962" s="10">
        <v>20.89</v>
      </c>
      <c r="O962" s="10">
        <v>19.850000000000001</v>
      </c>
      <c r="P962" s="10">
        <v>20.27</v>
      </c>
      <c r="Q962" s="10">
        <v>16.54</v>
      </c>
      <c r="R962" s="676"/>
      <c r="S962" s="692">
        <v>0.57291666666666663</v>
      </c>
      <c r="T962" s="10">
        <f t="shared" si="68"/>
        <v>0</v>
      </c>
      <c r="U962" s="10">
        <f t="shared" si="68"/>
        <v>0</v>
      </c>
      <c r="V962" s="10">
        <f t="shared" si="68"/>
        <v>0</v>
      </c>
      <c r="W962" s="10">
        <f t="shared" si="68"/>
        <v>0</v>
      </c>
      <c r="X962" s="10">
        <f t="shared" si="67"/>
        <v>0</v>
      </c>
      <c r="Y962" s="10">
        <f t="shared" si="67"/>
        <v>0</v>
      </c>
      <c r="Z962" s="10">
        <f t="shared" si="67"/>
        <v>0</v>
      </c>
      <c r="AA962" s="10">
        <f t="shared" si="67"/>
        <v>0</v>
      </c>
      <c r="AB962" s="13">
        <f t="shared" si="67"/>
        <v>0</v>
      </c>
      <c r="AC962" s="10">
        <f t="shared" si="66"/>
        <v>0</v>
      </c>
      <c r="AD962" s="10">
        <f t="shared" si="66"/>
        <v>0</v>
      </c>
      <c r="AE962" s="10">
        <f t="shared" si="66"/>
        <v>0</v>
      </c>
      <c r="AF962" s="10">
        <f t="shared" si="66"/>
        <v>0</v>
      </c>
      <c r="AG962" s="10">
        <f t="shared" si="65"/>
        <v>0</v>
      </c>
      <c r="AH962" s="10">
        <f t="shared" si="65"/>
        <v>0</v>
      </c>
      <c r="AI962" s="10">
        <f t="shared" si="65"/>
        <v>0</v>
      </c>
      <c r="AJ962" s="10"/>
      <c r="AK962" s="10"/>
      <c r="AL962" s="10"/>
      <c r="AM962" s="10"/>
      <c r="AN962" s="10"/>
      <c r="AO962" s="10"/>
      <c r="AP962" s="10"/>
      <c r="AQ962" s="10"/>
      <c r="AR962" s="10"/>
      <c r="AS962" s="10"/>
      <c r="AT962" s="10"/>
      <c r="AU962" s="10"/>
      <c r="AV962" s="10"/>
      <c r="AW962" s="10"/>
      <c r="AX962" s="10"/>
      <c r="AY962" s="10"/>
      <c r="AZ962" s="10"/>
      <c r="BA962" s="10"/>
      <c r="BB962" s="10"/>
      <c r="BC962" s="10"/>
      <c r="BD962" s="10"/>
      <c r="BE962" s="173"/>
    </row>
    <row r="963" spans="1:57">
      <c r="A963" s="691">
        <v>0.57638888888888895</v>
      </c>
      <c r="B963" s="10">
        <v>18.23</v>
      </c>
      <c r="C963" s="10">
        <v>19.95</v>
      </c>
      <c r="D963" s="10">
        <v>19.829999999999998</v>
      </c>
      <c r="E963" s="10">
        <v>18.670000000000002</v>
      </c>
      <c r="F963" s="10">
        <v>18.93</v>
      </c>
      <c r="G963" s="10">
        <v>20.53</v>
      </c>
      <c r="H963" s="10">
        <v>18.91</v>
      </c>
      <c r="I963" s="10">
        <v>16.86</v>
      </c>
      <c r="J963" s="13">
        <v>16.350000000000001</v>
      </c>
      <c r="K963" s="10">
        <v>19.45</v>
      </c>
      <c r="L963" s="10">
        <v>21.57</v>
      </c>
      <c r="M963" s="10">
        <v>18.420000000000002</v>
      </c>
      <c r="N963" s="10">
        <v>20.89</v>
      </c>
      <c r="O963" s="10">
        <v>19.850000000000001</v>
      </c>
      <c r="P963" s="10">
        <v>20.27</v>
      </c>
      <c r="Q963" s="10">
        <v>16.54</v>
      </c>
      <c r="R963" s="676"/>
      <c r="S963" s="692">
        <v>0.57638888888888895</v>
      </c>
      <c r="T963" s="10">
        <f t="shared" si="68"/>
        <v>3.9999999999999147E-2</v>
      </c>
      <c r="U963" s="10">
        <f t="shared" si="68"/>
        <v>0</v>
      </c>
      <c r="V963" s="10">
        <f t="shared" si="68"/>
        <v>0</v>
      </c>
      <c r="W963" s="10">
        <f t="shared" si="68"/>
        <v>0</v>
      </c>
      <c r="X963" s="10">
        <f t="shared" si="67"/>
        <v>0</v>
      </c>
      <c r="Y963" s="10">
        <f t="shared" si="67"/>
        <v>0</v>
      </c>
      <c r="Z963" s="10">
        <f t="shared" si="67"/>
        <v>0</v>
      </c>
      <c r="AA963" s="10">
        <f t="shared" si="67"/>
        <v>0</v>
      </c>
      <c r="AB963" s="13">
        <f t="shared" si="67"/>
        <v>0</v>
      </c>
      <c r="AC963" s="10">
        <f t="shared" si="66"/>
        <v>0</v>
      </c>
      <c r="AD963" s="10">
        <f t="shared" si="66"/>
        <v>0</v>
      </c>
      <c r="AE963" s="10">
        <f t="shared" si="66"/>
        <v>0</v>
      </c>
      <c r="AF963" s="10">
        <f t="shared" si="66"/>
        <v>0</v>
      </c>
      <c r="AG963" s="10">
        <f t="shared" si="65"/>
        <v>0</v>
      </c>
      <c r="AH963" s="10">
        <f t="shared" si="65"/>
        <v>0</v>
      </c>
      <c r="AI963" s="10">
        <f t="shared" si="65"/>
        <v>0</v>
      </c>
      <c r="AJ963" s="10"/>
      <c r="AK963" s="10"/>
      <c r="AL963" s="10"/>
      <c r="AM963" s="10"/>
      <c r="AN963" s="10"/>
      <c r="AO963" s="10"/>
      <c r="AP963" s="10"/>
      <c r="AQ963" s="10"/>
      <c r="AR963" s="10"/>
      <c r="AS963" s="10"/>
      <c r="AT963" s="10"/>
      <c r="AU963" s="10"/>
      <c r="AV963" s="10"/>
      <c r="AW963" s="10"/>
      <c r="AX963" s="10"/>
      <c r="AY963" s="10"/>
      <c r="AZ963" s="10"/>
      <c r="BA963" s="10"/>
      <c r="BB963" s="10"/>
      <c r="BC963" s="10"/>
      <c r="BD963" s="10"/>
      <c r="BE963" s="173"/>
    </row>
    <row r="964" spans="1:57" ht="16" thickBot="1">
      <c r="A964" s="691">
        <v>0.57986111111111105</v>
      </c>
      <c r="B964" s="10">
        <v>18.23</v>
      </c>
      <c r="C964" s="10">
        <v>19.95</v>
      </c>
      <c r="D964" s="10">
        <v>19.829999999999998</v>
      </c>
      <c r="E964" s="10">
        <v>18.670000000000002</v>
      </c>
      <c r="F964" s="10">
        <v>18.93</v>
      </c>
      <c r="G964" s="10">
        <v>20.53</v>
      </c>
      <c r="H964" s="10">
        <v>18.91</v>
      </c>
      <c r="I964" s="10">
        <v>16.86</v>
      </c>
      <c r="J964" s="13">
        <v>16.350000000000001</v>
      </c>
      <c r="K964" s="10">
        <v>19.45</v>
      </c>
      <c r="L964" s="10">
        <v>21.57</v>
      </c>
      <c r="M964" s="10">
        <v>18.420000000000002</v>
      </c>
      <c r="N964" s="10">
        <v>20.89</v>
      </c>
      <c r="O964" s="10">
        <v>19.850000000000001</v>
      </c>
      <c r="P964" s="10">
        <v>20.27</v>
      </c>
      <c r="Q964" s="10">
        <v>16.54</v>
      </c>
      <c r="R964" s="676"/>
      <c r="S964" s="692">
        <v>0.57986111111111105</v>
      </c>
      <c r="T964" s="10">
        <f t="shared" si="68"/>
        <v>0</v>
      </c>
      <c r="U964" s="10">
        <f t="shared" si="68"/>
        <v>0</v>
      </c>
      <c r="V964" s="10">
        <f t="shared" si="68"/>
        <v>0</v>
      </c>
      <c r="W964" s="10">
        <f t="shared" si="68"/>
        <v>0</v>
      </c>
      <c r="X964" s="10">
        <f t="shared" si="67"/>
        <v>0</v>
      </c>
      <c r="Y964" s="10">
        <f t="shared" si="67"/>
        <v>0</v>
      </c>
      <c r="Z964" s="10">
        <f t="shared" si="67"/>
        <v>0</v>
      </c>
      <c r="AA964" s="10">
        <f t="shared" si="67"/>
        <v>0</v>
      </c>
      <c r="AB964" s="13">
        <f t="shared" si="67"/>
        <v>0</v>
      </c>
      <c r="AC964" s="10">
        <f t="shared" si="66"/>
        <v>0</v>
      </c>
      <c r="AD964" s="10">
        <f t="shared" si="66"/>
        <v>0</v>
      </c>
      <c r="AE964" s="10">
        <f t="shared" si="66"/>
        <v>0</v>
      </c>
      <c r="AF964" s="10">
        <f t="shared" si="66"/>
        <v>0</v>
      </c>
      <c r="AG964" s="10">
        <f t="shared" si="65"/>
        <v>0</v>
      </c>
      <c r="AH964" s="10">
        <f t="shared" si="65"/>
        <v>0</v>
      </c>
      <c r="AI964" s="10">
        <f t="shared" si="65"/>
        <v>0</v>
      </c>
      <c r="AJ964" s="10"/>
      <c r="AK964" s="10"/>
      <c r="AL964" s="10"/>
      <c r="AM964" s="10"/>
      <c r="AN964" s="10"/>
      <c r="AO964" s="10"/>
      <c r="AP964" s="10"/>
      <c r="AQ964" s="10"/>
      <c r="AR964" s="10"/>
      <c r="AS964" s="10"/>
      <c r="AT964" s="10"/>
      <c r="AU964" s="10"/>
      <c r="AV964" s="10"/>
      <c r="AW964" s="10"/>
      <c r="AX964" s="10"/>
      <c r="AY964" s="10"/>
      <c r="AZ964" s="10"/>
      <c r="BA964" s="10"/>
      <c r="BB964" s="10"/>
      <c r="BC964" s="10"/>
      <c r="BD964" s="10"/>
      <c r="BE964" s="173"/>
    </row>
    <row r="965" spans="1:57" ht="16" thickTop="1">
      <c r="A965" s="690">
        <v>0.58333333333333337</v>
      </c>
      <c r="B965" s="91">
        <v>18.23</v>
      </c>
      <c r="C965" s="91">
        <v>19.95</v>
      </c>
      <c r="D965" s="91">
        <v>19.829999999999998</v>
      </c>
      <c r="E965" s="91">
        <v>18.670000000000002</v>
      </c>
      <c r="F965" s="91">
        <v>18.93</v>
      </c>
      <c r="G965" s="91">
        <v>20.53</v>
      </c>
      <c r="H965" s="91">
        <v>18.91</v>
      </c>
      <c r="I965" s="91">
        <v>16.86</v>
      </c>
      <c r="J965" s="345">
        <v>16.350000000000001</v>
      </c>
      <c r="K965" s="91">
        <v>19.45</v>
      </c>
      <c r="L965" s="91">
        <v>21.57</v>
      </c>
      <c r="M965" s="91">
        <v>18.420000000000002</v>
      </c>
      <c r="N965" s="91">
        <v>20.89</v>
      </c>
      <c r="O965" s="91">
        <v>19.850000000000001</v>
      </c>
      <c r="P965" s="91">
        <v>20.27</v>
      </c>
      <c r="Q965" s="91">
        <v>16.54</v>
      </c>
      <c r="R965" s="676"/>
      <c r="S965" s="673">
        <v>0.58333333333333337</v>
      </c>
      <c r="T965" s="91">
        <f t="shared" si="68"/>
        <v>0</v>
      </c>
      <c r="U965" s="91">
        <f t="shared" si="68"/>
        <v>0</v>
      </c>
      <c r="V965" s="91">
        <f t="shared" si="68"/>
        <v>0</v>
      </c>
      <c r="W965" s="91">
        <f t="shared" si="68"/>
        <v>0</v>
      </c>
      <c r="X965" s="91">
        <f t="shared" si="67"/>
        <v>0</v>
      </c>
      <c r="Y965" s="91">
        <f t="shared" si="67"/>
        <v>0</v>
      </c>
      <c r="Z965" s="91">
        <f t="shared" si="67"/>
        <v>0</v>
      </c>
      <c r="AA965" s="91">
        <f t="shared" si="67"/>
        <v>0</v>
      </c>
      <c r="AB965" s="345">
        <f t="shared" si="67"/>
        <v>0</v>
      </c>
      <c r="AC965" s="91">
        <f t="shared" si="66"/>
        <v>0</v>
      </c>
      <c r="AD965" s="91">
        <f t="shared" si="66"/>
        <v>0</v>
      </c>
      <c r="AE965" s="91">
        <f t="shared" si="66"/>
        <v>0</v>
      </c>
      <c r="AF965" s="91">
        <f t="shared" si="66"/>
        <v>0</v>
      </c>
      <c r="AG965" s="91">
        <f t="shared" si="65"/>
        <v>0</v>
      </c>
      <c r="AH965" s="91">
        <f t="shared" si="65"/>
        <v>0</v>
      </c>
      <c r="AI965" s="91">
        <f t="shared" si="65"/>
        <v>0</v>
      </c>
      <c r="AJ965" s="10"/>
      <c r="AK965" s="10"/>
      <c r="AL965" s="10"/>
      <c r="AM965" s="10"/>
      <c r="AN965" s="10"/>
      <c r="AO965" s="10"/>
      <c r="AP965" s="10"/>
      <c r="AQ965" s="10"/>
      <c r="AR965" s="10"/>
      <c r="AS965" s="10"/>
      <c r="AT965" s="10"/>
      <c r="AU965" s="10"/>
      <c r="AV965" s="10"/>
      <c r="AW965" s="10"/>
      <c r="AX965" s="10"/>
      <c r="AY965" s="10"/>
      <c r="AZ965" s="10"/>
      <c r="BA965" s="10"/>
      <c r="BB965" s="10"/>
      <c r="BC965" s="10"/>
      <c r="BD965" s="10"/>
      <c r="BE965" s="173"/>
    </row>
    <row r="966" spans="1:57">
      <c r="A966" s="691">
        <v>0.58680555555555558</v>
      </c>
      <c r="B966" s="10">
        <v>18.23</v>
      </c>
      <c r="C966" s="10">
        <v>19.95</v>
      </c>
      <c r="D966" s="10">
        <v>19.829999999999998</v>
      </c>
      <c r="E966" s="10">
        <v>18.75</v>
      </c>
      <c r="F966" s="10">
        <v>18.93</v>
      </c>
      <c r="G966" s="10">
        <v>20.53</v>
      </c>
      <c r="H966" s="10">
        <v>18.91</v>
      </c>
      <c r="I966" s="10">
        <v>16.86</v>
      </c>
      <c r="J966" s="13">
        <v>16.350000000000001</v>
      </c>
      <c r="K966" s="10">
        <v>19.45</v>
      </c>
      <c r="L966" s="10">
        <v>21.57</v>
      </c>
      <c r="M966" s="10">
        <v>18.420000000000002</v>
      </c>
      <c r="N966" s="10">
        <v>20.99</v>
      </c>
      <c r="O966" s="10">
        <v>19.850000000000001</v>
      </c>
      <c r="P966" s="10">
        <v>20.27</v>
      </c>
      <c r="Q966" s="10">
        <v>16.54</v>
      </c>
      <c r="R966" s="676"/>
      <c r="S966" s="692">
        <v>0.58680555555555558</v>
      </c>
      <c r="T966" s="10">
        <f t="shared" si="68"/>
        <v>0</v>
      </c>
      <c r="U966" s="10">
        <f t="shared" si="68"/>
        <v>0</v>
      </c>
      <c r="V966" s="10">
        <f t="shared" si="68"/>
        <v>0</v>
      </c>
      <c r="W966" s="10">
        <f t="shared" si="68"/>
        <v>7.9999999999998295E-2</v>
      </c>
      <c r="X966" s="10">
        <f t="shared" si="67"/>
        <v>0</v>
      </c>
      <c r="Y966" s="10">
        <f t="shared" si="67"/>
        <v>0</v>
      </c>
      <c r="Z966" s="10">
        <f t="shared" si="67"/>
        <v>0</v>
      </c>
      <c r="AA966" s="10">
        <f t="shared" si="67"/>
        <v>0</v>
      </c>
      <c r="AB966" s="13">
        <f t="shared" si="67"/>
        <v>0</v>
      </c>
      <c r="AC966" s="10">
        <f t="shared" si="66"/>
        <v>0</v>
      </c>
      <c r="AD966" s="10">
        <f t="shared" si="66"/>
        <v>0</v>
      </c>
      <c r="AE966" s="10">
        <f t="shared" si="66"/>
        <v>0</v>
      </c>
      <c r="AF966" s="10">
        <f t="shared" si="66"/>
        <v>9.9999999999997868E-2</v>
      </c>
      <c r="AG966" s="10">
        <f t="shared" si="65"/>
        <v>0</v>
      </c>
      <c r="AH966" s="10">
        <f t="shared" si="65"/>
        <v>0</v>
      </c>
      <c r="AI966" s="10">
        <f t="shared" si="65"/>
        <v>0</v>
      </c>
      <c r="AJ966" s="10"/>
      <c r="AK966" s="10"/>
      <c r="AL966" s="10"/>
      <c r="AM966" s="10"/>
      <c r="AN966" s="10"/>
      <c r="AO966" s="10"/>
      <c r="AP966" s="10"/>
      <c r="AQ966" s="10"/>
      <c r="AR966" s="10"/>
      <c r="AS966" s="10"/>
      <c r="AT966" s="10"/>
      <c r="AU966" s="10"/>
      <c r="AV966" s="10"/>
      <c r="AW966" s="10"/>
      <c r="AX966" s="10"/>
      <c r="AY966" s="10"/>
      <c r="AZ966" s="10"/>
      <c r="BA966" s="10"/>
      <c r="BB966" s="10"/>
      <c r="BC966" s="10"/>
      <c r="BD966" s="10"/>
      <c r="BE966" s="173"/>
    </row>
    <row r="967" spans="1:57">
      <c r="A967" s="691">
        <v>0.59027777777777779</v>
      </c>
      <c r="B967" s="10">
        <v>18.23</v>
      </c>
      <c r="C967" s="10">
        <v>19.95</v>
      </c>
      <c r="D967" s="10">
        <v>20.63</v>
      </c>
      <c r="E967" s="10">
        <v>18.760000000000002</v>
      </c>
      <c r="F967" s="10">
        <v>18.93</v>
      </c>
      <c r="G967" s="10">
        <v>20.53</v>
      </c>
      <c r="H967" s="10">
        <v>18.91</v>
      </c>
      <c r="I967" s="10">
        <v>16.86</v>
      </c>
      <c r="J967" s="13">
        <v>16.350000000000001</v>
      </c>
      <c r="K967" s="10">
        <v>19.45</v>
      </c>
      <c r="L967" s="10">
        <v>21.57</v>
      </c>
      <c r="M967" s="10">
        <v>18.420000000000002</v>
      </c>
      <c r="N967" s="10">
        <v>21.05</v>
      </c>
      <c r="O967" s="10">
        <v>19.850000000000001</v>
      </c>
      <c r="P967" s="10">
        <v>20.27</v>
      </c>
      <c r="Q967" s="10">
        <v>16.54</v>
      </c>
      <c r="R967" s="676"/>
      <c r="S967" s="692">
        <v>0.59027777777777779</v>
      </c>
      <c r="T967" s="10">
        <f t="shared" si="68"/>
        <v>0</v>
      </c>
      <c r="U967" s="10">
        <f t="shared" si="68"/>
        <v>0</v>
      </c>
      <c r="V967" s="10">
        <f t="shared" si="68"/>
        <v>0.80000000000000071</v>
      </c>
      <c r="W967" s="10">
        <f t="shared" si="68"/>
        <v>1.0000000000001563E-2</v>
      </c>
      <c r="X967" s="10">
        <f t="shared" si="67"/>
        <v>0</v>
      </c>
      <c r="Y967" s="10">
        <f t="shared" si="67"/>
        <v>0</v>
      </c>
      <c r="Z967" s="10">
        <f t="shared" si="67"/>
        <v>0</v>
      </c>
      <c r="AA967" s="10">
        <f t="shared" si="67"/>
        <v>0</v>
      </c>
      <c r="AB967" s="13">
        <f t="shared" si="67"/>
        <v>0</v>
      </c>
      <c r="AC967" s="10">
        <f t="shared" si="66"/>
        <v>0</v>
      </c>
      <c r="AD967" s="10">
        <f t="shared" si="66"/>
        <v>0</v>
      </c>
      <c r="AE967" s="10">
        <f t="shared" si="66"/>
        <v>0</v>
      </c>
      <c r="AF967" s="10">
        <f t="shared" si="66"/>
        <v>6.0000000000002274E-2</v>
      </c>
      <c r="AG967" s="10">
        <f t="shared" si="65"/>
        <v>0</v>
      </c>
      <c r="AH967" s="10">
        <f t="shared" si="65"/>
        <v>0</v>
      </c>
      <c r="AI967" s="10">
        <f t="shared" si="65"/>
        <v>0</v>
      </c>
      <c r="AJ967" s="10"/>
      <c r="AK967" s="10"/>
      <c r="AL967" s="10"/>
      <c r="AM967" s="10"/>
      <c r="AN967" s="10"/>
      <c r="AO967" s="10"/>
      <c r="AP967" s="10"/>
      <c r="AQ967" s="10"/>
      <c r="AR967" s="10"/>
      <c r="AS967" s="10"/>
      <c r="AT967" s="10"/>
      <c r="AU967" s="10"/>
      <c r="AV967" s="10"/>
      <c r="AW967" s="10"/>
      <c r="AX967" s="10"/>
      <c r="AY967" s="10"/>
      <c r="AZ967" s="10"/>
      <c r="BA967" s="10"/>
      <c r="BB967" s="10"/>
      <c r="BC967" s="10"/>
      <c r="BD967" s="10"/>
      <c r="BE967" s="173"/>
    </row>
    <row r="968" spans="1:57">
      <c r="A968" s="691">
        <v>0.59375</v>
      </c>
      <c r="B968" s="10">
        <v>18.23</v>
      </c>
      <c r="C968" s="10">
        <v>19.95</v>
      </c>
      <c r="D968" s="10">
        <v>20.63</v>
      </c>
      <c r="E968" s="10">
        <v>18.760000000000002</v>
      </c>
      <c r="F968" s="10">
        <v>18.93</v>
      </c>
      <c r="G968" s="10">
        <v>20.53</v>
      </c>
      <c r="H968" s="10">
        <v>18.91</v>
      </c>
      <c r="I968" s="10">
        <v>16.989999999999998</v>
      </c>
      <c r="J968" s="13">
        <v>16.350000000000001</v>
      </c>
      <c r="K968" s="10">
        <v>19.45</v>
      </c>
      <c r="L968" s="10">
        <v>21.57</v>
      </c>
      <c r="M968" s="10">
        <v>18.420000000000002</v>
      </c>
      <c r="N968" s="10">
        <v>21.05</v>
      </c>
      <c r="O968" s="10">
        <v>19.850000000000001</v>
      </c>
      <c r="P968" s="10">
        <v>20.27</v>
      </c>
      <c r="Q968" s="10">
        <v>16.54</v>
      </c>
      <c r="R968" s="676"/>
      <c r="S968" s="692">
        <v>0.59375</v>
      </c>
      <c r="T968" s="10">
        <f t="shared" si="68"/>
        <v>0</v>
      </c>
      <c r="U968" s="10">
        <f t="shared" si="68"/>
        <v>0</v>
      </c>
      <c r="V968" s="10">
        <f t="shared" si="68"/>
        <v>0</v>
      </c>
      <c r="W968" s="10">
        <f t="shared" si="68"/>
        <v>0</v>
      </c>
      <c r="X968" s="10">
        <f t="shared" si="67"/>
        <v>0</v>
      </c>
      <c r="Y968" s="10">
        <f t="shared" si="67"/>
        <v>0</v>
      </c>
      <c r="Z968" s="10">
        <f t="shared" si="67"/>
        <v>0</v>
      </c>
      <c r="AA968" s="10">
        <f t="shared" si="67"/>
        <v>0.12999999999999901</v>
      </c>
      <c r="AB968" s="13">
        <f t="shared" si="67"/>
        <v>0</v>
      </c>
      <c r="AC968" s="10">
        <f t="shared" si="66"/>
        <v>0</v>
      </c>
      <c r="AD968" s="10">
        <f t="shared" si="66"/>
        <v>0</v>
      </c>
      <c r="AE968" s="10">
        <f t="shared" si="66"/>
        <v>0</v>
      </c>
      <c r="AF968" s="10">
        <f t="shared" si="66"/>
        <v>0</v>
      </c>
      <c r="AG968" s="10">
        <f t="shared" si="65"/>
        <v>0</v>
      </c>
      <c r="AH968" s="10">
        <f t="shared" si="65"/>
        <v>0</v>
      </c>
      <c r="AI968" s="10">
        <f t="shared" si="65"/>
        <v>0</v>
      </c>
      <c r="AJ968" s="10"/>
      <c r="AK968" s="10"/>
      <c r="AL968" s="10"/>
      <c r="AM968" s="10"/>
      <c r="AN968" s="10"/>
      <c r="AO968" s="10"/>
      <c r="AP968" s="10"/>
      <c r="AQ968" s="10"/>
      <c r="AR968" s="10"/>
      <c r="AS968" s="10"/>
      <c r="AT968" s="10"/>
      <c r="AU968" s="10"/>
      <c r="AV968" s="10"/>
      <c r="AW968" s="10"/>
      <c r="AX968" s="10"/>
      <c r="AY968" s="10"/>
      <c r="AZ968" s="10"/>
      <c r="BA968" s="10"/>
      <c r="BB968" s="10"/>
      <c r="BC968" s="10"/>
      <c r="BD968" s="10"/>
      <c r="BE968" s="173"/>
    </row>
    <row r="969" spans="1:57">
      <c r="A969" s="691">
        <v>0.59722222222222221</v>
      </c>
      <c r="B969" s="10">
        <v>18.23</v>
      </c>
      <c r="C969" s="10">
        <v>19.95</v>
      </c>
      <c r="D969" s="10">
        <v>20.63</v>
      </c>
      <c r="E969" s="10">
        <v>18.760000000000002</v>
      </c>
      <c r="F969" s="10">
        <v>18.93</v>
      </c>
      <c r="G969" s="10">
        <v>20.53</v>
      </c>
      <c r="H969" s="10">
        <v>18.91</v>
      </c>
      <c r="I969" s="10">
        <v>16.989999999999998</v>
      </c>
      <c r="J969" s="13">
        <v>16.350000000000001</v>
      </c>
      <c r="K969" s="10">
        <v>19.45</v>
      </c>
      <c r="L969" s="10">
        <v>21.57</v>
      </c>
      <c r="M969" s="10">
        <v>18.420000000000002</v>
      </c>
      <c r="N969" s="10">
        <v>21.05</v>
      </c>
      <c r="O969" s="10">
        <v>19.850000000000001</v>
      </c>
      <c r="P969" s="10">
        <v>20.27</v>
      </c>
      <c r="Q969" s="10">
        <v>16.54</v>
      </c>
      <c r="R969" s="676"/>
      <c r="S969" s="692">
        <v>0.59722222222222221</v>
      </c>
      <c r="T969" s="10">
        <f t="shared" si="68"/>
        <v>0</v>
      </c>
      <c r="U969" s="10">
        <f t="shared" si="68"/>
        <v>0</v>
      </c>
      <c r="V969" s="10">
        <f t="shared" si="68"/>
        <v>0</v>
      </c>
      <c r="W969" s="10">
        <f t="shared" si="68"/>
        <v>0</v>
      </c>
      <c r="X969" s="10">
        <f t="shared" si="67"/>
        <v>0</v>
      </c>
      <c r="Y969" s="10">
        <f t="shared" si="67"/>
        <v>0</v>
      </c>
      <c r="Z969" s="10">
        <f t="shared" si="67"/>
        <v>0</v>
      </c>
      <c r="AA969" s="10">
        <f t="shared" si="67"/>
        <v>0</v>
      </c>
      <c r="AB969" s="13">
        <f t="shared" si="67"/>
        <v>0</v>
      </c>
      <c r="AC969" s="10">
        <f t="shared" si="66"/>
        <v>0</v>
      </c>
      <c r="AD969" s="10">
        <f t="shared" si="66"/>
        <v>0</v>
      </c>
      <c r="AE969" s="10">
        <f t="shared" si="66"/>
        <v>0</v>
      </c>
      <c r="AF969" s="10">
        <f t="shared" si="66"/>
        <v>0</v>
      </c>
      <c r="AG969" s="10">
        <f t="shared" si="65"/>
        <v>0</v>
      </c>
      <c r="AH969" s="10">
        <f t="shared" si="65"/>
        <v>0</v>
      </c>
      <c r="AI969" s="10">
        <f t="shared" si="65"/>
        <v>0</v>
      </c>
      <c r="AJ969" s="10"/>
      <c r="AK969" s="10"/>
      <c r="AL969" s="10"/>
      <c r="AM969" s="10"/>
      <c r="AN969" s="10"/>
      <c r="AO969" s="10"/>
      <c r="AP969" s="10"/>
      <c r="AQ969" s="10"/>
      <c r="AR969" s="10"/>
      <c r="AS969" s="10"/>
      <c r="AT969" s="10"/>
      <c r="AU969" s="10"/>
      <c r="AV969" s="10"/>
      <c r="AW969" s="10"/>
      <c r="AX969" s="10"/>
      <c r="AY969" s="10"/>
      <c r="AZ969" s="10"/>
      <c r="BA969" s="10"/>
      <c r="BB969" s="10"/>
      <c r="BC969" s="10"/>
      <c r="BD969" s="10"/>
      <c r="BE969" s="173"/>
    </row>
    <row r="970" spans="1:57">
      <c r="A970" s="691">
        <v>0.60069444444444442</v>
      </c>
      <c r="B970" s="10">
        <v>18.23</v>
      </c>
      <c r="C970" s="10">
        <v>19.95</v>
      </c>
      <c r="D970" s="10">
        <v>20.63</v>
      </c>
      <c r="E970" s="10">
        <v>18.760000000000002</v>
      </c>
      <c r="F970" s="10">
        <v>18.93</v>
      </c>
      <c r="G970" s="10">
        <v>20.53</v>
      </c>
      <c r="H970" s="10">
        <v>18.91</v>
      </c>
      <c r="I970" s="10">
        <v>16.989999999999998</v>
      </c>
      <c r="J970" s="13">
        <v>16.350000000000001</v>
      </c>
      <c r="K970" s="10">
        <v>19.45</v>
      </c>
      <c r="L970" s="10">
        <v>21.57</v>
      </c>
      <c r="M970" s="10">
        <v>18.420000000000002</v>
      </c>
      <c r="N970" s="10">
        <v>21.05</v>
      </c>
      <c r="O970" s="10">
        <v>19.850000000000001</v>
      </c>
      <c r="P970" s="10">
        <v>20.27</v>
      </c>
      <c r="Q970" s="10">
        <v>16.54</v>
      </c>
      <c r="R970" s="676"/>
      <c r="S970" s="692">
        <v>0.60069444444444442</v>
      </c>
      <c r="T970" s="10">
        <f t="shared" si="68"/>
        <v>0</v>
      </c>
      <c r="U970" s="10">
        <f t="shared" si="68"/>
        <v>0</v>
      </c>
      <c r="V970" s="10">
        <f t="shared" si="68"/>
        <v>0</v>
      </c>
      <c r="W970" s="10">
        <f t="shared" si="68"/>
        <v>0</v>
      </c>
      <c r="X970" s="10">
        <f t="shared" si="67"/>
        <v>0</v>
      </c>
      <c r="Y970" s="10">
        <f t="shared" si="67"/>
        <v>0</v>
      </c>
      <c r="Z970" s="10">
        <f t="shared" si="67"/>
        <v>0</v>
      </c>
      <c r="AA970" s="10">
        <f t="shared" si="67"/>
        <v>0</v>
      </c>
      <c r="AB970" s="13">
        <f t="shared" si="67"/>
        <v>0</v>
      </c>
      <c r="AC970" s="10">
        <f t="shared" si="66"/>
        <v>0</v>
      </c>
      <c r="AD970" s="10">
        <f t="shared" si="66"/>
        <v>0</v>
      </c>
      <c r="AE970" s="10">
        <f t="shared" si="66"/>
        <v>0</v>
      </c>
      <c r="AF970" s="10">
        <f t="shared" si="66"/>
        <v>0</v>
      </c>
      <c r="AG970" s="10">
        <f t="shared" si="65"/>
        <v>0</v>
      </c>
      <c r="AH970" s="10">
        <f t="shared" si="65"/>
        <v>0</v>
      </c>
      <c r="AI970" s="10">
        <f t="shared" si="65"/>
        <v>0</v>
      </c>
      <c r="AJ970" s="10"/>
      <c r="AK970" s="10"/>
      <c r="AL970" s="10"/>
      <c r="AM970" s="10"/>
      <c r="AN970" s="10"/>
      <c r="AO970" s="10"/>
      <c r="AP970" s="10"/>
      <c r="AQ970" s="10"/>
      <c r="AR970" s="10"/>
      <c r="AS970" s="10"/>
      <c r="AT970" s="10"/>
      <c r="AU970" s="10"/>
      <c r="AV970" s="10"/>
      <c r="AW970" s="10"/>
      <c r="AX970" s="10"/>
      <c r="AY970" s="10"/>
      <c r="AZ970" s="10"/>
      <c r="BA970" s="10"/>
      <c r="BB970" s="10"/>
      <c r="BC970" s="10"/>
      <c r="BD970" s="10"/>
      <c r="BE970" s="173"/>
    </row>
    <row r="971" spans="1:57">
      <c r="A971" s="691">
        <v>0.60416666666666663</v>
      </c>
      <c r="B971" s="10">
        <v>18.23</v>
      </c>
      <c r="C971" s="10">
        <v>19.96</v>
      </c>
      <c r="D971" s="10">
        <v>20.63</v>
      </c>
      <c r="E971" s="10">
        <v>18.760000000000002</v>
      </c>
      <c r="F971" s="10">
        <v>18.93</v>
      </c>
      <c r="G971" s="10">
        <v>20.53</v>
      </c>
      <c r="H971" s="10">
        <v>18.91</v>
      </c>
      <c r="I971" s="10">
        <v>16.989999999999998</v>
      </c>
      <c r="J971" s="13">
        <v>16.440000000000001</v>
      </c>
      <c r="K971" s="10">
        <v>19.45</v>
      </c>
      <c r="L971" s="10">
        <v>21.57</v>
      </c>
      <c r="M971" s="10">
        <v>18.420000000000002</v>
      </c>
      <c r="N971" s="10">
        <v>21.05</v>
      </c>
      <c r="O971" s="10">
        <v>19.850000000000001</v>
      </c>
      <c r="P971" s="10">
        <v>20.309999999999999</v>
      </c>
      <c r="Q971" s="10">
        <v>16.57</v>
      </c>
      <c r="R971" s="676"/>
      <c r="S971" s="692">
        <v>0.60416666666666663</v>
      </c>
      <c r="T971" s="10">
        <f t="shared" si="68"/>
        <v>0</v>
      </c>
      <c r="U971" s="10">
        <f t="shared" si="68"/>
        <v>1.0000000000001563E-2</v>
      </c>
      <c r="V971" s="10">
        <f t="shared" si="68"/>
        <v>0</v>
      </c>
      <c r="W971" s="10">
        <f t="shared" si="68"/>
        <v>0</v>
      </c>
      <c r="X971" s="10">
        <f t="shared" si="67"/>
        <v>0</v>
      </c>
      <c r="Y971" s="10">
        <f t="shared" si="67"/>
        <v>0</v>
      </c>
      <c r="Z971" s="10">
        <f t="shared" si="67"/>
        <v>0</v>
      </c>
      <c r="AA971" s="10">
        <f t="shared" si="67"/>
        <v>0</v>
      </c>
      <c r="AB971" s="13">
        <f t="shared" si="67"/>
        <v>8.9999999999999858E-2</v>
      </c>
      <c r="AC971" s="10">
        <f t="shared" si="66"/>
        <v>0</v>
      </c>
      <c r="AD971" s="10">
        <f t="shared" si="66"/>
        <v>0</v>
      </c>
      <c r="AE971" s="10">
        <f t="shared" si="66"/>
        <v>0</v>
      </c>
      <c r="AF971" s="10">
        <f t="shared" si="66"/>
        <v>0</v>
      </c>
      <c r="AG971" s="10">
        <f t="shared" si="65"/>
        <v>0</v>
      </c>
      <c r="AH971" s="10">
        <f t="shared" si="65"/>
        <v>3.9999999999999147E-2</v>
      </c>
      <c r="AI971" s="10">
        <f t="shared" si="65"/>
        <v>3.0000000000001137E-2</v>
      </c>
      <c r="AJ971" s="10"/>
      <c r="AK971" s="10"/>
      <c r="AL971" s="10"/>
      <c r="AM971" s="10"/>
      <c r="AN971" s="10"/>
      <c r="AO971" s="10"/>
      <c r="AP971" s="10"/>
      <c r="AQ971" s="10"/>
      <c r="AR971" s="10"/>
      <c r="AS971" s="10"/>
      <c r="AT971" s="10"/>
      <c r="AU971" s="10"/>
      <c r="AV971" s="10"/>
      <c r="AW971" s="10"/>
      <c r="AX971" s="10"/>
      <c r="AY971" s="10"/>
      <c r="AZ971" s="10"/>
      <c r="BA971" s="10"/>
      <c r="BB971" s="10"/>
      <c r="BC971" s="10"/>
      <c r="BD971" s="10"/>
      <c r="BE971" s="173"/>
    </row>
    <row r="972" spans="1:57">
      <c r="A972" s="691">
        <v>0.60763888888888895</v>
      </c>
      <c r="B972" s="10">
        <v>18.23</v>
      </c>
      <c r="C972" s="10">
        <v>19.96</v>
      </c>
      <c r="D972" s="10">
        <v>20.63</v>
      </c>
      <c r="E972" s="10">
        <v>18.760000000000002</v>
      </c>
      <c r="F972" s="10">
        <v>18.93</v>
      </c>
      <c r="G972" s="10">
        <v>20.53</v>
      </c>
      <c r="H972" s="10">
        <v>18.91</v>
      </c>
      <c r="I972" s="10">
        <v>16.989999999999998</v>
      </c>
      <c r="J972" s="13">
        <v>16.440000000000001</v>
      </c>
      <c r="K972" s="10">
        <v>19.45</v>
      </c>
      <c r="L972" s="10">
        <v>21.57</v>
      </c>
      <c r="M972" s="10">
        <v>18.440000000000001</v>
      </c>
      <c r="N972" s="10">
        <v>21.05</v>
      </c>
      <c r="O972" s="10">
        <v>19.850000000000001</v>
      </c>
      <c r="P972" s="10">
        <v>20.41</v>
      </c>
      <c r="Q972" s="10">
        <v>16.600000000000001</v>
      </c>
      <c r="R972" s="676"/>
      <c r="S972" s="692">
        <v>0.60763888888888895</v>
      </c>
      <c r="T972" s="10">
        <f t="shared" si="68"/>
        <v>0</v>
      </c>
      <c r="U972" s="10">
        <f t="shared" si="68"/>
        <v>0</v>
      </c>
      <c r="V972" s="10">
        <f t="shared" si="68"/>
        <v>0</v>
      </c>
      <c r="W972" s="10">
        <f t="shared" si="68"/>
        <v>0</v>
      </c>
      <c r="X972" s="10">
        <f t="shared" si="67"/>
        <v>0</v>
      </c>
      <c r="Y972" s="10">
        <f t="shared" si="67"/>
        <v>0</v>
      </c>
      <c r="Z972" s="10">
        <f t="shared" si="67"/>
        <v>0</v>
      </c>
      <c r="AA972" s="10">
        <f t="shared" si="67"/>
        <v>0</v>
      </c>
      <c r="AB972" s="13">
        <f t="shared" si="67"/>
        <v>0</v>
      </c>
      <c r="AC972" s="10">
        <f t="shared" si="66"/>
        <v>0</v>
      </c>
      <c r="AD972" s="10">
        <f t="shared" si="66"/>
        <v>0</v>
      </c>
      <c r="AE972" s="10">
        <f t="shared" si="66"/>
        <v>1.9999999999999574E-2</v>
      </c>
      <c r="AF972" s="10">
        <f t="shared" si="66"/>
        <v>0</v>
      </c>
      <c r="AG972" s="10">
        <f t="shared" si="66"/>
        <v>0</v>
      </c>
      <c r="AH972" s="10">
        <f t="shared" si="66"/>
        <v>0.10000000000000142</v>
      </c>
      <c r="AI972" s="10">
        <f t="shared" si="66"/>
        <v>3.0000000000001137E-2</v>
      </c>
      <c r="AJ972" s="10"/>
      <c r="AK972" s="10"/>
      <c r="AL972" s="10"/>
      <c r="AM972" s="10"/>
      <c r="AN972" s="10"/>
      <c r="AO972" s="10"/>
      <c r="AP972" s="10"/>
      <c r="AQ972" s="10"/>
      <c r="AR972" s="10"/>
      <c r="AS972" s="10"/>
      <c r="AT972" s="10"/>
      <c r="AU972" s="10"/>
      <c r="AV972" s="10"/>
      <c r="AW972" s="10"/>
      <c r="AX972" s="10"/>
      <c r="AY972" s="10"/>
      <c r="AZ972" s="10"/>
      <c r="BA972" s="10"/>
      <c r="BB972" s="10"/>
      <c r="BC972" s="10"/>
      <c r="BD972" s="10"/>
      <c r="BE972" s="173"/>
    </row>
    <row r="973" spans="1:57">
      <c r="A973" s="691">
        <v>0.61111111111111105</v>
      </c>
      <c r="B973" s="10">
        <v>18.23</v>
      </c>
      <c r="C973" s="10">
        <v>19.96</v>
      </c>
      <c r="D973" s="10">
        <v>20.63</v>
      </c>
      <c r="E973" s="10">
        <v>18.760000000000002</v>
      </c>
      <c r="F973" s="10">
        <v>18.93</v>
      </c>
      <c r="G973" s="10">
        <v>20.53</v>
      </c>
      <c r="H973" s="10">
        <v>18.91</v>
      </c>
      <c r="I973" s="10">
        <v>16.989999999999998</v>
      </c>
      <c r="J973" s="13">
        <v>16.440000000000001</v>
      </c>
      <c r="K973" s="10">
        <v>19.45</v>
      </c>
      <c r="L973" s="10">
        <v>21.57</v>
      </c>
      <c r="M973" s="10">
        <v>18.440000000000001</v>
      </c>
      <c r="N973" s="10">
        <v>21.05</v>
      </c>
      <c r="O973" s="10">
        <v>19.850000000000001</v>
      </c>
      <c r="P973" s="10">
        <v>20.41</v>
      </c>
      <c r="Q973" s="10">
        <v>16.61</v>
      </c>
      <c r="R973" s="676"/>
      <c r="S973" s="692">
        <v>0.61111111111111105</v>
      </c>
      <c r="T973" s="10">
        <f t="shared" si="68"/>
        <v>0</v>
      </c>
      <c r="U973" s="10">
        <f t="shared" si="68"/>
        <v>0</v>
      </c>
      <c r="V973" s="10">
        <f t="shared" si="68"/>
        <v>0</v>
      </c>
      <c r="W973" s="10">
        <f t="shared" si="68"/>
        <v>0</v>
      </c>
      <c r="X973" s="10">
        <f t="shared" si="67"/>
        <v>0</v>
      </c>
      <c r="Y973" s="10">
        <f t="shared" si="67"/>
        <v>0</v>
      </c>
      <c r="Z973" s="10">
        <f t="shared" si="67"/>
        <v>0</v>
      </c>
      <c r="AA973" s="10">
        <f t="shared" si="67"/>
        <v>0</v>
      </c>
      <c r="AB973" s="13">
        <f t="shared" si="67"/>
        <v>0</v>
      </c>
      <c r="AC973" s="10">
        <f t="shared" si="66"/>
        <v>0</v>
      </c>
      <c r="AD973" s="10">
        <f t="shared" si="66"/>
        <v>0</v>
      </c>
      <c r="AE973" s="10">
        <f t="shared" si="66"/>
        <v>0</v>
      </c>
      <c r="AF973" s="10">
        <f t="shared" si="66"/>
        <v>0</v>
      </c>
      <c r="AG973" s="10">
        <f t="shared" si="66"/>
        <v>0</v>
      </c>
      <c r="AH973" s="10">
        <f t="shared" si="66"/>
        <v>0</v>
      </c>
      <c r="AI973" s="10">
        <f t="shared" si="66"/>
        <v>9.9999999999980105E-3</v>
      </c>
      <c r="AJ973" s="10"/>
      <c r="AK973" s="10"/>
      <c r="AL973" s="10"/>
      <c r="AM973" s="10"/>
      <c r="AN973" s="10"/>
      <c r="AO973" s="10"/>
      <c r="AP973" s="10"/>
      <c r="AQ973" s="10"/>
      <c r="AR973" s="10"/>
      <c r="AS973" s="10"/>
      <c r="AT973" s="10"/>
      <c r="AU973" s="10"/>
      <c r="AV973" s="10"/>
      <c r="AW973" s="10"/>
      <c r="AX973" s="10"/>
      <c r="AY973" s="10"/>
      <c r="AZ973" s="10"/>
      <c r="BA973" s="10"/>
      <c r="BB973" s="10"/>
      <c r="BC973" s="10"/>
      <c r="BD973" s="10"/>
      <c r="BE973" s="173"/>
    </row>
    <row r="974" spans="1:57">
      <c r="A974" s="691">
        <v>0.61458333333333337</v>
      </c>
      <c r="B974" s="10">
        <v>18.23</v>
      </c>
      <c r="C974" s="10">
        <v>19.96</v>
      </c>
      <c r="D974" s="10">
        <v>20.63</v>
      </c>
      <c r="E974" s="10">
        <v>18.760000000000002</v>
      </c>
      <c r="F974" s="10">
        <v>18.93</v>
      </c>
      <c r="G974" s="10">
        <v>20.53</v>
      </c>
      <c r="H974" s="10">
        <v>18.96</v>
      </c>
      <c r="I974" s="10">
        <v>16.989999999999998</v>
      </c>
      <c r="J974" s="13">
        <v>16.440000000000001</v>
      </c>
      <c r="K974" s="10">
        <v>19.45</v>
      </c>
      <c r="L974" s="10">
        <v>21.58</v>
      </c>
      <c r="M974" s="10">
        <v>18.440000000000001</v>
      </c>
      <c r="N974" s="10">
        <v>21.05</v>
      </c>
      <c r="O974" s="10">
        <v>19.850000000000001</v>
      </c>
      <c r="P974" s="10">
        <v>20.41</v>
      </c>
      <c r="Q974" s="10">
        <v>16.61</v>
      </c>
      <c r="R974" s="676"/>
      <c r="S974" s="692">
        <v>0.61458333333333337</v>
      </c>
      <c r="T974" s="10">
        <f t="shared" si="68"/>
        <v>0</v>
      </c>
      <c r="U974" s="10">
        <f t="shared" si="68"/>
        <v>0</v>
      </c>
      <c r="V974" s="10">
        <f t="shared" si="68"/>
        <v>0</v>
      </c>
      <c r="W974" s="10">
        <f t="shared" si="68"/>
        <v>0</v>
      </c>
      <c r="X974" s="10">
        <f t="shared" si="67"/>
        <v>0</v>
      </c>
      <c r="Y974" s="10">
        <f t="shared" si="67"/>
        <v>0</v>
      </c>
      <c r="Z974" s="10">
        <f t="shared" si="67"/>
        <v>5.0000000000000711E-2</v>
      </c>
      <c r="AA974" s="10">
        <f t="shared" si="67"/>
        <v>0</v>
      </c>
      <c r="AB974" s="13">
        <f t="shared" si="67"/>
        <v>0</v>
      </c>
      <c r="AC974" s="10">
        <f t="shared" si="66"/>
        <v>0</v>
      </c>
      <c r="AD974" s="10">
        <f t="shared" si="66"/>
        <v>9.9999999999980105E-3</v>
      </c>
      <c r="AE974" s="10">
        <f t="shared" si="66"/>
        <v>0</v>
      </c>
      <c r="AF974" s="10">
        <f t="shared" si="66"/>
        <v>0</v>
      </c>
      <c r="AG974" s="10">
        <f t="shared" si="66"/>
        <v>0</v>
      </c>
      <c r="AH974" s="10">
        <f t="shared" si="66"/>
        <v>0</v>
      </c>
      <c r="AI974" s="10">
        <f t="shared" si="66"/>
        <v>0</v>
      </c>
      <c r="AJ974" s="10"/>
      <c r="AK974" s="10"/>
      <c r="AL974" s="10"/>
      <c r="AM974" s="10"/>
      <c r="AN974" s="10"/>
      <c r="AO974" s="10"/>
      <c r="AP974" s="10"/>
      <c r="AQ974" s="10"/>
      <c r="AR974" s="10"/>
      <c r="AS974" s="10"/>
      <c r="AT974" s="10"/>
      <c r="AU974" s="10"/>
      <c r="AV974" s="10"/>
      <c r="AW974" s="10"/>
      <c r="AX974" s="10"/>
      <c r="AY974" s="10"/>
      <c r="AZ974" s="10"/>
      <c r="BA974" s="10"/>
      <c r="BB974" s="10"/>
      <c r="BC974" s="10"/>
      <c r="BD974" s="10"/>
      <c r="BE974" s="173"/>
    </row>
    <row r="975" spans="1:57">
      <c r="A975" s="691">
        <v>0.61805555555555558</v>
      </c>
      <c r="B975" s="10">
        <v>18.23</v>
      </c>
      <c r="C975" s="10">
        <v>19.96</v>
      </c>
      <c r="D975" s="10">
        <v>20.63</v>
      </c>
      <c r="E975" s="10">
        <v>18.760000000000002</v>
      </c>
      <c r="F975" s="10">
        <v>18.93</v>
      </c>
      <c r="G975" s="10">
        <v>20.55</v>
      </c>
      <c r="H975" s="10">
        <v>19.03</v>
      </c>
      <c r="I975" s="10">
        <v>16.989999999999998</v>
      </c>
      <c r="J975" s="13">
        <v>16.440000000000001</v>
      </c>
      <c r="K975" s="10">
        <v>19.45</v>
      </c>
      <c r="L975" s="10">
        <v>21.58</v>
      </c>
      <c r="M975" s="10">
        <v>18.440000000000001</v>
      </c>
      <c r="N975" s="10">
        <v>21.05</v>
      </c>
      <c r="O975" s="10">
        <v>19.850000000000001</v>
      </c>
      <c r="P975" s="10">
        <v>20.41</v>
      </c>
      <c r="Q975" s="10">
        <v>16.61</v>
      </c>
      <c r="R975" s="676"/>
      <c r="S975" s="692">
        <v>0.61805555555555558</v>
      </c>
      <c r="T975" s="10">
        <f t="shared" si="68"/>
        <v>0</v>
      </c>
      <c r="U975" s="10">
        <f t="shared" si="68"/>
        <v>0</v>
      </c>
      <c r="V975" s="10">
        <f t="shared" si="68"/>
        <v>0</v>
      </c>
      <c r="W975" s="10">
        <f t="shared" si="68"/>
        <v>0</v>
      </c>
      <c r="X975" s="10">
        <f t="shared" si="67"/>
        <v>0</v>
      </c>
      <c r="Y975" s="10">
        <f t="shared" si="67"/>
        <v>1.9999999999999574E-2</v>
      </c>
      <c r="Z975" s="10">
        <f t="shared" si="67"/>
        <v>7.0000000000000284E-2</v>
      </c>
      <c r="AA975" s="10">
        <f t="shared" si="67"/>
        <v>0</v>
      </c>
      <c r="AB975" s="13">
        <f t="shared" si="67"/>
        <v>0</v>
      </c>
      <c r="AC975" s="10">
        <f t="shared" si="66"/>
        <v>0</v>
      </c>
      <c r="AD975" s="10">
        <f t="shared" si="66"/>
        <v>0</v>
      </c>
      <c r="AE975" s="10">
        <f t="shared" si="66"/>
        <v>0</v>
      </c>
      <c r="AF975" s="10">
        <f t="shared" si="66"/>
        <v>0</v>
      </c>
      <c r="AG975" s="10">
        <f t="shared" si="66"/>
        <v>0</v>
      </c>
      <c r="AH975" s="10">
        <f t="shared" si="66"/>
        <v>0</v>
      </c>
      <c r="AI975" s="10">
        <f t="shared" si="66"/>
        <v>0</v>
      </c>
      <c r="AJ975" s="10"/>
      <c r="AK975" s="10"/>
      <c r="AL975" s="10"/>
      <c r="AM975" s="10"/>
      <c r="AN975" s="10"/>
      <c r="AO975" s="10"/>
      <c r="AP975" s="10"/>
      <c r="AQ975" s="10"/>
      <c r="AR975" s="10"/>
      <c r="AS975" s="10"/>
      <c r="AT975" s="10"/>
      <c r="AU975" s="10"/>
      <c r="AV975" s="10"/>
      <c r="AW975" s="10"/>
      <c r="AX975" s="10"/>
      <c r="AY975" s="10"/>
      <c r="AZ975" s="10"/>
      <c r="BA975" s="10"/>
      <c r="BB975" s="10"/>
      <c r="BC975" s="10"/>
      <c r="BD975" s="10"/>
      <c r="BE975" s="173"/>
    </row>
    <row r="976" spans="1:57" ht="16" thickBot="1">
      <c r="A976" s="691">
        <v>0.62152777777777779</v>
      </c>
      <c r="B976" s="10">
        <v>18.23</v>
      </c>
      <c r="C976" s="10">
        <v>19.96</v>
      </c>
      <c r="D976" s="10">
        <v>20.63</v>
      </c>
      <c r="E976" s="10">
        <v>18.760000000000002</v>
      </c>
      <c r="F976" s="10">
        <v>18.93</v>
      </c>
      <c r="G976" s="10">
        <v>20.65</v>
      </c>
      <c r="H976" s="10">
        <v>19.04</v>
      </c>
      <c r="I976" s="10">
        <v>16.989999999999998</v>
      </c>
      <c r="J976" s="13">
        <v>16.440000000000001</v>
      </c>
      <c r="K976" s="10">
        <v>19.45</v>
      </c>
      <c r="L976" s="10">
        <v>21.65</v>
      </c>
      <c r="M976" s="10">
        <v>18.440000000000001</v>
      </c>
      <c r="N976" s="10">
        <v>21.05</v>
      </c>
      <c r="O976" s="10">
        <v>19.850000000000001</v>
      </c>
      <c r="P976" s="10">
        <v>20.41</v>
      </c>
      <c r="Q976" s="10">
        <v>16.61</v>
      </c>
      <c r="R976" s="676"/>
      <c r="S976" s="692">
        <v>0.62152777777777779</v>
      </c>
      <c r="T976" s="10">
        <f t="shared" si="68"/>
        <v>0</v>
      </c>
      <c r="U976" s="10">
        <f t="shared" si="68"/>
        <v>0</v>
      </c>
      <c r="V976" s="10">
        <f t="shared" si="68"/>
        <v>0</v>
      </c>
      <c r="W976" s="10">
        <f t="shared" si="68"/>
        <v>0</v>
      </c>
      <c r="X976" s="10">
        <f t="shared" si="67"/>
        <v>0</v>
      </c>
      <c r="Y976" s="10">
        <f t="shared" si="67"/>
        <v>9.9999999999997868E-2</v>
      </c>
      <c r="Z976" s="10">
        <f t="shared" si="67"/>
        <v>9.9999999999980105E-3</v>
      </c>
      <c r="AA976" s="10">
        <f t="shared" si="67"/>
        <v>0</v>
      </c>
      <c r="AB976" s="13">
        <f t="shared" si="67"/>
        <v>0</v>
      </c>
      <c r="AC976" s="10">
        <f t="shared" si="66"/>
        <v>0</v>
      </c>
      <c r="AD976" s="10">
        <f t="shared" si="66"/>
        <v>7.0000000000000284E-2</v>
      </c>
      <c r="AE976" s="10">
        <f t="shared" si="66"/>
        <v>0</v>
      </c>
      <c r="AF976" s="10">
        <f t="shared" si="66"/>
        <v>0</v>
      </c>
      <c r="AG976" s="10">
        <f t="shared" si="66"/>
        <v>0</v>
      </c>
      <c r="AH976" s="10">
        <f t="shared" si="66"/>
        <v>0</v>
      </c>
      <c r="AI976" s="10">
        <f t="shared" si="66"/>
        <v>0</v>
      </c>
      <c r="AJ976" s="10"/>
      <c r="AK976" s="10"/>
      <c r="AL976" s="10"/>
      <c r="AM976" s="10"/>
      <c r="AN976" s="10"/>
      <c r="AO976" s="10"/>
      <c r="AP976" s="10"/>
      <c r="AQ976" s="10"/>
      <c r="AR976" s="10"/>
      <c r="AS976" s="10"/>
      <c r="AT976" s="10"/>
      <c r="AU976" s="10"/>
      <c r="AV976" s="10"/>
      <c r="AW976" s="10"/>
      <c r="AX976" s="10"/>
      <c r="AY976" s="10"/>
      <c r="AZ976" s="10"/>
      <c r="BA976" s="10"/>
      <c r="BB976" s="10"/>
      <c r="BC976" s="10"/>
      <c r="BD976" s="10"/>
      <c r="BE976" s="173"/>
    </row>
    <row r="977" spans="1:57" ht="16" thickTop="1">
      <c r="A977" s="690">
        <v>0.625</v>
      </c>
      <c r="B977" s="91">
        <v>18.23</v>
      </c>
      <c r="C977" s="91">
        <v>19.96</v>
      </c>
      <c r="D977" s="91">
        <v>20.63</v>
      </c>
      <c r="E977" s="91">
        <v>18.760000000000002</v>
      </c>
      <c r="F977" s="91">
        <v>18.93</v>
      </c>
      <c r="G977" s="91">
        <v>20.65</v>
      </c>
      <c r="H977" s="91">
        <v>19.04</v>
      </c>
      <c r="I977" s="91">
        <v>16.989999999999998</v>
      </c>
      <c r="J977" s="345">
        <v>16.440000000000001</v>
      </c>
      <c r="K977" s="91">
        <v>19.45</v>
      </c>
      <c r="L977" s="91">
        <v>21.66</v>
      </c>
      <c r="M977" s="91">
        <v>18.440000000000001</v>
      </c>
      <c r="N977" s="91">
        <v>21.05</v>
      </c>
      <c r="O977" s="91">
        <v>19.850000000000001</v>
      </c>
      <c r="P977" s="91">
        <v>20.41</v>
      </c>
      <c r="Q977" s="91">
        <v>16.61</v>
      </c>
      <c r="R977" s="676"/>
      <c r="S977" s="673">
        <v>0.625</v>
      </c>
      <c r="T977" s="91">
        <f t="shared" si="68"/>
        <v>0</v>
      </c>
      <c r="U977" s="91">
        <f t="shared" si="68"/>
        <v>0</v>
      </c>
      <c r="V977" s="91">
        <f t="shared" si="68"/>
        <v>0</v>
      </c>
      <c r="W977" s="91">
        <f t="shared" si="68"/>
        <v>0</v>
      </c>
      <c r="X977" s="91">
        <f t="shared" si="68"/>
        <v>0</v>
      </c>
      <c r="Y977" s="91">
        <f t="shared" si="68"/>
        <v>0</v>
      </c>
      <c r="Z977" s="91">
        <f t="shared" si="68"/>
        <v>0</v>
      </c>
      <c r="AA977" s="91">
        <f t="shared" si="68"/>
        <v>0</v>
      </c>
      <c r="AB977" s="345">
        <f t="shared" si="68"/>
        <v>0</v>
      </c>
      <c r="AC977" s="91">
        <f t="shared" si="66"/>
        <v>0</v>
      </c>
      <c r="AD977" s="91">
        <f t="shared" si="66"/>
        <v>1.0000000000001563E-2</v>
      </c>
      <c r="AE977" s="91">
        <f t="shared" si="66"/>
        <v>0</v>
      </c>
      <c r="AF977" s="91">
        <f t="shared" si="66"/>
        <v>0</v>
      </c>
      <c r="AG977" s="91">
        <f t="shared" si="66"/>
        <v>0</v>
      </c>
      <c r="AH977" s="91">
        <f t="shared" si="66"/>
        <v>0</v>
      </c>
      <c r="AI977" s="91">
        <f t="shared" si="66"/>
        <v>0</v>
      </c>
      <c r="AJ977" s="10"/>
      <c r="AK977" s="10"/>
      <c r="AL977" s="10"/>
      <c r="AM977" s="10"/>
      <c r="AN977" s="10"/>
      <c r="AO977" s="10"/>
      <c r="AP977" s="10"/>
      <c r="AQ977" s="10"/>
      <c r="AR977" s="10"/>
      <c r="AS977" s="10"/>
      <c r="AT977" s="10"/>
      <c r="AU977" s="10"/>
      <c r="AV977" s="10"/>
      <c r="AW977" s="10"/>
      <c r="AX977" s="10"/>
      <c r="AY977" s="10"/>
      <c r="AZ977" s="10"/>
      <c r="BA977" s="10"/>
      <c r="BB977" s="10"/>
      <c r="BC977" s="10"/>
      <c r="BD977" s="10"/>
      <c r="BE977" s="173"/>
    </row>
    <row r="978" spans="1:57">
      <c r="A978" s="691">
        <v>0.62847222222222221</v>
      </c>
      <c r="B978" s="10">
        <v>18.23</v>
      </c>
      <c r="C978" s="10">
        <v>19.96</v>
      </c>
      <c r="D978" s="10">
        <v>20.63</v>
      </c>
      <c r="E978" s="10">
        <v>18.760000000000002</v>
      </c>
      <c r="F978" s="10">
        <v>18.93</v>
      </c>
      <c r="G978" s="10">
        <v>20.66</v>
      </c>
      <c r="H978" s="10">
        <v>19.04</v>
      </c>
      <c r="I978" s="10">
        <v>16.989999999999998</v>
      </c>
      <c r="J978" s="13">
        <v>16.440000000000001</v>
      </c>
      <c r="K978" s="10">
        <v>19.45</v>
      </c>
      <c r="L978" s="10">
        <v>21.66</v>
      </c>
      <c r="M978" s="10">
        <v>18.440000000000001</v>
      </c>
      <c r="N978" s="10">
        <v>21.05</v>
      </c>
      <c r="O978" s="10">
        <v>19.850000000000001</v>
      </c>
      <c r="P978" s="10">
        <v>20.41</v>
      </c>
      <c r="Q978" s="10">
        <v>16.61</v>
      </c>
      <c r="R978" s="676"/>
      <c r="S978" s="692">
        <v>0.62847222222222221</v>
      </c>
      <c r="T978" s="10">
        <f t="shared" si="68"/>
        <v>0</v>
      </c>
      <c r="U978" s="10">
        <f t="shared" si="68"/>
        <v>0</v>
      </c>
      <c r="V978" s="10">
        <f t="shared" si="68"/>
        <v>0</v>
      </c>
      <c r="W978" s="10">
        <f t="shared" si="68"/>
        <v>0</v>
      </c>
      <c r="X978" s="10">
        <f t="shared" si="68"/>
        <v>0</v>
      </c>
      <c r="Y978" s="10">
        <f t="shared" si="68"/>
        <v>1.0000000000001563E-2</v>
      </c>
      <c r="Z978" s="10">
        <f t="shared" si="68"/>
        <v>0</v>
      </c>
      <c r="AA978" s="10">
        <f t="shared" si="68"/>
        <v>0</v>
      </c>
      <c r="AB978" s="13">
        <f t="shared" si="68"/>
        <v>0</v>
      </c>
      <c r="AC978" s="10">
        <f t="shared" si="66"/>
        <v>0</v>
      </c>
      <c r="AD978" s="10">
        <f t="shared" si="66"/>
        <v>0</v>
      </c>
      <c r="AE978" s="10">
        <f t="shared" si="66"/>
        <v>0</v>
      </c>
      <c r="AF978" s="10">
        <f t="shared" si="66"/>
        <v>0</v>
      </c>
      <c r="AG978" s="10">
        <f t="shared" si="66"/>
        <v>0</v>
      </c>
      <c r="AH978" s="10">
        <f t="shared" si="66"/>
        <v>0</v>
      </c>
      <c r="AI978" s="10">
        <f t="shared" si="66"/>
        <v>0</v>
      </c>
      <c r="AJ978" s="10"/>
      <c r="AK978" s="10"/>
      <c r="AL978" s="10"/>
      <c r="AM978" s="10"/>
      <c r="AN978" s="10"/>
      <c r="AO978" s="10"/>
      <c r="AP978" s="10"/>
      <c r="AQ978" s="10"/>
      <c r="AR978" s="10"/>
      <c r="AS978" s="10"/>
      <c r="AT978" s="10"/>
      <c r="AU978" s="10"/>
      <c r="AV978" s="10"/>
      <c r="AW978" s="10"/>
      <c r="AX978" s="10"/>
      <c r="AY978" s="10"/>
      <c r="AZ978" s="10"/>
      <c r="BA978" s="10"/>
      <c r="BB978" s="10"/>
      <c r="BC978" s="10"/>
      <c r="BD978" s="10"/>
      <c r="BE978" s="173"/>
    </row>
    <row r="979" spans="1:57">
      <c r="A979" s="691">
        <v>0.63194444444444442</v>
      </c>
      <c r="B979" s="10">
        <v>18.23</v>
      </c>
      <c r="C979" s="10">
        <v>19.96</v>
      </c>
      <c r="D979" s="10">
        <v>20.63</v>
      </c>
      <c r="E979" s="10">
        <v>18.760000000000002</v>
      </c>
      <c r="F979" s="10">
        <v>19.03</v>
      </c>
      <c r="G979" s="10">
        <v>20.66</v>
      </c>
      <c r="H979" s="10">
        <v>19.04</v>
      </c>
      <c r="I979" s="10">
        <v>16.989999999999998</v>
      </c>
      <c r="J979" s="13">
        <v>16.440000000000001</v>
      </c>
      <c r="K979" s="10">
        <v>19.45</v>
      </c>
      <c r="L979" s="10">
        <v>21.69</v>
      </c>
      <c r="M979" s="10">
        <v>18.440000000000001</v>
      </c>
      <c r="N979" s="10">
        <v>21.05</v>
      </c>
      <c r="O979" s="10">
        <v>19.850000000000001</v>
      </c>
      <c r="P979" s="10">
        <v>20.41</v>
      </c>
      <c r="Q979" s="10">
        <v>16.61</v>
      </c>
      <c r="R979" s="676"/>
      <c r="S979" s="692">
        <v>0.63194444444444442</v>
      </c>
      <c r="T979" s="10">
        <f t="shared" si="68"/>
        <v>0</v>
      </c>
      <c r="U979" s="10">
        <f t="shared" si="68"/>
        <v>0</v>
      </c>
      <c r="V979" s="10">
        <f t="shared" si="68"/>
        <v>0</v>
      </c>
      <c r="W979" s="10">
        <f t="shared" si="68"/>
        <v>0</v>
      </c>
      <c r="X979" s="10">
        <f t="shared" si="68"/>
        <v>0.10000000000000142</v>
      </c>
      <c r="Y979" s="10">
        <f t="shared" si="68"/>
        <v>0</v>
      </c>
      <c r="Z979" s="10">
        <f t="shared" si="68"/>
        <v>0</v>
      </c>
      <c r="AA979" s="10">
        <f t="shared" si="68"/>
        <v>0</v>
      </c>
      <c r="AB979" s="13">
        <f t="shared" si="68"/>
        <v>0</v>
      </c>
      <c r="AC979" s="10">
        <f t="shared" si="66"/>
        <v>0</v>
      </c>
      <c r="AD979" s="10">
        <f t="shared" si="66"/>
        <v>3.0000000000001137E-2</v>
      </c>
      <c r="AE979" s="10">
        <f t="shared" ref="AE979:AI1029" si="69">M979-M978</f>
        <v>0</v>
      </c>
      <c r="AF979" s="10">
        <f t="shared" si="69"/>
        <v>0</v>
      </c>
      <c r="AG979" s="10">
        <f t="shared" si="69"/>
        <v>0</v>
      </c>
      <c r="AH979" s="10">
        <f t="shared" si="69"/>
        <v>0</v>
      </c>
      <c r="AI979" s="10">
        <f t="shared" si="69"/>
        <v>0</v>
      </c>
      <c r="AJ979" s="10"/>
      <c r="AK979" s="10"/>
      <c r="AL979" s="10"/>
      <c r="AM979" s="10"/>
      <c r="AN979" s="10"/>
      <c r="AO979" s="10"/>
      <c r="AP979" s="10"/>
      <c r="AQ979" s="10"/>
      <c r="AR979" s="10"/>
      <c r="AS979" s="10"/>
      <c r="AT979" s="10"/>
      <c r="AU979" s="10"/>
      <c r="AV979" s="10"/>
      <c r="AW979" s="10"/>
      <c r="AX979" s="10"/>
      <c r="AY979" s="10"/>
      <c r="AZ979" s="10"/>
      <c r="BA979" s="10"/>
      <c r="BB979" s="10"/>
      <c r="BC979" s="10"/>
      <c r="BD979" s="10"/>
      <c r="BE979" s="173"/>
    </row>
    <row r="980" spans="1:57">
      <c r="A980" s="691">
        <v>0.63541666666666663</v>
      </c>
      <c r="B980" s="10">
        <v>18.23</v>
      </c>
      <c r="C980" s="10">
        <v>19.96</v>
      </c>
      <c r="D980" s="10">
        <v>20.63</v>
      </c>
      <c r="E980" s="10">
        <v>18.760000000000002</v>
      </c>
      <c r="F980" s="10">
        <v>19.03</v>
      </c>
      <c r="G980" s="10">
        <v>20.68</v>
      </c>
      <c r="H980" s="10">
        <v>19.04</v>
      </c>
      <c r="I980" s="10">
        <v>16.989999999999998</v>
      </c>
      <c r="J980" s="13">
        <v>16.440000000000001</v>
      </c>
      <c r="K980" s="10">
        <v>19.45</v>
      </c>
      <c r="L980" s="10">
        <v>21.69</v>
      </c>
      <c r="M980" s="10">
        <v>18.440000000000001</v>
      </c>
      <c r="N980" s="10">
        <v>21.05</v>
      </c>
      <c r="O980" s="10">
        <v>19.850000000000001</v>
      </c>
      <c r="P980" s="10">
        <v>20.41</v>
      </c>
      <c r="Q980" s="10">
        <v>16.61</v>
      </c>
      <c r="R980" s="676"/>
      <c r="S980" s="692">
        <v>0.63541666666666663</v>
      </c>
      <c r="T980" s="10">
        <f t="shared" si="68"/>
        <v>0</v>
      </c>
      <c r="U980" s="10">
        <f t="shared" si="68"/>
        <v>0</v>
      </c>
      <c r="V980" s="10">
        <f t="shared" si="68"/>
        <v>0</v>
      </c>
      <c r="W980" s="10">
        <f t="shared" si="68"/>
        <v>0</v>
      </c>
      <c r="X980" s="10">
        <f t="shared" si="68"/>
        <v>0</v>
      </c>
      <c r="Y980" s="10">
        <f t="shared" si="68"/>
        <v>1.9999999999999574E-2</v>
      </c>
      <c r="Z980" s="10">
        <f t="shared" si="68"/>
        <v>0</v>
      </c>
      <c r="AA980" s="10">
        <f t="shared" si="68"/>
        <v>0</v>
      </c>
      <c r="AB980" s="13">
        <f t="shared" si="68"/>
        <v>0</v>
      </c>
      <c r="AC980" s="10">
        <f t="shared" si="68"/>
        <v>0</v>
      </c>
      <c r="AD980" s="10">
        <f t="shared" si="68"/>
        <v>0</v>
      </c>
      <c r="AE980" s="10">
        <f t="shared" si="69"/>
        <v>0</v>
      </c>
      <c r="AF980" s="10">
        <f t="shared" si="69"/>
        <v>0</v>
      </c>
      <c r="AG980" s="10">
        <f t="shared" si="69"/>
        <v>0</v>
      </c>
      <c r="AH980" s="10">
        <f t="shared" si="69"/>
        <v>0</v>
      </c>
      <c r="AI980" s="10">
        <f t="shared" si="69"/>
        <v>0</v>
      </c>
      <c r="AJ980" s="10"/>
      <c r="AK980" s="10"/>
      <c r="AL980" s="10"/>
      <c r="AM980" s="10"/>
      <c r="AN980" s="10"/>
      <c r="AO980" s="10"/>
      <c r="AP980" s="10"/>
      <c r="AQ980" s="10"/>
      <c r="AR980" s="10"/>
      <c r="AS980" s="10"/>
      <c r="AT980" s="10"/>
      <c r="AU980" s="10"/>
      <c r="AV980" s="10"/>
      <c r="AW980" s="10"/>
      <c r="AX980" s="10"/>
      <c r="AY980" s="10"/>
      <c r="AZ980" s="10"/>
      <c r="BA980" s="10"/>
      <c r="BB980" s="10"/>
      <c r="BC980" s="10"/>
      <c r="BD980" s="10"/>
      <c r="BE980" s="173"/>
    </row>
    <row r="981" spans="1:57">
      <c r="A981" s="691">
        <v>0.63888888888888895</v>
      </c>
      <c r="B981" s="10">
        <v>18.23</v>
      </c>
      <c r="C981" s="10">
        <v>19.96</v>
      </c>
      <c r="D981" s="10">
        <v>20.63</v>
      </c>
      <c r="E981" s="10">
        <v>18.760000000000002</v>
      </c>
      <c r="F981" s="10">
        <v>19.059999999999999</v>
      </c>
      <c r="G981" s="10">
        <v>20.68</v>
      </c>
      <c r="H981" s="10">
        <v>19.04</v>
      </c>
      <c r="I981" s="10">
        <v>16.989999999999998</v>
      </c>
      <c r="J981" s="13">
        <v>16.440000000000001</v>
      </c>
      <c r="K981" s="10">
        <v>19.45</v>
      </c>
      <c r="L981" s="10">
        <v>21.69</v>
      </c>
      <c r="M981" s="10">
        <v>18.440000000000001</v>
      </c>
      <c r="N981" s="10">
        <v>21.05</v>
      </c>
      <c r="O981" s="10">
        <v>19.850000000000001</v>
      </c>
      <c r="P981" s="10">
        <v>20.41</v>
      </c>
      <c r="Q981" s="10">
        <v>16.61</v>
      </c>
      <c r="R981" s="676"/>
      <c r="S981" s="692">
        <v>0.63888888888888895</v>
      </c>
      <c r="T981" s="10">
        <f t="shared" si="68"/>
        <v>0</v>
      </c>
      <c r="U981" s="10">
        <f t="shared" si="68"/>
        <v>0</v>
      </c>
      <c r="V981" s="10">
        <f t="shared" si="68"/>
        <v>0</v>
      </c>
      <c r="W981" s="10">
        <f t="shared" si="68"/>
        <v>0</v>
      </c>
      <c r="X981" s="10">
        <f t="shared" si="68"/>
        <v>2.9999999999997584E-2</v>
      </c>
      <c r="Y981" s="10">
        <f t="shared" si="68"/>
        <v>0</v>
      </c>
      <c r="Z981" s="10">
        <f t="shared" si="68"/>
        <v>0</v>
      </c>
      <c r="AA981" s="10">
        <f t="shared" si="68"/>
        <v>0</v>
      </c>
      <c r="AB981" s="13">
        <f t="shared" si="68"/>
        <v>0</v>
      </c>
      <c r="AC981" s="10">
        <f t="shared" si="68"/>
        <v>0</v>
      </c>
      <c r="AD981" s="10">
        <f t="shared" si="68"/>
        <v>0</v>
      </c>
      <c r="AE981" s="10">
        <f t="shared" si="69"/>
        <v>0</v>
      </c>
      <c r="AF981" s="10">
        <f t="shared" si="69"/>
        <v>0</v>
      </c>
      <c r="AG981" s="10">
        <f t="shared" si="69"/>
        <v>0</v>
      </c>
      <c r="AH981" s="10">
        <f t="shared" si="69"/>
        <v>0</v>
      </c>
      <c r="AI981" s="10">
        <f t="shared" si="69"/>
        <v>0</v>
      </c>
      <c r="AJ981" s="10"/>
      <c r="AK981" s="10"/>
      <c r="AL981" s="10"/>
      <c r="AM981" s="10"/>
      <c r="AN981" s="10"/>
      <c r="AO981" s="10"/>
      <c r="AP981" s="10"/>
      <c r="AQ981" s="10"/>
      <c r="AR981" s="10"/>
      <c r="AS981" s="10"/>
      <c r="AT981" s="10"/>
      <c r="AU981" s="10"/>
      <c r="AV981" s="10"/>
      <c r="AW981" s="10"/>
      <c r="AX981" s="10"/>
      <c r="AY981" s="10"/>
      <c r="AZ981" s="10"/>
      <c r="BA981" s="10"/>
      <c r="BB981" s="10"/>
      <c r="BC981" s="10"/>
      <c r="BD981" s="10"/>
      <c r="BE981" s="173"/>
    </row>
    <row r="982" spans="1:57">
      <c r="A982" s="691">
        <v>0.64236111111111105</v>
      </c>
      <c r="B982" s="10">
        <v>18.23</v>
      </c>
      <c r="C982" s="10">
        <v>19.96</v>
      </c>
      <c r="D982" s="10">
        <v>20.63</v>
      </c>
      <c r="E982" s="10">
        <v>18.760000000000002</v>
      </c>
      <c r="F982" s="10">
        <v>19.059999999999999</v>
      </c>
      <c r="G982" s="10">
        <v>20.68</v>
      </c>
      <c r="H982" s="10">
        <v>19.04</v>
      </c>
      <c r="I982" s="10">
        <v>16.989999999999998</v>
      </c>
      <c r="J982" s="13">
        <v>16.440000000000001</v>
      </c>
      <c r="K982" s="10">
        <v>19.45</v>
      </c>
      <c r="L982" s="10">
        <v>21.69</v>
      </c>
      <c r="M982" s="10">
        <v>18.440000000000001</v>
      </c>
      <c r="N982" s="10">
        <v>21.05</v>
      </c>
      <c r="O982" s="10">
        <v>19.850000000000001</v>
      </c>
      <c r="P982" s="10">
        <v>20.41</v>
      </c>
      <c r="Q982" s="10">
        <v>16.61</v>
      </c>
      <c r="R982" s="676"/>
      <c r="S982" s="692">
        <v>0.64236111111111105</v>
      </c>
      <c r="T982" s="10">
        <f t="shared" si="68"/>
        <v>0</v>
      </c>
      <c r="U982" s="10">
        <f t="shared" si="68"/>
        <v>0</v>
      </c>
      <c r="V982" s="10">
        <f t="shared" si="68"/>
        <v>0</v>
      </c>
      <c r="W982" s="10">
        <f t="shared" si="68"/>
        <v>0</v>
      </c>
      <c r="X982" s="10">
        <f t="shared" si="68"/>
        <v>0</v>
      </c>
      <c r="Y982" s="10">
        <f t="shared" si="68"/>
        <v>0</v>
      </c>
      <c r="Z982" s="10">
        <f t="shared" ref="Z982:AI1031" si="70">H982-H981</f>
        <v>0</v>
      </c>
      <c r="AA982" s="10">
        <f t="shared" si="70"/>
        <v>0</v>
      </c>
      <c r="AB982" s="13">
        <f t="shared" si="70"/>
        <v>0</v>
      </c>
      <c r="AC982" s="10">
        <f t="shared" si="70"/>
        <v>0</v>
      </c>
      <c r="AD982" s="10">
        <f t="shared" si="70"/>
        <v>0</v>
      </c>
      <c r="AE982" s="10">
        <f t="shared" si="69"/>
        <v>0</v>
      </c>
      <c r="AF982" s="10">
        <f t="shared" si="69"/>
        <v>0</v>
      </c>
      <c r="AG982" s="10">
        <f t="shared" si="69"/>
        <v>0</v>
      </c>
      <c r="AH982" s="10">
        <f t="shared" si="69"/>
        <v>0</v>
      </c>
      <c r="AI982" s="10">
        <f t="shared" si="69"/>
        <v>0</v>
      </c>
      <c r="AJ982" s="10"/>
      <c r="AK982" s="10"/>
      <c r="AL982" s="10"/>
      <c r="AM982" s="10"/>
      <c r="AN982" s="10"/>
      <c r="AO982" s="10"/>
      <c r="AP982" s="10"/>
      <c r="AQ982" s="10"/>
      <c r="AR982" s="10"/>
      <c r="AS982" s="10"/>
      <c r="AT982" s="10"/>
      <c r="AU982" s="10"/>
      <c r="AV982" s="10"/>
      <c r="AW982" s="10"/>
      <c r="AX982" s="10"/>
      <c r="AY982" s="10"/>
      <c r="AZ982" s="10"/>
      <c r="BA982" s="10"/>
      <c r="BB982" s="10"/>
      <c r="BC982" s="10"/>
      <c r="BD982" s="10"/>
      <c r="BE982" s="173"/>
    </row>
    <row r="983" spans="1:57">
      <c r="A983" s="691">
        <v>0.64583333333333337</v>
      </c>
      <c r="B983" s="10">
        <v>18.23</v>
      </c>
      <c r="C983" s="10">
        <v>19.96</v>
      </c>
      <c r="D983" s="10">
        <v>20.63</v>
      </c>
      <c r="E983" s="10">
        <v>18.760000000000002</v>
      </c>
      <c r="F983" s="10">
        <v>19.059999999999999</v>
      </c>
      <c r="G983" s="10">
        <v>20.68</v>
      </c>
      <c r="H983" s="10">
        <v>19.04</v>
      </c>
      <c r="I983" s="10">
        <v>16.989999999999998</v>
      </c>
      <c r="J983" s="13">
        <v>16.440000000000001</v>
      </c>
      <c r="K983" s="10">
        <v>19.45</v>
      </c>
      <c r="L983" s="10">
        <v>21.69</v>
      </c>
      <c r="M983" s="10">
        <v>18.440000000000001</v>
      </c>
      <c r="N983" s="10">
        <v>21.05</v>
      </c>
      <c r="O983" s="10">
        <v>19.850000000000001</v>
      </c>
      <c r="P983" s="10">
        <v>20.41</v>
      </c>
      <c r="Q983" s="10">
        <v>16.61</v>
      </c>
      <c r="R983" s="676"/>
      <c r="S983" s="692">
        <v>0.64583333333333337</v>
      </c>
      <c r="T983" s="10">
        <f t="shared" ref="T983:Y1025" si="71">B983-B982</f>
        <v>0</v>
      </c>
      <c r="U983" s="10">
        <f t="shared" si="71"/>
        <v>0</v>
      </c>
      <c r="V983" s="10">
        <f t="shared" si="71"/>
        <v>0</v>
      </c>
      <c r="W983" s="10">
        <f t="shared" si="71"/>
        <v>0</v>
      </c>
      <c r="X983" s="10">
        <f t="shared" si="71"/>
        <v>0</v>
      </c>
      <c r="Y983" s="10">
        <f t="shared" si="71"/>
        <v>0</v>
      </c>
      <c r="Z983" s="10">
        <f t="shared" si="70"/>
        <v>0</v>
      </c>
      <c r="AA983" s="10">
        <f t="shared" si="70"/>
        <v>0</v>
      </c>
      <c r="AB983" s="13">
        <f t="shared" si="70"/>
        <v>0</v>
      </c>
      <c r="AC983" s="10">
        <f t="shared" si="70"/>
        <v>0</v>
      </c>
      <c r="AD983" s="10">
        <f t="shared" si="70"/>
        <v>0</v>
      </c>
      <c r="AE983" s="10">
        <f t="shared" si="69"/>
        <v>0</v>
      </c>
      <c r="AF983" s="10">
        <f t="shared" si="69"/>
        <v>0</v>
      </c>
      <c r="AG983" s="10">
        <f t="shared" si="69"/>
        <v>0</v>
      </c>
      <c r="AH983" s="10">
        <f t="shared" si="69"/>
        <v>0</v>
      </c>
      <c r="AI983" s="10">
        <f t="shared" si="69"/>
        <v>0</v>
      </c>
      <c r="AJ983" s="10"/>
      <c r="AK983" s="10"/>
      <c r="AL983" s="10"/>
      <c r="AM983" s="10"/>
      <c r="AN983" s="10"/>
      <c r="AO983" s="10"/>
      <c r="AP983" s="10"/>
      <c r="AQ983" s="10"/>
      <c r="AR983" s="10"/>
      <c r="AS983" s="10"/>
      <c r="AT983" s="10"/>
      <c r="AU983" s="10"/>
      <c r="AV983" s="10"/>
      <c r="AW983" s="10"/>
      <c r="AX983" s="10"/>
      <c r="AY983" s="10"/>
      <c r="AZ983" s="10"/>
      <c r="BA983" s="10"/>
      <c r="BB983" s="10"/>
      <c r="BC983" s="10"/>
      <c r="BD983" s="10"/>
      <c r="BE983" s="173"/>
    </row>
    <row r="984" spans="1:57">
      <c r="A984" s="691">
        <v>0.64930555555555558</v>
      </c>
      <c r="B984" s="10">
        <v>18.23</v>
      </c>
      <c r="C984" s="10">
        <v>19.96</v>
      </c>
      <c r="D984" s="10">
        <v>20.63</v>
      </c>
      <c r="E984" s="10">
        <v>18.760000000000002</v>
      </c>
      <c r="F984" s="10">
        <v>19.059999999999999</v>
      </c>
      <c r="G984" s="10">
        <v>20.68</v>
      </c>
      <c r="H984" s="10">
        <v>19.04</v>
      </c>
      <c r="I984" s="10">
        <v>16.989999999999998</v>
      </c>
      <c r="J984" s="13">
        <v>16.440000000000001</v>
      </c>
      <c r="K984" s="10">
        <v>19.45</v>
      </c>
      <c r="L984" s="10">
        <v>21.69</v>
      </c>
      <c r="M984" s="10">
        <v>18.440000000000001</v>
      </c>
      <c r="N984" s="10">
        <v>21.05</v>
      </c>
      <c r="O984" s="10">
        <v>19.850000000000001</v>
      </c>
      <c r="P984" s="10">
        <v>20.41</v>
      </c>
      <c r="Q984" s="10">
        <v>16.61</v>
      </c>
      <c r="R984" s="676"/>
      <c r="S984" s="692">
        <v>0.64930555555555558</v>
      </c>
      <c r="T984" s="10">
        <f t="shared" si="71"/>
        <v>0</v>
      </c>
      <c r="U984" s="10">
        <f t="shared" si="71"/>
        <v>0</v>
      </c>
      <c r="V984" s="10">
        <f t="shared" si="71"/>
        <v>0</v>
      </c>
      <c r="W984" s="10">
        <f t="shared" si="71"/>
        <v>0</v>
      </c>
      <c r="X984" s="10">
        <f t="shared" si="71"/>
        <v>0</v>
      </c>
      <c r="Y984" s="10">
        <f t="shared" si="71"/>
        <v>0</v>
      </c>
      <c r="Z984" s="10">
        <f t="shared" si="70"/>
        <v>0</v>
      </c>
      <c r="AA984" s="10">
        <f t="shared" si="70"/>
        <v>0</v>
      </c>
      <c r="AB984" s="13">
        <f t="shared" si="70"/>
        <v>0</v>
      </c>
      <c r="AC984" s="10">
        <f t="shared" si="70"/>
        <v>0</v>
      </c>
      <c r="AD984" s="10">
        <f t="shared" si="70"/>
        <v>0</v>
      </c>
      <c r="AE984" s="10">
        <f t="shared" si="69"/>
        <v>0</v>
      </c>
      <c r="AF984" s="10">
        <f t="shared" si="69"/>
        <v>0</v>
      </c>
      <c r="AG984" s="10">
        <f t="shared" si="69"/>
        <v>0</v>
      </c>
      <c r="AH984" s="10">
        <f t="shared" si="69"/>
        <v>0</v>
      </c>
      <c r="AI984" s="10">
        <f t="shared" si="69"/>
        <v>0</v>
      </c>
      <c r="AJ984" s="10"/>
      <c r="AK984" s="10"/>
      <c r="AL984" s="10"/>
      <c r="AM984" s="10"/>
      <c r="AN984" s="10"/>
      <c r="AO984" s="10"/>
      <c r="AP984" s="10"/>
      <c r="AQ984" s="10"/>
      <c r="AR984" s="10"/>
      <c r="AS984" s="10"/>
      <c r="AT984" s="10"/>
      <c r="AU984" s="10"/>
      <c r="AV984" s="10"/>
      <c r="AW984" s="10"/>
      <c r="AX984" s="10"/>
      <c r="AY984" s="10"/>
      <c r="AZ984" s="10"/>
      <c r="BA984" s="10"/>
      <c r="BB984" s="10"/>
      <c r="BC984" s="10"/>
      <c r="BD984" s="10"/>
      <c r="BE984" s="173"/>
    </row>
    <row r="985" spans="1:57">
      <c r="A985" s="691">
        <v>0.65277777777777779</v>
      </c>
      <c r="B985" s="10">
        <v>18.23</v>
      </c>
      <c r="C985" s="10">
        <v>19.96</v>
      </c>
      <c r="D985" s="10">
        <v>20.63</v>
      </c>
      <c r="E985" s="10">
        <v>18.84</v>
      </c>
      <c r="F985" s="10">
        <v>19.059999999999999</v>
      </c>
      <c r="G985" s="10">
        <v>20.68</v>
      </c>
      <c r="H985" s="10">
        <v>19.04</v>
      </c>
      <c r="I985" s="10">
        <v>16.989999999999998</v>
      </c>
      <c r="J985" s="13">
        <v>16.440000000000001</v>
      </c>
      <c r="K985" s="10">
        <v>19.45</v>
      </c>
      <c r="L985" s="10">
        <v>21.69</v>
      </c>
      <c r="M985" s="10">
        <v>18.440000000000001</v>
      </c>
      <c r="N985" s="10">
        <v>21.05</v>
      </c>
      <c r="O985" s="10">
        <v>19.850000000000001</v>
      </c>
      <c r="P985" s="10">
        <v>20.41</v>
      </c>
      <c r="Q985" s="10">
        <v>16.61</v>
      </c>
      <c r="R985" s="676"/>
      <c r="S985" s="692">
        <v>0.65277777777777779</v>
      </c>
      <c r="T985" s="10">
        <f t="shared" si="71"/>
        <v>0</v>
      </c>
      <c r="U985" s="10">
        <f t="shared" si="71"/>
        <v>0</v>
      </c>
      <c r="V985" s="10">
        <f t="shared" si="71"/>
        <v>0</v>
      </c>
      <c r="W985" s="10">
        <f t="shared" si="71"/>
        <v>7.9999999999998295E-2</v>
      </c>
      <c r="X985" s="10">
        <f t="shared" si="71"/>
        <v>0</v>
      </c>
      <c r="Y985" s="10">
        <f t="shared" si="71"/>
        <v>0</v>
      </c>
      <c r="Z985" s="10">
        <f t="shared" si="70"/>
        <v>0</v>
      </c>
      <c r="AA985" s="10">
        <f t="shared" si="70"/>
        <v>0</v>
      </c>
      <c r="AB985" s="13">
        <f t="shared" si="70"/>
        <v>0</v>
      </c>
      <c r="AC985" s="10">
        <f t="shared" si="70"/>
        <v>0</v>
      </c>
      <c r="AD985" s="10">
        <f t="shared" si="70"/>
        <v>0</v>
      </c>
      <c r="AE985" s="10">
        <f t="shared" si="69"/>
        <v>0</v>
      </c>
      <c r="AF985" s="10">
        <f t="shared" si="69"/>
        <v>0</v>
      </c>
      <c r="AG985" s="10">
        <f t="shared" si="69"/>
        <v>0</v>
      </c>
      <c r="AH985" s="10">
        <f t="shared" si="69"/>
        <v>0</v>
      </c>
      <c r="AI985" s="10">
        <f t="shared" si="69"/>
        <v>0</v>
      </c>
      <c r="AJ985" s="10"/>
      <c r="AK985" s="10"/>
      <c r="AL985" s="10"/>
      <c r="AM985" s="10"/>
      <c r="AN985" s="10"/>
      <c r="AO985" s="10"/>
      <c r="AP985" s="10"/>
      <c r="AQ985" s="10"/>
      <c r="AR985" s="10"/>
      <c r="AS985" s="10"/>
      <c r="AT985" s="10"/>
      <c r="AU985" s="10"/>
      <c r="AV985" s="10"/>
      <c r="AW985" s="10"/>
      <c r="AX985" s="10"/>
      <c r="AY985" s="10"/>
      <c r="AZ985" s="10"/>
      <c r="BA985" s="10"/>
      <c r="BB985" s="10"/>
      <c r="BC985" s="10"/>
      <c r="BD985" s="10"/>
      <c r="BE985" s="173"/>
    </row>
    <row r="986" spans="1:57">
      <c r="A986" s="691">
        <v>0.65625</v>
      </c>
      <c r="B986" s="10">
        <v>18.23</v>
      </c>
      <c r="C986" s="10">
        <v>19.96</v>
      </c>
      <c r="D986" s="10">
        <v>20.63</v>
      </c>
      <c r="E986" s="10">
        <v>18.84</v>
      </c>
      <c r="F986" s="10">
        <v>19.059999999999999</v>
      </c>
      <c r="G986" s="10">
        <v>20.68</v>
      </c>
      <c r="H986" s="10">
        <v>19.04</v>
      </c>
      <c r="I986" s="10">
        <v>16.989999999999998</v>
      </c>
      <c r="J986" s="13">
        <v>16.440000000000001</v>
      </c>
      <c r="K986" s="10">
        <v>19.45</v>
      </c>
      <c r="L986" s="10">
        <v>21.69</v>
      </c>
      <c r="M986" s="10">
        <v>18.440000000000001</v>
      </c>
      <c r="N986" s="10">
        <v>21.05</v>
      </c>
      <c r="O986" s="10">
        <v>19.850000000000001</v>
      </c>
      <c r="P986" s="10">
        <v>20.75</v>
      </c>
      <c r="Q986" s="10">
        <v>16.61</v>
      </c>
      <c r="R986" s="676"/>
      <c r="S986" s="692">
        <v>0.65625</v>
      </c>
      <c r="T986" s="10">
        <f t="shared" si="71"/>
        <v>0</v>
      </c>
      <c r="U986" s="10">
        <f t="shared" si="71"/>
        <v>0</v>
      </c>
      <c r="V986" s="10">
        <f t="shared" si="71"/>
        <v>0</v>
      </c>
      <c r="W986" s="10">
        <f t="shared" si="71"/>
        <v>0</v>
      </c>
      <c r="X986" s="10">
        <f t="shared" si="71"/>
        <v>0</v>
      </c>
      <c r="Y986" s="10">
        <f t="shared" si="71"/>
        <v>0</v>
      </c>
      <c r="Z986" s="10">
        <f t="shared" si="70"/>
        <v>0</v>
      </c>
      <c r="AA986" s="10">
        <f t="shared" si="70"/>
        <v>0</v>
      </c>
      <c r="AB986" s="13">
        <f t="shared" si="70"/>
        <v>0</v>
      </c>
      <c r="AC986" s="10">
        <f t="shared" si="70"/>
        <v>0</v>
      </c>
      <c r="AD986" s="10">
        <f t="shared" si="70"/>
        <v>0</v>
      </c>
      <c r="AE986" s="10">
        <f t="shared" si="69"/>
        <v>0</v>
      </c>
      <c r="AF986" s="10">
        <f t="shared" si="69"/>
        <v>0</v>
      </c>
      <c r="AG986" s="10">
        <f t="shared" si="69"/>
        <v>0</v>
      </c>
      <c r="AH986" s="10">
        <f t="shared" si="69"/>
        <v>0.33999999999999986</v>
      </c>
      <c r="AI986" s="10">
        <f t="shared" si="69"/>
        <v>0</v>
      </c>
      <c r="AJ986" s="10"/>
      <c r="AK986" s="10"/>
      <c r="AL986" s="10"/>
      <c r="AM986" s="10"/>
      <c r="AN986" s="10"/>
      <c r="AO986" s="10"/>
      <c r="AP986" s="10"/>
      <c r="AQ986" s="10"/>
      <c r="AR986" s="10"/>
      <c r="AS986" s="10"/>
      <c r="AT986" s="10"/>
      <c r="AU986" s="10"/>
      <c r="AV986" s="10"/>
      <c r="AW986" s="10"/>
      <c r="AX986" s="10"/>
      <c r="AY986" s="10"/>
      <c r="AZ986" s="10"/>
      <c r="BA986" s="10"/>
      <c r="BB986" s="10"/>
      <c r="BC986" s="10"/>
      <c r="BD986" s="10"/>
      <c r="BE986" s="173"/>
    </row>
    <row r="987" spans="1:57">
      <c r="A987" s="691">
        <v>0.65972222222222221</v>
      </c>
      <c r="B987" s="10">
        <v>18.23</v>
      </c>
      <c r="C987" s="10">
        <v>19.96</v>
      </c>
      <c r="D987" s="10">
        <v>20.63</v>
      </c>
      <c r="E987" s="10">
        <v>18.87</v>
      </c>
      <c r="F987" s="10">
        <v>19.059999999999999</v>
      </c>
      <c r="G987" s="10">
        <v>20.68</v>
      </c>
      <c r="H987" s="10">
        <v>19.04</v>
      </c>
      <c r="I987" s="10">
        <v>16.989999999999998</v>
      </c>
      <c r="J987" s="13">
        <v>16.440000000000001</v>
      </c>
      <c r="K987" s="10">
        <v>19.45</v>
      </c>
      <c r="L987" s="10">
        <v>21.69</v>
      </c>
      <c r="M987" s="10">
        <v>18.440000000000001</v>
      </c>
      <c r="N987" s="10">
        <v>21.05</v>
      </c>
      <c r="O987" s="10">
        <v>19.850000000000001</v>
      </c>
      <c r="P987" s="10">
        <v>20.75</v>
      </c>
      <c r="Q987" s="10">
        <v>16.61</v>
      </c>
      <c r="R987" s="676"/>
      <c r="S987" s="692">
        <v>0.65972222222222221</v>
      </c>
      <c r="T987" s="10">
        <f t="shared" si="71"/>
        <v>0</v>
      </c>
      <c r="U987" s="10">
        <f t="shared" si="71"/>
        <v>0</v>
      </c>
      <c r="V987" s="10">
        <f t="shared" si="71"/>
        <v>0</v>
      </c>
      <c r="W987" s="10">
        <f t="shared" si="71"/>
        <v>3.0000000000001137E-2</v>
      </c>
      <c r="X987" s="10">
        <f t="shared" si="71"/>
        <v>0</v>
      </c>
      <c r="Y987" s="10">
        <f t="shared" si="71"/>
        <v>0</v>
      </c>
      <c r="Z987" s="10">
        <f t="shared" si="70"/>
        <v>0</v>
      </c>
      <c r="AA987" s="10">
        <f t="shared" si="70"/>
        <v>0</v>
      </c>
      <c r="AB987" s="13">
        <f t="shared" si="70"/>
        <v>0</v>
      </c>
      <c r="AC987" s="10">
        <f t="shared" si="70"/>
        <v>0</v>
      </c>
      <c r="AD987" s="10">
        <f t="shared" si="70"/>
        <v>0</v>
      </c>
      <c r="AE987" s="10">
        <f t="shared" si="69"/>
        <v>0</v>
      </c>
      <c r="AF987" s="10">
        <f t="shared" si="69"/>
        <v>0</v>
      </c>
      <c r="AG987" s="10">
        <f t="shared" si="69"/>
        <v>0</v>
      </c>
      <c r="AH987" s="10">
        <f t="shared" si="69"/>
        <v>0</v>
      </c>
      <c r="AI987" s="10">
        <f t="shared" si="69"/>
        <v>0</v>
      </c>
      <c r="AJ987" s="10"/>
      <c r="AK987" s="10"/>
      <c r="AL987" s="10"/>
      <c r="AM987" s="10"/>
      <c r="AN987" s="10"/>
      <c r="AO987" s="10"/>
      <c r="AP987" s="10"/>
      <c r="AQ987" s="10"/>
      <c r="AR987" s="10"/>
      <c r="AS987" s="10"/>
      <c r="AT987" s="10"/>
      <c r="AU987" s="10"/>
      <c r="AV987" s="10"/>
      <c r="AW987" s="10"/>
      <c r="AX987" s="10"/>
      <c r="AY987" s="10"/>
      <c r="AZ987" s="10"/>
      <c r="BA987" s="10"/>
      <c r="BB987" s="10"/>
      <c r="BC987" s="10"/>
      <c r="BD987" s="10"/>
      <c r="BE987" s="173"/>
    </row>
    <row r="988" spans="1:57" ht="16" thickBot="1">
      <c r="A988" s="691">
        <v>0.66319444444444442</v>
      </c>
      <c r="B988" s="10">
        <v>18.23</v>
      </c>
      <c r="C988" s="10">
        <v>19.96</v>
      </c>
      <c r="D988" s="10">
        <v>20.63</v>
      </c>
      <c r="E988" s="10">
        <v>18.87</v>
      </c>
      <c r="F988" s="10">
        <v>19.059999999999999</v>
      </c>
      <c r="G988" s="10">
        <v>20.68</v>
      </c>
      <c r="H988" s="10">
        <v>19.04</v>
      </c>
      <c r="I988" s="10">
        <v>16.989999999999998</v>
      </c>
      <c r="J988" s="13">
        <v>16.440000000000001</v>
      </c>
      <c r="K988" s="10">
        <v>19.45</v>
      </c>
      <c r="L988" s="10">
        <v>21.69</v>
      </c>
      <c r="M988" s="10">
        <v>18.440000000000001</v>
      </c>
      <c r="N988" s="10">
        <v>21.05</v>
      </c>
      <c r="O988" s="10">
        <v>19.850000000000001</v>
      </c>
      <c r="P988" s="10">
        <v>20.75</v>
      </c>
      <c r="Q988" s="10">
        <v>16.61</v>
      </c>
      <c r="R988" s="676"/>
      <c r="S988" s="692">
        <v>0.66319444444444442</v>
      </c>
      <c r="T988" s="10">
        <f t="shared" si="71"/>
        <v>0</v>
      </c>
      <c r="U988" s="10">
        <f t="shared" si="71"/>
        <v>0</v>
      </c>
      <c r="V988" s="10">
        <f t="shared" si="71"/>
        <v>0</v>
      </c>
      <c r="W988" s="10">
        <f t="shared" si="71"/>
        <v>0</v>
      </c>
      <c r="X988" s="10">
        <f t="shared" si="71"/>
        <v>0</v>
      </c>
      <c r="Y988" s="10">
        <f t="shared" si="71"/>
        <v>0</v>
      </c>
      <c r="Z988" s="10">
        <f t="shared" si="70"/>
        <v>0</v>
      </c>
      <c r="AA988" s="10">
        <f t="shared" si="70"/>
        <v>0</v>
      </c>
      <c r="AB988" s="13">
        <f t="shared" si="70"/>
        <v>0</v>
      </c>
      <c r="AC988" s="10">
        <f t="shared" si="70"/>
        <v>0</v>
      </c>
      <c r="AD988" s="10">
        <f t="shared" si="70"/>
        <v>0</v>
      </c>
      <c r="AE988" s="10">
        <f t="shared" si="69"/>
        <v>0</v>
      </c>
      <c r="AF988" s="10">
        <f t="shared" si="69"/>
        <v>0</v>
      </c>
      <c r="AG988" s="10">
        <f t="shared" si="69"/>
        <v>0</v>
      </c>
      <c r="AH988" s="10">
        <f t="shared" si="69"/>
        <v>0</v>
      </c>
      <c r="AI988" s="10">
        <f t="shared" si="69"/>
        <v>0</v>
      </c>
      <c r="AJ988" s="10"/>
      <c r="AK988" s="10"/>
      <c r="AL988" s="10"/>
      <c r="AM988" s="10"/>
      <c r="AN988" s="10"/>
      <c r="AO988" s="10"/>
      <c r="AP988" s="10"/>
      <c r="AQ988" s="10"/>
      <c r="AR988" s="10"/>
      <c r="AS988" s="10"/>
      <c r="AT988" s="10"/>
      <c r="AU988" s="10"/>
      <c r="AV988" s="10"/>
      <c r="AW988" s="10"/>
      <c r="AX988" s="10"/>
      <c r="AY988" s="10"/>
      <c r="AZ988" s="10"/>
      <c r="BA988" s="10"/>
      <c r="BB988" s="10"/>
      <c r="BC988" s="10"/>
      <c r="BD988" s="10"/>
      <c r="BE988" s="173"/>
    </row>
    <row r="989" spans="1:57" ht="16" thickTop="1">
      <c r="A989" s="690">
        <v>0.66666666666666663</v>
      </c>
      <c r="B989" s="91">
        <v>18.32</v>
      </c>
      <c r="C989" s="91">
        <v>20.010000000000002</v>
      </c>
      <c r="D989" s="91">
        <v>20.63</v>
      </c>
      <c r="E989" s="91">
        <v>18.87</v>
      </c>
      <c r="F989" s="91">
        <v>19.059999999999999</v>
      </c>
      <c r="G989" s="91">
        <v>20.68</v>
      </c>
      <c r="H989" s="91">
        <v>19.04</v>
      </c>
      <c r="I989" s="91">
        <v>16.989999999999998</v>
      </c>
      <c r="J989" s="345">
        <v>16.440000000000001</v>
      </c>
      <c r="K989" s="91">
        <v>19.45</v>
      </c>
      <c r="L989" s="91">
        <v>21.71</v>
      </c>
      <c r="M989" s="91">
        <v>18.440000000000001</v>
      </c>
      <c r="N989" s="91">
        <v>21.05</v>
      </c>
      <c r="O989" s="91">
        <v>19.850000000000001</v>
      </c>
      <c r="P989" s="91">
        <v>20.75</v>
      </c>
      <c r="Q989" s="91">
        <v>16.61</v>
      </c>
      <c r="R989" s="676"/>
      <c r="S989" s="673">
        <v>0.66666666666666663</v>
      </c>
      <c r="T989" s="91">
        <f t="shared" si="71"/>
        <v>8.9999999999999858E-2</v>
      </c>
      <c r="U989" s="91">
        <f t="shared" si="71"/>
        <v>5.0000000000000711E-2</v>
      </c>
      <c r="V989" s="91">
        <f t="shared" si="71"/>
        <v>0</v>
      </c>
      <c r="W989" s="91">
        <f t="shared" si="71"/>
        <v>0</v>
      </c>
      <c r="X989" s="91">
        <f t="shared" si="71"/>
        <v>0</v>
      </c>
      <c r="Y989" s="91">
        <f t="shared" si="71"/>
        <v>0</v>
      </c>
      <c r="Z989" s="91">
        <f t="shared" si="70"/>
        <v>0</v>
      </c>
      <c r="AA989" s="91">
        <f t="shared" si="70"/>
        <v>0</v>
      </c>
      <c r="AB989" s="345">
        <f t="shared" si="70"/>
        <v>0</v>
      </c>
      <c r="AC989" s="91">
        <f t="shared" si="70"/>
        <v>0</v>
      </c>
      <c r="AD989" s="91">
        <f t="shared" si="70"/>
        <v>1.9999999999999574E-2</v>
      </c>
      <c r="AE989" s="91">
        <f t="shared" si="69"/>
        <v>0</v>
      </c>
      <c r="AF989" s="91">
        <f t="shared" si="69"/>
        <v>0</v>
      </c>
      <c r="AG989" s="91">
        <f t="shared" si="69"/>
        <v>0</v>
      </c>
      <c r="AH989" s="91">
        <f t="shared" si="69"/>
        <v>0</v>
      </c>
      <c r="AI989" s="91">
        <f t="shared" si="69"/>
        <v>0</v>
      </c>
      <c r="AJ989" s="10"/>
      <c r="AK989" s="10"/>
      <c r="AL989" s="10"/>
      <c r="AM989" s="10"/>
      <c r="AN989" s="10"/>
      <c r="AO989" s="10"/>
      <c r="AP989" s="10"/>
      <c r="AQ989" s="10"/>
      <c r="AR989" s="10"/>
      <c r="AS989" s="10"/>
      <c r="AT989" s="10"/>
      <c r="AU989" s="10"/>
      <c r="AV989" s="10"/>
      <c r="AW989" s="10"/>
      <c r="AX989" s="10"/>
      <c r="AY989" s="10"/>
      <c r="AZ989" s="10"/>
      <c r="BA989" s="10"/>
      <c r="BB989" s="10"/>
      <c r="BC989" s="10"/>
      <c r="BD989" s="10"/>
      <c r="BE989" s="173"/>
    </row>
    <row r="990" spans="1:57">
      <c r="A990" s="691">
        <v>0.67013888888888884</v>
      </c>
      <c r="B990" s="10">
        <v>18.399999999999999</v>
      </c>
      <c r="C990" s="10">
        <v>20.21</v>
      </c>
      <c r="D990" s="10">
        <v>20.63</v>
      </c>
      <c r="E990" s="10">
        <v>18.87</v>
      </c>
      <c r="F990" s="10">
        <v>19.059999999999999</v>
      </c>
      <c r="G990" s="10">
        <v>20.68</v>
      </c>
      <c r="H990" s="10">
        <v>19.04</v>
      </c>
      <c r="I990" s="10">
        <v>16.989999999999998</v>
      </c>
      <c r="J990" s="13">
        <v>16.440000000000001</v>
      </c>
      <c r="K990" s="10">
        <v>19.45</v>
      </c>
      <c r="L990" s="10">
        <v>21.8</v>
      </c>
      <c r="M990" s="10">
        <v>18.440000000000001</v>
      </c>
      <c r="N990" s="10">
        <v>21.05</v>
      </c>
      <c r="O990" s="10">
        <v>19.850000000000001</v>
      </c>
      <c r="P990" s="10">
        <v>20.75</v>
      </c>
      <c r="Q990" s="10">
        <v>16.61</v>
      </c>
      <c r="R990" s="676"/>
      <c r="S990" s="692">
        <v>0.67013888888888884</v>
      </c>
      <c r="T990" s="10">
        <f t="shared" si="71"/>
        <v>7.9999999999998295E-2</v>
      </c>
      <c r="U990" s="10">
        <f t="shared" si="71"/>
        <v>0.19999999999999929</v>
      </c>
      <c r="V990" s="10">
        <f t="shared" si="71"/>
        <v>0</v>
      </c>
      <c r="W990" s="10">
        <f t="shared" si="71"/>
        <v>0</v>
      </c>
      <c r="X990" s="10">
        <f t="shared" si="71"/>
        <v>0</v>
      </c>
      <c r="Y990" s="10">
        <f t="shared" si="71"/>
        <v>0</v>
      </c>
      <c r="Z990" s="10">
        <f t="shared" si="70"/>
        <v>0</v>
      </c>
      <c r="AA990" s="10">
        <f t="shared" si="70"/>
        <v>0</v>
      </c>
      <c r="AB990" s="13">
        <f t="shared" si="70"/>
        <v>0</v>
      </c>
      <c r="AC990" s="10">
        <f t="shared" si="70"/>
        <v>0</v>
      </c>
      <c r="AD990" s="10">
        <f t="shared" si="70"/>
        <v>8.9999999999999858E-2</v>
      </c>
      <c r="AE990" s="10">
        <f t="shared" si="69"/>
        <v>0</v>
      </c>
      <c r="AF990" s="10">
        <f t="shared" si="69"/>
        <v>0</v>
      </c>
      <c r="AG990" s="10">
        <f t="shared" si="69"/>
        <v>0</v>
      </c>
      <c r="AH990" s="10">
        <f t="shared" si="69"/>
        <v>0</v>
      </c>
      <c r="AI990" s="10">
        <f t="shared" si="69"/>
        <v>0</v>
      </c>
      <c r="AJ990" s="10"/>
      <c r="AK990" s="10"/>
      <c r="AL990" s="10"/>
      <c r="AM990" s="10"/>
      <c r="AN990" s="10"/>
      <c r="AO990" s="10"/>
      <c r="AP990" s="10"/>
      <c r="AQ990" s="10"/>
      <c r="AR990" s="10"/>
      <c r="AS990" s="10"/>
      <c r="AT990" s="10"/>
      <c r="AU990" s="10"/>
      <c r="AV990" s="10"/>
      <c r="AW990" s="10"/>
      <c r="AX990" s="10"/>
      <c r="AY990" s="10"/>
      <c r="AZ990" s="10"/>
      <c r="BA990" s="10"/>
      <c r="BB990" s="10"/>
      <c r="BC990" s="10"/>
      <c r="BD990" s="10"/>
      <c r="BE990" s="173"/>
    </row>
    <row r="991" spans="1:57">
      <c r="A991" s="691">
        <v>0.67361111111111116</v>
      </c>
      <c r="B991" s="10">
        <v>18.440000000000001</v>
      </c>
      <c r="C991" s="10">
        <v>20.21</v>
      </c>
      <c r="D991" s="10">
        <v>20.63</v>
      </c>
      <c r="E991" s="10">
        <v>18.87</v>
      </c>
      <c r="F991" s="10">
        <v>19.059999999999999</v>
      </c>
      <c r="G991" s="10">
        <v>20.8</v>
      </c>
      <c r="H991" s="10">
        <v>19.04</v>
      </c>
      <c r="I991" s="10">
        <v>16.989999999999998</v>
      </c>
      <c r="J991" s="13">
        <v>16.440000000000001</v>
      </c>
      <c r="K991" s="10">
        <v>19.45</v>
      </c>
      <c r="L991" s="10">
        <v>21.83</v>
      </c>
      <c r="M991" s="10">
        <v>18.440000000000001</v>
      </c>
      <c r="N991" s="10">
        <v>21.05</v>
      </c>
      <c r="O991" s="10">
        <v>19.850000000000001</v>
      </c>
      <c r="P991" s="10">
        <v>20.75</v>
      </c>
      <c r="Q991" s="10">
        <v>16.61</v>
      </c>
      <c r="R991" s="676"/>
      <c r="S991" s="692">
        <v>0.67361111111111116</v>
      </c>
      <c r="T991" s="10">
        <f t="shared" si="71"/>
        <v>4.00000000000027E-2</v>
      </c>
      <c r="U991" s="10">
        <f t="shared" si="71"/>
        <v>0</v>
      </c>
      <c r="V991" s="10">
        <f t="shared" si="71"/>
        <v>0</v>
      </c>
      <c r="W991" s="10">
        <f t="shared" si="71"/>
        <v>0</v>
      </c>
      <c r="X991" s="10">
        <f t="shared" si="71"/>
        <v>0</v>
      </c>
      <c r="Y991" s="10">
        <f t="shared" si="71"/>
        <v>0.12000000000000099</v>
      </c>
      <c r="Z991" s="10">
        <f t="shared" si="70"/>
        <v>0</v>
      </c>
      <c r="AA991" s="10">
        <f t="shared" si="70"/>
        <v>0</v>
      </c>
      <c r="AB991" s="13">
        <f t="shared" si="70"/>
        <v>0</v>
      </c>
      <c r="AC991" s="10">
        <f t="shared" si="70"/>
        <v>0</v>
      </c>
      <c r="AD991" s="10">
        <f t="shared" si="70"/>
        <v>2.9999999999997584E-2</v>
      </c>
      <c r="AE991" s="10">
        <f t="shared" si="69"/>
        <v>0</v>
      </c>
      <c r="AF991" s="10">
        <f t="shared" si="69"/>
        <v>0</v>
      </c>
      <c r="AG991" s="10">
        <f t="shared" si="69"/>
        <v>0</v>
      </c>
      <c r="AH991" s="10">
        <f t="shared" si="69"/>
        <v>0</v>
      </c>
      <c r="AI991" s="10">
        <f t="shared" si="69"/>
        <v>0</v>
      </c>
      <c r="AJ991" s="10"/>
      <c r="AK991" s="10"/>
      <c r="AL991" s="10"/>
      <c r="AM991" s="10"/>
      <c r="AN991" s="10"/>
      <c r="AO991" s="10"/>
      <c r="AP991" s="10"/>
      <c r="AQ991" s="10"/>
      <c r="AR991" s="10"/>
      <c r="AS991" s="10"/>
      <c r="AT991" s="10"/>
      <c r="AU991" s="10"/>
      <c r="AV991" s="10"/>
      <c r="AW991" s="10"/>
      <c r="AX991" s="10"/>
      <c r="AY991" s="10"/>
      <c r="AZ991" s="10"/>
      <c r="BA991" s="10"/>
      <c r="BB991" s="10"/>
      <c r="BC991" s="10"/>
      <c r="BD991" s="10"/>
      <c r="BE991" s="173"/>
    </row>
    <row r="992" spans="1:57">
      <c r="A992" s="691">
        <v>0.67708333333333337</v>
      </c>
      <c r="B992" s="10">
        <v>18.47</v>
      </c>
      <c r="C992" s="10">
        <v>20.21</v>
      </c>
      <c r="D992" s="10">
        <v>20.63</v>
      </c>
      <c r="E992" s="10">
        <v>18.87</v>
      </c>
      <c r="F992" s="10">
        <v>19.079999999999998</v>
      </c>
      <c r="G992" s="10">
        <v>20.8</v>
      </c>
      <c r="H992" s="10">
        <v>19.04</v>
      </c>
      <c r="I992" s="10">
        <v>16.989999999999998</v>
      </c>
      <c r="J992" s="13">
        <v>16.440000000000001</v>
      </c>
      <c r="K992" s="10">
        <v>19.45</v>
      </c>
      <c r="L992" s="10">
        <v>21.83</v>
      </c>
      <c r="M992" s="10">
        <v>18.440000000000001</v>
      </c>
      <c r="N992" s="10">
        <v>21.05</v>
      </c>
      <c r="O992" s="10">
        <v>19.850000000000001</v>
      </c>
      <c r="P992" s="10">
        <v>20.75</v>
      </c>
      <c r="Q992" s="10">
        <v>16.61</v>
      </c>
      <c r="R992" s="676"/>
      <c r="S992" s="692">
        <v>0.67708333333333337</v>
      </c>
      <c r="T992" s="10">
        <f t="shared" si="71"/>
        <v>2.9999999999997584E-2</v>
      </c>
      <c r="U992" s="10">
        <f t="shared" si="71"/>
        <v>0</v>
      </c>
      <c r="V992" s="10">
        <f t="shared" si="71"/>
        <v>0</v>
      </c>
      <c r="W992" s="10">
        <f t="shared" si="71"/>
        <v>0</v>
      </c>
      <c r="X992" s="10">
        <f t="shared" si="71"/>
        <v>1.9999999999999574E-2</v>
      </c>
      <c r="Y992" s="10">
        <f t="shared" si="71"/>
        <v>0</v>
      </c>
      <c r="Z992" s="10">
        <f t="shared" si="70"/>
        <v>0</v>
      </c>
      <c r="AA992" s="10">
        <f t="shared" si="70"/>
        <v>0</v>
      </c>
      <c r="AB992" s="13">
        <f t="shared" si="70"/>
        <v>0</v>
      </c>
      <c r="AC992" s="10">
        <f t="shared" si="70"/>
        <v>0</v>
      </c>
      <c r="AD992" s="10">
        <f t="shared" si="70"/>
        <v>0</v>
      </c>
      <c r="AE992" s="10">
        <f t="shared" si="69"/>
        <v>0</v>
      </c>
      <c r="AF992" s="10">
        <f t="shared" si="69"/>
        <v>0</v>
      </c>
      <c r="AG992" s="10">
        <f t="shared" si="69"/>
        <v>0</v>
      </c>
      <c r="AH992" s="10">
        <f t="shared" si="69"/>
        <v>0</v>
      </c>
      <c r="AI992" s="10">
        <f t="shared" si="69"/>
        <v>0</v>
      </c>
      <c r="AJ992" s="10"/>
      <c r="AK992" s="10"/>
      <c r="AL992" s="10"/>
      <c r="AM992" s="10"/>
      <c r="AN992" s="10"/>
      <c r="AO992" s="10"/>
      <c r="AP992" s="10"/>
      <c r="AQ992" s="10"/>
      <c r="AR992" s="10"/>
      <c r="AS992" s="10"/>
      <c r="AT992" s="10"/>
      <c r="AU992" s="10"/>
      <c r="AV992" s="10"/>
      <c r="AW992" s="10"/>
      <c r="AX992" s="10"/>
      <c r="AY992" s="10"/>
      <c r="AZ992" s="10"/>
      <c r="BA992" s="10"/>
      <c r="BB992" s="10"/>
      <c r="BC992" s="10"/>
      <c r="BD992" s="10"/>
      <c r="BE992" s="173"/>
    </row>
    <row r="993" spans="1:57">
      <c r="A993" s="691">
        <v>0.68055555555555547</v>
      </c>
      <c r="B993" s="10">
        <v>18.47</v>
      </c>
      <c r="C993" s="10">
        <v>20.21</v>
      </c>
      <c r="D993" s="10">
        <v>20.63</v>
      </c>
      <c r="E993" s="10">
        <v>18.87</v>
      </c>
      <c r="F993" s="10">
        <v>19.079999999999998</v>
      </c>
      <c r="G993" s="10">
        <v>20.8</v>
      </c>
      <c r="H993" s="10">
        <v>19.04</v>
      </c>
      <c r="I993" s="10">
        <v>16.989999999999998</v>
      </c>
      <c r="J993" s="13">
        <v>16.440000000000001</v>
      </c>
      <c r="K993" s="10">
        <v>19.45</v>
      </c>
      <c r="L993" s="10">
        <v>21.83</v>
      </c>
      <c r="M993" s="10">
        <v>18.440000000000001</v>
      </c>
      <c r="N993" s="10">
        <v>21.05</v>
      </c>
      <c r="O993" s="10">
        <v>19.850000000000001</v>
      </c>
      <c r="P993" s="10">
        <v>20.75</v>
      </c>
      <c r="Q993" s="10">
        <v>16.61</v>
      </c>
      <c r="R993" s="676"/>
      <c r="S993" s="692">
        <v>0.68055555555555547</v>
      </c>
      <c r="T993" s="10">
        <f t="shared" si="71"/>
        <v>0</v>
      </c>
      <c r="U993" s="10">
        <f t="shared" si="71"/>
        <v>0</v>
      </c>
      <c r="V993" s="10">
        <f t="shared" si="71"/>
        <v>0</v>
      </c>
      <c r="W993" s="10">
        <f t="shared" si="71"/>
        <v>0</v>
      </c>
      <c r="X993" s="10">
        <f t="shared" si="71"/>
        <v>0</v>
      </c>
      <c r="Y993" s="10">
        <f t="shared" si="71"/>
        <v>0</v>
      </c>
      <c r="Z993" s="10">
        <f t="shared" si="70"/>
        <v>0</v>
      </c>
      <c r="AA993" s="10">
        <f t="shared" si="70"/>
        <v>0</v>
      </c>
      <c r="AB993" s="13">
        <f t="shared" si="70"/>
        <v>0</v>
      </c>
      <c r="AC993" s="10">
        <f t="shared" si="70"/>
        <v>0</v>
      </c>
      <c r="AD993" s="10">
        <f t="shared" si="70"/>
        <v>0</v>
      </c>
      <c r="AE993" s="10">
        <f t="shared" si="69"/>
        <v>0</v>
      </c>
      <c r="AF993" s="10">
        <f t="shared" si="69"/>
        <v>0</v>
      </c>
      <c r="AG993" s="10">
        <f t="shared" si="69"/>
        <v>0</v>
      </c>
      <c r="AH993" s="10">
        <f t="shared" si="69"/>
        <v>0</v>
      </c>
      <c r="AI993" s="10">
        <f t="shared" si="69"/>
        <v>0</v>
      </c>
      <c r="AJ993" s="10"/>
      <c r="AK993" s="10"/>
      <c r="AL993" s="10"/>
      <c r="AM993" s="10"/>
      <c r="AN993" s="10"/>
      <c r="AO993" s="10"/>
      <c r="AP993" s="10"/>
      <c r="AQ993" s="10"/>
      <c r="AR993" s="10"/>
      <c r="AS993" s="10"/>
      <c r="AT993" s="10"/>
      <c r="AU993" s="10"/>
      <c r="AV993" s="10"/>
      <c r="AW993" s="10"/>
      <c r="AX993" s="10"/>
      <c r="AY993" s="10"/>
      <c r="AZ993" s="10"/>
      <c r="BA993" s="10"/>
      <c r="BB993" s="10"/>
      <c r="BC993" s="10"/>
      <c r="BD993" s="10"/>
      <c r="BE993" s="173"/>
    </row>
    <row r="994" spans="1:57">
      <c r="A994" s="691">
        <v>0.68402777777777779</v>
      </c>
      <c r="B994" s="10">
        <v>18.47</v>
      </c>
      <c r="C994" s="10">
        <v>20.21</v>
      </c>
      <c r="D994" s="10">
        <v>20.63</v>
      </c>
      <c r="E994" s="10">
        <v>18.87</v>
      </c>
      <c r="F994" s="10">
        <v>19.079999999999998</v>
      </c>
      <c r="G994" s="10">
        <v>20.8</v>
      </c>
      <c r="H994" s="10">
        <v>19.09</v>
      </c>
      <c r="I994" s="10">
        <v>16.989999999999998</v>
      </c>
      <c r="J994" s="13">
        <v>16.440000000000001</v>
      </c>
      <c r="K994" s="10">
        <v>19.45</v>
      </c>
      <c r="L994" s="10">
        <v>21.83</v>
      </c>
      <c r="M994" s="10">
        <v>18.46</v>
      </c>
      <c r="N994" s="10">
        <v>21.07</v>
      </c>
      <c r="O994" s="10">
        <v>19.850000000000001</v>
      </c>
      <c r="P994" s="10">
        <v>20.79</v>
      </c>
      <c r="Q994" s="10">
        <v>16.61</v>
      </c>
      <c r="R994" s="676"/>
      <c r="S994" s="692">
        <v>0.68402777777777779</v>
      </c>
      <c r="T994" s="10">
        <f t="shared" si="71"/>
        <v>0</v>
      </c>
      <c r="U994" s="10">
        <f t="shared" si="71"/>
        <v>0</v>
      </c>
      <c r="V994" s="10">
        <f t="shared" si="71"/>
        <v>0</v>
      </c>
      <c r="W994" s="10">
        <f t="shared" si="71"/>
        <v>0</v>
      </c>
      <c r="X994" s="10">
        <f t="shared" si="71"/>
        <v>0</v>
      </c>
      <c r="Y994" s="10">
        <f t="shared" si="71"/>
        <v>0</v>
      </c>
      <c r="Z994" s="10">
        <f t="shared" si="70"/>
        <v>5.0000000000000711E-2</v>
      </c>
      <c r="AA994" s="10">
        <f t="shared" si="70"/>
        <v>0</v>
      </c>
      <c r="AB994" s="13">
        <f t="shared" si="70"/>
        <v>0</v>
      </c>
      <c r="AC994" s="10">
        <f t="shared" si="70"/>
        <v>0</v>
      </c>
      <c r="AD994" s="10">
        <f t="shared" si="70"/>
        <v>0</v>
      </c>
      <c r="AE994" s="10">
        <f t="shared" si="69"/>
        <v>1.9999999999999574E-2</v>
      </c>
      <c r="AF994" s="10">
        <f t="shared" si="69"/>
        <v>1.9999999999999574E-2</v>
      </c>
      <c r="AG994" s="10">
        <f t="shared" si="69"/>
        <v>0</v>
      </c>
      <c r="AH994" s="10">
        <f t="shared" si="69"/>
        <v>3.9999999999999147E-2</v>
      </c>
      <c r="AI994" s="10">
        <f t="shared" si="69"/>
        <v>0</v>
      </c>
      <c r="AJ994" s="10"/>
      <c r="AK994" s="10"/>
      <c r="AL994" s="10"/>
      <c r="AM994" s="10"/>
      <c r="AN994" s="10"/>
      <c r="AO994" s="10"/>
      <c r="AP994" s="10"/>
      <c r="AQ994" s="10"/>
      <c r="AR994" s="10"/>
      <c r="AS994" s="10"/>
      <c r="AT994" s="10"/>
      <c r="AU994" s="10"/>
      <c r="AV994" s="10"/>
      <c r="AW994" s="10"/>
      <c r="AX994" s="10"/>
      <c r="AY994" s="10"/>
      <c r="AZ994" s="10"/>
      <c r="BA994" s="10"/>
      <c r="BB994" s="10"/>
      <c r="BC994" s="10"/>
      <c r="BD994" s="10"/>
      <c r="BE994" s="173"/>
    </row>
    <row r="995" spans="1:57">
      <c r="A995" s="691">
        <v>0.6875</v>
      </c>
      <c r="B995" s="10">
        <v>18.47</v>
      </c>
      <c r="C995" s="10">
        <v>20.21</v>
      </c>
      <c r="D995" s="10">
        <v>20.63</v>
      </c>
      <c r="E995" s="10">
        <v>18.87</v>
      </c>
      <c r="F995" s="10">
        <v>19.079999999999998</v>
      </c>
      <c r="G995" s="10">
        <v>20.8</v>
      </c>
      <c r="H995" s="10">
        <v>19.239999999999998</v>
      </c>
      <c r="I995" s="10">
        <v>16.989999999999998</v>
      </c>
      <c r="J995" s="13">
        <v>16.53</v>
      </c>
      <c r="K995" s="10">
        <v>19.45</v>
      </c>
      <c r="L995" s="10">
        <v>21.83</v>
      </c>
      <c r="M995" s="10">
        <v>18.510000000000002</v>
      </c>
      <c r="N995" s="10">
        <v>21.07</v>
      </c>
      <c r="O995" s="10">
        <v>19.850000000000001</v>
      </c>
      <c r="P995" s="10">
        <v>20.79</v>
      </c>
      <c r="Q995" s="10">
        <v>16.61</v>
      </c>
      <c r="R995" s="676"/>
      <c r="S995" s="692">
        <v>0.6875</v>
      </c>
      <c r="T995" s="10">
        <f t="shared" si="71"/>
        <v>0</v>
      </c>
      <c r="U995" s="10">
        <f t="shared" si="71"/>
        <v>0</v>
      </c>
      <c r="V995" s="10">
        <f t="shared" si="71"/>
        <v>0</v>
      </c>
      <c r="W995" s="10">
        <f t="shared" si="71"/>
        <v>0</v>
      </c>
      <c r="X995" s="10">
        <f t="shared" si="71"/>
        <v>0</v>
      </c>
      <c r="Y995" s="10">
        <f t="shared" si="71"/>
        <v>0</v>
      </c>
      <c r="Z995" s="10">
        <f t="shared" si="70"/>
        <v>0.14999999999999858</v>
      </c>
      <c r="AA995" s="10">
        <f t="shared" si="70"/>
        <v>0</v>
      </c>
      <c r="AB995" s="13">
        <f t="shared" si="70"/>
        <v>8.9999999999999858E-2</v>
      </c>
      <c r="AC995" s="10">
        <f t="shared" si="70"/>
        <v>0</v>
      </c>
      <c r="AD995" s="10">
        <f t="shared" si="70"/>
        <v>0</v>
      </c>
      <c r="AE995" s="10">
        <f t="shared" si="69"/>
        <v>5.0000000000000711E-2</v>
      </c>
      <c r="AF995" s="10">
        <f t="shared" si="69"/>
        <v>0</v>
      </c>
      <c r="AG995" s="10">
        <f t="shared" si="69"/>
        <v>0</v>
      </c>
      <c r="AH995" s="10">
        <f t="shared" si="69"/>
        <v>0</v>
      </c>
      <c r="AI995" s="10">
        <f t="shared" si="69"/>
        <v>0</v>
      </c>
      <c r="AJ995" s="10"/>
      <c r="AK995" s="10"/>
      <c r="AL995" s="10"/>
      <c r="AM995" s="10"/>
      <c r="AN995" s="10"/>
      <c r="AO995" s="10"/>
      <c r="AP995" s="10"/>
      <c r="AQ995" s="10"/>
      <c r="AR995" s="10"/>
      <c r="AS995" s="10"/>
      <c r="AT995" s="10"/>
      <c r="AU995" s="10"/>
      <c r="AV995" s="10"/>
      <c r="AW995" s="10"/>
      <c r="AX995" s="10"/>
      <c r="AY995" s="10"/>
      <c r="AZ995" s="10"/>
      <c r="BA995" s="10"/>
      <c r="BB995" s="10"/>
      <c r="BC995" s="10"/>
      <c r="BD995" s="10"/>
      <c r="BE995" s="173"/>
    </row>
    <row r="996" spans="1:57">
      <c r="A996" s="691">
        <v>0.69097222222222221</v>
      </c>
      <c r="B996" s="10">
        <v>18.47</v>
      </c>
      <c r="C996" s="10">
        <v>20.21</v>
      </c>
      <c r="D996" s="10">
        <v>20.63</v>
      </c>
      <c r="E996" s="10">
        <v>18.87</v>
      </c>
      <c r="F996" s="10">
        <v>19.079999999999998</v>
      </c>
      <c r="G996" s="10">
        <v>20.81</v>
      </c>
      <c r="H996" s="10">
        <v>19.239999999999998</v>
      </c>
      <c r="I996" s="10">
        <v>16.989999999999998</v>
      </c>
      <c r="J996" s="13">
        <v>16.53</v>
      </c>
      <c r="K996" s="10">
        <v>19.45</v>
      </c>
      <c r="L996" s="10">
        <v>21.83</v>
      </c>
      <c r="M996" s="10">
        <v>18.54</v>
      </c>
      <c r="N996" s="10">
        <v>21.07</v>
      </c>
      <c r="O996" s="10">
        <v>19.850000000000001</v>
      </c>
      <c r="P996" s="10">
        <v>20.79</v>
      </c>
      <c r="Q996" s="10">
        <v>16.61</v>
      </c>
      <c r="R996" s="676"/>
      <c r="S996" s="692">
        <v>0.69097222222222221</v>
      </c>
      <c r="T996" s="10">
        <f t="shared" si="71"/>
        <v>0</v>
      </c>
      <c r="U996" s="10">
        <f t="shared" si="71"/>
        <v>0</v>
      </c>
      <c r="V996" s="10">
        <f t="shared" si="71"/>
        <v>0</v>
      </c>
      <c r="W996" s="10">
        <f t="shared" si="71"/>
        <v>0</v>
      </c>
      <c r="X996" s="10">
        <f t="shared" si="71"/>
        <v>0</v>
      </c>
      <c r="Y996" s="10">
        <f t="shared" si="71"/>
        <v>9.9999999999980105E-3</v>
      </c>
      <c r="Z996" s="10">
        <f t="shared" si="70"/>
        <v>0</v>
      </c>
      <c r="AA996" s="10">
        <f t="shared" si="70"/>
        <v>0</v>
      </c>
      <c r="AB996" s="13">
        <f t="shared" si="70"/>
        <v>0</v>
      </c>
      <c r="AC996" s="10">
        <f t="shared" si="70"/>
        <v>0</v>
      </c>
      <c r="AD996" s="10">
        <f t="shared" si="70"/>
        <v>0</v>
      </c>
      <c r="AE996" s="10">
        <f t="shared" si="69"/>
        <v>2.9999999999997584E-2</v>
      </c>
      <c r="AF996" s="10">
        <f t="shared" si="69"/>
        <v>0</v>
      </c>
      <c r="AG996" s="10">
        <f t="shared" si="69"/>
        <v>0</v>
      </c>
      <c r="AH996" s="10">
        <f t="shared" si="69"/>
        <v>0</v>
      </c>
      <c r="AI996" s="10">
        <f t="shared" si="69"/>
        <v>0</v>
      </c>
      <c r="AJ996" s="10"/>
      <c r="AK996" s="10"/>
      <c r="AL996" s="10"/>
      <c r="AM996" s="10"/>
      <c r="AN996" s="10"/>
      <c r="AO996" s="10"/>
      <c r="AP996" s="10"/>
      <c r="AQ996" s="10"/>
      <c r="AR996" s="10"/>
      <c r="AS996" s="10"/>
      <c r="AT996" s="10"/>
      <c r="AU996" s="10"/>
      <c r="AV996" s="10"/>
      <c r="AW996" s="10"/>
      <c r="AX996" s="10"/>
      <c r="AY996" s="10"/>
      <c r="AZ996" s="10"/>
      <c r="BA996" s="10"/>
      <c r="BB996" s="10"/>
      <c r="BC996" s="10"/>
      <c r="BD996" s="10"/>
      <c r="BE996" s="173"/>
    </row>
    <row r="997" spans="1:57">
      <c r="A997" s="691">
        <v>0.69444444444444453</v>
      </c>
      <c r="B997" s="10">
        <v>18.47</v>
      </c>
      <c r="C997" s="10">
        <v>20.21</v>
      </c>
      <c r="D997" s="10">
        <v>20.63</v>
      </c>
      <c r="E997" s="10">
        <v>18.87</v>
      </c>
      <c r="F997" s="10">
        <v>19.079999999999998</v>
      </c>
      <c r="G997" s="10">
        <v>20.81</v>
      </c>
      <c r="H997" s="10">
        <v>19.239999999999998</v>
      </c>
      <c r="I997" s="10">
        <v>16.989999999999998</v>
      </c>
      <c r="J997" s="13">
        <v>16.53</v>
      </c>
      <c r="K997" s="10">
        <v>19.45</v>
      </c>
      <c r="L997" s="10">
        <v>21.83</v>
      </c>
      <c r="M997" s="10">
        <v>18.54</v>
      </c>
      <c r="N997" s="10">
        <v>21.07</v>
      </c>
      <c r="O997" s="10">
        <v>19.850000000000001</v>
      </c>
      <c r="P997" s="10">
        <v>20.79</v>
      </c>
      <c r="Q997" s="10">
        <v>16.61</v>
      </c>
      <c r="R997" s="676"/>
      <c r="S997" s="692">
        <v>0.69444444444444453</v>
      </c>
      <c r="T997" s="10">
        <f t="shared" si="71"/>
        <v>0</v>
      </c>
      <c r="U997" s="10">
        <f t="shared" si="71"/>
        <v>0</v>
      </c>
      <c r="V997" s="10">
        <f t="shared" si="71"/>
        <v>0</v>
      </c>
      <c r="W997" s="10">
        <f t="shared" si="71"/>
        <v>0</v>
      </c>
      <c r="X997" s="10">
        <f t="shared" si="71"/>
        <v>0</v>
      </c>
      <c r="Y997" s="10">
        <f t="shared" si="71"/>
        <v>0</v>
      </c>
      <c r="Z997" s="10">
        <f t="shared" si="70"/>
        <v>0</v>
      </c>
      <c r="AA997" s="10">
        <f t="shared" si="70"/>
        <v>0</v>
      </c>
      <c r="AB997" s="13">
        <f t="shared" si="70"/>
        <v>0</v>
      </c>
      <c r="AC997" s="10">
        <f t="shared" si="70"/>
        <v>0</v>
      </c>
      <c r="AD997" s="10">
        <f t="shared" si="70"/>
        <v>0</v>
      </c>
      <c r="AE997" s="10">
        <f t="shared" si="69"/>
        <v>0</v>
      </c>
      <c r="AF997" s="10">
        <f t="shared" si="69"/>
        <v>0</v>
      </c>
      <c r="AG997" s="10">
        <f t="shared" si="69"/>
        <v>0</v>
      </c>
      <c r="AH997" s="10">
        <f t="shared" si="69"/>
        <v>0</v>
      </c>
      <c r="AI997" s="10">
        <f t="shared" si="69"/>
        <v>0</v>
      </c>
      <c r="AJ997" s="10"/>
      <c r="AK997" s="10"/>
      <c r="AL997" s="10"/>
      <c r="AM997" s="10"/>
      <c r="AN997" s="10"/>
      <c r="AO997" s="10"/>
      <c r="AP997" s="10"/>
      <c r="AQ997" s="10"/>
      <c r="AR997" s="10"/>
      <c r="AS997" s="10"/>
      <c r="AT997" s="10"/>
      <c r="AU997" s="10"/>
      <c r="AV997" s="10"/>
      <c r="AW997" s="10"/>
      <c r="AX997" s="10"/>
      <c r="AY997" s="10"/>
      <c r="AZ997" s="10"/>
      <c r="BA997" s="10"/>
      <c r="BB997" s="10"/>
      <c r="BC997" s="10"/>
      <c r="BD997" s="10"/>
      <c r="BE997" s="173"/>
    </row>
    <row r="998" spans="1:57">
      <c r="A998" s="691">
        <v>0.69791666666666663</v>
      </c>
      <c r="B998" s="10">
        <v>18.47</v>
      </c>
      <c r="C998" s="10">
        <v>20.21</v>
      </c>
      <c r="D998" s="10">
        <v>20.63</v>
      </c>
      <c r="E998" s="10">
        <v>18.87</v>
      </c>
      <c r="F998" s="10">
        <v>19.079999999999998</v>
      </c>
      <c r="G998" s="10">
        <v>20.81</v>
      </c>
      <c r="H998" s="10">
        <v>19.239999999999998</v>
      </c>
      <c r="I998" s="10">
        <v>16.989999999999998</v>
      </c>
      <c r="J998" s="13">
        <v>16.53</v>
      </c>
      <c r="K998" s="10">
        <v>19.46</v>
      </c>
      <c r="L998" s="10">
        <v>21.92</v>
      </c>
      <c r="M998" s="10">
        <v>18.54</v>
      </c>
      <c r="N998" s="10">
        <v>21.07</v>
      </c>
      <c r="O998" s="10">
        <v>19.850000000000001</v>
      </c>
      <c r="P998" s="10">
        <v>20.79</v>
      </c>
      <c r="Q998" s="10">
        <v>16.61</v>
      </c>
      <c r="R998" s="676"/>
      <c r="S998" s="692">
        <v>0.69791666666666663</v>
      </c>
      <c r="T998" s="10">
        <f t="shared" si="71"/>
        <v>0</v>
      </c>
      <c r="U998" s="10">
        <f t="shared" si="71"/>
        <v>0</v>
      </c>
      <c r="V998" s="10">
        <f t="shared" si="71"/>
        <v>0</v>
      </c>
      <c r="W998" s="10">
        <f t="shared" si="71"/>
        <v>0</v>
      </c>
      <c r="X998" s="10">
        <f t="shared" si="71"/>
        <v>0</v>
      </c>
      <c r="Y998" s="10">
        <f t="shared" si="71"/>
        <v>0</v>
      </c>
      <c r="Z998" s="10">
        <f t="shared" si="70"/>
        <v>0</v>
      </c>
      <c r="AA998" s="10">
        <f t="shared" si="70"/>
        <v>0</v>
      </c>
      <c r="AB998" s="13">
        <f t="shared" si="70"/>
        <v>0</v>
      </c>
      <c r="AC998" s="10">
        <f t="shared" si="70"/>
        <v>1.0000000000001563E-2</v>
      </c>
      <c r="AD998" s="10">
        <f t="shared" si="70"/>
        <v>9.0000000000003411E-2</v>
      </c>
      <c r="AE998" s="10">
        <f t="shared" si="69"/>
        <v>0</v>
      </c>
      <c r="AF998" s="10">
        <f t="shared" si="69"/>
        <v>0</v>
      </c>
      <c r="AG998" s="10">
        <f t="shared" si="69"/>
        <v>0</v>
      </c>
      <c r="AH998" s="10">
        <f t="shared" si="69"/>
        <v>0</v>
      </c>
      <c r="AI998" s="10">
        <f t="shared" si="69"/>
        <v>0</v>
      </c>
      <c r="AJ998" s="10"/>
      <c r="AK998" s="10"/>
      <c r="AL998" s="10"/>
      <c r="AM998" s="10"/>
      <c r="AN998" s="10"/>
      <c r="AO998" s="10"/>
      <c r="AP998" s="10"/>
      <c r="AQ998" s="10"/>
      <c r="AR998" s="10"/>
      <c r="AS998" s="10"/>
      <c r="AT998" s="10"/>
      <c r="AU998" s="10"/>
      <c r="AV998" s="10"/>
      <c r="AW998" s="10"/>
      <c r="AX998" s="10"/>
      <c r="AY998" s="10"/>
      <c r="AZ998" s="10"/>
      <c r="BA998" s="10"/>
      <c r="BB998" s="10"/>
      <c r="BC998" s="10"/>
      <c r="BD998" s="10"/>
      <c r="BE998" s="173"/>
    </row>
    <row r="999" spans="1:57">
      <c r="A999" s="691">
        <v>0.70138888888888884</v>
      </c>
      <c r="B999" s="10">
        <v>18.47</v>
      </c>
      <c r="C999" s="10">
        <v>20.21</v>
      </c>
      <c r="D999" s="10">
        <v>20.63</v>
      </c>
      <c r="E999" s="10">
        <v>18.87</v>
      </c>
      <c r="F999" s="10">
        <v>19.079999999999998</v>
      </c>
      <c r="G999" s="10">
        <v>20.81</v>
      </c>
      <c r="H999" s="10">
        <v>19.239999999999998</v>
      </c>
      <c r="I999" s="10">
        <v>16.989999999999998</v>
      </c>
      <c r="J999" s="13">
        <v>16.53</v>
      </c>
      <c r="K999" s="10">
        <v>19.46</v>
      </c>
      <c r="L999" s="10">
        <v>21.95</v>
      </c>
      <c r="M999" s="10">
        <v>18.54</v>
      </c>
      <c r="N999" s="10">
        <v>21.07</v>
      </c>
      <c r="O999" s="10">
        <v>19.850000000000001</v>
      </c>
      <c r="P999" s="10">
        <v>20.79</v>
      </c>
      <c r="Q999" s="10">
        <v>16.61</v>
      </c>
      <c r="R999" s="676"/>
      <c r="S999" s="692">
        <v>0.70138888888888884</v>
      </c>
      <c r="T999" s="10">
        <f t="shared" si="71"/>
        <v>0</v>
      </c>
      <c r="U999" s="10">
        <f t="shared" si="71"/>
        <v>0</v>
      </c>
      <c r="V999" s="10">
        <f t="shared" si="71"/>
        <v>0</v>
      </c>
      <c r="W999" s="10">
        <f t="shared" si="71"/>
        <v>0</v>
      </c>
      <c r="X999" s="10">
        <f t="shared" si="71"/>
        <v>0</v>
      </c>
      <c r="Y999" s="10">
        <f t="shared" si="71"/>
        <v>0</v>
      </c>
      <c r="Z999" s="10">
        <f t="shared" si="70"/>
        <v>0</v>
      </c>
      <c r="AA999" s="10">
        <f t="shared" si="70"/>
        <v>0</v>
      </c>
      <c r="AB999" s="13">
        <f t="shared" si="70"/>
        <v>0</v>
      </c>
      <c r="AC999" s="10">
        <f t="shared" si="70"/>
        <v>0</v>
      </c>
      <c r="AD999" s="10">
        <f t="shared" si="70"/>
        <v>2.9999999999997584E-2</v>
      </c>
      <c r="AE999" s="10">
        <f t="shared" si="69"/>
        <v>0</v>
      </c>
      <c r="AF999" s="10">
        <f t="shared" si="69"/>
        <v>0</v>
      </c>
      <c r="AG999" s="10">
        <f t="shared" si="69"/>
        <v>0</v>
      </c>
      <c r="AH999" s="10">
        <f t="shared" si="69"/>
        <v>0</v>
      </c>
      <c r="AI999" s="10">
        <f t="shared" si="69"/>
        <v>0</v>
      </c>
      <c r="AJ999" s="10"/>
      <c r="AK999" s="10"/>
      <c r="AL999" s="10"/>
      <c r="AM999" s="10"/>
      <c r="AN999" s="10"/>
      <c r="AO999" s="10"/>
      <c r="AP999" s="10"/>
      <c r="AQ999" s="10"/>
      <c r="AR999" s="10"/>
      <c r="AS999" s="10"/>
      <c r="AT999" s="10"/>
      <c r="AU999" s="10"/>
      <c r="AV999" s="10"/>
      <c r="AW999" s="10"/>
      <c r="AX999" s="10"/>
      <c r="AY999" s="10"/>
      <c r="AZ999" s="10"/>
      <c r="BA999" s="10"/>
      <c r="BB999" s="10"/>
      <c r="BC999" s="10"/>
      <c r="BD999" s="10"/>
      <c r="BE999" s="173"/>
    </row>
    <row r="1000" spans="1:57" ht="16" thickBot="1">
      <c r="A1000" s="691">
        <v>0.70486111111111116</v>
      </c>
      <c r="B1000" s="10">
        <v>18.47</v>
      </c>
      <c r="C1000" s="10">
        <v>20.21</v>
      </c>
      <c r="D1000" s="10">
        <v>20.63</v>
      </c>
      <c r="E1000" s="10">
        <v>18.87</v>
      </c>
      <c r="F1000" s="10">
        <v>19.079999999999998</v>
      </c>
      <c r="G1000" s="10">
        <v>20.81</v>
      </c>
      <c r="H1000" s="10">
        <v>19.239999999999998</v>
      </c>
      <c r="I1000" s="10">
        <v>16.989999999999998</v>
      </c>
      <c r="J1000" s="13">
        <v>16.559999999999999</v>
      </c>
      <c r="K1000" s="10">
        <v>19.46</v>
      </c>
      <c r="L1000" s="10">
        <v>21.95</v>
      </c>
      <c r="M1000" s="10">
        <v>18.54</v>
      </c>
      <c r="N1000" s="10">
        <v>21.07</v>
      </c>
      <c r="O1000" s="10">
        <v>19.850000000000001</v>
      </c>
      <c r="P1000" s="10">
        <v>20.79</v>
      </c>
      <c r="Q1000" s="10">
        <v>16.61</v>
      </c>
      <c r="R1000" s="676"/>
      <c r="S1000" s="692">
        <v>0.70486111111111116</v>
      </c>
      <c r="T1000" s="10">
        <f t="shared" si="71"/>
        <v>0</v>
      </c>
      <c r="U1000" s="10">
        <f t="shared" si="71"/>
        <v>0</v>
      </c>
      <c r="V1000" s="10">
        <f t="shared" si="71"/>
        <v>0</v>
      </c>
      <c r="W1000" s="10">
        <f t="shared" si="71"/>
        <v>0</v>
      </c>
      <c r="X1000" s="10">
        <f t="shared" si="71"/>
        <v>0</v>
      </c>
      <c r="Y1000" s="10">
        <f t="shared" si="71"/>
        <v>0</v>
      </c>
      <c r="Z1000" s="10">
        <f t="shared" si="70"/>
        <v>0</v>
      </c>
      <c r="AA1000" s="10">
        <f t="shared" si="70"/>
        <v>0</v>
      </c>
      <c r="AB1000" s="13">
        <f t="shared" si="70"/>
        <v>2.9999999999997584E-2</v>
      </c>
      <c r="AC1000" s="10">
        <f t="shared" si="70"/>
        <v>0</v>
      </c>
      <c r="AD1000" s="10">
        <f t="shared" si="70"/>
        <v>0</v>
      </c>
      <c r="AE1000" s="10">
        <f t="shared" si="69"/>
        <v>0</v>
      </c>
      <c r="AF1000" s="10">
        <f t="shared" si="69"/>
        <v>0</v>
      </c>
      <c r="AG1000" s="10">
        <f t="shared" si="69"/>
        <v>0</v>
      </c>
      <c r="AH1000" s="10">
        <f t="shared" si="69"/>
        <v>0</v>
      </c>
      <c r="AI1000" s="10">
        <f t="shared" si="69"/>
        <v>0</v>
      </c>
      <c r="AJ1000" s="10"/>
      <c r="AK1000" s="10"/>
      <c r="AL1000" s="10"/>
      <c r="AM1000" s="10"/>
      <c r="AN1000" s="10"/>
      <c r="AO1000" s="10"/>
      <c r="AP1000" s="10"/>
      <c r="AQ1000" s="10"/>
      <c r="AR1000" s="10"/>
      <c r="AS1000" s="10"/>
      <c r="AT1000" s="10"/>
      <c r="AU1000" s="10"/>
      <c r="AV1000" s="10"/>
      <c r="AW1000" s="10"/>
      <c r="AX1000" s="10"/>
      <c r="AY1000" s="10"/>
      <c r="AZ1000" s="10"/>
      <c r="BA1000" s="10"/>
      <c r="BB1000" s="10"/>
      <c r="BC1000" s="10"/>
      <c r="BD1000" s="10"/>
      <c r="BE1000" s="173"/>
    </row>
    <row r="1001" spans="1:57" ht="16" thickTop="1">
      <c r="A1001" s="690">
        <v>0.70833333333333337</v>
      </c>
      <c r="B1001" s="91">
        <v>18.47</v>
      </c>
      <c r="C1001" s="91">
        <v>20.21</v>
      </c>
      <c r="D1001" s="91">
        <v>20.63</v>
      </c>
      <c r="E1001" s="91">
        <v>18.87</v>
      </c>
      <c r="F1001" s="91">
        <v>19.079999999999998</v>
      </c>
      <c r="G1001" s="91">
        <v>20.81</v>
      </c>
      <c r="H1001" s="91">
        <v>19.239999999999998</v>
      </c>
      <c r="I1001" s="91">
        <v>16.989999999999998</v>
      </c>
      <c r="J1001" s="345">
        <v>16.559999999999999</v>
      </c>
      <c r="K1001" s="91">
        <v>19.46</v>
      </c>
      <c r="L1001" s="91">
        <v>21.95</v>
      </c>
      <c r="M1001" s="91">
        <v>18.54</v>
      </c>
      <c r="N1001" s="91">
        <v>21.07</v>
      </c>
      <c r="O1001" s="91">
        <v>19.850000000000001</v>
      </c>
      <c r="P1001" s="91">
        <v>20.79</v>
      </c>
      <c r="Q1001" s="91">
        <v>16.7</v>
      </c>
      <c r="R1001" s="676"/>
      <c r="S1001" s="673">
        <v>0.70833333333333337</v>
      </c>
      <c r="T1001" s="91">
        <f t="shared" si="71"/>
        <v>0</v>
      </c>
      <c r="U1001" s="91">
        <f t="shared" si="71"/>
        <v>0</v>
      </c>
      <c r="V1001" s="91">
        <f t="shared" si="71"/>
        <v>0</v>
      </c>
      <c r="W1001" s="91">
        <f t="shared" si="71"/>
        <v>0</v>
      </c>
      <c r="X1001" s="91">
        <f t="shared" si="71"/>
        <v>0</v>
      </c>
      <c r="Y1001" s="91">
        <f t="shared" si="71"/>
        <v>0</v>
      </c>
      <c r="Z1001" s="91">
        <f t="shared" si="70"/>
        <v>0</v>
      </c>
      <c r="AA1001" s="91">
        <f t="shared" si="70"/>
        <v>0</v>
      </c>
      <c r="AB1001" s="345">
        <f t="shared" si="70"/>
        <v>0</v>
      </c>
      <c r="AC1001" s="91">
        <f t="shared" si="70"/>
        <v>0</v>
      </c>
      <c r="AD1001" s="91">
        <f t="shared" si="70"/>
        <v>0</v>
      </c>
      <c r="AE1001" s="91">
        <f t="shared" si="69"/>
        <v>0</v>
      </c>
      <c r="AF1001" s="91">
        <f t="shared" si="69"/>
        <v>0</v>
      </c>
      <c r="AG1001" s="91">
        <f t="shared" si="69"/>
        <v>0</v>
      </c>
      <c r="AH1001" s="91">
        <f t="shared" si="69"/>
        <v>0</v>
      </c>
      <c r="AI1001" s="91">
        <f t="shared" si="69"/>
        <v>8.9999999999999858E-2</v>
      </c>
      <c r="AJ1001" s="10"/>
      <c r="AK1001" s="10"/>
      <c r="AL1001" s="10"/>
      <c r="AM1001" s="10"/>
      <c r="AN1001" s="10"/>
      <c r="AO1001" s="10"/>
      <c r="AP1001" s="10"/>
      <c r="AQ1001" s="10"/>
      <c r="AR1001" s="10"/>
      <c r="AS1001" s="10"/>
      <c r="AT1001" s="10"/>
      <c r="AU1001" s="10"/>
      <c r="AV1001" s="10"/>
      <c r="AW1001" s="10"/>
      <c r="AX1001" s="10"/>
      <c r="AY1001" s="10"/>
      <c r="AZ1001" s="10"/>
      <c r="BA1001" s="10"/>
      <c r="BB1001" s="10"/>
      <c r="BC1001" s="10"/>
      <c r="BD1001" s="10"/>
      <c r="BE1001" s="173"/>
    </row>
    <row r="1002" spans="1:57">
      <c r="A1002" s="691">
        <v>0.71180555555555547</v>
      </c>
      <c r="B1002" s="10">
        <v>18.47</v>
      </c>
      <c r="C1002" s="10">
        <v>20.21</v>
      </c>
      <c r="D1002" s="10">
        <v>20.63</v>
      </c>
      <c r="E1002" s="10">
        <v>18.87</v>
      </c>
      <c r="F1002" s="10">
        <v>19.079999999999998</v>
      </c>
      <c r="G1002" s="10">
        <v>20.81</v>
      </c>
      <c r="H1002" s="10">
        <v>19.239999999999998</v>
      </c>
      <c r="I1002" s="10">
        <v>16.989999999999998</v>
      </c>
      <c r="J1002" s="13">
        <v>16.559999999999999</v>
      </c>
      <c r="K1002" s="10">
        <v>19.46</v>
      </c>
      <c r="L1002" s="10">
        <v>21.95</v>
      </c>
      <c r="M1002" s="10">
        <v>18.54</v>
      </c>
      <c r="N1002" s="10">
        <v>21.18</v>
      </c>
      <c r="O1002" s="10">
        <v>19.850000000000001</v>
      </c>
      <c r="P1002" s="10">
        <v>20.79</v>
      </c>
      <c r="Q1002" s="10">
        <v>16.739999999999998</v>
      </c>
      <c r="R1002" s="676"/>
      <c r="S1002" s="692">
        <v>0.71180555555555547</v>
      </c>
      <c r="T1002" s="10">
        <f t="shared" si="71"/>
        <v>0</v>
      </c>
      <c r="U1002" s="10">
        <f t="shared" si="71"/>
        <v>0</v>
      </c>
      <c r="V1002" s="10">
        <f t="shared" si="71"/>
        <v>0</v>
      </c>
      <c r="W1002" s="10">
        <f t="shared" si="71"/>
        <v>0</v>
      </c>
      <c r="X1002" s="10">
        <f t="shared" si="71"/>
        <v>0</v>
      </c>
      <c r="Y1002" s="10">
        <f t="shared" si="71"/>
        <v>0</v>
      </c>
      <c r="Z1002" s="10">
        <f t="shared" si="70"/>
        <v>0</v>
      </c>
      <c r="AA1002" s="10">
        <f t="shared" si="70"/>
        <v>0</v>
      </c>
      <c r="AB1002" s="13">
        <f t="shared" si="70"/>
        <v>0</v>
      </c>
      <c r="AC1002" s="10">
        <f t="shared" si="70"/>
        <v>0</v>
      </c>
      <c r="AD1002" s="10">
        <f t="shared" si="70"/>
        <v>0</v>
      </c>
      <c r="AE1002" s="10">
        <f t="shared" si="69"/>
        <v>0</v>
      </c>
      <c r="AF1002" s="10">
        <f t="shared" si="69"/>
        <v>0.10999999999999943</v>
      </c>
      <c r="AG1002" s="10">
        <f t="shared" si="69"/>
        <v>0</v>
      </c>
      <c r="AH1002" s="10">
        <f t="shared" si="69"/>
        <v>0</v>
      </c>
      <c r="AI1002" s="10">
        <f t="shared" si="69"/>
        <v>3.9999999999999147E-2</v>
      </c>
      <c r="AJ1002" s="10"/>
      <c r="AK1002" s="10"/>
      <c r="AL1002" s="10"/>
      <c r="AM1002" s="10"/>
      <c r="AN1002" s="10"/>
      <c r="AO1002" s="10"/>
      <c r="AP1002" s="10"/>
      <c r="AQ1002" s="10"/>
      <c r="AR1002" s="10"/>
      <c r="AS1002" s="10"/>
      <c r="AT1002" s="10"/>
      <c r="AU1002" s="10"/>
      <c r="AV1002" s="10"/>
      <c r="AW1002" s="10"/>
      <c r="AX1002" s="10"/>
      <c r="AY1002" s="10"/>
      <c r="AZ1002" s="10"/>
      <c r="BA1002" s="10"/>
      <c r="BB1002" s="10"/>
      <c r="BC1002" s="10"/>
      <c r="BD1002" s="10"/>
      <c r="BE1002" s="173"/>
    </row>
    <row r="1003" spans="1:57">
      <c r="A1003" s="691">
        <v>0.71527777777777779</v>
      </c>
      <c r="B1003" s="10">
        <v>18.47</v>
      </c>
      <c r="C1003" s="10">
        <v>20.21</v>
      </c>
      <c r="D1003" s="10">
        <v>20.63</v>
      </c>
      <c r="E1003" s="10">
        <v>18.87</v>
      </c>
      <c r="F1003" s="10">
        <v>19.079999999999998</v>
      </c>
      <c r="G1003" s="10">
        <v>20.81</v>
      </c>
      <c r="H1003" s="10">
        <v>19.239999999999998</v>
      </c>
      <c r="I1003" s="10">
        <v>16.989999999999998</v>
      </c>
      <c r="J1003" s="13">
        <v>16.559999999999999</v>
      </c>
      <c r="K1003" s="10">
        <v>19.46</v>
      </c>
      <c r="L1003" s="10">
        <v>21.95</v>
      </c>
      <c r="M1003" s="10">
        <v>18.54</v>
      </c>
      <c r="N1003" s="10">
        <v>21.28</v>
      </c>
      <c r="O1003" s="10">
        <v>19.850000000000001</v>
      </c>
      <c r="P1003" s="10">
        <v>20.79</v>
      </c>
      <c r="Q1003" s="10">
        <v>16.739999999999998</v>
      </c>
      <c r="R1003" s="676"/>
      <c r="S1003" s="692">
        <v>0.71527777777777779</v>
      </c>
      <c r="T1003" s="10">
        <f t="shared" si="71"/>
        <v>0</v>
      </c>
      <c r="U1003" s="10">
        <f t="shared" si="71"/>
        <v>0</v>
      </c>
      <c r="V1003" s="10">
        <f t="shared" si="71"/>
        <v>0</v>
      </c>
      <c r="W1003" s="10">
        <f t="shared" si="71"/>
        <v>0</v>
      </c>
      <c r="X1003" s="10">
        <f t="shared" si="71"/>
        <v>0</v>
      </c>
      <c r="Y1003" s="10">
        <f t="shared" si="71"/>
        <v>0</v>
      </c>
      <c r="Z1003" s="10">
        <f t="shared" si="70"/>
        <v>0</v>
      </c>
      <c r="AA1003" s="10">
        <f t="shared" si="70"/>
        <v>0</v>
      </c>
      <c r="AB1003" s="13">
        <f t="shared" si="70"/>
        <v>0</v>
      </c>
      <c r="AC1003" s="10">
        <f t="shared" si="70"/>
        <v>0</v>
      </c>
      <c r="AD1003" s="10">
        <f t="shared" si="70"/>
        <v>0</v>
      </c>
      <c r="AE1003" s="10">
        <f t="shared" si="69"/>
        <v>0</v>
      </c>
      <c r="AF1003" s="10">
        <f t="shared" si="69"/>
        <v>0.10000000000000142</v>
      </c>
      <c r="AG1003" s="10">
        <f t="shared" si="69"/>
        <v>0</v>
      </c>
      <c r="AH1003" s="10">
        <f t="shared" si="69"/>
        <v>0</v>
      </c>
      <c r="AI1003" s="10">
        <f t="shared" si="69"/>
        <v>0</v>
      </c>
      <c r="AJ1003" s="10"/>
      <c r="AK1003" s="10"/>
      <c r="AL1003" s="10"/>
      <c r="AM1003" s="10"/>
      <c r="AN1003" s="10"/>
      <c r="AO1003" s="10"/>
      <c r="AP1003" s="10"/>
      <c r="AQ1003" s="10"/>
      <c r="AR1003" s="10"/>
      <c r="AS1003" s="10"/>
      <c r="AT1003" s="10"/>
      <c r="AU1003" s="10"/>
      <c r="AV1003" s="10"/>
      <c r="AW1003" s="10"/>
      <c r="AX1003" s="10"/>
      <c r="AY1003" s="10"/>
      <c r="AZ1003" s="10"/>
      <c r="BA1003" s="10"/>
      <c r="BB1003" s="10"/>
      <c r="BC1003" s="10"/>
      <c r="BD1003" s="10"/>
      <c r="BE1003" s="173"/>
    </row>
    <row r="1004" spans="1:57">
      <c r="A1004" s="691">
        <v>0.71875</v>
      </c>
      <c r="B1004" s="10">
        <v>18.47</v>
      </c>
      <c r="C1004" s="10">
        <v>20.21</v>
      </c>
      <c r="D1004" s="10">
        <v>20.63</v>
      </c>
      <c r="E1004" s="10">
        <v>18.87</v>
      </c>
      <c r="F1004" s="10">
        <v>19.079999999999998</v>
      </c>
      <c r="G1004" s="10">
        <v>20.81</v>
      </c>
      <c r="H1004" s="10">
        <v>19.239999999999998</v>
      </c>
      <c r="I1004" s="10">
        <v>17.12</v>
      </c>
      <c r="J1004" s="13">
        <v>16.559999999999999</v>
      </c>
      <c r="K1004" s="10">
        <v>19.47</v>
      </c>
      <c r="L1004" s="10">
        <v>21.95</v>
      </c>
      <c r="M1004" s="10">
        <v>18.54</v>
      </c>
      <c r="N1004" s="10">
        <v>21.28</v>
      </c>
      <c r="O1004" s="10">
        <v>19.850000000000001</v>
      </c>
      <c r="P1004" s="10">
        <v>20.79</v>
      </c>
      <c r="Q1004" s="10">
        <v>16.77</v>
      </c>
      <c r="R1004" s="676"/>
      <c r="S1004" s="692">
        <v>0.71875</v>
      </c>
      <c r="T1004" s="10">
        <f t="shared" si="71"/>
        <v>0</v>
      </c>
      <c r="U1004" s="10">
        <f t="shared" si="71"/>
        <v>0</v>
      </c>
      <c r="V1004" s="10">
        <f t="shared" si="71"/>
        <v>0</v>
      </c>
      <c r="W1004" s="10">
        <f t="shared" si="71"/>
        <v>0</v>
      </c>
      <c r="X1004" s="10">
        <f t="shared" si="71"/>
        <v>0</v>
      </c>
      <c r="Y1004" s="10">
        <f t="shared" si="71"/>
        <v>0</v>
      </c>
      <c r="Z1004" s="10">
        <f t="shared" si="70"/>
        <v>0</v>
      </c>
      <c r="AA1004" s="10">
        <f t="shared" si="70"/>
        <v>0.13000000000000256</v>
      </c>
      <c r="AB1004" s="13">
        <f t="shared" si="70"/>
        <v>0</v>
      </c>
      <c r="AC1004" s="10">
        <f t="shared" si="70"/>
        <v>9.9999999999980105E-3</v>
      </c>
      <c r="AD1004" s="10">
        <f t="shared" si="70"/>
        <v>0</v>
      </c>
      <c r="AE1004" s="10">
        <f t="shared" si="69"/>
        <v>0</v>
      </c>
      <c r="AF1004" s="10">
        <f t="shared" si="69"/>
        <v>0</v>
      </c>
      <c r="AG1004" s="10">
        <f t="shared" si="69"/>
        <v>0</v>
      </c>
      <c r="AH1004" s="10">
        <f t="shared" si="69"/>
        <v>0</v>
      </c>
      <c r="AI1004" s="10">
        <f t="shared" si="69"/>
        <v>3.0000000000001137E-2</v>
      </c>
      <c r="AJ1004" s="10"/>
      <c r="AK1004" s="10"/>
      <c r="AL1004" s="10"/>
      <c r="AM1004" s="10"/>
      <c r="AN1004" s="10"/>
      <c r="AO1004" s="10"/>
      <c r="AP1004" s="10"/>
      <c r="AQ1004" s="10"/>
      <c r="AR1004" s="10"/>
      <c r="AS1004" s="10"/>
      <c r="AT1004" s="10"/>
      <c r="AU1004" s="10"/>
      <c r="AV1004" s="10"/>
      <c r="AW1004" s="10"/>
      <c r="AX1004" s="10"/>
      <c r="AY1004" s="10"/>
      <c r="AZ1004" s="10"/>
      <c r="BA1004" s="10"/>
      <c r="BB1004" s="10"/>
      <c r="BC1004" s="10"/>
      <c r="BD1004" s="10"/>
      <c r="BE1004" s="173"/>
    </row>
    <row r="1005" spans="1:57">
      <c r="A1005" s="691">
        <v>0.72222222222222221</v>
      </c>
      <c r="B1005" s="10">
        <v>18.47</v>
      </c>
      <c r="C1005" s="10">
        <v>20.21</v>
      </c>
      <c r="D1005" s="10">
        <v>20.63</v>
      </c>
      <c r="E1005" s="10">
        <v>18.87</v>
      </c>
      <c r="F1005" s="10">
        <v>19.079999999999998</v>
      </c>
      <c r="G1005" s="10">
        <v>20.81</v>
      </c>
      <c r="H1005" s="10">
        <v>19.239999999999998</v>
      </c>
      <c r="I1005" s="10">
        <v>17.149999999999999</v>
      </c>
      <c r="J1005" s="13">
        <v>16.559999999999999</v>
      </c>
      <c r="K1005" s="10">
        <v>19.47</v>
      </c>
      <c r="L1005" s="10">
        <v>21.95</v>
      </c>
      <c r="M1005" s="10">
        <v>18.54</v>
      </c>
      <c r="N1005" s="10">
        <v>21.28</v>
      </c>
      <c r="O1005" s="10">
        <v>19.850000000000001</v>
      </c>
      <c r="P1005" s="10">
        <v>20.79</v>
      </c>
      <c r="Q1005" s="10">
        <v>16.77</v>
      </c>
      <c r="R1005" s="676"/>
      <c r="S1005" s="692">
        <v>0.72222222222222221</v>
      </c>
      <c r="T1005" s="10">
        <f t="shared" si="71"/>
        <v>0</v>
      </c>
      <c r="U1005" s="10">
        <f t="shared" si="71"/>
        <v>0</v>
      </c>
      <c r="V1005" s="10">
        <f t="shared" si="71"/>
        <v>0</v>
      </c>
      <c r="W1005" s="10">
        <f t="shared" si="71"/>
        <v>0</v>
      </c>
      <c r="X1005" s="10">
        <f t="shared" si="71"/>
        <v>0</v>
      </c>
      <c r="Y1005" s="10">
        <f t="shared" si="71"/>
        <v>0</v>
      </c>
      <c r="Z1005" s="10">
        <f t="shared" si="70"/>
        <v>0</v>
      </c>
      <c r="AA1005" s="10">
        <f t="shared" si="70"/>
        <v>2.9999999999997584E-2</v>
      </c>
      <c r="AB1005" s="13">
        <f t="shared" si="70"/>
        <v>0</v>
      </c>
      <c r="AC1005" s="10">
        <f t="shared" si="70"/>
        <v>0</v>
      </c>
      <c r="AD1005" s="10">
        <f t="shared" si="70"/>
        <v>0</v>
      </c>
      <c r="AE1005" s="10">
        <f t="shared" si="69"/>
        <v>0</v>
      </c>
      <c r="AF1005" s="10">
        <f t="shared" si="69"/>
        <v>0</v>
      </c>
      <c r="AG1005" s="10">
        <f t="shared" si="69"/>
        <v>0</v>
      </c>
      <c r="AH1005" s="10">
        <f t="shared" si="69"/>
        <v>0</v>
      </c>
      <c r="AI1005" s="10">
        <f t="shared" si="69"/>
        <v>0</v>
      </c>
      <c r="AJ1005" s="10"/>
      <c r="AK1005" s="10"/>
      <c r="AL1005" s="10"/>
      <c r="AM1005" s="10"/>
      <c r="AN1005" s="10"/>
      <c r="AO1005" s="10"/>
      <c r="AP1005" s="10"/>
      <c r="AQ1005" s="10"/>
      <c r="AR1005" s="10"/>
      <c r="AS1005" s="10"/>
      <c r="AT1005" s="10"/>
      <c r="AU1005" s="10"/>
      <c r="AV1005" s="10"/>
      <c r="AW1005" s="10"/>
      <c r="AX1005" s="10"/>
      <c r="AY1005" s="10"/>
      <c r="AZ1005" s="10"/>
      <c r="BA1005" s="10"/>
      <c r="BB1005" s="10"/>
      <c r="BC1005" s="10"/>
      <c r="BD1005" s="10"/>
      <c r="BE1005" s="173"/>
    </row>
    <row r="1006" spans="1:57">
      <c r="A1006" s="691">
        <v>0.72569444444444453</v>
      </c>
      <c r="B1006" s="10">
        <v>18.47</v>
      </c>
      <c r="C1006" s="10">
        <v>20.21</v>
      </c>
      <c r="D1006" s="10">
        <v>20.63</v>
      </c>
      <c r="E1006" s="10">
        <v>18.87</v>
      </c>
      <c r="F1006" s="10">
        <v>19.64</v>
      </c>
      <c r="G1006" s="10">
        <v>20.81</v>
      </c>
      <c r="H1006" s="10">
        <v>19.239999999999998</v>
      </c>
      <c r="I1006" s="10">
        <v>17.18</v>
      </c>
      <c r="J1006" s="13">
        <v>16.559999999999999</v>
      </c>
      <c r="K1006" s="10">
        <v>19.47</v>
      </c>
      <c r="L1006" s="10">
        <v>21.95</v>
      </c>
      <c r="M1006" s="10">
        <v>18.54</v>
      </c>
      <c r="N1006" s="10">
        <v>21.3</v>
      </c>
      <c r="O1006" s="10">
        <v>19.95</v>
      </c>
      <c r="P1006" s="10">
        <v>20.79</v>
      </c>
      <c r="Q1006" s="10">
        <v>16.77</v>
      </c>
      <c r="R1006" s="676"/>
      <c r="S1006" s="692">
        <v>0.72569444444444453</v>
      </c>
      <c r="T1006" s="10">
        <f t="shared" si="71"/>
        <v>0</v>
      </c>
      <c r="U1006" s="10">
        <f t="shared" si="71"/>
        <v>0</v>
      </c>
      <c r="V1006" s="10">
        <f t="shared" si="71"/>
        <v>0</v>
      </c>
      <c r="W1006" s="10">
        <f t="shared" si="71"/>
        <v>0</v>
      </c>
      <c r="X1006" s="10">
        <f t="shared" si="71"/>
        <v>0.56000000000000227</v>
      </c>
      <c r="Y1006" s="10">
        <f t="shared" si="71"/>
        <v>0</v>
      </c>
      <c r="Z1006" s="10">
        <f t="shared" si="70"/>
        <v>0</v>
      </c>
      <c r="AA1006" s="10">
        <f t="shared" si="70"/>
        <v>3.0000000000001137E-2</v>
      </c>
      <c r="AB1006" s="13">
        <f t="shared" si="70"/>
        <v>0</v>
      </c>
      <c r="AC1006" s="10">
        <f t="shared" si="70"/>
        <v>0</v>
      </c>
      <c r="AD1006" s="10">
        <f t="shared" si="70"/>
        <v>0</v>
      </c>
      <c r="AE1006" s="10">
        <f t="shared" si="69"/>
        <v>0</v>
      </c>
      <c r="AF1006" s="10">
        <f t="shared" si="69"/>
        <v>1.9999999999999574E-2</v>
      </c>
      <c r="AG1006" s="10">
        <f t="shared" si="69"/>
        <v>9.9999999999997868E-2</v>
      </c>
      <c r="AH1006" s="10">
        <f t="shared" si="69"/>
        <v>0</v>
      </c>
      <c r="AI1006" s="10">
        <f t="shared" si="69"/>
        <v>0</v>
      </c>
      <c r="AJ1006" s="10"/>
      <c r="AK1006" s="10"/>
      <c r="AL1006" s="10"/>
      <c r="AM1006" s="10"/>
      <c r="AN1006" s="10"/>
      <c r="AO1006" s="10"/>
      <c r="AP1006" s="10"/>
      <c r="AQ1006" s="10"/>
      <c r="AR1006" s="10"/>
      <c r="AS1006" s="10"/>
      <c r="AT1006" s="10"/>
      <c r="AU1006" s="10"/>
      <c r="AV1006" s="10"/>
      <c r="AW1006" s="10"/>
      <c r="AX1006" s="10"/>
      <c r="AY1006" s="10"/>
      <c r="AZ1006" s="10"/>
      <c r="BA1006" s="10"/>
      <c r="BB1006" s="10"/>
      <c r="BC1006" s="10"/>
      <c r="BD1006" s="10"/>
      <c r="BE1006" s="173"/>
    </row>
    <row r="1007" spans="1:57">
      <c r="A1007" s="691">
        <v>0.72916666666666663</v>
      </c>
      <c r="B1007" s="10">
        <v>18.47</v>
      </c>
      <c r="C1007" s="10">
        <v>20.21</v>
      </c>
      <c r="D1007" s="10">
        <v>20.63</v>
      </c>
      <c r="E1007" s="10">
        <v>18.87</v>
      </c>
      <c r="F1007" s="10">
        <v>19.64</v>
      </c>
      <c r="G1007" s="10">
        <v>20.81</v>
      </c>
      <c r="H1007" s="10">
        <v>19.3</v>
      </c>
      <c r="I1007" s="10">
        <v>17.18</v>
      </c>
      <c r="J1007" s="13">
        <v>16.559999999999999</v>
      </c>
      <c r="K1007" s="10">
        <v>19.47</v>
      </c>
      <c r="L1007" s="10">
        <v>21.98</v>
      </c>
      <c r="M1007" s="10">
        <v>18.57</v>
      </c>
      <c r="N1007" s="10">
        <v>21.3</v>
      </c>
      <c r="O1007" s="10">
        <v>19.95</v>
      </c>
      <c r="P1007" s="10">
        <v>20.8</v>
      </c>
      <c r="Q1007" s="10">
        <v>16.77</v>
      </c>
      <c r="R1007" s="676"/>
      <c r="S1007" s="692">
        <v>0.72916666666666663</v>
      </c>
      <c r="T1007" s="10">
        <f t="shared" si="71"/>
        <v>0</v>
      </c>
      <c r="U1007" s="10">
        <f t="shared" si="71"/>
        <v>0</v>
      </c>
      <c r="V1007" s="10">
        <f t="shared" si="71"/>
        <v>0</v>
      </c>
      <c r="W1007" s="10">
        <f t="shared" si="71"/>
        <v>0</v>
      </c>
      <c r="X1007" s="10">
        <f t="shared" si="71"/>
        <v>0</v>
      </c>
      <c r="Y1007" s="10">
        <f t="shared" si="71"/>
        <v>0</v>
      </c>
      <c r="Z1007" s="10">
        <f t="shared" si="70"/>
        <v>6.0000000000002274E-2</v>
      </c>
      <c r="AA1007" s="10">
        <f t="shared" si="70"/>
        <v>0</v>
      </c>
      <c r="AB1007" s="13">
        <f t="shared" si="70"/>
        <v>0</v>
      </c>
      <c r="AC1007" s="10">
        <f t="shared" si="70"/>
        <v>0</v>
      </c>
      <c r="AD1007" s="10">
        <f t="shared" si="70"/>
        <v>3.0000000000001137E-2</v>
      </c>
      <c r="AE1007" s="10">
        <f t="shared" si="69"/>
        <v>3.0000000000001137E-2</v>
      </c>
      <c r="AF1007" s="10">
        <f t="shared" si="69"/>
        <v>0</v>
      </c>
      <c r="AG1007" s="10">
        <f t="shared" si="69"/>
        <v>0</v>
      </c>
      <c r="AH1007" s="10">
        <f t="shared" si="69"/>
        <v>1.0000000000001563E-2</v>
      </c>
      <c r="AI1007" s="10">
        <f t="shared" si="69"/>
        <v>0</v>
      </c>
      <c r="AJ1007" s="10"/>
      <c r="AK1007" s="10"/>
      <c r="AL1007" s="10"/>
      <c r="AM1007" s="10"/>
      <c r="AN1007" s="10"/>
      <c r="AO1007" s="10"/>
      <c r="AP1007" s="10"/>
      <c r="AQ1007" s="10"/>
      <c r="AR1007" s="10"/>
      <c r="AS1007" s="10"/>
      <c r="AT1007" s="10"/>
      <c r="AU1007" s="10"/>
      <c r="AV1007" s="10"/>
      <c r="AW1007" s="10"/>
      <c r="AX1007" s="10"/>
      <c r="AY1007" s="10"/>
      <c r="AZ1007" s="10"/>
      <c r="BA1007" s="10"/>
      <c r="BB1007" s="10"/>
      <c r="BC1007" s="10"/>
      <c r="BD1007" s="10"/>
      <c r="BE1007" s="173"/>
    </row>
    <row r="1008" spans="1:57">
      <c r="A1008" s="691">
        <v>0.73263888888888884</v>
      </c>
      <c r="B1008" s="10">
        <v>18.47</v>
      </c>
      <c r="C1008" s="10">
        <v>20.21</v>
      </c>
      <c r="D1008" s="10">
        <v>20.63</v>
      </c>
      <c r="E1008" s="10">
        <v>18.87</v>
      </c>
      <c r="F1008" s="10">
        <v>19.64</v>
      </c>
      <c r="G1008" s="10">
        <v>21.2</v>
      </c>
      <c r="H1008" s="10">
        <v>19.399999999999999</v>
      </c>
      <c r="I1008" s="10">
        <v>17.18</v>
      </c>
      <c r="J1008" s="13">
        <v>16.559999999999999</v>
      </c>
      <c r="K1008" s="10">
        <v>19.47</v>
      </c>
      <c r="L1008" s="10">
        <v>22.04</v>
      </c>
      <c r="M1008" s="10">
        <v>18.57</v>
      </c>
      <c r="N1008" s="10">
        <v>21.3</v>
      </c>
      <c r="O1008" s="10">
        <v>19.95</v>
      </c>
      <c r="P1008" s="10">
        <v>20.82</v>
      </c>
      <c r="Q1008" s="10">
        <v>16.77</v>
      </c>
      <c r="R1008" s="676"/>
      <c r="S1008" s="692">
        <v>0.73263888888888884</v>
      </c>
      <c r="T1008" s="10">
        <f t="shared" si="71"/>
        <v>0</v>
      </c>
      <c r="U1008" s="10">
        <f t="shared" si="71"/>
        <v>0</v>
      </c>
      <c r="V1008" s="10">
        <f t="shared" si="71"/>
        <v>0</v>
      </c>
      <c r="W1008" s="10">
        <f t="shared" si="71"/>
        <v>0</v>
      </c>
      <c r="X1008" s="10">
        <f t="shared" si="71"/>
        <v>0</v>
      </c>
      <c r="Y1008" s="10">
        <f t="shared" si="71"/>
        <v>0.39000000000000057</v>
      </c>
      <c r="Z1008" s="10">
        <f t="shared" si="70"/>
        <v>9.9999999999997868E-2</v>
      </c>
      <c r="AA1008" s="10">
        <f t="shared" si="70"/>
        <v>0</v>
      </c>
      <c r="AB1008" s="13">
        <f t="shared" si="70"/>
        <v>0</v>
      </c>
      <c r="AC1008" s="10">
        <f t="shared" si="70"/>
        <v>0</v>
      </c>
      <c r="AD1008" s="10">
        <f t="shared" si="70"/>
        <v>5.9999999999998721E-2</v>
      </c>
      <c r="AE1008" s="10">
        <f t="shared" si="69"/>
        <v>0</v>
      </c>
      <c r="AF1008" s="10">
        <f t="shared" si="69"/>
        <v>0</v>
      </c>
      <c r="AG1008" s="10">
        <f t="shared" si="69"/>
        <v>0</v>
      </c>
      <c r="AH1008" s="10">
        <f t="shared" si="69"/>
        <v>1.9999999999999574E-2</v>
      </c>
      <c r="AI1008" s="10">
        <f t="shared" si="69"/>
        <v>0</v>
      </c>
      <c r="AJ1008" s="10"/>
      <c r="AK1008" s="10"/>
      <c r="AL1008" s="10"/>
      <c r="AM1008" s="10"/>
      <c r="AN1008" s="10"/>
      <c r="AO1008" s="10"/>
      <c r="AP1008" s="10"/>
      <c r="AQ1008" s="10"/>
      <c r="AR1008" s="10"/>
      <c r="AS1008" s="10"/>
      <c r="AT1008" s="10"/>
      <c r="AU1008" s="10"/>
      <c r="AV1008" s="10"/>
      <c r="AW1008" s="10"/>
      <c r="AX1008" s="10"/>
      <c r="AY1008" s="10"/>
      <c r="AZ1008" s="10"/>
      <c r="BA1008" s="10"/>
      <c r="BB1008" s="10"/>
      <c r="BC1008" s="10"/>
      <c r="BD1008" s="10"/>
      <c r="BE1008" s="173"/>
    </row>
    <row r="1009" spans="1:57">
      <c r="A1009" s="691">
        <v>0.73611111111111116</v>
      </c>
      <c r="B1009" s="10">
        <v>18.47</v>
      </c>
      <c r="C1009" s="10">
        <v>20.239999999999998</v>
      </c>
      <c r="D1009" s="10">
        <v>20.63</v>
      </c>
      <c r="E1009" s="10">
        <v>18.93</v>
      </c>
      <c r="F1009" s="10">
        <v>19.66</v>
      </c>
      <c r="G1009" s="10">
        <v>21.23</v>
      </c>
      <c r="H1009" s="10">
        <v>19.399999999999999</v>
      </c>
      <c r="I1009" s="10">
        <v>17.18</v>
      </c>
      <c r="J1009" s="13">
        <v>16.559999999999999</v>
      </c>
      <c r="K1009" s="10">
        <v>19.47</v>
      </c>
      <c r="L1009" s="10">
        <v>22.04</v>
      </c>
      <c r="M1009" s="10">
        <v>18.57</v>
      </c>
      <c r="N1009" s="10">
        <v>21.3</v>
      </c>
      <c r="O1009" s="10">
        <v>19.95</v>
      </c>
      <c r="P1009" s="10">
        <v>20.82</v>
      </c>
      <c r="Q1009" s="10">
        <v>16.77</v>
      </c>
      <c r="R1009" s="676"/>
      <c r="S1009" s="692">
        <v>0.73611111111111116</v>
      </c>
      <c r="T1009" s="10">
        <f t="shared" si="71"/>
        <v>0</v>
      </c>
      <c r="U1009" s="10">
        <f t="shared" si="71"/>
        <v>2.9999999999997584E-2</v>
      </c>
      <c r="V1009" s="10">
        <f t="shared" si="71"/>
        <v>0</v>
      </c>
      <c r="W1009" s="10">
        <f t="shared" si="71"/>
        <v>5.9999999999998721E-2</v>
      </c>
      <c r="X1009" s="10">
        <f t="shared" si="71"/>
        <v>1.9999999999999574E-2</v>
      </c>
      <c r="Y1009" s="10">
        <f t="shared" si="71"/>
        <v>3.0000000000001137E-2</v>
      </c>
      <c r="Z1009" s="10">
        <f t="shared" si="70"/>
        <v>0</v>
      </c>
      <c r="AA1009" s="10">
        <f t="shared" si="70"/>
        <v>0</v>
      </c>
      <c r="AB1009" s="13">
        <f t="shared" si="70"/>
        <v>0</v>
      </c>
      <c r="AC1009" s="10">
        <f t="shared" si="70"/>
        <v>0</v>
      </c>
      <c r="AD1009" s="10">
        <f t="shared" si="70"/>
        <v>0</v>
      </c>
      <c r="AE1009" s="10">
        <f t="shared" si="69"/>
        <v>0</v>
      </c>
      <c r="AF1009" s="10">
        <f t="shared" si="69"/>
        <v>0</v>
      </c>
      <c r="AG1009" s="10">
        <f t="shared" si="69"/>
        <v>0</v>
      </c>
      <c r="AH1009" s="10">
        <f t="shared" si="69"/>
        <v>0</v>
      </c>
      <c r="AI1009" s="10">
        <f t="shared" si="69"/>
        <v>0</v>
      </c>
      <c r="AJ1009" s="10"/>
      <c r="AK1009" s="10"/>
      <c r="AL1009" s="10"/>
      <c r="AM1009" s="10"/>
      <c r="AN1009" s="10"/>
      <c r="AO1009" s="10"/>
      <c r="AP1009" s="10"/>
      <c r="AQ1009" s="10"/>
      <c r="AR1009" s="10"/>
      <c r="AS1009" s="10"/>
      <c r="AT1009" s="10"/>
      <c r="AU1009" s="10"/>
      <c r="AV1009" s="10"/>
      <c r="AW1009" s="10"/>
      <c r="AX1009" s="10"/>
      <c r="AY1009" s="10"/>
      <c r="AZ1009" s="10"/>
      <c r="BA1009" s="10"/>
      <c r="BB1009" s="10"/>
      <c r="BC1009" s="10"/>
      <c r="BD1009" s="10"/>
      <c r="BE1009" s="173"/>
    </row>
    <row r="1010" spans="1:57">
      <c r="A1010" s="691">
        <v>0.73958333333333337</v>
      </c>
      <c r="B1010" s="10">
        <v>18.47</v>
      </c>
      <c r="C1010" s="10">
        <v>20.45</v>
      </c>
      <c r="D1010" s="10">
        <v>20.63</v>
      </c>
      <c r="E1010" s="10">
        <v>19.09</v>
      </c>
      <c r="F1010" s="10">
        <v>19.66</v>
      </c>
      <c r="G1010" s="10">
        <v>21.23</v>
      </c>
      <c r="H1010" s="10">
        <v>19.399999999999999</v>
      </c>
      <c r="I1010" s="10">
        <v>17.18</v>
      </c>
      <c r="J1010" s="13">
        <v>16.559999999999999</v>
      </c>
      <c r="K1010" s="10">
        <v>19.47</v>
      </c>
      <c r="L1010" s="10">
        <v>22.04</v>
      </c>
      <c r="M1010" s="10">
        <v>18.57</v>
      </c>
      <c r="N1010" s="10">
        <v>21.3</v>
      </c>
      <c r="O1010" s="10">
        <v>19.95</v>
      </c>
      <c r="P1010" s="10">
        <v>20.82</v>
      </c>
      <c r="Q1010" s="10">
        <v>16.78</v>
      </c>
      <c r="R1010" s="676"/>
      <c r="S1010" s="692">
        <v>0.73958333333333337</v>
      </c>
      <c r="T1010" s="10">
        <f t="shared" si="71"/>
        <v>0</v>
      </c>
      <c r="U1010" s="10">
        <f t="shared" si="71"/>
        <v>0.21000000000000085</v>
      </c>
      <c r="V1010" s="10">
        <f t="shared" si="71"/>
        <v>0</v>
      </c>
      <c r="W1010" s="10">
        <f t="shared" si="71"/>
        <v>0.16000000000000014</v>
      </c>
      <c r="X1010" s="10">
        <f t="shared" si="71"/>
        <v>0</v>
      </c>
      <c r="Y1010" s="10">
        <f t="shared" si="71"/>
        <v>0</v>
      </c>
      <c r="Z1010" s="10">
        <f t="shared" si="70"/>
        <v>0</v>
      </c>
      <c r="AA1010" s="10">
        <f t="shared" si="70"/>
        <v>0</v>
      </c>
      <c r="AB1010" s="13">
        <f t="shared" si="70"/>
        <v>0</v>
      </c>
      <c r="AC1010" s="10">
        <f t="shared" si="70"/>
        <v>0</v>
      </c>
      <c r="AD1010" s="10">
        <f t="shared" si="70"/>
        <v>0</v>
      </c>
      <c r="AE1010" s="10">
        <f t="shared" si="69"/>
        <v>0</v>
      </c>
      <c r="AF1010" s="10">
        <f t="shared" si="69"/>
        <v>0</v>
      </c>
      <c r="AG1010" s="10">
        <f t="shared" si="69"/>
        <v>0</v>
      </c>
      <c r="AH1010" s="10">
        <f t="shared" si="69"/>
        <v>0</v>
      </c>
      <c r="AI1010" s="10">
        <f t="shared" si="69"/>
        <v>1.0000000000001563E-2</v>
      </c>
      <c r="AJ1010" s="10"/>
      <c r="AK1010" s="10"/>
      <c r="AL1010" s="10"/>
      <c r="AM1010" s="10"/>
      <c r="AN1010" s="10"/>
      <c r="AO1010" s="10"/>
      <c r="AP1010" s="10"/>
      <c r="AQ1010" s="10"/>
      <c r="AR1010" s="10"/>
      <c r="AS1010" s="10"/>
      <c r="AT1010" s="10"/>
      <c r="AU1010" s="10"/>
      <c r="AV1010" s="10"/>
      <c r="AW1010" s="10"/>
      <c r="AX1010" s="10"/>
      <c r="AY1010" s="10"/>
      <c r="AZ1010" s="10"/>
      <c r="BA1010" s="10"/>
      <c r="BB1010" s="10"/>
      <c r="BC1010" s="10"/>
      <c r="BD1010" s="10"/>
      <c r="BE1010" s="173"/>
    </row>
    <row r="1011" spans="1:57">
      <c r="A1011" s="691">
        <v>0.74305555555555547</v>
      </c>
      <c r="B1011" s="10">
        <v>18.47</v>
      </c>
      <c r="C1011" s="10">
        <v>20.45</v>
      </c>
      <c r="D1011" s="10">
        <v>20.63</v>
      </c>
      <c r="E1011" s="10">
        <v>19.100000000000001</v>
      </c>
      <c r="F1011" s="10">
        <v>19.66</v>
      </c>
      <c r="G1011" s="10">
        <v>21.24</v>
      </c>
      <c r="H1011" s="10">
        <v>19.399999999999999</v>
      </c>
      <c r="I1011" s="10">
        <v>17.18</v>
      </c>
      <c r="J1011" s="13">
        <v>16.559999999999999</v>
      </c>
      <c r="K1011" s="10">
        <v>19.47</v>
      </c>
      <c r="L1011" s="10">
        <v>22.04</v>
      </c>
      <c r="M1011" s="10">
        <v>18.57</v>
      </c>
      <c r="N1011" s="10">
        <v>21.3</v>
      </c>
      <c r="O1011" s="10">
        <v>19.95</v>
      </c>
      <c r="P1011" s="10">
        <v>20.82</v>
      </c>
      <c r="Q1011" s="10">
        <v>16.78</v>
      </c>
      <c r="R1011" s="676"/>
      <c r="S1011" s="692">
        <v>0.74305555555555547</v>
      </c>
      <c r="T1011" s="10">
        <f t="shared" si="71"/>
        <v>0</v>
      </c>
      <c r="U1011" s="10">
        <f t="shared" si="71"/>
        <v>0</v>
      </c>
      <c r="V1011" s="10">
        <f t="shared" si="71"/>
        <v>0</v>
      </c>
      <c r="W1011" s="10">
        <f t="shared" si="71"/>
        <v>1.0000000000001563E-2</v>
      </c>
      <c r="X1011" s="10">
        <f t="shared" si="71"/>
        <v>0</v>
      </c>
      <c r="Y1011" s="10">
        <f t="shared" si="71"/>
        <v>9.9999999999980105E-3</v>
      </c>
      <c r="Z1011" s="10">
        <f t="shared" si="70"/>
        <v>0</v>
      </c>
      <c r="AA1011" s="10">
        <f t="shared" si="70"/>
        <v>0</v>
      </c>
      <c r="AB1011" s="13">
        <f t="shared" si="70"/>
        <v>0</v>
      </c>
      <c r="AC1011" s="10">
        <f t="shared" si="70"/>
        <v>0</v>
      </c>
      <c r="AD1011" s="10">
        <f t="shared" si="70"/>
        <v>0</v>
      </c>
      <c r="AE1011" s="10">
        <f t="shared" si="69"/>
        <v>0</v>
      </c>
      <c r="AF1011" s="10">
        <f t="shared" si="69"/>
        <v>0</v>
      </c>
      <c r="AG1011" s="10">
        <f t="shared" si="69"/>
        <v>0</v>
      </c>
      <c r="AH1011" s="10">
        <f t="shared" si="69"/>
        <v>0</v>
      </c>
      <c r="AI1011" s="10">
        <f t="shared" si="69"/>
        <v>0</v>
      </c>
      <c r="AJ1011" s="10"/>
      <c r="AK1011" s="10"/>
      <c r="AL1011" s="10"/>
      <c r="AM1011" s="10"/>
      <c r="AN1011" s="10"/>
      <c r="AO1011" s="10"/>
      <c r="AP1011" s="10"/>
      <c r="AQ1011" s="10"/>
      <c r="AR1011" s="10"/>
      <c r="AS1011" s="10"/>
      <c r="AT1011" s="10"/>
      <c r="AU1011" s="10"/>
      <c r="AV1011" s="10"/>
      <c r="AW1011" s="10"/>
      <c r="AX1011" s="10"/>
      <c r="AY1011" s="10"/>
      <c r="AZ1011" s="10"/>
      <c r="BA1011" s="10"/>
      <c r="BB1011" s="10"/>
      <c r="BC1011" s="10"/>
      <c r="BD1011" s="10"/>
      <c r="BE1011" s="173"/>
    </row>
    <row r="1012" spans="1:57" ht="16" thickBot="1">
      <c r="A1012" s="691">
        <v>0.74652777777777779</v>
      </c>
      <c r="B1012" s="10">
        <v>18.47</v>
      </c>
      <c r="C1012" s="10">
        <v>20.45</v>
      </c>
      <c r="D1012" s="10">
        <v>20.63</v>
      </c>
      <c r="E1012" s="10">
        <v>19.100000000000001</v>
      </c>
      <c r="F1012" s="10">
        <v>19.66</v>
      </c>
      <c r="G1012" s="10">
        <v>21.24</v>
      </c>
      <c r="H1012" s="10">
        <v>19.399999999999999</v>
      </c>
      <c r="I1012" s="10">
        <v>17.18</v>
      </c>
      <c r="J1012" s="13">
        <v>16.559999999999999</v>
      </c>
      <c r="K1012" s="10">
        <v>19.47</v>
      </c>
      <c r="L1012" s="10">
        <v>22.04</v>
      </c>
      <c r="M1012" s="10">
        <v>18.57</v>
      </c>
      <c r="N1012" s="10">
        <v>21.3</v>
      </c>
      <c r="O1012" s="10">
        <v>19.95</v>
      </c>
      <c r="P1012" s="10">
        <v>20.82</v>
      </c>
      <c r="Q1012" s="10">
        <v>16.78</v>
      </c>
      <c r="R1012" s="676"/>
      <c r="S1012" s="692">
        <v>0.74652777777777779</v>
      </c>
      <c r="T1012" s="10">
        <f t="shared" si="71"/>
        <v>0</v>
      </c>
      <c r="U1012" s="10">
        <f t="shared" si="71"/>
        <v>0</v>
      </c>
      <c r="V1012" s="10">
        <f t="shared" si="71"/>
        <v>0</v>
      </c>
      <c r="W1012" s="10">
        <f t="shared" si="71"/>
        <v>0</v>
      </c>
      <c r="X1012" s="10">
        <f t="shared" si="71"/>
        <v>0</v>
      </c>
      <c r="Y1012" s="10">
        <f t="shared" si="71"/>
        <v>0</v>
      </c>
      <c r="Z1012" s="10">
        <f t="shared" si="70"/>
        <v>0</v>
      </c>
      <c r="AA1012" s="10">
        <f t="shared" si="70"/>
        <v>0</v>
      </c>
      <c r="AB1012" s="13">
        <f t="shared" si="70"/>
        <v>0</v>
      </c>
      <c r="AC1012" s="10">
        <f t="shared" si="70"/>
        <v>0</v>
      </c>
      <c r="AD1012" s="10">
        <f t="shared" si="70"/>
        <v>0</v>
      </c>
      <c r="AE1012" s="10">
        <f t="shared" si="69"/>
        <v>0</v>
      </c>
      <c r="AF1012" s="10">
        <f t="shared" si="69"/>
        <v>0</v>
      </c>
      <c r="AG1012" s="10">
        <f t="shared" si="69"/>
        <v>0</v>
      </c>
      <c r="AH1012" s="10">
        <f t="shared" si="69"/>
        <v>0</v>
      </c>
      <c r="AI1012" s="10">
        <f t="shared" si="69"/>
        <v>0</v>
      </c>
      <c r="AJ1012" s="10"/>
      <c r="AK1012" s="10"/>
      <c r="AL1012" s="10"/>
      <c r="AM1012" s="10"/>
      <c r="AN1012" s="10"/>
      <c r="AO1012" s="10"/>
      <c r="AP1012" s="10"/>
      <c r="AQ1012" s="10"/>
      <c r="AR1012" s="10"/>
      <c r="AS1012" s="10"/>
      <c r="AT1012" s="10"/>
      <c r="AU1012" s="10"/>
      <c r="AV1012" s="10"/>
      <c r="AW1012" s="10"/>
      <c r="AX1012" s="10"/>
      <c r="AY1012" s="10"/>
      <c r="AZ1012" s="10"/>
      <c r="BA1012" s="10"/>
      <c r="BB1012" s="10"/>
      <c r="BC1012" s="10"/>
      <c r="BD1012" s="10"/>
      <c r="BE1012" s="173"/>
    </row>
    <row r="1013" spans="1:57" ht="16" thickTop="1">
      <c r="A1013" s="690">
        <v>0.75</v>
      </c>
      <c r="B1013" s="91">
        <v>18.57</v>
      </c>
      <c r="C1013" s="91">
        <v>20.45</v>
      </c>
      <c r="D1013" s="91">
        <v>20.63</v>
      </c>
      <c r="E1013" s="91">
        <v>19.55</v>
      </c>
      <c r="F1013" s="91">
        <v>19.66</v>
      </c>
      <c r="G1013" s="91">
        <v>21.24</v>
      </c>
      <c r="H1013" s="91">
        <v>19.399999999999999</v>
      </c>
      <c r="I1013" s="91">
        <v>17.18</v>
      </c>
      <c r="J1013" s="345">
        <v>16.559999999999999</v>
      </c>
      <c r="K1013" s="91">
        <v>19.47</v>
      </c>
      <c r="L1013" s="91">
        <v>22.04</v>
      </c>
      <c r="M1013" s="91">
        <v>18.57</v>
      </c>
      <c r="N1013" s="91">
        <v>21.3</v>
      </c>
      <c r="O1013" s="91">
        <v>19.95</v>
      </c>
      <c r="P1013" s="91">
        <v>20.82</v>
      </c>
      <c r="Q1013" s="91">
        <v>16.78</v>
      </c>
      <c r="R1013" s="676"/>
      <c r="S1013" s="673">
        <v>0.75</v>
      </c>
      <c r="T1013" s="91">
        <f t="shared" si="71"/>
        <v>0.10000000000000142</v>
      </c>
      <c r="U1013" s="91">
        <f t="shared" si="71"/>
        <v>0</v>
      </c>
      <c r="V1013" s="91">
        <f t="shared" si="71"/>
        <v>0</v>
      </c>
      <c r="W1013" s="91">
        <f t="shared" si="71"/>
        <v>0.44999999999999929</v>
      </c>
      <c r="X1013" s="91">
        <f t="shared" si="71"/>
        <v>0</v>
      </c>
      <c r="Y1013" s="91">
        <f t="shared" si="71"/>
        <v>0</v>
      </c>
      <c r="Z1013" s="91">
        <f t="shared" si="70"/>
        <v>0</v>
      </c>
      <c r="AA1013" s="91">
        <f t="shared" si="70"/>
        <v>0</v>
      </c>
      <c r="AB1013" s="345">
        <f t="shared" si="70"/>
        <v>0</v>
      </c>
      <c r="AC1013" s="91">
        <f t="shared" si="70"/>
        <v>0</v>
      </c>
      <c r="AD1013" s="91">
        <f t="shared" si="70"/>
        <v>0</v>
      </c>
      <c r="AE1013" s="91">
        <f t="shared" si="69"/>
        <v>0</v>
      </c>
      <c r="AF1013" s="91">
        <f t="shared" si="69"/>
        <v>0</v>
      </c>
      <c r="AG1013" s="91">
        <f t="shared" si="69"/>
        <v>0</v>
      </c>
      <c r="AH1013" s="91">
        <f t="shared" si="69"/>
        <v>0</v>
      </c>
      <c r="AI1013" s="91">
        <f t="shared" si="69"/>
        <v>0</v>
      </c>
      <c r="AJ1013" s="10"/>
      <c r="AK1013" s="10"/>
      <c r="AL1013" s="10"/>
      <c r="AM1013" s="10"/>
      <c r="AN1013" s="10"/>
      <c r="AO1013" s="10"/>
      <c r="AP1013" s="10"/>
      <c r="AQ1013" s="10"/>
      <c r="AR1013" s="10"/>
      <c r="AS1013" s="10"/>
      <c r="AT1013" s="10"/>
      <c r="AU1013" s="10"/>
      <c r="AV1013" s="10"/>
      <c r="AW1013" s="10"/>
      <c r="AX1013" s="10"/>
      <c r="AY1013" s="10"/>
      <c r="AZ1013" s="10"/>
      <c r="BA1013" s="10"/>
      <c r="BB1013" s="10"/>
      <c r="BC1013" s="10"/>
      <c r="BD1013" s="10"/>
      <c r="BE1013" s="173"/>
    </row>
    <row r="1014" spans="1:57">
      <c r="A1014" s="691">
        <v>0.75347222222222221</v>
      </c>
      <c r="B1014" s="10">
        <v>18.66</v>
      </c>
      <c r="C1014" s="10">
        <v>20.45</v>
      </c>
      <c r="D1014" s="10">
        <v>20.63</v>
      </c>
      <c r="E1014" s="10">
        <v>19.55</v>
      </c>
      <c r="F1014" s="10">
        <v>19.66</v>
      </c>
      <c r="G1014" s="10">
        <v>21.24</v>
      </c>
      <c r="H1014" s="10">
        <v>19.399999999999999</v>
      </c>
      <c r="I1014" s="10">
        <v>17.18</v>
      </c>
      <c r="J1014" s="13">
        <v>16.559999999999999</v>
      </c>
      <c r="K1014" s="10">
        <v>19.47</v>
      </c>
      <c r="L1014" s="10">
        <v>22.16</v>
      </c>
      <c r="M1014" s="10">
        <v>18.57</v>
      </c>
      <c r="N1014" s="10">
        <v>21.3</v>
      </c>
      <c r="O1014" s="10">
        <v>19.95</v>
      </c>
      <c r="P1014" s="10">
        <v>20.82</v>
      </c>
      <c r="Q1014" s="10">
        <v>16.78</v>
      </c>
      <c r="R1014" s="676"/>
      <c r="S1014" s="692">
        <v>0.75347222222222221</v>
      </c>
      <c r="T1014" s="10">
        <f t="shared" si="71"/>
        <v>8.9999999999999858E-2</v>
      </c>
      <c r="U1014" s="10">
        <f t="shared" si="71"/>
        <v>0</v>
      </c>
      <c r="V1014" s="10">
        <f t="shared" si="71"/>
        <v>0</v>
      </c>
      <c r="W1014" s="10">
        <f t="shared" si="71"/>
        <v>0</v>
      </c>
      <c r="X1014" s="10">
        <f t="shared" si="71"/>
        <v>0</v>
      </c>
      <c r="Y1014" s="10">
        <f t="shared" si="71"/>
        <v>0</v>
      </c>
      <c r="Z1014" s="10">
        <f t="shared" si="70"/>
        <v>0</v>
      </c>
      <c r="AA1014" s="10">
        <f t="shared" si="70"/>
        <v>0</v>
      </c>
      <c r="AB1014" s="13">
        <f t="shared" si="70"/>
        <v>0</v>
      </c>
      <c r="AC1014" s="10">
        <f t="shared" si="70"/>
        <v>0</v>
      </c>
      <c r="AD1014" s="10">
        <f t="shared" si="70"/>
        <v>0.12000000000000099</v>
      </c>
      <c r="AE1014" s="10">
        <f t="shared" si="69"/>
        <v>0</v>
      </c>
      <c r="AF1014" s="10">
        <f t="shared" si="69"/>
        <v>0</v>
      </c>
      <c r="AG1014" s="10">
        <f t="shared" si="69"/>
        <v>0</v>
      </c>
      <c r="AH1014" s="10">
        <f t="shared" si="69"/>
        <v>0</v>
      </c>
      <c r="AI1014" s="10">
        <f t="shared" si="69"/>
        <v>0</v>
      </c>
      <c r="AJ1014" s="10"/>
      <c r="AK1014" s="10"/>
      <c r="AL1014" s="10"/>
      <c r="AM1014" s="10"/>
      <c r="AN1014" s="10"/>
      <c r="AO1014" s="10"/>
      <c r="AP1014" s="10"/>
      <c r="AQ1014" s="10"/>
      <c r="AR1014" s="10"/>
      <c r="AS1014" s="10"/>
      <c r="AT1014" s="10"/>
      <c r="AU1014" s="10"/>
      <c r="AV1014" s="10"/>
      <c r="AW1014" s="10"/>
      <c r="AX1014" s="10"/>
      <c r="AY1014" s="10"/>
      <c r="AZ1014" s="10"/>
      <c r="BA1014" s="10"/>
      <c r="BB1014" s="10"/>
      <c r="BC1014" s="10"/>
      <c r="BD1014" s="10"/>
      <c r="BE1014" s="173"/>
    </row>
    <row r="1015" spans="1:57">
      <c r="A1015" s="691">
        <v>0.75694444444444453</v>
      </c>
      <c r="B1015" s="10">
        <v>18.66</v>
      </c>
      <c r="C1015" s="10">
        <v>20.45</v>
      </c>
      <c r="D1015" s="10">
        <v>20.63</v>
      </c>
      <c r="E1015" s="10">
        <v>19.55</v>
      </c>
      <c r="F1015" s="10">
        <v>19.66</v>
      </c>
      <c r="G1015" s="10">
        <v>21.24</v>
      </c>
      <c r="H1015" s="10">
        <v>19.399999999999999</v>
      </c>
      <c r="I1015" s="10">
        <v>17.18</v>
      </c>
      <c r="J1015" s="13">
        <v>16.71</v>
      </c>
      <c r="K1015" s="10">
        <v>19.55</v>
      </c>
      <c r="L1015" s="10">
        <v>22.19</v>
      </c>
      <c r="M1015" s="10">
        <v>18.75</v>
      </c>
      <c r="N1015" s="10">
        <v>21.3</v>
      </c>
      <c r="O1015" s="10">
        <v>19.95</v>
      </c>
      <c r="P1015" s="10">
        <v>20.82</v>
      </c>
      <c r="Q1015" s="10">
        <v>16.78</v>
      </c>
      <c r="R1015" s="676"/>
      <c r="S1015" s="692">
        <v>0.75694444444444453</v>
      </c>
      <c r="T1015" s="10">
        <f t="shared" si="71"/>
        <v>0</v>
      </c>
      <c r="U1015" s="10">
        <f t="shared" si="71"/>
        <v>0</v>
      </c>
      <c r="V1015" s="10">
        <f t="shared" si="71"/>
        <v>0</v>
      </c>
      <c r="W1015" s="10">
        <f t="shared" si="71"/>
        <v>0</v>
      </c>
      <c r="X1015" s="10">
        <f t="shared" si="71"/>
        <v>0</v>
      </c>
      <c r="Y1015" s="10">
        <f t="shared" si="71"/>
        <v>0</v>
      </c>
      <c r="Z1015" s="10">
        <f t="shared" si="70"/>
        <v>0</v>
      </c>
      <c r="AA1015" s="10">
        <f t="shared" si="70"/>
        <v>0</v>
      </c>
      <c r="AB1015" s="13">
        <f t="shared" si="70"/>
        <v>0.15000000000000213</v>
      </c>
      <c r="AC1015" s="10">
        <f t="shared" si="70"/>
        <v>8.0000000000001847E-2</v>
      </c>
      <c r="AD1015" s="10">
        <f t="shared" si="70"/>
        <v>3.0000000000001137E-2</v>
      </c>
      <c r="AE1015" s="10">
        <f t="shared" si="69"/>
        <v>0.17999999999999972</v>
      </c>
      <c r="AF1015" s="10">
        <f t="shared" si="69"/>
        <v>0</v>
      </c>
      <c r="AG1015" s="10">
        <f t="shared" si="69"/>
        <v>0</v>
      </c>
      <c r="AH1015" s="10">
        <f t="shared" si="69"/>
        <v>0</v>
      </c>
      <c r="AI1015" s="10">
        <f t="shared" si="69"/>
        <v>0</v>
      </c>
      <c r="AJ1015" s="10"/>
      <c r="AK1015" s="10"/>
      <c r="AL1015" s="10"/>
      <c r="AM1015" s="10"/>
      <c r="AN1015" s="10"/>
      <c r="AO1015" s="10"/>
      <c r="AP1015" s="10"/>
      <c r="AQ1015" s="10"/>
      <c r="AR1015" s="10"/>
      <c r="AS1015" s="10"/>
      <c r="AT1015" s="10"/>
      <c r="AU1015" s="10"/>
      <c r="AV1015" s="10"/>
      <c r="AW1015" s="10"/>
      <c r="AX1015" s="10"/>
      <c r="AY1015" s="10"/>
      <c r="AZ1015" s="10"/>
      <c r="BA1015" s="10"/>
      <c r="BB1015" s="10"/>
      <c r="BC1015" s="10"/>
      <c r="BD1015" s="10"/>
      <c r="BE1015" s="173"/>
    </row>
    <row r="1016" spans="1:57">
      <c r="A1016" s="691">
        <v>0.76041666666666663</v>
      </c>
      <c r="B1016" s="10">
        <v>18.66</v>
      </c>
      <c r="C1016" s="10">
        <v>20.45</v>
      </c>
      <c r="D1016" s="10">
        <v>20.63</v>
      </c>
      <c r="E1016" s="10">
        <v>19.579999999999998</v>
      </c>
      <c r="F1016" s="10">
        <v>19.66</v>
      </c>
      <c r="G1016" s="10">
        <v>21.24</v>
      </c>
      <c r="H1016" s="10">
        <v>19.399999999999999</v>
      </c>
      <c r="I1016" s="10">
        <v>17.18</v>
      </c>
      <c r="J1016" s="13">
        <v>16.71</v>
      </c>
      <c r="K1016" s="10">
        <v>19.55</v>
      </c>
      <c r="L1016" s="10">
        <v>22.19</v>
      </c>
      <c r="M1016" s="10">
        <v>18.75</v>
      </c>
      <c r="N1016" s="10">
        <v>21.3</v>
      </c>
      <c r="O1016" s="10">
        <v>19.95</v>
      </c>
      <c r="P1016" s="10">
        <v>20.82</v>
      </c>
      <c r="Q1016" s="10">
        <v>16.78</v>
      </c>
      <c r="R1016" s="676"/>
      <c r="S1016" s="692">
        <v>0.76041666666666663</v>
      </c>
      <c r="T1016" s="10">
        <f t="shared" si="71"/>
        <v>0</v>
      </c>
      <c r="U1016" s="10">
        <f t="shared" si="71"/>
        <v>0</v>
      </c>
      <c r="V1016" s="10">
        <f t="shared" si="71"/>
        <v>0</v>
      </c>
      <c r="W1016" s="10">
        <f t="shared" si="71"/>
        <v>2.9999999999997584E-2</v>
      </c>
      <c r="X1016" s="10">
        <f t="shared" si="71"/>
        <v>0</v>
      </c>
      <c r="Y1016" s="10">
        <f t="shared" si="71"/>
        <v>0</v>
      </c>
      <c r="Z1016" s="10">
        <f t="shared" si="70"/>
        <v>0</v>
      </c>
      <c r="AA1016" s="10">
        <f t="shared" si="70"/>
        <v>0</v>
      </c>
      <c r="AB1016" s="13">
        <f t="shared" si="70"/>
        <v>0</v>
      </c>
      <c r="AC1016" s="10">
        <f t="shared" si="70"/>
        <v>0</v>
      </c>
      <c r="AD1016" s="10">
        <f t="shared" si="70"/>
        <v>0</v>
      </c>
      <c r="AE1016" s="10">
        <f t="shared" si="69"/>
        <v>0</v>
      </c>
      <c r="AF1016" s="10">
        <f t="shared" si="69"/>
        <v>0</v>
      </c>
      <c r="AG1016" s="10">
        <f t="shared" si="69"/>
        <v>0</v>
      </c>
      <c r="AH1016" s="10">
        <f t="shared" si="69"/>
        <v>0</v>
      </c>
      <c r="AI1016" s="10">
        <f t="shared" si="69"/>
        <v>0</v>
      </c>
      <c r="AJ1016" s="10"/>
      <c r="AK1016" s="10"/>
      <c r="AL1016" s="10"/>
      <c r="AM1016" s="10"/>
      <c r="AN1016" s="10"/>
      <c r="AO1016" s="10"/>
      <c r="AP1016" s="10"/>
      <c r="AQ1016" s="10"/>
      <c r="AR1016" s="10"/>
      <c r="AS1016" s="10"/>
      <c r="AT1016" s="10"/>
      <c r="AU1016" s="10"/>
      <c r="AV1016" s="10"/>
      <c r="AW1016" s="10"/>
      <c r="AX1016" s="10"/>
      <c r="AY1016" s="10"/>
      <c r="AZ1016" s="10"/>
      <c r="BA1016" s="10"/>
      <c r="BB1016" s="10"/>
      <c r="BC1016" s="10"/>
      <c r="BD1016" s="10"/>
      <c r="BE1016" s="173"/>
    </row>
    <row r="1017" spans="1:57">
      <c r="A1017" s="691">
        <v>0.76388888888888884</v>
      </c>
      <c r="B1017" s="10">
        <v>18.66</v>
      </c>
      <c r="C1017" s="10">
        <v>20.45</v>
      </c>
      <c r="D1017" s="10">
        <v>20.63</v>
      </c>
      <c r="E1017" s="10">
        <v>19.579999999999998</v>
      </c>
      <c r="F1017" s="10">
        <v>19.66</v>
      </c>
      <c r="G1017" s="10">
        <v>21.24</v>
      </c>
      <c r="H1017" s="10">
        <v>19.399999999999999</v>
      </c>
      <c r="I1017" s="10">
        <v>17.18</v>
      </c>
      <c r="J1017" s="13">
        <v>16.71</v>
      </c>
      <c r="K1017" s="10">
        <v>19.55</v>
      </c>
      <c r="L1017" s="10">
        <v>22.19</v>
      </c>
      <c r="M1017" s="10">
        <v>18.75</v>
      </c>
      <c r="N1017" s="10">
        <v>21.3</v>
      </c>
      <c r="O1017" s="10">
        <v>19.95</v>
      </c>
      <c r="P1017" s="10">
        <v>20.82</v>
      </c>
      <c r="Q1017" s="10">
        <v>16.78</v>
      </c>
      <c r="R1017" s="676"/>
      <c r="S1017" s="692">
        <v>0.76388888888888884</v>
      </c>
      <c r="T1017" s="10">
        <f t="shared" si="71"/>
        <v>0</v>
      </c>
      <c r="U1017" s="10">
        <f t="shared" si="71"/>
        <v>0</v>
      </c>
      <c r="V1017" s="10">
        <f t="shared" si="71"/>
        <v>0</v>
      </c>
      <c r="W1017" s="10">
        <f t="shared" si="71"/>
        <v>0</v>
      </c>
      <c r="X1017" s="10">
        <f t="shared" si="71"/>
        <v>0</v>
      </c>
      <c r="Y1017" s="10">
        <f t="shared" si="71"/>
        <v>0</v>
      </c>
      <c r="Z1017" s="10">
        <f t="shared" si="70"/>
        <v>0</v>
      </c>
      <c r="AA1017" s="10">
        <f t="shared" si="70"/>
        <v>0</v>
      </c>
      <c r="AB1017" s="13">
        <f t="shared" si="70"/>
        <v>0</v>
      </c>
      <c r="AC1017" s="10">
        <f t="shared" si="70"/>
        <v>0</v>
      </c>
      <c r="AD1017" s="10">
        <f t="shared" si="70"/>
        <v>0</v>
      </c>
      <c r="AE1017" s="10">
        <f t="shared" si="69"/>
        <v>0</v>
      </c>
      <c r="AF1017" s="10">
        <f t="shared" si="69"/>
        <v>0</v>
      </c>
      <c r="AG1017" s="10">
        <f t="shared" si="69"/>
        <v>0</v>
      </c>
      <c r="AH1017" s="10">
        <f t="shared" si="69"/>
        <v>0</v>
      </c>
      <c r="AI1017" s="10">
        <f t="shared" si="69"/>
        <v>0</v>
      </c>
      <c r="AJ1017" s="10"/>
      <c r="AK1017" s="10"/>
      <c r="AL1017" s="10"/>
      <c r="AM1017" s="10"/>
      <c r="AN1017" s="10"/>
      <c r="AO1017" s="10"/>
      <c r="AP1017" s="10"/>
      <c r="AQ1017" s="10"/>
      <c r="AR1017" s="10"/>
      <c r="AS1017" s="10"/>
      <c r="AT1017" s="10"/>
      <c r="AU1017" s="10"/>
      <c r="AV1017" s="10"/>
      <c r="AW1017" s="10"/>
      <c r="AX1017" s="10"/>
      <c r="AY1017" s="10"/>
      <c r="AZ1017" s="10"/>
      <c r="BA1017" s="10"/>
      <c r="BB1017" s="10"/>
      <c r="BC1017" s="10"/>
      <c r="BD1017" s="10"/>
      <c r="BE1017" s="173"/>
    </row>
    <row r="1018" spans="1:57">
      <c r="A1018" s="691">
        <v>0.76736111111111116</v>
      </c>
      <c r="B1018" s="10">
        <v>18.66</v>
      </c>
      <c r="C1018" s="10">
        <v>20.45</v>
      </c>
      <c r="D1018" s="10">
        <v>20.63</v>
      </c>
      <c r="E1018" s="10">
        <v>19.579999999999998</v>
      </c>
      <c r="F1018" s="10">
        <v>19.66</v>
      </c>
      <c r="G1018" s="10">
        <v>21.24</v>
      </c>
      <c r="H1018" s="10">
        <v>19.399999999999999</v>
      </c>
      <c r="I1018" s="10">
        <v>17.18</v>
      </c>
      <c r="J1018" s="13">
        <v>16.75</v>
      </c>
      <c r="K1018" s="10">
        <v>19.55</v>
      </c>
      <c r="L1018" s="10">
        <v>22.19</v>
      </c>
      <c r="M1018" s="10">
        <v>18.75</v>
      </c>
      <c r="N1018" s="10">
        <v>21.42</v>
      </c>
      <c r="O1018" s="10">
        <v>19.95</v>
      </c>
      <c r="P1018" s="10">
        <v>20.82</v>
      </c>
      <c r="Q1018" s="10">
        <v>16.78</v>
      </c>
      <c r="R1018" s="676"/>
      <c r="S1018" s="692">
        <v>0.76736111111111116</v>
      </c>
      <c r="T1018" s="10">
        <f t="shared" si="71"/>
        <v>0</v>
      </c>
      <c r="U1018" s="10">
        <f t="shared" si="71"/>
        <v>0</v>
      </c>
      <c r="V1018" s="10">
        <f t="shared" si="71"/>
        <v>0</v>
      </c>
      <c r="W1018" s="10">
        <f t="shared" si="71"/>
        <v>0</v>
      </c>
      <c r="X1018" s="10">
        <f t="shared" si="71"/>
        <v>0</v>
      </c>
      <c r="Y1018" s="10">
        <f t="shared" si="71"/>
        <v>0</v>
      </c>
      <c r="Z1018" s="10">
        <f t="shared" si="70"/>
        <v>0</v>
      </c>
      <c r="AA1018" s="10">
        <f t="shared" si="70"/>
        <v>0</v>
      </c>
      <c r="AB1018" s="13">
        <f t="shared" si="70"/>
        <v>3.9999999999999147E-2</v>
      </c>
      <c r="AC1018" s="10">
        <f t="shared" si="70"/>
        <v>0</v>
      </c>
      <c r="AD1018" s="10">
        <f t="shared" si="70"/>
        <v>0</v>
      </c>
      <c r="AE1018" s="10">
        <f t="shared" si="69"/>
        <v>0</v>
      </c>
      <c r="AF1018" s="10">
        <f t="shared" si="69"/>
        <v>0.12000000000000099</v>
      </c>
      <c r="AG1018" s="10">
        <f t="shared" si="69"/>
        <v>0</v>
      </c>
      <c r="AH1018" s="10">
        <f t="shared" si="69"/>
        <v>0</v>
      </c>
      <c r="AI1018" s="10">
        <f t="shared" si="69"/>
        <v>0</v>
      </c>
      <c r="AJ1018" s="10"/>
      <c r="AK1018" s="10"/>
      <c r="AL1018" s="10"/>
      <c r="AM1018" s="10"/>
      <c r="AN1018" s="10"/>
      <c r="AO1018" s="10"/>
      <c r="AP1018" s="10"/>
      <c r="AQ1018" s="10"/>
      <c r="AR1018" s="10"/>
      <c r="AS1018" s="10"/>
      <c r="AT1018" s="10"/>
      <c r="AU1018" s="10"/>
      <c r="AV1018" s="10"/>
      <c r="AW1018" s="10"/>
      <c r="AX1018" s="10"/>
      <c r="AY1018" s="10"/>
      <c r="AZ1018" s="10"/>
      <c r="BA1018" s="10"/>
      <c r="BB1018" s="10"/>
      <c r="BC1018" s="10"/>
      <c r="BD1018" s="10"/>
      <c r="BE1018" s="173"/>
    </row>
    <row r="1019" spans="1:57">
      <c r="A1019" s="691">
        <v>0.77083333333333337</v>
      </c>
      <c r="B1019" s="10">
        <v>18.66</v>
      </c>
      <c r="C1019" s="10">
        <v>20.45</v>
      </c>
      <c r="D1019" s="10">
        <v>20.63</v>
      </c>
      <c r="E1019" s="10">
        <v>19.579999999999998</v>
      </c>
      <c r="F1019" s="10">
        <v>19.66</v>
      </c>
      <c r="G1019" s="10">
        <v>21.24</v>
      </c>
      <c r="H1019" s="10">
        <v>19.399999999999999</v>
      </c>
      <c r="I1019" s="10">
        <v>17.18</v>
      </c>
      <c r="J1019" s="13">
        <v>16.75</v>
      </c>
      <c r="K1019" s="10">
        <v>19.559999999999999</v>
      </c>
      <c r="L1019" s="10">
        <v>22.19</v>
      </c>
      <c r="M1019" s="10">
        <v>18.75</v>
      </c>
      <c r="N1019" s="10">
        <v>21.44</v>
      </c>
      <c r="O1019" s="10">
        <v>19.95</v>
      </c>
      <c r="P1019" s="10">
        <v>20.82</v>
      </c>
      <c r="Q1019" s="10">
        <v>16.78</v>
      </c>
      <c r="R1019" s="676"/>
      <c r="S1019" s="692">
        <v>0.77083333333333337</v>
      </c>
      <c r="T1019" s="10">
        <f t="shared" si="71"/>
        <v>0</v>
      </c>
      <c r="U1019" s="10">
        <f t="shared" si="71"/>
        <v>0</v>
      </c>
      <c r="V1019" s="10">
        <f t="shared" si="71"/>
        <v>0</v>
      </c>
      <c r="W1019" s="10">
        <f t="shared" si="71"/>
        <v>0</v>
      </c>
      <c r="X1019" s="10">
        <f t="shared" si="71"/>
        <v>0</v>
      </c>
      <c r="Y1019" s="10">
        <f t="shared" si="71"/>
        <v>0</v>
      </c>
      <c r="Z1019" s="10">
        <f t="shared" si="70"/>
        <v>0</v>
      </c>
      <c r="AA1019" s="10">
        <f t="shared" si="70"/>
        <v>0</v>
      </c>
      <c r="AB1019" s="13">
        <f t="shared" si="70"/>
        <v>0</v>
      </c>
      <c r="AC1019" s="10">
        <f t="shared" si="70"/>
        <v>9.9999999999980105E-3</v>
      </c>
      <c r="AD1019" s="10">
        <f t="shared" si="70"/>
        <v>0</v>
      </c>
      <c r="AE1019" s="10">
        <f t="shared" si="69"/>
        <v>0</v>
      </c>
      <c r="AF1019" s="10">
        <f t="shared" si="69"/>
        <v>1.9999999999999574E-2</v>
      </c>
      <c r="AG1019" s="10">
        <f t="shared" si="69"/>
        <v>0</v>
      </c>
      <c r="AH1019" s="10">
        <f t="shared" si="69"/>
        <v>0</v>
      </c>
      <c r="AI1019" s="10">
        <f t="shared" si="69"/>
        <v>0</v>
      </c>
      <c r="AJ1019" s="10"/>
      <c r="AK1019" s="10"/>
      <c r="AL1019" s="10"/>
      <c r="AM1019" s="10"/>
      <c r="AN1019" s="10"/>
      <c r="AO1019" s="10"/>
      <c r="AP1019" s="10"/>
      <c r="AQ1019" s="10"/>
      <c r="AR1019" s="10"/>
      <c r="AS1019" s="10"/>
      <c r="AT1019" s="10"/>
      <c r="AU1019" s="10"/>
      <c r="AV1019" s="10"/>
      <c r="AW1019" s="10"/>
      <c r="AX1019" s="10"/>
      <c r="AY1019" s="10"/>
      <c r="AZ1019" s="10"/>
      <c r="BA1019" s="10"/>
      <c r="BB1019" s="10"/>
      <c r="BC1019" s="10"/>
      <c r="BD1019" s="10"/>
      <c r="BE1019" s="173"/>
    </row>
    <row r="1020" spans="1:57">
      <c r="A1020" s="691">
        <v>0.77430555555555547</v>
      </c>
      <c r="B1020" s="10">
        <v>18.66</v>
      </c>
      <c r="C1020" s="10">
        <v>20.45</v>
      </c>
      <c r="D1020" s="10">
        <v>20.63</v>
      </c>
      <c r="E1020" s="10">
        <v>19.579999999999998</v>
      </c>
      <c r="F1020" s="10">
        <v>19.66</v>
      </c>
      <c r="G1020" s="10">
        <v>21.24</v>
      </c>
      <c r="H1020" s="10">
        <v>19.399999999999999</v>
      </c>
      <c r="I1020" s="10">
        <v>17.18</v>
      </c>
      <c r="J1020" s="13">
        <v>16.75</v>
      </c>
      <c r="K1020" s="10">
        <v>19.559999999999999</v>
      </c>
      <c r="L1020" s="10">
        <v>22.19</v>
      </c>
      <c r="M1020" s="10">
        <v>18.75</v>
      </c>
      <c r="N1020" s="10">
        <v>21.44</v>
      </c>
      <c r="O1020" s="10">
        <v>19.95</v>
      </c>
      <c r="P1020" s="10">
        <v>20.91</v>
      </c>
      <c r="Q1020" s="10">
        <v>16.78</v>
      </c>
      <c r="R1020" s="676"/>
      <c r="S1020" s="692">
        <v>0.77430555555555547</v>
      </c>
      <c r="T1020" s="10">
        <f t="shared" si="71"/>
        <v>0</v>
      </c>
      <c r="U1020" s="10">
        <f t="shared" si="71"/>
        <v>0</v>
      </c>
      <c r="V1020" s="10">
        <f t="shared" si="71"/>
        <v>0</v>
      </c>
      <c r="W1020" s="10">
        <f t="shared" si="71"/>
        <v>0</v>
      </c>
      <c r="X1020" s="10">
        <f t="shared" si="71"/>
        <v>0</v>
      </c>
      <c r="Y1020" s="10">
        <f t="shared" si="71"/>
        <v>0</v>
      </c>
      <c r="Z1020" s="10">
        <f t="shared" si="70"/>
        <v>0</v>
      </c>
      <c r="AA1020" s="10">
        <f t="shared" si="70"/>
        <v>0</v>
      </c>
      <c r="AB1020" s="13">
        <f t="shared" si="70"/>
        <v>0</v>
      </c>
      <c r="AC1020" s="10">
        <f t="shared" si="70"/>
        <v>0</v>
      </c>
      <c r="AD1020" s="10">
        <f t="shared" si="70"/>
        <v>0</v>
      </c>
      <c r="AE1020" s="10">
        <f t="shared" si="69"/>
        <v>0</v>
      </c>
      <c r="AF1020" s="10">
        <f t="shared" si="69"/>
        <v>0</v>
      </c>
      <c r="AG1020" s="10">
        <f t="shared" si="69"/>
        <v>0</v>
      </c>
      <c r="AH1020" s="10">
        <f t="shared" si="69"/>
        <v>8.9999999999999858E-2</v>
      </c>
      <c r="AI1020" s="10">
        <f t="shared" si="69"/>
        <v>0</v>
      </c>
      <c r="AJ1020" s="10"/>
      <c r="AK1020" s="10"/>
      <c r="AL1020" s="10"/>
      <c r="AM1020" s="10"/>
      <c r="AN1020" s="10"/>
      <c r="AO1020" s="10"/>
      <c r="AP1020" s="10"/>
      <c r="AQ1020" s="10"/>
      <c r="AR1020" s="10"/>
      <c r="AS1020" s="10"/>
      <c r="AT1020" s="10"/>
      <c r="AU1020" s="10"/>
      <c r="AV1020" s="10"/>
      <c r="AW1020" s="10"/>
      <c r="AX1020" s="10"/>
      <c r="AY1020" s="10"/>
      <c r="AZ1020" s="10"/>
      <c r="BA1020" s="10"/>
      <c r="BB1020" s="10"/>
      <c r="BC1020" s="10"/>
      <c r="BD1020" s="10"/>
      <c r="BE1020" s="173"/>
    </row>
    <row r="1021" spans="1:57">
      <c r="A1021" s="691">
        <v>0.77777777777777779</v>
      </c>
      <c r="B1021" s="10">
        <v>18.760000000000002</v>
      </c>
      <c r="C1021" s="10">
        <v>20.45</v>
      </c>
      <c r="D1021" s="10">
        <v>20.63</v>
      </c>
      <c r="E1021" s="10">
        <v>19.579999999999998</v>
      </c>
      <c r="F1021" s="10">
        <v>19.66</v>
      </c>
      <c r="G1021" s="10">
        <v>21.24</v>
      </c>
      <c r="H1021" s="10">
        <v>19.399999999999999</v>
      </c>
      <c r="I1021" s="10">
        <v>17.18</v>
      </c>
      <c r="J1021" s="13">
        <v>16.75</v>
      </c>
      <c r="K1021" s="10">
        <v>19.559999999999999</v>
      </c>
      <c r="L1021" s="10">
        <v>22.19</v>
      </c>
      <c r="M1021" s="10">
        <v>18.75</v>
      </c>
      <c r="N1021" s="10">
        <v>21.44</v>
      </c>
      <c r="O1021" s="10">
        <v>20.11</v>
      </c>
      <c r="P1021" s="10">
        <v>20.91</v>
      </c>
      <c r="Q1021" s="10">
        <v>16.78</v>
      </c>
      <c r="R1021" s="676"/>
      <c r="S1021" s="692">
        <v>0.77777777777777779</v>
      </c>
      <c r="T1021" s="10">
        <f t="shared" si="71"/>
        <v>0.10000000000000142</v>
      </c>
      <c r="U1021" s="10">
        <f t="shared" si="71"/>
        <v>0</v>
      </c>
      <c r="V1021" s="10">
        <f t="shared" si="71"/>
        <v>0</v>
      </c>
      <c r="W1021" s="10">
        <f t="shared" si="71"/>
        <v>0</v>
      </c>
      <c r="X1021" s="10">
        <f t="shared" si="71"/>
        <v>0</v>
      </c>
      <c r="Y1021" s="10">
        <f t="shared" si="71"/>
        <v>0</v>
      </c>
      <c r="Z1021" s="10">
        <f t="shared" si="70"/>
        <v>0</v>
      </c>
      <c r="AA1021" s="10">
        <f t="shared" si="70"/>
        <v>0</v>
      </c>
      <c r="AB1021" s="13">
        <f t="shared" si="70"/>
        <v>0</v>
      </c>
      <c r="AC1021" s="10">
        <f t="shared" si="70"/>
        <v>0</v>
      </c>
      <c r="AD1021" s="10">
        <f t="shared" si="70"/>
        <v>0</v>
      </c>
      <c r="AE1021" s="10">
        <f t="shared" si="69"/>
        <v>0</v>
      </c>
      <c r="AF1021" s="10">
        <f t="shared" si="69"/>
        <v>0</v>
      </c>
      <c r="AG1021" s="10">
        <f t="shared" si="69"/>
        <v>0.16000000000000014</v>
      </c>
      <c r="AH1021" s="10">
        <f t="shared" si="69"/>
        <v>0</v>
      </c>
      <c r="AI1021" s="10">
        <f t="shared" si="69"/>
        <v>0</v>
      </c>
      <c r="AJ1021" s="10"/>
      <c r="AK1021" s="10"/>
      <c r="AL1021" s="10"/>
      <c r="AM1021" s="10"/>
      <c r="AN1021" s="10"/>
      <c r="AO1021" s="10"/>
      <c r="AP1021" s="10"/>
      <c r="AQ1021" s="10"/>
      <c r="AR1021" s="10"/>
      <c r="AS1021" s="10"/>
      <c r="AT1021" s="10"/>
      <c r="AU1021" s="10"/>
      <c r="AV1021" s="10"/>
      <c r="AW1021" s="10"/>
      <c r="AX1021" s="10"/>
      <c r="AY1021" s="10"/>
      <c r="AZ1021" s="10"/>
      <c r="BA1021" s="10"/>
      <c r="BB1021" s="10"/>
      <c r="BC1021" s="10"/>
      <c r="BD1021" s="10"/>
      <c r="BE1021" s="173"/>
    </row>
    <row r="1022" spans="1:57">
      <c r="A1022" s="691">
        <v>0.78125</v>
      </c>
      <c r="B1022" s="10">
        <v>18.760000000000002</v>
      </c>
      <c r="C1022" s="10">
        <v>20.45</v>
      </c>
      <c r="D1022" s="10">
        <v>20.63</v>
      </c>
      <c r="E1022" s="10">
        <v>19.579999999999998</v>
      </c>
      <c r="F1022" s="10">
        <v>19.66</v>
      </c>
      <c r="G1022" s="10">
        <v>21.24</v>
      </c>
      <c r="H1022" s="10">
        <v>19.64</v>
      </c>
      <c r="I1022" s="10">
        <v>17.18</v>
      </c>
      <c r="J1022" s="13">
        <v>16.75</v>
      </c>
      <c r="K1022" s="10">
        <v>19.559999999999999</v>
      </c>
      <c r="L1022" s="10">
        <v>22.19</v>
      </c>
      <c r="M1022" s="10">
        <v>18.75</v>
      </c>
      <c r="N1022" s="10">
        <v>21.44</v>
      </c>
      <c r="O1022" s="10">
        <v>20.12</v>
      </c>
      <c r="P1022" s="10">
        <v>20.94</v>
      </c>
      <c r="Q1022" s="10">
        <v>16.78</v>
      </c>
      <c r="R1022" s="676"/>
      <c r="S1022" s="692">
        <v>0.78125</v>
      </c>
      <c r="T1022" s="10">
        <f t="shared" si="71"/>
        <v>0</v>
      </c>
      <c r="U1022" s="10">
        <f t="shared" si="71"/>
        <v>0</v>
      </c>
      <c r="V1022" s="10">
        <f t="shared" si="71"/>
        <v>0</v>
      </c>
      <c r="W1022" s="10">
        <f t="shared" si="71"/>
        <v>0</v>
      </c>
      <c r="X1022" s="10">
        <f t="shared" si="71"/>
        <v>0</v>
      </c>
      <c r="Y1022" s="10">
        <f t="shared" si="71"/>
        <v>0</v>
      </c>
      <c r="Z1022" s="10">
        <f t="shared" si="70"/>
        <v>0.24000000000000199</v>
      </c>
      <c r="AA1022" s="10">
        <f t="shared" si="70"/>
        <v>0</v>
      </c>
      <c r="AB1022" s="13">
        <f t="shared" si="70"/>
        <v>0</v>
      </c>
      <c r="AC1022" s="10">
        <f t="shared" si="70"/>
        <v>0</v>
      </c>
      <c r="AD1022" s="10">
        <f t="shared" si="70"/>
        <v>0</v>
      </c>
      <c r="AE1022" s="10">
        <f t="shared" si="69"/>
        <v>0</v>
      </c>
      <c r="AF1022" s="10">
        <f t="shared" si="69"/>
        <v>0</v>
      </c>
      <c r="AG1022" s="10">
        <f t="shared" si="69"/>
        <v>1.0000000000001563E-2</v>
      </c>
      <c r="AH1022" s="10">
        <f t="shared" si="69"/>
        <v>3.0000000000001137E-2</v>
      </c>
      <c r="AI1022" s="10">
        <f t="shared" si="69"/>
        <v>0</v>
      </c>
      <c r="AJ1022" s="10"/>
      <c r="AK1022" s="10"/>
      <c r="AL1022" s="10"/>
      <c r="AM1022" s="10"/>
      <c r="AN1022" s="10"/>
      <c r="AO1022" s="10"/>
      <c r="AP1022" s="10"/>
      <c r="AQ1022" s="10"/>
      <c r="AR1022" s="10"/>
      <c r="AS1022" s="10"/>
      <c r="AT1022" s="10"/>
      <c r="AU1022" s="10"/>
      <c r="AV1022" s="10"/>
      <c r="AW1022" s="10"/>
      <c r="AX1022" s="10"/>
      <c r="AY1022" s="10"/>
      <c r="AZ1022" s="10"/>
      <c r="BA1022" s="10"/>
      <c r="BB1022" s="10"/>
      <c r="BC1022" s="10"/>
      <c r="BD1022" s="10"/>
      <c r="BE1022" s="173"/>
    </row>
    <row r="1023" spans="1:57">
      <c r="A1023" s="691">
        <v>0.78472222222222221</v>
      </c>
      <c r="B1023" s="10">
        <v>18.760000000000002</v>
      </c>
      <c r="C1023" s="10">
        <v>20.45</v>
      </c>
      <c r="D1023" s="10">
        <v>20.63</v>
      </c>
      <c r="E1023" s="10">
        <v>19.579999999999998</v>
      </c>
      <c r="F1023" s="10">
        <v>19.66</v>
      </c>
      <c r="G1023" s="10">
        <v>21.24</v>
      </c>
      <c r="H1023" s="10">
        <v>19.64</v>
      </c>
      <c r="I1023" s="10">
        <v>17.18</v>
      </c>
      <c r="J1023" s="13">
        <v>16.75</v>
      </c>
      <c r="K1023" s="10">
        <v>19.559999999999999</v>
      </c>
      <c r="L1023" s="10">
        <v>22.31</v>
      </c>
      <c r="M1023" s="10">
        <v>18.75</v>
      </c>
      <c r="N1023" s="10">
        <v>21.44</v>
      </c>
      <c r="O1023" s="10">
        <v>20.12</v>
      </c>
      <c r="P1023" s="10">
        <v>20.94</v>
      </c>
      <c r="Q1023" s="10">
        <v>16.78</v>
      </c>
      <c r="R1023" s="676"/>
      <c r="S1023" s="692">
        <v>0.78472222222222221</v>
      </c>
      <c r="T1023" s="10">
        <f t="shared" si="71"/>
        <v>0</v>
      </c>
      <c r="U1023" s="10">
        <f t="shared" si="71"/>
        <v>0</v>
      </c>
      <c r="V1023" s="10">
        <f t="shared" si="71"/>
        <v>0</v>
      </c>
      <c r="W1023" s="10">
        <f t="shared" si="71"/>
        <v>0</v>
      </c>
      <c r="X1023" s="10">
        <f t="shared" si="71"/>
        <v>0</v>
      </c>
      <c r="Y1023" s="10">
        <f t="shared" si="71"/>
        <v>0</v>
      </c>
      <c r="Z1023" s="10">
        <f t="shared" si="70"/>
        <v>0</v>
      </c>
      <c r="AA1023" s="10">
        <f t="shared" si="70"/>
        <v>0</v>
      </c>
      <c r="AB1023" s="13">
        <f t="shared" si="70"/>
        <v>0</v>
      </c>
      <c r="AC1023" s="10">
        <f t="shared" si="70"/>
        <v>0</v>
      </c>
      <c r="AD1023" s="10">
        <f t="shared" si="70"/>
        <v>0.11999999999999744</v>
      </c>
      <c r="AE1023" s="10">
        <f t="shared" si="69"/>
        <v>0</v>
      </c>
      <c r="AF1023" s="10">
        <f t="shared" si="69"/>
        <v>0</v>
      </c>
      <c r="AG1023" s="10">
        <f t="shared" si="69"/>
        <v>0</v>
      </c>
      <c r="AH1023" s="10">
        <f t="shared" si="69"/>
        <v>0</v>
      </c>
      <c r="AI1023" s="10">
        <f t="shared" si="69"/>
        <v>0</v>
      </c>
      <c r="AJ1023" s="10"/>
      <c r="AK1023" s="10"/>
      <c r="AL1023" s="10"/>
      <c r="AM1023" s="10"/>
      <c r="AN1023" s="10"/>
      <c r="AO1023" s="10"/>
      <c r="AP1023" s="10"/>
      <c r="AQ1023" s="10"/>
      <c r="AR1023" s="10"/>
      <c r="AS1023" s="10"/>
      <c r="AT1023" s="10"/>
      <c r="AU1023" s="10"/>
      <c r="AV1023" s="10"/>
      <c r="AW1023" s="10"/>
      <c r="AX1023" s="10"/>
      <c r="AY1023" s="10"/>
      <c r="AZ1023" s="10"/>
      <c r="BA1023" s="10"/>
      <c r="BB1023" s="10"/>
      <c r="BC1023" s="10"/>
      <c r="BD1023" s="10"/>
      <c r="BE1023" s="173"/>
    </row>
    <row r="1024" spans="1:57" ht="16" thickBot="1">
      <c r="A1024" s="691">
        <v>0.78819444444444453</v>
      </c>
      <c r="B1024" s="10">
        <v>18.760000000000002</v>
      </c>
      <c r="C1024" s="10">
        <v>20.45</v>
      </c>
      <c r="D1024" s="10">
        <v>20.63</v>
      </c>
      <c r="E1024" s="10">
        <v>19.579999999999998</v>
      </c>
      <c r="F1024" s="10">
        <v>19.66</v>
      </c>
      <c r="G1024" s="10">
        <v>21.27</v>
      </c>
      <c r="H1024" s="10">
        <v>19.64</v>
      </c>
      <c r="I1024" s="10">
        <v>17.18</v>
      </c>
      <c r="J1024" s="13">
        <v>16.75</v>
      </c>
      <c r="K1024" s="10">
        <v>19.7</v>
      </c>
      <c r="L1024" s="10">
        <v>22.31</v>
      </c>
      <c r="M1024" s="10">
        <v>18.75</v>
      </c>
      <c r="N1024" s="10">
        <v>21.44</v>
      </c>
      <c r="O1024" s="10">
        <v>20.12</v>
      </c>
      <c r="P1024" s="10">
        <v>20.94</v>
      </c>
      <c r="Q1024" s="10">
        <v>16.79</v>
      </c>
      <c r="R1024" s="676"/>
      <c r="S1024" s="692">
        <v>0.78819444444444453</v>
      </c>
      <c r="T1024" s="10">
        <f t="shared" si="71"/>
        <v>0</v>
      </c>
      <c r="U1024" s="10">
        <f t="shared" si="71"/>
        <v>0</v>
      </c>
      <c r="V1024" s="10">
        <f t="shared" si="71"/>
        <v>0</v>
      </c>
      <c r="W1024" s="10">
        <f t="shared" si="71"/>
        <v>0</v>
      </c>
      <c r="X1024" s="10">
        <f t="shared" si="71"/>
        <v>0</v>
      </c>
      <c r="Y1024" s="10">
        <f t="shared" si="71"/>
        <v>3.0000000000001137E-2</v>
      </c>
      <c r="Z1024" s="10">
        <f t="shared" si="70"/>
        <v>0</v>
      </c>
      <c r="AA1024" s="10">
        <f t="shared" si="70"/>
        <v>0</v>
      </c>
      <c r="AB1024" s="13">
        <f t="shared" si="70"/>
        <v>0</v>
      </c>
      <c r="AC1024" s="10">
        <f t="shared" si="70"/>
        <v>0.14000000000000057</v>
      </c>
      <c r="AD1024" s="10">
        <f t="shared" si="70"/>
        <v>0</v>
      </c>
      <c r="AE1024" s="10">
        <f t="shared" si="69"/>
        <v>0</v>
      </c>
      <c r="AF1024" s="10">
        <f t="shared" si="69"/>
        <v>0</v>
      </c>
      <c r="AG1024" s="10">
        <f t="shared" si="69"/>
        <v>0</v>
      </c>
      <c r="AH1024" s="10">
        <f t="shared" si="69"/>
        <v>0</v>
      </c>
      <c r="AI1024" s="10">
        <f t="shared" si="69"/>
        <v>9.9999999999980105E-3</v>
      </c>
      <c r="AJ1024" s="10"/>
      <c r="AK1024" s="10"/>
      <c r="AL1024" s="10"/>
      <c r="AM1024" s="10"/>
      <c r="AN1024" s="10"/>
      <c r="AO1024" s="10"/>
      <c r="AP1024" s="10"/>
      <c r="AQ1024" s="10"/>
      <c r="AR1024" s="10"/>
      <c r="AS1024" s="10"/>
      <c r="AT1024" s="10"/>
      <c r="AU1024" s="10"/>
      <c r="AV1024" s="10"/>
      <c r="AW1024" s="10"/>
      <c r="AX1024" s="10"/>
      <c r="AY1024" s="10"/>
      <c r="AZ1024" s="10"/>
      <c r="BA1024" s="10"/>
      <c r="BB1024" s="10"/>
      <c r="BC1024" s="10"/>
      <c r="BD1024" s="10"/>
      <c r="BE1024" s="173"/>
    </row>
    <row r="1025" spans="1:57" ht="16" thickTop="1">
      <c r="A1025" s="693">
        <v>0.79166666666666663</v>
      </c>
      <c r="B1025" s="685">
        <v>18.760000000000002</v>
      </c>
      <c r="C1025" s="685">
        <v>20.51</v>
      </c>
      <c r="D1025" s="685">
        <v>20.63</v>
      </c>
      <c r="E1025" s="685">
        <v>19.579999999999998</v>
      </c>
      <c r="F1025" s="685">
        <v>19.66</v>
      </c>
      <c r="G1025" s="685">
        <v>21.41</v>
      </c>
      <c r="H1025" s="685">
        <v>19.64</v>
      </c>
      <c r="I1025" s="685">
        <v>17.18</v>
      </c>
      <c r="J1025" s="686">
        <v>16.75</v>
      </c>
      <c r="K1025" s="685">
        <v>19.7</v>
      </c>
      <c r="L1025" s="685">
        <v>22.31</v>
      </c>
      <c r="M1025" s="685">
        <v>18.78</v>
      </c>
      <c r="N1025" s="685">
        <v>21.44</v>
      </c>
      <c r="O1025" s="685">
        <v>20.12</v>
      </c>
      <c r="P1025" s="685">
        <v>20.94</v>
      </c>
      <c r="Q1025" s="685">
        <v>16.79</v>
      </c>
      <c r="R1025" s="676"/>
      <c r="S1025" s="684">
        <v>0.79166666666666663</v>
      </c>
      <c r="T1025" s="685">
        <f t="shared" si="71"/>
        <v>0</v>
      </c>
      <c r="U1025" s="685">
        <f t="shared" si="71"/>
        <v>6.0000000000002274E-2</v>
      </c>
      <c r="V1025" s="685">
        <f t="shared" si="71"/>
        <v>0</v>
      </c>
      <c r="W1025" s="685">
        <f t="shared" ref="W1025:AD1061" si="72">E1025-E1024</f>
        <v>0</v>
      </c>
      <c r="X1025" s="685">
        <f t="shared" si="72"/>
        <v>0</v>
      </c>
      <c r="Y1025" s="685">
        <f t="shared" si="72"/>
        <v>0.14000000000000057</v>
      </c>
      <c r="Z1025" s="685">
        <f t="shared" si="70"/>
        <v>0</v>
      </c>
      <c r="AA1025" s="685">
        <f t="shared" si="70"/>
        <v>0</v>
      </c>
      <c r="AB1025" s="686">
        <f t="shared" si="70"/>
        <v>0</v>
      </c>
      <c r="AC1025" s="685">
        <f t="shared" si="70"/>
        <v>0</v>
      </c>
      <c r="AD1025" s="685">
        <f t="shared" si="70"/>
        <v>0</v>
      </c>
      <c r="AE1025" s="685">
        <f t="shared" si="69"/>
        <v>3.0000000000001137E-2</v>
      </c>
      <c r="AF1025" s="685">
        <f t="shared" si="69"/>
        <v>0</v>
      </c>
      <c r="AG1025" s="685">
        <f t="shared" si="69"/>
        <v>0</v>
      </c>
      <c r="AH1025" s="685">
        <f t="shared" si="69"/>
        <v>0</v>
      </c>
      <c r="AI1025" s="685">
        <f t="shared" si="69"/>
        <v>0</v>
      </c>
      <c r="AJ1025" s="10"/>
      <c r="AK1025" s="10"/>
      <c r="AL1025" s="10"/>
      <c r="AM1025" s="10"/>
      <c r="AN1025" s="10"/>
      <c r="AO1025" s="10"/>
      <c r="AP1025" s="10"/>
      <c r="AQ1025" s="10"/>
      <c r="AR1025" s="10"/>
      <c r="AS1025" s="10"/>
      <c r="AT1025" s="10"/>
      <c r="AU1025" s="10"/>
      <c r="AV1025" s="10"/>
      <c r="AW1025" s="10"/>
      <c r="AX1025" s="10"/>
      <c r="AY1025" s="10"/>
      <c r="AZ1025" s="10"/>
      <c r="BA1025" s="10"/>
      <c r="BB1025" s="10"/>
      <c r="BC1025" s="10"/>
      <c r="BD1025" s="10"/>
      <c r="BE1025" s="173"/>
    </row>
    <row r="1026" spans="1:57">
      <c r="A1026" s="688">
        <v>0.79513888888888884</v>
      </c>
      <c r="B1026" s="689">
        <v>18.8</v>
      </c>
      <c r="C1026" s="689">
        <v>20.6</v>
      </c>
      <c r="D1026" s="689">
        <v>20.63</v>
      </c>
      <c r="E1026" s="689">
        <v>19.579999999999998</v>
      </c>
      <c r="F1026" s="689">
        <v>19.66</v>
      </c>
      <c r="G1026" s="689">
        <v>21.41</v>
      </c>
      <c r="H1026" s="689">
        <v>19.64</v>
      </c>
      <c r="I1026" s="689">
        <v>17.260000000000002</v>
      </c>
      <c r="J1026" s="683">
        <v>16.75</v>
      </c>
      <c r="K1026" s="689">
        <v>19.7</v>
      </c>
      <c r="L1026" s="689">
        <v>22.31</v>
      </c>
      <c r="M1026" s="689">
        <v>18.78</v>
      </c>
      <c r="N1026" s="689">
        <v>21.44</v>
      </c>
      <c r="O1026" s="689">
        <v>20.12</v>
      </c>
      <c r="P1026" s="689">
        <v>20.95</v>
      </c>
      <c r="Q1026" s="689">
        <v>16.79</v>
      </c>
      <c r="R1026" s="676"/>
      <c r="S1026" s="694">
        <v>0.79513888888888884</v>
      </c>
      <c r="T1026" s="689">
        <f t="shared" ref="T1026:X1089" si="73">B1026-B1025</f>
        <v>3.9999999999999147E-2</v>
      </c>
      <c r="U1026" s="689">
        <f t="shared" si="73"/>
        <v>8.9999999999999858E-2</v>
      </c>
      <c r="V1026" s="689">
        <f t="shared" si="73"/>
        <v>0</v>
      </c>
      <c r="W1026" s="689">
        <f t="shared" si="72"/>
        <v>0</v>
      </c>
      <c r="X1026" s="689">
        <f t="shared" si="72"/>
        <v>0</v>
      </c>
      <c r="Y1026" s="689">
        <f t="shared" si="72"/>
        <v>0</v>
      </c>
      <c r="Z1026" s="689">
        <f t="shared" si="70"/>
        <v>0</v>
      </c>
      <c r="AA1026" s="689">
        <f t="shared" si="70"/>
        <v>8.0000000000001847E-2</v>
      </c>
      <c r="AB1026" s="683">
        <f t="shared" si="70"/>
        <v>0</v>
      </c>
      <c r="AC1026" s="689">
        <f t="shared" si="70"/>
        <v>0</v>
      </c>
      <c r="AD1026" s="689">
        <f t="shared" si="70"/>
        <v>0</v>
      </c>
      <c r="AE1026" s="689">
        <f t="shared" si="69"/>
        <v>0</v>
      </c>
      <c r="AF1026" s="689">
        <f t="shared" si="69"/>
        <v>0</v>
      </c>
      <c r="AG1026" s="689">
        <f t="shared" si="69"/>
        <v>0</v>
      </c>
      <c r="AH1026" s="689">
        <f t="shared" si="69"/>
        <v>9.9999999999980105E-3</v>
      </c>
      <c r="AI1026" s="689">
        <f t="shared" si="69"/>
        <v>0</v>
      </c>
      <c r="AJ1026" s="10"/>
      <c r="AK1026" s="10"/>
      <c r="AL1026" s="10"/>
      <c r="AM1026" s="10"/>
      <c r="AN1026" s="10"/>
      <c r="AO1026" s="10"/>
      <c r="AP1026" s="10"/>
      <c r="AQ1026" s="10"/>
      <c r="AR1026" s="10"/>
      <c r="AS1026" s="10"/>
      <c r="AT1026" s="10"/>
      <c r="AU1026" s="10"/>
      <c r="AV1026" s="10"/>
      <c r="AW1026" s="10"/>
      <c r="AX1026" s="10"/>
      <c r="AY1026" s="10"/>
      <c r="AZ1026" s="10"/>
      <c r="BA1026" s="10"/>
      <c r="BB1026" s="10"/>
      <c r="BC1026" s="10"/>
      <c r="BD1026" s="10"/>
      <c r="BE1026" s="173"/>
    </row>
    <row r="1027" spans="1:57">
      <c r="A1027" s="688">
        <v>0.79861111111111116</v>
      </c>
      <c r="B1027" s="689">
        <v>18.88</v>
      </c>
      <c r="C1027" s="689">
        <v>20.6</v>
      </c>
      <c r="D1027" s="689">
        <v>20.63</v>
      </c>
      <c r="E1027" s="689">
        <v>19.579999999999998</v>
      </c>
      <c r="F1027" s="689">
        <v>19.66</v>
      </c>
      <c r="G1027" s="689">
        <v>21.41</v>
      </c>
      <c r="H1027" s="689">
        <v>19.64</v>
      </c>
      <c r="I1027" s="689">
        <v>17.350000000000001</v>
      </c>
      <c r="J1027" s="683">
        <v>16.75</v>
      </c>
      <c r="K1027" s="689">
        <v>19.7</v>
      </c>
      <c r="L1027" s="689">
        <v>22.31</v>
      </c>
      <c r="M1027" s="689">
        <v>18.88</v>
      </c>
      <c r="N1027" s="689">
        <v>21.44</v>
      </c>
      <c r="O1027" s="689">
        <v>20.12</v>
      </c>
      <c r="P1027" s="689">
        <v>20.95</v>
      </c>
      <c r="Q1027" s="689">
        <v>16.809999999999999</v>
      </c>
      <c r="R1027" s="676"/>
      <c r="S1027" s="694">
        <v>0.79861111111111116</v>
      </c>
      <c r="T1027" s="689">
        <f t="shared" si="73"/>
        <v>7.9999999999998295E-2</v>
      </c>
      <c r="U1027" s="689">
        <f t="shared" si="73"/>
        <v>0</v>
      </c>
      <c r="V1027" s="689">
        <f t="shared" si="73"/>
        <v>0</v>
      </c>
      <c r="W1027" s="689">
        <f t="shared" si="72"/>
        <v>0</v>
      </c>
      <c r="X1027" s="689">
        <f t="shared" si="72"/>
        <v>0</v>
      </c>
      <c r="Y1027" s="689">
        <f t="shared" si="72"/>
        <v>0</v>
      </c>
      <c r="Z1027" s="689">
        <f t="shared" si="70"/>
        <v>0</v>
      </c>
      <c r="AA1027" s="689">
        <f t="shared" si="70"/>
        <v>8.9999999999999858E-2</v>
      </c>
      <c r="AB1027" s="683">
        <f t="shared" si="70"/>
        <v>0</v>
      </c>
      <c r="AC1027" s="689">
        <f t="shared" si="70"/>
        <v>0</v>
      </c>
      <c r="AD1027" s="689">
        <f t="shared" si="70"/>
        <v>0</v>
      </c>
      <c r="AE1027" s="689">
        <f t="shared" si="69"/>
        <v>9.9999999999997868E-2</v>
      </c>
      <c r="AF1027" s="689">
        <f t="shared" si="69"/>
        <v>0</v>
      </c>
      <c r="AG1027" s="689">
        <f t="shared" si="69"/>
        <v>0</v>
      </c>
      <c r="AH1027" s="689">
        <f t="shared" si="69"/>
        <v>0</v>
      </c>
      <c r="AI1027" s="689">
        <f t="shared" si="69"/>
        <v>1.9999999999999574E-2</v>
      </c>
      <c r="AJ1027" s="10"/>
      <c r="AK1027" s="10"/>
      <c r="AL1027" s="10"/>
      <c r="AM1027" s="10"/>
      <c r="AN1027" s="10"/>
      <c r="AO1027" s="10"/>
      <c r="AP1027" s="10"/>
      <c r="AQ1027" s="10"/>
      <c r="AR1027" s="10"/>
      <c r="AS1027" s="10"/>
      <c r="AT1027" s="10"/>
      <c r="AU1027" s="10"/>
      <c r="AV1027" s="10"/>
      <c r="AW1027" s="10"/>
      <c r="AX1027" s="10"/>
      <c r="AY1027" s="10"/>
      <c r="AZ1027" s="10"/>
      <c r="BA1027" s="10"/>
      <c r="BB1027" s="10"/>
      <c r="BC1027" s="10"/>
      <c r="BD1027" s="10"/>
      <c r="BE1027" s="173"/>
    </row>
    <row r="1028" spans="1:57">
      <c r="A1028" s="688">
        <v>0.80208333333333337</v>
      </c>
      <c r="B1028" s="689">
        <v>18.93</v>
      </c>
      <c r="C1028" s="689">
        <v>20.63</v>
      </c>
      <c r="D1028" s="689">
        <v>20.63</v>
      </c>
      <c r="E1028" s="689">
        <v>19.579999999999998</v>
      </c>
      <c r="F1028" s="689">
        <v>19.66</v>
      </c>
      <c r="G1028" s="689">
        <v>21.41</v>
      </c>
      <c r="H1028" s="689">
        <v>19.64</v>
      </c>
      <c r="I1028" s="689">
        <v>17.350000000000001</v>
      </c>
      <c r="J1028" s="683">
        <v>16.75</v>
      </c>
      <c r="K1028" s="689">
        <v>19.7</v>
      </c>
      <c r="L1028" s="689">
        <v>22.41</v>
      </c>
      <c r="M1028" s="689">
        <v>18.88</v>
      </c>
      <c r="N1028" s="689">
        <v>21.44</v>
      </c>
      <c r="O1028" s="689">
        <v>20.12</v>
      </c>
      <c r="P1028" s="689">
        <v>20.95</v>
      </c>
      <c r="Q1028" s="689">
        <v>16.829999999999998</v>
      </c>
      <c r="R1028" s="676"/>
      <c r="S1028" s="694">
        <v>0.80208333333333337</v>
      </c>
      <c r="T1028" s="689">
        <f t="shared" si="73"/>
        <v>5.0000000000000711E-2</v>
      </c>
      <c r="U1028" s="689">
        <f t="shared" si="73"/>
        <v>2.9999999999997584E-2</v>
      </c>
      <c r="V1028" s="689">
        <f t="shared" si="73"/>
        <v>0</v>
      </c>
      <c r="W1028" s="689">
        <f t="shared" si="72"/>
        <v>0</v>
      </c>
      <c r="X1028" s="689">
        <f t="shared" si="72"/>
        <v>0</v>
      </c>
      <c r="Y1028" s="689">
        <f t="shared" si="72"/>
        <v>0</v>
      </c>
      <c r="Z1028" s="689">
        <f t="shared" si="70"/>
        <v>0</v>
      </c>
      <c r="AA1028" s="689">
        <f t="shared" si="70"/>
        <v>0</v>
      </c>
      <c r="AB1028" s="683">
        <f t="shared" si="70"/>
        <v>0</v>
      </c>
      <c r="AC1028" s="689">
        <f t="shared" si="70"/>
        <v>0</v>
      </c>
      <c r="AD1028" s="689">
        <f t="shared" si="70"/>
        <v>0.10000000000000142</v>
      </c>
      <c r="AE1028" s="689">
        <f t="shared" si="69"/>
        <v>0</v>
      </c>
      <c r="AF1028" s="689">
        <f t="shared" si="69"/>
        <v>0</v>
      </c>
      <c r="AG1028" s="689">
        <f t="shared" si="69"/>
        <v>0</v>
      </c>
      <c r="AH1028" s="689">
        <f t="shared" si="69"/>
        <v>0</v>
      </c>
      <c r="AI1028" s="689">
        <f t="shared" si="69"/>
        <v>1.9999999999999574E-2</v>
      </c>
      <c r="AJ1028" s="10"/>
      <c r="AK1028" s="10"/>
      <c r="AL1028" s="10"/>
      <c r="AM1028" s="10"/>
      <c r="AN1028" s="10"/>
      <c r="AO1028" s="10"/>
      <c r="AP1028" s="10"/>
      <c r="AQ1028" s="10"/>
      <c r="AR1028" s="10"/>
      <c r="AS1028" s="10"/>
      <c r="AT1028" s="10"/>
      <c r="AU1028" s="10"/>
      <c r="AV1028" s="10"/>
      <c r="AW1028" s="10"/>
      <c r="AX1028" s="10"/>
      <c r="AY1028" s="10"/>
      <c r="AZ1028" s="10"/>
      <c r="BA1028" s="10"/>
      <c r="BB1028" s="10"/>
      <c r="BC1028" s="10"/>
      <c r="BD1028" s="10"/>
      <c r="BE1028" s="173"/>
    </row>
    <row r="1029" spans="1:57">
      <c r="A1029" s="688">
        <v>0.80555555555555547</v>
      </c>
      <c r="B1029" s="689">
        <v>18.93</v>
      </c>
      <c r="C1029" s="689">
        <v>20.63</v>
      </c>
      <c r="D1029" s="689">
        <v>20.63</v>
      </c>
      <c r="E1029" s="689">
        <v>19.579999999999998</v>
      </c>
      <c r="F1029" s="689">
        <v>19.66</v>
      </c>
      <c r="G1029" s="689">
        <v>21.41</v>
      </c>
      <c r="H1029" s="689">
        <v>19.64</v>
      </c>
      <c r="I1029" s="689">
        <v>17.350000000000001</v>
      </c>
      <c r="J1029" s="683">
        <v>16.75</v>
      </c>
      <c r="K1029" s="689">
        <v>19.72</v>
      </c>
      <c r="L1029" s="689">
        <v>22.41</v>
      </c>
      <c r="M1029" s="689">
        <v>18.88</v>
      </c>
      <c r="N1029" s="689">
        <v>21.56</v>
      </c>
      <c r="O1029" s="689">
        <v>20.12</v>
      </c>
      <c r="P1029" s="689">
        <v>20.95</v>
      </c>
      <c r="Q1029" s="689">
        <v>16.829999999999998</v>
      </c>
      <c r="R1029" s="676"/>
      <c r="S1029" s="694">
        <v>0.80555555555555547</v>
      </c>
      <c r="T1029" s="689">
        <f t="shared" si="73"/>
        <v>0</v>
      </c>
      <c r="U1029" s="689">
        <f t="shared" si="73"/>
        <v>0</v>
      </c>
      <c r="V1029" s="689">
        <f t="shared" si="73"/>
        <v>0</v>
      </c>
      <c r="W1029" s="689">
        <f t="shared" si="72"/>
        <v>0</v>
      </c>
      <c r="X1029" s="689">
        <f t="shared" si="72"/>
        <v>0</v>
      </c>
      <c r="Y1029" s="689">
        <f t="shared" si="72"/>
        <v>0</v>
      </c>
      <c r="Z1029" s="689">
        <f t="shared" si="70"/>
        <v>0</v>
      </c>
      <c r="AA1029" s="689">
        <f t="shared" si="70"/>
        <v>0</v>
      </c>
      <c r="AB1029" s="683">
        <f t="shared" si="70"/>
        <v>0</v>
      </c>
      <c r="AC1029" s="689">
        <f t="shared" si="70"/>
        <v>1.9999999999999574E-2</v>
      </c>
      <c r="AD1029" s="689">
        <f t="shared" si="70"/>
        <v>0</v>
      </c>
      <c r="AE1029" s="689">
        <f t="shared" si="69"/>
        <v>0</v>
      </c>
      <c r="AF1029" s="689">
        <f t="shared" si="69"/>
        <v>0.11999999999999744</v>
      </c>
      <c r="AG1029" s="689">
        <f t="shared" si="69"/>
        <v>0</v>
      </c>
      <c r="AH1029" s="689">
        <f t="shared" si="69"/>
        <v>0</v>
      </c>
      <c r="AI1029" s="689">
        <f t="shared" si="69"/>
        <v>0</v>
      </c>
      <c r="AJ1029" s="10"/>
      <c r="AK1029" s="10"/>
      <c r="AL1029" s="10"/>
      <c r="AM1029" s="10"/>
      <c r="AN1029" s="10"/>
      <c r="AO1029" s="10"/>
      <c r="AP1029" s="10"/>
      <c r="AQ1029" s="10"/>
      <c r="AR1029" s="10"/>
      <c r="AS1029" s="10"/>
      <c r="AT1029" s="10"/>
      <c r="AU1029" s="10"/>
      <c r="AV1029" s="10"/>
      <c r="AW1029" s="10"/>
      <c r="AX1029" s="10"/>
      <c r="AY1029" s="10"/>
      <c r="AZ1029" s="10"/>
      <c r="BA1029" s="10"/>
      <c r="BB1029" s="10"/>
      <c r="BC1029" s="10"/>
      <c r="BD1029" s="10"/>
      <c r="BE1029" s="173"/>
    </row>
    <row r="1030" spans="1:57">
      <c r="A1030" s="688">
        <v>0.80902777777777779</v>
      </c>
      <c r="B1030" s="689">
        <v>18.93</v>
      </c>
      <c r="C1030" s="689">
        <v>20.63</v>
      </c>
      <c r="D1030" s="689">
        <v>20.63</v>
      </c>
      <c r="E1030" s="689">
        <v>19.579999999999998</v>
      </c>
      <c r="F1030" s="689">
        <v>19.66</v>
      </c>
      <c r="G1030" s="689">
        <v>21.41</v>
      </c>
      <c r="H1030" s="689">
        <v>19.64</v>
      </c>
      <c r="I1030" s="689">
        <v>17.350000000000001</v>
      </c>
      <c r="J1030" s="683">
        <v>16.89</v>
      </c>
      <c r="K1030" s="689">
        <v>19.75</v>
      </c>
      <c r="L1030" s="689">
        <v>22.41</v>
      </c>
      <c r="M1030" s="689">
        <v>18.88</v>
      </c>
      <c r="N1030" s="689">
        <v>21.59</v>
      </c>
      <c r="O1030" s="689">
        <v>20.58</v>
      </c>
      <c r="P1030" s="689">
        <v>20.95</v>
      </c>
      <c r="Q1030" s="689">
        <v>16.829999999999998</v>
      </c>
      <c r="R1030" s="676"/>
      <c r="S1030" s="694">
        <v>0.80902777777777779</v>
      </c>
      <c r="T1030" s="689">
        <f t="shared" si="73"/>
        <v>0</v>
      </c>
      <c r="U1030" s="689">
        <f t="shared" si="73"/>
        <v>0</v>
      </c>
      <c r="V1030" s="689">
        <f t="shared" si="73"/>
        <v>0</v>
      </c>
      <c r="W1030" s="689">
        <f t="shared" si="72"/>
        <v>0</v>
      </c>
      <c r="X1030" s="689">
        <f t="shared" si="72"/>
        <v>0</v>
      </c>
      <c r="Y1030" s="689">
        <f t="shared" si="72"/>
        <v>0</v>
      </c>
      <c r="Z1030" s="689">
        <f t="shared" si="70"/>
        <v>0</v>
      </c>
      <c r="AA1030" s="689">
        <f t="shared" si="70"/>
        <v>0</v>
      </c>
      <c r="AB1030" s="683">
        <f t="shared" si="70"/>
        <v>0.14000000000000057</v>
      </c>
      <c r="AC1030" s="689">
        <f t="shared" si="70"/>
        <v>3.0000000000001137E-2</v>
      </c>
      <c r="AD1030" s="689">
        <f t="shared" si="70"/>
        <v>0</v>
      </c>
      <c r="AE1030" s="689">
        <f t="shared" si="70"/>
        <v>0</v>
      </c>
      <c r="AF1030" s="689">
        <f t="shared" si="70"/>
        <v>3.0000000000001137E-2</v>
      </c>
      <c r="AG1030" s="689">
        <f t="shared" si="70"/>
        <v>0.4599999999999973</v>
      </c>
      <c r="AH1030" s="689">
        <f t="shared" si="70"/>
        <v>0</v>
      </c>
      <c r="AI1030" s="689">
        <f t="shared" si="70"/>
        <v>0</v>
      </c>
      <c r="AJ1030" s="10"/>
      <c r="AK1030" s="10"/>
      <c r="AL1030" s="10"/>
      <c r="AM1030" s="10"/>
      <c r="AN1030" s="10"/>
      <c r="AO1030" s="10"/>
      <c r="AP1030" s="10"/>
      <c r="AQ1030" s="10"/>
      <c r="AR1030" s="10"/>
      <c r="AS1030" s="10"/>
      <c r="AT1030" s="10"/>
      <c r="AU1030" s="10"/>
      <c r="AV1030" s="10"/>
      <c r="AW1030" s="10"/>
      <c r="AX1030" s="10"/>
      <c r="AY1030" s="10"/>
      <c r="AZ1030" s="10"/>
      <c r="BA1030" s="10"/>
      <c r="BB1030" s="10"/>
      <c r="BC1030" s="10"/>
      <c r="BD1030" s="10"/>
      <c r="BE1030" s="173"/>
    </row>
    <row r="1031" spans="1:57">
      <c r="A1031" s="688">
        <v>0.8125</v>
      </c>
      <c r="B1031" s="689">
        <v>18.93</v>
      </c>
      <c r="C1031" s="689">
        <v>20.63</v>
      </c>
      <c r="D1031" s="689">
        <v>20.63</v>
      </c>
      <c r="E1031" s="689">
        <v>19.579999999999998</v>
      </c>
      <c r="F1031" s="689">
        <v>19.66</v>
      </c>
      <c r="G1031" s="689">
        <v>21.41</v>
      </c>
      <c r="H1031" s="689">
        <v>19.690000000000001</v>
      </c>
      <c r="I1031" s="689">
        <v>17.350000000000001</v>
      </c>
      <c r="J1031" s="683">
        <v>16.920000000000002</v>
      </c>
      <c r="K1031" s="689">
        <v>19.75</v>
      </c>
      <c r="L1031" s="689">
        <v>22.41</v>
      </c>
      <c r="M1031" s="689">
        <v>18.940000000000001</v>
      </c>
      <c r="N1031" s="689">
        <v>21.59</v>
      </c>
      <c r="O1031" s="689">
        <v>20.58</v>
      </c>
      <c r="P1031" s="689">
        <v>21.01</v>
      </c>
      <c r="Q1031" s="689">
        <v>16.829999999999998</v>
      </c>
      <c r="R1031" s="676"/>
      <c r="S1031" s="694">
        <v>0.8125</v>
      </c>
      <c r="T1031" s="689">
        <f t="shared" si="73"/>
        <v>0</v>
      </c>
      <c r="U1031" s="689">
        <f t="shared" si="73"/>
        <v>0</v>
      </c>
      <c r="V1031" s="689">
        <f t="shared" si="73"/>
        <v>0</v>
      </c>
      <c r="W1031" s="689">
        <f t="shared" si="72"/>
        <v>0</v>
      </c>
      <c r="X1031" s="689">
        <f t="shared" si="72"/>
        <v>0</v>
      </c>
      <c r="Y1031" s="689">
        <f t="shared" si="72"/>
        <v>0</v>
      </c>
      <c r="Z1031" s="689">
        <f t="shared" si="70"/>
        <v>5.0000000000000711E-2</v>
      </c>
      <c r="AA1031" s="689">
        <f t="shared" si="70"/>
        <v>0</v>
      </c>
      <c r="AB1031" s="683">
        <f t="shared" si="70"/>
        <v>3.0000000000001137E-2</v>
      </c>
      <c r="AC1031" s="689">
        <f t="shared" si="70"/>
        <v>0</v>
      </c>
      <c r="AD1031" s="689">
        <f t="shared" si="70"/>
        <v>0</v>
      </c>
      <c r="AE1031" s="689">
        <f t="shared" ref="AE1031:AI1081" si="74">M1031-M1030</f>
        <v>6.0000000000002274E-2</v>
      </c>
      <c r="AF1031" s="689">
        <f t="shared" si="74"/>
        <v>0</v>
      </c>
      <c r="AG1031" s="689">
        <f t="shared" si="74"/>
        <v>0</v>
      </c>
      <c r="AH1031" s="689">
        <f t="shared" si="74"/>
        <v>6.0000000000002274E-2</v>
      </c>
      <c r="AI1031" s="689">
        <f t="shared" si="74"/>
        <v>0</v>
      </c>
      <c r="AJ1031" s="10"/>
      <c r="AK1031" s="10"/>
      <c r="AL1031" s="10"/>
      <c r="AM1031" s="10"/>
      <c r="AN1031" s="10"/>
      <c r="AO1031" s="10"/>
      <c r="AP1031" s="10"/>
      <c r="AQ1031" s="10"/>
      <c r="AR1031" s="10"/>
      <c r="AS1031" s="10"/>
      <c r="AT1031" s="10"/>
      <c r="AU1031" s="10"/>
      <c r="AV1031" s="10"/>
      <c r="AW1031" s="10"/>
      <c r="AX1031" s="10"/>
      <c r="AY1031" s="10"/>
      <c r="AZ1031" s="10"/>
      <c r="BA1031" s="10"/>
      <c r="BB1031" s="10"/>
      <c r="BC1031" s="10"/>
      <c r="BD1031" s="10"/>
      <c r="BE1031" s="173"/>
    </row>
    <row r="1032" spans="1:57">
      <c r="A1032" s="688">
        <v>0.81597222222222221</v>
      </c>
      <c r="B1032" s="689">
        <v>18.93</v>
      </c>
      <c r="C1032" s="689">
        <v>20.63</v>
      </c>
      <c r="D1032" s="689">
        <v>20.63</v>
      </c>
      <c r="E1032" s="689">
        <v>19.579999999999998</v>
      </c>
      <c r="F1032" s="689">
        <v>19.66</v>
      </c>
      <c r="G1032" s="689">
        <v>21.41</v>
      </c>
      <c r="H1032" s="689">
        <v>19.75</v>
      </c>
      <c r="I1032" s="689">
        <v>17.350000000000001</v>
      </c>
      <c r="J1032" s="683">
        <v>17.03</v>
      </c>
      <c r="K1032" s="689">
        <v>19.75</v>
      </c>
      <c r="L1032" s="689">
        <v>22.47</v>
      </c>
      <c r="M1032" s="689">
        <v>18.98</v>
      </c>
      <c r="N1032" s="689">
        <v>21.59</v>
      </c>
      <c r="O1032" s="689">
        <v>20.58</v>
      </c>
      <c r="P1032" s="689">
        <v>21.01</v>
      </c>
      <c r="Q1032" s="689">
        <v>16.829999999999998</v>
      </c>
      <c r="R1032" s="676"/>
      <c r="S1032" s="694">
        <v>0.81597222222222221</v>
      </c>
      <c r="T1032" s="689">
        <f t="shared" si="73"/>
        <v>0</v>
      </c>
      <c r="U1032" s="689">
        <f t="shared" si="73"/>
        <v>0</v>
      </c>
      <c r="V1032" s="689">
        <f t="shared" si="73"/>
        <v>0</v>
      </c>
      <c r="W1032" s="689">
        <f t="shared" si="72"/>
        <v>0</v>
      </c>
      <c r="X1032" s="689">
        <f t="shared" si="72"/>
        <v>0</v>
      </c>
      <c r="Y1032" s="689">
        <f t="shared" si="72"/>
        <v>0</v>
      </c>
      <c r="Z1032" s="689">
        <f t="shared" si="72"/>
        <v>5.9999999999998721E-2</v>
      </c>
      <c r="AA1032" s="689">
        <f t="shared" si="72"/>
        <v>0</v>
      </c>
      <c r="AB1032" s="683">
        <f t="shared" si="72"/>
        <v>0.10999999999999943</v>
      </c>
      <c r="AC1032" s="689">
        <f t="shared" si="72"/>
        <v>0</v>
      </c>
      <c r="AD1032" s="689">
        <f t="shared" si="72"/>
        <v>5.9999999999998721E-2</v>
      </c>
      <c r="AE1032" s="689">
        <f t="shared" si="74"/>
        <v>3.9999999999999147E-2</v>
      </c>
      <c r="AF1032" s="689">
        <f t="shared" si="74"/>
        <v>0</v>
      </c>
      <c r="AG1032" s="689">
        <f t="shared" si="74"/>
        <v>0</v>
      </c>
      <c r="AH1032" s="689">
        <f t="shared" si="74"/>
        <v>0</v>
      </c>
      <c r="AI1032" s="689">
        <f t="shared" si="74"/>
        <v>0</v>
      </c>
      <c r="AJ1032" s="10"/>
      <c r="AK1032" s="10"/>
      <c r="AL1032" s="10"/>
      <c r="AM1032" s="10"/>
      <c r="AN1032" s="10"/>
      <c r="AO1032" s="10"/>
      <c r="AP1032" s="10"/>
      <c r="AQ1032" s="10"/>
      <c r="AR1032" s="10"/>
      <c r="AS1032" s="10"/>
      <c r="AT1032" s="10"/>
      <c r="AU1032" s="10"/>
      <c r="AV1032" s="10"/>
      <c r="AW1032" s="10"/>
      <c r="AX1032" s="10"/>
      <c r="AY1032" s="10"/>
      <c r="AZ1032" s="10"/>
      <c r="BA1032" s="10"/>
      <c r="BB1032" s="10"/>
      <c r="BC1032" s="10"/>
      <c r="BD1032" s="10"/>
      <c r="BE1032" s="173"/>
    </row>
    <row r="1033" spans="1:57">
      <c r="A1033" s="688">
        <v>0.81944444444444453</v>
      </c>
      <c r="B1033" s="689">
        <v>19.2</v>
      </c>
      <c r="C1033" s="689">
        <v>20.63</v>
      </c>
      <c r="D1033" s="689">
        <v>20.63</v>
      </c>
      <c r="E1033" s="689">
        <v>19.579999999999998</v>
      </c>
      <c r="F1033" s="689">
        <v>19.66</v>
      </c>
      <c r="G1033" s="689">
        <v>21.41</v>
      </c>
      <c r="H1033" s="689">
        <v>19.75</v>
      </c>
      <c r="I1033" s="689">
        <v>17.37</v>
      </c>
      <c r="J1033" s="683">
        <v>17.03</v>
      </c>
      <c r="K1033" s="689">
        <v>19.84</v>
      </c>
      <c r="L1033" s="689">
        <v>22.75</v>
      </c>
      <c r="M1033" s="689">
        <v>18.98</v>
      </c>
      <c r="N1033" s="689">
        <v>21.59</v>
      </c>
      <c r="O1033" s="689">
        <v>20.58</v>
      </c>
      <c r="P1033" s="689">
        <v>21.08</v>
      </c>
      <c r="Q1033" s="689">
        <v>16.940000000000001</v>
      </c>
      <c r="R1033" s="676"/>
      <c r="S1033" s="694">
        <v>0.81944444444444453</v>
      </c>
      <c r="T1033" s="689">
        <f t="shared" si="73"/>
        <v>0.26999999999999957</v>
      </c>
      <c r="U1033" s="689">
        <f t="shared" si="73"/>
        <v>0</v>
      </c>
      <c r="V1033" s="689">
        <f t="shared" si="73"/>
        <v>0</v>
      </c>
      <c r="W1033" s="689">
        <f t="shared" si="72"/>
        <v>0</v>
      </c>
      <c r="X1033" s="689">
        <f t="shared" si="72"/>
        <v>0</v>
      </c>
      <c r="Y1033" s="689">
        <f t="shared" si="72"/>
        <v>0</v>
      </c>
      <c r="Z1033" s="689">
        <f t="shared" si="72"/>
        <v>0</v>
      </c>
      <c r="AA1033" s="689">
        <f t="shared" si="72"/>
        <v>1.9999999999999574E-2</v>
      </c>
      <c r="AB1033" s="683">
        <f t="shared" si="72"/>
        <v>0</v>
      </c>
      <c r="AC1033" s="689">
        <f t="shared" si="72"/>
        <v>8.9999999999999858E-2</v>
      </c>
      <c r="AD1033" s="689">
        <f t="shared" si="72"/>
        <v>0.28000000000000114</v>
      </c>
      <c r="AE1033" s="689">
        <f t="shared" si="74"/>
        <v>0</v>
      </c>
      <c r="AF1033" s="689">
        <f t="shared" si="74"/>
        <v>0</v>
      </c>
      <c r="AG1033" s="689">
        <f t="shared" si="74"/>
        <v>0</v>
      </c>
      <c r="AH1033" s="689">
        <f t="shared" si="74"/>
        <v>6.9999999999996732E-2</v>
      </c>
      <c r="AI1033" s="689">
        <f t="shared" si="74"/>
        <v>0.11000000000000298</v>
      </c>
      <c r="AJ1033" s="10"/>
      <c r="AK1033" s="10"/>
      <c r="AL1033" s="10"/>
      <c r="AM1033" s="10"/>
      <c r="AN1033" s="10"/>
      <c r="AO1033" s="10"/>
      <c r="AP1033" s="10"/>
      <c r="AQ1033" s="10"/>
      <c r="AR1033" s="10"/>
      <c r="AS1033" s="10"/>
      <c r="AT1033" s="10"/>
      <c r="AU1033" s="10"/>
      <c r="AV1033" s="10"/>
      <c r="AW1033" s="10"/>
      <c r="AX1033" s="10"/>
      <c r="AY1033" s="10"/>
      <c r="AZ1033" s="10"/>
      <c r="BA1033" s="10"/>
      <c r="BB1033" s="10"/>
      <c r="BC1033" s="10"/>
      <c r="BD1033" s="10"/>
      <c r="BE1033" s="173"/>
    </row>
    <row r="1034" spans="1:57">
      <c r="A1034" s="688">
        <v>0.82291666666666663</v>
      </c>
      <c r="B1034" s="689">
        <v>19.25</v>
      </c>
      <c r="C1034" s="689">
        <v>20.63</v>
      </c>
      <c r="D1034" s="689">
        <v>20.63</v>
      </c>
      <c r="E1034" s="689">
        <v>19.579999999999998</v>
      </c>
      <c r="F1034" s="689">
        <v>19.66</v>
      </c>
      <c r="G1034" s="689">
        <v>21.53</v>
      </c>
      <c r="H1034" s="689">
        <v>19.75</v>
      </c>
      <c r="I1034" s="689">
        <v>17.46</v>
      </c>
      <c r="J1034" s="683">
        <v>17.03</v>
      </c>
      <c r="K1034" s="689">
        <v>19.88</v>
      </c>
      <c r="L1034" s="689">
        <v>22.75</v>
      </c>
      <c r="M1034" s="689">
        <v>19.04</v>
      </c>
      <c r="N1034" s="689">
        <v>21.59</v>
      </c>
      <c r="O1034" s="689">
        <v>20.58</v>
      </c>
      <c r="P1034" s="689">
        <v>21.15</v>
      </c>
      <c r="Q1034" s="689">
        <v>17.079999999999998</v>
      </c>
      <c r="R1034" s="676"/>
      <c r="S1034" s="694">
        <v>0.82291666666666663</v>
      </c>
      <c r="T1034" s="689">
        <f t="shared" si="73"/>
        <v>5.0000000000000711E-2</v>
      </c>
      <c r="U1034" s="689">
        <f t="shared" si="73"/>
        <v>0</v>
      </c>
      <c r="V1034" s="689">
        <f t="shared" si="73"/>
        <v>0</v>
      </c>
      <c r="W1034" s="689">
        <f t="shared" si="72"/>
        <v>0</v>
      </c>
      <c r="X1034" s="689">
        <f t="shared" si="72"/>
        <v>0</v>
      </c>
      <c r="Y1034" s="689">
        <f t="shared" si="72"/>
        <v>0.12000000000000099</v>
      </c>
      <c r="Z1034" s="689">
        <f t="shared" si="72"/>
        <v>0</v>
      </c>
      <c r="AA1034" s="689">
        <f t="shared" si="72"/>
        <v>8.9999999999999858E-2</v>
      </c>
      <c r="AB1034" s="683">
        <f t="shared" si="72"/>
        <v>0</v>
      </c>
      <c r="AC1034" s="689">
        <f t="shared" si="72"/>
        <v>3.9999999999999147E-2</v>
      </c>
      <c r="AD1034" s="689">
        <f t="shared" si="72"/>
        <v>0</v>
      </c>
      <c r="AE1034" s="689">
        <f t="shared" si="74"/>
        <v>5.9999999999998721E-2</v>
      </c>
      <c r="AF1034" s="689">
        <f t="shared" si="74"/>
        <v>0</v>
      </c>
      <c r="AG1034" s="689">
        <f t="shared" si="74"/>
        <v>0</v>
      </c>
      <c r="AH1034" s="689">
        <f t="shared" si="74"/>
        <v>7.0000000000000284E-2</v>
      </c>
      <c r="AI1034" s="689">
        <f t="shared" si="74"/>
        <v>0.13999999999999702</v>
      </c>
      <c r="AJ1034" s="10"/>
      <c r="AK1034" s="10"/>
      <c r="AL1034" s="10"/>
      <c r="AM1034" s="10"/>
      <c r="AN1034" s="10"/>
      <c r="AO1034" s="10"/>
      <c r="AP1034" s="10"/>
      <c r="AQ1034" s="10"/>
      <c r="AR1034" s="10"/>
      <c r="AS1034" s="10"/>
      <c r="AT1034" s="10"/>
      <c r="AU1034" s="10"/>
      <c r="AV1034" s="10"/>
      <c r="AW1034" s="10"/>
      <c r="AX1034" s="10"/>
      <c r="AY1034" s="10"/>
      <c r="AZ1034" s="10"/>
      <c r="BA1034" s="10"/>
      <c r="BB1034" s="10"/>
      <c r="BC1034" s="10"/>
      <c r="BD1034" s="10"/>
      <c r="BE1034" s="173"/>
    </row>
    <row r="1035" spans="1:57">
      <c r="A1035" s="688">
        <v>0.82638888888888884</v>
      </c>
      <c r="B1035" s="689">
        <v>19.25</v>
      </c>
      <c r="C1035" s="689">
        <v>20.74</v>
      </c>
      <c r="D1035" s="689">
        <v>20.63</v>
      </c>
      <c r="E1035" s="689">
        <v>19.579999999999998</v>
      </c>
      <c r="F1035" s="689">
        <v>19.66</v>
      </c>
      <c r="G1035" s="689">
        <v>21.53</v>
      </c>
      <c r="H1035" s="689">
        <v>19.850000000000001</v>
      </c>
      <c r="I1035" s="689">
        <v>17.489999999999998</v>
      </c>
      <c r="J1035" s="683">
        <v>17.03</v>
      </c>
      <c r="K1035" s="689">
        <v>19.88</v>
      </c>
      <c r="L1035" s="689">
        <v>22.75</v>
      </c>
      <c r="M1035" s="689">
        <v>19.07</v>
      </c>
      <c r="N1035" s="689">
        <v>21.7</v>
      </c>
      <c r="O1035" s="689">
        <v>20.58</v>
      </c>
      <c r="P1035" s="689">
        <v>21.15</v>
      </c>
      <c r="Q1035" s="689">
        <v>17.149999999999999</v>
      </c>
      <c r="R1035" s="676"/>
      <c r="S1035" s="694">
        <v>0.82638888888888884</v>
      </c>
      <c r="T1035" s="689">
        <f t="shared" si="73"/>
        <v>0</v>
      </c>
      <c r="U1035" s="689">
        <f t="shared" si="73"/>
        <v>0.10999999999999943</v>
      </c>
      <c r="V1035" s="689">
        <f t="shared" si="73"/>
        <v>0</v>
      </c>
      <c r="W1035" s="689">
        <f t="shared" si="72"/>
        <v>0</v>
      </c>
      <c r="X1035" s="689">
        <f t="shared" si="72"/>
        <v>0</v>
      </c>
      <c r="Y1035" s="689">
        <f t="shared" si="72"/>
        <v>0</v>
      </c>
      <c r="Z1035" s="689">
        <f t="shared" si="72"/>
        <v>0.10000000000000142</v>
      </c>
      <c r="AA1035" s="689">
        <f t="shared" si="72"/>
        <v>2.9999999999997584E-2</v>
      </c>
      <c r="AB1035" s="683">
        <f t="shared" si="72"/>
        <v>0</v>
      </c>
      <c r="AC1035" s="689">
        <f t="shared" si="72"/>
        <v>0</v>
      </c>
      <c r="AD1035" s="689">
        <f t="shared" si="72"/>
        <v>0</v>
      </c>
      <c r="AE1035" s="689">
        <f t="shared" si="74"/>
        <v>3.0000000000001137E-2</v>
      </c>
      <c r="AF1035" s="689">
        <f t="shared" si="74"/>
        <v>0.10999999999999943</v>
      </c>
      <c r="AG1035" s="689">
        <f t="shared" si="74"/>
        <v>0</v>
      </c>
      <c r="AH1035" s="689">
        <f t="shared" si="74"/>
        <v>0</v>
      </c>
      <c r="AI1035" s="689">
        <f t="shared" si="74"/>
        <v>7.0000000000000284E-2</v>
      </c>
      <c r="AJ1035" s="10"/>
      <c r="AK1035" s="10"/>
      <c r="AL1035" s="10"/>
      <c r="AM1035" s="10"/>
      <c r="AN1035" s="10"/>
      <c r="AO1035" s="10"/>
      <c r="AP1035" s="10"/>
      <c r="AQ1035" s="10"/>
      <c r="AR1035" s="10"/>
      <c r="AS1035" s="10"/>
      <c r="AT1035" s="10"/>
      <c r="AU1035" s="10"/>
      <c r="AV1035" s="10"/>
      <c r="AW1035" s="10"/>
      <c r="AX1035" s="10"/>
      <c r="AY1035" s="10"/>
      <c r="AZ1035" s="10"/>
      <c r="BA1035" s="10"/>
      <c r="BB1035" s="10"/>
      <c r="BC1035" s="10"/>
      <c r="BD1035" s="10"/>
      <c r="BE1035" s="173"/>
    </row>
    <row r="1036" spans="1:57" ht="16" thickBot="1">
      <c r="A1036" s="688">
        <v>0.82986111111111116</v>
      </c>
      <c r="B1036" s="689">
        <v>19.25</v>
      </c>
      <c r="C1036" s="689">
        <v>20.74</v>
      </c>
      <c r="D1036" s="689">
        <v>20.63</v>
      </c>
      <c r="E1036" s="689">
        <v>19.579999999999998</v>
      </c>
      <c r="F1036" s="689">
        <v>19.66</v>
      </c>
      <c r="G1036" s="689">
        <v>21.53</v>
      </c>
      <c r="H1036" s="689">
        <v>19.940000000000001</v>
      </c>
      <c r="I1036" s="689">
        <v>17.489999999999998</v>
      </c>
      <c r="J1036" s="683">
        <v>17.03</v>
      </c>
      <c r="K1036" s="689">
        <v>19.88</v>
      </c>
      <c r="L1036" s="689">
        <v>22.75</v>
      </c>
      <c r="M1036" s="689">
        <v>19.07</v>
      </c>
      <c r="N1036" s="689">
        <v>21.7</v>
      </c>
      <c r="O1036" s="689">
        <v>20.58</v>
      </c>
      <c r="P1036" s="689">
        <v>21.16</v>
      </c>
      <c r="Q1036" s="689">
        <v>17.149999999999999</v>
      </c>
      <c r="R1036" s="676"/>
      <c r="S1036" s="694">
        <v>0.82986111111111116</v>
      </c>
      <c r="T1036" s="689">
        <f t="shared" si="73"/>
        <v>0</v>
      </c>
      <c r="U1036" s="689">
        <f t="shared" si="73"/>
        <v>0</v>
      </c>
      <c r="V1036" s="689">
        <f t="shared" si="73"/>
        <v>0</v>
      </c>
      <c r="W1036" s="689">
        <f t="shared" si="72"/>
        <v>0</v>
      </c>
      <c r="X1036" s="689">
        <f t="shared" si="72"/>
        <v>0</v>
      </c>
      <c r="Y1036" s="689">
        <f t="shared" si="72"/>
        <v>0</v>
      </c>
      <c r="Z1036" s="689">
        <f t="shared" si="72"/>
        <v>8.9999999999999858E-2</v>
      </c>
      <c r="AA1036" s="689">
        <f t="shared" si="72"/>
        <v>0</v>
      </c>
      <c r="AB1036" s="683">
        <f t="shared" si="72"/>
        <v>0</v>
      </c>
      <c r="AC1036" s="689">
        <f t="shared" si="72"/>
        <v>0</v>
      </c>
      <c r="AD1036" s="689">
        <f t="shared" si="72"/>
        <v>0</v>
      </c>
      <c r="AE1036" s="689">
        <f t="shared" si="74"/>
        <v>0</v>
      </c>
      <c r="AF1036" s="689">
        <f t="shared" si="74"/>
        <v>0</v>
      </c>
      <c r="AG1036" s="689">
        <f t="shared" si="74"/>
        <v>0</v>
      </c>
      <c r="AH1036" s="689">
        <f t="shared" si="74"/>
        <v>1.0000000000001563E-2</v>
      </c>
      <c r="AI1036" s="689">
        <f t="shared" si="74"/>
        <v>0</v>
      </c>
      <c r="AJ1036" s="10"/>
      <c r="AK1036" s="10"/>
      <c r="AL1036" s="10"/>
      <c r="AM1036" s="10"/>
      <c r="AN1036" s="10"/>
      <c r="AO1036" s="10"/>
      <c r="AP1036" s="10"/>
      <c r="AQ1036" s="10"/>
      <c r="AR1036" s="10"/>
      <c r="AS1036" s="10"/>
      <c r="AT1036" s="10"/>
      <c r="AU1036" s="10"/>
      <c r="AV1036" s="10"/>
      <c r="AW1036" s="10"/>
      <c r="AX1036" s="10"/>
      <c r="AY1036" s="10"/>
      <c r="AZ1036" s="10"/>
      <c r="BA1036" s="10"/>
      <c r="BB1036" s="10"/>
      <c r="BC1036" s="10"/>
      <c r="BD1036" s="10"/>
      <c r="BE1036" s="173"/>
    </row>
    <row r="1037" spans="1:57" ht="16" thickTop="1">
      <c r="A1037" s="693">
        <v>0.83333333333333337</v>
      </c>
      <c r="B1037" s="685">
        <v>19.25</v>
      </c>
      <c r="C1037" s="685">
        <v>20.84</v>
      </c>
      <c r="D1037" s="685">
        <v>20.63</v>
      </c>
      <c r="E1037" s="685">
        <v>19.579999999999998</v>
      </c>
      <c r="F1037" s="685">
        <v>19.66</v>
      </c>
      <c r="G1037" s="685">
        <v>21.6</v>
      </c>
      <c r="H1037" s="685">
        <v>19.940000000000001</v>
      </c>
      <c r="I1037" s="685">
        <v>17.489999999999998</v>
      </c>
      <c r="J1037" s="686">
        <v>17.09</v>
      </c>
      <c r="K1037" s="685">
        <v>19.91</v>
      </c>
      <c r="L1037" s="685">
        <v>22.75</v>
      </c>
      <c r="M1037" s="685">
        <v>19.07</v>
      </c>
      <c r="N1037" s="685">
        <v>21.74</v>
      </c>
      <c r="O1037" s="685">
        <v>20.58</v>
      </c>
      <c r="P1037" s="685">
        <v>21.16</v>
      </c>
      <c r="Q1037" s="685">
        <v>17.149999999999999</v>
      </c>
      <c r="R1037" s="676"/>
      <c r="S1037" s="684">
        <v>0.83333333333333337</v>
      </c>
      <c r="T1037" s="685">
        <f t="shared" si="73"/>
        <v>0</v>
      </c>
      <c r="U1037" s="685">
        <f t="shared" si="73"/>
        <v>0.10000000000000142</v>
      </c>
      <c r="V1037" s="685">
        <f t="shared" si="73"/>
        <v>0</v>
      </c>
      <c r="W1037" s="685">
        <f t="shared" si="72"/>
        <v>0</v>
      </c>
      <c r="X1037" s="685">
        <f t="shared" si="72"/>
        <v>0</v>
      </c>
      <c r="Y1037" s="685">
        <f t="shared" si="72"/>
        <v>7.0000000000000284E-2</v>
      </c>
      <c r="Z1037" s="685">
        <f t="shared" si="72"/>
        <v>0</v>
      </c>
      <c r="AA1037" s="685">
        <f t="shared" si="72"/>
        <v>0</v>
      </c>
      <c r="AB1037" s="686">
        <f t="shared" si="72"/>
        <v>5.9999999999998721E-2</v>
      </c>
      <c r="AC1037" s="685">
        <f t="shared" si="72"/>
        <v>3.0000000000001137E-2</v>
      </c>
      <c r="AD1037" s="685">
        <f t="shared" si="72"/>
        <v>0</v>
      </c>
      <c r="AE1037" s="685">
        <f t="shared" si="74"/>
        <v>0</v>
      </c>
      <c r="AF1037" s="685">
        <f t="shared" si="74"/>
        <v>3.9999999999999147E-2</v>
      </c>
      <c r="AG1037" s="685">
        <f t="shared" si="74"/>
        <v>0</v>
      </c>
      <c r="AH1037" s="685">
        <f t="shared" si="74"/>
        <v>0</v>
      </c>
      <c r="AI1037" s="685">
        <f t="shared" si="74"/>
        <v>0</v>
      </c>
      <c r="AJ1037" s="10"/>
      <c r="AK1037" s="10"/>
      <c r="AL1037" s="10"/>
      <c r="AM1037" s="10"/>
      <c r="AN1037" s="10"/>
      <c r="AO1037" s="10"/>
      <c r="AP1037" s="10"/>
      <c r="AQ1037" s="10"/>
      <c r="AR1037" s="10"/>
      <c r="AS1037" s="10"/>
      <c r="AT1037" s="10"/>
      <c r="AU1037" s="10"/>
      <c r="AV1037" s="10"/>
      <c r="AW1037" s="10"/>
      <c r="AX1037" s="10"/>
      <c r="AY1037" s="10"/>
      <c r="AZ1037" s="10"/>
      <c r="BA1037" s="10"/>
      <c r="BB1037" s="10"/>
      <c r="BC1037" s="10"/>
      <c r="BD1037" s="10"/>
      <c r="BE1037" s="173"/>
    </row>
    <row r="1038" spans="1:57">
      <c r="A1038" s="688">
        <v>0.83680555555555547</v>
      </c>
      <c r="B1038" s="689">
        <v>19.25</v>
      </c>
      <c r="C1038" s="689">
        <v>20.9</v>
      </c>
      <c r="D1038" s="689">
        <v>20.63</v>
      </c>
      <c r="E1038" s="689">
        <v>19.579999999999998</v>
      </c>
      <c r="F1038" s="689">
        <v>19.66</v>
      </c>
      <c r="G1038" s="689">
        <v>21.63</v>
      </c>
      <c r="H1038" s="689">
        <v>19.940000000000001</v>
      </c>
      <c r="I1038" s="689">
        <v>17.489999999999998</v>
      </c>
      <c r="J1038" s="683">
        <v>17.190000000000001</v>
      </c>
      <c r="K1038" s="689">
        <v>20.04</v>
      </c>
      <c r="L1038" s="689">
        <v>22.75</v>
      </c>
      <c r="M1038" s="689">
        <v>19.07</v>
      </c>
      <c r="N1038" s="689">
        <v>21.77</v>
      </c>
      <c r="O1038" s="689">
        <v>20.58</v>
      </c>
      <c r="P1038" s="689">
        <v>21.16</v>
      </c>
      <c r="Q1038" s="689">
        <v>17.149999999999999</v>
      </c>
      <c r="R1038" s="676"/>
      <c r="S1038" s="694">
        <v>0.83680555555555547</v>
      </c>
      <c r="T1038" s="689">
        <f t="shared" si="73"/>
        <v>0</v>
      </c>
      <c r="U1038" s="689">
        <f t="shared" si="73"/>
        <v>5.9999999999998721E-2</v>
      </c>
      <c r="V1038" s="689">
        <f t="shared" si="73"/>
        <v>0</v>
      </c>
      <c r="W1038" s="689">
        <f t="shared" si="72"/>
        <v>0</v>
      </c>
      <c r="X1038" s="689">
        <f t="shared" si="72"/>
        <v>0</v>
      </c>
      <c r="Y1038" s="689">
        <f t="shared" si="72"/>
        <v>2.9999999999997584E-2</v>
      </c>
      <c r="Z1038" s="689">
        <f t="shared" si="72"/>
        <v>0</v>
      </c>
      <c r="AA1038" s="689">
        <f t="shared" si="72"/>
        <v>0</v>
      </c>
      <c r="AB1038" s="683">
        <f t="shared" si="72"/>
        <v>0.10000000000000142</v>
      </c>
      <c r="AC1038" s="689">
        <f t="shared" si="72"/>
        <v>0.12999999999999901</v>
      </c>
      <c r="AD1038" s="689">
        <f t="shared" si="72"/>
        <v>0</v>
      </c>
      <c r="AE1038" s="689">
        <f t="shared" si="74"/>
        <v>0</v>
      </c>
      <c r="AF1038" s="689">
        <f t="shared" si="74"/>
        <v>3.0000000000001137E-2</v>
      </c>
      <c r="AG1038" s="689">
        <f t="shared" si="74"/>
        <v>0</v>
      </c>
      <c r="AH1038" s="689">
        <f t="shared" si="74"/>
        <v>0</v>
      </c>
      <c r="AI1038" s="689">
        <f t="shared" si="74"/>
        <v>0</v>
      </c>
      <c r="AJ1038" s="10"/>
      <c r="AK1038" s="10"/>
      <c r="AL1038" s="10"/>
      <c r="AM1038" s="10"/>
      <c r="AN1038" s="10"/>
      <c r="AO1038" s="10"/>
      <c r="AP1038" s="10"/>
      <c r="AQ1038" s="10"/>
      <c r="AR1038" s="10"/>
      <c r="AS1038" s="10"/>
      <c r="AT1038" s="10"/>
      <c r="AU1038" s="10"/>
      <c r="AV1038" s="10"/>
      <c r="AW1038" s="10"/>
      <c r="AX1038" s="10"/>
      <c r="AY1038" s="10"/>
      <c r="AZ1038" s="10"/>
      <c r="BA1038" s="10"/>
      <c r="BB1038" s="10"/>
      <c r="BC1038" s="10"/>
      <c r="BD1038" s="10"/>
      <c r="BE1038" s="173"/>
    </row>
    <row r="1039" spans="1:57">
      <c r="A1039" s="688">
        <v>0.84027777777777779</v>
      </c>
      <c r="B1039" s="689">
        <v>19.25</v>
      </c>
      <c r="C1039" s="689">
        <v>20.9</v>
      </c>
      <c r="D1039" s="689">
        <v>20.67</v>
      </c>
      <c r="E1039" s="689">
        <v>19.579999999999998</v>
      </c>
      <c r="F1039" s="689">
        <v>19.66</v>
      </c>
      <c r="G1039" s="689">
        <v>21.72</v>
      </c>
      <c r="H1039" s="689">
        <v>19.940000000000001</v>
      </c>
      <c r="I1039" s="689">
        <v>17.5</v>
      </c>
      <c r="J1039" s="683">
        <v>17.190000000000001</v>
      </c>
      <c r="K1039" s="689">
        <v>20.04</v>
      </c>
      <c r="L1039" s="689">
        <v>22.75</v>
      </c>
      <c r="M1039" s="689">
        <v>19.07</v>
      </c>
      <c r="N1039" s="689">
        <v>22.05</v>
      </c>
      <c r="O1039" s="689">
        <v>20.58</v>
      </c>
      <c r="P1039" s="689">
        <v>21.16</v>
      </c>
      <c r="Q1039" s="689">
        <v>17.149999999999999</v>
      </c>
      <c r="R1039" s="676"/>
      <c r="S1039" s="694">
        <v>0.84027777777777779</v>
      </c>
      <c r="T1039" s="689">
        <f t="shared" si="73"/>
        <v>0</v>
      </c>
      <c r="U1039" s="689">
        <f t="shared" si="73"/>
        <v>0</v>
      </c>
      <c r="V1039" s="689">
        <f t="shared" si="73"/>
        <v>4.00000000000027E-2</v>
      </c>
      <c r="W1039" s="689">
        <f t="shared" si="72"/>
        <v>0</v>
      </c>
      <c r="X1039" s="689">
        <f t="shared" si="72"/>
        <v>0</v>
      </c>
      <c r="Y1039" s="689">
        <f t="shared" si="72"/>
        <v>8.9999999999999858E-2</v>
      </c>
      <c r="Z1039" s="689">
        <f t="shared" si="72"/>
        <v>0</v>
      </c>
      <c r="AA1039" s="689">
        <f t="shared" si="72"/>
        <v>1.0000000000001563E-2</v>
      </c>
      <c r="AB1039" s="683">
        <f t="shared" si="72"/>
        <v>0</v>
      </c>
      <c r="AC1039" s="689">
        <f t="shared" si="72"/>
        <v>0</v>
      </c>
      <c r="AD1039" s="689">
        <f t="shared" si="72"/>
        <v>0</v>
      </c>
      <c r="AE1039" s="689">
        <f t="shared" si="74"/>
        <v>0</v>
      </c>
      <c r="AF1039" s="689">
        <f t="shared" si="74"/>
        <v>0.28000000000000114</v>
      </c>
      <c r="AG1039" s="689">
        <f t="shared" si="74"/>
        <v>0</v>
      </c>
      <c r="AH1039" s="689">
        <f t="shared" si="74"/>
        <v>0</v>
      </c>
      <c r="AI1039" s="689">
        <f t="shared" si="74"/>
        <v>0</v>
      </c>
      <c r="AJ1039" s="10"/>
      <c r="AK1039" s="10"/>
      <c r="AL1039" s="10"/>
      <c r="AM1039" s="10"/>
      <c r="AN1039" s="10"/>
      <c r="AO1039" s="10"/>
      <c r="AP1039" s="10"/>
      <c r="AQ1039" s="10"/>
      <c r="AR1039" s="10"/>
      <c r="AS1039" s="10"/>
      <c r="AT1039" s="10"/>
      <c r="AU1039" s="10"/>
      <c r="AV1039" s="10"/>
      <c r="AW1039" s="10"/>
      <c r="AX1039" s="10"/>
      <c r="AY1039" s="10"/>
      <c r="AZ1039" s="10"/>
      <c r="BA1039" s="10"/>
      <c r="BB1039" s="10"/>
      <c r="BC1039" s="10"/>
      <c r="BD1039" s="10"/>
      <c r="BE1039" s="173"/>
    </row>
    <row r="1040" spans="1:57">
      <c r="A1040" s="688">
        <v>0.84375</v>
      </c>
      <c r="B1040" s="689">
        <v>19.25</v>
      </c>
      <c r="C1040" s="689">
        <v>20.9</v>
      </c>
      <c r="D1040" s="689">
        <v>20.78</v>
      </c>
      <c r="E1040" s="689">
        <v>19.579999999999998</v>
      </c>
      <c r="F1040" s="689">
        <v>19.8</v>
      </c>
      <c r="G1040" s="689">
        <v>21.82</v>
      </c>
      <c r="H1040" s="689">
        <v>19.95</v>
      </c>
      <c r="I1040" s="689">
        <v>17.850000000000001</v>
      </c>
      <c r="J1040" s="683">
        <v>17.190000000000001</v>
      </c>
      <c r="K1040" s="689">
        <v>20.04</v>
      </c>
      <c r="L1040" s="689">
        <v>22.75</v>
      </c>
      <c r="M1040" s="689">
        <v>19.16</v>
      </c>
      <c r="N1040" s="689">
        <v>22.07</v>
      </c>
      <c r="O1040" s="689">
        <v>20.58</v>
      </c>
      <c r="P1040" s="689">
        <v>21.16</v>
      </c>
      <c r="Q1040" s="689">
        <v>17.149999999999999</v>
      </c>
      <c r="R1040" s="676"/>
      <c r="S1040" s="694">
        <v>0.84375</v>
      </c>
      <c r="T1040" s="689">
        <f t="shared" si="73"/>
        <v>0</v>
      </c>
      <c r="U1040" s="689">
        <f t="shared" si="73"/>
        <v>0</v>
      </c>
      <c r="V1040" s="689">
        <f t="shared" si="73"/>
        <v>0.10999999999999943</v>
      </c>
      <c r="W1040" s="689">
        <f t="shared" si="72"/>
        <v>0</v>
      </c>
      <c r="X1040" s="689">
        <f t="shared" si="72"/>
        <v>0.14000000000000057</v>
      </c>
      <c r="Y1040" s="689">
        <f t="shared" si="72"/>
        <v>0.10000000000000142</v>
      </c>
      <c r="Z1040" s="689">
        <f t="shared" si="72"/>
        <v>9.9999999999980105E-3</v>
      </c>
      <c r="AA1040" s="689">
        <f t="shared" si="72"/>
        <v>0.35000000000000142</v>
      </c>
      <c r="AB1040" s="683">
        <f t="shared" si="72"/>
        <v>0</v>
      </c>
      <c r="AC1040" s="689">
        <f t="shared" si="72"/>
        <v>0</v>
      </c>
      <c r="AD1040" s="689">
        <f t="shared" si="72"/>
        <v>0</v>
      </c>
      <c r="AE1040" s="689">
        <f t="shared" si="74"/>
        <v>8.9999999999999858E-2</v>
      </c>
      <c r="AF1040" s="689">
        <f t="shared" si="74"/>
        <v>1.9999999999999574E-2</v>
      </c>
      <c r="AG1040" s="689">
        <f t="shared" si="74"/>
        <v>0</v>
      </c>
      <c r="AH1040" s="689">
        <f t="shared" si="74"/>
        <v>0</v>
      </c>
      <c r="AI1040" s="689">
        <f t="shared" si="74"/>
        <v>0</v>
      </c>
      <c r="AJ1040" s="10"/>
      <c r="AK1040" s="10"/>
      <c r="AL1040" s="10"/>
      <c r="AM1040" s="10"/>
      <c r="AN1040" s="10"/>
      <c r="AO1040" s="10"/>
      <c r="AP1040" s="10"/>
      <c r="AQ1040" s="10"/>
      <c r="AR1040" s="10"/>
      <c r="AS1040" s="10"/>
      <c r="AT1040" s="10"/>
      <c r="AU1040" s="10"/>
      <c r="AV1040" s="10"/>
      <c r="AW1040" s="10"/>
      <c r="AX1040" s="10"/>
      <c r="AY1040" s="10"/>
      <c r="AZ1040" s="10"/>
      <c r="BA1040" s="10"/>
      <c r="BB1040" s="10"/>
      <c r="BC1040" s="10"/>
      <c r="BD1040" s="10"/>
      <c r="BE1040" s="173"/>
    </row>
    <row r="1041" spans="1:57">
      <c r="A1041" s="688">
        <v>0.84722222222222221</v>
      </c>
      <c r="B1041" s="689">
        <v>19.25</v>
      </c>
      <c r="C1041" s="689">
        <v>20.9</v>
      </c>
      <c r="D1041" s="689">
        <v>20.78</v>
      </c>
      <c r="E1041" s="689">
        <v>19.59</v>
      </c>
      <c r="F1041" s="689">
        <v>19.86</v>
      </c>
      <c r="G1041" s="689">
        <v>21.82</v>
      </c>
      <c r="H1041" s="689">
        <v>19.95</v>
      </c>
      <c r="I1041" s="689">
        <v>17.850000000000001</v>
      </c>
      <c r="J1041" s="683">
        <v>17.190000000000001</v>
      </c>
      <c r="K1041" s="689">
        <v>20.04</v>
      </c>
      <c r="L1041" s="689">
        <v>22.88</v>
      </c>
      <c r="M1041" s="689">
        <v>19.22</v>
      </c>
      <c r="N1041" s="689">
        <v>22.07</v>
      </c>
      <c r="O1041" s="689">
        <v>20.58</v>
      </c>
      <c r="P1041" s="689">
        <v>21.16</v>
      </c>
      <c r="Q1041" s="689">
        <v>17.149999999999999</v>
      </c>
      <c r="R1041" s="676"/>
      <c r="S1041" s="694">
        <v>0.84722222222222221</v>
      </c>
      <c r="T1041" s="689">
        <f t="shared" si="73"/>
        <v>0</v>
      </c>
      <c r="U1041" s="689">
        <f t="shared" si="73"/>
        <v>0</v>
      </c>
      <c r="V1041" s="689">
        <f t="shared" si="73"/>
        <v>0</v>
      </c>
      <c r="W1041" s="689">
        <f t="shared" si="72"/>
        <v>1.0000000000001563E-2</v>
      </c>
      <c r="X1041" s="689">
        <f t="shared" si="72"/>
        <v>5.9999999999998721E-2</v>
      </c>
      <c r="Y1041" s="689">
        <f t="shared" si="72"/>
        <v>0</v>
      </c>
      <c r="Z1041" s="689">
        <f t="shared" si="72"/>
        <v>0</v>
      </c>
      <c r="AA1041" s="689">
        <f t="shared" si="72"/>
        <v>0</v>
      </c>
      <c r="AB1041" s="683">
        <f t="shared" si="72"/>
        <v>0</v>
      </c>
      <c r="AC1041" s="689">
        <f t="shared" si="72"/>
        <v>0</v>
      </c>
      <c r="AD1041" s="689">
        <f t="shared" si="72"/>
        <v>0.12999999999999901</v>
      </c>
      <c r="AE1041" s="689">
        <f t="shared" si="74"/>
        <v>5.9999999999998721E-2</v>
      </c>
      <c r="AF1041" s="689">
        <f t="shared" si="74"/>
        <v>0</v>
      </c>
      <c r="AG1041" s="689">
        <f t="shared" si="74"/>
        <v>0</v>
      </c>
      <c r="AH1041" s="689">
        <f t="shared" si="74"/>
        <v>0</v>
      </c>
      <c r="AI1041" s="689">
        <f t="shared" si="74"/>
        <v>0</v>
      </c>
      <c r="AJ1041" s="10"/>
      <c r="AK1041" s="10"/>
      <c r="AL1041" s="10"/>
      <c r="AM1041" s="10"/>
      <c r="AN1041" s="10"/>
      <c r="AO1041" s="10"/>
      <c r="AP1041" s="10"/>
      <c r="AQ1041" s="10"/>
      <c r="AR1041" s="10"/>
      <c r="AS1041" s="10"/>
      <c r="AT1041" s="10"/>
      <c r="AU1041" s="10"/>
      <c r="AV1041" s="10"/>
      <c r="AW1041" s="10"/>
      <c r="AX1041" s="10"/>
      <c r="AY1041" s="10"/>
      <c r="AZ1041" s="10"/>
      <c r="BA1041" s="10"/>
      <c r="BB1041" s="10"/>
      <c r="BC1041" s="10"/>
      <c r="BD1041" s="10"/>
      <c r="BE1041" s="173"/>
    </row>
    <row r="1042" spans="1:57">
      <c r="A1042" s="688">
        <v>0.85069444444444453</v>
      </c>
      <c r="B1042" s="689">
        <v>19.25</v>
      </c>
      <c r="C1042" s="689">
        <v>20.9</v>
      </c>
      <c r="D1042" s="689">
        <v>20.78</v>
      </c>
      <c r="E1042" s="689">
        <v>19.649999999999999</v>
      </c>
      <c r="F1042" s="689">
        <v>19.89</v>
      </c>
      <c r="G1042" s="689">
        <v>21.84</v>
      </c>
      <c r="H1042" s="689">
        <v>19.95</v>
      </c>
      <c r="I1042" s="689">
        <v>17.87</v>
      </c>
      <c r="J1042" s="683">
        <v>17.190000000000001</v>
      </c>
      <c r="K1042" s="689">
        <v>20.04</v>
      </c>
      <c r="L1042" s="689">
        <v>22.88</v>
      </c>
      <c r="M1042" s="689">
        <v>19.25</v>
      </c>
      <c r="N1042" s="689">
        <v>22.07</v>
      </c>
      <c r="O1042" s="689">
        <v>20.58</v>
      </c>
      <c r="P1042" s="689">
        <v>21.16</v>
      </c>
      <c r="Q1042" s="689">
        <v>17.149999999999999</v>
      </c>
      <c r="R1042" s="676"/>
      <c r="S1042" s="694">
        <v>0.85069444444444453</v>
      </c>
      <c r="T1042" s="689">
        <f t="shared" si="73"/>
        <v>0</v>
      </c>
      <c r="U1042" s="689">
        <f t="shared" si="73"/>
        <v>0</v>
      </c>
      <c r="V1042" s="689">
        <f t="shared" si="73"/>
        <v>0</v>
      </c>
      <c r="W1042" s="689">
        <f t="shared" si="72"/>
        <v>5.9999999999998721E-2</v>
      </c>
      <c r="X1042" s="689">
        <f t="shared" si="72"/>
        <v>3.0000000000001137E-2</v>
      </c>
      <c r="Y1042" s="689">
        <f t="shared" si="72"/>
        <v>1.9999999999999574E-2</v>
      </c>
      <c r="Z1042" s="689">
        <f t="shared" si="72"/>
        <v>0</v>
      </c>
      <c r="AA1042" s="689">
        <f t="shared" si="72"/>
        <v>1.9999999999999574E-2</v>
      </c>
      <c r="AB1042" s="683">
        <f t="shared" si="72"/>
        <v>0</v>
      </c>
      <c r="AC1042" s="689">
        <f t="shared" si="72"/>
        <v>0</v>
      </c>
      <c r="AD1042" s="689">
        <f t="shared" si="72"/>
        <v>0</v>
      </c>
      <c r="AE1042" s="689">
        <f t="shared" si="74"/>
        <v>3.0000000000001137E-2</v>
      </c>
      <c r="AF1042" s="689">
        <f t="shared" si="74"/>
        <v>0</v>
      </c>
      <c r="AG1042" s="689">
        <f t="shared" si="74"/>
        <v>0</v>
      </c>
      <c r="AH1042" s="689">
        <f t="shared" si="74"/>
        <v>0</v>
      </c>
      <c r="AI1042" s="689">
        <f t="shared" si="74"/>
        <v>0</v>
      </c>
      <c r="AJ1042" s="10"/>
      <c r="AK1042" s="10"/>
      <c r="AL1042" s="10"/>
      <c r="AM1042" s="10"/>
      <c r="AN1042" s="10"/>
      <c r="AO1042" s="10"/>
      <c r="AP1042" s="10"/>
      <c r="AQ1042" s="10"/>
      <c r="AR1042" s="10"/>
      <c r="AS1042" s="10"/>
      <c r="AT1042" s="10"/>
      <c r="AU1042" s="10"/>
      <c r="AV1042" s="10"/>
      <c r="AW1042" s="10"/>
      <c r="AX1042" s="10"/>
      <c r="AY1042" s="10"/>
      <c r="AZ1042" s="10"/>
      <c r="BA1042" s="10"/>
      <c r="BB1042" s="10"/>
      <c r="BC1042" s="10"/>
      <c r="BD1042" s="10"/>
      <c r="BE1042" s="173"/>
    </row>
    <row r="1043" spans="1:57">
      <c r="A1043" s="688">
        <v>0.85416666666666663</v>
      </c>
      <c r="B1043" s="689">
        <v>19.25</v>
      </c>
      <c r="C1043" s="689">
        <v>20.9</v>
      </c>
      <c r="D1043" s="689">
        <v>20.78</v>
      </c>
      <c r="E1043" s="689">
        <v>19.649999999999999</v>
      </c>
      <c r="F1043" s="689">
        <v>19.89</v>
      </c>
      <c r="G1043" s="689">
        <v>21.84</v>
      </c>
      <c r="H1043" s="689">
        <v>20.09</v>
      </c>
      <c r="I1043" s="689">
        <v>17.87</v>
      </c>
      <c r="J1043" s="683">
        <v>17.62</v>
      </c>
      <c r="K1043" s="689">
        <v>20.04</v>
      </c>
      <c r="L1043" s="689">
        <v>22.95</v>
      </c>
      <c r="M1043" s="689">
        <v>19.62</v>
      </c>
      <c r="N1043" s="689">
        <v>22.07</v>
      </c>
      <c r="O1043" s="689">
        <v>20.59</v>
      </c>
      <c r="P1043" s="689">
        <v>21.16</v>
      </c>
      <c r="Q1043" s="689">
        <v>17.149999999999999</v>
      </c>
      <c r="R1043" s="676"/>
      <c r="S1043" s="694">
        <v>0.85416666666666663</v>
      </c>
      <c r="T1043" s="689">
        <f t="shared" si="73"/>
        <v>0</v>
      </c>
      <c r="U1043" s="689">
        <f t="shared" si="73"/>
        <v>0</v>
      </c>
      <c r="V1043" s="689">
        <f t="shared" si="73"/>
        <v>0</v>
      </c>
      <c r="W1043" s="689">
        <f t="shared" si="72"/>
        <v>0</v>
      </c>
      <c r="X1043" s="689">
        <f t="shared" si="72"/>
        <v>0</v>
      </c>
      <c r="Y1043" s="689">
        <f t="shared" si="72"/>
        <v>0</v>
      </c>
      <c r="Z1043" s="689">
        <f t="shared" si="72"/>
        <v>0.14000000000000057</v>
      </c>
      <c r="AA1043" s="689">
        <f t="shared" si="72"/>
        <v>0</v>
      </c>
      <c r="AB1043" s="683">
        <f t="shared" si="72"/>
        <v>0.42999999999999972</v>
      </c>
      <c r="AC1043" s="689">
        <f t="shared" si="72"/>
        <v>0</v>
      </c>
      <c r="AD1043" s="689">
        <f t="shared" si="72"/>
        <v>7.0000000000000284E-2</v>
      </c>
      <c r="AE1043" s="689">
        <f t="shared" si="74"/>
        <v>0.37000000000000099</v>
      </c>
      <c r="AF1043" s="689">
        <f t="shared" si="74"/>
        <v>0</v>
      </c>
      <c r="AG1043" s="689">
        <f t="shared" si="74"/>
        <v>1.0000000000001563E-2</v>
      </c>
      <c r="AH1043" s="689">
        <f t="shared" si="74"/>
        <v>0</v>
      </c>
      <c r="AI1043" s="689">
        <f t="shared" si="74"/>
        <v>0</v>
      </c>
      <c r="AJ1043" s="10"/>
      <c r="AK1043" s="10"/>
      <c r="AL1043" s="10"/>
      <c r="AM1043" s="10"/>
      <c r="AN1043" s="10"/>
      <c r="AO1043" s="10"/>
      <c r="AP1043" s="10"/>
      <c r="AQ1043" s="10"/>
      <c r="AR1043" s="10"/>
      <c r="AS1043" s="10"/>
      <c r="AT1043" s="10"/>
      <c r="AU1043" s="10"/>
      <c r="AV1043" s="10"/>
      <c r="AW1043" s="10"/>
      <c r="AX1043" s="10"/>
      <c r="AY1043" s="10"/>
      <c r="AZ1043" s="10"/>
      <c r="BA1043" s="10"/>
      <c r="BB1043" s="10"/>
      <c r="BC1043" s="10"/>
      <c r="BD1043" s="10"/>
      <c r="BE1043" s="173"/>
    </row>
    <row r="1044" spans="1:57">
      <c r="A1044" s="688">
        <v>0.85763888888888884</v>
      </c>
      <c r="B1044" s="689">
        <v>19.25</v>
      </c>
      <c r="C1044" s="689">
        <v>21.16</v>
      </c>
      <c r="D1044" s="689">
        <v>20.93</v>
      </c>
      <c r="E1044" s="689">
        <v>19.68</v>
      </c>
      <c r="F1044" s="689">
        <v>19.89</v>
      </c>
      <c r="G1044" s="689">
        <v>21.84</v>
      </c>
      <c r="H1044" s="689">
        <v>20.149999999999999</v>
      </c>
      <c r="I1044" s="689">
        <v>17.88</v>
      </c>
      <c r="J1044" s="683">
        <v>17.649999999999999</v>
      </c>
      <c r="K1044" s="689">
        <v>20.04</v>
      </c>
      <c r="L1044" s="689">
        <v>22.95</v>
      </c>
      <c r="M1044" s="689">
        <v>19.62</v>
      </c>
      <c r="N1044" s="689">
        <v>22.07</v>
      </c>
      <c r="O1044" s="689">
        <v>20.59</v>
      </c>
      <c r="P1044" s="689">
        <v>21.19</v>
      </c>
      <c r="Q1044" s="689">
        <v>17.149999999999999</v>
      </c>
      <c r="R1044" s="676"/>
      <c r="S1044" s="694">
        <v>0.85763888888888884</v>
      </c>
      <c r="T1044" s="689">
        <f t="shared" si="73"/>
        <v>0</v>
      </c>
      <c r="U1044" s="689">
        <f t="shared" si="73"/>
        <v>0.26000000000000156</v>
      </c>
      <c r="V1044" s="689">
        <f t="shared" si="73"/>
        <v>0.14999999999999858</v>
      </c>
      <c r="W1044" s="689">
        <f t="shared" si="72"/>
        <v>3.0000000000001137E-2</v>
      </c>
      <c r="X1044" s="689">
        <f t="shared" si="72"/>
        <v>0</v>
      </c>
      <c r="Y1044" s="689">
        <f t="shared" si="72"/>
        <v>0</v>
      </c>
      <c r="Z1044" s="689">
        <f t="shared" si="72"/>
        <v>5.9999999999998721E-2</v>
      </c>
      <c r="AA1044" s="689">
        <f t="shared" si="72"/>
        <v>9.9999999999980105E-3</v>
      </c>
      <c r="AB1044" s="683">
        <f t="shared" si="72"/>
        <v>2.9999999999997584E-2</v>
      </c>
      <c r="AC1044" s="689">
        <f t="shared" si="72"/>
        <v>0</v>
      </c>
      <c r="AD1044" s="689">
        <f t="shared" si="72"/>
        <v>0</v>
      </c>
      <c r="AE1044" s="689">
        <f t="shared" si="74"/>
        <v>0</v>
      </c>
      <c r="AF1044" s="689">
        <f t="shared" si="74"/>
        <v>0</v>
      </c>
      <c r="AG1044" s="689">
        <f t="shared" si="74"/>
        <v>0</v>
      </c>
      <c r="AH1044" s="689">
        <f t="shared" si="74"/>
        <v>3.0000000000001137E-2</v>
      </c>
      <c r="AI1044" s="689">
        <f t="shared" si="74"/>
        <v>0</v>
      </c>
      <c r="AJ1044" s="10"/>
      <c r="AK1044" s="10"/>
      <c r="AL1044" s="10"/>
      <c r="AM1044" s="10"/>
      <c r="AN1044" s="10"/>
      <c r="AO1044" s="10"/>
      <c r="AP1044" s="10"/>
      <c r="AQ1044" s="10"/>
      <c r="AR1044" s="10"/>
      <c r="AS1044" s="10"/>
      <c r="AT1044" s="10"/>
      <c r="AU1044" s="10"/>
      <c r="AV1044" s="10"/>
      <c r="AW1044" s="10"/>
      <c r="AX1044" s="10"/>
      <c r="AY1044" s="10"/>
      <c r="AZ1044" s="10"/>
      <c r="BA1044" s="10"/>
      <c r="BB1044" s="10"/>
      <c r="BC1044" s="10"/>
      <c r="BD1044" s="10"/>
      <c r="BE1044" s="173"/>
    </row>
    <row r="1045" spans="1:57">
      <c r="A1045" s="688">
        <v>0.86111111111111116</v>
      </c>
      <c r="B1045" s="689">
        <v>19.25</v>
      </c>
      <c r="C1045" s="689">
        <v>21.16</v>
      </c>
      <c r="D1045" s="689">
        <v>20.95</v>
      </c>
      <c r="E1045" s="689">
        <v>19.68</v>
      </c>
      <c r="F1045" s="689">
        <v>19.89</v>
      </c>
      <c r="G1045" s="689">
        <v>21.84</v>
      </c>
      <c r="H1045" s="689">
        <v>20.149999999999999</v>
      </c>
      <c r="I1045" s="689">
        <v>17.88</v>
      </c>
      <c r="J1045" s="683">
        <v>17.670000000000002</v>
      </c>
      <c r="K1045" s="689">
        <v>20.11</v>
      </c>
      <c r="L1045" s="689">
        <v>22.95</v>
      </c>
      <c r="M1045" s="689">
        <v>19.66</v>
      </c>
      <c r="N1045" s="689">
        <v>22.08</v>
      </c>
      <c r="O1045" s="689">
        <v>20.62</v>
      </c>
      <c r="P1045" s="689">
        <v>21.28</v>
      </c>
      <c r="Q1045" s="689">
        <v>17.149999999999999</v>
      </c>
      <c r="R1045" s="676"/>
      <c r="S1045" s="694">
        <v>0.86111111111111116</v>
      </c>
      <c r="T1045" s="689">
        <f t="shared" si="73"/>
        <v>0</v>
      </c>
      <c r="U1045" s="689">
        <f t="shared" si="73"/>
        <v>0</v>
      </c>
      <c r="V1045" s="689">
        <f t="shared" si="73"/>
        <v>1.9999999999999574E-2</v>
      </c>
      <c r="W1045" s="689">
        <f t="shared" si="72"/>
        <v>0</v>
      </c>
      <c r="X1045" s="689">
        <f t="shared" si="72"/>
        <v>0</v>
      </c>
      <c r="Y1045" s="689">
        <f t="shared" si="72"/>
        <v>0</v>
      </c>
      <c r="Z1045" s="689">
        <f t="shared" si="72"/>
        <v>0</v>
      </c>
      <c r="AA1045" s="689">
        <f t="shared" si="72"/>
        <v>0</v>
      </c>
      <c r="AB1045" s="683">
        <f t="shared" si="72"/>
        <v>2.0000000000003126E-2</v>
      </c>
      <c r="AC1045" s="689">
        <f t="shared" si="72"/>
        <v>7.0000000000000284E-2</v>
      </c>
      <c r="AD1045" s="689">
        <f t="shared" si="72"/>
        <v>0</v>
      </c>
      <c r="AE1045" s="689">
        <f t="shared" si="74"/>
        <v>3.9999999999999147E-2</v>
      </c>
      <c r="AF1045" s="689">
        <f t="shared" si="74"/>
        <v>9.9999999999980105E-3</v>
      </c>
      <c r="AG1045" s="689">
        <f t="shared" si="74"/>
        <v>3.0000000000001137E-2</v>
      </c>
      <c r="AH1045" s="689">
        <f t="shared" si="74"/>
        <v>8.9999999999999858E-2</v>
      </c>
      <c r="AI1045" s="689">
        <f t="shared" si="74"/>
        <v>0</v>
      </c>
      <c r="AJ1045" s="10"/>
      <c r="AK1045" s="10"/>
      <c r="AL1045" s="10"/>
      <c r="AM1045" s="10"/>
      <c r="AN1045" s="10"/>
      <c r="AO1045" s="10"/>
      <c r="AP1045" s="10"/>
      <c r="AQ1045" s="10"/>
      <c r="AR1045" s="10"/>
      <c r="AS1045" s="10"/>
      <c r="AT1045" s="10"/>
      <c r="AU1045" s="10"/>
      <c r="AV1045" s="10"/>
      <c r="AW1045" s="10"/>
      <c r="AX1045" s="10"/>
      <c r="AY1045" s="10"/>
      <c r="AZ1045" s="10"/>
      <c r="BA1045" s="10"/>
      <c r="BB1045" s="10"/>
      <c r="BC1045" s="10"/>
      <c r="BD1045" s="10"/>
      <c r="BE1045" s="173"/>
    </row>
    <row r="1046" spans="1:57">
      <c r="A1046" s="688">
        <v>0.86458333333333337</v>
      </c>
      <c r="B1046" s="689">
        <v>19.25</v>
      </c>
      <c r="C1046" s="689">
        <v>21.16</v>
      </c>
      <c r="D1046" s="689">
        <v>20.95</v>
      </c>
      <c r="E1046" s="689">
        <v>19.75</v>
      </c>
      <c r="F1046" s="689">
        <v>19.899999999999999</v>
      </c>
      <c r="G1046" s="689">
        <v>22.02</v>
      </c>
      <c r="H1046" s="689">
        <v>20.149999999999999</v>
      </c>
      <c r="I1046" s="689">
        <v>17.88</v>
      </c>
      <c r="J1046" s="683">
        <v>17.670000000000002</v>
      </c>
      <c r="K1046" s="689">
        <v>20.440000000000001</v>
      </c>
      <c r="L1046" s="689">
        <v>23.05</v>
      </c>
      <c r="M1046" s="689">
        <v>19.66</v>
      </c>
      <c r="N1046" s="689">
        <v>22.08</v>
      </c>
      <c r="O1046" s="689">
        <v>20.67</v>
      </c>
      <c r="P1046" s="689">
        <v>21.62</v>
      </c>
      <c r="Q1046" s="689">
        <v>17.3</v>
      </c>
      <c r="R1046" s="676"/>
      <c r="S1046" s="694">
        <v>0.86458333333333337</v>
      </c>
      <c r="T1046" s="689">
        <f t="shared" si="73"/>
        <v>0</v>
      </c>
      <c r="U1046" s="689">
        <f t="shared" si="73"/>
        <v>0</v>
      </c>
      <c r="V1046" s="689">
        <f t="shared" si="73"/>
        <v>0</v>
      </c>
      <c r="W1046" s="689">
        <f t="shared" si="72"/>
        <v>7.0000000000000284E-2</v>
      </c>
      <c r="X1046" s="689">
        <f t="shared" si="72"/>
        <v>9.9999999999980105E-3</v>
      </c>
      <c r="Y1046" s="689">
        <f t="shared" si="72"/>
        <v>0.17999999999999972</v>
      </c>
      <c r="Z1046" s="689">
        <f t="shared" si="72"/>
        <v>0</v>
      </c>
      <c r="AA1046" s="689">
        <f t="shared" si="72"/>
        <v>0</v>
      </c>
      <c r="AB1046" s="683">
        <f t="shared" si="72"/>
        <v>0</v>
      </c>
      <c r="AC1046" s="689">
        <f t="shared" si="72"/>
        <v>0.33000000000000185</v>
      </c>
      <c r="AD1046" s="689">
        <f t="shared" si="72"/>
        <v>0.10000000000000142</v>
      </c>
      <c r="AE1046" s="689">
        <f t="shared" si="74"/>
        <v>0</v>
      </c>
      <c r="AF1046" s="689">
        <f t="shared" si="74"/>
        <v>0</v>
      </c>
      <c r="AG1046" s="689">
        <f t="shared" si="74"/>
        <v>5.0000000000000711E-2</v>
      </c>
      <c r="AH1046" s="689">
        <f t="shared" si="74"/>
        <v>0.33999999999999986</v>
      </c>
      <c r="AI1046" s="689">
        <f t="shared" si="74"/>
        <v>0.15000000000000213</v>
      </c>
      <c r="AJ1046" s="10"/>
      <c r="AK1046" s="10"/>
      <c r="AL1046" s="10"/>
      <c r="AM1046" s="10"/>
      <c r="AN1046" s="10"/>
      <c r="AO1046" s="10"/>
      <c r="AP1046" s="10"/>
      <c r="AQ1046" s="10"/>
      <c r="AR1046" s="10"/>
      <c r="AS1046" s="10"/>
      <c r="AT1046" s="10"/>
      <c r="AU1046" s="10"/>
      <c r="AV1046" s="10"/>
      <c r="AW1046" s="10"/>
      <c r="AX1046" s="10"/>
      <c r="AY1046" s="10"/>
      <c r="AZ1046" s="10"/>
      <c r="BA1046" s="10"/>
      <c r="BB1046" s="10"/>
      <c r="BC1046" s="10"/>
      <c r="BD1046" s="10"/>
      <c r="BE1046" s="173"/>
    </row>
    <row r="1047" spans="1:57">
      <c r="A1047" s="688">
        <v>0.86805555555555547</v>
      </c>
      <c r="B1047" s="689">
        <v>19.25</v>
      </c>
      <c r="C1047" s="689">
        <v>21.16</v>
      </c>
      <c r="D1047" s="689">
        <v>20.95</v>
      </c>
      <c r="E1047" s="689">
        <v>19.75</v>
      </c>
      <c r="F1047" s="689">
        <v>20.04</v>
      </c>
      <c r="G1047" s="689">
        <v>22.02</v>
      </c>
      <c r="H1047" s="689">
        <v>20.170000000000002</v>
      </c>
      <c r="I1047" s="689">
        <v>17.88</v>
      </c>
      <c r="J1047" s="683">
        <v>17.75</v>
      </c>
      <c r="K1047" s="689">
        <v>20.51</v>
      </c>
      <c r="L1047" s="689">
        <v>23.05</v>
      </c>
      <c r="M1047" s="689">
        <v>19.66</v>
      </c>
      <c r="N1047" s="689">
        <v>22.08</v>
      </c>
      <c r="O1047" s="689">
        <v>20.72</v>
      </c>
      <c r="P1047" s="689">
        <v>21.62</v>
      </c>
      <c r="Q1047" s="689">
        <v>17.3</v>
      </c>
      <c r="R1047" s="676"/>
      <c r="S1047" s="694">
        <v>0.86805555555555547</v>
      </c>
      <c r="T1047" s="689">
        <f t="shared" si="73"/>
        <v>0</v>
      </c>
      <c r="U1047" s="689">
        <f t="shared" si="73"/>
        <v>0</v>
      </c>
      <c r="V1047" s="689">
        <f t="shared" si="73"/>
        <v>0</v>
      </c>
      <c r="W1047" s="689">
        <f t="shared" si="72"/>
        <v>0</v>
      </c>
      <c r="X1047" s="689">
        <f t="shared" si="72"/>
        <v>0.14000000000000057</v>
      </c>
      <c r="Y1047" s="689">
        <f t="shared" si="72"/>
        <v>0</v>
      </c>
      <c r="Z1047" s="689">
        <f t="shared" si="72"/>
        <v>2.0000000000003126E-2</v>
      </c>
      <c r="AA1047" s="689">
        <f t="shared" si="72"/>
        <v>0</v>
      </c>
      <c r="AB1047" s="683">
        <f t="shared" si="72"/>
        <v>7.9999999999998295E-2</v>
      </c>
      <c r="AC1047" s="689">
        <f t="shared" si="72"/>
        <v>7.0000000000000284E-2</v>
      </c>
      <c r="AD1047" s="689">
        <f t="shared" si="72"/>
        <v>0</v>
      </c>
      <c r="AE1047" s="689">
        <f t="shared" si="74"/>
        <v>0</v>
      </c>
      <c r="AF1047" s="689">
        <f t="shared" si="74"/>
        <v>0</v>
      </c>
      <c r="AG1047" s="689">
        <f t="shared" si="74"/>
        <v>4.9999999999997158E-2</v>
      </c>
      <c r="AH1047" s="689">
        <f t="shared" si="74"/>
        <v>0</v>
      </c>
      <c r="AI1047" s="689">
        <f t="shared" si="74"/>
        <v>0</v>
      </c>
      <c r="AJ1047" s="10"/>
      <c r="AK1047" s="10"/>
      <c r="AL1047" s="10"/>
      <c r="AM1047" s="10"/>
      <c r="AN1047" s="10"/>
      <c r="AO1047" s="10"/>
      <c r="AP1047" s="10"/>
      <c r="AQ1047" s="10"/>
      <c r="AR1047" s="10"/>
      <c r="AS1047" s="10"/>
      <c r="AT1047" s="10"/>
      <c r="AU1047" s="10"/>
      <c r="AV1047" s="10"/>
      <c r="AW1047" s="10"/>
      <c r="AX1047" s="10"/>
      <c r="AY1047" s="10"/>
      <c r="AZ1047" s="10"/>
      <c r="BA1047" s="10"/>
      <c r="BB1047" s="10"/>
      <c r="BC1047" s="10"/>
      <c r="BD1047" s="10"/>
      <c r="BE1047" s="173"/>
    </row>
    <row r="1048" spans="1:57" ht="16" thickBot="1">
      <c r="A1048" s="688">
        <v>0.87152777777777779</v>
      </c>
      <c r="B1048" s="689">
        <v>19.25</v>
      </c>
      <c r="C1048" s="689">
        <v>21.16</v>
      </c>
      <c r="D1048" s="689">
        <v>20.95</v>
      </c>
      <c r="E1048" s="689">
        <v>19.78</v>
      </c>
      <c r="F1048" s="689">
        <v>20.13</v>
      </c>
      <c r="G1048" s="689">
        <v>22.04</v>
      </c>
      <c r="H1048" s="689">
        <v>20.170000000000002</v>
      </c>
      <c r="I1048" s="689">
        <v>17.88</v>
      </c>
      <c r="J1048" s="683">
        <v>17.75</v>
      </c>
      <c r="K1048" s="689">
        <v>20.51</v>
      </c>
      <c r="L1048" s="689">
        <v>23.05</v>
      </c>
      <c r="M1048" s="689">
        <v>19.66</v>
      </c>
      <c r="N1048" s="689">
        <v>22.08</v>
      </c>
      <c r="O1048" s="689">
        <v>20.75</v>
      </c>
      <c r="P1048" s="689">
        <v>21.62</v>
      </c>
      <c r="Q1048" s="689">
        <v>17.3</v>
      </c>
      <c r="R1048" s="676"/>
      <c r="S1048" s="694">
        <v>0.87152777777777779</v>
      </c>
      <c r="T1048" s="689">
        <f t="shared" si="73"/>
        <v>0</v>
      </c>
      <c r="U1048" s="689">
        <f t="shared" si="73"/>
        <v>0</v>
      </c>
      <c r="V1048" s="689">
        <f t="shared" si="73"/>
        <v>0</v>
      </c>
      <c r="W1048" s="689">
        <f t="shared" si="72"/>
        <v>3.0000000000001137E-2</v>
      </c>
      <c r="X1048" s="689">
        <f t="shared" si="72"/>
        <v>8.9999999999999858E-2</v>
      </c>
      <c r="Y1048" s="689">
        <f t="shared" si="72"/>
        <v>1.9999999999999574E-2</v>
      </c>
      <c r="Z1048" s="689">
        <f t="shared" si="72"/>
        <v>0</v>
      </c>
      <c r="AA1048" s="689">
        <f t="shared" si="72"/>
        <v>0</v>
      </c>
      <c r="AB1048" s="683">
        <f t="shared" si="72"/>
        <v>0</v>
      </c>
      <c r="AC1048" s="689">
        <f t="shared" si="72"/>
        <v>0</v>
      </c>
      <c r="AD1048" s="689">
        <f t="shared" si="72"/>
        <v>0</v>
      </c>
      <c r="AE1048" s="689">
        <f t="shared" si="74"/>
        <v>0</v>
      </c>
      <c r="AF1048" s="689">
        <f t="shared" si="74"/>
        <v>0</v>
      </c>
      <c r="AG1048" s="689">
        <f t="shared" si="74"/>
        <v>3.0000000000001137E-2</v>
      </c>
      <c r="AH1048" s="689">
        <f t="shared" si="74"/>
        <v>0</v>
      </c>
      <c r="AI1048" s="689">
        <f t="shared" si="74"/>
        <v>0</v>
      </c>
      <c r="AJ1048" s="10"/>
      <c r="AK1048" s="10"/>
      <c r="AL1048" s="10"/>
      <c r="AM1048" s="10"/>
      <c r="AN1048" s="10"/>
      <c r="AO1048" s="10"/>
      <c r="AP1048" s="10"/>
      <c r="AQ1048" s="10"/>
      <c r="AR1048" s="10"/>
      <c r="AS1048" s="10"/>
      <c r="AT1048" s="10"/>
      <c r="AU1048" s="10"/>
      <c r="AV1048" s="10"/>
      <c r="AW1048" s="10"/>
      <c r="AX1048" s="10"/>
      <c r="AY1048" s="10"/>
      <c r="AZ1048" s="10"/>
      <c r="BA1048" s="10"/>
      <c r="BB1048" s="10"/>
      <c r="BC1048" s="10"/>
      <c r="BD1048" s="10"/>
      <c r="BE1048" s="173"/>
    </row>
    <row r="1049" spans="1:57" ht="16" thickTop="1">
      <c r="A1049" s="693">
        <v>0.875</v>
      </c>
      <c r="B1049" s="685">
        <v>19.25</v>
      </c>
      <c r="C1049" s="685">
        <v>21.16</v>
      </c>
      <c r="D1049" s="685">
        <v>20.95</v>
      </c>
      <c r="E1049" s="685">
        <v>19.78</v>
      </c>
      <c r="F1049" s="685">
        <v>20.13</v>
      </c>
      <c r="G1049" s="685">
        <v>22.04</v>
      </c>
      <c r="H1049" s="685">
        <v>20.170000000000002</v>
      </c>
      <c r="I1049" s="685">
        <v>17.88</v>
      </c>
      <c r="J1049" s="686">
        <v>17.75</v>
      </c>
      <c r="K1049" s="685">
        <v>20.51</v>
      </c>
      <c r="L1049" s="685">
        <v>23.12</v>
      </c>
      <c r="M1049" s="685">
        <v>19.66</v>
      </c>
      <c r="N1049" s="685">
        <v>22.08</v>
      </c>
      <c r="O1049" s="685">
        <v>20.75</v>
      </c>
      <c r="P1049" s="685">
        <v>21.62</v>
      </c>
      <c r="Q1049" s="685">
        <v>17.3</v>
      </c>
      <c r="R1049" s="676"/>
      <c r="S1049" s="684">
        <v>0.875</v>
      </c>
      <c r="T1049" s="685">
        <f t="shared" si="73"/>
        <v>0</v>
      </c>
      <c r="U1049" s="685">
        <f t="shared" si="73"/>
        <v>0</v>
      </c>
      <c r="V1049" s="685">
        <f t="shared" si="73"/>
        <v>0</v>
      </c>
      <c r="W1049" s="685">
        <f t="shared" si="72"/>
        <v>0</v>
      </c>
      <c r="X1049" s="685">
        <f t="shared" si="72"/>
        <v>0</v>
      </c>
      <c r="Y1049" s="685">
        <f t="shared" si="72"/>
        <v>0</v>
      </c>
      <c r="Z1049" s="685">
        <f t="shared" si="72"/>
        <v>0</v>
      </c>
      <c r="AA1049" s="685">
        <f t="shared" si="72"/>
        <v>0</v>
      </c>
      <c r="AB1049" s="686">
        <f t="shared" si="72"/>
        <v>0</v>
      </c>
      <c r="AC1049" s="685">
        <f t="shared" si="72"/>
        <v>0</v>
      </c>
      <c r="AD1049" s="685">
        <f t="shared" si="72"/>
        <v>7.0000000000000284E-2</v>
      </c>
      <c r="AE1049" s="685">
        <f t="shared" si="74"/>
        <v>0</v>
      </c>
      <c r="AF1049" s="685">
        <f t="shared" si="74"/>
        <v>0</v>
      </c>
      <c r="AG1049" s="685">
        <f t="shared" si="74"/>
        <v>0</v>
      </c>
      <c r="AH1049" s="685">
        <f t="shared" si="74"/>
        <v>0</v>
      </c>
      <c r="AI1049" s="685">
        <f t="shared" si="74"/>
        <v>0</v>
      </c>
      <c r="AJ1049" s="10"/>
      <c r="AK1049" s="10"/>
      <c r="AL1049" s="10"/>
      <c r="AM1049" s="10"/>
      <c r="AN1049" s="10"/>
      <c r="AO1049" s="10"/>
      <c r="AP1049" s="10"/>
      <c r="AQ1049" s="10"/>
      <c r="AR1049" s="10"/>
      <c r="AS1049" s="10"/>
      <c r="AT1049" s="10"/>
      <c r="AU1049" s="10"/>
      <c r="AV1049" s="10"/>
      <c r="AW1049" s="10"/>
      <c r="AX1049" s="10"/>
      <c r="AY1049" s="10"/>
      <c r="AZ1049" s="10"/>
      <c r="BA1049" s="10"/>
      <c r="BB1049" s="10"/>
      <c r="BC1049" s="10"/>
      <c r="BD1049" s="10"/>
      <c r="BE1049" s="173"/>
    </row>
    <row r="1050" spans="1:57">
      <c r="A1050" s="688">
        <v>0.87847222222222221</v>
      </c>
      <c r="B1050" s="689">
        <v>19.329999999999998</v>
      </c>
      <c r="C1050" s="689">
        <v>21.16</v>
      </c>
      <c r="D1050" s="689">
        <v>20.95</v>
      </c>
      <c r="E1050" s="689">
        <v>19.78</v>
      </c>
      <c r="F1050" s="689">
        <v>20.13</v>
      </c>
      <c r="G1050" s="689">
        <v>22.04</v>
      </c>
      <c r="H1050" s="689">
        <v>20.170000000000002</v>
      </c>
      <c r="I1050" s="689">
        <v>17.88</v>
      </c>
      <c r="J1050" s="683">
        <v>17.75</v>
      </c>
      <c r="K1050" s="689">
        <v>20.52</v>
      </c>
      <c r="L1050" s="689">
        <v>23.12</v>
      </c>
      <c r="M1050" s="689">
        <v>19.66</v>
      </c>
      <c r="N1050" s="689">
        <v>22.08</v>
      </c>
      <c r="O1050" s="689">
        <v>20.85</v>
      </c>
      <c r="P1050" s="689">
        <v>21.62</v>
      </c>
      <c r="Q1050" s="689">
        <v>17.309999999999999</v>
      </c>
      <c r="R1050" s="676"/>
      <c r="S1050" s="694">
        <v>0.87847222222222221</v>
      </c>
      <c r="T1050" s="689">
        <f t="shared" si="73"/>
        <v>7.9999999999998295E-2</v>
      </c>
      <c r="U1050" s="689">
        <f t="shared" si="73"/>
        <v>0</v>
      </c>
      <c r="V1050" s="689">
        <f t="shared" si="73"/>
        <v>0</v>
      </c>
      <c r="W1050" s="689">
        <f t="shared" si="72"/>
        <v>0</v>
      </c>
      <c r="X1050" s="689">
        <f t="shared" si="72"/>
        <v>0</v>
      </c>
      <c r="Y1050" s="689">
        <f t="shared" si="72"/>
        <v>0</v>
      </c>
      <c r="Z1050" s="689">
        <f t="shared" si="72"/>
        <v>0</v>
      </c>
      <c r="AA1050" s="689">
        <f t="shared" si="72"/>
        <v>0</v>
      </c>
      <c r="AB1050" s="683">
        <f t="shared" si="72"/>
        <v>0</v>
      </c>
      <c r="AC1050" s="689">
        <f t="shared" si="72"/>
        <v>9.9999999999980105E-3</v>
      </c>
      <c r="AD1050" s="689">
        <f t="shared" si="72"/>
        <v>0</v>
      </c>
      <c r="AE1050" s="689">
        <f t="shared" si="74"/>
        <v>0</v>
      </c>
      <c r="AF1050" s="689">
        <f t="shared" si="74"/>
        <v>0</v>
      </c>
      <c r="AG1050" s="689">
        <f t="shared" si="74"/>
        <v>0.10000000000000142</v>
      </c>
      <c r="AH1050" s="689">
        <f t="shared" si="74"/>
        <v>0</v>
      </c>
      <c r="AI1050" s="689">
        <f t="shared" si="74"/>
        <v>9.9999999999980105E-3</v>
      </c>
      <c r="AJ1050" s="10"/>
      <c r="AK1050" s="10"/>
      <c r="AL1050" s="10"/>
      <c r="AM1050" s="10"/>
      <c r="AN1050" s="10"/>
      <c r="AO1050" s="10"/>
      <c r="AP1050" s="10"/>
      <c r="AQ1050" s="10"/>
      <c r="AR1050" s="10"/>
      <c r="AS1050" s="10"/>
      <c r="AT1050" s="10"/>
      <c r="AU1050" s="10"/>
      <c r="AV1050" s="10"/>
      <c r="AW1050" s="10"/>
      <c r="AX1050" s="10"/>
      <c r="AY1050" s="10"/>
      <c r="AZ1050" s="10"/>
      <c r="BA1050" s="10"/>
      <c r="BB1050" s="10"/>
      <c r="BC1050" s="10"/>
      <c r="BD1050" s="10"/>
      <c r="BE1050" s="173"/>
    </row>
    <row r="1051" spans="1:57">
      <c r="A1051" s="688">
        <v>0.88194444444444453</v>
      </c>
      <c r="B1051" s="689">
        <v>19.329999999999998</v>
      </c>
      <c r="C1051" s="689">
        <v>21.16</v>
      </c>
      <c r="D1051" s="689">
        <v>20.95</v>
      </c>
      <c r="E1051" s="689">
        <v>19.850000000000001</v>
      </c>
      <c r="F1051" s="689">
        <v>20.13</v>
      </c>
      <c r="G1051" s="689">
        <v>22.04</v>
      </c>
      <c r="H1051" s="689">
        <v>20.170000000000002</v>
      </c>
      <c r="I1051" s="689">
        <v>17.88</v>
      </c>
      <c r="J1051" s="683">
        <v>17.75</v>
      </c>
      <c r="K1051" s="689">
        <v>20.52</v>
      </c>
      <c r="L1051" s="689">
        <v>23.12</v>
      </c>
      <c r="M1051" s="689">
        <v>19.66</v>
      </c>
      <c r="N1051" s="689">
        <v>22.08</v>
      </c>
      <c r="O1051" s="689">
        <v>20.88</v>
      </c>
      <c r="P1051" s="689">
        <v>21.62</v>
      </c>
      <c r="Q1051" s="689">
        <v>17.309999999999999</v>
      </c>
      <c r="R1051" s="676"/>
      <c r="S1051" s="694">
        <v>0.88194444444444453</v>
      </c>
      <c r="T1051" s="689">
        <f t="shared" si="73"/>
        <v>0</v>
      </c>
      <c r="U1051" s="689">
        <f t="shared" si="73"/>
        <v>0</v>
      </c>
      <c r="V1051" s="689">
        <f t="shared" si="73"/>
        <v>0</v>
      </c>
      <c r="W1051" s="689">
        <f t="shared" si="72"/>
        <v>7.0000000000000284E-2</v>
      </c>
      <c r="X1051" s="689">
        <f t="shared" si="72"/>
        <v>0</v>
      </c>
      <c r="Y1051" s="689">
        <f t="shared" si="72"/>
        <v>0</v>
      </c>
      <c r="Z1051" s="689">
        <f t="shared" si="72"/>
        <v>0</v>
      </c>
      <c r="AA1051" s="689">
        <f t="shared" si="72"/>
        <v>0</v>
      </c>
      <c r="AB1051" s="683">
        <f t="shared" si="72"/>
        <v>0</v>
      </c>
      <c r="AC1051" s="689">
        <f t="shared" si="72"/>
        <v>0</v>
      </c>
      <c r="AD1051" s="689">
        <f t="shared" si="72"/>
        <v>0</v>
      </c>
      <c r="AE1051" s="689">
        <f t="shared" si="74"/>
        <v>0</v>
      </c>
      <c r="AF1051" s="689">
        <f t="shared" si="74"/>
        <v>0</v>
      </c>
      <c r="AG1051" s="689">
        <f t="shared" si="74"/>
        <v>2.9999999999997584E-2</v>
      </c>
      <c r="AH1051" s="689">
        <f t="shared" si="74"/>
        <v>0</v>
      </c>
      <c r="AI1051" s="689">
        <f t="shared" si="74"/>
        <v>0</v>
      </c>
      <c r="AJ1051" s="10"/>
      <c r="AK1051" s="10"/>
      <c r="AL1051" s="10"/>
      <c r="AM1051" s="10"/>
      <c r="AN1051" s="10"/>
      <c r="AO1051" s="10"/>
      <c r="AP1051" s="10"/>
      <c r="AQ1051" s="10"/>
      <c r="AR1051" s="10"/>
      <c r="AS1051" s="10"/>
      <c r="AT1051" s="10"/>
      <c r="AU1051" s="10"/>
      <c r="AV1051" s="10"/>
      <c r="AW1051" s="10"/>
      <c r="AX1051" s="10"/>
      <c r="AY1051" s="10"/>
      <c r="AZ1051" s="10"/>
      <c r="BA1051" s="10"/>
      <c r="BB1051" s="10"/>
      <c r="BC1051" s="10"/>
      <c r="BD1051" s="10"/>
      <c r="BE1051" s="173"/>
    </row>
    <row r="1052" spans="1:57">
      <c r="A1052" s="688">
        <v>0.88541666666666663</v>
      </c>
      <c r="B1052" s="689">
        <v>19.329999999999998</v>
      </c>
      <c r="C1052" s="689">
        <v>21.19</v>
      </c>
      <c r="D1052" s="689">
        <v>20.95</v>
      </c>
      <c r="E1052" s="689">
        <v>19.850000000000001</v>
      </c>
      <c r="F1052" s="689">
        <v>20.13</v>
      </c>
      <c r="G1052" s="689">
        <v>22.17</v>
      </c>
      <c r="H1052" s="689">
        <v>20.170000000000002</v>
      </c>
      <c r="I1052" s="689">
        <v>17.88</v>
      </c>
      <c r="J1052" s="683">
        <v>17.75</v>
      </c>
      <c r="K1052" s="689">
        <v>20.52</v>
      </c>
      <c r="L1052" s="689">
        <v>23.18</v>
      </c>
      <c r="M1052" s="689">
        <v>19.66</v>
      </c>
      <c r="N1052" s="689">
        <v>22.31</v>
      </c>
      <c r="O1052" s="689">
        <v>20.9</v>
      </c>
      <c r="P1052" s="689">
        <v>21.62</v>
      </c>
      <c r="Q1052" s="689">
        <v>17.309999999999999</v>
      </c>
      <c r="R1052" s="676"/>
      <c r="S1052" s="694">
        <v>0.88541666666666663</v>
      </c>
      <c r="T1052" s="689">
        <f t="shared" si="73"/>
        <v>0</v>
      </c>
      <c r="U1052" s="689">
        <f t="shared" si="73"/>
        <v>3.0000000000001137E-2</v>
      </c>
      <c r="V1052" s="689">
        <f t="shared" si="73"/>
        <v>0</v>
      </c>
      <c r="W1052" s="689">
        <f t="shared" si="72"/>
        <v>0</v>
      </c>
      <c r="X1052" s="689">
        <f t="shared" si="72"/>
        <v>0</v>
      </c>
      <c r="Y1052" s="689">
        <f t="shared" si="72"/>
        <v>0.13000000000000256</v>
      </c>
      <c r="Z1052" s="689">
        <f t="shared" si="72"/>
        <v>0</v>
      </c>
      <c r="AA1052" s="689">
        <f t="shared" si="72"/>
        <v>0</v>
      </c>
      <c r="AB1052" s="683">
        <f t="shared" si="72"/>
        <v>0</v>
      </c>
      <c r="AC1052" s="689">
        <f t="shared" si="72"/>
        <v>0</v>
      </c>
      <c r="AD1052" s="689">
        <f t="shared" si="72"/>
        <v>5.9999999999998721E-2</v>
      </c>
      <c r="AE1052" s="689">
        <f t="shared" si="74"/>
        <v>0</v>
      </c>
      <c r="AF1052" s="689">
        <f t="shared" si="74"/>
        <v>0.23000000000000043</v>
      </c>
      <c r="AG1052" s="689">
        <f t="shared" si="74"/>
        <v>1.9999999999999574E-2</v>
      </c>
      <c r="AH1052" s="689">
        <f t="shared" si="74"/>
        <v>0</v>
      </c>
      <c r="AI1052" s="689">
        <f t="shared" si="74"/>
        <v>0</v>
      </c>
      <c r="AJ1052" s="10"/>
      <c r="AK1052" s="10"/>
      <c r="AL1052" s="10"/>
      <c r="AM1052" s="10"/>
      <c r="AN1052" s="10"/>
      <c r="AO1052" s="10"/>
      <c r="AP1052" s="10"/>
      <c r="AQ1052" s="10"/>
      <c r="AR1052" s="10"/>
      <c r="AS1052" s="10"/>
      <c r="AT1052" s="10"/>
      <c r="AU1052" s="10"/>
      <c r="AV1052" s="10"/>
      <c r="AW1052" s="10"/>
      <c r="AX1052" s="10"/>
      <c r="AY1052" s="10"/>
      <c r="AZ1052" s="10"/>
      <c r="BA1052" s="10"/>
      <c r="BB1052" s="10"/>
      <c r="BC1052" s="10"/>
      <c r="BD1052" s="10"/>
      <c r="BE1052" s="173"/>
    </row>
    <row r="1053" spans="1:57">
      <c r="A1053" s="688">
        <v>0.88888888888888884</v>
      </c>
      <c r="B1053" s="689">
        <v>19.329999999999998</v>
      </c>
      <c r="C1053" s="689">
        <v>21.19</v>
      </c>
      <c r="D1053" s="689">
        <v>20.95</v>
      </c>
      <c r="E1053" s="689">
        <v>19.850000000000001</v>
      </c>
      <c r="F1053" s="689">
        <v>20.13</v>
      </c>
      <c r="G1053" s="689">
        <v>22.23</v>
      </c>
      <c r="H1053" s="689">
        <v>20.170000000000002</v>
      </c>
      <c r="I1053" s="689">
        <v>17.88</v>
      </c>
      <c r="J1053" s="683">
        <v>17.75</v>
      </c>
      <c r="K1053" s="689">
        <v>20.52</v>
      </c>
      <c r="L1053" s="689">
        <v>23.18</v>
      </c>
      <c r="M1053" s="689">
        <v>19.66</v>
      </c>
      <c r="N1053" s="689">
        <v>22.34</v>
      </c>
      <c r="O1053" s="689">
        <v>20.93</v>
      </c>
      <c r="P1053" s="689">
        <v>21.62</v>
      </c>
      <c r="Q1053" s="689">
        <v>17.309999999999999</v>
      </c>
      <c r="R1053" s="676"/>
      <c r="S1053" s="694">
        <v>0.88888888888888884</v>
      </c>
      <c r="T1053" s="689">
        <f t="shared" si="73"/>
        <v>0</v>
      </c>
      <c r="U1053" s="689">
        <f t="shared" si="73"/>
        <v>0</v>
      </c>
      <c r="V1053" s="689">
        <f t="shared" si="73"/>
        <v>0</v>
      </c>
      <c r="W1053" s="689">
        <f t="shared" si="72"/>
        <v>0</v>
      </c>
      <c r="X1053" s="689">
        <f t="shared" si="72"/>
        <v>0</v>
      </c>
      <c r="Y1053" s="689">
        <f t="shared" si="72"/>
        <v>5.9999999999998721E-2</v>
      </c>
      <c r="Z1053" s="689">
        <f t="shared" si="72"/>
        <v>0</v>
      </c>
      <c r="AA1053" s="689">
        <f t="shared" si="72"/>
        <v>0</v>
      </c>
      <c r="AB1053" s="683">
        <f t="shared" si="72"/>
        <v>0</v>
      </c>
      <c r="AC1053" s="689">
        <f t="shared" si="72"/>
        <v>0</v>
      </c>
      <c r="AD1053" s="689">
        <f t="shared" si="72"/>
        <v>0</v>
      </c>
      <c r="AE1053" s="689">
        <f t="shared" si="74"/>
        <v>0</v>
      </c>
      <c r="AF1053" s="689">
        <f t="shared" si="74"/>
        <v>3.0000000000001137E-2</v>
      </c>
      <c r="AG1053" s="689">
        <f t="shared" si="74"/>
        <v>3.0000000000001137E-2</v>
      </c>
      <c r="AH1053" s="689">
        <f t="shared" si="74"/>
        <v>0</v>
      </c>
      <c r="AI1053" s="689">
        <f t="shared" si="74"/>
        <v>0</v>
      </c>
      <c r="AJ1053" s="10"/>
      <c r="AK1053" s="10"/>
      <c r="AL1053" s="10"/>
      <c r="AM1053" s="10"/>
      <c r="AN1053" s="10"/>
      <c r="AO1053" s="10"/>
      <c r="AP1053" s="10"/>
      <c r="AQ1053" s="10"/>
      <c r="AR1053" s="10"/>
      <c r="AS1053" s="10"/>
      <c r="AT1053" s="10"/>
      <c r="AU1053" s="10"/>
      <c r="AV1053" s="10"/>
      <c r="AW1053" s="10"/>
      <c r="AX1053" s="10"/>
      <c r="AY1053" s="10"/>
      <c r="AZ1053" s="10"/>
      <c r="BA1053" s="10"/>
      <c r="BB1053" s="10"/>
      <c r="BC1053" s="10"/>
      <c r="BD1053" s="10"/>
      <c r="BE1053" s="173"/>
    </row>
    <row r="1054" spans="1:57">
      <c r="A1054" s="688">
        <v>0.89236111111111116</v>
      </c>
      <c r="B1054" s="689">
        <v>19.329999999999998</v>
      </c>
      <c r="C1054" s="689">
        <v>21.19</v>
      </c>
      <c r="D1054" s="689">
        <v>21</v>
      </c>
      <c r="E1054" s="689">
        <v>19.850000000000001</v>
      </c>
      <c r="F1054" s="689">
        <v>20.16</v>
      </c>
      <c r="G1054" s="689">
        <v>22.23</v>
      </c>
      <c r="H1054" s="689">
        <v>20.170000000000002</v>
      </c>
      <c r="I1054" s="689">
        <v>17.88</v>
      </c>
      <c r="J1054" s="683">
        <v>17.75</v>
      </c>
      <c r="K1054" s="689">
        <v>20.52</v>
      </c>
      <c r="L1054" s="689">
        <v>23.21</v>
      </c>
      <c r="M1054" s="689">
        <v>19.66</v>
      </c>
      <c r="N1054" s="689">
        <v>22.34</v>
      </c>
      <c r="O1054" s="689">
        <v>21</v>
      </c>
      <c r="P1054" s="689">
        <v>21.62</v>
      </c>
      <c r="Q1054" s="689">
        <v>17.38</v>
      </c>
      <c r="R1054" s="676"/>
      <c r="S1054" s="694">
        <v>0.89236111111111116</v>
      </c>
      <c r="T1054" s="689">
        <f t="shared" si="73"/>
        <v>0</v>
      </c>
      <c r="U1054" s="689">
        <f t="shared" si="73"/>
        <v>0</v>
      </c>
      <c r="V1054" s="689">
        <f t="shared" si="73"/>
        <v>5.0000000000000711E-2</v>
      </c>
      <c r="W1054" s="689">
        <f t="shared" si="72"/>
        <v>0</v>
      </c>
      <c r="X1054" s="689">
        <f t="shared" si="72"/>
        <v>3.0000000000001137E-2</v>
      </c>
      <c r="Y1054" s="689">
        <f t="shared" si="72"/>
        <v>0</v>
      </c>
      <c r="Z1054" s="689">
        <f t="shared" si="72"/>
        <v>0</v>
      </c>
      <c r="AA1054" s="689">
        <f t="shared" si="72"/>
        <v>0</v>
      </c>
      <c r="AB1054" s="683">
        <f t="shared" si="72"/>
        <v>0</v>
      </c>
      <c r="AC1054" s="689">
        <f t="shared" si="72"/>
        <v>0</v>
      </c>
      <c r="AD1054" s="689">
        <f t="shared" si="72"/>
        <v>3.0000000000001137E-2</v>
      </c>
      <c r="AE1054" s="689">
        <f t="shared" si="74"/>
        <v>0</v>
      </c>
      <c r="AF1054" s="689">
        <f t="shared" si="74"/>
        <v>0</v>
      </c>
      <c r="AG1054" s="689">
        <f t="shared" si="74"/>
        <v>7.0000000000000284E-2</v>
      </c>
      <c r="AH1054" s="689">
        <f t="shared" si="74"/>
        <v>0</v>
      </c>
      <c r="AI1054" s="689">
        <f t="shared" si="74"/>
        <v>7.0000000000000284E-2</v>
      </c>
      <c r="AJ1054" s="10"/>
      <c r="AK1054" s="10"/>
      <c r="AL1054" s="10"/>
      <c r="AM1054" s="10"/>
      <c r="AN1054" s="10"/>
      <c r="AO1054" s="10"/>
      <c r="AP1054" s="10"/>
      <c r="AQ1054" s="10"/>
      <c r="AR1054" s="10"/>
      <c r="AS1054" s="10"/>
      <c r="AT1054" s="10"/>
      <c r="AU1054" s="10"/>
      <c r="AV1054" s="10"/>
      <c r="AW1054" s="10"/>
      <c r="AX1054" s="10"/>
      <c r="AY1054" s="10"/>
      <c r="AZ1054" s="10"/>
      <c r="BA1054" s="10"/>
      <c r="BB1054" s="10"/>
      <c r="BC1054" s="10"/>
      <c r="BD1054" s="10"/>
      <c r="BE1054" s="173"/>
    </row>
    <row r="1055" spans="1:57">
      <c r="A1055" s="688">
        <v>0.89583333333333337</v>
      </c>
      <c r="B1055" s="689">
        <v>19.59</v>
      </c>
      <c r="C1055" s="689">
        <v>21.32</v>
      </c>
      <c r="D1055" s="689">
        <v>21</v>
      </c>
      <c r="E1055" s="689">
        <v>19.86</v>
      </c>
      <c r="F1055" s="689">
        <v>20.52</v>
      </c>
      <c r="G1055" s="689">
        <v>22.23</v>
      </c>
      <c r="H1055" s="689">
        <v>20.170000000000002</v>
      </c>
      <c r="I1055" s="689">
        <v>17.98</v>
      </c>
      <c r="J1055" s="683">
        <v>17.75</v>
      </c>
      <c r="K1055" s="689">
        <v>20.52</v>
      </c>
      <c r="L1055" s="689">
        <v>23.21</v>
      </c>
      <c r="M1055" s="689">
        <v>19.66</v>
      </c>
      <c r="N1055" s="689">
        <v>22.34</v>
      </c>
      <c r="O1055" s="689">
        <v>21</v>
      </c>
      <c r="P1055" s="689">
        <v>21.62</v>
      </c>
      <c r="Q1055" s="689">
        <v>17.399999999999999</v>
      </c>
      <c r="R1055" s="676"/>
      <c r="S1055" s="694">
        <v>0.89583333333333337</v>
      </c>
      <c r="T1055" s="689">
        <f t="shared" si="73"/>
        <v>0.26000000000000156</v>
      </c>
      <c r="U1055" s="689">
        <f t="shared" si="73"/>
        <v>0.12999999999999901</v>
      </c>
      <c r="V1055" s="689">
        <f t="shared" si="73"/>
        <v>0</v>
      </c>
      <c r="W1055" s="689">
        <f t="shared" si="72"/>
        <v>9.9999999999980105E-3</v>
      </c>
      <c r="X1055" s="689">
        <f t="shared" si="72"/>
        <v>0.35999999999999943</v>
      </c>
      <c r="Y1055" s="689">
        <f t="shared" si="72"/>
        <v>0</v>
      </c>
      <c r="Z1055" s="689">
        <f t="shared" si="72"/>
        <v>0</v>
      </c>
      <c r="AA1055" s="689">
        <f t="shared" si="72"/>
        <v>0.10000000000000142</v>
      </c>
      <c r="AB1055" s="683">
        <f t="shared" si="72"/>
        <v>0</v>
      </c>
      <c r="AC1055" s="689">
        <f t="shared" si="72"/>
        <v>0</v>
      </c>
      <c r="AD1055" s="689">
        <f t="shared" si="72"/>
        <v>0</v>
      </c>
      <c r="AE1055" s="689">
        <f t="shared" si="74"/>
        <v>0</v>
      </c>
      <c r="AF1055" s="689">
        <f t="shared" si="74"/>
        <v>0</v>
      </c>
      <c r="AG1055" s="689">
        <f t="shared" si="74"/>
        <v>0</v>
      </c>
      <c r="AH1055" s="689">
        <f t="shared" si="74"/>
        <v>0</v>
      </c>
      <c r="AI1055" s="689">
        <f t="shared" si="74"/>
        <v>1.9999999999999574E-2</v>
      </c>
      <c r="AJ1055" s="10"/>
      <c r="AK1055" s="10"/>
      <c r="AL1055" s="10"/>
      <c r="AM1055" s="10"/>
      <c r="AN1055" s="10"/>
      <c r="AO1055" s="10"/>
      <c r="AP1055" s="10"/>
      <c r="AQ1055" s="10"/>
      <c r="AR1055" s="10"/>
      <c r="AS1055" s="10"/>
      <c r="AT1055" s="10"/>
      <c r="AU1055" s="10"/>
      <c r="AV1055" s="10"/>
      <c r="AW1055" s="10"/>
      <c r="AX1055" s="10"/>
      <c r="AY1055" s="10"/>
      <c r="AZ1055" s="10"/>
      <c r="BA1055" s="10"/>
      <c r="BB1055" s="10"/>
      <c r="BC1055" s="10"/>
      <c r="BD1055" s="10"/>
      <c r="BE1055" s="173"/>
    </row>
    <row r="1056" spans="1:57">
      <c r="A1056" s="688">
        <v>0.89930555555555547</v>
      </c>
      <c r="B1056" s="689">
        <v>19.59</v>
      </c>
      <c r="C1056" s="689">
        <v>21.32</v>
      </c>
      <c r="D1056" s="689">
        <v>21</v>
      </c>
      <c r="E1056" s="689">
        <v>19.86</v>
      </c>
      <c r="F1056" s="689">
        <v>20.52</v>
      </c>
      <c r="G1056" s="689">
        <v>22.23</v>
      </c>
      <c r="H1056" s="689">
        <v>20.48</v>
      </c>
      <c r="I1056" s="689">
        <v>17.98</v>
      </c>
      <c r="J1056" s="683">
        <v>17.75</v>
      </c>
      <c r="K1056" s="689">
        <v>20.52</v>
      </c>
      <c r="L1056" s="689">
        <v>23.21</v>
      </c>
      <c r="M1056" s="689">
        <v>19.66</v>
      </c>
      <c r="N1056" s="689">
        <v>22.34</v>
      </c>
      <c r="O1056" s="689">
        <v>21.02</v>
      </c>
      <c r="P1056" s="689">
        <v>21.62</v>
      </c>
      <c r="Q1056" s="689">
        <v>17.48</v>
      </c>
      <c r="R1056" s="676"/>
      <c r="S1056" s="694">
        <v>0.89930555555555547</v>
      </c>
      <c r="T1056" s="689">
        <f t="shared" si="73"/>
        <v>0</v>
      </c>
      <c r="U1056" s="689">
        <f t="shared" si="73"/>
        <v>0</v>
      </c>
      <c r="V1056" s="689">
        <f t="shared" si="73"/>
        <v>0</v>
      </c>
      <c r="W1056" s="689">
        <f t="shared" si="72"/>
        <v>0</v>
      </c>
      <c r="X1056" s="689">
        <f t="shared" si="72"/>
        <v>0</v>
      </c>
      <c r="Y1056" s="689">
        <f t="shared" si="72"/>
        <v>0</v>
      </c>
      <c r="Z1056" s="689">
        <f t="shared" si="72"/>
        <v>0.30999999999999872</v>
      </c>
      <c r="AA1056" s="689">
        <f t="shared" si="72"/>
        <v>0</v>
      </c>
      <c r="AB1056" s="683">
        <f t="shared" si="72"/>
        <v>0</v>
      </c>
      <c r="AC1056" s="689">
        <f t="shared" si="72"/>
        <v>0</v>
      </c>
      <c r="AD1056" s="689">
        <f t="shared" si="72"/>
        <v>0</v>
      </c>
      <c r="AE1056" s="689">
        <f t="shared" si="74"/>
        <v>0</v>
      </c>
      <c r="AF1056" s="689">
        <f t="shared" si="74"/>
        <v>0</v>
      </c>
      <c r="AG1056" s="689">
        <f t="shared" si="74"/>
        <v>1.9999999999999574E-2</v>
      </c>
      <c r="AH1056" s="689">
        <f t="shared" si="74"/>
        <v>0</v>
      </c>
      <c r="AI1056" s="689">
        <f t="shared" si="74"/>
        <v>8.0000000000001847E-2</v>
      </c>
      <c r="AJ1056" s="10"/>
      <c r="AK1056" s="10"/>
      <c r="AL1056" s="10"/>
      <c r="AM1056" s="10"/>
      <c r="AN1056" s="10"/>
      <c r="AO1056" s="10"/>
      <c r="AP1056" s="10"/>
      <c r="AQ1056" s="10"/>
      <c r="AR1056" s="10"/>
      <c r="AS1056" s="10"/>
      <c r="AT1056" s="10"/>
      <c r="AU1056" s="10"/>
      <c r="AV1056" s="10"/>
      <c r="AW1056" s="10"/>
      <c r="AX1056" s="10"/>
      <c r="AY1056" s="10"/>
      <c r="AZ1056" s="10"/>
      <c r="BA1056" s="10"/>
      <c r="BB1056" s="10"/>
      <c r="BC1056" s="10"/>
      <c r="BD1056" s="10"/>
      <c r="BE1056" s="173"/>
    </row>
    <row r="1057" spans="1:57">
      <c r="A1057" s="688">
        <v>0.90277777777777779</v>
      </c>
      <c r="B1057" s="689">
        <v>19.59</v>
      </c>
      <c r="C1057" s="689">
        <v>21.32</v>
      </c>
      <c r="D1057" s="689">
        <v>21</v>
      </c>
      <c r="E1057" s="689">
        <v>19.95</v>
      </c>
      <c r="F1057" s="689">
        <v>20.55</v>
      </c>
      <c r="G1057" s="689">
        <v>22.24</v>
      </c>
      <c r="H1057" s="689">
        <v>20.48</v>
      </c>
      <c r="I1057" s="689">
        <v>17.989999999999998</v>
      </c>
      <c r="J1057" s="683">
        <v>17.75</v>
      </c>
      <c r="K1057" s="689">
        <v>20.52</v>
      </c>
      <c r="L1057" s="689">
        <v>23.21</v>
      </c>
      <c r="M1057" s="689">
        <v>19.68</v>
      </c>
      <c r="N1057" s="689">
        <v>22.51</v>
      </c>
      <c r="O1057" s="689">
        <v>21.09</v>
      </c>
      <c r="P1057" s="689">
        <v>21.62</v>
      </c>
      <c r="Q1057" s="689">
        <v>17.48</v>
      </c>
      <c r="R1057" s="676"/>
      <c r="S1057" s="694">
        <v>0.90277777777777779</v>
      </c>
      <c r="T1057" s="689">
        <f t="shared" si="73"/>
        <v>0</v>
      </c>
      <c r="U1057" s="689">
        <f t="shared" si="73"/>
        <v>0</v>
      </c>
      <c r="V1057" s="689">
        <f t="shared" si="73"/>
        <v>0</v>
      </c>
      <c r="W1057" s="689">
        <f t="shared" si="72"/>
        <v>8.9999999999999858E-2</v>
      </c>
      <c r="X1057" s="689">
        <f t="shared" si="72"/>
        <v>3.0000000000001137E-2</v>
      </c>
      <c r="Y1057" s="689">
        <f t="shared" si="72"/>
        <v>9.9999999999980105E-3</v>
      </c>
      <c r="Z1057" s="689">
        <f t="shared" si="72"/>
        <v>0</v>
      </c>
      <c r="AA1057" s="689">
        <f t="shared" si="72"/>
        <v>9.9999999999980105E-3</v>
      </c>
      <c r="AB1057" s="683">
        <f t="shared" si="72"/>
        <v>0</v>
      </c>
      <c r="AC1057" s="689">
        <f t="shared" si="72"/>
        <v>0</v>
      </c>
      <c r="AD1057" s="689">
        <f t="shared" si="72"/>
        <v>0</v>
      </c>
      <c r="AE1057" s="689">
        <f t="shared" si="74"/>
        <v>1.9999999999999574E-2</v>
      </c>
      <c r="AF1057" s="689">
        <f t="shared" si="74"/>
        <v>0.17000000000000171</v>
      </c>
      <c r="AG1057" s="689">
        <f t="shared" si="74"/>
        <v>7.0000000000000284E-2</v>
      </c>
      <c r="AH1057" s="689">
        <f t="shared" si="74"/>
        <v>0</v>
      </c>
      <c r="AI1057" s="689">
        <f t="shared" si="74"/>
        <v>0</v>
      </c>
      <c r="AJ1057" s="10"/>
      <c r="AK1057" s="10"/>
      <c r="AL1057" s="10"/>
      <c r="AM1057" s="10"/>
      <c r="AN1057" s="10"/>
      <c r="AO1057" s="10"/>
      <c r="AP1057" s="10"/>
      <c r="AQ1057" s="10"/>
      <c r="AR1057" s="10"/>
      <c r="AS1057" s="10"/>
      <c r="AT1057" s="10"/>
      <c r="AU1057" s="10"/>
      <c r="AV1057" s="10"/>
      <c r="AW1057" s="10"/>
      <c r="AX1057" s="10"/>
      <c r="AY1057" s="10"/>
      <c r="AZ1057" s="10"/>
      <c r="BA1057" s="10"/>
      <c r="BB1057" s="10"/>
      <c r="BC1057" s="10"/>
      <c r="BD1057" s="10"/>
      <c r="BE1057" s="173"/>
    </row>
    <row r="1058" spans="1:57">
      <c r="A1058" s="688">
        <v>0.90625</v>
      </c>
      <c r="B1058" s="689">
        <v>19.59</v>
      </c>
      <c r="C1058" s="689">
        <v>21.32</v>
      </c>
      <c r="D1058" s="689">
        <v>21</v>
      </c>
      <c r="E1058" s="689">
        <v>19.97</v>
      </c>
      <c r="F1058" s="689">
        <v>20.55</v>
      </c>
      <c r="G1058" s="689">
        <v>22.24</v>
      </c>
      <c r="H1058" s="689">
        <v>20.48</v>
      </c>
      <c r="I1058" s="689">
        <v>18.059999999999999</v>
      </c>
      <c r="J1058" s="683">
        <v>17.75</v>
      </c>
      <c r="K1058" s="689">
        <v>20.55</v>
      </c>
      <c r="L1058" s="689">
        <v>23.45</v>
      </c>
      <c r="M1058" s="689">
        <v>19.71</v>
      </c>
      <c r="N1058" s="689">
        <v>22.51</v>
      </c>
      <c r="O1058" s="689">
        <v>21.16</v>
      </c>
      <c r="P1058" s="689">
        <v>21.62</v>
      </c>
      <c r="Q1058" s="689">
        <v>17.48</v>
      </c>
      <c r="R1058" s="676"/>
      <c r="S1058" s="694">
        <v>0.90625</v>
      </c>
      <c r="T1058" s="689">
        <f t="shared" si="73"/>
        <v>0</v>
      </c>
      <c r="U1058" s="689">
        <f t="shared" si="73"/>
        <v>0</v>
      </c>
      <c r="V1058" s="689">
        <f t="shared" si="73"/>
        <v>0</v>
      </c>
      <c r="W1058" s="689">
        <f t="shared" si="72"/>
        <v>1.9999999999999574E-2</v>
      </c>
      <c r="X1058" s="689">
        <f t="shared" si="72"/>
        <v>0</v>
      </c>
      <c r="Y1058" s="689">
        <f t="shared" si="72"/>
        <v>0</v>
      </c>
      <c r="Z1058" s="689">
        <f t="shared" si="72"/>
        <v>0</v>
      </c>
      <c r="AA1058" s="689">
        <f t="shared" si="72"/>
        <v>7.0000000000000284E-2</v>
      </c>
      <c r="AB1058" s="683">
        <f t="shared" si="72"/>
        <v>0</v>
      </c>
      <c r="AC1058" s="689">
        <f t="shared" si="72"/>
        <v>3.0000000000001137E-2</v>
      </c>
      <c r="AD1058" s="689">
        <f t="shared" si="72"/>
        <v>0.23999999999999844</v>
      </c>
      <c r="AE1058" s="689">
        <f t="shared" si="74"/>
        <v>3.0000000000001137E-2</v>
      </c>
      <c r="AF1058" s="689">
        <f t="shared" si="74"/>
        <v>0</v>
      </c>
      <c r="AG1058" s="689">
        <f t="shared" si="74"/>
        <v>7.0000000000000284E-2</v>
      </c>
      <c r="AH1058" s="689">
        <f t="shared" si="74"/>
        <v>0</v>
      </c>
      <c r="AI1058" s="689">
        <f t="shared" si="74"/>
        <v>0</v>
      </c>
      <c r="AJ1058" s="10"/>
      <c r="AK1058" s="10"/>
      <c r="AL1058" s="10"/>
      <c r="AM1058" s="10"/>
      <c r="AN1058" s="10"/>
      <c r="AO1058" s="10"/>
      <c r="AP1058" s="10"/>
      <c r="AQ1058" s="10"/>
      <c r="AR1058" s="10"/>
      <c r="AS1058" s="10"/>
      <c r="AT1058" s="10"/>
      <c r="AU1058" s="10"/>
      <c r="AV1058" s="10"/>
      <c r="AW1058" s="10"/>
      <c r="AX1058" s="10"/>
      <c r="AY1058" s="10"/>
      <c r="AZ1058" s="10"/>
      <c r="BA1058" s="10"/>
      <c r="BB1058" s="10"/>
      <c r="BC1058" s="10"/>
      <c r="BD1058" s="10"/>
      <c r="BE1058" s="173"/>
    </row>
    <row r="1059" spans="1:57">
      <c r="A1059" s="688">
        <v>0.90972222222222221</v>
      </c>
      <c r="B1059" s="689">
        <v>19.59</v>
      </c>
      <c r="C1059" s="689">
        <v>21.32</v>
      </c>
      <c r="D1059" s="689">
        <v>21.03</v>
      </c>
      <c r="E1059" s="689">
        <v>19.98</v>
      </c>
      <c r="F1059" s="689">
        <v>20.55</v>
      </c>
      <c r="G1059" s="689">
        <v>22.24</v>
      </c>
      <c r="H1059" s="689">
        <v>20.48</v>
      </c>
      <c r="I1059" s="689">
        <v>18.07</v>
      </c>
      <c r="J1059" s="683">
        <v>17.75</v>
      </c>
      <c r="K1059" s="689">
        <v>20.58</v>
      </c>
      <c r="L1059" s="689">
        <v>23.45</v>
      </c>
      <c r="M1059" s="689">
        <v>19.71</v>
      </c>
      <c r="N1059" s="689">
        <v>22.53</v>
      </c>
      <c r="O1059" s="689">
        <v>21.19</v>
      </c>
      <c r="P1059" s="689">
        <v>21.62</v>
      </c>
      <c r="Q1059" s="689">
        <v>17.48</v>
      </c>
      <c r="R1059" s="676"/>
      <c r="S1059" s="694">
        <v>0.90972222222222221</v>
      </c>
      <c r="T1059" s="689">
        <f t="shared" si="73"/>
        <v>0</v>
      </c>
      <c r="U1059" s="689">
        <f t="shared" si="73"/>
        <v>0</v>
      </c>
      <c r="V1059" s="689">
        <f t="shared" si="73"/>
        <v>3.0000000000001137E-2</v>
      </c>
      <c r="W1059" s="689">
        <f t="shared" si="72"/>
        <v>1.0000000000001563E-2</v>
      </c>
      <c r="X1059" s="689">
        <f t="shared" si="72"/>
        <v>0</v>
      </c>
      <c r="Y1059" s="689">
        <f t="shared" si="72"/>
        <v>0</v>
      </c>
      <c r="Z1059" s="689">
        <f t="shared" si="72"/>
        <v>0</v>
      </c>
      <c r="AA1059" s="689">
        <f t="shared" si="72"/>
        <v>1.0000000000001563E-2</v>
      </c>
      <c r="AB1059" s="683">
        <f t="shared" si="72"/>
        <v>0</v>
      </c>
      <c r="AC1059" s="689">
        <f t="shared" si="72"/>
        <v>2.9999999999997584E-2</v>
      </c>
      <c r="AD1059" s="689">
        <f t="shared" si="72"/>
        <v>0</v>
      </c>
      <c r="AE1059" s="689">
        <f t="shared" si="74"/>
        <v>0</v>
      </c>
      <c r="AF1059" s="689">
        <f t="shared" si="74"/>
        <v>1.9999999999999574E-2</v>
      </c>
      <c r="AG1059" s="689">
        <f t="shared" si="74"/>
        <v>3.0000000000001137E-2</v>
      </c>
      <c r="AH1059" s="689">
        <f t="shared" si="74"/>
        <v>0</v>
      </c>
      <c r="AI1059" s="689">
        <f t="shared" si="74"/>
        <v>0</v>
      </c>
      <c r="AJ1059" s="10"/>
      <c r="AK1059" s="10"/>
      <c r="AL1059" s="10"/>
      <c r="AM1059" s="10"/>
      <c r="AN1059" s="10"/>
      <c r="AO1059" s="10"/>
      <c r="AP1059" s="10"/>
      <c r="AQ1059" s="10"/>
      <c r="AR1059" s="10"/>
      <c r="AS1059" s="10"/>
      <c r="AT1059" s="10"/>
      <c r="AU1059" s="10"/>
      <c r="AV1059" s="10"/>
      <c r="AW1059" s="10"/>
      <c r="AX1059" s="10"/>
      <c r="AY1059" s="10"/>
      <c r="AZ1059" s="10"/>
      <c r="BA1059" s="10"/>
      <c r="BB1059" s="10"/>
      <c r="BC1059" s="10"/>
      <c r="BD1059" s="10"/>
      <c r="BE1059" s="173"/>
    </row>
    <row r="1060" spans="1:57" ht="16" thickBot="1">
      <c r="A1060" s="688">
        <v>0.91319444444444453</v>
      </c>
      <c r="B1060" s="689">
        <v>19.59</v>
      </c>
      <c r="C1060" s="689">
        <v>21.51</v>
      </c>
      <c r="D1060" s="689">
        <v>21.05</v>
      </c>
      <c r="E1060" s="689">
        <v>20.04</v>
      </c>
      <c r="F1060" s="689">
        <v>20.55</v>
      </c>
      <c r="G1060" s="689">
        <v>22.31</v>
      </c>
      <c r="H1060" s="689">
        <v>20.48</v>
      </c>
      <c r="I1060" s="689">
        <v>18.07</v>
      </c>
      <c r="J1060" s="683">
        <v>17.75</v>
      </c>
      <c r="K1060" s="689">
        <v>20.58</v>
      </c>
      <c r="L1060" s="689">
        <v>23.47</v>
      </c>
      <c r="M1060" s="689">
        <v>19.739999999999998</v>
      </c>
      <c r="N1060" s="689">
        <v>22.53</v>
      </c>
      <c r="O1060" s="689">
        <v>21.19</v>
      </c>
      <c r="P1060" s="689">
        <v>21.62</v>
      </c>
      <c r="Q1060" s="689">
        <v>17.489999999999998</v>
      </c>
      <c r="R1060" s="676"/>
      <c r="S1060" s="694">
        <v>0.91319444444444453</v>
      </c>
      <c r="T1060" s="689">
        <f t="shared" si="73"/>
        <v>0</v>
      </c>
      <c r="U1060" s="689">
        <f t="shared" si="73"/>
        <v>0.19000000000000128</v>
      </c>
      <c r="V1060" s="689">
        <f t="shared" si="73"/>
        <v>1.9999999999999574E-2</v>
      </c>
      <c r="W1060" s="689">
        <f t="shared" si="72"/>
        <v>5.9999999999998721E-2</v>
      </c>
      <c r="X1060" s="689">
        <f t="shared" si="72"/>
        <v>0</v>
      </c>
      <c r="Y1060" s="689">
        <f t="shared" si="72"/>
        <v>7.0000000000000284E-2</v>
      </c>
      <c r="Z1060" s="689">
        <f t="shared" si="72"/>
        <v>0</v>
      </c>
      <c r="AA1060" s="689">
        <f t="shared" si="72"/>
        <v>0</v>
      </c>
      <c r="AB1060" s="683">
        <f t="shared" si="72"/>
        <v>0</v>
      </c>
      <c r="AC1060" s="689">
        <f t="shared" si="72"/>
        <v>0</v>
      </c>
      <c r="AD1060" s="689">
        <f t="shared" si="72"/>
        <v>1.9999999999999574E-2</v>
      </c>
      <c r="AE1060" s="689">
        <f t="shared" si="74"/>
        <v>2.9999999999997584E-2</v>
      </c>
      <c r="AF1060" s="689">
        <f t="shared" si="74"/>
        <v>0</v>
      </c>
      <c r="AG1060" s="689">
        <f t="shared" si="74"/>
        <v>0</v>
      </c>
      <c r="AH1060" s="689">
        <f t="shared" si="74"/>
        <v>0</v>
      </c>
      <c r="AI1060" s="689">
        <f t="shared" si="74"/>
        <v>9.9999999999980105E-3</v>
      </c>
      <c r="AJ1060" s="10"/>
      <c r="AK1060" s="10"/>
      <c r="AL1060" s="10"/>
      <c r="AM1060" s="10"/>
      <c r="AN1060" s="10"/>
      <c r="AO1060" s="10"/>
      <c r="AP1060" s="10"/>
      <c r="AQ1060" s="10"/>
      <c r="AR1060" s="10"/>
      <c r="AS1060" s="10"/>
      <c r="AT1060" s="10"/>
      <c r="AU1060" s="10"/>
      <c r="AV1060" s="10"/>
      <c r="AW1060" s="10"/>
      <c r="AX1060" s="10"/>
      <c r="AY1060" s="10"/>
      <c r="AZ1060" s="10"/>
      <c r="BA1060" s="10"/>
      <c r="BB1060" s="10"/>
      <c r="BC1060" s="10"/>
      <c r="BD1060" s="10"/>
      <c r="BE1060" s="173"/>
    </row>
    <row r="1061" spans="1:57" ht="16" thickTop="1">
      <c r="A1061" s="693">
        <v>0.91666666666666663</v>
      </c>
      <c r="B1061" s="685">
        <v>19.59</v>
      </c>
      <c r="C1061" s="685">
        <v>21.51</v>
      </c>
      <c r="D1061" s="685">
        <v>21.17</v>
      </c>
      <c r="E1061" s="685">
        <v>20.059999999999999</v>
      </c>
      <c r="F1061" s="685">
        <v>20.55</v>
      </c>
      <c r="G1061" s="685">
        <v>22.61</v>
      </c>
      <c r="H1061" s="685">
        <v>20.48</v>
      </c>
      <c r="I1061" s="685">
        <v>18.100000000000001</v>
      </c>
      <c r="J1061" s="686">
        <v>17.75</v>
      </c>
      <c r="K1061" s="685">
        <v>20.58</v>
      </c>
      <c r="L1061" s="685">
        <v>23.47</v>
      </c>
      <c r="M1061" s="685">
        <v>19.739999999999998</v>
      </c>
      <c r="N1061" s="685">
        <v>22.53</v>
      </c>
      <c r="O1061" s="685">
        <v>21.28</v>
      </c>
      <c r="P1061" s="685">
        <v>21.62</v>
      </c>
      <c r="Q1061" s="685">
        <v>17.489999999999998</v>
      </c>
      <c r="R1061" s="676"/>
      <c r="S1061" s="684">
        <v>0.91666666666666663</v>
      </c>
      <c r="T1061" s="685">
        <f t="shared" si="73"/>
        <v>0</v>
      </c>
      <c r="U1061" s="685">
        <f t="shared" si="73"/>
        <v>0</v>
      </c>
      <c r="V1061" s="685">
        <f t="shared" si="73"/>
        <v>0.12000000000000099</v>
      </c>
      <c r="W1061" s="685">
        <f t="shared" si="72"/>
        <v>1.9999999999999574E-2</v>
      </c>
      <c r="X1061" s="685">
        <f t="shared" si="72"/>
        <v>0</v>
      </c>
      <c r="Y1061" s="685">
        <f t="shared" ref="Y1061:AI1093" si="75">G1061-G1060</f>
        <v>0.30000000000000071</v>
      </c>
      <c r="Z1061" s="685">
        <f t="shared" si="75"/>
        <v>0</v>
      </c>
      <c r="AA1061" s="685">
        <f t="shared" si="75"/>
        <v>3.0000000000001137E-2</v>
      </c>
      <c r="AB1061" s="686">
        <f t="shared" si="75"/>
        <v>0</v>
      </c>
      <c r="AC1061" s="685">
        <f t="shared" si="75"/>
        <v>0</v>
      </c>
      <c r="AD1061" s="685">
        <f t="shared" si="75"/>
        <v>0</v>
      </c>
      <c r="AE1061" s="685">
        <f t="shared" si="74"/>
        <v>0</v>
      </c>
      <c r="AF1061" s="685">
        <f t="shared" si="74"/>
        <v>0</v>
      </c>
      <c r="AG1061" s="685">
        <f t="shared" si="74"/>
        <v>8.9999999999999858E-2</v>
      </c>
      <c r="AH1061" s="685">
        <f t="shared" si="74"/>
        <v>0</v>
      </c>
      <c r="AI1061" s="685">
        <f t="shared" si="74"/>
        <v>0</v>
      </c>
      <c r="AJ1061" s="10"/>
      <c r="AK1061" s="10"/>
      <c r="AL1061" s="10"/>
      <c r="AM1061" s="10"/>
      <c r="AN1061" s="10"/>
      <c r="AO1061" s="10"/>
      <c r="AP1061" s="10"/>
      <c r="AQ1061" s="10"/>
      <c r="AR1061" s="10"/>
      <c r="AS1061" s="10"/>
      <c r="AT1061" s="10"/>
      <c r="AU1061" s="10"/>
      <c r="AV1061" s="10"/>
      <c r="AW1061" s="10"/>
      <c r="AX1061" s="10"/>
      <c r="AY1061" s="10"/>
      <c r="AZ1061" s="10"/>
      <c r="BA1061" s="10"/>
      <c r="BB1061" s="10"/>
      <c r="BC1061" s="10"/>
      <c r="BD1061" s="10"/>
      <c r="BE1061" s="173"/>
    </row>
    <row r="1062" spans="1:57">
      <c r="A1062" s="688">
        <v>0.92013888888888884</v>
      </c>
      <c r="B1062" s="689">
        <v>19.59</v>
      </c>
      <c r="C1062" s="689">
        <v>21.51</v>
      </c>
      <c r="D1062" s="689">
        <v>21.17</v>
      </c>
      <c r="E1062" s="689">
        <v>20.059999999999999</v>
      </c>
      <c r="F1062" s="689">
        <v>20.55</v>
      </c>
      <c r="G1062" s="689">
        <v>22.63</v>
      </c>
      <c r="H1062" s="689">
        <v>20.48</v>
      </c>
      <c r="I1062" s="689">
        <v>18.170000000000002</v>
      </c>
      <c r="J1062" s="683">
        <v>17.75</v>
      </c>
      <c r="K1062" s="689">
        <v>20.58</v>
      </c>
      <c r="L1062" s="689">
        <v>23.47</v>
      </c>
      <c r="M1062" s="689">
        <v>19.739999999999998</v>
      </c>
      <c r="N1062" s="689">
        <v>22.63</v>
      </c>
      <c r="O1062" s="689">
        <v>21.28</v>
      </c>
      <c r="P1062" s="689">
        <v>21.62</v>
      </c>
      <c r="Q1062" s="689">
        <v>17.489999999999998</v>
      </c>
      <c r="R1062" s="676"/>
      <c r="S1062" s="694">
        <v>0.92013888888888884</v>
      </c>
      <c r="T1062" s="689">
        <f t="shared" si="73"/>
        <v>0</v>
      </c>
      <c r="U1062" s="689">
        <f t="shared" si="73"/>
        <v>0</v>
      </c>
      <c r="V1062" s="689">
        <f t="shared" si="73"/>
        <v>0</v>
      </c>
      <c r="W1062" s="689">
        <f t="shared" si="73"/>
        <v>0</v>
      </c>
      <c r="X1062" s="689">
        <f t="shared" si="73"/>
        <v>0</v>
      </c>
      <c r="Y1062" s="689">
        <f t="shared" si="75"/>
        <v>1.9999999999999574E-2</v>
      </c>
      <c r="Z1062" s="689">
        <f t="shared" si="75"/>
        <v>0</v>
      </c>
      <c r="AA1062" s="689">
        <f t="shared" si="75"/>
        <v>7.0000000000000284E-2</v>
      </c>
      <c r="AB1062" s="683">
        <f t="shared" si="75"/>
        <v>0</v>
      </c>
      <c r="AC1062" s="689">
        <f t="shared" si="75"/>
        <v>0</v>
      </c>
      <c r="AD1062" s="689">
        <f t="shared" si="75"/>
        <v>0</v>
      </c>
      <c r="AE1062" s="689">
        <f t="shared" si="74"/>
        <v>0</v>
      </c>
      <c r="AF1062" s="689">
        <f t="shared" si="74"/>
        <v>9.9999999999997868E-2</v>
      </c>
      <c r="AG1062" s="689">
        <f t="shared" si="74"/>
        <v>0</v>
      </c>
      <c r="AH1062" s="689">
        <f t="shared" si="74"/>
        <v>0</v>
      </c>
      <c r="AI1062" s="689">
        <f t="shared" si="74"/>
        <v>0</v>
      </c>
      <c r="AJ1062" s="10"/>
      <c r="AK1062" s="10"/>
      <c r="AL1062" s="10"/>
      <c r="AM1062" s="10"/>
      <c r="AN1062" s="10"/>
      <c r="AO1062" s="10"/>
      <c r="AP1062" s="10"/>
      <c r="AQ1062" s="10"/>
      <c r="AR1062" s="10"/>
      <c r="AS1062" s="10"/>
      <c r="AT1062" s="10"/>
      <c r="AU1062" s="10"/>
      <c r="AV1062" s="10"/>
      <c r="AW1062" s="10"/>
      <c r="AX1062" s="10"/>
      <c r="AY1062" s="10"/>
      <c r="AZ1062" s="10"/>
      <c r="BA1062" s="10"/>
      <c r="BB1062" s="10"/>
      <c r="BC1062" s="10"/>
      <c r="BD1062" s="10"/>
      <c r="BE1062" s="173"/>
    </row>
    <row r="1063" spans="1:57">
      <c r="A1063" s="688">
        <v>0.92361111111111116</v>
      </c>
      <c r="B1063" s="689">
        <v>19.61</v>
      </c>
      <c r="C1063" s="689">
        <v>21.54</v>
      </c>
      <c r="D1063" s="689">
        <v>21.17</v>
      </c>
      <c r="E1063" s="689">
        <v>20.12</v>
      </c>
      <c r="F1063" s="689">
        <v>20.55</v>
      </c>
      <c r="G1063" s="689">
        <v>22.63</v>
      </c>
      <c r="H1063" s="689">
        <v>20.48</v>
      </c>
      <c r="I1063" s="689">
        <v>18.170000000000002</v>
      </c>
      <c r="J1063" s="683">
        <v>17.75</v>
      </c>
      <c r="K1063" s="689">
        <v>20.58</v>
      </c>
      <c r="L1063" s="689">
        <v>23.52</v>
      </c>
      <c r="M1063" s="689">
        <v>19.739999999999998</v>
      </c>
      <c r="N1063" s="689">
        <v>22.66</v>
      </c>
      <c r="O1063" s="689">
        <v>21.28</v>
      </c>
      <c r="P1063" s="689">
        <v>21.7</v>
      </c>
      <c r="Q1063" s="689">
        <v>17.489999999999998</v>
      </c>
      <c r="R1063" s="676"/>
      <c r="S1063" s="694">
        <v>0.92361111111111116</v>
      </c>
      <c r="T1063" s="689">
        <f t="shared" si="73"/>
        <v>1.9999999999999574E-2</v>
      </c>
      <c r="U1063" s="689">
        <f t="shared" si="73"/>
        <v>2.9999999999997584E-2</v>
      </c>
      <c r="V1063" s="689">
        <f t="shared" si="73"/>
        <v>0</v>
      </c>
      <c r="W1063" s="689">
        <f t="shared" si="73"/>
        <v>6.0000000000002274E-2</v>
      </c>
      <c r="X1063" s="689">
        <f t="shared" si="73"/>
        <v>0</v>
      </c>
      <c r="Y1063" s="689">
        <f t="shared" si="75"/>
        <v>0</v>
      </c>
      <c r="Z1063" s="689">
        <f t="shared" si="75"/>
        <v>0</v>
      </c>
      <c r="AA1063" s="689">
        <f t="shared" si="75"/>
        <v>0</v>
      </c>
      <c r="AB1063" s="683">
        <f t="shared" si="75"/>
        <v>0</v>
      </c>
      <c r="AC1063" s="689">
        <f t="shared" si="75"/>
        <v>0</v>
      </c>
      <c r="AD1063" s="689">
        <f t="shared" si="75"/>
        <v>5.0000000000000711E-2</v>
      </c>
      <c r="AE1063" s="689">
        <f t="shared" si="74"/>
        <v>0</v>
      </c>
      <c r="AF1063" s="689">
        <f t="shared" si="74"/>
        <v>3.0000000000001137E-2</v>
      </c>
      <c r="AG1063" s="689">
        <f t="shared" si="74"/>
        <v>0</v>
      </c>
      <c r="AH1063" s="689">
        <f t="shared" si="74"/>
        <v>7.9999999999998295E-2</v>
      </c>
      <c r="AI1063" s="689">
        <f t="shared" si="74"/>
        <v>0</v>
      </c>
      <c r="AJ1063" s="10"/>
      <c r="AK1063" s="10"/>
      <c r="AL1063" s="10"/>
      <c r="AM1063" s="10"/>
      <c r="AN1063" s="10"/>
      <c r="AO1063" s="10"/>
      <c r="AP1063" s="10"/>
      <c r="AQ1063" s="10"/>
      <c r="AR1063" s="10"/>
      <c r="AS1063" s="10"/>
      <c r="AT1063" s="10"/>
      <c r="AU1063" s="10"/>
      <c r="AV1063" s="10"/>
      <c r="AW1063" s="10"/>
      <c r="AX1063" s="10"/>
      <c r="AY1063" s="10"/>
      <c r="AZ1063" s="10"/>
      <c r="BA1063" s="10"/>
      <c r="BB1063" s="10"/>
      <c r="BC1063" s="10"/>
      <c r="BD1063" s="10"/>
      <c r="BE1063" s="173"/>
    </row>
    <row r="1064" spans="1:57">
      <c r="A1064" s="688">
        <v>0.92708333333333337</v>
      </c>
      <c r="B1064" s="689">
        <v>19.77</v>
      </c>
      <c r="C1064" s="689">
        <v>21.54</v>
      </c>
      <c r="D1064" s="689">
        <v>21.18</v>
      </c>
      <c r="E1064" s="689">
        <v>20.12</v>
      </c>
      <c r="F1064" s="689">
        <v>20.55</v>
      </c>
      <c r="G1064" s="689">
        <v>22.63</v>
      </c>
      <c r="H1064" s="689">
        <v>20.48</v>
      </c>
      <c r="I1064" s="689">
        <v>18.170000000000002</v>
      </c>
      <c r="J1064" s="683">
        <v>17.75</v>
      </c>
      <c r="K1064" s="689">
        <v>20.66</v>
      </c>
      <c r="L1064" s="689">
        <v>23.52</v>
      </c>
      <c r="M1064" s="689">
        <v>19.739999999999998</v>
      </c>
      <c r="N1064" s="689">
        <v>22.69</v>
      </c>
      <c r="O1064" s="689">
        <v>21.28</v>
      </c>
      <c r="P1064" s="689">
        <v>21.71</v>
      </c>
      <c r="Q1064" s="689">
        <v>17.57</v>
      </c>
      <c r="R1064" s="676"/>
      <c r="S1064" s="694">
        <v>0.92708333333333337</v>
      </c>
      <c r="T1064" s="689">
        <f t="shared" si="73"/>
        <v>0.16000000000000014</v>
      </c>
      <c r="U1064" s="689">
        <f t="shared" si="73"/>
        <v>0</v>
      </c>
      <c r="V1064" s="689">
        <f t="shared" si="73"/>
        <v>9.9999999999980105E-3</v>
      </c>
      <c r="W1064" s="689">
        <f t="shared" si="73"/>
        <v>0</v>
      </c>
      <c r="X1064" s="689">
        <f t="shared" si="73"/>
        <v>0</v>
      </c>
      <c r="Y1064" s="689">
        <f t="shared" si="75"/>
        <v>0</v>
      </c>
      <c r="Z1064" s="689">
        <f t="shared" si="75"/>
        <v>0</v>
      </c>
      <c r="AA1064" s="689">
        <f t="shared" si="75"/>
        <v>0</v>
      </c>
      <c r="AB1064" s="683">
        <f t="shared" si="75"/>
        <v>0</v>
      </c>
      <c r="AC1064" s="689">
        <f t="shared" si="75"/>
        <v>8.0000000000001847E-2</v>
      </c>
      <c r="AD1064" s="689">
        <f t="shared" si="75"/>
        <v>0</v>
      </c>
      <c r="AE1064" s="689">
        <f t="shared" si="74"/>
        <v>0</v>
      </c>
      <c r="AF1064" s="689">
        <f t="shared" si="74"/>
        <v>3.0000000000001137E-2</v>
      </c>
      <c r="AG1064" s="689">
        <f t="shared" si="74"/>
        <v>0</v>
      </c>
      <c r="AH1064" s="689">
        <f t="shared" si="74"/>
        <v>1.0000000000001563E-2</v>
      </c>
      <c r="AI1064" s="689">
        <f t="shared" si="74"/>
        <v>8.0000000000001847E-2</v>
      </c>
      <c r="AJ1064" s="10"/>
      <c r="AK1064" s="10"/>
      <c r="AL1064" s="10"/>
      <c r="AM1064" s="10"/>
      <c r="AN1064" s="10"/>
      <c r="AO1064" s="10"/>
      <c r="AP1064" s="10"/>
      <c r="AQ1064" s="10"/>
      <c r="AR1064" s="10"/>
      <c r="AS1064" s="10"/>
      <c r="AT1064" s="10"/>
      <c r="AU1064" s="10"/>
      <c r="AV1064" s="10"/>
      <c r="AW1064" s="10"/>
      <c r="AX1064" s="10"/>
      <c r="AY1064" s="10"/>
      <c r="AZ1064" s="10"/>
      <c r="BA1064" s="10"/>
      <c r="BB1064" s="10"/>
      <c r="BC1064" s="10"/>
      <c r="BD1064" s="10"/>
      <c r="BE1064" s="173"/>
    </row>
    <row r="1065" spans="1:57">
      <c r="A1065" s="688">
        <v>0.93055555555555547</v>
      </c>
      <c r="B1065" s="689">
        <v>19.829999999999998</v>
      </c>
      <c r="C1065" s="689">
        <v>21.54</v>
      </c>
      <c r="D1065" s="689">
        <v>21.25</v>
      </c>
      <c r="E1065" s="689">
        <v>20.14</v>
      </c>
      <c r="F1065" s="689">
        <v>20.55</v>
      </c>
      <c r="G1065" s="689">
        <v>22.63</v>
      </c>
      <c r="H1065" s="689">
        <v>20.48</v>
      </c>
      <c r="I1065" s="689">
        <v>18.170000000000002</v>
      </c>
      <c r="J1065" s="683">
        <v>17.829999999999998</v>
      </c>
      <c r="K1065" s="689">
        <v>20.66</v>
      </c>
      <c r="L1065" s="689">
        <v>23.52</v>
      </c>
      <c r="M1065" s="689">
        <v>19.82</v>
      </c>
      <c r="N1065" s="689">
        <v>22.69</v>
      </c>
      <c r="O1065" s="689">
        <v>21.28</v>
      </c>
      <c r="P1065" s="689">
        <v>21.84</v>
      </c>
      <c r="Q1065" s="689">
        <v>17.649999999999999</v>
      </c>
      <c r="R1065" s="676"/>
      <c r="S1065" s="694">
        <v>0.93055555555555547</v>
      </c>
      <c r="T1065" s="689">
        <f t="shared" si="73"/>
        <v>5.9999999999998721E-2</v>
      </c>
      <c r="U1065" s="689">
        <f t="shared" si="73"/>
        <v>0</v>
      </c>
      <c r="V1065" s="689">
        <f t="shared" si="73"/>
        <v>7.0000000000000284E-2</v>
      </c>
      <c r="W1065" s="689">
        <f t="shared" si="73"/>
        <v>1.9999999999999574E-2</v>
      </c>
      <c r="X1065" s="689">
        <f t="shared" si="73"/>
        <v>0</v>
      </c>
      <c r="Y1065" s="689">
        <f t="shared" si="75"/>
        <v>0</v>
      </c>
      <c r="Z1065" s="689">
        <f t="shared" si="75"/>
        <v>0</v>
      </c>
      <c r="AA1065" s="689">
        <f t="shared" si="75"/>
        <v>0</v>
      </c>
      <c r="AB1065" s="683">
        <f t="shared" si="75"/>
        <v>7.9999999999998295E-2</v>
      </c>
      <c r="AC1065" s="689">
        <f t="shared" si="75"/>
        <v>0</v>
      </c>
      <c r="AD1065" s="689">
        <f t="shared" si="75"/>
        <v>0</v>
      </c>
      <c r="AE1065" s="689">
        <f t="shared" si="74"/>
        <v>8.0000000000001847E-2</v>
      </c>
      <c r="AF1065" s="689">
        <f t="shared" si="74"/>
        <v>0</v>
      </c>
      <c r="AG1065" s="689">
        <f t="shared" si="74"/>
        <v>0</v>
      </c>
      <c r="AH1065" s="689">
        <f t="shared" si="74"/>
        <v>0.12999999999999901</v>
      </c>
      <c r="AI1065" s="689">
        <f t="shared" si="74"/>
        <v>7.9999999999998295E-2</v>
      </c>
      <c r="AJ1065" s="10"/>
      <c r="AK1065" s="10"/>
      <c r="AL1065" s="10"/>
      <c r="AM1065" s="10"/>
      <c r="AN1065" s="10"/>
      <c r="AO1065" s="10"/>
      <c r="AP1065" s="10"/>
      <c r="AQ1065" s="10"/>
      <c r="AR1065" s="10"/>
      <c r="AS1065" s="10"/>
      <c r="AT1065" s="10"/>
      <c r="AU1065" s="10"/>
      <c r="AV1065" s="10"/>
      <c r="AW1065" s="10"/>
      <c r="AX1065" s="10"/>
      <c r="AY1065" s="10"/>
      <c r="AZ1065" s="10"/>
      <c r="BA1065" s="10"/>
      <c r="BB1065" s="10"/>
      <c r="BC1065" s="10"/>
      <c r="BD1065" s="10"/>
      <c r="BE1065" s="173"/>
    </row>
    <row r="1066" spans="1:57">
      <c r="A1066" s="688">
        <v>0.93402777777777779</v>
      </c>
      <c r="B1066" s="689">
        <v>19.829999999999998</v>
      </c>
      <c r="C1066" s="689">
        <v>21.54</v>
      </c>
      <c r="D1066" s="689">
        <v>21.25</v>
      </c>
      <c r="E1066" s="689">
        <v>20.14</v>
      </c>
      <c r="F1066" s="689">
        <v>20.55</v>
      </c>
      <c r="G1066" s="689">
        <v>22.67</v>
      </c>
      <c r="H1066" s="689">
        <v>20.48</v>
      </c>
      <c r="I1066" s="689">
        <v>18.27</v>
      </c>
      <c r="J1066" s="683">
        <v>17.829999999999998</v>
      </c>
      <c r="K1066" s="689">
        <v>20.66</v>
      </c>
      <c r="L1066" s="689">
        <v>23.52</v>
      </c>
      <c r="M1066" s="689">
        <v>19.82</v>
      </c>
      <c r="N1066" s="689">
        <v>22.69</v>
      </c>
      <c r="O1066" s="689">
        <v>21.44</v>
      </c>
      <c r="P1066" s="689">
        <v>21.93</v>
      </c>
      <c r="Q1066" s="689">
        <v>17.649999999999999</v>
      </c>
      <c r="R1066" s="676"/>
      <c r="S1066" s="694">
        <v>0.93402777777777779</v>
      </c>
      <c r="T1066" s="689">
        <f t="shared" si="73"/>
        <v>0</v>
      </c>
      <c r="U1066" s="689">
        <f t="shared" si="73"/>
        <v>0</v>
      </c>
      <c r="V1066" s="689">
        <f t="shared" si="73"/>
        <v>0</v>
      </c>
      <c r="W1066" s="689">
        <f t="shared" si="73"/>
        <v>0</v>
      </c>
      <c r="X1066" s="689">
        <f t="shared" si="73"/>
        <v>0</v>
      </c>
      <c r="Y1066" s="689">
        <f t="shared" si="75"/>
        <v>4.00000000000027E-2</v>
      </c>
      <c r="Z1066" s="689">
        <f t="shared" si="75"/>
        <v>0</v>
      </c>
      <c r="AA1066" s="689">
        <f t="shared" si="75"/>
        <v>9.9999999999997868E-2</v>
      </c>
      <c r="AB1066" s="683">
        <f t="shared" si="75"/>
        <v>0</v>
      </c>
      <c r="AC1066" s="689">
        <f t="shared" si="75"/>
        <v>0</v>
      </c>
      <c r="AD1066" s="689">
        <f t="shared" si="75"/>
        <v>0</v>
      </c>
      <c r="AE1066" s="689">
        <f t="shared" si="74"/>
        <v>0</v>
      </c>
      <c r="AF1066" s="689">
        <f t="shared" si="74"/>
        <v>0</v>
      </c>
      <c r="AG1066" s="689">
        <f t="shared" si="74"/>
        <v>0.16000000000000014</v>
      </c>
      <c r="AH1066" s="689">
        <f t="shared" si="74"/>
        <v>8.9999999999999858E-2</v>
      </c>
      <c r="AI1066" s="689">
        <f t="shared" si="74"/>
        <v>0</v>
      </c>
      <c r="AJ1066" s="10"/>
      <c r="AK1066" s="10"/>
      <c r="AL1066" s="10"/>
      <c r="AM1066" s="10"/>
      <c r="AN1066" s="10"/>
      <c r="AO1066" s="10"/>
      <c r="AP1066" s="10"/>
      <c r="AQ1066" s="10"/>
      <c r="AR1066" s="10"/>
      <c r="AS1066" s="10"/>
      <c r="AT1066" s="10"/>
      <c r="AU1066" s="10"/>
      <c r="AV1066" s="10"/>
      <c r="AW1066" s="10"/>
      <c r="AX1066" s="10"/>
      <c r="AY1066" s="10"/>
      <c r="AZ1066" s="10"/>
      <c r="BA1066" s="10"/>
      <c r="BB1066" s="10"/>
      <c r="BC1066" s="10"/>
      <c r="BD1066" s="10"/>
      <c r="BE1066" s="173"/>
    </row>
    <row r="1067" spans="1:57">
      <c r="A1067" s="688">
        <v>0.9375</v>
      </c>
      <c r="B1067" s="689">
        <v>19.829999999999998</v>
      </c>
      <c r="C1067" s="689">
        <v>21.54</v>
      </c>
      <c r="D1067" s="689">
        <v>21.25</v>
      </c>
      <c r="E1067" s="689">
        <v>20.149999999999999</v>
      </c>
      <c r="F1067" s="689">
        <v>20.55</v>
      </c>
      <c r="G1067" s="689">
        <v>22.7</v>
      </c>
      <c r="H1067" s="689">
        <v>20.48</v>
      </c>
      <c r="I1067" s="689">
        <v>18.34</v>
      </c>
      <c r="J1067" s="683">
        <v>17.829999999999998</v>
      </c>
      <c r="K1067" s="689">
        <v>20.66</v>
      </c>
      <c r="L1067" s="689">
        <v>23.52</v>
      </c>
      <c r="M1067" s="689">
        <v>19.93</v>
      </c>
      <c r="N1067" s="689">
        <v>22.69</v>
      </c>
      <c r="O1067" s="689">
        <v>21.47</v>
      </c>
      <c r="P1067" s="689">
        <v>21.93</v>
      </c>
      <c r="Q1067" s="689">
        <v>17.739999999999998</v>
      </c>
      <c r="R1067" s="676"/>
      <c r="S1067" s="694">
        <v>0.9375</v>
      </c>
      <c r="T1067" s="689">
        <f t="shared" si="73"/>
        <v>0</v>
      </c>
      <c r="U1067" s="689">
        <f t="shared" si="73"/>
        <v>0</v>
      </c>
      <c r="V1067" s="689">
        <f t="shared" si="73"/>
        <v>0</v>
      </c>
      <c r="W1067" s="689">
        <f t="shared" si="73"/>
        <v>9.9999999999980105E-3</v>
      </c>
      <c r="X1067" s="689">
        <f t="shared" si="73"/>
        <v>0</v>
      </c>
      <c r="Y1067" s="689">
        <f t="shared" si="75"/>
        <v>2.9999999999997584E-2</v>
      </c>
      <c r="Z1067" s="689">
        <f t="shared" si="75"/>
        <v>0</v>
      </c>
      <c r="AA1067" s="689">
        <f t="shared" si="75"/>
        <v>7.0000000000000284E-2</v>
      </c>
      <c r="AB1067" s="683">
        <f t="shared" si="75"/>
        <v>0</v>
      </c>
      <c r="AC1067" s="689">
        <f t="shared" si="75"/>
        <v>0</v>
      </c>
      <c r="AD1067" s="689">
        <f t="shared" si="75"/>
        <v>0</v>
      </c>
      <c r="AE1067" s="689">
        <f t="shared" si="74"/>
        <v>0.10999999999999943</v>
      </c>
      <c r="AF1067" s="689">
        <f t="shared" si="74"/>
        <v>0</v>
      </c>
      <c r="AG1067" s="689">
        <f t="shared" si="74"/>
        <v>2.9999999999997584E-2</v>
      </c>
      <c r="AH1067" s="689">
        <f t="shared" si="74"/>
        <v>0</v>
      </c>
      <c r="AI1067" s="689">
        <f t="shared" si="74"/>
        <v>8.9999999999999858E-2</v>
      </c>
      <c r="AJ1067" s="10"/>
      <c r="AK1067" s="10"/>
      <c r="AL1067" s="10"/>
      <c r="AM1067" s="10"/>
      <c r="AN1067" s="10"/>
      <c r="AO1067" s="10"/>
      <c r="AP1067" s="10"/>
      <c r="AQ1067" s="10"/>
      <c r="AR1067" s="10"/>
      <c r="AS1067" s="10"/>
      <c r="AT1067" s="10"/>
      <c r="AU1067" s="10"/>
      <c r="AV1067" s="10"/>
      <c r="AW1067" s="10"/>
      <c r="AX1067" s="10"/>
      <c r="AY1067" s="10"/>
      <c r="AZ1067" s="10"/>
      <c r="BA1067" s="10"/>
      <c r="BB1067" s="10"/>
      <c r="BC1067" s="10"/>
      <c r="BD1067" s="10"/>
      <c r="BE1067" s="173"/>
    </row>
    <row r="1068" spans="1:57">
      <c r="A1068" s="688">
        <v>0.94097222222222221</v>
      </c>
      <c r="B1068" s="689">
        <v>19.829999999999998</v>
      </c>
      <c r="C1068" s="689">
        <v>21.71</v>
      </c>
      <c r="D1068" s="689">
        <v>21.25</v>
      </c>
      <c r="E1068" s="689">
        <v>20.27</v>
      </c>
      <c r="F1068" s="689">
        <v>20.55</v>
      </c>
      <c r="G1068" s="689">
        <v>22.7</v>
      </c>
      <c r="H1068" s="689">
        <v>20.48</v>
      </c>
      <c r="I1068" s="689">
        <v>18.34</v>
      </c>
      <c r="J1068" s="683">
        <v>17.829999999999998</v>
      </c>
      <c r="K1068" s="689">
        <v>20.66</v>
      </c>
      <c r="L1068" s="689">
        <v>23.52</v>
      </c>
      <c r="M1068" s="689">
        <v>19.989999999999998</v>
      </c>
      <c r="N1068" s="689">
        <v>22.69</v>
      </c>
      <c r="O1068" s="689">
        <v>21.47</v>
      </c>
      <c r="P1068" s="689">
        <v>21.94</v>
      </c>
      <c r="Q1068" s="689">
        <v>17.739999999999998</v>
      </c>
      <c r="R1068" s="676"/>
      <c r="S1068" s="694">
        <v>0.94097222222222221</v>
      </c>
      <c r="T1068" s="689">
        <f t="shared" si="73"/>
        <v>0</v>
      </c>
      <c r="U1068" s="689">
        <f t="shared" si="73"/>
        <v>0.17000000000000171</v>
      </c>
      <c r="V1068" s="689">
        <f t="shared" si="73"/>
        <v>0</v>
      </c>
      <c r="W1068" s="689">
        <f t="shared" si="73"/>
        <v>0.12000000000000099</v>
      </c>
      <c r="X1068" s="689">
        <f t="shared" si="73"/>
        <v>0</v>
      </c>
      <c r="Y1068" s="689">
        <f t="shared" si="75"/>
        <v>0</v>
      </c>
      <c r="Z1068" s="689">
        <f t="shared" si="75"/>
        <v>0</v>
      </c>
      <c r="AA1068" s="689">
        <f t="shared" si="75"/>
        <v>0</v>
      </c>
      <c r="AB1068" s="683">
        <f t="shared" si="75"/>
        <v>0</v>
      </c>
      <c r="AC1068" s="689">
        <f t="shared" si="75"/>
        <v>0</v>
      </c>
      <c r="AD1068" s="689">
        <f t="shared" si="75"/>
        <v>0</v>
      </c>
      <c r="AE1068" s="689">
        <f t="shared" si="74"/>
        <v>5.9999999999998721E-2</v>
      </c>
      <c r="AF1068" s="689">
        <f t="shared" si="74"/>
        <v>0</v>
      </c>
      <c r="AG1068" s="689">
        <f t="shared" si="74"/>
        <v>0</v>
      </c>
      <c r="AH1068" s="689">
        <f t="shared" si="74"/>
        <v>1.0000000000001563E-2</v>
      </c>
      <c r="AI1068" s="689">
        <f t="shared" si="74"/>
        <v>0</v>
      </c>
      <c r="AJ1068" s="10"/>
      <c r="AK1068" s="10"/>
      <c r="AL1068" s="10"/>
      <c r="AM1068" s="10"/>
      <c r="AN1068" s="10"/>
      <c r="AO1068" s="10"/>
      <c r="AP1068" s="10"/>
      <c r="AQ1068" s="10"/>
      <c r="AR1068" s="10"/>
      <c r="AS1068" s="10"/>
      <c r="AT1068" s="10"/>
      <c r="AU1068" s="10"/>
      <c r="AV1068" s="10"/>
      <c r="AW1068" s="10"/>
      <c r="AX1068" s="10"/>
      <c r="AY1068" s="10"/>
      <c r="AZ1068" s="10"/>
      <c r="BA1068" s="10"/>
      <c r="BB1068" s="10"/>
      <c r="BC1068" s="10"/>
      <c r="BD1068" s="10"/>
      <c r="BE1068" s="173"/>
    </row>
    <row r="1069" spans="1:57">
      <c r="A1069" s="688">
        <v>0.94444444444444453</v>
      </c>
      <c r="B1069" s="689">
        <v>19.829999999999998</v>
      </c>
      <c r="C1069" s="689">
        <v>21.71</v>
      </c>
      <c r="D1069" s="689">
        <v>21.4</v>
      </c>
      <c r="E1069" s="689">
        <v>20.28</v>
      </c>
      <c r="F1069" s="689">
        <v>20.56</v>
      </c>
      <c r="G1069" s="689">
        <v>22.7</v>
      </c>
      <c r="H1069" s="689">
        <v>20.58</v>
      </c>
      <c r="I1069" s="689">
        <v>18.38</v>
      </c>
      <c r="J1069" s="683">
        <v>17.86</v>
      </c>
      <c r="K1069" s="689">
        <v>20.66</v>
      </c>
      <c r="L1069" s="689">
        <v>23.52</v>
      </c>
      <c r="M1069" s="689">
        <v>19.989999999999998</v>
      </c>
      <c r="N1069" s="689">
        <v>22.69</v>
      </c>
      <c r="O1069" s="689">
        <v>21.47</v>
      </c>
      <c r="P1069" s="689">
        <v>22.02</v>
      </c>
      <c r="Q1069" s="689">
        <v>17.739999999999998</v>
      </c>
      <c r="R1069" s="676"/>
      <c r="S1069" s="694">
        <v>0.94444444444444453</v>
      </c>
      <c r="T1069" s="689">
        <f t="shared" si="73"/>
        <v>0</v>
      </c>
      <c r="U1069" s="689">
        <f t="shared" si="73"/>
        <v>0</v>
      </c>
      <c r="V1069" s="689">
        <f t="shared" si="73"/>
        <v>0.14999999999999858</v>
      </c>
      <c r="W1069" s="689">
        <f t="shared" si="73"/>
        <v>1.0000000000001563E-2</v>
      </c>
      <c r="X1069" s="689">
        <f t="shared" si="73"/>
        <v>9.9999999999980105E-3</v>
      </c>
      <c r="Y1069" s="689">
        <f t="shared" si="75"/>
        <v>0</v>
      </c>
      <c r="Z1069" s="689">
        <f t="shared" si="75"/>
        <v>9.9999999999997868E-2</v>
      </c>
      <c r="AA1069" s="689">
        <f t="shared" si="75"/>
        <v>3.9999999999999147E-2</v>
      </c>
      <c r="AB1069" s="683">
        <f t="shared" si="75"/>
        <v>3.0000000000001137E-2</v>
      </c>
      <c r="AC1069" s="689">
        <f t="shared" si="75"/>
        <v>0</v>
      </c>
      <c r="AD1069" s="689">
        <f t="shared" si="75"/>
        <v>0</v>
      </c>
      <c r="AE1069" s="689">
        <f t="shared" si="74"/>
        <v>0</v>
      </c>
      <c r="AF1069" s="689">
        <f t="shared" si="74"/>
        <v>0</v>
      </c>
      <c r="AG1069" s="689">
        <f t="shared" si="74"/>
        <v>0</v>
      </c>
      <c r="AH1069" s="689">
        <f t="shared" si="74"/>
        <v>7.9999999999998295E-2</v>
      </c>
      <c r="AI1069" s="689">
        <f t="shared" si="74"/>
        <v>0</v>
      </c>
      <c r="AJ1069" s="10"/>
      <c r="AK1069" s="10"/>
      <c r="AL1069" s="10"/>
      <c r="AM1069" s="10"/>
      <c r="AN1069" s="10"/>
      <c r="AO1069" s="10"/>
      <c r="AP1069" s="10"/>
      <c r="AQ1069" s="10"/>
      <c r="AR1069" s="10"/>
      <c r="AS1069" s="10"/>
      <c r="AT1069" s="10"/>
      <c r="AU1069" s="10"/>
      <c r="AV1069" s="10"/>
      <c r="AW1069" s="10"/>
      <c r="AX1069" s="10"/>
      <c r="AY1069" s="10"/>
      <c r="AZ1069" s="10"/>
      <c r="BA1069" s="10"/>
      <c r="BB1069" s="10"/>
      <c r="BC1069" s="10"/>
      <c r="BD1069" s="10"/>
      <c r="BE1069" s="173"/>
    </row>
    <row r="1070" spans="1:57">
      <c r="A1070" s="688">
        <v>0.94791666666666663</v>
      </c>
      <c r="B1070" s="689">
        <v>19.829999999999998</v>
      </c>
      <c r="C1070" s="689">
        <v>21.71</v>
      </c>
      <c r="D1070" s="689">
        <v>21.4</v>
      </c>
      <c r="E1070" s="689">
        <v>20.3</v>
      </c>
      <c r="F1070" s="689">
        <v>20.58</v>
      </c>
      <c r="G1070" s="689">
        <v>22.7</v>
      </c>
      <c r="H1070" s="689">
        <v>20.61</v>
      </c>
      <c r="I1070" s="689">
        <v>18.54</v>
      </c>
      <c r="J1070" s="683">
        <v>17.86</v>
      </c>
      <c r="K1070" s="689">
        <v>20.66</v>
      </c>
      <c r="L1070" s="689">
        <v>23.52</v>
      </c>
      <c r="M1070" s="689">
        <v>19.989999999999998</v>
      </c>
      <c r="N1070" s="689">
        <v>22.69</v>
      </c>
      <c r="O1070" s="689">
        <v>21.58</v>
      </c>
      <c r="P1070" s="689">
        <v>22.02</v>
      </c>
      <c r="Q1070" s="689">
        <v>17.739999999999998</v>
      </c>
      <c r="R1070" s="676"/>
      <c r="S1070" s="694">
        <v>0.94791666666666663</v>
      </c>
      <c r="T1070" s="689">
        <f t="shared" si="73"/>
        <v>0</v>
      </c>
      <c r="U1070" s="689">
        <f t="shared" si="73"/>
        <v>0</v>
      </c>
      <c r="V1070" s="689">
        <f t="shared" si="73"/>
        <v>0</v>
      </c>
      <c r="W1070" s="689">
        <f t="shared" si="73"/>
        <v>1.9999999999999574E-2</v>
      </c>
      <c r="X1070" s="689">
        <f t="shared" si="73"/>
        <v>1.9999999999999574E-2</v>
      </c>
      <c r="Y1070" s="689">
        <f t="shared" si="75"/>
        <v>0</v>
      </c>
      <c r="Z1070" s="689">
        <f t="shared" si="75"/>
        <v>3.0000000000001137E-2</v>
      </c>
      <c r="AA1070" s="689">
        <f t="shared" si="75"/>
        <v>0.16000000000000014</v>
      </c>
      <c r="AB1070" s="683">
        <f t="shared" si="75"/>
        <v>0</v>
      </c>
      <c r="AC1070" s="689">
        <f t="shared" si="75"/>
        <v>0</v>
      </c>
      <c r="AD1070" s="689">
        <f t="shared" si="75"/>
        <v>0</v>
      </c>
      <c r="AE1070" s="689">
        <f t="shared" si="74"/>
        <v>0</v>
      </c>
      <c r="AF1070" s="689">
        <f t="shared" si="74"/>
        <v>0</v>
      </c>
      <c r="AG1070" s="689">
        <f t="shared" si="74"/>
        <v>0.10999999999999943</v>
      </c>
      <c r="AH1070" s="689">
        <f t="shared" si="74"/>
        <v>0</v>
      </c>
      <c r="AI1070" s="689">
        <f t="shared" si="74"/>
        <v>0</v>
      </c>
      <c r="AJ1070" s="10"/>
      <c r="AK1070" s="10"/>
      <c r="AL1070" s="10"/>
      <c r="AM1070" s="10"/>
      <c r="AN1070" s="10"/>
      <c r="AO1070" s="10"/>
      <c r="AP1070" s="10"/>
      <c r="AQ1070" s="10"/>
      <c r="AR1070" s="10"/>
      <c r="AS1070" s="10"/>
      <c r="AT1070" s="10"/>
      <c r="AU1070" s="10"/>
      <c r="AV1070" s="10"/>
      <c r="AW1070" s="10"/>
      <c r="AX1070" s="10"/>
      <c r="AY1070" s="10"/>
      <c r="AZ1070" s="10"/>
      <c r="BA1070" s="10"/>
      <c r="BB1070" s="10"/>
      <c r="BC1070" s="10"/>
      <c r="BD1070" s="10"/>
      <c r="BE1070" s="173"/>
    </row>
    <row r="1071" spans="1:57">
      <c r="A1071" s="688">
        <v>0.95138888888888884</v>
      </c>
      <c r="B1071" s="689">
        <v>19.829999999999998</v>
      </c>
      <c r="C1071" s="689">
        <v>21.71</v>
      </c>
      <c r="D1071" s="689">
        <v>21.4</v>
      </c>
      <c r="E1071" s="689">
        <v>20.3</v>
      </c>
      <c r="F1071" s="689">
        <v>20.58</v>
      </c>
      <c r="G1071" s="689">
        <v>22.7</v>
      </c>
      <c r="H1071" s="689">
        <v>20.61</v>
      </c>
      <c r="I1071" s="689">
        <v>18.54</v>
      </c>
      <c r="J1071" s="683">
        <v>17.86</v>
      </c>
      <c r="K1071" s="689">
        <v>20.75</v>
      </c>
      <c r="L1071" s="689">
        <v>23.52</v>
      </c>
      <c r="M1071" s="689">
        <v>19.989999999999998</v>
      </c>
      <c r="N1071" s="689">
        <v>22.8</v>
      </c>
      <c r="O1071" s="689">
        <v>21.58</v>
      </c>
      <c r="P1071" s="689">
        <v>22.02</v>
      </c>
      <c r="Q1071" s="689">
        <v>17.91</v>
      </c>
      <c r="R1071" s="676"/>
      <c r="S1071" s="694">
        <v>0.95138888888888884</v>
      </c>
      <c r="T1071" s="689">
        <f t="shared" si="73"/>
        <v>0</v>
      </c>
      <c r="U1071" s="689">
        <f t="shared" si="73"/>
        <v>0</v>
      </c>
      <c r="V1071" s="689">
        <f t="shared" si="73"/>
        <v>0</v>
      </c>
      <c r="W1071" s="689">
        <f t="shared" si="73"/>
        <v>0</v>
      </c>
      <c r="X1071" s="689">
        <f t="shared" si="73"/>
        <v>0</v>
      </c>
      <c r="Y1071" s="689">
        <f t="shared" si="75"/>
        <v>0</v>
      </c>
      <c r="Z1071" s="689">
        <f t="shared" si="75"/>
        <v>0</v>
      </c>
      <c r="AA1071" s="689">
        <f t="shared" si="75"/>
        <v>0</v>
      </c>
      <c r="AB1071" s="683">
        <f t="shared" si="75"/>
        <v>0</v>
      </c>
      <c r="AC1071" s="689">
        <f t="shared" si="75"/>
        <v>8.9999999999999858E-2</v>
      </c>
      <c r="AD1071" s="689">
        <f t="shared" si="75"/>
        <v>0</v>
      </c>
      <c r="AE1071" s="689">
        <f t="shared" si="74"/>
        <v>0</v>
      </c>
      <c r="AF1071" s="689">
        <f t="shared" si="74"/>
        <v>0.10999999999999943</v>
      </c>
      <c r="AG1071" s="689">
        <f t="shared" si="74"/>
        <v>0</v>
      </c>
      <c r="AH1071" s="689">
        <f t="shared" si="74"/>
        <v>0</v>
      </c>
      <c r="AI1071" s="689">
        <f t="shared" si="74"/>
        <v>0.17000000000000171</v>
      </c>
      <c r="AJ1071" s="10"/>
      <c r="AK1071" s="10"/>
      <c r="AL1071" s="10"/>
      <c r="AM1071" s="10"/>
      <c r="AN1071" s="10"/>
      <c r="AO1071" s="10"/>
      <c r="AP1071" s="10"/>
      <c r="AQ1071" s="10"/>
      <c r="AR1071" s="10"/>
      <c r="AS1071" s="10"/>
      <c r="AT1071" s="10"/>
      <c r="AU1071" s="10"/>
      <c r="AV1071" s="10"/>
      <c r="AW1071" s="10"/>
      <c r="AX1071" s="10"/>
      <c r="AY1071" s="10"/>
      <c r="AZ1071" s="10"/>
      <c r="BA1071" s="10"/>
      <c r="BB1071" s="10"/>
      <c r="BC1071" s="10"/>
      <c r="BD1071" s="10"/>
      <c r="BE1071" s="173"/>
    </row>
    <row r="1072" spans="1:57" ht="16" thickBot="1">
      <c r="A1072" s="688">
        <v>0.95486111111111116</v>
      </c>
      <c r="B1072" s="689">
        <v>19.829999999999998</v>
      </c>
      <c r="C1072" s="689">
        <v>21.71</v>
      </c>
      <c r="D1072" s="689">
        <v>21.57</v>
      </c>
      <c r="E1072" s="689">
        <v>20.309999999999999</v>
      </c>
      <c r="F1072" s="689">
        <v>20.58</v>
      </c>
      <c r="G1072" s="689">
        <v>22.7</v>
      </c>
      <c r="H1072" s="689">
        <v>20.61</v>
      </c>
      <c r="I1072" s="689">
        <v>18.829999999999998</v>
      </c>
      <c r="J1072" s="683">
        <v>17.86</v>
      </c>
      <c r="K1072" s="689">
        <v>20.75</v>
      </c>
      <c r="L1072" s="689">
        <v>23.52</v>
      </c>
      <c r="M1072" s="689">
        <v>20</v>
      </c>
      <c r="N1072" s="689">
        <v>22.83</v>
      </c>
      <c r="O1072" s="689">
        <v>21.58</v>
      </c>
      <c r="P1072" s="689">
        <v>22.02</v>
      </c>
      <c r="Q1072" s="689">
        <v>17.91</v>
      </c>
      <c r="R1072" s="676"/>
      <c r="S1072" s="694">
        <v>0.95486111111111116</v>
      </c>
      <c r="T1072" s="689">
        <f t="shared" si="73"/>
        <v>0</v>
      </c>
      <c r="U1072" s="689">
        <f t="shared" si="73"/>
        <v>0</v>
      </c>
      <c r="V1072" s="689">
        <f t="shared" si="73"/>
        <v>0.17000000000000171</v>
      </c>
      <c r="W1072" s="689">
        <f t="shared" si="73"/>
        <v>9.9999999999980105E-3</v>
      </c>
      <c r="X1072" s="689">
        <f t="shared" si="73"/>
        <v>0</v>
      </c>
      <c r="Y1072" s="689">
        <f t="shared" si="75"/>
        <v>0</v>
      </c>
      <c r="Z1072" s="689">
        <f t="shared" si="75"/>
        <v>0</v>
      </c>
      <c r="AA1072" s="689">
        <f t="shared" si="75"/>
        <v>0.28999999999999915</v>
      </c>
      <c r="AB1072" s="683">
        <f t="shared" si="75"/>
        <v>0</v>
      </c>
      <c r="AC1072" s="689">
        <f t="shared" si="75"/>
        <v>0</v>
      </c>
      <c r="AD1072" s="689">
        <f t="shared" si="75"/>
        <v>0</v>
      </c>
      <c r="AE1072" s="689">
        <f t="shared" si="74"/>
        <v>1.0000000000001563E-2</v>
      </c>
      <c r="AF1072" s="689">
        <f t="shared" si="74"/>
        <v>2.9999999999997584E-2</v>
      </c>
      <c r="AG1072" s="689">
        <f t="shared" si="74"/>
        <v>0</v>
      </c>
      <c r="AH1072" s="689">
        <f t="shared" si="74"/>
        <v>0</v>
      </c>
      <c r="AI1072" s="689">
        <f t="shared" si="74"/>
        <v>0</v>
      </c>
      <c r="AJ1072" s="10"/>
      <c r="AK1072" s="10"/>
      <c r="AL1072" s="10"/>
      <c r="AM1072" s="10"/>
      <c r="AN1072" s="10"/>
      <c r="AO1072" s="10"/>
      <c r="AP1072" s="10"/>
      <c r="AQ1072" s="10"/>
      <c r="AR1072" s="10"/>
      <c r="AS1072" s="10"/>
      <c r="AT1072" s="10"/>
      <c r="AU1072" s="10"/>
      <c r="AV1072" s="10"/>
      <c r="AW1072" s="10"/>
      <c r="AX1072" s="10"/>
      <c r="AY1072" s="10"/>
      <c r="AZ1072" s="10"/>
      <c r="BA1072" s="10"/>
      <c r="BB1072" s="10"/>
      <c r="BC1072" s="10"/>
      <c r="BD1072" s="10"/>
      <c r="BE1072" s="173"/>
    </row>
    <row r="1073" spans="1:57" ht="16" thickTop="1">
      <c r="A1073" s="693">
        <v>0.95833333333333337</v>
      </c>
      <c r="B1073" s="685">
        <v>19.850000000000001</v>
      </c>
      <c r="C1073" s="685">
        <v>21.71</v>
      </c>
      <c r="D1073" s="685">
        <v>21.57</v>
      </c>
      <c r="E1073" s="685">
        <v>20.309999999999999</v>
      </c>
      <c r="F1073" s="685">
        <v>20.58</v>
      </c>
      <c r="G1073" s="685">
        <v>22.7</v>
      </c>
      <c r="H1073" s="685">
        <v>20.61</v>
      </c>
      <c r="I1073" s="685">
        <v>18.829999999999998</v>
      </c>
      <c r="J1073" s="686">
        <v>17.93</v>
      </c>
      <c r="K1073" s="685">
        <v>20.81</v>
      </c>
      <c r="L1073" s="685">
        <v>23.52</v>
      </c>
      <c r="M1073" s="685">
        <v>20.07</v>
      </c>
      <c r="N1073" s="685">
        <v>22.83</v>
      </c>
      <c r="O1073" s="685">
        <v>21.7</v>
      </c>
      <c r="P1073" s="685">
        <v>22.02</v>
      </c>
      <c r="Q1073" s="685">
        <v>17.91</v>
      </c>
      <c r="R1073" s="676"/>
      <c r="S1073" s="684">
        <v>0.95833333333333337</v>
      </c>
      <c r="T1073" s="685">
        <f t="shared" si="73"/>
        <v>2.0000000000003126E-2</v>
      </c>
      <c r="U1073" s="685">
        <f t="shared" si="73"/>
        <v>0</v>
      </c>
      <c r="V1073" s="685">
        <f t="shared" si="73"/>
        <v>0</v>
      </c>
      <c r="W1073" s="685">
        <f t="shared" si="73"/>
        <v>0</v>
      </c>
      <c r="X1073" s="685">
        <f t="shared" si="73"/>
        <v>0</v>
      </c>
      <c r="Y1073" s="685">
        <f t="shared" si="75"/>
        <v>0</v>
      </c>
      <c r="Z1073" s="685">
        <f t="shared" si="75"/>
        <v>0</v>
      </c>
      <c r="AA1073" s="685">
        <f t="shared" si="75"/>
        <v>0</v>
      </c>
      <c r="AB1073" s="686">
        <f t="shared" si="75"/>
        <v>7.0000000000000284E-2</v>
      </c>
      <c r="AC1073" s="685">
        <f t="shared" si="75"/>
        <v>5.9999999999998721E-2</v>
      </c>
      <c r="AD1073" s="685">
        <f t="shared" si="75"/>
        <v>0</v>
      </c>
      <c r="AE1073" s="685">
        <f t="shared" si="74"/>
        <v>7.0000000000000284E-2</v>
      </c>
      <c r="AF1073" s="685">
        <f t="shared" si="74"/>
        <v>0</v>
      </c>
      <c r="AG1073" s="685">
        <f t="shared" si="74"/>
        <v>0.12000000000000099</v>
      </c>
      <c r="AH1073" s="685">
        <f t="shared" si="74"/>
        <v>0</v>
      </c>
      <c r="AI1073" s="685">
        <f t="shared" si="74"/>
        <v>0</v>
      </c>
      <c r="AJ1073" s="10"/>
      <c r="AK1073" s="10"/>
      <c r="AL1073" s="10"/>
      <c r="AM1073" s="10"/>
      <c r="AN1073" s="10"/>
      <c r="AO1073" s="10"/>
      <c r="AP1073" s="10"/>
      <c r="AQ1073" s="10"/>
      <c r="AR1073" s="10"/>
      <c r="AS1073" s="10"/>
      <c r="AT1073" s="10"/>
      <c r="AU1073" s="10"/>
      <c r="AV1073" s="10"/>
      <c r="AW1073" s="10"/>
      <c r="AX1073" s="10"/>
      <c r="AY1073" s="10"/>
      <c r="AZ1073" s="10"/>
      <c r="BA1073" s="10"/>
      <c r="BB1073" s="10"/>
      <c r="BC1073" s="10"/>
      <c r="BD1073" s="10"/>
      <c r="BE1073" s="173"/>
    </row>
    <row r="1074" spans="1:57">
      <c r="A1074" s="688">
        <v>0.96180555555555547</v>
      </c>
      <c r="B1074" s="689">
        <v>19.87</v>
      </c>
      <c r="C1074" s="689">
        <v>21.71</v>
      </c>
      <c r="D1074" s="689">
        <v>21.57</v>
      </c>
      <c r="E1074" s="689">
        <v>20.46</v>
      </c>
      <c r="F1074" s="689">
        <v>20.58</v>
      </c>
      <c r="G1074" s="689">
        <v>22.71</v>
      </c>
      <c r="H1074" s="689">
        <v>20.71</v>
      </c>
      <c r="I1074" s="689">
        <v>18.829999999999998</v>
      </c>
      <c r="J1074" s="683">
        <v>17.96</v>
      </c>
      <c r="K1074" s="689">
        <v>20.81</v>
      </c>
      <c r="L1074" s="689">
        <v>23.52</v>
      </c>
      <c r="M1074" s="689">
        <v>20.170000000000002</v>
      </c>
      <c r="N1074" s="689">
        <v>22.83</v>
      </c>
      <c r="O1074" s="689">
        <v>21.73</v>
      </c>
      <c r="P1074" s="689">
        <v>22.02</v>
      </c>
      <c r="Q1074" s="689">
        <v>17.91</v>
      </c>
      <c r="R1074" s="676"/>
      <c r="S1074" s="694">
        <v>0.96180555555555547</v>
      </c>
      <c r="T1074" s="689">
        <f t="shared" si="73"/>
        <v>1.9999999999999574E-2</v>
      </c>
      <c r="U1074" s="689">
        <f t="shared" si="73"/>
        <v>0</v>
      </c>
      <c r="V1074" s="689">
        <f t="shared" si="73"/>
        <v>0</v>
      </c>
      <c r="W1074" s="689">
        <f t="shared" si="73"/>
        <v>0.15000000000000213</v>
      </c>
      <c r="X1074" s="689">
        <f t="shared" si="73"/>
        <v>0</v>
      </c>
      <c r="Y1074" s="689">
        <f t="shared" si="75"/>
        <v>1.0000000000001563E-2</v>
      </c>
      <c r="Z1074" s="689">
        <f t="shared" si="75"/>
        <v>0.10000000000000142</v>
      </c>
      <c r="AA1074" s="689">
        <f t="shared" si="75"/>
        <v>0</v>
      </c>
      <c r="AB1074" s="683">
        <f t="shared" si="75"/>
        <v>3.0000000000001137E-2</v>
      </c>
      <c r="AC1074" s="689">
        <f t="shared" si="75"/>
        <v>0</v>
      </c>
      <c r="AD1074" s="689">
        <f t="shared" si="75"/>
        <v>0</v>
      </c>
      <c r="AE1074" s="689">
        <f t="shared" si="74"/>
        <v>0.10000000000000142</v>
      </c>
      <c r="AF1074" s="689">
        <f t="shared" si="74"/>
        <v>0</v>
      </c>
      <c r="AG1074" s="689">
        <f t="shared" si="74"/>
        <v>3.0000000000001137E-2</v>
      </c>
      <c r="AH1074" s="689">
        <f t="shared" si="74"/>
        <v>0</v>
      </c>
      <c r="AI1074" s="689">
        <f t="shared" si="74"/>
        <v>0</v>
      </c>
      <c r="AJ1074" s="10"/>
      <c r="AK1074" s="10"/>
      <c r="AL1074" s="10"/>
      <c r="AM1074" s="10"/>
      <c r="AN1074" s="10"/>
      <c r="AO1074" s="10"/>
      <c r="AP1074" s="10"/>
      <c r="AQ1074" s="10"/>
      <c r="AR1074" s="10"/>
      <c r="AS1074" s="10"/>
      <c r="AT1074" s="10"/>
      <c r="AU1074" s="10"/>
      <c r="AV1074" s="10"/>
      <c r="AW1074" s="10"/>
      <c r="AX1074" s="10"/>
      <c r="AY1074" s="10"/>
      <c r="AZ1074" s="10"/>
      <c r="BA1074" s="10"/>
      <c r="BB1074" s="10"/>
      <c r="BC1074" s="10"/>
      <c r="BD1074" s="10"/>
      <c r="BE1074" s="173"/>
    </row>
    <row r="1075" spans="1:57">
      <c r="A1075" s="688">
        <v>0.96527777777777779</v>
      </c>
      <c r="B1075" s="689">
        <v>19.940000000000001</v>
      </c>
      <c r="C1075" s="689">
        <v>21.71</v>
      </c>
      <c r="D1075" s="689">
        <v>21.62</v>
      </c>
      <c r="E1075" s="689">
        <v>20.46</v>
      </c>
      <c r="F1075" s="689">
        <v>20.78</v>
      </c>
      <c r="G1075" s="689">
        <v>22.71</v>
      </c>
      <c r="H1075" s="689">
        <v>20.72</v>
      </c>
      <c r="I1075" s="689">
        <v>18.829999999999998</v>
      </c>
      <c r="J1075" s="683">
        <v>18.02</v>
      </c>
      <c r="K1075" s="689">
        <v>20.88</v>
      </c>
      <c r="L1075" s="689">
        <v>23.63</v>
      </c>
      <c r="M1075" s="689">
        <v>20.3</v>
      </c>
      <c r="N1075" s="689">
        <v>22.83</v>
      </c>
      <c r="O1075" s="689">
        <v>21.73</v>
      </c>
      <c r="P1075" s="689">
        <v>22.02</v>
      </c>
      <c r="Q1075" s="689">
        <v>17.91</v>
      </c>
      <c r="R1075" s="676"/>
      <c r="S1075" s="694">
        <v>0.96527777777777779</v>
      </c>
      <c r="T1075" s="689">
        <f t="shared" si="73"/>
        <v>7.0000000000000284E-2</v>
      </c>
      <c r="U1075" s="689">
        <f t="shared" si="73"/>
        <v>0</v>
      </c>
      <c r="V1075" s="689">
        <f t="shared" si="73"/>
        <v>5.0000000000000711E-2</v>
      </c>
      <c r="W1075" s="689">
        <f t="shared" si="73"/>
        <v>0</v>
      </c>
      <c r="X1075" s="689">
        <f t="shared" si="73"/>
        <v>0.20000000000000284</v>
      </c>
      <c r="Y1075" s="689">
        <f t="shared" si="75"/>
        <v>0</v>
      </c>
      <c r="Z1075" s="689">
        <f t="shared" si="75"/>
        <v>9.9999999999980105E-3</v>
      </c>
      <c r="AA1075" s="689">
        <f t="shared" si="75"/>
        <v>0</v>
      </c>
      <c r="AB1075" s="683">
        <f t="shared" si="75"/>
        <v>5.9999999999998721E-2</v>
      </c>
      <c r="AC1075" s="689">
        <f t="shared" si="75"/>
        <v>7.0000000000000284E-2</v>
      </c>
      <c r="AD1075" s="689">
        <f t="shared" si="75"/>
        <v>0.10999999999999943</v>
      </c>
      <c r="AE1075" s="689">
        <f t="shared" si="74"/>
        <v>0.12999999999999901</v>
      </c>
      <c r="AF1075" s="689">
        <f t="shared" si="74"/>
        <v>0</v>
      </c>
      <c r="AG1075" s="689">
        <f t="shared" si="74"/>
        <v>0</v>
      </c>
      <c r="AH1075" s="689">
        <f t="shared" si="74"/>
        <v>0</v>
      </c>
      <c r="AI1075" s="689">
        <f t="shared" si="74"/>
        <v>0</v>
      </c>
      <c r="AJ1075" s="10"/>
      <c r="AK1075" s="10"/>
      <c r="AL1075" s="10"/>
      <c r="AM1075" s="10"/>
      <c r="AN1075" s="10"/>
      <c r="AO1075" s="10"/>
      <c r="AP1075" s="10"/>
      <c r="AQ1075" s="10"/>
      <c r="AR1075" s="10"/>
      <c r="AS1075" s="10"/>
      <c r="AT1075" s="10"/>
      <c r="AU1075" s="10"/>
      <c r="AV1075" s="10"/>
      <c r="AW1075" s="10"/>
      <c r="AX1075" s="10"/>
      <c r="AY1075" s="10"/>
      <c r="AZ1075" s="10"/>
      <c r="BA1075" s="10"/>
      <c r="BB1075" s="10"/>
      <c r="BC1075" s="10"/>
      <c r="BD1075" s="10"/>
      <c r="BE1075" s="173"/>
    </row>
    <row r="1076" spans="1:57">
      <c r="A1076" s="688">
        <v>0.96875</v>
      </c>
      <c r="B1076" s="689">
        <v>20.010000000000002</v>
      </c>
      <c r="C1076" s="689">
        <v>21.71</v>
      </c>
      <c r="D1076" s="689">
        <v>21.62</v>
      </c>
      <c r="E1076" s="689">
        <v>20.49</v>
      </c>
      <c r="F1076" s="689">
        <v>20.86</v>
      </c>
      <c r="G1076" s="689">
        <v>22.71</v>
      </c>
      <c r="H1076" s="689">
        <v>20.72</v>
      </c>
      <c r="I1076" s="689">
        <v>18.829999999999998</v>
      </c>
      <c r="J1076" s="683">
        <v>18.02</v>
      </c>
      <c r="K1076" s="689">
        <v>20.88</v>
      </c>
      <c r="L1076" s="689">
        <v>23.63</v>
      </c>
      <c r="M1076" s="689">
        <v>20.3</v>
      </c>
      <c r="N1076" s="689">
        <v>22.83</v>
      </c>
      <c r="O1076" s="689">
        <v>21.75</v>
      </c>
      <c r="P1076" s="689">
        <v>22.02</v>
      </c>
      <c r="Q1076" s="689">
        <v>17.91</v>
      </c>
      <c r="R1076" s="676"/>
      <c r="S1076" s="694">
        <v>0.96875</v>
      </c>
      <c r="T1076" s="689">
        <f t="shared" si="73"/>
        <v>7.0000000000000284E-2</v>
      </c>
      <c r="U1076" s="689">
        <f t="shared" si="73"/>
        <v>0</v>
      </c>
      <c r="V1076" s="689">
        <f t="shared" si="73"/>
        <v>0</v>
      </c>
      <c r="W1076" s="689">
        <f t="shared" si="73"/>
        <v>2.9999999999997584E-2</v>
      </c>
      <c r="X1076" s="689">
        <f t="shared" si="73"/>
        <v>7.9999999999998295E-2</v>
      </c>
      <c r="Y1076" s="689">
        <f t="shared" si="75"/>
        <v>0</v>
      </c>
      <c r="Z1076" s="689">
        <f t="shared" si="75"/>
        <v>0</v>
      </c>
      <c r="AA1076" s="689">
        <f t="shared" si="75"/>
        <v>0</v>
      </c>
      <c r="AB1076" s="683">
        <f t="shared" si="75"/>
        <v>0</v>
      </c>
      <c r="AC1076" s="689">
        <f t="shared" si="75"/>
        <v>0</v>
      </c>
      <c r="AD1076" s="689">
        <f t="shared" si="75"/>
        <v>0</v>
      </c>
      <c r="AE1076" s="689">
        <f t="shared" si="74"/>
        <v>0</v>
      </c>
      <c r="AF1076" s="689">
        <f t="shared" si="74"/>
        <v>0</v>
      </c>
      <c r="AG1076" s="689">
        <f t="shared" si="74"/>
        <v>1.9999999999999574E-2</v>
      </c>
      <c r="AH1076" s="689">
        <f t="shared" si="74"/>
        <v>0</v>
      </c>
      <c r="AI1076" s="689">
        <f t="shared" si="74"/>
        <v>0</v>
      </c>
      <c r="AJ1076" s="10"/>
      <c r="AK1076" s="10"/>
      <c r="AL1076" s="10"/>
      <c r="AM1076" s="10"/>
      <c r="AN1076" s="10"/>
      <c r="AO1076" s="10"/>
      <c r="AP1076" s="10"/>
      <c r="AQ1076" s="10"/>
      <c r="AR1076" s="10"/>
      <c r="AS1076" s="10"/>
      <c r="AT1076" s="10"/>
      <c r="AU1076" s="10"/>
      <c r="AV1076" s="10"/>
      <c r="AW1076" s="10"/>
      <c r="AX1076" s="10"/>
      <c r="AY1076" s="10"/>
      <c r="AZ1076" s="10"/>
      <c r="BA1076" s="10"/>
      <c r="BB1076" s="10"/>
      <c r="BC1076" s="10"/>
      <c r="BD1076" s="10"/>
      <c r="BE1076" s="173"/>
    </row>
    <row r="1077" spans="1:57">
      <c r="A1077" s="688">
        <v>0.97222222222222221</v>
      </c>
      <c r="B1077" s="689">
        <v>20.010000000000002</v>
      </c>
      <c r="C1077" s="689">
        <v>21.75</v>
      </c>
      <c r="D1077" s="689">
        <v>21.62</v>
      </c>
      <c r="E1077" s="689">
        <v>20.49</v>
      </c>
      <c r="F1077" s="689">
        <v>20.86</v>
      </c>
      <c r="G1077" s="689">
        <v>22.71</v>
      </c>
      <c r="H1077" s="689">
        <v>20.73</v>
      </c>
      <c r="I1077" s="689">
        <v>18.84</v>
      </c>
      <c r="J1077" s="683">
        <v>18.059999999999999</v>
      </c>
      <c r="K1077" s="689">
        <v>20.91</v>
      </c>
      <c r="L1077" s="689">
        <v>23.63</v>
      </c>
      <c r="M1077" s="689">
        <v>20.3</v>
      </c>
      <c r="N1077" s="689">
        <v>22.83</v>
      </c>
      <c r="O1077" s="689">
        <v>21.76</v>
      </c>
      <c r="P1077" s="689">
        <v>22.12</v>
      </c>
      <c r="Q1077" s="689">
        <v>18.05</v>
      </c>
      <c r="R1077" s="676"/>
      <c r="S1077" s="694">
        <v>0.97222222222222221</v>
      </c>
      <c r="T1077" s="689">
        <f t="shared" si="73"/>
        <v>0</v>
      </c>
      <c r="U1077" s="689">
        <f t="shared" si="73"/>
        <v>3.9999999999999147E-2</v>
      </c>
      <c r="V1077" s="689">
        <f t="shared" si="73"/>
        <v>0</v>
      </c>
      <c r="W1077" s="689">
        <f t="shared" si="73"/>
        <v>0</v>
      </c>
      <c r="X1077" s="689">
        <f t="shared" si="73"/>
        <v>0</v>
      </c>
      <c r="Y1077" s="689">
        <f t="shared" si="75"/>
        <v>0</v>
      </c>
      <c r="Z1077" s="689">
        <f t="shared" si="75"/>
        <v>1.0000000000001563E-2</v>
      </c>
      <c r="AA1077" s="689">
        <f t="shared" si="75"/>
        <v>1.0000000000001563E-2</v>
      </c>
      <c r="AB1077" s="683">
        <f t="shared" si="75"/>
        <v>3.9999999999999147E-2</v>
      </c>
      <c r="AC1077" s="689">
        <f t="shared" si="75"/>
        <v>3.0000000000001137E-2</v>
      </c>
      <c r="AD1077" s="689">
        <f t="shared" si="75"/>
        <v>0</v>
      </c>
      <c r="AE1077" s="689">
        <f t="shared" si="74"/>
        <v>0</v>
      </c>
      <c r="AF1077" s="689">
        <f t="shared" si="74"/>
        <v>0</v>
      </c>
      <c r="AG1077" s="689">
        <f t="shared" si="74"/>
        <v>1.0000000000001563E-2</v>
      </c>
      <c r="AH1077" s="689">
        <f t="shared" si="74"/>
        <v>0.10000000000000142</v>
      </c>
      <c r="AI1077" s="689">
        <f t="shared" si="74"/>
        <v>0.14000000000000057</v>
      </c>
      <c r="AJ1077" s="10"/>
      <c r="AK1077" s="10"/>
      <c r="AL1077" s="10"/>
      <c r="AM1077" s="10"/>
      <c r="AN1077" s="10"/>
      <c r="AO1077" s="10"/>
      <c r="AP1077" s="10"/>
      <c r="AQ1077" s="10"/>
      <c r="AR1077" s="10"/>
      <c r="AS1077" s="10"/>
      <c r="AT1077" s="10"/>
      <c r="AU1077" s="10"/>
      <c r="AV1077" s="10"/>
      <c r="AW1077" s="10"/>
      <c r="AX1077" s="10"/>
      <c r="AY1077" s="10"/>
      <c r="AZ1077" s="10"/>
      <c r="BA1077" s="10"/>
      <c r="BB1077" s="10"/>
      <c r="BC1077" s="10"/>
      <c r="BD1077" s="10"/>
      <c r="BE1077" s="173"/>
    </row>
    <row r="1078" spans="1:57">
      <c r="A1078" s="688">
        <v>0.97569444444444453</v>
      </c>
      <c r="B1078" s="689">
        <v>20.010000000000002</v>
      </c>
      <c r="C1078" s="689">
        <v>21.77</v>
      </c>
      <c r="D1078" s="689">
        <v>21.62</v>
      </c>
      <c r="E1078" s="689">
        <v>20.49</v>
      </c>
      <c r="F1078" s="689">
        <v>20.86</v>
      </c>
      <c r="G1078" s="689">
        <v>22.71</v>
      </c>
      <c r="H1078" s="689">
        <v>20.76</v>
      </c>
      <c r="I1078" s="689">
        <v>18.84</v>
      </c>
      <c r="J1078" s="683">
        <v>18.100000000000001</v>
      </c>
      <c r="K1078" s="689">
        <v>20.91</v>
      </c>
      <c r="L1078" s="689">
        <v>23.63</v>
      </c>
      <c r="M1078" s="689">
        <v>20.3</v>
      </c>
      <c r="N1078" s="689">
        <v>22.87</v>
      </c>
      <c r="O1078" s="689">
        <v>21.86</v>
      </c>
      <c r="P1078" s="689">
        <v>22.18</v>
      </c>
      <c r="Q1078" s="689">
        <v>18.059999999999999</v>
      </c>
      <c r="R1078" s="676"/>
      <c r="S1078" s="694">
        <v>0.97569444444444453</v>
      </c>
      <c r="T1078" s="689">
        <f t="shared" si="73"/>
        <v>0</v>
      </c>
      <c r="U1078" s="689">
        <f t="shared" si="73"/>
        <v>1.9999999999999574E-2</v>
      </c>
      <c r="V1078" s="689">
        <f t="shared" si="73"/>
        <v>0</v>
      </c>
      <c r="W1078" s="689">
        <f t="shared" si="73"/>
        <v>0</v>
      </c>
      <c r="X1078" s="689">
        <f t="shared" si="73"/>
        <v>0</v>
      </c>
      <c r="Y1078" s="689">
        <f t="shared" si="75"/>
        <v>0</v>
      </c>
      <c r="Z1078" s="689">
        <f t="shared" si="75"/>
        <v>3.0000000000001137E-2</v>
      </c>
      <c r="AA1078" s="689">
        <f t="shared" si="75"/>
        <v>0</v>
      </c>
      <c r="AB1078" s="683">
        <f t="shared" si="75"/>
        <v>4.00000000000027E-2</v>
      </c>
      <c r="AC1078" s="689">
        <f t="shared" si="75"/>
        <v>0</v>
      </c>
      <c r="AD1078" s="689">
        <f t="shared" si="75"/>
        <v>0</v>
      </c>
      <c r="AE1078" s="689">
        <f t="shared" si="74"/>
        <v>0</v>
      </c>
      <c r="AF1078" s="689">
        <f t="shared" si="74"/>
        <v>4.00000000000027E-2</v>
      </c>
      <c r="AG1078" s="689">
        <f t="shared" si="74"/>
        <v>9.9999999999997868E-2</v>
      </c>
      <c r="AH1078" s="689">
        <f t="shared" si="74"/>
        <v>5.9999999999998721E-2</v>
      </c>
      <c r="AI1078" s="689">
        <f t="shared" si="74"/>
        <v>9.9999999999980105E-3</v>
      </c>
      <c r="AJ1078" s="10"/>
      <c r="AK1078" s="10"/>
      <c r="AL1078" s="10"/>
      <c r="AM1078" s="10"/>
      <c r="AN1078" s="10"/>
      <c r="AO1078" s="10"/>
      <c r="AP1078" s="10"/>
      <c r="AQ1078" s="10"/>
      <c r="AR1078" s="10"/>
      <c r="AS1078" s="10"/>
      <c r="AT1078" s="10"/>
      <c r="AU1078" s="10"/>
      <c r="AV1078" s="10"/>
      <c r="AW1078" s="10"/>
      <c r="AX1078" s="10"/>
      <c r="AY1078" s="10"/>
      <c r="AZ1078" s="10"/>
      <c r="BA1078" s="10"/>
      <c r="BB1078" s="10"/>
      <c r="BC1078" s="10"/>
      <c r="BD1078" s="10"/>
      <c r="BE1078" s="173"/>
    </row>
    <row r="1079" spans="1:57">
      <c r="A1079" s="688">
        <v>0.97916666666666663</v>
      </c>
      <c r="B1079" s="689">
        <v>20.010000000000002</v>
      </c>
      <c r="C1079" s="689">
        <v>21.88</v>
      </c>
      <c r="D1079" s="689">
        <v>21.62</v>
      </c>
      <c r="E1079" s="689">
        <v>20.49</v>
      </c>
      <c r="F1079" s="689">
        <v>20.86</v>
      </c>
      <c r="G1079" s="689">
        <v>22.82</v>
      </c>
      <c r="H1079" s="689">
        <v>20.85</v>
      </c>
      <c r="I1079" s="689">
        <v>18.84</v>
      </c>
      <c r="J1079" s="683">
        <v>18.100000000000001</v>
      </c>
      <c r="K1079" s="689">
        <v>21.02</v>
      </c>
      <c r="L1079" s="689">
        <v>23.63</v>
      </c>
      <c r="M1079" s="689">
        <v>20.3</v>
      </c>
      <c r="N1079" s="689">
        <v>23.11</v>
      </c>
      <c r="O1079" s="689">
        <v>21.86</v>
      </c>
      <c r="P1079" s="689">
        <v>22.2</v>
      </c>
      <c r="Q1079" s="689">
        <v>18.07</v>
      </c>
      <c r="R1079" s="676"/>
      <c r="S1079" s="694">
        <v>0.97916666666666663</v>
      </c>
      <c r="T1079" s="689">
        <f t="shared" si="73"/>
        <v>0</v>
      </c>
      <c r="U1079" s="689">
        <f t="shared" si="73"/>
        <v>0.10999999999999943</v>
      </c>
      <c r="V1079" s="689">
        <f t="shared" si="73"/>
        <v>0</v>
      </c>
      <c r="W1079" s="689">
        <f t="shared" si="73"/>
        <v>0</v>
      </c>
      <c r="X1079" s="689">
        <f t="shared" si="73"/>
        <v>0</v>
      </c>
      <c r="Y1079" s="689">
        <f t="shared" si="75"/>
        <v>0.10999999999999943</v>
      </c>
      <c r="Z1079" s="689">
        <f t="shared" si="75"/>
        <v>8.9999999999999858E-2</v>
      </c>
      <c r="AA1079" s="689">
        <f t="shared" si="75"/>
        <v>0</v>
      </c>
      <c r="AB1079" s="683">
        <f t="shared" si="75"/>
        <v>0</v>
      </c>
      <c r="AC1079" s="689">
        <f t="shared" si="75"/>
        <v>0.10999999999999943</v>
      </c>
      <c r="AD1079" s="689">
        <f t="shared" si="75"/>
        <v>0</v>
      </c>
      <c r="AE1079" s="689">
        <f t="shared" si="74"/>
        <v>0</v>
      </c>
      <c r="AF1079" s="689">
        <f t="shared" si="74"/>
        <v>0.23999999999999844</v>
      </c>
      <c r="AG1079" s="689">
        <f t="shared" si="74"/>
        <v>0</v>
      </c>
      <c r="AH1079" s="689">
        <f t="shared" si="74"/>
        <v>1.9999999999999574E-2</v>
      </c>
      <c r="AI1079" s="689">
        <f t="shared" si="74"/>
        <v>1.0000000000001563E-2</v>
      </c>
      <c r="AJ1079" s="10"/>
      <c r="AK1079" s="10"/>
      <c r="AL1079" s="10"/>
      <c r="AM1079" s="10"/>
      <c r="AN1079" s="10"/>
      <c r="AO1079" s="10"/>
      <c r="AP1079" s="10"/>
      <c r="AQ1079" s="10"/>
      <c r="AR1079" s="10"/>
      <c r="AS1079" s="10"/>
      <c r="AT1079" s="10"/>
      <c r="AU1079" s="10"/>
      <c r="AV1079" s="10"/>
      <c r="AW1079" s="10"/>
      <c r="AX1079" s="10"/>
      <c r="AY1079" s="10"/>
      <c r="AZ1079" s="10"/>
      <c r="BA1079" s="10"/>
      <c r="BB1079" s="10"/>
      <c r="BC1079" s="10"/>
      <c r="BD1079" s="10"/>
      <c r="BE1079" s="173"/>
    </row>
    <row r="1080" spans="1:57">
      <c r="A1080" s="688">
        <v>0.98263888888888884</v>
      </c>
      <c r="B1080" s="689">
        <v>20.04</v>
      </c>
      <c r="C1080" s="689">
        <v>21.88</v>
      </c>
      <c r="D1080" s="689">
        <v>21.62</v>
      </c>
      <c r="E1080" s="689">
        <v>20.49</v>
      </c>
      <c r="F1080" s="689">
        <v>20.86</v>
      </c>
      <c r="G1080" s="689">
        <v>22.91</v>
      </c>
      <c r="H1080" s="689">
        <v>20.88</v>
      </c>
      <c r="I1080" s="689">
        <v>18.84</v>
      </c>
      <c r="J1080" s="683">
        <v>18.13</v>
      </c>
      <c r="K1080" s="689">
        <v>21.05</v>
      </c>
      <c r="L1080" s="689">
        <v>23.63</v>
      </c>
      <c r="M1080" s="689">
        <v>20.420000000000002</v>
      </c>
      <c r="N1080" s="689">
        <v>23.11</v>
      </c>
      <c r="O1080" s="689">
        <v>21.93</v>
      </c>
      <c r="P1080" s="689">
        <v>22.27</v>
      </c>
      <c r="Q1080" s="689">
        <v>18.07</v>
      </c>
      <c r="R1080" s="676"/>
      <c r="S1080" s="694">
        <v>0.98263888888888884</v>
      </c>
      <c r="T1080" s="689">
        <f t="shared" si="73"/>
        <v>2.9999999999997584E-2</v>
      </c>
      <c r="U1080" s="689">
        <f t="shared" si="73"/>
        <v>0</v>
      </c>
      <c r="V1080" s="689">
        <f t="shared" si="73"/>
        <v>0</v>
      </c>
      <c r="W1080" s="689">
        <f t="shared" si="73"/>
        <v>0</v>
      </c>
      <c r="X1080" s="689">
        <f t="shared" si="73"/>
        <v>0</v>
      </c>
      <c r="Y1080" s="689">
        <f t="shared" si="75"/>
        <v>8.9999999999999858E-2</v>
      </c>
      <c r="Z1080" s="689">
        <f t="shared" si="75"/>
        <v>2.9999999999997584E-2</v>
      </c>
      <c r="AA1080" s="689">
        <f t="shared" si="75"/>
        <v>0</v>
      </c>
      <c r="AB1080" s="683">
        <f t="shared" si="75"/>
        <v>2.9999999999997584E-2</v>
      </c>
      <c r="AC1080" s="689">
        <f t="shared" si="75"/>
        <v>3.0000000000001137E-2</v>
      </c>
      <c r="AD1080" s="689">
        <f t="shared" si="75"/>
        <v>0</v>
      </c>
      <c r="AE1080" s="689">
        <f t="shared" si="74"/>
        <v>0.12000000000000099</v>
      </c>
      <c r="AF1080" s="689">
        <f t="shared" si="74"/>
        <v>0</v>
      </c>
      <c r="AG1080" s="689">
        <f t="shared" si="74"/>
        <v>7.0000000000000284E-2</v>
      </c>
      <c r="AH1080" s="689">
        <f t="shared" si="74"/>
        <v>7.0000000000000284E-2</v>
      </c>
      <c r="AI1080" s="689">
        <f t="shared" si="74"/>
        <v>0</v>
      </c>
      <c r="AJ1080" s="10"/>
      <c r="AK1080" s="10"/>
      <c r="AL1080" s="10"/>
      <c r="AM1080" s="10"/>
      <c r="AN1080" s="10"/>
      <c r="AO1080" s="10"/>
      <c r="AP1080" s="10"/>
      <c r="AQ1080" s="10"/>
      <c r="AR1080" s="10"/>
      <c r="AS1080" s="10"/>
      <c r="AT1080" s="10"/>
      <c r="AU1080" s="10"/>
      <c r="AV1080" s="10"/>
      <c r="AW1080" s="10"/>
      <c r="AX1080" s="10"/>
      <c r="AY1080" s="10"/>
      <c r="AZ1080" s="10"/>
      <c r="BA1080" s="10"/>
      <c r="BB1080" s="10"/>
      <c r="BC1080" s="10"/>
      <c r="BD1080" s="10"/>
      <c r="BE1080" s="173"/>
    </row>
    <row r="1081" spans="1:57">
      <c r="A1081" s="688">
        <v>0.98611111111111116</v>
      </c>
      <c r="B1081" s="689">
        <v>20.16</v>
      </c>
      <c r="C1081" s="689">
        <v>21.88</v>
      </c>
      <c r="D1081" s="689">
        <v>21.62</v>
      </c>
      <c r="E1081" s="689">
        <v>20.49</v>
      </c>
      <c r="F1081" s="689">
        <v>20.86</v>
      </c>
      <c r="G1081" s="689">
        <v>23.3</v>
      </c>
      <c r="H1081" s="689">
        <v>20.88</v>
      </c>
      <c r="I1081" s="689">
        <v>18.84</v>
      </c>
      <c r="J1081" s="683">
        <v>18.149999999999999</v>
      </c>
      <c r="K1081" s="689">
        <v>21.05</v>
      </c>
      <c r="L1081" s="689">
        <v>23.63</v>
      </c>
      <c r="M1081" s="689">
        <v>20.420000000000002</v>
      </c>
      <c r="N1081" s="689">
        <v>23.11</v>
      </c>
      <c r="O1081" s="689">
        <v>21.96</v>
      </c>
      <c r="P1081" s="689">
        <v>22.37</v>
      </c>
      <c r="Q1081" s="689">
        <v>18.07</v>
      </c>
      <c r="R1081" s="676"/>
      <c r="S1081" s="694">
        <v>0.98611111111111116</v>
      </c>
      <c r="T1081" s="689">
        <f t="shared" si="73"/>
        <v>0.12000000000000099</v>
      </c>
      <c r="U1081" s="689">
        <f t="shared" si="73"/>
        <v>0</v>
      </c>
      <c r="V1081" s="689">
        <f t="shared" si="73"/>
        <v>0</v>
      </c>
      <c r="W1081" s="689">
        <f t="shared" si="73"/>
        <v>0</v>
      </c>
      <c r="X1081" s="689">
        <f t="shared" si="73"/>
        <v>0</v>
      </c>
      <c r="Y1081" s="689">
        <f t="shared" si="75"/>
        <v>0.39000000000000057</v>
      </c>
      <c r="Z1081" s="689">
        <f t="shared" si="75"/>
        <v>0</v>
      </c>
      <c r="AA1081" s="689">
        <f t="shared" si="75"/>
        <v>0</v>
      </c>
      <c r="AB1081" s="683">
        <f t="shared" si="75"/>
        <v>1.9999999999999574E-2</v>
      </c>
      <c r="AC1081" s="689">
        <f t="shared" si="75"/>
        <v>0</v>
      </c>
      <c r="AD1081" s="689">
        <f t="shared" si="75"/>
        <v>0</v>
      </c>
      <c r="AE1081" s="689">
        <f t="shared" si="74"/>
        <v>0</v>
      </c>
      <c r="AF1081" s="689">
        <f t="shared" si="74"/>
        <v>0</v>
      </c>
      <c r="AG1081" s="689">
        <f t="shared" si="74"/>
        <v>3.0000000000001137E-2</v>
      </c>
      <c r="AH1081" s="689">
        <f t="shared" si="74"/>
        <v>0.10000000000000142</v>
      </c>
      <c r="AI1081" s="689">
        <f t="shared" si="74"/>
        <v>0</v>
      </c>
      <c r="AJ1081" s="10"/>
      <c r="AK1081" s="10"/>
      <c r="AL1081" s="10"/>
      <c r="AM1081" s="10"/>
      <c r="AN1081" s="10"/>
      <c r="AO1081" s="10"/>
      <c r="AP1081" s="10"/>
      <c r="AQ1081" s="10"/>
      <c r="AR1081" s="10"/>
      <c r="AS1081" s="10"/>
      <c r="AT1081" s="10"/>
      <c r="AU1081" s="10"/>
      <c r="AV1081" s="10"/>
      <c r="AW1081" s="10"/>
      <c r="AX1081" s="10"/>
      <c r="AY1081" s="10"/>
      <c r="AZ1081" s="10"/>
      <c r="BA1081" s="10"/>
      <c r="BB1081" s="10"/>
      <c r="BC1081" s="10"/>
      <c r="BD1081" s="10"/>
      <c r="BE1081" s="173"/>
    </row>
    <row r="1082" spans="1:57">
      <c r="A1082" s="688">
        <v>0.98958333333333337</v>
      </c>
      <c r="B1082" s="689">
        <v>20.2</v>
      </c>
      <c r="C1082" s="689">
        <v>21.88</v>
      </c>
      <c r="D1082" s="689">
        <v>21.62</v>
      </c>
      <c r="E1082" s="689">
        <v>20.49</v>
      </c>
      <c r="F1082" s="689">
        <v>20.92</v>
      </c>
      <c r="G1082" s="689">
        <v>23.3</v>
      </c>
      <c r="H1082" s="689">
        <v>20.99</v>
      </c>
      <c r="I1082" s="689">
        <v>18.84</v>
      </c>
      <c r="J1082" s="683">
        <v>18.22</v>
      </c>
      <c r="K1082" s="689">
        <v>21.05</v>
      </c>
      <c r="L1082" s="689">
        <v>23.68</v>
      </c>
      <c r="M1082" s="689">
        <v>20.420000000000002</v>
      </c>
      <c r="N1082" s="689">
        <v>23.14</v>
      </c>
      <c r="O1082" s="689">
        <v>21.96</v>
      </c>
      <c r="P1082" s="689">
        <v>22.37</v>
      </c>
      <c r="Q1082" s="689">
        <v>18.07</v>
      </c>
      <c r="R1082" s="676"/>
      <c r="S1082" s="694">
        <v>0.98958333333333337</v>
      </c>
      <c r="T1082" s="689">
        <f t="shared" si="73"/>
        <v>3.9999999999999147E-2</v>
      </c>
      <c r="U1082" s="689">
        <f t="shared" si="73"/>
        <v>0</v>
      </c>
      <c r="V1082" s="689">
        <f t="shared" si="73"/>
        <v>0</v>
      </c>
      <c r="W1082" s="689">
        <f t="shared" si="73"/>
        <v>0</v>
      </c>
      <c r="X1082" s="689">
        <f t="shared" si="73"/>
        <v>6.0000000000002274E-2</v>
      </c>
      <c r="Y1082" s="689">
        <f t="shared" si="75"/>
        <v>0</v>
      </c>
      <c r="Z1082" s="689">
        <f t="shared" si="75"/>
        <v>0.10999999999999943</v>
      </c>
      <c r="AA1082" s="689">
        <f t="shared" si="75"/>
        <v>0</v>
      </c>
      <c r="AB1082" s="683">
        <f t="shared" si="75"/>
        <v>7.0000000000000284E-2</v>
      </c>
      <c r="AC1082" s="689">
        <f t="shared" si="75"/>
        <v>0</v>
      </c>
      <c r="AD1082" s="689">
        <f t="shared" si="75"/>
        <v>5.0000000000000711E-2</v>
      </c>
      <c r="AE1082" s="689">
        <f t="shared" si="75"/>
        <v>0</v>
      </c>
      <c r="AF1082" s="689">
        <f t="shared" si="75"/>
        <v>3.0000000000001137E-2</v>
      </c>
      <c r="AG1082" s="689">
        <f t="shared" si="75"/>
        <v>0</v>
      </c>
      <c r="AH1082" s="689">
        <f t="shared" si="75"/>
        <v>0</v>
      </c>
      <c r="AI1082" s="689">
        <f t="shared" si="75"/>
        <v>0</v>
      </c>
      <c r="AJ1082" s="10"/>
      <c r="AK1082" s="10"/>
      <c r="AL1082" s="10"/>
      <c r="AM1082" s="10"/>
      <c r="AN1082" s="10"/>
      <c r="AO1082" s="10"/>
      <c r="AP1082" s="10"/>
      <c r="AQ1082" s="10"/>
      <c r="AR1082" s="10"/>
      <c r="AS1082" s="10"/>
      <c r="AT1082" s="10"/>
      <c r="AU1082" s="10"/>
      <c r="AV1082" s="10"/>
      <c r="AW1082" s="10"/>
      <c r="AX1082" s="10"/>
      <c r="AY1082" s="10"/>
      <c r="AZ1082" s="10"/>
      <c r="BA1082" s="10"/>
      <c r="BB1082" s="10"/>
      <c r="BC1082" s="10"/>
      <c r="BD1082" s="10"/>
      <c r="BE1082" s="173"/>
    </row>
    <row r="1083" spans="1:57">
      <c r="A1083" s="688">
        <v>0.99305555555555547</v>
      </c>
      <c r="B1083" s="689">
        <v>20.2</v>
      </c>
      <c r="C1083" s="689">
        <v>22.01</v>
      </c>
      <c r="D1083" s="689">
        <v>21.62</v>
      </c>
      <c r="E1083" s="689">
        <v>20.49</v>
      </c>
      <c r="F1083" s="689">
        <v>21.06</v>
      </c>
      <c r="G1083" s="689">
        <v>23.3</v>
      </c>
      <c r="H1083" s="689">
        <v>20.99</v>
      </c>
      <c r="I1083" s="689">
        <v>18.84</v>
      </c>
      <c r="J1083" s="683">
        <v>18.239999999999998</v>
      </c>
      <c r="K1083" s="689">
        <v>21.05</v>
      </c>
      <c r="L1083" s="689">
        <v>23.71</v>
      </c>
      <c r="M1083" s="689">
        <v>20.420000000000002</v>
      </c>
      <c r="N1083" s="689">
        <v>23.46</v>
      </c>
      <c r="O1083" s="689">
        <v>21.96</v>
      </c>
      <c r="P1083" s="689">
        <v>22.4</v>
      </c>
      <c r="Q1083" s="689">
        <v>18.07</v>
      </c>
      <c r="R1083" s="676"/>
      <c r="S1083" s="694">
        <v>0.99305555555555547</v>
      </c>
      <c r="T1083" s="689">
        <f t="shared" si="73"/>
        <v>0</v>
      </c>
      <c r="U1083" s="689">
        <f t="shared" si="73"/>
        <v>0.13000000000000256</v>
      </c>
      <c r="V1083" s="689">
        <f t="shared" si="73"/>
        <v>0</v>
      </c>
      <c r="W1083" s="689">
        <f t="shared" si="73"/>
        <v>0</v>
      </c>
      <c r="X1083" s="689">
        <f t="shared" si="73"/>
        <v>0.13999999999999702</v>
      </c>
      <c r="Y1083" s="689">
        <f t="shared" si="75"/>
        <v>0</v>
      </c>
      <c r="Z1083" s="689">
        <f t="shared" si="75"/>
        <v>0</v>
      </c>
      <c r="AA1083" s="689">
        <f t="shared" si="75"/>
        <v>0</v>
      </c>
      <c r="AB1083" s="683">
        <f t="shared" si="75"/>
        <v>1.9999999999999574E-2</v>
      </c>
      <c r="AC1083" s="689">
        <f t="shared" si="75"/>
        <v>0</v>
      </c>
      <c r="AD1083" s="689">
        <f t="shared" si="75"/>
        <v>3.0000000000001137E-2</v>
      </c>
      <c r="AE1083" s="689">
        <f t="shared" si="75"/>
        <v>0</v>
      </c>
      <c r="AF1083" s="689">
        <f t="shared" si="75"/>
        <v>0.32000000000000028</v>
      </c>
      <c r="AG1083" s="689">
        <f t="shared" si="75"/>
        <v>0</v>
      </c>
      <c r="AH1083" s="689">
        <f t="shared" si="75"/>
        <v>2.9999999999997584E-2</v>
      </c>
      <c r="AI1083" s="689">
        <f t="shared" si="75"/>
        <v>0</v>
      </c>
      <c r="AJ1083" s="10"/>
      <c r="AK1083" s="10"/>
      <c r="AL1083" s="10"/>
      <c r="AM1083" s="10"/>
      <c r="AN1083" s="10"/>
      <c r="AO1083" s="10"/>
      <c r="AP1083" s="10"/>
      <c r="AQ1083" s="10"/>
      <c r="AR1083" s="10"/>
      <c r="AS1083" s="10"/>
      <c r="AT1083" s="10"/>
      <c r="AU1083" s="10"/>
      <c r="AV1083" s="10"/>
      <c r="AW1083" s="10"/>
      <c r="AX1083" s="10"/>
      <c r="AY1083" s="10"/>
      <c r="AZ1083" s="10"/>
      <c r="BA1083" s="10"/>
      <c r="BB1083" s="10"/>
      <c r="BC1083" s="10"/>
      <c r="BD1083" s="10"/>
      <c r="BE1083" s="173"/>
    </row>
    <row r="1084" spans="1:57" ht="16" thickBot="1">
      <c r="A1084" s="688">
        <v>0.99652777777777779</v>
      </c>
      <c r="B1084" s="689">
        <v>20.2</v>
      </c>
      <c r="C1084" s="689">
        <v>22.07</v>
      </c>
      <c r="D1084" s="689">
        <v>21.62</v>
      </c>
      <c r="E1084" s="689">
        <v>20.49</v>
      </c>
      <c r="F1084" s="689">
        <v>21.06</v>
      </c>
      <c r="G1084" s="689">
        <v>23.3</v>
      </c>
      <c r="H1084" s="689">
        <v>21.02</v>
      </c>
      <c r="I1084" s="689">
        <v>18.84</v>
      </c>
      <c r="J1084" s="683">
        <v>18.239999999999998</v>
      </c>
      <c r="K1084" s="689">
        <v>21.05</v>
      </c>
      <c r="L1084" s="689">
        <v>23.71</v>
      </c>
      <c r="M1084" s="689">
        <v>20.53</v>
      </c>
      <c r="N1084" s="689">
        <v>23.46</v>
      </c>
      <c r="O1084" s="689">
        <v>21.96</v>
      </c>
      <c r="P1084" s="689">
        <v>22.5</v>
      </c>
      <c r="Q1084" s="689">
        <v>18.07</v>
      </c>
      <c r="R1084" s="676"/>
      <c r="S1084" s="694">
        <v>0.99652777777777779</v>
      </c>
      <c r="T1084" s="689">
        <f t="shared" si="73"/>
        <v>0</v>
      </c>
      <c r="U1084" s="689">
        <f t="shared" si="73"/>
        <v>5.9999999999998721E-2</v>
      </c>
      <c r="V1084" s="689">
        <f t="shared" si="73"/>
        <v>0</v>
      </c>
      <c r="W1084" s="689">
        <f t="shared" si="73"/>
        <v>0</v>
      </c>
      <c r="X1084" s="689">
        <f t="shared" si="73"/>
        <v>0</v>
      </c>
      <c r="Y1084" s="689">
        <f t="shared" si="75"/>
        <v>0</v>
      </c>
      <c r="Z1084" s="689">
        <f t="shared" si="75"/>
        <v>3.0000000000001137E-2</v>
      </c>
      <c r="AA1084" s="689">
        <f t="shared" si="75"/>
        <v>0</v>
      </c>
      <c r="AB1084" s="683">
        <f t="shared" si="75"/>
        <v>0</v>
      </c>
      <c r="AC1084" s="689">
        <f t="shared" si="75"/>
        <v>0</v>
      </c>
      <c r="AD1084" s="689">
        <f t="shared" si="75"/>
        <v>0</v>
      </c>
      <c r="AE1084" s="689">
        <f t="shared" si="75"/>
        <v>0.10999999999999943</v>
      </c>
      <c r="AF1084" s="689">
        <f t="shared" si="75"/>
        <v>0</v>
      </c>
      <c r="AG1084" s="689">
        <f t="shared" si="75"/>
        <v>0</v>
      </c>
      <c r="AH1084" s="689">
        <f t="shared" si="75"/>
        <v>0.10000000000000142</v>
      </c>
      <c r="AI1084" s="689">
        <f t="shared" si="75"/>
        <v>0</v>
      </c>
      <c r="AJ1084" s="10"/>
      <c r="AK1084" s="10"/>
      <c r="AL1084" s="10"/>
      <c r="AM1084" s="10"/>
      <c r="AN1084" s="10"/>
      <c r="AO1084" s="10"/>
      <c r="AP1084" s="10"/>
      <c r="AQ1084" s="10"/>
      <c r="AR1084" s="10"/>
      <c r="AS1084" s="10"/>
      <c r="AT1084" s="10"/>
      <c r="AU1084" s="10"/>
      <c r="AV1084" s="10"/>
      <c r="AW1084" s="10"/>
      <c r="AX1084" s="10"/>
      <c r="AY1084" s="10"/>
      <c r="AZ1084" s="10"/>
      <c r="BA1084" s="10"/>
      <c r="BB1084" s="10"/>
      <c r="BC1084" s="10"/>
      <c r="BD1084" s="10"/>
      <c r="BE1084" s="173"/>
    </row>
    <row r="1085" spans="1:57" ht="16" thickTop="1">
      <c r="A1085" s="693">
        <v>0</v>
      </c>
      <c r="B1085" s="685">
        <v>20.37</v>
      </c>
      <c r="C1085" s="685">
        <v>22.07</v>
      </c>
      <c r="D1085" s="685">
        <v>21.62</v>
      </c>
      <c r="E1085" s="685">
        <v>20.62</v>
      </c>
      <c r="F1085" s="685">
        <v>21.06</v>
      </c>
      <c r="G1085" s="685">
        <v>23.3</v>
      </c>
      <c r="H1085" s="685">
        <v>21.02</v>
      </c>
      <c r="I1085" s="685">
        <v>18.84</v>
      </c>
      <c r="J1085" s="686">
        <v>18.239999999999998</v>
      </c>
      <c r="K1085" s="685">
        <v>21.15</v>
      </c>
      <c r="L1085" s="685">
        <v>23.71</v>
      </c>
      <c r="M1085" s="685">
        <v>20.53</v>
      </c>
      <c r="N1085" s="685">
        <v>23.47</v>
      </c>
      <c r="O1085" s="685">
        <v>21.96</v>
      </c>
      <c r="P1085" s="685">
        <v>22.5</v>
      </c>
      <c r="Q1085" s="685">
        <v>18.07</v>
      </c>
      <c r="R1085" s="676"/>
      <c r="S1085" s="684">
        <v>0</v>
      </c>
      <c r="T1085" s="685">
        <f t="shared" si="73"/>
        <v>0.17000000000000171</v>
      </c>
      <c r="U1085" s="685">
        <f t="shared" si="73"/>
        <v>0</v>
      </c>
      <c r="V1085" s="685">
        <f t="shared" si="73"/>
        <v>0</v>
      </c>
      <c r="W1085" s="685">
        <f t="shared" si="73"/>
        <v>0.13000000000000256</v>
      </c>
      <c r="X1085" s="685">
        <f t="shared" si="73"/>
        <v>0</v>
      </c>
      <c r="Y1085" s="685">
        <f t="shared" si="75"/>
        <v>0</v>
      </c>
      <c r="Z1085" s="685">
        <f t="shared" si="75"/>
        <v>0</v>
      </c>
      <c r="AA1085" s="685">
        <f t="shared" si="75"/>
        <v>0</v>
      </c>
      <c r="AB1085" s="686">
        <f t="shared" si="75"/>
        <v>0</v>
      </c>
      <c r="AC1085" s="685">
        <f t="shared" si="75"/>
        <v>9.9999999999997868E-2</v>
      </c>
      <c r="AD1085" s="685">
        <f t="shared" si="75"/>
        <v>0</v>
      </c>
      <c r="AE1085" s="685">
        <f t="shared" si="75"/>
        <v>0</v>
      </c>
      <c r="AF1085" s="685">
        <f t="shared" si="75"/>
        <v>9.9999999999980105E-3</v>
      </c>
      <c r="AG1085" s="685">
        <f t="shared" si="75"/>
        <v>0</v>
      </c>
      <c r="AH1085" s="685">
        <f t="shared" si="75"/>
        <v>0</v>
      </c>
      <c r="AI1085" s="685">
        <f t="shared" si="75"/>
        <v>0</v>
      </c>
      <c r="AJ1085" s="10"/>
      <c r="AK1085" s="10"/>
      <c r="AL1085" s="10"/>
      <c r="AM1085" s="10"/>
      <c r="AN1085" s="10"/>
      <c r="AO1085" s="10"/>
      <c r="AP1085" s="10"/>
      <c r="AQ1085" s="10"/>
      <c r="AR1085" s="10"/>
      <c r="AS1085" s="10"/>
      <c r="AT1085" s="10"/>
      <c r="AU1085" s="10"/>
      <c r="AV1085" s="10"/>
      <c r="AW1085" s="10"/>
      <c r="AX1085" s="10"/>
      <c r="AY1085" s="10"/>
      <c r="AZ1085" s="10"/>
      <c r="BA1085" s="10"/>
      <c r="BB1085" s="10"/>
      <c r="BC1085" s="10"/>
      <c r="BD1085" s="10"/>
      <c r="BE1085" s="173"/>
    </row>
    <row r="1086" spans="1:57">
      <c r="A1086" s="688">
        <v>3.472222222222222E-3</v>
      </c>
      <c r="B1086" s="689">
        <v>20.37</v>
      </c>
      <c r="C1086" s="689">
        <v>22.07</v>
      </c>
      <c r="D1086" s="689">
        <v>21.75</v>
      </c>
      <c r="E1086" s="689">
        <v>20.68</v>
      </c>
      <c r="F1086" s="689">
        <v>21.06</v>
      </c>
      <c r="G1086" s="689">
        <v>23.3</v>
      </c>
      <c r="H1086" s="689">
        <v>21.02</v>
      </c>
      <c r="I1086" s="689">
        <v>18.84</v>
      </c>
      <c r="J1086" s="683">
        <v>18.239999999999998</v>
      </c>
      <c r="K1086" s="689">
        <v>21.15</v>
      </c>
      <c r="L1086" s="689">
        <v>23.71</v>
      </c>
      <c r="M1086" s="689">
        <v>20.53</v>
      </c>
      <c r="N1086" s="689">
        <v>23.47</v>
      </c>
      <c r="O1086" s="689">
        <v>21.99</v>
      </c>
      <c r="P1086" s="689">
        <v>22.53</v>
      </c>
      <c r="Q1086" s="689">
        <v>18.07</v>
      </c>
      <c r="R1086" s="676"/>
      <c r="S1086" s="694">
        <v>3.472222222222222E-3</v>
      </c>
      <c r="T1086" s="689">
        <f t="shared" si="73"/>
        <v>0</v>
      </c>
      <c r="U1086" s="689">
        <f t="shared" si="73"/>
        <v>0</v>
      </c>
      <c r="V1086" s="689">
        <f t="shared" si="73"/>
        <v>0.12999999999999901</v>
      </c>
      <c r="W1086" s="689">
        <f t="shared" si="73"/>
        <v>5.9999999999998721E-2</v>
      </c>
      <c r="X1086" s="689">
        <f t="shared" si="73"/>
        <v>0</v>
      </c>
      <c r="Y1086" s="689">
        <f t="shared" si="75"/>
        <v>0</v>
      </c>
      <c r="Z1086" s="689">
        <f t="shared" si="75"/>
        <v>0</v>
      </c>
      <c r="AA1086" s="689">
        <f t="shared" si="75"/>
        <v>0</v>
      </c>
      <c r="AB1086" s="683">
        <f t="shared" si="75"/>
        <v>0</v>
      </c>
      <c r="AC1086" s="689">
        <f t="shared" si="75"/>
        <v>0</v>
      </c>
      <c r="AD1086" s="689">
        <f t="shared" si="75"/>
        <v>0</v>
      </c>
      <c r="AE1086" s="689">
        <f t="shared" si="75"/>
        <v>0</v>
      </c>
      <c r="AF1086" s="689">
        <f t="shared" si="75"/>
        <v>0</v>
      </c>
      <c r="AG1086" s="689">
        <f t="shared" si="75"/>
        <v>2.9999999999997584E-2</v>
      </c>
      <c r="AH1086" s="689">
        <f t="shared" si="75"/>
        <v>3.0000000000001137E-2</v>
      </c>
      <c r="AI1086" s="689">
        <f t="shared" si="75"/>
        <v>0</v>
      </c>
      <c r="AJ1086" s="10"/>
      <c r="AK1086" s="10"/>
      <c r="AL1086" s="10"/>
      <c r="AM1086" s="10"/>
      <c r="AN1086" s="10"/>
      <c r="AO1086" s="10"/>
      <c r="AP1086" s="10"/>
      <c r="AQ1086" s="10"/>
      <c r="AR1086" s="10"/>
      <c r="AS1086" s="10"/>
      <c r="AT1086" s="10"/>
      <c r="AU1086" s="10"/>
      <c r="AV1086" s="10"/>
      <c r="AW1086" s="10"/>
      <c r="AX1086" s="10"/>
      <c r="AY1086" s="10"/>
      <c r="AZ1086" s="10"/>
      <c r="BA1086" s="10"/>
      <c r="BB1086" s="10"/>
      <c r="BC1086" s="10"/>
      <c r="BD1086" s="10"/>
      <c r="BE1086" s="173"/>
    </row>
    <row r="1087" spans="1:57">
      <c r="A1087" s="688">
        <v>6.9444444444444441E-3</v>
      </c>
      <c r="B1087" s="689">
        <v>20.37</v>
      </c>
      <c r="C1087" s="689">
        <v>22.07</v>
      </c>
      <c r="D1087" s="689">
        <v>21.75</v>
      </c>
      <c r="E1087" s="689">
        <v>20.7</v>
      </c>
      <c r="F1087" s="689">
        <v>21.07</v>
      </c>
      <c r="G1087" s="689">
        <v>23.3</v>
      </c>
      <c r="H1087" s="689">
        <v>21.02</v>
      </c>
      <c r="I1087" s="689">
        <v>18.84</v>
      </c>
      <c r="J1087" s="683">
        <v>18.239999999999998</v>
      </c>
      <c r="K1087" s="689">
        <v>21.15</v>
      </c>
      <c r="L1087" s="689">
        <v>23.73</v>
      </c>
      <c r="M1087" s="689">
        <v>20.53</v>
      </c>
      <c r="N1087" s="689">
        <v>23.47</v>
      </c>
      <c r="O1087" s="689">
        <v>22.13</v>
      </c>
      <c r="P1087" s="689">
        <v>22.53</v>
      </c>
      <c r="Q1087" s="689">
        <v>18.07</v>
      </c>
      <c r="R1087" s="676"/>
      <c r="S1087" s="694">
        <v>6.9444444444444441E-3</v>
      </c>
      <c r="T1087" s="689">
        <f t="shared" si="73"/>
        <v>0</v>
      </c>
      <c r="U1087" s="689">
        <f t="shared" si="73"/>
        <v>0</v>
      </c>
      <c r="V1087" s="689">
        <f t="shared" si="73"/>
        <v>0</v>
      </c>
      <c r="W1087" s="689">
        <f t="shared" si="73"/>
        <v>1.9999999999999574E-2</v>
      </c>
      <c r="X1087" s="689">
        <f t="shared" si="73"/>
        <v>1.0000000000001563E-2</v>
      </c>
      <c r="Y1087" s="689">
        <f t="shared" si="75"/>
        <v>0</v>
      </c>
      <c r="Z1087" s="689">
        <f t="shared" si="75"/>
        <v>0</v>
      </c>
      <c r="AA1087" s="689">
        <f t="shared" si="75"/>
        <v>0</v>
      </c>
      <c r="AB1087" s="683">
        <f t="shared" si="75"/>
        <v>0</v>
      </c>
      <c r="AC1087" s="689">
        <f t="shared" si="75"/>
        <v>0</v>
      </c>
      <c r="AD1087" s="689">
        <f t="shared" si="75"/>
        <v>1.9999999999999574E-2</v>
      </c>
      <c r="AE1087" s="689">
        <f t="shared" si="75"/>
        <v>0</v>
      </c>
      <c r="AF1087" s="689">
        <f t="shared" si="75"/>
        <v>0</v>
      </c>
      <c r="AG1087" s="689">
        <f t="shared" si="75"/>
        <v>0.14000000000000057</v>
      </c>
      <c r="AH1087" s="689">
        <f t="shared" si="75"/>
        <v>0</v>
      </c>
      <c r="AI1087" s="689">
        <f t="shared" si="75"/>
        <v>0</v>
      </c>
      <c r="AJ1087" s="10"/>
      <c r="AK1087" s="10"/>
      <c r="AL1087" s="10"/>
      <c r="AM1087" s="10"/>
      <c r="AN1087" s="10"/>
      <c r="AO1087" s="10"/>
      <c r="AP1087" s="10"/>
      <c r="AQ1087" s="10"/>
      <c r="AR1087" s="10"/>
      <c r="AS1087" s="10"/>
      <c r="AT1087" s="10"/>
      <c r="AU1087" s="10"/>
      <c r="AV1087" s="10"/>
      <c r="AW1087" s="10"/>
      <c r="AX1087" s="10"/>
      <c r="AY1087" s="10"/>
      <c r="AZ1087" s="10"/>
      <c r="BA1087" s="10"/>
      <c r="BB1087" s="10"/>
      <c r="BC1087" s="10"/>
      <c r="BD1087" s="10"/>
      <c r="BE1087" s="173"/>
    </row>
    <row r="1088" spans="1:57">
      <c r="A1088" s="688">
        <v>1.0416666666666666E-2</v>
      </c>
      <c r="B1088" s="689">
        <v>20.37</v>
      </c>
      <c r="C1088" s="689">
        <v>22.23</v>
      </c>
      <c r="D1088" s="689">
        <v>21.78</v>
      </c>
      <c r="E1088" s="689">
        <v>20.7</v>
      </c>
      <c r="F1088" s="689">
        <v>21.07</v>
      </c>
      <c r="G1088" s="689">
        <v>23.3</v>
      </c>
      <c r="H1088" s="689">
        <v>21.02</v>
      </c>
      <c r="I1088" s="689">
        <v>18.88</v>
      </c>
      <c r="J1088" s="683">
        <v>18.239999999999998</v>
      </c>
      <c r="K1088" s="689">
        <v>21.29</v>
      </c>
      <c r="L1088" s="689">
        <v>23.73</v>
      </c>
      <c r="M1088" s="689">
        <v>20.85</v>
      </c>
      <c r="N1088" s="689">
        <v>23.47</v>
      </c>
      <c r="O1088" s="689">
        <v>22.14</v>
      </c>
      <c r="P1088" s="689">
        <v>22.53</v>
      </c>
      <c r="Q1088" s="689">
        <v>18.07</v>
      </c>
      <c r="R1088" s="676"/>
      <c r="S1088" s="694">
        <v>1.0416666666666666E-2</v>
      </c>
      <c r="T1088" s="689">
        <f t="shared" si="73"/>
        <v>0</v>
      </c>
      <c r="U1088" s="689">
        <f t="shared" si="73"/>
        <v>0.16000000000000014</v>
      </c>
      <c r="V1088" s="689">
        <f t="shared" si="73"/>
        <v>3.0000000000001137E-2</v>
      </c>
      <c r="W1088" s="689">
        <f t="shared" si="73"/>
        <v>0</v>
      </c>
      <c r="X1088" s="689">
        <f t="shared" si="73"/>
        <v>0</v>
      </c>
      <c r="Y1088" s="689">
        <f t="shared" si="75"/>
        <v>0</v>
      </c>
      <c r="Z1088" s="689">
        <f t="shared" si="75"/>
        <v>0</v>
      </c>
      <c r="AA1088" s="689">
        <f t="shared" si="75"/>
        <v>3.9999999999999147E-2</v>
      </c>
      <c r="AB1088" s="683">
        <f t="shared" si="75"/>
        <v>0</v>
      </c>
      <c r="AC1088" s="689">
        <f t="shared" si="75"/>
        <v>0.14000000000000057</v>
      </c>
      <c r="AD1088" s="689">
        <f t="shared" si="75"/>
        <v>0</v>
      </c>
      <c r="AE1088" s="689">
        <f t="shared" si="75"/>
        <v>0.32000000000000028</v>
      </c>
      <c r="AF1088" s="689">
        <f t="shared" si="75"/>
        <v>0</v>
      </c>
      <c r="AG1088" s="689">
        <f t="shared" si="75"/>
        <v>1.0000000000001563E-2</v>
      </c>
      <c r="AH1088" s="689">
        <f t="shared" si="75"/>
        <v>0</v>
      </c>
      <c r="AI1088" s="689">
        <f t="shared" si="75"/>
        <v>0</v>
      </c>
      <c r="AJ1088" s="10"/>
      <c r="AK1088" s="10"/>
      <c r="AL1088" s="10"/>
      <c r="AM1088" s="10"/>
      <c r="AN1088" s="10"/>
      <c r="AO1088" s="10"/>
      <c r="AP1088" s="10"/>
      <c r="AQ1088" s="10"/>
      <c r="AR1088" s="10"/>
      <c r="AS1088" s="10"/>
      <c r="AT1088" s="10"/>
      <c r="AU1088" s="10"/>
      <c r="AV1088" s="10"/>
      <c r="AW1088" s="10"/>
      <c r="AX1088" s="10"/>
      <c r="AY1088" s="10"/>
      <c r="AZ1088" s="10"/>
      <c r="BA1088" s="10"/>
      <c r="BB1088" s="10"/>
      <c r="BC1088" s="10"/>
      <c r="BD1088" s="10"/>
      <c r="BE1088" s="173"/>
    </row>
    <row r="1089" spans="1:57">
      <c r="A1089" s="688">
        <v>1.3888888888888888E-2</v>
      </c>
      <c r="B1089" s="689">
        <v>20.37</v>
      </c>
      <c r="C1089" s="689">
        <v>22.25</v>
      </c>
      <c r="D1089" s="689">
        <v>21.78</v>
      </c>
      <c r="E1089" s="689">
        <v>20.7</v>
      </c>
      <c r="F1089" s="689">
        <v>21.07</v>
      </c>
      <c r="G1089" s="689">
        <v>23.3</v>
      </c>
      <c r="H1089" s="689">
        <v>21.02</v>
      </c>
      <c r="I1089" s="689">
        <v>18.88</v>
      </c>
      <c r="J1089" s="683">
        <v>18.239999999999998</v>
      </c>
      <c r="K1089" s="689">
        <v>21.29</v>
      </c>
      <c r="L1089" s="689">
        <v>23.81</v>
      </c>
      <c r="M1089" s="689">
        <v>20.85</v>
      </c>
      <c r="N1089" s="689">
        <v>23.47</v>
      </c>
      <c r="O1089" s="689">
        <v>22.14</v>
      </c>
      <c r="P1089" s="689">
        <v>22.53</v>
      </c>
      <c r="Q1089" s="689">
        <v>18.25</v>
      </c>
      <c r="R1089" s="676"/>
      <c r="S1089" s="694">
        <v>1.3888888888888888E-2</v>
      </c>
      <c r="T1089" s="689">
        <f t="shared" si="73"/>
        <v>0</v>
      </c>
      <c r="U1089" s="689">
        <f t="shared" si="73"/>
        <v>1.9999999999999574E-2</v>
      </c>
      <c r="V1089" s="689">
        <f t="shared" si="73"/>
        <v>0</v>
      </c>
      <c r="W1089" s="689">
        <f t="shared" si="73"/>
        <v>0</v>
      </c>
      <c r="X1089" s="689">
        <f t="shared" si="73"/>
        <v>0</v>
      </c>
      <c r="Y1089" s="689">
        <f t="shared" si="75"/>
        <v>0</v>
      </c>
      <c r="Z1089" s="689">
        <f t="shared" si="75"/>
        <v>0</v>
      </c>
      <c r="AA1089" s="689">
        <f t="shared" si="75"/>
        <v>0</v>
      </c>
      <c r="AB1089" s="683">
        <f t="shared" si="75"/>
        <v>0</v>
      </c>
      <c r="AC1089" s="689">
        <f t="shared" si="75"/>
        <v>0</v>
      </c>
      <c r="AD1089" s="689">
        <f t="shared" si="75"/>
        <v>7.9999999999998295E-2</v>
      </c>
      <c r="AE1089" s="689">
        <f t="shared" si="75"/>
        <v>0</v>
      </c>
      <c r="AF1089" s="689">
        <f t="shared" si="75"/>
        <v>0</v>
      </c>
      <c r="AG1089" s="689">
        <f t="shared" si="75"/>
        <v>0</v>
      </c>
      <c r="AH1089" s="689">
        <f t="shared" si="75"/>
        <v>0</v>
      </c>
      <c r="AI1089" s="689">
        <f t="shared" si="75"/>
        <v>0.17999999999999972</v>
      </c>
      <c r="AJ1089" s="10"/>
      <c r="AK1089" s="10"/>
      <c r="AL1089" s="10"/>
      <c r="AM1089" s="10"/>
      <c r="AN1089" s="10"/>
      <c r="AO1089" s="10"/>
      <c r="AP1089" s="10"/>
      <c r="AQ1089" s="10"/>
      <c r="AR1089" s="10"/>
      <c r="AS1089" s="10"/>
      <c r="AT1089" s="10"/>
      <c r="AU1089" s="10"/>
      <c r="AV1089" s="10"/>
      <c r="AW1089" s="10"/>
      <c r="AX1089" s="10"/>
      <c r="AY1089" s="10"/>
      <c r="AZ1089" s="10"/>
      <c r="BA1089" s="10"/>
      <c r="BB1089" s="10"/>
      <c r="BC1089" s="10"/>
      <c r="BD1089" s="10"/>
      <c r="BE1089" s="173"/>
    </row>
    <row r="1090" spans="1:57">
      <c r="A1090" s="688">
        <v>1.7361111111111112E-2</v>
      </c>
      <c r="B1090" s="689">
        <v>20.51</v>
      </c>
      <c r="C1090" s="689">
        <v>22.25</v>
      </c>
      <c r="D1090" s="689">
        <v>21.84</v>
      </c>
      <c r="E1090" s="689">
        <v>20.7</v>
      </c>
      <c r="F1090" s="689">
        <v>21.07</v>
      </c>
      <c r="G1090" s="689">
        <v>23.3</v>
      </c>
      <c r="H1090" s="689">
        <v>21.02</v>
      </c>
      <c r="I1090" s="689">
        <v>18.899999999999999</v>
      </c>
      <c r="J1090" s="683">
        <v>18.329999999999998</v>
      </c>
      <c r="K1090" s="689">
        <v>21.29</v>
      </c>
      <c r="L1090" s="689">
        <v>23.85</v>
      </c>
      <c r="M1090" s="689">
        <v>20.85</v>
      </c>
      <c r="N1090" s="689">
        <v>23.47</v>
      </c>
      <c r="O1090" s="689">
        <v>22.14</v>
      </c>
      <c r="P1090" s="689">
        <v>22.53</v>
      </c>
      <c r="Q1090" s="689">
        <v>18.260000000000002</v>
      </c>
      <c r="R1090" s="676"/>
      <c r="S1090" s="694">
        <v>1.7361111111111112E-2</v>
      </c>
      <c r="T1090" s="689">
        <f t="shared" ref="T1090:AF1112" si="76">B1090-B1089</f>
        <v>0.14000000000000057</v>
      </c>
      <c r="U1090" s="689">
        <f t="shared" si="76"/>
        <v>0</v>
      </c>
      <c r="V1090" s="689">
        <f t="shared" si="76"/>
        <v>5.9999999999998721E-2</v>
      </c>
      <c r="W1090" s="689">
        <f t="shared" si="76"/>
        <v>0</v>
      </c>
      <c r="X1090" s="689">
        <f t="shared" si="76"/>
        <v>0</v>
      </c>
      <c r="Y1090" s="689">
        <f t="shared" si="75"/>
        <v>0</v>
      </c>
      <c r="Z1090" s="689">
        <f t="shared" si="75"/>
        <v>0</v>
      </c>
      <c r="AA1090" s="689">
        <f t="shared" si="75"/>
        <v>1.9999999999999574E-2</v>
      </c>
      <c r="AB1090" s="683">
        <f t="shared" si="75"/>
        <v>8.9999999999999858E-2</v>
      </c>
      <c r="AC1090" s="689">
        <f t="shared" si="75"/>
        <v>0</v>
      </c>
      <c r="AD1090" s="689">
        <f t="shared" si="75"/>
        <v>4.00000000000027E-2</v>
      </c>
      <c r="AE1090" s="689">
        <f t="shared" si="75"/>
        <v>0</v>
      </c>
      <c r="AF1090" s="689">
        <f t="shared" si="75"/>
        <v>0</v>
      </c>
      <c r="AG1090" s="689">
        <f t="shared" si="75"/>
        <v>0</v>
      </c>
      <c r="AH1090" s="689">
        <f t="shared" si="75"/>
        <v>0</v>
      </c>
      <c r="AI1090" s="689">
        <f t="shared" si="75"/>
        <v>1.0000000000001563E-2</v>
      </c>
      <c r="AJ1090" s="10"/>
      <c r="AK1090" s="10"/>
      <c r="AL1090" s="10"/>
      <c r="AM1090" s="10"/>
      <c r="AN1090" s="10"/>
      <c r="AO1090" s="10"/>
      <c r="AP1090" s="10"/>
      <c r="AQ1090" s="10"/>
      <c r="AR1090" s="10"/>
      <c r="AS1090" s="10"/>
      <c r="AT1090" s="10"/>
      <c r="AU1090" s="10"/>
      <c r="AV1090" s="10"/>
      <c r="AW1090" s="10"/>
      <c r="AX1090" s="10"/>
      <c r="AY1090" s="10"/>
      <c r="AZ1090" s="10"/>
      <c r="BA1090" s="10"/>
      <c r="BB1090" s="10"/>
      <c r="BC1090" s="10"/>
      <c r="BD1090" s="10"/>
      <c r="BE1090" s="173"/>
    </row>
    <row r="1091" spans="1:57">
      <c r="A1091" s="688">
        <v>2.0833333333333332E-2</v>
      </c>
      <c r="B1091" s="689">
        <v>20.54</v>
      </c>
      <c r="C1091" s="689">
        <v>22.25</v>
      </c>
      <c r="D1091" s="689">
        <v>21.84</v>
      </c>
      <c r="E1091" s="689">
        <v>20.7</v>
      </c>
      <c r="F1091" s="689">
        <v>21.07</v>
      </c>
      <c r="G1091" s="689">
        <v>23.3</v>
      </c>
      <c r="H1091" s="689">
        <v>21.02</v>
      </c>
      <c r="I1091" s="689">
        <v>18.940000000000001</v>
      </c>
      <c r="J1091" s="683">
        <v>18.38</v>
      </c>
      <c r="K1091" s="689">
        <v>21.29</v>
      </c>
      <c r="L1091" s="689">
        <v>23.85</v>
      </c>
      <c r="M1091" s="689">
        <v>20.85</v>
      </c>
      <c r="N1091" s="689">
        <v>23.47</v>
      </c>
      <c r="O1091" s="689">
        <v>22.16</v>
      </c>
      <c r="P1091" s="689">
        <v>22.53</v>
      </c>
      <c r="Q1091" s="689">
        <v>18.260000000000002</v>
      </c>
      <c r="R1091" s="676"/>
      <c r="S1091" s="694">
        <v>2.0833333333333332E-2</v>
      </c>
      <c r="T1091" s="689">
        <f t="shared" si="76"/>
        <v>2.9999999999997584E-2</v>
      </c>
      <c r="U1091" s="689">
        <f t="shared" si="76"/>
        <v>0</v>
      </c>
      <c r="V1091" s="689">
        <f t="shared" si="76"/>
        <v>0</v>
      </c>
      <c r="W1091" s="689">
        <f t="shared" si="76"/>
        <v>0</v>
      </c>
      <c r="X1091" s="689">
        <f t="shared" si="76"/>
        <v>0</v>
      </c>
      <c r="Y1091" s="689">
        <f t="shared" si="75"/>
        <v>0</v>
      </c>
      <c r="Z1091" s="689">
        <f t="shared" si="75"/>
        <v>0</v>
      </c>
      <c r="AA1091" s="689">
        <f t="shared" si="75"/>
        <v>4.00000000000027E-2</v>
      </c>
      <c r="AB1091" s="683">
        <f t="shared" si="75"/>
        <v>5.0000000000000711E-2</v>
      </c>
      <c r="AC1091" s="689">
        <f t="shared" si="75"/>
        <v>0</v>
      </c>
      <c r="AD1091" s="689">
        <f t="shared" si="75"/>
        <v>0</v>
      </c>
      <c r="AE1091" s="689">
        <f t="shared" si="75"/>
        <v>0</v>
      </c>
      <c r="AF1091" s="689">
        <f t="shared" si="75"/>
        <v>0</v>
      </c>
      <c r="AG1091" s="689">
        <f t="shared" si="75"/>
        <v>1.9999999999999574E-2</v>
      </c>
      <c r="AH1091" s="689">
        <f t="shared" si="75"/>
        <v>0</v>
      </c>
      <c r="AI1091" s="689">
        <f t="shared" si="75"/>
        <v>0</v>
      </c>
      <c r="AJ1091" s="10"/>
      <c r="AK1091" s="10"/>
      <c r="AL1091" s="10"/>
      <c r="AM1091" s="10"/>
      <c r="AN1091" s="10"/>
      <c r="AO1091" s="10"/>
      <c r="AP1091" s="10"/>
      <c r="AQ1091" s="10"/>
      <c r="AR1091" s="10"/>
      <c r="AS1091" s="10"/>
      <c r="AT1091" s="10"/>
      <c r="AU1091" s="10"/>
      <c r="AV1091" s="10"/>
      <c r="AW1091" s="10"/>
      <c r="AX1091" s="10"/>
      <c r="AY1091" s="10"/>
      <c r="AZ1091" s="10"/>
      <c r="BA1091" s="10"/>
      <c r="BB1091" s="10"/>
      <c r="BC1091" s="10"/>
      <c r="BD1091" s="10"/>
      <c r="BE1091" s="173"/>
    </row>
    <row r="1092" spans="1:57">
      <c r="A1092" s="688">
        <v>2.4305555555555556E-2</v>
      </c>
      <c r="B1092" s="689">
        <v>20.54</v>
      </c>
      <c r="C1092" s="689">
        <v>22.25</v>
      </c>
      <c r="D1092" s="689">
        <v>21.98</v>
      </c>
      <c r="E1092" s="689">
        <v>20.74</v>
      </c>
      <c r="F1092" s="689">
        <v>21.07</v>
      </c>
      <c r="G1092" s="689">
        <v>23.3</v>
      </c>
      <c r="H1092" s="689">
        <v>21.02</v>
      </c>
      <c r="I1092" s="689">
        <v>19</v>
      </c>
      <c r="J1092" s="683">
        <v>18.38</v>
      </c>
      <c r="K1092" s="689">
        <v>21.29</v>
      </c>
      <c r="L1092" s="689">
        <v>23.85</v>
      </c>
      <c r="M1092" s="689">
        <v>20.88</v>
      </c>
      <c r="N1092" s="689">
        <v>23.47</v>
      </c>
      <c r="O1092" s="689">
        <v>22.19</v>
      </c>
      <c r="P1092" s="689">
        <v>22.53</v>
      </c>
      <c r="Q1092" s="689">
        <v>18.29</v>
      </c>
      <c r="R1092" s="676"/>
      <c r="S1092" s="694">
        <v>2.4305555555555556E-2</v>
      </c>
      <c r="T1092" s="689">
        <f t="shared" si="76"/>
        <v>0</v>
      </c>
      <c r="U1092" s="689">
        <f t="shared" si="76"/>
        <v>0</v>
      </c>
      <c r="V1092" s="689">
        <f t="shared" si="76"/>
        <v>0.14000000000000057</v>
      </c>
      <c r="W1092" s="689">
        <f t="shared" si="76"/>
        <v>3.9999999999999147E-2</v>
      </c>
      <c r="X1092" s="689">
        <f t="shared" si="76"/>
        <v>0</v>
      </c>
      <c r="Y1092" s="689">
        <f t="shared" si="75"/>
        <v>0</v>
      </c>
      <c r="Z1092" s="689">
        <f t="shared" si="75"/>
        <v>0</v>
      </c>
      <c r="AA1092" s="689">
        <f t="shared" si="75"/>
        <v>5.9999999999998721E-2</v>
      </c>
      <c r="AB1092" s="683">
        <f t="shared" si="75"/>
        <v>0</v>
      </c>
      <c r="AC1092" s="689">
        <f t="shared" si="75"/>
        <v>0</v>
      </c>
      <c r="AD1092" s="689">
        <f t="shared" si="75"/>
        <v>0</v>
      </c>
      <c r="AE1092" s="689">
        <f t="shared" si="75"/>
        <v>2.9999999999997584E-2</v>
      </c>
      <c r="AF1092" s="689">
        <f t="shared" si="75"/>
        <v>0</v>
      </c>
      <c r="AG1092" s="689">
        <f t="shared" si="75"/>
        <v>3.0000000000001137E-2</v>
      </c>
      <c r="AH1092" s="689">
        <f t="shared" si="75"/>
        <v>0</v>
      </c>
      <c r="AI1092" s="689">
        <f t="shared" si="75"/>
        <v>2.9999999999997584E-2</v>
      </c>
      <c r="AJ1092" s="10"/>
      <c r="AK1092" s="10"/>
      <c r="AL1092" s="10"/>
      <c r="AM1092" s="10"/>
      <c r="AN1092" s="10"/>
      <c r="AO1092" s="10"/>
      <c r="AP1092" s="10"/>
      <c r="AQ1092" s="10"/>
      <c r="AR1092" s="10"/>
      <c r="AS1092" s="10"/>
      <c r="AT1092" s="10"/>
      <c r="AU1092" s="10"/>
      <c r="AV1092" s="10"/>
      <c r="AW1092" s="10"/>
      <c r="AX1092" s="10"/>
      <c r="AY1092" s="10"/>
      <c r="AZ1092" s="10"/>
      <c r="BA1092" s="10"/>
      <c r="BB1092" s="10"/>
      <c r="BC1092" s="10"/>
      <c r="BD1092" s="10"/>
      <c r="BE1092" s="173"/>
    </row>
    <row r="1093" spans="1:57">
      <c r="A1093" s="688">
        <v>2.7777777777777776E-2</v>
      </c>
      <c r="B1093" s="689">
        <v>20.54</v>
      </c>
      <c r="C1093" s="689">
        <v>22.25</v>
      </c>
      <c r="D1093" s="689">
        <v>21.98</v>
      </c>
      <c r="E1093" s="689">
        <v>21.01</v>
      </c>
      <c r="F1093" s="689">
        <v>21.08</v>
      </c>
      <c r="G1093" s="689">
        <v>23.3</v>
      </c>
      <c r="H1093" s="689">
        <v>21.02</v>
      </c>
      <c r="I1093" s="689">
        <v>19</v>
      </c>
      <c r="J1093" s="683">
        <v>18.38</v>
      </c>
      <c r="K1093" s="689">
        <v>21.29</v>
      </c>
      <c r="L1093" s="689">
        <v>23.85</v>
      </c>
      <c r="M1093" s="689">
        <v>20.88</v>
      </c>
      <c r="N1093" s="689">
        <v>23.47</v>
      </c>
      <c r="O1093" s="689">
        <v>22.19</v>
      </c>
      <c r="P1093" s="689">
        <v>22.53</v>
      </c>
      <c r="Q1093" s="689">
        <v>18.37</v>
      </c>
      <c r="R1093" s="676"/>
      <c r="S1093" s="694">
        <v>2.7777777777777776E-2</v>
      </c>
      <c r="T1093" s="689">
        <f t="shared" si="76"/>
        <v>0</v>
      </c>
      <c r="U1093" s="689">
        <f t="shared" si="76"/>
        <v>0</v>
      </c>
      <c r="V1093" s="689">
        <f t="shared" si="76"/>
        <v>0</v>
      </c>
      <c r="W1093" s="689">
        <f t="shared" si="76"/>
        <v>0.27000000000000313</v>
      </c>
      <c r="X1093" s="689">
        <f t="shared" si="76"/>
        <v>9.9999999999980105E-3</v>
      </c>
      <c r="Y1093" s="689">
        <f t="shared" si="75"/>
        <v>0</v>
      </c>
      <c r="Z1093" s="689">
        <f t="shared" si="75"/>
        <v>0</v>
      </c>
      <c r="AA1093" s="689">
        <f t="shared" si="75"/>
        <v>0</v>
      </c>
      <c r="AB1093" s="683">
        <f t="shared" si="75"/>
        <v>0</v>
      </c>
      <c r="AC1093" s="689">
        <f t="shared" si="75"/>
        <v>0</v>
      </c>
      <c r="AD1093" s="689">
        <f t="shared" si="75"/>
        <v>0</v>
      </c>
      <c r="AE1093" s="689">
        <f t="shared" si="75"/>
        <v>0</v>
      </c>
      <c r="AF1093" s="689">
        <f t="shared" si="75"/>
        <v>0</v>
      </c>
      <c r="AG1093" s="689">
        <f t="shared" ref="AG1093:AI1156" si="77">O1093-O1092</f>
        <v>0</v>
      </c>
      <c r="AH1093" s="689">
        <f t="shared" si="77"/>
        <v>0</v>
      </c>
      <c r="AI1093" s="689">
        <f t="shared" si="77"/>
        <v>8.0000000000001847E-2</v>
      </c>
      <c r="AJ1093" s="10"/>
      <c r="AK1093" s="10"/>
      <c r="AL1093" s="10"/>
      <c r="AM1093" s="10"/>
      <c r="AN1093" s="10"/>
      <c r="AO1093" s="10"/>
      <c r="AP1093" s="10"/>
      <c r="AQ1093" s="10"/>
      <c r="AR1093" s="10"/>
      <c r="AS1093" s="10"/>
      <c r="AT1093" s="10"/>
      <c r="AU1093" s="10"/>
      <c r="AV1093" s="10"/>
      <c r="AW1093" s="10"/>
      <c r="AX1093" s="10"/>
      <c r="AY1093" s="10"/>
      <c r="AZ1093" s="10"/>
      <c r="BA1093" s="10"/>
      <c r="BB1093" s="10"/>
      <c r="BC1093" s="10"/>
      <c r="BD1093" s="10"/>
      <c r="BE1093" s="173"/>
    </row>
    <row r="1094" spans="1:57">
      <c r="A1094" s="688">
        <v>3.125E-2</v>
      </c>
      <c r="B1094" s="689">
        <v>20.58</v>
      </c>
      <c r="C1094" s="689">
        <v>22.25</v>
      </c>
      <c r="D1094" s="689">
        <v>21.98</v>
      </c>
      <c r="E1094" s="689">
        <v>21.02</v>
      </c>
      <c r="F1094" s="689">
        <v>21.32</v>
      </c>
      <c r="G1094" s="689">
        <v>23.3</v>
      </c>
      <c r="H1094" s="689">
        <v>21.02</v>
      </c>
      <c r="I1094" s="689">
        <v>19</v>
      </c>
      <c r="J1094" s="683">
        <v>18.38</v>
      </c>
      <c r="K1094" s="689">
        <v>21.29</v>
      </c>
      <c r="L1094" s="689">
        <v>23.86</v>
      </c>
      <c r="M1094" s="689">
        <v>20.88</v>
      </c>
      <c r="N1094" s="689">
        <v>23.47</v>
      </c>
      <c r="O1094" s="689">
        <v>22.19</v>
      </c>
      <c r="P1094" s="689">
        <v>22.53</v>
      </c>
      <c r="Q1094" s="689">
        <v>18.38</v>
      </c>
      <c r="R1094" s="676"/>
      <c r="S1094" s="694">
        <v>3.125E-2</v>
      </c>
      <c r="T1094" s="689">
        <f t="shared" si="76"/>
        <v>3.9999999999999147E-2</v>
      </c>
      <c r="U1094" s="689">
        <f t="shared" si="76"/>
        <v>0</v>
      </c>
      <c r="V1094" s="689">
        <f t="shared" si="76"/>
        <v>0</v>
      </c>
      <c r="W1094" s="689">
        <f t="shared" si="76"/>
        <v>9.9999999999980105E-3</v>
      </c>
      <c r="X1094" s="689">
        <f t="shared" si="76"/>
        <v>0.24000000000000199</v>
      </c>
      <c r="Y1094" s="689">
        <f t="shared" si="76"/>
        <v>0</v>
      </c>
      <c r="Z1094" s="689">
        <f t="shared" si="76"/>
        <v>0</v>
      </c>
      <c r="AA1094" s="689">
        <f t="shared" si="76"/>
        <v>0</v>
      </c>
      <c r="AB1094" s="683">
        <f t="shared" si="76"/>
        <v>0</v>
      </c>
      <c r="AC1094" s="689">
        <f t="shared" si="76"/>
        <v>0</v>
      </c>
      <c r="AD1094" s="689">
        <f t="shared" si="76"/>
        <v>9.9999999999980105E-3</v>
      </c>
      <c r="AE1094" s="689">
        <f t="shared" si="76"/>
        <v>0</v>
      </c>
      <c r="AF1094" s="689">
        <f t="shared" si="76"/>
        <v>0</v>
      </c>
      <c r="AG1094" s="689">
        <f t="shared" si="77"/>
        <v>0</v>
      </c>
      <c r="AH1094" s="689">
        <f t="shared" si="77"/>
        <v>0</v>
      </c>
      <c r="AI1094" s="689">
        <f t="shared" si="77"/>
        <v>9.9999999999980105E-3</v>
      </c>
      <c r="AJ1094" s="10"/>
      <c r="AK1094" s="10"/>
      <c r="AL1094" s="10"/>
      <c r="AM1094" s="10"/>
      <c r="AN1094" s="10"/>
      <c r="AO1094" s="10"/>
      <c r="AP1094" s="10"/>
      <c r="AQ1094" s="10"/>
      <c r="AR1094" s="10"/>
      <c r="AS1094" s="10"/>
      <c r="AT1094" s="10"/>
      <c r="AU1094" s="10"/>
      <c r="AV1094" s="10"/>
      <c r="AW1094" s="10"/>
      <c r="AX1094" s="10"/>
      <c r="AY1094" s="10"/>
      <c r="AZ1094" s="10"/>
      <c r="BA1094" s="10"/>
      <c r="BB1094" s="10"/>
      <c r="BC1094" s="10"/>
      <c r="BD1094" s="10"/>
      <c r="BE1094" s="173"/>
    </row>
    <row r="1095" spans="1:57">
      <c r="A1095" s="688">
        <v>3.4722222222222224E-2</v>
      </c>
      <c r="B1095" s="689">
        <v>20.58</v>
      </c>
      <c r="C1095" s="689">
        <v>22.25</v>
      </c>
      <c r="D1095" s="689">
        <v>21.98</v>
      </c>
      <c r="E1095" s="689">
        <v>21.02</v>
      </c>
      <c r="F1095" s="689">
        <v>21.32</v>
      </c>
      <c r="G1095" s="689">
        <v>23.32</v>
      </c>
      <c r="H1095" s="689">
        <v>21.11</v>
      </c>
      <c r="I1095" s="689">
        <v>19.11</v>
      </c>
      <c r="J1095" s="683">
        <v>18.489999999999998</v>
      </c>
      <c r="K1095" s="689">
        <v>21.29</v>
      </c>
      <c r="L1095" s="689">
        <v>23.95</v>
      </c>
      <c r="M1095" s="689">
        <v>21.04</v>
      </c>
      <c r="N1095" s="689">
        <v>23.47</v>
      </c>
      <c r="O1095" s="689">
        <v>22.27</v>
      </c>
      <c r="P1095" s="689">
        <v>22.53</v>
      </c>
      <c r="Q1095" s="689">
        <v>18.38</v>
      </c>
      <c r="R1095" s="676"/>
      <c r="S1095" s="694">
        <v>3.4722222222222224E-2</v>
      </c>
      <c r="T1095" s="689">
        <f t="shared" si="76"/>
        <v>0</v>
      </c>
      <c r="U1095" s="689">
        <f t="shared" si="76"/>
        <v>0</v>
      </c>
      <c r="V1095" s="689">
        <f t="shared" si="76"/>
        <v>0</v>
      </c>
      <c r="W1095" s="689">
        <f t="shared" si="76"/>
        <v>0</v>
      </c>
      <c r="X1095" s="689">
        <f t="shared" si="76"/>
        <v>0</v>
      </c>
      <c r="Y1095" s="689">
        <f t="shared" si="76"/>
        <v>1.9999999999999574E-2</v>
      </c>
      <c r="Z1095" s="689">
        <f t="shared" si="76"/>
        <v>8.9999999999999858E-2</v>
      </c>
      <c r="AA1095" s="689">
        <f t="shared" si="76"/>
        <v>0.10999999999999943</v>
      </c>
      <c r="AB1095" s="683">
        <f t="shared" si="76"/>
        <v>0.10999999999999943</v>
      </c>
      <c r="AC1095" s="689">
        <f t="shared" si="76"/>
        <v>0</v>
      </c>
      <c r="AD1095" s="689">
        <f t="shared" si="76"/>
        <v>8.9999999999999858E-2</v>
      </c>
      <c r="AE1095" s="689">
        <f t="shared" si="76"/>
        <v>0.16000000000000014</v>
      </c>
      <c r="AF1095" s="689">
        <f t="shared" si="76"/>
        <v>0</v>
      </c>
      <c r="AG1095" s="689">
        <f t="shared" si="77"/>
        <v>7.9999999999998295E-2</v>
      </c>
      <c r="AH1095" s="689">
        <f t="shared" si="77"/>
        <v>0</v>
      </c>
      <c r="AI1095" s="689">
        <f t="shared" si="77"/>
        <v>0</v>
      </c>
      <c r="AJ1095" s="10"/>
      <c r="AK1095" s="10"/>
      <c r="AL1095" s="10"/>
      <c r="AM1095" s="10"/>
      <c r="AN1095" s="10"/>
      <c r="AO1095" s="10"/>
      <c r="AP1095" s="10"/>
      <c r="AQ1095" s="10"/>
      <c r="AR1095" s="10"/>
      <c r="AS1095" s="10"/>
      <c r="AT1095" s="10"/>
      <c r="AU1095" s="10"/>
      <c r="AV1095" s="10"/>
      <c r="AW1095" s="10"/>
      <c r="AX1095" s="10"/>
      <c r="AY1095" s="10"/>
      <c r="AZ1095" s="10"/>
      <c r="BA1095" s="10"/>
      <c r="BB1095" s="10"/>
      <c r="BC1095" s="10"/>
      <c r="BD1095" s="10"/>
      <c r="BE1095" s="173"/>
    </row>
    <row r="1096" spans="1:57" ht="16" thickBot="1">
      <c r="A1096" s="688">
        <v>3.8194444444444441E-2</v>
      </c>
      <c r="B1096" s="689">
        <v>20.58</v>
      </c>
      <c r="C1096" s="689">
        <v>22.25</v>
      </c>
      <c r="D1096" s="689">
        <v>21.98</v>
      </c>
      <c r="E1096" s="689">
        <v>21.02</v>
      </c>
      <c r="F1096" s="689">
        <v>21.32</v>
      </c>
      <c r="G1096" s="689">
        <v>23.43</v>
      </c>
      <c r="H1096" s="689">
        <v>21.15</v>
      </c>
      <c r="I1096" s="689">
        <v>19.11</v>
      </c>
      <c r="J1096" s="683">
        <v>18.52</v>
      </c>
      <c r="K1096" s="689">
        <v>21.33</v>
      </c>
      <c r="L1096" s="689">
        <v>23.95</v>
      </c>
      <c r="M1096" s="689">
        <v>21.04</v>
      </c>
      <c r="N1096" s="689">
        <v>23.47</v>
      </c>
      <c r="O1096" s="689">
        <v>22.27</v>
      </c>
      <c r="P1096" s="689">
        <v>22.56</v>
      </c>
      <c r="Q1096" s="689">
        <v>18.38</v>
      </c>
      <c r="R1096" s="676"/>
      <c r="S1096" s="694">
        <v>3.8194444444444441E-2</v>
      </c>
      <c r="T1096" s="689">
        <f t="shared" si="76"/>
        <v>0</v>
      </c>
      <c r="U1096" s="689">
        <f t="shared" si="76"/>
        <v>0</v>
      </c>
      <c r="V1096" s="689">
        <f t="shared" si="76"/>
        <v>0</v>
      </c>
      <c r="W1096" s="689">
        <f t="shared" si="76"/>
        <v>0</v>
      </c>
      <c r="X1096" s="689">
        <f t="shared" si="76"/>
        <v>0</v>
      </c>
      <c r="Y1096" s="689">
        <f t="shared" si="76"/>
        <v>0.10999999999999943</v>
      </c>
      <c r="Z1096" s="689">
        <f t="shared" si="76"/>
        <v>3.9999999999999147E-2</v>
      </c>
      <c r="AA1096" s="689">
        <f t="shared" si="76"/>
        <v>0</v>
      </c>
      <c r="AB1096" s="683">
        <f t="shared" si="76"/>
        <v>3.0000000000001137E-2</v>
      </c>
      <c r="AC1096" s="689">
        <f t="shared" si="76"/>
        <v>3.9999999999999147E-2</v>
      </c>
      <c r="AD1096" s="689">
        <f t="shared" si="76"/>
        <v>0</v>
      </c>
      <c r="AE1096" s="689">
        <f t="shared" si="76"/>
        <v>0</v>
      </c>
      <c r="AF1096" s="689">
        <f t="shared" si="76"/>
        <v>0</v>
      </c>
      <c r="AG1096" s="689">
        <f t="shared" si="77"/>
        <v>0</v>
      </c>
      <c r="AH1096" s="689">
        <f t="shared" si="77"/>
        <v>2.9999999999997584E-2</v>
      </c>
      <c r="AI1096" s="689">
        <f t="shared" si="77"/>
        <v>0</v>
      </c>
      <c r="AJ1096" s="10"/>
      <c r="AK1096" s="10"/>
      <c r="AL1096" s="10"/>
      <c r="AM1096" s="10"/>
      <c r="AN1096" s="10"/>
      <c r="AO1096" s="10"/>
      <c r="AP1096" s="10"/>
      <c r="AQ1096" s="10"/>
      <c r="AR1096" s="10"/>
      <c r="AS1096" s="10"/>
      <c r="AT1096" s="10"/>
      <c r="AU1096" s="10"/>
      <c r="AV1096" s="10"/>
      <c r="AW1096" s="10"/>
      <c r="AX1096" s="10"/>
      <c r="AY1096" s="10"/>
      <c r="AZ1096" s="10"/>
      <c r="BA1096" s="10"/>
      <c r="BB1096" s="10"/>
      <c r="BC1096" s="10"/>
      <c r="BD1096" s="10"/>
      <c r="BE1096" s="173"/>
    </row>
    <row r="1097" spans="1:57" ht="16" thickTop="1">
      <c r="A1097" s="693">
        <v>4.1666666666666664E-2</v>
      </c>
      <c r="B1097" s="685">
        <v>20.67</v>
      </c>
      <c r="C1097" s="685">
        <v>22.32</v>
      </c>
      <c r="D1097" s="685">
        <v>21.98</v>
      </c>
      <c r="E1097" s="685">
        <v>21.02</v>
      </c>
      <c r="F1097" s="685">
        <v>21.32</v>
      </c>
      <c r="G1097" s="685">
        <v>23.43</v>
      </c>
      <c r="H1097" s="685">
        <v>21.15</v>
      </c>
      <c r="I1097" s="685">
        <v>19.14</v>
      </c>
      <c r="J1097" s="686">
        <v>18.52</v>
      </c>
      <c r="K1097" s="685">
        <v>21.33</v>
      </c>
      <c r="L1097" s="685">
        <v>23.95</v>
      </c>
      <c r="M1097" s="685">
        <v>21.04</v>
      </c>
      <c r="N1097" s="685">
        <v>23.47</v>
      </c>
      <c r="O1097" s="685">
        <v>22.27</v>
      </c>
      <c r="P1097" s="685">
        <v>22.63</v>
      </c>
      <c r="Q1097" s="685">
        <v>18.38</v>
      </c>
      <c r="R1097" s="676"/>
      <c r="S1097" s="684">
        <v>4.1666666666666664E-2</v>
      </c>
      <c r="T1097" s="685">
        <f t="shared" si="76"/>
        <v>9.0000000000003411E-2</v>
      </c>
      <c r="U1097" s="685">
        <f t="shared" si="76"/>
        <v>7.0000000000000284E-2</v>
      </c>
      <c r="V1097" s="685">
        <f t="shared" si="76"/>
        <v>0</v>
      </c>
      <c r="W1097" s="685">
        <f t="shared" si="76"/>
        <v>0</v>
      </c>
      <c r="X1097" s="685">
        <f t="shared" si="76"/>
        <v>0</v>
      </c>
      <c r="Y1097" s="685">
        <f t="shared" si="76"/>
        <v>0</v>
      </c>
      <c r="Z1097" s="685">
        <f t="shared" si="76"/>
        <v>0</v>
      </c>
      <c r="AA1097" s="685">
        <f t="shared" si="76"/>
        <v>3.0000000000001137E-2</v>
      </c>
      <c r="AB1097" s="686">
        <f t="shared" si="76"/>
        <v>0</v>
      </c>
      <c r="AC1097" s="685">
        <f t="shared" si="76"/>
        <v>0</v>
      </c>
      <c r="AD1097" s="685">
        <f t="shared" si="76"/>
        <v>0</v>
      </c>
      <c r="AE1097" s="685">
        <f t="shared" si="76"/>
        <v>0</v>
      </c>
      <c r="AF1097" s="685">
        <f t="shared" si="76"/>
        <v>0</v>
      </c>
      <c r="AG1097" s="685">
        <f t="shared" si="77"/>
        <v>0</v>
      </c>
      <c r="AH1097" s="685">
        <f t="shared" si="77"/>
        <v>7.0000000000000284E-2</v>
      </c>
      <c r="AI1097" s="685">
        <f t="shared" si="77"/>
        <v>0</v>
      </c>
      <c r="AJ1097" s="10"/>
      <c r="AK1097" s="10"/>
      <c r="AL1097" s="10"/>
      <c r="AM1097" s="10"/>
      <c r="AN1097" s="10"/>
      <c r="AO1097" s="10"/>
      <c r="AP1097" s="10"/>
      <c r="AQ1097" s="10"/>
      <c r="AR1097" s="10"/>
      <c r="AS1097" s="10"/>
      <c r="AT1097" s="10"/>
      <c r="AU1097" s="10"/>
      <c r="AV1097" s="10"/>
      <c r="AW1097" s="10"/>
      <c r="AX1097" s="10"/>
      <c r="AY1097" s="10"/>
      <c r="AZ1097" s="10"/>
      <c r="BA1097" s="10"/>
      <c r="BB1097" s="10"/>
      <c r="BC1097" s="10"/>
      <c r="BD1097" s="10"/>
      <c r="BE1097" s="173"/>
    </row>
    <row r="1098" spans="1:57">
      <c r="A1098" s="688">
        <v>4.5138888888888888E-2</v>
      </c>
      <c r="B1098" s="689">
        <v>20.8</v>
      </c>
      <c r="C1098" s="689">
        <v>22.44</v>
      </c>
      <c r="D1098" s="689">
        <v>22.03</v>
      </c>
      <c r="E1098" s="689">
        <v>21.02</v>
      </c>
      <c r="F1098" s="689">
        <v>21.32</v>
      </c>
      <c r="G1098" s="689">
        <v>23.43</v>
      </c>
      <c r="H1098" s="689">
        <v>21.15</v>
      </c>
      <c r="I1098" s="689">
        <v>19.14</v>
      </c>
      <c r="J1098" s="683">
        <v>18.53</v>
      </c>
      <c r="K1098" s="689">
        <v>21.33</v>
      </c>
      <c r="L1098" s="689">
        <v>24.02</v>
      </c>
      <c r="M1098" s="689">
        <v>21.04</v>
      </c>
      <c r="N1098" s="689">
        <v>23.49</v>
      </c>
      <c r="O1098" s="689">
        <v>22.36</v>
      </c>
      <c r="P1098" s="689">
        <v>22.63</v>
      </c>
      <c r="Q1098" s="689">
        <v>18.57</v>
      </c>
      <c r="R1098" s="676"/>
      <c r="S1098" s="694">
        <v>4.5138888888888888E-2</v>
      </c>
      <c r="T1098" s="689">
        <f t="shared" si="76"/>
        <v>0.12999999999999901</v>
      </c>
      <c r="U1098" s="689">
        <f t="shared" si="76"/>
        <v>0.12000000000000099</v>
      </c>
      <c r="V1098" s="689">
        <f t="shared" si="76"/>
        <v>5.0000000000000711E-2</v>
      </c>
      <c r="W1098" s="689">
        <f t="shared" si="76"/>
        <v>0</v>
      </c>
      <c r="X1098" s="689">
        <f t="shared" si="76"/>
        <v>0</v>
      </c>
      <c r="Y1098" s="689">
        <f t="shared" si="76"/>
        <v>0</v>
      </c>
      <c r="Z1098" s="689">
        <f t="shared" si="76"/>
        <v>0</v>
      </c>
      <c r="AA1098" s="689">
        <f t="shared" si="76"/>
        <v>0</v>
      </c>
      <c r="AB1098" s="683">
        <f t="shared" si="76"/>
        <v>1.0000000000001563E-2</v>
      </c>
      <c r="AC1098" s="689">
        <f t="shared" si="76"/>
        <v>0</v>
      </c>
      <c r="AD1098" s="689">
        <f t="shared" si="76"/>
        <v>7.0000000000000284E-2</v>
      </c>
      <c r="AE1098" s="689">
        <f t="shared" si="76"/>
        <v>0</v>
      </c>
      <c r="AF1098" s="689">
        <f t="shared" si="76"/>
        <v>1.9999999999999574E-2</v>
      </c>
      <c r="AG1098" s="689">
        <f t="shared" si="77"/>
        <v>8.9999999999999858E-2</v>
      </c>
      <c r="AH1098" s="689">
        <f t="shared" si="77"/>
        <v>0</v>
      </c>
      <c r="AI1098" s="689">
        <f t="shared" si="77"/>
        <v>0.19000000000000128</v>
      </c>
      <c r="AJ1098" s="10"/>
      <c r="AK1098" s="10"/>
      <c r="AL1098" s="10"/>
      <c r="AM1098" s="10"/>
      <c r="AN1098" s="10"/>
      <c r="AO1098" s="10"/>
      <c r="AP1098" s="10"/>
      <c r="AQ1098" s="10"/>
      <c r="AR1098" s="10"/>
      <c r="AS1098" s="10"/>
      <c r="AT1098" s="10"/>
      <c r="AU1098" s="10"/>
      <c r="AV1098" s="10"/>
      <c r="AW1098" s="10"/>
      <c r="AX1098" s="10"/>
      <c r="AY1098" s="10"/>
      <c r="AZ1098" s="10"/>
      <c r="BA1098" s="10"/>
      <c r="BB1098" s="10"/>
      <c r="BC1098" s="10"/>
      <c r="BD1098" s="10"/>
      <c r="BE1098" s="173"/>
    </row>
    <row r="1099" spans="1:57">
      <c r="A1099" s="688">
        <v>4.8611111111111112E-2</v>
      </c>
      <c r="B1099" s="689">
        <v>20.84</v>
      </c>
      <c r="C1099" s="689">
        <v>22.44</v>
      </c>
      <c r="D1099" s="689">
        <v>22.03</v>
      </c>
      <c r="E1099" s="689">
        <v>21.02</v>
      </c>
      <c r="F1099" s="689">
        <v>21.32</v>
      </c>
      <c r="G1099" s="689">
        <v>23.43</v>
      </c>
      <c r="H1099" s="689">
        <v>21.15</v>
      </c>
      <c r="I1099" s="689">
        <v>19.22</v>
      </c>
      <c r="J1099" s="683">
        <v>18.53</v>
      </c>
      <c r="K1099" s="689">
        <v>21.4</v>
      </c>
      <c r="L1099" s="689">
        <v>24.02</v>
      </c>
      <c r="M1099" s="689">
        <v>21.04</v>
      </c>
      <c r="N1099" s="689">
        <v>23.49</v>
      </c>
      <c r="O1099" s="689">
        <v>22.36</v>
      </c>
      <c r="P1099" s="689">
        <v>22.63</v>
      </c>
      <c r="Q1099" s="689">
        <v>18.57</v>
      </c>
      <c r="R1099" s="676"/>
      <c r="S1099" s="694">
        <v>4.8611111111111112E-2</v>
      </c>
      <c r="T1099" s="689">
        <f t="shared" si="76"/>
        <v>3.9999999999999147E-2</v>
      </c>
      <c r="U1099" s="689">
        <f t="shared" si="76"/>
        <v>0</v>
      </c>
      <c r="V1099" s="689">
        <f t="shared" si="76"/>
        <v>0</v>
      </c>
      <c r="W1099" s="689">
        <f t="shared" si="76"/>
        <v>0</v>
      </c>
      <c r="X1099" s="689">
        <f t="shared" si="76"/>
        <v>0</v>
      </c>
      <c r="Y1099" s="689">
        <f t="shared" si="76"/>
        <v>0</v>
      </c>
      <c r="Z1099" s="689">
        <f t="shared" si="76"/>
        <v>0</v>
      </c>
      <c r="AA1099" s="689">
        <f t="shared" si="76"/>
        <v>7.9999999999998295E-2</v>
      </c>
      <c r="AB1099" s="683">
        <f t="shared" si="76"/>
        <v>0</v>
      </c>
      <c r="AC1099" s="689">
        <f t="shared" si="76"/>
        <v>7.0000000000000284E-2</v>
      </c>
      <c r="AD1099" s="689">
        <f t="shared" si="76"/>
        <v>0</v>
      </c>
      <c r="AE1099" s="689">
        <f t="shared" si="76"/>
        <v>0</v>
      </c>
      <c r="AF1099" s="689">
        <f t="shared" si="76"/>
        <v>0</v>
      </c>
      <c r="AG1099" s="689">
        <f t="shared" si="77"/>
        <v>0</v>
      </c>
      <c r="AH1099" s="689">
        <f t="shared" si="77"/>
        <v>0</v>
      </c>
      <c r="AI1099" s="689">
        <f t="shared" si="77"/>
        <v>0</v>
      </c>
      <c r="AJ1099" s="10"/>
      <c r="AK1099" s="10"/>
      <c r="AL1099" s="10"/>
      <c r="AM1099" s="10"/>
      <c r="AN1099" s="10"/>
      <c r="AO1099" s="10"/>
      <c r="AP1099" s="10"/>
      <c r="AQ1099" s="10"/>
      <c r="AR1099" s="10"/>
      <c r="AS1099" s="10"/>
      <c r="AT1099" s="10"/>
      <c r="AU1099" s="10"/>
      <c r="AV1099" s="10"/>
      <c r="AW1099" s="10"/>
      <c r="AX1099" s="10"/>
      <c r="AY1099" s="10"/>
      <c r="AZ1099" s="10"/>
      <c r="BA1099" s="10"/>
      <c r="BB1099" s="10"/>
      <c r="BC1099" s="10"/>
      <c r="BD1099" s="10"/>
      <c r="BE1099" s="173"/>
    </row>
    <row r="1100" spans="1:57">
      <c r="A1100" s="688">
        <v>5.2083333333333336E-2</v>
      </c>
      <c r="B1100" s="689">
        <v>20.84</v>
      </c>
      <c r="C1100" s="689">
        <v>22.44</v>
      </c>
      <c r="D1100" s="689">
        <v>22.46</v>
      </c>
      <c r="E1100" s="689">
        <v>21.03</v>
      </c>
      <c r="F1100" s="689">
        <v>21.32</v>
      </c>
      <c r="G1100" s="689">
        <v>23.43</v>
      </c>
      <c r="H1100" s="689">
        <v>21.15</v>
      </c>
      <c r="I1100" s="689">
        <v>19.22</v>
      </c>
      <c r="J1100" s="683">
        <v>18.53</v>
      </c>
      <c r="K1100" s="689">
        <v>21.4</v>
      </c>
      <c r="L1100" s="689">
        <v>24.02</v>
      </c>
      <c r="M1100" s="689">
        <v>21.04</v>
      </c>
      <c r="N1100" s="689">
        <v>23.49</v>
      </c>
      <c r="O1100" s="689">
        <v>22.36</v>
      </c>
      <c r="P1100" s="689">
        <v>22.63</v>
      </c>
      <c r="Q1100" s="689">
        <v>18.57</v>
      </c>
      <c r="R1100" s="676"/>
      <c r="S1100" s="694">
        <v>5.2083333333333336E-2</v>
      </c>
      <c r="T1100" s="689">
        <f t="shared" si="76"/>
        <v>0</v>
      </c>
      <c r="U1100" s="689">
        <f t="shared" si="76"/>
        <v>0</v>
      </c>
      <c r="V1100" s="689">
        <f t="shared" si="76"/>
        <v>0.42999999999999972</v>
      </c>
      <c r="W1100" s="689">
        <f t="shared" si="76"/>
        <v>1.0000000000001563E-2</v>
      </c>
      <c r="X1100" s="689">
        <f t="shared" si="76"/>
        <v>0</v>
      </c>
      <c r="Y1100" s="689">
        <f t="shared" si="76"/>
        <v>0</v>
      </c>
      <c r="Z1100" s="689">
        <f t="shared" si="76"/>
        <v>0</v>
      </c>
      <c r="AA1100" s="689">
        <f t="shared" si="76"/>
        <v>0</v>
      </c>
      <c r="AB1100" s="683">
        <f t="shared" si="76"/>
        <v>0</v>
      </c>
      <c r="AC1100" s="689">
        <f t="shared" si="76"/>
        <v>0</v>
      </c>
      <c r="AD1100" s="689">
        <f t="shared" si="76"/>
        <v>0</v>
      </c>
      <c r="AE1100" s="689">
        <f t="shared" si="76"/>
        <v>0</v>
      </c>
      <c r="AF1100" s="689">
        <f t="shared" si="76"/>
        <v>0</v>
      </c>
      <c r="AG1100" s="689">
        <f t="shared" si="77"/>
        <v>0</v>
      </c>
      <c r="AH1100" s="689">
        <f t="shared" si="77"/>
        <v>0</v>
      </c>
      <c r="AI1100" s="689">
        <f t="shared" si="77"/>
        <v>0</v>
      </c>
      <c r="AJ1100" s="10"/>
      <c r="AK1100" s="10"/>
      <c r="AL1100" s="10"/>
      <c r="AM1100" s="10"/>
      <c r="AN1100" s="10"/>
      <c r="AO1100" s="10"/>
      <c r="AP1100" s="10"/>
      <c r="AQ1100" s="10"/>
      <c r="AR1100" s="10"/>
      <c r="AS1100" s="10"/>
      <c r="AT1100" s="10"/>
      <c r="AU1100" s="10"/>
      <c r="AV1100" s="10"/>
      <c r="AW1100" s="10"/>
      <c r="AX1100" s="10"/>
      <c r="AY1100" s="10"/>
      <c r="AZ1100" s="10"/>
      <c r="BA1100" s="10"/>
      <c r="BB1100" s="10"/>
      <c r="BC1100" s="10"/>
      <c r="BD1100" s="10"/>
      <c r="BE1100" s="173"/>
    </row>
    <row r="1101" spans="1:57">
      <c r="A1101" s="688">
        <v>5.5555555555555552E-2</v>
      </c>
      <c r="B1101" s="689">
        <v>20.84</v>
      </c>
      <c r="C1101" s="689">
        <v>22.46</v>
      </c>
      <c r="D1101" s="689">
        <v>22.46</v>
      </c>
      <c r="E1101" s="689">
        <v>21.03</v>
      </c>
      <c r="F1101" s="689">
        <v>21.32</v>
      </c>
      <c r="G1101" s="689">
        <v>23.43</v>
      </c>
      <c r="H1101" s="689">
        <v>21.15</v>
      </c>
      <c r="I1101" s="689">
        <v>19.22</v>
      </c>
      <c r="J1101" s="683">
        <v>18.559999999999999</v>
      </c>
      <c r="K1101" s="689">
        <v>21.4</v>
      </c>
      <c r="L1101" s="689">
        <v>24.04</v>
      </c>
      <c r="M1101" s="689">
        <v>21.04</v>
      </c>
      <c r="N1101" s="689">
        <v>23.49</v>
      </c>
      <c r="O1101" s="689">
        <v>22.36</v>
      </c>
      <c r="P1101" s="689">
        <v>22.63</v>
      </c>
      <c r="Q1101" s="689">
        <v>18.57</v>
      </c>
      <c r="R1101" s="676"/>
      <c r="S1101" s="694">
        <v>5.5555555555555552E-2</v>
      </c>
      <c r="T1101" s="689">
        <f t="shared" si="76"/>
        <v>0</v>
      </c>
      <c r="U1101" s="689">
        <f t="shared" si="76"/>
        <v>1.9999999999999574E-2</v>
      </c>
      <c r="V1101" s="689">
        <f t="shared" si="76"/>
        <v>0</v>
      </c>
      <c r="W1101" s="689">
        <f t="shared" si="76"/>
        <v>0</v>
      </c>
      <c r="X1101" s="689">
        <f t="shared" si="76"/>
        <v>0</v>
      </c>
      <c r="Y1101" s="689">
        <f t="shared" si="76"/>
        <v>0</v>
      </c>
      <c r="Z1101" s="689">
        <f t="shared" si="76"/>
        <v>0</v>
      </c>
      <c r="AA1101" s="689">
        <f t="shared" si="76"/>
        <v>0</v>
      </c>
      <c r="AB1101" s="683">
        <f t="shared" si="76"/>
        <v>2.9999999999997584E-2</v>
      </c>
      <c r="AC1101" s="689">
        <f t="shared" si="76"/>
        <v>0</v>
      </c>
      <c r="AD1101" s="689">
        <f t="shared" si="76"/>
        <v>1.9999999999999574E-2</v>
      </c>
      <c r="AE1101" s="689">
        <f t="shared" si="76"/>
        <v>0</v>
      </c>
      <c r="AF1101" s="689">
        <f t="shared" si="76"/>
        <v>0</v>
      </c>
      <c r="AG1101" s="689">
        <f t="shared" si="77"/>
        <v>0</v>
      </c>
      <c r="AH1101" s="689">
        <f t="shared" si="77"/>
        <v>0</v>
      </c>
      <c r="AI1101" s="689">
        <f t="shared" si="77"/>
        <v>0</v>
      </c>
      <c r="AJ1101" s="10"/>
      <c r="AK1101" s="10"/>
      <c r="AL1101" s="10"/>
      <c r="AM1101" s="10"/>
      <c r="AN1101" s="10"/>
      <c r="AO1101" s="10"/>
      <c r="AP1101" s="10"/>
      <c r="AQ1101" s="10"/>
      <c r="AR1101" s="10"/>
      <c r="AS1101" s="10"/>
      <c r="AT1101" s="10"/>
      <c r="AU1101" s="10"/>
      <c r="AV1101" s="10"/>
      <c r="AW1101" s="10"/>
      <c r="AX1101" s="10"/>
      <c r="AY1101" s="10"/>
      <c r="AZ1101" s="10"/>
      <c r="BA1101" s="10"/>
      <c r="BB1101" s="10"/>
      <c r="BC1101" s="10"/>
      <c r="BD1101" s="10"/>
      <c r="BE1101" s="173"/>
    </row>
    <row r="1102" spans="1:57">
      <c r="A1102" s="688">
        <v>5.9027777777777783E-2</v>
      </c>
      <c r="B1102" s="689">
        <v>20.84</v>
      </c>
      <c r="C1102" s="689">
        <v>22.46</v>
      </c>
      <c r="D1102" s="689">
        <v>22.46</v>
      </c>
      <c r="E1102" s="689">
        <v>21.03</v>
      </c>
      <c r="F1102" s="689">
        <v>21.32</v>
      </c>
      <c r="G1102" s="689">
        <v>23.43</v>
      </c>
      <c r="H1102" s="689">
        <v>21.15</v>
      </c>
      <c r="I1102" s="689">
        <v>19.22</v>
      </c>
      <c r="J1102" s="683">
        <v>18.559999999999999</v>
      </c>
      <c r="K1102" s="689">
        <v>21.4</v>
      </c>
      <c r="L1102" s="689">
        <v>24.04</v>
      </c>
      <c r="M1102" s="689">
        <v>21.04</v>
      </c>
      <c r="N1102" s="689">
        <v>23.49</v>
      </c>
      <c r="O1102" s="689">
        <v>22.43</v>
      </c>
      <c r="P1102" s="689">
        <v>22.63</v>
      </c>
      <c r="Q1102" s="689">
        <v>18.57</v>
      </c>
      <c r="R1102" s="676"/>
      <c r="S1102" s="694">
        <v>5.9027777777777783E-2</v>
      </c>
      <c r="T1102" s="689">
        <f t="shared" si="76"/>
        <v>0</v>
      </c>
      <c r="U1102" s="689">
        <f t="shared" si="76"/>
        <v>0</v>
      </c>
      <c r="V1102" s="689">
        <f t="shared" si="76"/>
        <v>0</v>
      </c>
      <c r="W1102" s="689">
        <f t="shared" si="76"/>
        <v>0</v>
      </c>
      <c r="X1102" s="689">
        <f t="shared" si="76"/>
        <v>0</v>
      </c>
      <c r="Y1102" s="689">
        <f t="shared" si="76"/>
        <v>0</v>
      </c>
      <c r="Z1102" s="689">
        <f t="shared" si="76"/>
        <v>0</v>
      </c>
      <c r="AA1102" s="689">
        <f t="shared" si="76"/>
        <v>0</v>
      </c>
      <c r="AB1102" s="683">
        <f t="shared" si="76"/>
        <v>0</v>
      </c>
      <c r="AC1102" s="689">
        <f t="shared" si="76"/>
        <v>0</v>
      </c>
      <c r="AD1102" s="689">
        <f t="shared" si="76"/>
        <v>0</v>
      </c>
      <c r="AE1102" s="689">
        <f t="shared" si="76"/>
        <v>0</v>
      </c>
      <c r="AF1102" s="689">
        <f t="shared" si="76"/>
        <v>0</v>
      </c>
      <c r="AG1102" s="689">
        <f t="shared" si="77"/>
        <v>7.0000000000000284E-2</v>
      </c>
      <c r="AH1102" s="689">
        <f t="shared" si="77"/>
        <v>0</v>
      </c>
      <c r="AI1102" s="689">
        <f t="shared" si="77"/>
        <v>0</v>
      </c>
      <c r="AJ1102" s="10"/>
      <c r="AK1102" s="10"/>
      <c r="AL1102" s="10"/>
      <c r="AM1102" s="10"/>
      <c r="AN1102" s="10"/>
      <c r="AO1102" s="10"/>
      <c r="AP1102" s="10"/>
      <c r="AQ1102" s="10"/>
      <c r="AR1102" s="10"/>
      <c r="AS1102" s="10"/>
      <c r="AT1102" s="10"/>
      <c r="AU1102" s="10"/>
      <c r="AV1102" s="10"/>
      <c r="AW1102" s="10"/>
      <c r="AX1102" s="10"/>
      <c r="AY1102" s="10"/>
      <c r="AZ1102" s="10"/>
      <c r="BA1102" s="10"/>
      <c r="BB1102" s="10"/>
      <c r="BC1102" s="10"/>
      <c r="BD1102" s="10"/>
      <c r="BE1102" s="173"/>
    </row>
    <row r="1103" spans="1:57">
      <c r="A1103" s="688">
        <v>6.25E-2</v>
      </c>
      <c r="B1103" s="689">
        <v>20.95</v>
      </c>
      <c r="C1103" s="689">
        <v>22.46</v>
      </c>
      <c r="D1103" s="689">
        <v>22.46</v>
      </c>
      <c r="E1103" s="689">
        <v>21.03</v>
      </c>
      <c r="F1103" s="689">
        <v>21.33</v>
      </c>
      <c r="G1103" s="689">
        <v>23.43</v>
      </c>
      <c r="H1103" s="689">
        <v>21.3</v>
      </c>
      <c r="I1103" s="689">
        <v>19.22</v>
      </c>
      <c r="J1103" s="683">
        <v>18.87</v>
      </c>
      <c r="K1103" s="689">
        <v>21.4</v>
      </c>
      <c r="L1103" s="689">
        <v>24.04</v>
      </c>
      <c r="M1103" s="689">
        <v>21.04</v>
      </c>
      <c r="N1103" s="689">
        <v>23.49</v>
      </c>
      <c r="O1103" s="689">
        <v>22.43</v>
      </c>
      <c r="P1103" s="689">
        <v>22.63</v>
      </c>
      <c r="Q1103" s="689">
        <v>18.93</v>
      </c>
      <c r="R1103" s="676"/>
      <c r="S1103" s="694">
        <v>6.25E-2</v>
      </c>
      <c r="T1103" s="689">
        <f t="shared" si="76"/>
        <v>0.10999999999999943</v>
      </c>
      <c r="U1103" s="689">
        <f t="shared" si="76"/>
        <v>0</v>
      </c>
      <c r="V1103" s="689">
        <f t="shared" si="76"/>
        <v>0</v>
      </c>
      <c r="W1103" s="689">
        <f t="shared" si="76"/>
        <v>0</v>
      </c>
      <c r="X1103" s="689">
        <f t="shared" si="76"/>
        <v>9.9999999999980105E-3</v>
      </c>
      <c r="Y1103" s="689">
        <f t="shared" si="76"/>
        <v>0</v>
      </c>
      <c r="Z1103" s="689">
        <f t="shared" si="76"/>
        <v>0.15000000000000213</v>
      </c>
      <c r="AA1103" s="689">
        <f t="shared" si="76"/>
        <v>0</v>
      </c>
      <c r="AB1103" s="683">
        <f t="shared" si="76"/>
        <v>0.31000000000000227</v>
      </c>
      <c r="AC1103" s="689">
        <f t="shared" si="76"/>
        <v>0</v>
      </c>
      <c r="AD1103" s="689">
        <f t="shared" si="76"/>
        <v>0</v>
      </c>
      <c r="AE1103" s="689">
        <f t="shared" si="76"/>
        <v>0</v>
      </c>
      <c r="AF1103" s="689">
        <f t="shared" si="76"/>
        <v>0</v>
      </c>
      <c r="AG1103" s="689">
        <f t="shared" si="77"/>
        <v>0</v>
      </c>
      <c r="AH1103" s="689">
        <f t="shared" si="77"/>
        <v>0</v>
      </c>
      <c r="AI1103" s="689">
        <f t="shared" si="77"/>
        <v>0.35999999999999943</v>
      </c>
      <c r="AJ1103" s="10"/>
      <c r="AK1103" s="10"/>
      <c r="AL1103" s="10"/>
      <c r="AM1103" s="10"/>
      <c r="AN1103" s="10"/>
      <c r="AO1103" s="10"/>
      <c r="AP1103" s="10"/>
      <c r="AQ1103" s="10"/>
      <c r="AR1103" s="10"/>
      <c r="AS1103" s="10"/>
      <c r="AT1103" s="10"/>
      <c r="AU1103" s="10"/>
      <c r="AV1103" s="10"/>
      <c r="AW1103" s="10"/>
      <c r="AX1103" s="10"/>
      <c r="AY1103" s="10"/>
      <c r="AZ1103" s="10"/>
      <c r="BA1103" s="10"/>
      <c r="BB1103" s="10"/>
      <c r="BC1103" s="10"/>
      <c r="BD1103" s="10"/>
      <c r="BE1103" s="173"/>
    </row>
    <row r="1104" spans="1:57">
      <c r="A1104" s="688">
        <v>6.5972222222222224E-2</v>
      </c>
      <c r="B1104" s="689">
        <v>20.95</v>
      </c>
      <c r="C1104" s="689">
        <v>22.46</v>
      </c>
      <c r="D1104" s="689">
        <v>22.46</v>
      </c>
      <c r="E1104" s="689">
        <v>21.03</v>
      </c>
      <c r="F1104" s="689">
        <v>21.33</v>
      </c>
      <c r="G1104" s="689">
        <v>23.43</v>
      </c>
      <c r="H1104" s="689">
        <v>21.31</v>
      </c>
      <c r="I1104" s="689">
        <v>19.22</v>
      </c>
      <c r="J1104" s="683">
        <v>18.899999999999999</v>
      </c>
      <c r="K1104" s="689">
        <v>21.4</v>
      </c>
      <c r="L1104" s="689">
        <v>24.04</v>
      </c>
      <c r="M1104" s="689">
        <v>21.04</v>
      </c>
      <c r="N1104" s="689">
        <v>23.49</v>
      </c>
      <c r="O1104" s="689">
        <v>22.43</v>
      </c>
      <c r="P1104" s="689">
        <v>22.63</v>
      </c>
      <c r="Q1104" s="689">
        <v>18.96</v>
      </c>
      <c r="R1104" s="676"/>
      <c r="S1104" s="694">
        <v>6.5972222222222224E-2</v>
      </c>
      <c r="T1104" s="689">
        <f t="shared" si="76"/>
        <v>0</v>
      </c>
      <c r="U1104" s="689">
        <f t="shared" si="76"/>
        <v>0</v>
      </c>
      <c r="V1104" s="689">
        <f t="shared" si="76"/>
        <v>0</v>
      </c>
      <c r="W1104" s="689">
        <f t="shared" si="76"/>
        <v>0</v>
      </c>
      <c r="X1104" s="689">
        <f t="shared" si="76"/>
        <v>0</v>
      </c>
      <c r="Y1104" s="689">
        <f t="shared" si="76"/>
        <v>0</v>
      </c>
      <c r="Z1104" s="689">
        <f t="shared" si="76"/>
        <v>9.9999999999980105E-3</v>
      </c>
      <c r="AA1104" s="689">
        <f t="shared" si="76"/>
        <v>0</v>
      </c>
      <c r="AB1104" s="683">
        <f t="shared" si="76"/>
        <v>2.9999999999997584E-2</v>
      </c>
      <c r="AC1104" s="689">
        <f t="shared" si="76"/>
        <v>0</v>
      </c>
      <c r="AD1104" s="689">
        <f t="shared" si="76"/>
        <v>0</v>
      </c>
      <c r="AE1104" s="689">
        <f t="shared" si="76"/>
        <v>0</v>
      </c>
      <c r="AF1104" s="689">
        <f t="shared" si="76"/>
        <v>0</v>
      </c>
      <c r="AG1104" s="689">
        <f t="shared" si="77"/>
        <v>0</v>
      </c>
      <c r="AH1104" s="689">
        <f t="shared" si="77"/>
        <v>0</v>
      </c>
      <c r="AI1104" s="689">
        <f t="shared" si="77"/>
        <v>3.0000000000001137E-2</v>
      </c>
      <c r="AJ1104" s="10"/>
      <c r="AK1104" s="10"/>
      <c r="AL1104" s="10"/>
      <c r="AM1104" s="10"/>
      <c r="AN1104" s="10"/>
      <c r="AO1104" s="10"/>
      <c r="AP1104" s="10"/>
      <c r="AQ1104" s="10"/>
      <c r="AR1104" s="10"/>
      <c r="AS1104" s="10"/>
      <c r="AT1104" s="10"/>
      <c r="AU1104" s="10"/>
      <c r="AV1104" s="10"/>
      <c r="AW1104" s="10"/>
      <c r="AX1104" s="10"/>
      <c r="AY1104" s="10"/>
      <c r="AZ1104" s="10"/>
      <c r="BA1104" s="10"/>
      <c r="BB1104" s="10"/>
      <c r="BC1104" s="10"/>
      <c r="BD1104" s="10"/>
      <c r="BE1104" s="173"/>
    </row>
    <row r="1105" spans="1:57">
      <c r="A1105" s="688">
        <v>6.9444444444444434E-2</v>
      </c>
      <c r="B1105" s="689">
        <v>20.95</v>
      </c>
      <c r="C1105" s="689">
        <v>22.46</v>
      </c>
      <c r="D1105" s="689">
        <v>22.46</v>
      </c>
      <c r="E1105" s="689">
        <v>21.03</v>
      </c>
      <c r="F1105" s="689">
        <v>21.45</v>
      </c>
      <c r="G1105" s="689">
        <v>23.43</v>
      </c>
      <c r="H1105" s="689">
        <v>21.32</v>
      </c>
      <c r="I1105" s="689">
        <v>19.22</v>
      </c>
      <c r="J1105" s="683">
        <v>18.899999999999999</v>
      </c>
      <c r="K1105" s="689">
        <v>21.44</v>
      </c>
      <c r="L1105" s="689">
        <v>24.04</v>
      </c>
      <c r="M1105" s="689">
        <v>21.04</v>
      </c>
      <c r="N1105" s="689">
        <v>23.49</v>
      </c>
      <c r="O1105" s="689">
        <v>22.43</v>
      </c>
      <c r="P1105" s="689">
        <v>22.67</v>
      </c>
      <c r="Q1105" s="689">
        <v>18.96</v>
      </c>
      <c r="R1105" s="676"/>
      <c r="S1105" s="694">
        <v>6.9444444444444434E-2</v>
      </c>
      <c r="T1105" s="689">
        <f t="shared" si="76"/>
        <v>0</v>
      </c>
      <c r="U1105" s="689">
        <f t="shared" si="76"/>
        <v>0</v>
      </c>
      <c r="V1105" s="689">
        <f t="shared" si="76"/>
        <v>0</v>
      </c>
      <c r="W1105" s="689">
        <f t="shared" si="76"/>
        <v>0</v>
      </c>
      <c r="X1105" s="689">
        <f t="shared" si="76"/>
        <v>0.12000000000000099</v>
      </c>
      <c r="Y1105" s="689">
        <f t="shared" si="76"/>
        <v>0</v>
      </c>
      <c r="Z1105" s="689">
        <f t="shared" si="76"/>
        <v>1.0000000000001563E-2</v>
      </c>
      <c r="AA1105" s="689">
        <f t="shared" si="76"/>
        <v>0</v>
      </c>
      <c r="AB1105" s="683">
        <f t="shared" si="76"/>
        <v>0</v>
      </c>
      <c r="AC1105" s="689">
        <f t="shared" si="76"/>
        <v>4.00000000000027E-2</v>
      </c>
      <c r="AD1105" s="689">
        <f t="shared" si="76"/>
        <v>0</v>
      </c>
      <c r="AE1105" s="689">
        <f t="shared" si="76"/>
        <v>0</v>
      </c>
      <c r="AF1105" s="689">
        <f t="shared" si="76"/>
        <v>0</v>
      </c>
      <c r="AG1105" s="689">
        <f t="shared" si="77"/>
        <v>0</v>
      </c>
      <c r="AH1105" s="689">
        <f t="shared" si="77"/>
        <v>4.00000000000027E-2</v>
      </c>
      <c r="AI1105" s="689">
        <f t="shared" si="77"/>
        <v>0</v>
      </c>
      <c r="AJ1105" s="10"/>
      <c r="AK1105" s="10"/>
      <c r="AL1105" s="10"/>
      <c r="AM1105" s="10"/>
      <c r="AN1105" s="10"/>
      <c r="AO1105" s="10"/>
      <c r="AP1105" s="10"/>
      <c r="AQ1105" s="10"/>
      <c r="AR1105" s="10"/>
      <c r="AS1105" s="10"/>
      <c r="AT1105" s="10"/>
      <c r="AU1105" s="10"/>
      <c r="AV1105" s="10"/>
      <c r="AW1105" s="10"/>
      <c r="AX1105" s="10"/>
      <c r="AY1105" s="10"/>
      <c r="AZ1105" s="10"/>
      <c r="BA1105" s="10"/>
      <c r="BB1105" s="10"/>
      <c r="BC1105" s="10"/>
      <c r="BD1105" s="10"/>
      <c r="BE1105" s="173"/>
    </row>
    <row r="1106" spans="1:57">
      <c r="A1106" s="688">
        <v>7.2916666666666671E-2</v>
      </c>
      <c r="B1106" s="689">
        <v>20.95</v>
      </c>
      <c r="C1106" s="689">
        <v>22.46</v>
      </c>
      <c r="D1106" s="689">
        <v>22.46</v>
      </c>
      <c r="E1106" s="689">
        <v>21.03</v>
      </c>
      <c r="F1106" s="689">
        <v>21.62</v>
      </c>
      <c r="G1106" s="689">
        <v>23.45</v>
      </c>
      <c r="H1106" s="689">
        <v>21.32</v>
      </c>
      <c r="I1106" s="689">
        <v>19.22</v>
      </c>
      <c r="J1106" s="683">
        <v>18.899999999999999</v>
      </c>
      <c r="K1106" s="689">
        <v>21.44</v>
      </c>
      <c r="L1106" s="689">
        <v>24.04</v>
      </c>
      <c r="M1106" s="689">
        <v>21.04</v>
      </c>
      <c r="N1106" s="689">
        <v>23.49</v>
      </c>
      <c r="O1106" s="689">
        <v>22.43</v>
      </c>
      <c r="P1106" s="689">
        <v>22.87</v>
      </c>
      <c r="Q1106" s="689">
        <v>18.96</v>
      </c>
      <c r="R1106" s="676"/>
      <c r="S1106" s="694">
        <v>7.2916666666666671E-2</v>
      </c>
      <c r="T1106" s="689">
        <f t="shared" si="76"/>
        <v>0</v>
      </c>
      <c r="U1106" s="689">
        <f t="shared" si="76"/>
        <v>0</v>
      </c>
      <c r="V1106" s="689">
        <f t="shared" si="76"/>
        <v>0</v>
      </c>
      <c r="W1106" s="689">
        <f t="shared" si="76"/>
        <v>0</v>
      </c>
      <c r="X1106" s="689">
        <f t="shared" si="76"/>
        <v>0.17000000000000171</v>
      </c>
      <c r="Y1106" s="689">
        <f t="shared" si="76"/>
        <v>1.9999999999999574E-2</v>
      </c>
      <c r="Z1106" s="689">
        <f t="shared" si="76"/>
        <v>0</v>
      </c>
      <c r="AA1106" s="689">
        <f t="shared" si="76"/>
        <v>0</v>
      </c>
      <c r="AB1106" s="683">
        <f t="shared" si="76"/>
        <v>0</v>
      </c>
      <c r="AC1106" s="689">
        <f t="shared" si="76"/>
        <v>0</v>
      </c>
      <c r="AD1106" s="689">
        <f t="shared" si="76"/>
        <v>0</v>
      </c>
      <c r="AE1106" s="689">
        <f t="shared" si="76"/>
        <v>0</v>
      </c>
      <c r="AF1106" s="689">
        <f t="shared" si="76"/>
        <v>0</v>
      </c>
      <c r="AG1106" s="689">
        <f t="shared" si="77"/>
        <v>0</v>
      </c>
      <c r="AH1106" s="689">
        <f t="shared" si="77"/>
        <v>0.19999999999999929</v>
      </c>
      <c r="AI1106" s="689">
        <f t="shared" si="77"/>
        <v>0</v>
      </c>
      <c r="AJ1106" s="10"/>
      <c r="AK1106" s="10"/>
      <c r="AL1106" s="10"/>
      <c r="AM1106" s="10"/>
      <c r="AN1106" s="10"/>
      <c r="AO1106" s="10"/>
      <c r="AP1106" s="10"/>
      <c r="AQ1106" s="10"/>
      <c r="AR1106" s="10"/>
      <c r="AS1106" s="10"/>
      <c r="AT1106" s="10"/>
      <c r="AU1106" s="10"/>
      <c r="AV1106" s="10"/>
      <c r="AW1106" s="10"/>
      <c r="AX1106" s="10"/>
      <c r="AY1106" s="10"/>
      <c r="AZ1106" s="10"/>
      <c r="BA1106" s="10"/>
      <c r="BB1106" s="10"/>
      <c r="BC1106" s="10"/>
      <c r="BD1106" s="10"/>
      <c r="BE1106" s="173"/>
    </row>
    <row r="1107" spans="1:57">
      <c r="A1107" s="688">
        <v>7.6388888888888895E-2</v>
      </c>
      <c r="B1107" s="689">
        <v>21.14</v>
      </c>
      <c r="C1107" s="689">
        <v>22.46</v>
      </c>
      <c r="D1107" s="689">
        <v>22.46</v>
      </c>
      <c r="E1107" s="689">
        <v>21.03</v>
      </c>
      <c r="F1107" s="689">
        <v>21.65</v>
      </c>
      <c r="G1107" s="689">
        <v>23.45</v>
      </c>
      <c r="H1107" s="689">
        <v>21.33</v>
      </c>
      <c r="I1107" s="689">
        <v>19.22</v>
      </c>
      <c r="J1107" s="683">
        <v>18.899999999999999</v>
      </c>
      <c r="K1107" s="689">
        <v>21.44</v>
      </c>
      <c r="L1107" s="689">
        <v>24.04</v>
      </c>
      <c r="M1107" s="689">
        <v>21.04</v>
      </c>
      <c r="N1107" s="689">
        <v>23.49</v>
      </c>
      <c r="O1107" s="689">
        <v>22.43</v>
      </c>
      <c r="P1107" s="689">
        <v>22.87</v>
      </c>
      <c r="Q1107" s="689">
        <v>18.96</v>
      </c>
      <c r="R1107" s="676"/>
      <c r="S1107" s="694">
        <v>7.6388888888888895E-2</v>
      </c>
      <c r="T1107" s="689">
        <f t="shared" si="76"/>
        <v>0.19000000000000128</v>
      </c>
      <c r="U1107" s="689">
        <f t="shared" si="76"/>
        <v>0</v>
      </c>
      <c r="V1107" s="689">
        <f t="shared" si="76"/>
        <v>0</v>
      </c>
      <c r="W1107" s="689">
        <f t="shared" si="76"/>
        <v>0</v>
      </c>
      <c r="X1107" s="689">
        <f t="shared" si="76"/>
        <v>2.9999999999997584E-2</v>
      </c>
      <c r="Y1107" s="689">
        <f t="shared" si="76"/>
        <v>0</v>
      </c>
      <c r="Z1107" s="689">
        <f t="shared" si="76"/>
        <v>9.9999999999980105E-3</v>
      </c>
      <c r="AA1107" s="689">
        <f t="shared" si="76"/>
        <v>0</v>
      </c>
      <c r="AB1107" s="683">
        <f t="shared" si="76"/>
        <v>0</v>
      </c>
      <c r="AC1107" s="689">
        <f t="shared" si="76"/>
        <v>0</v>
      </c>
      <c r="AD1107" s="689">
        <f t="shared" si="76"/>
        <v>0</v>
      </c>
      <c r="AE1107" s="689">
        <f t="shared" si="76"/>
        <v>0</v>
      </c>
      <c r="AF1107" s="689">
        <f t="shared" si="76"/>
        <v>0</v>
      </c>
      <c r="AG1107" s="689">
        <f t="shared" si="77"/>
        <v>0</v>
      </c>
      <c r="AH1107" s="689">
        <f t="shared" si="77"/>
        <v>0</v>
      </c>
      <c r="AI1107" s="689">
        <f t="shared" si="77"/>
        <v>0</v>
      </c>
      <c r="AJ1107" s="10"/>
      <c r="AK1107" s="10"/>
      <c r="AL1107" s="10"/>
      <c r="AM1107" s="10"/>
      <c r="AN1107" s="10"/>
      <c r="AO1107" s="10"/>
      <c r="AP1107" s="10"/>
      <c r="AQ1107" s="10"/>
      <c r="AR1107" s="10"/>
      <c r="AS1107" s="10"/>
      <c r="AT1107" s="10"/>
      <c r="AU1107" s="10"/>
      <c r="AV1107" s="10"/>
      <c r="AW1107" s="10"/>
      <c r="AX1107" s="10"/>
      <c r="AY1107" s="10"/>
      <c r="AZ1107" s="10"/>
      <c r="BA1107" s="10"/>
      <c r="BB1107" s="10"/>
      <c r="BC1107" s="10"/>
      <c r="BD1107" s="10"/>
      <c r="BE1107" s="173"/>
    </row>
    <row r="1108" spans="1:57" ht="16" thickBot="1">
      <c r="A1108" s="688">
        <v>7.9861111111111105E-2</v>
      </c>
      <c r="B1108" s="689">
        <v>21.17</v>
      </c>
      <c r="C1108" s="689">
        <v>22.46</v>
      </c>
      <c r="D1108" s="689">
        <v>22.46</v>
      </c>
      <c r="E1108" s="689">
        <v>21.03</v>
      </c>
      <c r="F1108" s="689">
        <v>21.65</v>
      </c>
      <c r="G1108" s="689">
        <v>23.45</v>
      </c>
      <c r="H1108" s="689">
        <v>21.36</v>
      </c>
      <c r="I1108" s="689">
        <v>19.22</v>
      </c>
      <c r="J1108" s="683">
        <v>18.91</v>
      </c>
      <c r="K1108" s="689">
        <v>21.44</v>
      </c>
      <c r="L1108" s="689">
        <v>24.04</v>
      </c>
      <c r="M1108" s="689">
        <v>21.04</v>
      </c>
      <c r="N1108" s="689">
        <v>23.49</v>
      </c>
      <c r="O1108" s="689">
        <v>22.43</v>
      </c>
      <c r="P1108" s="689">
        <v>22.87</v>
      </c>
      <c r="Q1108" s="689">
        <v>18.96</v>
      </c>
      <c r="R1108" s="676"/>
      <c r="S1108" s="694">
        <v>7.9861111111111105E-2</v>
      </c>
      <c r="T1108" s="689">
        <f t="shared" si="76"/>
        <v>3.0000000000001137E-2</v>
      </c>
      <c r="U1108" s="689">
        <f t="shared" si="76"/>
        <v>0</v>
      </c>
      <c r="V1108" s="689">
        <f t="shared" si="76"/>
        <v>0</v>
      </c>
      <c r="W1108" s="689">
        <f t="shared" si="76"/>
        <v>0</v>
      </c>
      <c r="X1108" s="689">
        <f t="shared" si="76"/>
        <v>0</v>
      </c>
      <c r="Y1108" s="689">
        <f t="shared" si="76"/>
        <v>0</v>
      </c>
      <c r="Z1108" s="689">
        <f t="shared" si="76"/>
        <v>3.0000000000001137E-2</v>
      </c>
      <c r="AA1108" s="689">
        <f t="shared" si="76"/>
        <v>0</v>
      </c>
      <c r="AB1108" s="683">
        <f t="shared" si="76"/>
        <v>1.0000000000001563E-2</v>
      </c>
      <c r="AC1108" s="689">
        <f t="shared" si="76"/>
        <v>0</v>
      </c>
      <c r="AD1108" s="689">
        <f t="shared" si="76"/>
        <v>0</v>
      </c>
      <c r="AE1108" s="689">
        <f t="shared" si="76"/>
        <v>0</v>
      </c>
      <c r="AF1108" s="689">
        <f t="shared" si="76"/>
        <v>0</v>
      </c>
      <c r="AG1108" s="689">
        <f t="shared" si="77"/>
        <v>0</v>
      </c>
      <c r="AH1108" s="689">
        <f t="shared" si="77"/>
        <v>0</v>
      </c>
      <c r="AI1108" s="689">
        <f t="shared" si="77"/>
        <v>0</v>
      </c>
      <c r="AJ1108" s="10"/>
      <c r="AK1108" s="10"/>
      <c r="AL1108" s="10"/>
      <c r="AM1108" s="10"/>
      <c r="AN1108" s="10"/>
      <c r="AO1108" s="10"/>
      <c r="AP1108" s="10"/>
      <c r="AQ1108" s="10"/>
      <c r="AR1108" s="10"/>
      <c r="AS1108" s="10"/>
      <c r="AT1108" s="10"/>
      <c r="AU1108" s="10"/>
      <c r="AV1108" s="10"/>
      <c r="AW1108" s="10"/>
      <c r="AX1108" s="10"/>
      <c r="AY1108" s="10"/>
      <c r="AZ1108" s="10"/>
      <c r="BA1108" s="10"/>
      <c r="BB1108" s="10"/>
      <c r="BC1108" s="10"/>
      <c r="BD1108" s="10"/>
      <c r="BE1108" s="173"/>
    </row>
    <row r="1109" spans="1:57" ht="16" thickTop="1">
      <c r="A1109" s="693">
        <v>8.3333333333333329E-2</v>
      </c>
      <c r="B1109" s="685">
        <v>21.17</v>
      </c>
      <c r="C1109" s="685">
        <v>22.46</v>
      </c>
      <c r="D1109" s="685">
        <v>22.46</v>
      </c>
      <c r="E1109" s="685">
        <v>21.03</v>
      </c>
      <c r="F1109" s="685">
        <v>21.65</v>
      </c>
      <c r="G1109" s="685">
        <v>23.45</v>
      </c>
      <c r="H1109" s="685">
        <v>21.37</v>
      </c>
      <c r="I1109" s="685">
        <v>19.22</v>
      </c>
      <c r="J1109" s="686">
        <v>18.91</v>
      </c>
      <c r="K1109" s="685">
        <v>21.44</v>
      </c>
      <c r="L1109" s="685">
        <v>24.04</v>
      </c>
      <c r="M1109" s="685">
        <v>21.04</v>
      </c>
      <c r="N1109" s="685">
        <v>23.53</v>
      </c>
      <c r="O1109" s="685">
        <v>22.43</v>
      </c>
      <c r="P1109" s="685">
        <v>22.98</v>
      </c>
      <c r="Q1109" s="685">
        <v>18.96</v>
      </c>
      <c r="R1109" s="676"/>
      <c r="S1109" s="684">
        <v>8.3333333333333329E-2</v>
      </c>
      <c r="T1109" s="685">
        <f t="shared" si="76"/>
        <v>0</v>
      </c>
      <c r="U1109" s="685">
        <f t="shared" si="76"/>
        <v>0</v>
      </c>
      <c r="V1109" s="685">
        <f t="shared" si="76"/>
        <v>0</v>
      </c>
      <c r="W1109" s="685">
        <f t="shared" si="76"/>
        <v>0</v>
      </c>
      <c r="X1109" s="685">
        <f t="shared" si="76"/>
        <v>0</v>
      </c>
      <c r="Y1109" s="685">
        <f t="shared" si="76"/>
        <v>0</v>
      </c>
      <c r="Z1109" s="685">
        <f t="shared" si="76"/>
        <v>1.0000000000001563E-2</v>
      </c>
      <c r="AA1109" s="685">
        <f t="shared" si="76"/>
        <v>0</v>
      </c>
      <c r="AB1109" s="686">
        <f t="shared" si="76"/>
        <v>0</v>
      </c>
      <c r="AC1109" s="685">
        <f t="shared" si="76"/>
        <v>0</v>
      </c>
      <c r="AD1109" s="685">
        <f t="shared" si="76"/>
        <v>0</v>
      </c>
      <c r="AE1109" s="685">
        <f t="shared" si="76"/>
        <v>0</v>
      </c>
      <c r="AF1109" s="685">
        <f t="shared" si="76"/>
        <v>4.00000000000027E-2</v>
      </c>
      <c r="AG1109" s="685">
        <f t="shared" si="77"/>
        <v>0</v>
      </c>
      <c r="AH1109" s="685">
        <f t="shared" si="77"/>
        <v>0.10999999999999943</v>
      </c>
      <c r="AI1109" s="685">
        <f t="shared" si="77"/>
        <v>0</v>
      </c>
      <c r="AJ1109" s="10"/>
      <c r="AK1109" s="10"/>
      <c r="AL1109" s="10"/>
      <c r="AM1109" s="10"/>
      <c r="AN1109" s="10"/>
      <c r="AO1109" s="10"/>
      <c r="AP1109" s="10"/>
      <c r="AQ1109" s="10"/>
      <c r="AR1109" s="10"/>
      <c r="AS1109" s="10"/>
      <c r="AT1109" s="10"/>
      <c r="AU1109" s="10"/>
      <c r="AV1109" s="10"/>
      <c r="AW1109" s="10"/>
      <c r="AX1109" s="10"/>
      <c r="AY1109" s="10"/>
      <c r="AZ1109" s="10"/>
      <c r="BA1109" s="10"/>
      <c r="BB1109" s="10"/>
      <c r="BC1109" s="10"/>
      <c r="BD1109" s="10"/>
      <c r="BE1109" s="173"/>
    </row>
    <row r="1110" spans="1:57">
      <c r="A1110" s="688">
        <v>8.6805555555555566E-2</v>
      </c>
      <c r="B1110" s="689">
        <v>21.21</v>
      </c>
      <c r="C1110" s="689">
        <v>22.46</v>
      </c>
      <c r="D1110" s="689">
        <v>22.46</v>
      </c>
      <c r="E1110" s="689">
        <v>21.03</v>
      </c>
      <c r="F1110" s="689">
        <v>21.65</v>
      </c>
      <c r="G1110" s="689">
        <v>23.45</v>
      </c>
      <c r="H1110" s="689">
        <v>21.48</v>
      </c>
      <c r="I1110" s="689">
        <v>19.22</v>
      </c>
      <c r="J1110" s="683">
        <v>18.91</v>
      </c>
      <c r="K1110" s="689">
        <v>21.57</v>
      </c>
      <c r="L1110" s="689">
        <v>24.04</v>
      </c>
      <c r="M1110" s="689">
        <v>21.04</v>
      </c>
      <c r="N1110" s="689">
        <v>23.86</v>
      </c>
      <c r="O1110" s="689">
        <v>22.43</v>
      </c>
      <c r="P1110" s="689">
        <v>23</v>
      </c>
      <c r="Q1110" s="689">
        <v>18.96</v>
      </c>
      <c r="R1110" s="676"/>
      <c r="S1110" s="694">
        <v>8.6805555555555566E-2</v>
      </c>
      <c r="T1110" s="689">
        <f t="shared" si="76"/>
        <v>3.9999999999999147E-2</v>
      </c>
      <c r="U1110" s="689">
        <f t="shared" si="76"/>
        <v>0</v>
      </c>
      <c r="V1110" s="689">
        <f t="shared" si="76"/>
        <v>0</v>
      </c>
      <c r="W1110" s="689">
        <f t="shared" si="76"/>
        <v>0</v>
      </c>
      <c r="X1110" s="689">
        <f t="shared" si="76"/>
        <v>0</v>
      </c>
      <c r="Y1110" s="689">
        <f t="shared" si="76"/>
        <v>0</v>
      </c>
      <c r="Z1110" s="689">
        <f t="shared" si="76"/>
        <v>0.10999999999999943</v>
      </c>
      <c r="AA1110" s="689">
        <f t="shared" si="76"/>
        <v>0</v>
      </c>
      <c r="AB1110" s="683">
        <f t="shared" si="76"/>
        <v>0</v>
      </c>
      <c r="AC1110" s="689">
        <f t="shared" si="76"/>
        <v>0.12999999999999901</v>
      </c>
      <c r="AD1110" s="689">
        <f t="shared" si="76"/>
        <v>0</v>
      </c>
      <c r="AE1110" s="689">
        <f t="shared" si="76"/>
        <v>0</v>
      </c>
      <c r="AF1110" s="689">
        <f t="shared" si="76"/>
        <v>0.32999999999999829</v>
      </c>
      <c r="AG1110" s="689">
        <f t="shared" si="77"/>
        <v>0</v>
      </c>
      <c r="AH1110" s="689">
        <f t="shared" si="77"/>
        <v>1.9999999999999574E-2</v>
      </c>
      <c r="AI1110" s="689">
        <f t="shared" si="77"/>
        <v>0</v>
      </c>
      <c r="AJ1110" s="10"/>
      <c r="AK1110" s="10"/>
      <c r="AL1110" s="10"/>
      <c r="AM1110" s="10"/>
      <c r="AN1110" s="10"/>
      <c r="AO1110" s="10"/>
      <c r="AP1110" s="10"/>
      <c r="AQ1110" s="10"/>
      <c r="AR1110" s="10"/>
      <c r="AS1110" s="10"/>
      <c r="AT1110" s="10"/>
      <c r="AU1110" s="10"/>
      <c r="AV1110" s="10"/>
      <c r="AW1110" s="10"/>
      <c r="AX1110" s="10"/>
      <c r="AY1110" s="10"/>
      <c r="AZ1110" s="10"/>
      <c r="BA1110" s="10"/>
      <c r="BB1110" s="10"/>
      <c r="BC1110" s="10"/>
      <c r="BD1110" s="10"/>
      <c r="BE1110" s="173"/>
    </row>
    <row r="1111" spans="1:57">
      <c r="A1111" s="688">
        <v>9.0277777777777776E-2</v>
      </c>
      <c r="B1111" s="689">
        <v>21.21</v>
      </c>
      <c r="C1111" s="689">
        <v>22.46</v>
      </c>
      <c r="D1111" s="689">
        <v>22.46</v>
      </c>
      <c r="E1111" s="689">
        <v>21.03</v>
      </c>
      <c r="F1111" s="689">
        <v>21.67</v>
      </c>
      <c r="G1111" s="689">
        <v>23.45</v>
      </c>
      <c r="H1111" s="689">
        <v>21.48</v>
      </c>
      <c r="I1111" s="689">
        <v>19.36</v>
      </c>
      <c r="J1111" s="683">
        <v>18.91</v>
      </c>
      <c r="K1111" s="689">
        <v>21.57</v>
      </c>
      <c r="L1111" s="689">
        <v>24.04</v>
      </c>
      <c r="M1111" s="689">
        <v>21.04</v>
      </c>
      <c r="N1111" s="689">
        <v>23.86</v>
      </c>
      <c r="O1111" s="689">
        <v>22.43</v>
      </c>
      <c r="P1111" s="689">
        <v>23</v>
      </c>
      <c r="Q1111" s="689">
        <v>18.96</v>
      </c>
      <c r="R1111" s="676"/>
      <c r="S1111" s="694">
        <v>9.0277777777777776E-2</v>
      </c>
      <c r="T1111" s="689">
        <f t="shared" si="76"/>
        <v>0</v>
      </c>
      <c r="U1111" s="689">
        <f t="shared" si="76"/>
        <v>0</v>
      </c>
      <c r="V1111" s="689">
        <f t="shared" si="76"/>
        <v>0</v>
      </c>
      <c r="W1111" s="689">
        <f t="shared" si="76"/>
        <v>0</v>
      </c>
      <c r="X1111" s="689">
        <f t="shared" si="76"/>
        <v>2.0000000000003126E-2</v>
      </c>
      <c r="Y1111" s="689">
        <f t="shared" si="76"/>
        <v>0</v>
      </c>
      <c r="Z1111" s="689">
        <f t="shared" si="76"/>
        <v>0</v>
      </c>
      <c r="AA1111" s="689">
        <f t="shared" si="76"/>
        <v>0.14000000000000057</v>
      </c>
      <c r="AB1111" s="683">
        <f t="shared" si="76"/>
        <v>0</v>
      </c>
      <c r="AC1111" s="689">
        <f t="shared" si="76"/>
        <v>0</v>
      </c>
      <c r="AD1111" s="689">
        <f t="shared" si="76"/>
        <v>0</v>
      </c>
      <c r="AE1111" s="689">
        <f t="shared" si="76"/>
        <v>0</v>
      </c>
      <c r="AF1111" s="689">
        <f t="shared" si="76"/>
        <v>0</v>
      </c>
      <c r="AG1111" s="689">
        <f t="shared" si="77"/>
        <v>0</v>
      </c>
      <c r="AH1111" s="689">
        <f t="shared" si="77"/>
        <v>0</v>
      </c>
      <c r="AI1111" s="689">
        <f t="shared" si="77"/>
        <v>0</v>
      </c>
      <c r="AJ1111" s="10"/>
      <c r="AK1111" s="10"/>
      <c r="AL1111" s="10"/>
      <c r="AM1111" s="10"/>
      <c r="AN1111" s="10"/>
      <c r="AO1111" s="10"/>
      <c r="AP1111" s="10"/>
      <c r="AQ1111" s="10"/>
      <c r="AR1111" s="10"/>
      <c r="AS1111" s="10"/>
      <c r="AT1111" s="10"/>
      <c r="AU1111" s="10"/>
      <c r="AV1111" s="10"/>
      <c r="AW1111" s="10"/>
      <c r="AX1111" s="10"/>
      <c r="AY1111" s="10"/>
      <c r="AZ1111" s="10"/>
      <c r="BA1111" s="10"/>
      <c r="BB1111" s="10"/>
      <c r="BC1111" s="10"/>
      <c r="BD1111" s="10"/>
      <c r="BE1111" s="173"/>
    </row>
    <row r="1112" spans="1:57">
      <c r="A1112" s="688">
        <v>9.375E-2</v>
      </c>
      <c r="B1112" s="689">
        <v>21.21</v>
      </c>
      <c r="C1112" s="689">
        <v>22.46</v>
      </c>
      <c r="D1112" s="689">
        <v>22.46</v>
      </c>
      <c r="E1112" s="689">
        <v>21.03</v>
      </c>
      <c r="F1112" s="689">
        <v>21.67</v>
      </c>
      <c r="G1112" s="689">
        <v>23.45</v>
      </c>
      <c r="H1112" s="689">
        <v>21.48</v>
      </c>
      <c r="I1112" s="689">
        <v>19.39</v>
      </c>
      <c r="J1112" s="683">
        <v>18.91</v>
      </c>
      <c r="K1112" s="689">
        <v>21.57</v>
      </c>
      <c r="L1112" s="689">
        <v>24.19</v>
      </c>
      <c r="M1112" s="689">
        <v>21.04</v>
      </c>
      <c r="N1112" s="689">
        <v>23.86</v>
      </c>
      <c r="O1112" s="689">
        <v>22.43</v>
      </c>
      <c r="P1112" s="689">
        <v>23</v>
      </c>
      <c r="Q1112" s="689">
        <v>18.96</v>
      </c>
      <c r="R1112" s="676"/>
      <c r="S1112" s="694">
        <v>9.375E-2</v>
      </c>
      <c r="T1112" s="689">
        <f t="shared" si="76"/>
        <v>0</v>
      </c>
      <c r="U1112" s="689">
        <f t="shared" ref="U1112:AF1133" si="78">C1112-C1111</f>
        <v>0</v>
      </c>
      <c r="V1112" s="689">
        <f t="shared" si="78"/>
        <v>0</v>
      </c>
      <c r="W1112" s="689">
        <f t="shared" si="78"/>
        <v>0</v>
      </c>
      <c r="X1112" s="689">
        <f t="shared" si="78"/>
        <v>0</v>
      </c>
      <c r="Y1112" s="689">
        <f t="shared" si="78"/>
        <v>0</v>
      </c>
      <c r="Z1112" s="689">
        <f t="shared" si="78"/>
        <v>0</v>
      </c>
      <c r="AA1112" s="689">
        <f t="shared" si="78"/>
        <v>3.0000000000001137E-2</v>
      </c>
      <c r="AB1112" s="683">
        <f t="shared" si="78"/>
        <v>0</v>
      </c>
      <c r="AC1112" s="689">
        <f t="shared" si="78"/>
        <v>0</v>
      </c>
      <c r="AD1112" s="689">
        <f t="shared" si="78"/>
        <v>0.15000000000000213</v>
      </c>
      <c r="AE1112" s="689">
        <f t="shared" si="78"/>
        <v>0</v>
      </c>
      <c r="AF1112" s="689">
        <f t="shared" si="78"/>
        <v>0</v>
      </c>
      <c r="AG1112" s="689">
        <f t="shared" si="77"/>
        <v>0</v>
      </c>
      <c r="AH1112" s="689">
        <f t="shared" si="77"/>
        <v>0</v>
      </c>
      <c r="AI1112" s="689">
        <f t="shared" si="77"/>
        <v>0</v>
      </c>
      <c r="AJ1112" s="10"/>
      <c r="AK1112" s="10"/>
      <c r="AL1112" s="10"/>
      <c r="AM1112" s="10"/>
      <c r="AN1112" s="10"/>
      <c r="AO1112" s="10"/>
      <c r="AP1112" s="10"/>
      <c r="AQ1112" s="10"/>
      <c r="AR1112" s="10"/>
      <c r="AS1112" s="10"/>
      <c r="AT1112" s="10"/>
      <c r="AU1112" s="10"/>
      <c r="AV1112" s="10"/>
      <c r="AW1112" s="10"/>
      <c r="AX1112" s="10"/>
      <c r="AY1112" s="10"/>
      <c r="AZ1112" s="10"/>
      <c r="BA1112" s="10"/>
      <c r="BB1112" s="10"/>
      <c r="BC1112" s="10"/>
      <c r="BD1112" s="10"/>
      <c r="BE1112" s="173"/>
    </row>
    <row r="1113" spans="1:57">
      <c r="A1113" s="688">
        <v>9.7222222222222224E-2</v>
      </c>
      <c r="B1113" s="689">
        <v>21.28</v>
      </c>
      <c r="C1113" s="689">
        <v>22.81</v>
      </c>
      <c r="D1113" s="689">
        <v>22.46</v>
      </c>
      <c r="E1113" s="689">
        <v>21.03</v>
      </c>
      <c r="F1113" s="689">
        <v>21.67</v>
      </c>
      <c r="G1113" s="689">
        <v>23.45</v>
      </c>
      <c r="H1113" s="689">
        <v>21.48</v>
      </c>
      <c r="I1113" s="689">
        <v>19.39</v>
      </c>
      <c r="J1113" s="683">
        <v>18.91</v>
      </c>
      <c r="K1113" s="689">
        <v>21.58</v>
      </c>
      <c r="L1113" s="689">
        <v>24.19</v>
      </c>
      <c r="M1113" s="689">
        <v>21.07</v>
      </c>
      <c r="N1113" s="689">
        <v>23.86</v>
      </c>
      <c r="O1113" s="689">
        <v>22.43</v>
      </c>
      <c r="P1113" s="689">
        <v>23.01</v>
      </c>
      <c r="Q1113" s="689">
        <v>18.96</v>
      </c>
      <c r="R1113" s="676"/>
      <c r="S1113" s="694">
        <v>9.7222222222222224E-2</v>
      </c>
      <c r="T1113" s="689">
        <f t="shared" ref="T1113:Z1176" si="79">B1113-B1112</f>
        <v>7.0000000000000284E-2</v>
      </c>
      <c r="U1113" s="689">
        <f t="shared" si="78"/>
        <v>0.34999999999999787</v>
      </c>
      <c r="V1113" s="689">
        <f t="shared" si="78"/>
        <v>0</v>
      </c>
      <c r="W1113" s="689">
        <f t="shared" si="78"/>
        <v>0</v>
      </c>
      <c r="X1113" s="689">
        <f t="shared" si="78"/>
        <v>0</v>
      </c>
      <c r="Y1113" s="689">
        <f t="shared" si="78"/>
        <v>0</v>
      </c>
      <c r="Z1113" s="689">
        <f t="shared" si="78"/>
        <v>0</v>
      </c>
      <c r="AA1113" s="689">
        <f t="shared" si="78"/>
        <v>0</v>
      </c>
      <c r="AB1113" s="683">
        <f t="shared" si="78"/>
        <v>0</v>
      </c>
      <c r="AC1113" s="689">
        <f t="shared" si="78"/>
        <v>9.9999999999980105E-3</v>
      </c>
      <c r="AD1113" s="689">
        <f t="shared" si="78"/>
        <v>0</v>
      </c>
      <c r="AE1113" s="689">
        <f t="shared" si="78"/>
        <v>3.0000000000001137E-2</v>
      </c>
      <c r="AF1113" s="689">
        <f t="shared" si="78"/>
        <v>0</v>
      </c>
      <c r="AG1113" s="689">
        <f t="shared" si="77"/>
        <v>0</v>
      </c>
      <c r="AH1113" s="689">
        <f t="shared" si="77"/>
        <v>1.0000000000001563E-2</v>
      </c>
      <c r="AI1113" s="689">
        <f t="shared" si="77"/>
        <v>0</v>
      </c>
      <c r="AJ1113" s="10"/>
      <c r="AK1113" s="10"/>
      <c r="AL1113" s="10"/>
      <c r="AM1113" s="10"/>
      <c r="AN1113" s="10"/>
      <c r="AO1113" s="10"/>
      <c r="AP1113" s="10"/>
      <c r="AQ1113" s="10"/>
      <c r="AR1113" s="10"/>
      <c r="AS1113" s="10"/>
      <c r="AT1113" s="10"/>
      <c r="AU1113" s="10"/>
      <c r="AV1113" s="10"/>
      <c r="AW1113" s="10"/>
      <c r="AX1113" s="10"/>
      <c r="AY1113" s="10"/>
      <c r="AZ1113" s="10"/>
      <c r="BA1113" s="10"/>
      <c r="BB1113" s="10"/>
      <c r="BC1113" s="10"/>
      <c r="BD1113" s="10"/>
      <c r="BE1113" s="173"/>
    </row>
    <row r="1114" spans="1:57">
      <c r="A1114" s="688">
        <v>0.10069444444444443</v>
      </c>
      <c r="B1114" s="689">
        <v>21.28</v>
      </c>
      <c r="C1114" s="689">
        <v>22.81</v>
      </c>
      <c r="D1114" s="689">
        <v>22.46</v>
      </c>
      <c r="E1114" s="689">
        <v>21.03</v>
      </c>
      <c r="F1114" s="689">
        <v>21.81</v>
      </c>
      <c r="G1114" s="689">
        <v>23.45</v>
      </c>
      <c r="H1114" s="689">
        <v>21.48</v>
      </c>
      <c r="I1114" s="689">
        <v>19.39</v>
      </c>
      <c r="J1114" s="683">
        <v>18.91</v>
      </c>
      <c r="K1114" s="689">
        <v>21.58</v>
      </c>
      <c r="L1114" s="689">
        <v>24.19</v>
      </c>
      <c r="M1114" s="689">
        <v>21.07</v>
      </c>
      <c r="N1114" s="689">
        <v>23.86</v>
      </c>
      <c r="O1114" s="689">
        <v>22.43</v>
      </c>
      <c r="P1114" s="689">
        <v>23.01</v>
      </c>
      <c r="Q1114" s="689">
        <v>18.96</v>
      </c>
      <c r="R1114" s="676"/>
      <c r="S1114" s="694">
        <v>0.10069444444444443</v>
      </c>
      <c r="T1114" s="689">
        <f t="shared" si="79"/>
        <v>0</v>
      </c>
      <c r="U1114" s="689">
        <f t="shared" si="78"/>
        <v>0</v>
      </c>
      <c r="V1114" s="689">
        <f t="shared" si="78"/>
        <v>0</v>
      </c>
      <c r="W1114" s="689">
        <f t="shared" si="78"/>
        <v>0</v>
      </c>
      <c r="X1114" s="689">
        <f t="shared" si="78"/>
        <v>0.13999999999999702</v>
      </c>
      <c r="Y1114" s="689">
        <f t="shared" si="78"/>
        <v>0</v>
      </c>
      <c r="Z1114" s="689">
        <f t="shared" si="78"/>
        <v>0</v>
      </c>
      <c r="AA1114" s="689">
        <f t="shared" si="78"/>
        <v>0</v>
      </c>
      <c r="AB1114" s="683">
        <f t="shared" si="78"/>
        <v>0</v>
      </c>
      <c r="AC1114" s="689">
        <f t="shared" si="78"/>
        <v>0</v>
      </c>
      <c r="AD1114" s="689">
        <f t="shared" si="78"/>
        <v>0</v>
      </c>
      <c r="AE1114" s="689">
        <f t="shared" si="78"/>
        <v>0</v>
      </c>
      <c r="AF1114" s="689">
        <f t="shared" si="78"/>
        <v>0</v>
      </c>
      <c r="AG1114" s="689">
        <f t="shared" si="77"/>
        <v>0</v>
      </c>
      <c r="AH1114" s="689">
        <f t="shared" si="77"/>
        <v>0</v>
      </c>
      <c r="AI1114" s="689">
        <f t="shared" si="77"/>
        <v>0</v>
      </c>
      <c r="AJ1114" s="10"/>
      <c r="AK1114" s="10"/>
      <c r="AL1114" s="10"/>
      <c r="AM1114" s="10"/>
      <c r="AN1114" s="10"/>
      <c r="AO1114" s="10"/>
      <c r="AP1114" s="10"/>
      <c r="AQ1114" s="10"/>
      <c r="AR1114" s="10"/>
      <c r="AS1114" s="10"/>
      <c r="AT1114" s="10"/>
      <c r="AU1114" s="10"/>
      <c r="AV1114" s="10"/>
      <c r="AW1114" s="10"/>
      <c r="AX1114" s="10"/>
      <c r="AY1114" s="10"/>
      <c r="AZ1114" s="10"/>
      <c r="BA1114" s="10"/>
      <c r="BB1114" s="10"/>
      <c r="BC1114" s="10"/>
      <c r="BD1114" s="10"/>
      <c r="BE1114" s="173"/>
    </row>
    <row r="1115" spans="1:57">
      <c r="A1115" s="688">
        <v>0.10416666666666667</v>
      </c>
      <c r="B1115" s="689">
        <v>21.28</v>
      </c>
      <c r="C1115" s="689">
        <v>22.82</v>
      </c>
      <c r="D1115" s="689">
        <v>22.46</v>
      </c>
      <c r="E1115" s="689">
        <v>21.03</v>
      </c>
      <c r="F1115" s="689">
        <v>21.81</v>
      </c>
      <c r="G1115" s="689">
        <v>23.45</v>
      </c>
      <c r="H1115" s="689">
        <v>21.48</v>
      </c>
      <c r="I1115" s="689">
        <v>19.39</v>
      </c>
      <c r="J1115" s="683">
        <v>18.91</v>
      </c>
      <c r="K1115" s="689">
        <v>21.62</v>
      </c>
      <c r="L1115" s="689">
        <v>24.19</v>
      </c>
      <c r="M1115" s="689">
        <v>21.07</v>
      </c>
      <c r="N1115" s="689">
        <v>23.86</v>
      </c>
      <c r="O1115" s="689">
        <v>22.43</v>
      </c>
      <c r="P1115" s="689">
        <v>23.01</v>
      </c>
      <c r="Q1115" s="689">
        <v>18.96</v>
      </c>
      <c r="R1115" s="676"/>
      <c r="S1115" s="694">
        <v>0.10416666666666667</v>
      </c>
      <c r="T1115" s="689">
        <f t="shared" si="79"/>
        <v>0</v>
      </c>
      <c r="U1115" s="689">
        <f t="shared" si="78"/>
        <v>1.0000000000001563E-2</v>
      </c>
      <c r="V1115" s="689">
        <f t="shared" si="78"/>
        <v>0</v>
      </c>
      <c r="W1115" s="689">
        <f t="shared" si="78"/>
        <v>0</v>
      </c>
      <c r="X1115" s="689">
        <f t="shared" si="78"/>
        <v>0</v>
      </c>
      <c r="Y1115" s="689">
        <f t="shared" si="78"/>
        <v>0</v>
      </c>
      <c r="Z1115" s="689">
        <f t="shared" si="78"/>
        <v>0</v>
      </c>
      <c r="AA1115" s="689">
        <f t="shared" si="78"/>
        <v>0</v>
      </c>
      <c r="AB1115" s="683">
        <f t="shared" si="78"/>
        <v>0</v>
      </c>
      <c r="AC1115" s="689">
        <f t="shared" si="78"/>
        <v>4.00000000000027E-2</v>
      </c>
      <c r="AD1115" s="689">
        <f t="shared" si="78"/>
        <v>0</v>
      </c>
      <c r="AE1115" s="689">
        <f t="shared" si="78"/>
        <v>0</v>
      </c>
      <c r="AF1115" s="689">
        <f t="shared" si="78"/>
        <v>0</v>
      </c>
      <c r="AG1115" s="689">
        <f t="shared" si="77"/>
        <v>0</v>
      </c>
      <c r="AH1115" s="689">
        <f t="shared" si="77"/>
        <v>0</v>
      </c>
      <c r="AI1115" s="689">
        <f t="shared" si="77"/>
        <v>0</v>
      </c>
      <c r="AJ1115" s="10"/>
      <c r="AK1115" s="10"/>
      <c r="AL1115" s="10"/>
      <c r="AM1115" s="10"/>
      <c r="AN1115" s="10"/>
      <c r="AO1115" s="10"/>
      <c r="AP1115" s="10"/>
      <c r="AQ1115" s="10"/>
      <c r="AR1115" s="10"/>
      <c r="AS1115" s="10"/>
      <c r="AT1115" s="10"/>
      <c r="AU1115" s="10"/>
      <c r="AV1115" s="10"/>
      <c r="AW1115" s="10"/>
      <c r="AX1115" s="10"/>
      <c r="AY1115" s="10"/>
      <c r="AZ1115" s="10"/>
      <c r="BA1115" s="10"/>
      <c r="BB1115" s="10"/>
      <c r="BC1115" s="10"/>
      <c r="BD1115" s="10"/>
      <c r="BE1115" s="173"/>
    </row>
    <row r="1116" spans="1:57">
      <c r="A1116" s="688">
        <v>0.1076388888888889</v>
      </c>
      <c r="B1116" s="689">
        <v>21.28</v>
      </c>
      <c r="C1116" s="689">
        <v>22.82</v>
      </c>
      <c r="D1116" s="689">
        <v>22.46</v>
      </c>
      <c r="E1116" s="689">
        <v>21.08</v>
      </c>
      <c r="F1116" s="689">
        <v>21.81</v>
      </c>
      <c r="G1116" s="689">
        <v>23.45</v>
      </c>
      <c r="H1116" s="689">
        <v>21.48</v>
      </c>
      <c r="I1116" s="689">
        <v>19.39</v>
      </c>
      <c r="J1116" s="683">
        <v>18.91</v>
      </c>
      <c r="K1116" s="689">
        <v>21.62</v>
      </c>
      <c r="L1116" s="689">
        <v>24.19</v>
      </c>
      <c r="M1116" s="689">
        <v>21.07</v>
      </c>
      <c r="N1116" s="689">
        <v>23.86</v>
      </c>
      <c r="O1116" s="689">
        <v>22.43</v>
      </c>
      <c r="P1116" s="689">
        <v>23.01</v>
      </c>
      <c r="Q1116" s="689">
        <v>18.96</v>
      </c>
      <c r="R1116" s="676"/>
      <c r="S1116" s="694">
        <v>0.1076388888888889</v>
      </c>
      <c r="T1116" s="689">
        <f t="shared" si="79"/>
        <v>0</v>
      </c>
      <c r="U1116" s="689">
        <f t="shared" si="78"/>
        <v>0</v>
      </c>
      <c r="V1116" s="689">
        <f t="shared" si="78"/>
        <v>0</v>
      </c>
      <c r="W1116" s="689">
        <f t="shared" si="78"/>
        <v>4.9999999999997158E-2</v>
      </c>
      <c r="X1116" s="689">
        <f t="shared" si="78"/>
        <v>0</v>
      </c>
      <c r="Y1116" s="689">
        <f t="shared" si="78"/>
        <v>0</v>
      </c>
      <c r="Z1116" s="689">
        <f t="shared" si="78"/>
        <v>0</v>
      </c>
      <c r="AA1116" s="689">
        <f t="shared" si="78"/>
        <v>0</v>
      </c>
      <c r="AB1116" s="683">
        <f t="shared" si="78"/>
        <v>0</v>
      </c>
      <c r="AC1116" s="689">
        <f t="shared" si="78"/>
        <v>0</v>
      </c>
      <c r="AD1116" s="689">
        <f t="shared" si="78"/>
        <v>0</v>
      </c>
      <c r="AE1116" s="689">
        <f t="shared" si="78"/>
        <v>0</v>
      </c>
      <c r="AF1116" s="689">
        <f t="shared" si="78"/>
        <v>0</v>
      </c>
      <c r="AG1116" s="689">
        <f t="shared" si="77"/>
        <v>0</v>
      </c>
      <c r="AH1116" s="689">
        <f t="shared" si="77"/>
        <v>0</v>
      </c>
      <c r="AI1116" s="689">
        <f t="shared" si="77"/>
        <v>0</v>
      </c>
      <c r="AJ1116" s="10"/>
      <c r="AK1116" s="10"/>
      <c r="AL1116" s="10"/>
      <c r="AM1116" s="10"/>
      <c r="AN1116" s="10"/>
      <c r="AO1116" s="10"/>
      <c r="AP1116" s="10"/>
      <c r="AQ1116" s="10"/>
      <c r="AR1116" s="10"/>
      <c r="AS1116" s="10"/>
      <c r="AT1116" s="10"/>
      <c r="AU1116" s="10"/>
      <c r="AV1116" s="10"/>
      <c r="AW1116" s="10"/>
      <c r="AX1116" s="10"/>
      <c r="AY1116" s="10"/>
      <c r="AZ1116" s="10"/>
      <c r="BA1116" s="10"/>
      <c r="BB1116" s="10"/>
      <c r="BC1116" s="10"/>
      <c r="BD1116" s="10"/>
      <c r="BE1116" s="173"/>
    </row>
    <row r="1117" spans="1:57">
      <c r="A1117" s="688">
        <v>0.1111111111111111</v>
      </c>
      <c r="B1117" s="689">
        <v>21.28</v>
      </c>
      <c r="C1117" s="689">
        <v>22.82</v>
      </c>
      <c r="D1117" s="689">
        <v>22.46</v>
      </c>
      <c r="E1117" s="689">
        <v>21.08</v>
      </c>
      <c r="F1117" s="689">
        <v>21.82</v>
      </c>
      <c r="G1117" s="689">
        <v>23.45</v>
      </c>
      <c r="H1117" s="689">
        <v>21.48</v>
      </c>
      <c r="I1117" s="689">
        <v>19.39</v>
      </c>
      <c r="J1117" s="683">
        <v>18.989999999999998</v>
      </c>
      <c r="K1117" s="689">
        <v>21.69</v>
      </c>
      <c r="L1117" s="689">
        <v>24.19</v>
      </c>
      <c r="M1117" s="689">
        <v>21.07</v>
      </c>
      <c r="N1117" s="689">
        <v>23.86</v>
      </c>
      <c r="O1117" s="689">
        <v>22.43</v>
      </c>
      <c r="P1117" s="689">
        <v>23.01</v>
      </c>
      <c r="Q1117" s="689">
        <v>18.96</v>
      </c>
      <c r="R1117" s="676"/>
      <c r="S1117" s="694">
        <v>0.1111111111111111</v>
      </c>
      <c r="T1117" s="689">
        <f t="shared" si="79"/>
        <v>0</v>
      </c>
      <c r="U1117" s="689">
        <f t="shared" si="78"/>
        <v>0</v>
      </c>
      <c r="V1117" s="689">
        <f t="shared" si="78"/>
        <v>0</v>
      </c>
      <c r="W1117" s="689">
        <f t="shared" si="78"/>
        <v>0</v>
      </c>
      <c r="X1117" s="689">
        <f t="shared" si="78"/>
        <v>1.0000000000001563E-2</v>
      </c>
      <c r="Y1117" s="689">
        <f t="shared" si="78"/>
        <v>0</v>
      </c>
      <c r="Z1117" s="689">
        <f t="shared" si="78"/>
        <v>0</v>
      </c>
      <c r="AA1117" s="689">
        <f t="shared" si="78"/>
        <v>0</v>
      </c>
      <c r="AB1117" s="683">
        <f t="shared" si="78"/>
        <v>7.9999999999998295E-2</v>
      </c>
      <c r="AC1117" s="689">
        <f t="shared" si="78"/>
        <v>7.0000000000000284E-2</v>
      </c>
      <c r="AD1117" s="689">
        <f t="shared" si="78"/>
        <v>0</v>
      </c>
      <c r="AE1117" s="689">
        <f t="shared" si="78"/>
        <v>0</v>
      </c>
      <c r="AF1117" s="689">
        <f t="shared" si="78"/>
        <v>0</v>
      </c>
      <c r="AG1117" s="689">
        <f t="shared" si="77"/>
        <v>0</v>
      </c>
      <c r="AH1117" s="689">
        <f t="shared" si="77"/>
        <v>0</v>
      </c>
      <c r="AI1117" s="689">
        <f t="shared" si="77"/>
        <v>0</v>
      </c>
      <c r="AJ1117" s="10"/>
      <c r="AK1117" s="10"/>
      <c r="AL1117" s="10"/>
      <c r="AM1117" s="10"/>
      <c r="AN1117" s="10"/>
      <c r="AO1117" s="10"/>
      <c r="AP1117" s="10"/>
      <c r="AQ1117" s="10"/>
      <c r="AR1117" s="10"/>
      <c r="AS1117" s="10"/>
      <c r="AT1117" s="10"/>
      <c r="AU1117" s="10"/>
      <c r="AV1117" s="10"/>
      <c r="AW1117" s="10"/>
      <c r="AX1117" s="10"/>
      <c r="AY1117" s="10"/>
      <c r="AZ1117" s="10"/>
      <c r="BA1117" s="10"/>
      <c r="BB1117" s="10"/>
      <c r="BC1117" s="10"/>
      <c r="BD1117" s="10"/>
      <c r="BE1117" s="173"/>
    </row>
    <row r="1118" spans="1:57">
      <c r="A1118" s="688">
        <v>0.11458333333333333</v>
      </c>
      <c r="B1118" s="689">
        <v>21.28</v>
      </c>
      <c r="C1118" s="689">
        <v>22.82</v>
      </c>
      <c r="D1118" s="689">
        <v>22.46</v>
      </c>
      <c r="E1118" s="689">
        <v>21.09</v>
      </c>
      <c r="F1118" s="689">
        <v>21.82</v>
      </c>
      <c r="G1118" s="689">
        <v>23.45</v>
      </c>
      <c r="H1118" s="689">
        <v>21.48</v>
      </c>
      <c r="I1118" s="689">
        <v>19.39</v>
      </c>
      <c r="J1118" s="683">
        <v>18.989999999999998</v>
      </c>
      <c r="K1118" s="689">
        <v>21.69</v>
      </c>
      <c r="L1118" s="689">
        <v>24.19</v>
      </c>
      <c r="M1118" s="689">
        <v>21.07</v>
      </c>
      <c r="N1118" s="689">
        <v>23.86</v>
      </c>
      <c r="O1118" s="689">
        <v>22.43</v>
      </c>
      <c r="P1118" s="689">
        <v>23.01</v>
      </c>
      <c r="Q1118" s="689">
        <v>18.96</v>
      </c>
      <c r="R1118" s="676"/>
      <c r="S1118" s="694">
        <v>0.11458333333333333</v>
      </c>
      <c r="T1118" s="689">
        <f t="shared" si="79"/>
        <v>0</v>
      </c>
      <c r="U1118" s="689">
        <f t="shared" si="78"/>
        <v>0</v>
      </c>
      <c r="V1118" s="689">
        <f t="shared" si="78"/>
        <v>0</v>
      </c>
      <c r="W1118" s="689">
        <f t="shared" si="78"/>
        <v>1.0000000000001563E-2</v>
      </c>
      <c r="X1118" s="689">
        <f t="shared" si="78"/>
        <v>0</v>
      </c>
      <c r="Y1118" s="689">
        <f t="shared" si="78"/>
        <v>0</v>
      </c>
      <c r="Z1118" s="689">
        <f t="shared" si="78"/>
        <v>0</v>
      </c>
      <c r="AA1118" s="689">
        <f t="shared" si="78"/>
        <v>0</v>
      </c>
      <c r="AB1118" s="683">
        <f t="shared" si="78"/>
        <v>0</v>
      </c>
      <c r="AC1118" s="689">
        <f t="shared" si="78"/>
        <v>0</v>
      </c>
      <c r="AD1118" s="689">
        <f t="shared" si="78"/>
        <v>0</v>
      </c>
      <c r="AE1118" s="689">
        <f t="shared" si="78"/>
        <v>0</v>
      </c>
      <c r="AF1118" s="689">
        <f t="shared" si="78"/>
        <v>0</v>
      </c>
      <c r="AG1118" s="689">
        <f t="shared" si="77"/>
        <v>0</v>
      </c>
      <c r="AH1118" s="689">
        <f t="shared" si="77"/>
        <v>0</v>
      </c>
      <c r="AI1118" s="689">
        <f t="shared" si="77"/>
        <v>0</v>
      </c>
      <c r="AJ1118" s="10"/>
      <c r="AK1118" s="10"/>
      <c r="AL1118" s="10"/>
      <c r="AM1118" s="10"/>
      <c r="AN1118" s="10"/>
      <c r="AO1118" s="10"/>
      <c r="AP1118" s="10"/>
      <c r="AQ1118" s="10"/>
      <c r="AR1118" s="10"/>
      <c r="AS1118" s="10"/>
      <c r="AT1118" s="10"/>
      <c r="AU1118" s="10"/>
      <c r="AV1118" s="10"/>
      <c r="AW1118" s="10"/>
      <c r="AX1118" s="10"/>
      <c r="AY1118" s="10"/>
      <c r="AZ1118" s="10"/>
      <c r="BA1118" s="10"/>
      <c r="BB1118" s="10"/>
      <c r="BC1118" s="10"/>
      <c r="BD1118" s="10"/>
      <c r="BE1118" s="173"/>
    </row>
    <row r="1119" spans="1:57">
      <c r="A1119" s="688">
        <v>0.11805555555555557</v>
      </c>
      <c r="B1119" s="689">
        <v>21.28</v>
      </c>
      <c r="C1119" s="689">
        <v>22.82</v>
      </c>
      <c r="D1119" s="689">
        <v>22.46</v>
      </c>
      <c r="E1119" s="689">
        <v>21.09</v>
      </c>
      <c r="F1119" s="689">
        <v>21.82</v>
      </c>
      <c r="G1119" s="689">
        <v>23.45</v>
      </c>
      <c r="H1119" s="689">
        <v>21.48</v>
      </c>
      <c r="I1119" s="689">
        <v>19.39</v>
      </c>
      <c r="J1119" s="683">
        <v>19.07</v>
      </c>
      <c r="K1119" s="689">
        <v>21.72</v>
      </c>
      <c r="L1119" s="689">
        <v>24.19</v>
      </c>
      <c r="M1119" s="689">
        <v>21.07</v>
      </c>
      <c r="N1119" s="689">
        <v>23.86</v>
      </c>
      <c r="O1119" s="689">
        <v>22.43</v>
      </c>
      <c r="P1119" s="689">
        <v>23.01</v>
      </c>
      <c r="Q1119" s="689">
        <v>18.96</v>
      </c>
      <c r="R1119" s="676"/>
      <c r="S1119" s="694">
        <v>0.11805555555555557</v>
      </c>
      <c r="T1119" s="689">
        <f t="shared" si="79"/>
        <v>0</v>
      </c>
      <c r="U1119" s="689">
        <f t="shared" si="78"/>
        <v>0</v>
      </c>
      <c r="V1119" s="689">
        <f t="shared" si="78"/>
        <v>0</v>
      </c>
      <c r="W1119" s="689">
        <f t="shared" si="78"/>
        <v>0</v>
      </c>
      <c r="X1119" s="689">
        <f t="shared" si="78"/>
        <v>0</v>
      </c>
      <c r="Y1119" s="689">
        <f t="shared" si="78"/>
        <v>0</v>
      </c>
      <c r="Z1119" s="689">
        <f t="shared" si="78"/>
        <v>0</v>
      </c>
      <c r="AA1119" s="689">
        <f t="shared" si="78"/>
        <v>0</v>
      </c>
      <c r="AB1119" s="683">
        <f t="shared" si="78"/>
        <v>8.0000000000001847E-2</v>
      </c>
      <c r="AC1119" s="689">
        <f t="shared" si="78"/>
        <v>2.9999999999997584E-2</v>
      </c>
      <c r="AD1119" s="689">
        <f t="shared" si="78"/>
        <v>0</v>
      </c>
      <c r="AE1119" s="689">
        <f t="shared" si="78"/>
        <v>0</v>
      </c>
      <c r="AF1119" s="689">
        <f t="shared" si="78"/>
        <v>0</v>
      </c>
      <c r="AG1119" s="689">
        <f t="shared" si="77"/>
        <v>0</v>
      </c>
      <c r="AH1119" s="689">
        <f t="shared" si="77"/>
        <v>0</v>
      </c>
      <c r="AI1119" s="689">
        <f t="shared" si="77"/>
        <v>0</v>
      </c>
      <c r="AJ1119" s="10"/>
      <c r="AK1119" s="10"/>
      <c r="AL1119" s="10"/>
      <c r="AM1119" s="10"/>
      <c r="AN1119" s="10"/>
      <c r="AO1119" s="10"/>
      <c r="AP1119" s="10"/>
      <c r="AQ1119" s="10"/>
      <c r="AR1119" s="10"/>
      <c r="AS1119" s="10"/>
      <c r="AT1119" s="10"/>
      <c r="AU1119" s="10"/>
      <c r="AV1119" s="10"/>
      <c r="AW1119" s="10"/>
      <c r="AX1119" s="10"/>
      <c r="AY1119" s="10"/>
      <c r="AZ1119" s="10"/>
      <c r="BA1119" s="10"/>
      <c r="BB1119" s="10"/>
      <c r="BC1119" s="10"/>
      <c r="BD1119" s="10"/>
      <c r="BE1119" s="173"/>
    </row>
    <row r="1120" spans="1:57" ht="16" thickBot="1">
      <c r="A1120" s="688">
        <v>0.12152777777777778</v>
      </c>
      <c r="B1120" s="689">
        <v>21.28</v>
      </c>
      <c r="C1120" s="689">
        <v>22.82</v>
      </c>
      <c r="D1120" s="689">
        <v>22.46</v>
      </c>
      <c r="E1120" s="689">
        <v>21.28</v>
      </c>
      <c r="F1120" s="689">
        <v>21.82</v>
      </c>
      <c r="G1120" s="689">
        <v>23.45</v>
      </c>
      <c r="H1120" s="689">
        <v>21.48</v>
      </c>
      <c r="I1120" s="689">
        <v>19.39</v>
      </c>
      <c r="J1120" s="683">
        <v>19.239999999999998</v>
      </c>
      <c r="K1120" s="689">
        <v>21.72</v>
      </c>
      <c r="L1120" s="689">
        <v>24.35</v>
      </c>
      <c r="M1120" s="689">
        <v>21.07</v>
      </c>
      <c r="N1120" s="689">
        <v>23.86</v>
      </c>
      <c r="O1120" s="689">
        <v>22.43</v>
      </c>
      <c r="P1120" s="689">
        <v>23.01</v>
      </c>
      <c r="Q1120" s="689">
        <v>18.96</v>
      </c>
      <c r="R1120" s="676"/>
      <c r="S1120" s="694">
        <v>0.12152777777777778</v>
      </c>
      <c r="T1120" s="689">
        <f t="shared" si="79"/>
        <v>0</v>
      </c>
      <c r="U1120" s="689">
        <f t="shared" si="78"/>
        <v>0</v>
      </c>
      <c r="V1120" s="689">
        <f t="shared" si="78"/>
        <v>0</v>
      </c>
      <c r="W1120" s="689">
        <f t="shared" si="78"/>
        <v>0.19000000000000128</v>
      </c>
      <c r="X1120" s="689">
        <f t="shared" si="78"/>
        <v>0</v>
      </c>
      <c r="Y1120" s="689">
        <f t="shared" si="78"/>
        <v>0</v>
      </c>
      <c r="Z1120" s="689">
        <f t="shared" si="78"/>
        <v>0</v>
      </c>
      <c r="AA1120" s="689">
        <f t="shared" si="78"/>
        <v>0</v>
      </c>
      <c r="AB1120" s="683">
        <f t="shared" si="78"/>
        <v>0.16999999999999815</v>
      </c>
      <c r="AC1120" s="689">
        <f t="shared" si="78"/>
        <v>0</v>
      </c>
      <c r="AD1120" s="689">
        <f t="shared" si="78"/>
        <v>0.16000000000000014</v>
      </c>
      <c r="AE1120" s="689">
        <f t="shared" si="78"/>
        <v>0</v>
      </c>
      <c r="AF1120" s="689">
        <f t="shared" si="78"/>
        <v>0</v>
      </c>
      <c r="AG1120" s="689">
        <f t="shared" si="77"/>
        <v>0</v>
      </c>
      <c r="AH1120" s="689">
        <f t="shared" si="77"/>
        <v>0</v>
      </c>
      <c r="AI1120" s="689">
        <f t="shared" si="77"/>
        <v>0</v>
      </c>
      <c r="AJ1120" s="10"/>
      <c r="AK1120" s="10"/>
      <c r="AL1120" s="10"/>
      <c r="AM1120" s="10"/>
      <c r="AN1120" s="10"/>
      <c r="AO1120" s="10"/>
      <c r="AP1120" s="10"/>
      <c r="AQ1120" s="10"/>
      <c r="AR1120" s="10"/>
      <c r="AS1120" s="10"/>
      <c r="AT1120" s="10"/>
      <c r="AU1120" s="10"/>
      <c r="AV1120" s="10"/>
      <c r="AW1120" s="10"/>
      <c r="AX1120" s="10"/>
      <c r="AY1120" s="10"/>
      <c r="AZ1120" s="10"/>
      <c r="BA1120" s="10"/>
      <c r="BB1120" s="10"/>
      <c r="BC1120" s="10"/>
      <c r="BD1120" s="10"/>
      <c r="BE1120" s="173"/>
    </row>
    <row r="1121" spans="1:57" ht="16" thickTop="1">
      <c r="A1121" s="693">
        <v>0.125</v>
      </c>
      <c r="B1121" s="685">
        <v>21.28</v>
      </c>
      <c r="C1121" s="685">
        <v>22.82</v>
      </c>
      <c r="D1121" s="685">
        <v>22.46</v>
      </c>
      <c r="E1121" s="685">
        <v>21.34</v>
      </c>
      <c r="F1121" s="685">
        <v>21.82</v>
      </c>
      <c r="G1121" s="685">
        <v>23.45</v>
      </c>
      <c r="H1121" s="685">
        <v>21.48</v>
      </c>
      <c r="I1121" s="685">
        <v>19.39</v>
      </c>
      <c r="J1121" s="686">
        <v>19.54</v>
      </c>
      <c r="K1121" s="685">
        <v>21.72</v>
      </c>
      <c r="L1121" s="685">
        <v>24.35</v>
      </c>
      <c r="M1121" s="685">
        <v>21.14</v>
      </c>
      <c r="N1121" s="685">
        <v>23.86</v>
      </c>
      <c r="O1121" s="685">
        <v>22.74</v>
      </c>
      <c r="P1121" s="685">
        <v>23.01</v>
      </c>
      <c r="Q1121" s="685">
        <v>18.97</v>
      </c>
      <c r="R1121" s="676"/>
      <c r="S1121" s="684">
        <v>0.125</v>
      </c>
      <c r="T1121" s="685">
        <f t="shared" si="79"/>
        <v>0</v>
      </c>
      <c r="U1121" s="685">
        <f t="shared" si="78"/>
        <v>0</v>
      </c>
      <c r="V1121" s="685">
        <f t="shared" si="78"/>
        <v>0</v>
      </c>
      <c r="W1121" s="685">
        <f t="shared" si="78"/>
        <v>5.9999999999998721E-2</v>
      </c>
      <c r="X1121" s="685">
        <f t="shared" si="78"/>
        <v>0</v>
      </c>
      <c r="Y1121" s="685">
        <f t="shared" si="78"/>
        <v>0</v>
      </c>
      <c r="Z1121" s="685">
        <f t="shared" si="78"/>
        <v>0</v>
      </c>
      <c r="AA1121" s="685">
        <f t="shared" si="78"/>
        <v>0</v>
      </c>
      <c r="AB1121" s="686">
        <f t="shared" si="78"/>
        <v>0.30000000000000071</v>
      </c>
      <c r="AC1121" s="685">
        <f t="shared" si="78"/>
        <v>0</v>
      </c>
      <c r="AD1121" s="685">
        <f t="shared" si="78"/>
        <v>0</v>
      </c>
      <c r="AE1121" s="685">
        <f t="shared" si="78"/>
        <v>7.0000000000000284E-2</v>
      </c>
      <c r="AF1121" s="685">
        <f t="shared" si="78"/>
        <v>0</v>
      </c>
      <c r="AG1121" s="685">
        <f t="shared" si="77"/>
        <v>0.30999999999999872</v>
      </c>
      <c r="AH1121" s="685">
        <f t="shared" si="77"/>
        <v>0</v>
      </c>
      <c r="AI1121" s="685">
        <f t="shared" si="77"/>
        <v>9.9999999999980105E-3</v>
      </c>
      <c r="AJ1121" s="10"/>
      <c r="AK1121" s="10"/>
      <c r="AL1121" s="10"/>
      <c r="AM1121" s="10"/>
      <c r="AN1121" s="10"/>
      <c r="AO1121" s="10"/>
      <c r="AP1121" s="10"/>
      <c r="AQ1121" s="10"/>
      <c r="AR1121" s="10"/>
      <c r="AS1121" s="10"/>
      <c r="AT1121" s="10"/>
      <c r="AU1121" s="10"/>
      <c r="AV1121" s="10"/>
      <c r="AW1121" s="10"/>
      <c r="AX1121" s="10"/>
      <c r="AY1121" s="10"/>
      <c r="AZ1121" s="10"/>
      <c r="BA1121" s="10"/>
      <c r="BB1121" s="10"/>
      <c r="BC1121" s="10"/>
      <c r="BD1121" s="10"/>
      <c r="BE1121" s="173"/>
    </row>
    <row r="1122" spans="1:57">
      <c r="A1122" s="688">
        <v>0.12847222222222224</v>
      </c>
      <c r="B1122" s="689">
        <v>21.28</v>
      </c>
      <c r="C1122" s="689">
        <v>22.82</v>
      </c>
      <c r="D1122" s="689">
        <v>22.46</v>
      </c>
      <c r="E1122" s="689">
        <v>21.34</v>
      </c>
      <c r="F1122" s="689">
        <v>21.82</v>
      </c>
      <c r="G1122" s="689">
        <v>23.45</v>
      </c>
      <c r="H1122" s="689">
        <v>21.48</v>
      </c>
      <c r="I1122" s="689">
        <v>19.39</v>
      </c>
      <c r="J1122" s="683">
        <v>19.54</v>
      </c>
      <c r="K1122" s="689">
        <v>21.72</v>
      </c>
      <c r="L1122" s="689">
        <v>24.35</v>
      </c>
      <c r="M1122" s="689">
        <v>21.2</v>
      </c>
      <c r="N1122" s="689">
        <v>23.86</v>
      </c>
      <c r="O1122" s="689">
        <v>22.74</v>
      </c>
      <c r="P1122" s="689">
        <v>23.01</v>
      </c>
      <c r="Q1122" s="689">
        <v>18.97</v>
      </c>
      <c r="R1122" s="676"/>
      <c r="S1122" s="694">
        <v>0.12847222222222224</v>
      </c>
      <c r="T1122" s="689">
        <f t="shared" si="79"/>
        <v>0</v>
      </c>
      <c r="U1122" s="689">
        <f t="shared" si="78"/>
        <v>0</v>
      </c>
      <c r="V1122" s="689">
        <f t="shared" si="78"/>
        <v>0</v>
      </c>
      <c r="W1122" s="689">
        <f t="shared" si="78"/>
        <v>0</v>
      </c>
      <c r="X1122" s="689">
        <f t="shared" si="78"/>
        <v>0</v>
      </c>
      <c r="Y1122" s="689">
        <f t="shared" si="78"/>
        <v>0</v>
      </c>
      <c r="Z1122" s="689">
        <f t="shared" si="78"/>
        <v>0</v>
      </c>
      <c r="AA1122" s="689">
        <f t="shared" si="78"/>
        <v>0</v>
      </c>
      <c r="AB1122" s="683">
        <f t="shared" si="78"/>
        <v>0</v>
      </c>
      <c r="AC1122" s="689">
        <f t="shared" si="78"/>
        <v>0</v>
      </c>
      <c r="AD1122" s="689">
        <f t="shared" si="78"/>
        <v>0</v>
      </c>
      <c r="AE1122" s="689">
        <f t="shared" si="78"/>
        <v>5.9999999999998721E-2</v>
      </c>
      <c r="AF1122" s="689">
        <f t="shared" si="78"/>
        <v>0</v>
      </c>
      <c r="AG1122" s="689">
        <f t="shared" si="77"/>
        <v>0</v>
      </c>
      <c r="AH1122" s="689">
        <f t="shared" si="77"/>
        <v>0</v>
      </c>
      <c r="AI1122" s="689">
        <f t="shared" si="77"/>
        <v>0</v>
      </c>
      <c r="AJ1122" s="10"/>
      <c r="AK1122" s="10"/>
      <c r="AL1122" s="10"/>
      <c r="AM1122" s="10"/>
      <c r="AN1122" s="10"/>
      <c r="AO1122" s="10"/>
      <c r="AP1122" s="10"/>
      <c r="AQ1122" s="10"/>
      <c r="AR1122" s="10"/>
      <c r="AS1122" s="10"/>
      <c r="AT1122" s="10"/>
      <c r="AU1122" s="10"/>
      <c r="AV1122" s="10"/>
      <c r="AW1122" s="10"/>
      <c r="AX1122" s="10"/>
      <c r="AY1122" s="10"/>
      <c r="AZ1122" s="10"/>
      <c r="BA1122" s="10"/>
      <c r="BB1122" s="10"/>
      <c r="BC1122" s="10"/>
      <c r="BD1122" s="10"/>
      <c r="BE1122" s="173"/>
    </row>
    <row r="1123" spans="1:57">
      <c r="A1123" s="688">
        <v>0.13194444444444445</v>
      </c>
      <c r="B1123" s="689">
        <v>21.28</v>
      </c>
      <c r="C1123" s="689">
        <v>22.82</v>
      </c>
      <c r="D1123" s="689">
        <v>22.46</v>
      </c>
      <c r="E1123" s="689">
        <v>21.34</v>
      </c>
      <c r="F1123" s="689">
        <v>21.82</v>
      </c>
      <c r="G1123" s="689">
        <v>23.45</v>
      </c>
      <c r="H1123" s="689">
        <v>21.48</v>
      </c>
      <c r="I1123" s="689">
        <v>19.39</v>
      </c>
      <c r="J1123" s="683">
        <v>19.54</v>
      </c>
      <c r="K1123" s="689">
        <v>21.72</v>
      </c>
      <c r="L1123" s="689">
        <v>24.35</v>
      </c>
      <c r="M1123" s="689">
        <v>21.2</v>
      </c>
      <c r="N1123" s="689">
        <v>23.86</v>
      </c>
      <c r="O1123" s="689">
        <v>22.74</v>
      </c>
      <c r="P1123" s="689">
        <v>23.01</v>
      </c>
      <c r="Q1123" s="689">
        <v>18.97</v>
      </c>
      <c r="R1123" s="676"/>
      <c r="S1123" s="694">
        <v>0.13194444444444445</v>
      </c>
      <c r="T1123" s="689">
        <f t="shared" si="79"/>
        <v>0</v>
      </c>
      <c r="U1123" s="689">
        <f t="shared" si="78"/>
        <v>0</v>
      </c>
      <c r="V1123" s="689">
        <f t="shared" si="78"/>
        <v>0</v>
      </c>
      <c r="W1123" s="689">
        <f t="shared" si="78"/>
        <v>0</v>
      </c>
      <c r="X1123" s="689">
        <f t="shared" si="78"/>
        <v>0</v>
      </c>
      <c r="Y1123" s="689">
        <f t="shared" si="78"/>
        <v>0</v>
      </c>
      <c r="Z1123" s="689">
        <f t="shared" si="78"/>
        <v>0</v>
      </c>
      <c r="AA1123" s="689">
        <f t="shared" si="78"/>
        <v>0</v>
      </c>
      <c r="AB1123" s="683">
        <f t="shared" si="78"/>
        <v>0</v>
      </c>
      <c r="AC1123" s="689">
        <f t="shared" si="78"/>
        <v>0</v>
      </c>
      <c r="AD1123" s="689">
        <f t="shared" si="78"/>
        <v>0</v>
      </c>
      <c r="AE1123" s="689">
        <f t="shared" si="78"/>
        <v>0</v>
      </c>
      <c r="AF1123" s="689">
        <f t="shared" si="78"/>
        <v>0</v>
      </c>
      <c r="AG1123" s="689">
        <f t="shared" si="77"/>
        <v>0</v>
      </c>
      <c r="AH1123" s="689">
        <f t="shared" si="77"/>
        <v>0</v>
      </c>
      <c r="AI1123" s="689">
        <f t="shared" si="77"/>
        <v>0</v>
      </c>
      <c r="AJ1123" s="10"/>
      <c r="AK1123" s="10"/>
      <c r="AL1123" s="10"/>
      <c r="AM1123" s="10"/>
      <c r="AN1123" s="10"/>
      <c r="AO1123" s="10"/>
      <c r="AP1123" s="10"/>
      <c r="AQ1123" s="10"/>
      <c r="AR1123" s="10"/>
      <c r="AS1123" s="10"/>
      <c r="AT1123" s="10"/>
      <c r="AU1123" s="10"/>
      <c r="AV1123" s="10"/>
      <c r="AW1123" s="10"/>
      <c r="AX1123" s="10"/>
      <c r="AY1123" s="10"/>
      <c r="AZ1123" s="10"/>
      <c r="BA1123" s="10"/>
      <c r="BB1123" s="10"/>
      <c r="BC1123" s="10"/>
      <c r="BD1123" s="10"/>
      <c r="BE1123" s="173"/>
    </row>
    <row r="1124" spans="1:57">
      <c r="A1124" s="688">
        <v>0.13541666666666666</v>
      </c>
      <c r="B1124" s="689">
        <v>21.28</v>
      </c>
      <c r="C1124" s="689">
        <v>22.82</v>
      </c>
      <c r="D1124" s="689">
        <v>22.46</v>
      </c>
      <c r="E1124" s="689">
        <v>21.34</v>
      </c>
      <c r="F1124" s="689">
        <v>21.82</v>
      </c>
      <c r="G1124" s="689">
        <v>23.46</v>
      </c>
      <c r="H1124" s="689">
        <v>21.48</v>
      </c>
      <c r="I1124" s="689">
        <v>19.55</v>
      </c>
      <c r="J1124" s="683">
        <v>19.54</v>
      </c>
      <c r="K1124" s="689">
        <v>21.72</v>
      </c>
      <c r="L1124" s="689">
        <v>24.35</v>
      </c>
      <c r="M1124" s="689">
        <v>21.2</v>
      </c>
      <c r="N1124" s="689">
        <v>23.86</v>
      </c>
      <c r="O1124" s="689">
        <v>22.74</v>
      </c>
      <c r="P1124" s="689">
        <v>23.37</v>
      </c>
      <c r="Q1124" s="689">
        <v>18.97</v>
      </c>
      <c r="R1124" s="676"/>
      <c r="S1124" s="694">
        <v>0.13541666666666666</v>
      </c>
      <c r="T1124" s="689">
        <f t="shared" si="79"/>
        <v>0</v>
      </c>
      <c r="U1124" s="689">
        <f t="shared" si="78"/>
        <v>0</v>
      </c>
      <c r="V1124" s="689">
        <f t="shared" si="78"/>
        <v>0</v>
      </c>
      <c r="W1124" s="689">
        <f t="shared" si="78"/>
        <v>0</v>
      </c>
      <c r="X1124" s="689">
        <f t="shared" si="78"/>
        <v>0</v>
      </c>
      <c r="Y1124" s="689">
        <f t="shared" si="78"/>
        <v>1.0000000000001563E-2</v>
      </c>
      <c r="Z1124" s="689">
        <f t="shared" si="78"/>
        <v>0</v>
      </c>
      <c r="AA1124" s="689">
        <f t="shared" si="78"/>
        <v>0.16000000000000014</v>
      </c>
      <c r="AB1124" s="683">
        <f t="shared" si="78"/>
        <v>0</v>
      </c>
      <c r="AC1124" s="689">
        <f t="shared" si="78"/>
        <v>0</v>
      </c>
      <c r="AD1124" s="689">
        <f t="shared" si="78"/>
        <v>0</v>
      </c>
      <c r="AE1124" s="689">
        <f t="shared" si="78"/>
        <v>0</v>
      </c>
      <c r="AF1124" s="689">
        <f t="shared" si="78"/>
        <v>0</v>
      </c>
      <c r="AG1124" s="689">
        <f t="shared" si="77"/>
        <v>0</v>
      </c>
      <c r="AH1124" s="689">
        <f t="shared" si="77"/>
        <v>0.35999999999999943</v>
      </c>
      <c r="AI1124" s="689">
        <f t="shared" si="77"/>
        <v>0</v>
      </c>
      <c r="AJ1124" s="10"/>
      <c r="AK1124" s="10"/>
      <c r="AL1124" s="10"/>
      <c r="AM1124" s="10"/>
      <c r="AN1124" s="10"/>
      <c r="AO1124" s="10"/>
      <c r="AP1124" s="10"/>
      <c r="AQ1124" s="10"/>
      <c r="AR1124" s="10"/>
      <c r="AS1124" s="10"/>
      <c r="AT1124" s="10"/>
      <c r="AU1124" s="10"/>
      <c r="AV1124" s="10"/>
      <c r="AW1124" s="10"/>
      <c r="AX1124" s="10"/>
      <c r="AY1124" s="10"/>
      <c r="AZ1124" s="10"/>
      <c r="BA1124" s="10"/>
      <c r="BB1124" s="10"/>
      <c r="BC1124" s="10"/>
      <c r="BD1124" s="10"/>
      <c r="BE1124" s="173"/>
    </row>
    <row r="1125" spans="1:57">
      <c r="A1125" s="688">
        <v>0.1388888888888889</v>
      </c>
      <c r="B1125" s="689">
        <v>21.28</v>
      </c>
      <c r="C1125" s="689">
        <v>22.82</v>
      </c>
      <c r="D1125" s="689">
        <v>22.46</v>
      </c>
      <c r="E1125" s="689">
        <v>21.34</v>
      </c>
      <c r="F1125" s="689">
        <v>21.82</v>
      </c>
      <c r="G1125" s="689">
        <v>23.53</v>
      </c>
      <c r="H1125" s="689">
        <v>21.7</v>
      </c>
      <c r="I1125" s="689">
        <v>19.57</v>
      </c>
      <c r="J1125" s="683">
        <v>19.54</v>
      </c>
      <c r="K1125" s="689">
        <v>21.72</v>
      </c>
      <c r="L1125" s="689">
        <v>24.35</v>
      </c>
      <c r="M1125" s="689">
        <v>21.2</v>
      </c>
      <c r="N1125" s="689">
        <v>23.86</v>
      </c>
      <c r="O1125" s="689">
        <v>22.74</v>
      </c>
      <c r="P1125" s="689">
        <v>23.41</v>
      </c>
      <c r="Q1125" s="689">
        <v>18.97</v>
      </c>
      <c r="R1125" s="676"/>
      <c r="S1125" s="694">
        <v>0.1388888888888889</v>
      </c>
      <c r="T1125" s="689">
        <f t="shared" si="79"/>
        <v>0</v>
      </c>
      <c r="U1125" s="689">
        <f t="shared" si="78"/>
        <v>0</v>
      </c>
      <c r="V1125" s="689">
        <f t="shared" si="78"/>
        <v>0</v>
      </c>
      <c r="W1125" s="689">
        <f t="shared" si="78"/>
        <v>0</v>
      </c>
      <c r="X1125" s="689">
        <f t="shared" si="78"/>
        <v>0</v>
      </c>
      <c r="Y1125" s="689">
        <f t="shared" si="78"/>
        <v>7.0000000000000284E-2</v>
      </c>
      <c r="Z1125" s="689">
        <f t="shared" si="78"/>
        <v>0.21999999999999886</v>
      </c>
      <c r="AA1125" s="689">
        <f t="shared" si="78"/>
        <v>1.9999999999999574E-2</v>
      </c>
      <c r="AB1125" s="683">
        <f t="shared" si="78"/>
        <v>0</v>
      </c>
      <c r="AC1125" s="689">
        <f t="shared" si="78"/>
        <v>0</v>
      </c>
      <c r="AD1125" s="689">
        <f t="shared" si="78"/>
        <v>0</v>
      </c>
      <c r="AE1125" s="689">
        <f t="shared" si="78"/>
        <v>0</v>
      </c>
      <c r="AF1125" s="689">
        <f t="shared" si="78"/>
        <v>0</v>
      </c>
      <c r="AG1125" s="689">
        <f t="shared" si="77"/>
        <v>0</v>
      </c>
      <c r="AH1125" s="689">
        <f t="shared" si="77"/>
        <v>3.9999999999999147E-2</v>
      </c>
      <c r="AI1125" s="689">
        <f t="shared" si="77"/>
        <v>0</v>
      </c>
      <c r="AJ1125" s="10"/>
      <c r="AK1125" s="10"/>
      <c r="AL1125" s="10"/>
      <c r="AM1125" s="10"/>
      <c r="AN1125" s="10"/>
      <c r="AO1125" s="10"/>
      <c r="AP1125" s="10"/>
      <c r="AQ1125" s="10"/>
      <c r="AR1125" s="10"/>
      <c r="AS1125" s="10"/>
      <c r="AT1125" s="10"/>
      <c r="AU1125" s="10"/>
      <c r="AV1125" s="10"/>
      <c r="AW1125" s="10"/>
      <c r="AX1125" s="10"/>
      <c r="AY1125" s="10"/>
      <c r="AZ1125" s="10"/>
      <c r="BA1125" s="10"/>
      <c r="BB1125" s="10"/>
      <c r="BC1125" s="10"/>
      <c r="BD1125" s="10"/>
      <c r="BE1125" s="173"/>
    </row>
    <row r="1126" spans="1:57">
      <c r="A1126" s="688">
        <v>0.1423611111111111</v>
      </c>
      <c r="B1126" s="689">
        <v>21.28</v>
      </c>
      <c r="C1126" s="689">
        <v>22.82</v>
      </c>
      <c r="D1126" s="689">
        <v>22.46</v>
      </c>
      <c r="E1126" s="689">
        <v>21.34</v>
      </c>
      <c r="F1126" s="689">
        <v>21.82</v>
      </c>
      <c r="G1126" s="689">
        <v>23.56</v>
      </c>
      <c r="H1126" s="689">
        <v>21.7</v>
      </c>
      <c r="I1126" s="689">
        <v>19.57</v>
      </c>
      <c r="J1126" s="683">
        <v>19.54</v>
      </c>
      <c r="K1126" s="689">
        <v>21.72</v>
      </c>
      <c r="L1126" s="689">
        <v>24.35</v>
      </c>
      <c r="M1126" s="689">
        <v>21.2</v>
      </c>
      <c r="N1126" s="689">
        <v>23.86</v>
      </c>
      <c r="O1126" s="689">
        <v>22.74</v>
      </c>
      <c r="P1126" s="689">
        <v>23.41</v>
      </c>
      <c r="Q1126" s="689">
        <v>18.97</v>
      </c>
      <c r="R1126" s="676"/>
      <c r="S1126" s="694">
        <v>0.1423611111111111</v>
      </c>
      <c r="T1126" s="689">
        <f t="shared" si="79"/>
        <v>0</v>
      </c>
      <c r="U1126" s="689">
        <f t="shared" si="78"/>
        <v>0</v>
      </c>
      <c r="V1126" s="689">
        <f t="shared" si="78"/>
        <v>0</v>
      </c>
      <c r="W1126" s="689">
        <f t="shared" si="78"/>
        <v>0</v>
      </c>
      <c r="X1126" s="689">
        <f t="shared" si="78"/>
        <v>0</v>
      </c>
      <c r="Y1126" s="689">
        <f t="shared" si="78"/>
        <v>2.9999999999997584E-2</v>
      </c>
      <c r="Z1126" s="689">
        <f t="shared" si="78"/>
        <v>0</v>
      </c>
      <c r="AA1126" s="689">
        <f t="shared" si="78"/>
        <v>0</v>
      </c>
      <c r="AB1126" s="683">
        <f t="shared" si="78"/>
        <v>0</v>
      </c>
      <c r="AC1126" s="689">
        <f t="shared" si="78"/>
        <v>0</v>
      </c>
      <c r="AD1126" s="689">
        <f t="shared" si="78"/>
        <v>0</v>
      </c>
      <c r="AE1126" s="689">
        <f t="shared" si="78"/>
        <v>0</v>
      </c>
      <c r="AF1126" s="689">
        <f t="shared" si="78"/>
        <v>0</v>
      </c>
      <c r="AG1126" s="689">
        <f t="shared" si="77"/>
        <v>0</v>
      </c>
      <c r="AH1126" s="689">
        <f t="shared" si="77"/>
        <v>0</v>
      </c>
      <c r="AI1126" s="689">
        <f t="shared" si="77"/>
        <v>0</v>
      </c>
      <c r="AJ1126" s="10"/>
      <c r="AK1126" s="10"/>
      <c r="AL1126" s="10"/>
      <c r="AM1126" s="10"/>
      <c r="AN1126" s="10"/>
      <c r="AO1126" s="10"/>
      <c r="AP1126" s="10"/>
      <c r="AQ1126" s="10"/>
      <c r="AR1126" s="10"/>
      <c r="AS1126" s="10"/>
      <c r="AT1126" s="10"/>
      <c r="AU1126" s="10"/>
      <c r="AV1126" s="10"/>
      <c r="AW1126" s="10"/>
      <c r="AX1126" s="10"/>
      <c r="AY1126" s="10"/>
      <c r="AZ1126" s="10"/>
      <c r="BA1126" s="10"/>
      <c r="BB1126" s="10"/>
      <c r="BC1126" s="10"/>
      <c r="BD1126" s="10"/>
      <c r="BE1126" s="173"/>
    </row>
    <row r="1127" spans="1:57">
      <c r="A1127" s="688">
        <v>0.14583333333333334</v>
      </c>
      <c r="B1127" s="689">
        <v>21.28</v>
      </c>
      <c r="C1127" s="689">
        <v>22.82</v>
      </c>
      <c r="D1127" s="689">
        <v>22.46</v>
      </c>
      <c r="E1127" s="689">
        <v>21.34</v>
      </c>
      <c r="F1127" s="689">
        <v>21.82</v>
      </c>
      <c r="G1127" s="689">
        <v>23.56</v>
      </c>
      <c r="H1127" s="689">
        <v>21.7</v>
      </c>
      <c r="I1127" s="689">
        <v>19.57</v>
      </c>
      <c r="J1127" s="683">
        <v>19.54</v>
      </c>
      <c r="K1127" s="689">
        <v>21.72</v>
      </c>
      <c r="L1127" s="689">
        <v>24.35</v>
      </c>
      <c r="M1127" s="689">
        <v>21.2</v>
      </c>
      <c r="N1127" s="689">
        <v>23.86</v>
      </c>
      <c r="O1127" s="689">
        <v>22.74</v>
      </c>
      <c r="P1127" s="689">
        <v>23.41</v>
      </c>
      <c r="Q1127" s="689">
        <v>18.97</v>
      </c>
      <c r="R1127" s="676"/>
      <c r="S1127" s="694">
        <v>0.14583333333333334</v>
      </c>
      <c r="T1127" s="689">
        <f t="shared" si="79"/>
        <v>0</v>
      </c>
      <c r="U1127" s="689">
        <f t="shared" si="78"/>
        <v>0</v>
      </c>
      <c r="V1127" s="689">
        <f t="shared" si="78"/>
        <v>0</v>
      </c>
      <c r="W1127" s="689">
        <f t="shared" si="78"/>
        <v>0</v>
      </c>
      <c r="X1127" s="689">
        <f t="shared" si="78"/>
        <v>0</v>
      </c>
      <c r="Y1127" s="689">
        <f t="shared" si="78"/>
        <v>0</v>
      </c>
      <c r="Z1127" s="689">
        <f t="shared" si="78"/>
        <v>0</v>
      </c>
      <c r="AA1127" s="689">
        <f t="shared" si="78"/>
        <v>0</v>
      </c>
      <c r="AB1127" s="683">
        <f t="shared" si="78"/>
        <v>0</v>
      </c>
      <c r="AC1127" s="689">
        <f t="shared" si="78"/>
        <v>0</v>
      </c>
      <c r="AD1127" s="689">
        <f t="shared" si="78"/>
        <v>0</v>
      </c>
      <c r="AE1127" s="689">
        <f t="shared" si="78"/>
        <v>0</v>
      </c>
      <c r="AF1127" s="689">
        <f t="shared" si="78"/>
        <v>0</v>
      </c>
      <c r="AG1127" s="689">
        <f t="shared" si="77"/>
        <v>0</v>
      </c>
      <c r="AH1127" s="689">
        <f t="shared" si="77"/>
        <v>0</v>
      </c>
      <c r="AI1127" s="689">
        <f t="shared" si="77"/>
        <v>0</v>
      </c>
      <c r="AJ1127" s="10"/>
      <c r="AK1127" s="10"/>
      <c r="AL1127" s="10"/>
      <c r="AM1127" s="10"/>
      <c r="AN1127" s="10"/>
      <c r="AO1127" s="10"/>
      <c r="AP1127" s="10"/>
      <c r="AQ1127" s="10"/>
      <c r="AR1127" s="10"/>
      <c r="AS1127" s="10"/>
      <c r="AT1127" s="10"/>
      <c r="AU1127" s="10"/>
      <c r="AV1127" s="10"/>
      <c r="AW1127" s="10"/>
      <c r="AX1127" s="10"/>
      <c r="AY1127" s="10"/>
      <c r="AZ1127" s="10"/>
      <c r="BA1127" s="10"/>
      <c r="BB1127" s="10"/>
      <c r="BC1127" s="10"/>
      <c r="BD1127" s="10"/>
      <c r="BE1127" s="173"/>
    </row>
    <row r="1128" spans="1:57">
      <c r="A1128" s="688">
        <v>0.14930555555555555</v>
      </c>
      <c r="B1128" s="689">
        <v>21.28</v>
      </c>
      <c r="C1128" s="689">
        <v>22.82</v>
      </c>
      <c r="D1128" s="689">
        <v>22.46</v>
      </c>
      <c r="E1128" s="689">
        <v>21.34</v>
      </c>
      <c r="F1128" s="689">
        <v>21.82</v>
      </c>
      <c r="G1128" s="689">
        <v>23.56</v>
      </c>
      <c r="H1128" s="689">
        <v>21.7</v>
      </c>
      <c r="I1128" s="689">
        <v>19.57</v>
      </c>
      <c r="J1128" s="683">
        <v>19.54</v>
      </c>
      <c r="K1128" s="689">
        <v>21.72</v>
      </c>
      <c r="L1128" s="689">
        <v>24.35</v>
      </c>
      <c r="M1128" s="689">
        <v>21.2</v>
      </c>
      <c r="N1128" s="689">
        <v>23.86</v>
      </c>
      <c r="O1128" s="689">
        <v>22.74</v>
      </c>
      <c r="P1128" s="689">
        <v>23.41</v>
      </c>
      <c r="Q1128" s="689">
        <v>18.97</v>
      </c>
      <c r="R1128" s="676"/>
      <c r="S1128" s="694">
        <v>0.14930555555555555</v>
      </c>
      <c r="T1128" s="689">
        <f t="shared" si="79"/>
        <v>0</v>
      </c>
      <c r="U1128" s="689">
        <f t="shared" si="78"/>
        <v>0</v>
      </c>
      <c r="V1128" s="689">
        <f t="shared" si="78"/>
        <v>0</v>
      </c>
      <c r="W1128" s="689">
        <f t="shared" si="78"/>
        <v>0</v>
      </c>
      <c r="X1128" s="689">
        <f t="shared" si="78"/>
        <v>0</v>
      </c>
      <c r="Y1128" s="689">
        <f t="shared" si="78"/>
        <v>0</v>
      </c>
      <c r="Z1128" s="689">
        <f t="shared" si="78"/>
        <v>0</v>
      </c>
      <c r="AA1128" s="689">
        <f t="shared" si="78"/>
        <v>0</v>
      </c>
      <c r="AB1128" s="683">
        <f t="shared" si="78"/>
        <v>0</v>
      </c>
      <c r="AC1128" s="689">
        <f t="shared" si="78"/>
        <v>0</v>
      </c>
      <c r="AD1128" s="689">
        <f t="shared" si="78"/>
        <v>0</v>
      </c>
      <c r="AE1128" s="689">
        <f t="shared" si="78"/>
        <v>0</v>
      </c>
      <c r="AF1128" s="689">
        <f t="shared" si="78"/>
        <v>0</v>
      </c>
      <c r="AG1128" s="689">
        <f t="shared" si="77"/>
        <v>0</v>
      </c>
      <c r="AH1128" s="689">
        <f t="shared" si="77"/>
        <v>0</v>
      </c>
      <c r="AI1128" s="689">
        <f t="shared" si="77"/>
        <v>0</v>
      </c>
      <c r="AJ1128" s="10"/>
      <c r="AK1128" s="10"/>
      <c r="AL1128" s="10"/>
      <c r="AM1128" s="10"/>
      <c r="AN1128" s="10"/>
      <c r="AO1128" s="10"/>
      <c r="AP1128" s="10"/>
      <c r="AQ1128" s="10"/>
      <c r="AR1128" s="10"/>
      <c r="AS1128" s="10"/>
      <c r="AT1128" s="10"/>
      <c r="AU1128" s="10"/>
      <c r="AV1128" s="10"/>
      <c r="AW1128" s="10"/>
      <c r="AX1128" s="10"/>
      <c r="AY1128" s="10"/>
      <c r="AZ1128" s="10"/>
      <c r="BA1128" s="10"/>
      <c r="BB1128" s="10"/>
      <c r="BC1128" s="10"/>
      <c r="BD1128" s="10"/>
      <c r="BE1128" s="173"/>
    </row>
    <row r="1129" spans="1:57">
      <c r="A1129" s="688">
        <v>0.15277777777777776</v>
      </c>
      <c r="B1129" s="689">
        <v>21.28</v>
      </c>
      <c r="C1129" s="689">
        <v>22.82</v>
      </c>
      <c r="D1129" s="689">
        <v>22.46</v>
      </c>
      <c r="E1129" s="689">
        <v>21.34</v>
      </c>
      <c r="F1129" s="689">
        <v>21.82</v>
      </c>
      <c r="G1129" s="689">
        <v>23.56</v>
      </c>
      <c r="H1129" s="689">
        <v>21.7</v>
      </c>
      <c r="I1129" s="689">
        <v>19.57</v>
      </c>
      <c r="J1129" s="683">
        <v>19.54</v>
      </c>
      <c r="K1129" s="689">
        <v>21.72</v>
      </c>
      <c r="L1129" s="689">
        <v>24.44</v>
      </c>
      <c r="M1129" s="689">
        <v>21.2</v>
      </c>
      <c r="N1129" s="689">
        <v>23.86</v>
      </c>
      <c r="O1129" s="689">
        <v>22.74</v>
      </c>
      <c r="P1129" s="689">
        <v>23.41</v>
      </c>
      <c r="Q1129" s="689">
        <v>18.97</v>
      </c>
      <c r="R1129" s="676"/>
      <c r="S1129" s="694">
        <v>0.15277777777777776</v>
      </c>
      <c r="T1129" s="689">
        <f t="shared" si="79"/>
        <v>0</v>
      </c>
      <c r="U1129" s="689">
        <f t="shared" si="78"/>
        <v>0</v>
      </c>
      <c r="V1129" s="689">
        <f t="shared" si="78"/>
        <v>0</v>
      </c>
      <c r="W1129" s="689">
        <f t="shared" si="78"/>
        <v>0</v>
      </c>
      <c r="X1129" s="689">
        <f t="shared" si="78"/>
        <v>0</v>
      </c>
      <c r="Y1129" s="689">
        <f t="shared" si="78"/>
        <v>0</v>
      </c>
      <c r="Z1129" s="689">
        <f t="shared" si="78"/>
        <v>0</v>
      </c>
      <c r="AA1129" s="689">
        <f t="shared" si="78"/>
        <v>0</v>
      </c>
      <c r="AB1129" s="683">
        <f t="shared" si="78"/>
        <v>0</v>
      </c>
      <c r="AC1129" s="689">
        <f t="shared" si="78"/>
        <v>0</v>
      </c>
      <c r="AD1129" s="689">
        <f t="shared" si="78"/>
        <v>8.9999999999999858E-2</v>
      </c>
      <c r="AE1129" s="689">
        <f t="shared" si="78"/>
        <v>0</v>
      </c>
      <c r="AF1129" s="689">
        <f t="shared" si="78"/>
        <v>0</v>
      </c>
      <c r="AG1129" s="689">
        <f t="shared" si="77"/>
        <v>0</v>
      </c>
      <c r="AH1129" s="689">
        <f t="shared" si="77"/>
        <v>0</v>
      </c>
      <c r="AI1129" s="689">
        <f t="shared" si="77"/>
        <v>0</v>
      </c>
      <c r="AJ1129" s="10"/>
      <c r="AK1129" s="10"/>
      <c r="AL1129" s="10"/>
      <c r="AM1129" s="10"/>
      <c r="AN1129" s="10"/>
      <c r="AO1129" s="10"/>
      <c r="AP1129" s="10"/>
      <c r="AQ1129" s="10"/>
      <c r="AR1129" s="10"/>
      <c r="AS1129" s="10"/>
      <c r="AT1129" s="10"/>
      <c r="AU1129" s="10"/>
      <c r="AV1129" s="10"/>
      <c r="AW1129" s="10"/>
      <c r="AX1129" s="10"/>
      <c r="AY1129" s="10"/>
      <c r="AZ1129" s="10"/>
      <c r="BA1129" s="10"/>
      <c r="BB1129" s="10"/>
      <c r="BC1129" s="10"/>
      <c r="BD1129" s="10"/>
      <c r="BE1129" s="173"/>
    </row>
    <row r="1130" spans="1:57">
      <c r="A1130" s="688">
        <v>0.15625</v>
      </c>
      <c r="B1130" s="689">
        <v>21.28</v>
      </c>
      <c r="C1130" s="689">
        <v>22.82</v>
      </c>
      <c r="D1130" s="689">
        <v>22.46</v>
      </c>
      <c r="E1130" s="689">
        <v>21.34</v>
      </c>
      <c r="F1130" s="689">
        <v>21.82</v>
      </c>
      <c r="G1130" s="689">
        <v>23.56</v>
      </c>
      <c r="H1130" s="689">
        <v>21.71</v>
      </c>
      <c r="I1130" s="689">
        <v>19.57</v>
      </c>
      <c r="J1130" s="683">
        <v>19.54</v>
      </c>
      <c r="K1130" s="689">
        <v>21.72</v>
      </c>
      <c r="L1130" s="689">
        <v>24.44</v>
      </c>
      <c r="M1130" s="689">
        <v>21.2</v>
      </c>
      <c r="N1130" s="689">
        <v>23.86</v>
      </c>
      <c r="O1130" s="689">
        <v>22.74</v>
      </c>
      <c r="P1130" s="689">
        <v>23.41</v>
      </c>
      <c r="Q1130" s="689">
        <v>18.97</v>
      </c>
      <c r="R1130" s="676"/>
      <c r="S1130" s="694">
        <v>0.15625</v>
      </c>
      <c r="T1130" s="689">
        <f t="shared" si="79"/>
        <v>0</v>
      </c>
      <c r="U1130" s="689">
        <f t="shared" si="78"/>
        <v>0</v>
      </c>
      <c r="V1130" s="689">
        <f t="shared" si="78"/>
        <v>0</v>
      </c>
      <c r="W1130" s="689">
        <f t="shared" si="78"/>
        <v>0</v>
      </c>
      <c r="X1130" s="689">
        <f t="shared" si="78"/>
        <v>0</v>
      </c>
      <c r="Y1130" s="689">
        <f t="shared" si="78"/>
        <v>0</v>
      </c>
      <c r="Z1130" s="689">
        <f t="shared" si="78"/>
        <v>1.0000000000001563E-2</v>
      </c>
      <c r="AA1130" s="689">
        <f t="shared" si="78"/>
        <v>0</v>
      </c>
      <c r="AB1130" s="683">
        <f t="shared" si="78"/>
        <v>0</v>
      </c>
      <c r="AC1130" s="689">
        <f t="shared" si="78"/>
        <v>0</v>
      </c>
      <c r="AD1130" s="689">
        <f t="shared" si="78"/>
        <v>0</v>
      </c>
      <c r="AE1130" s="689">
        <f t="shared" si="78"/>
        <v>0</v>
      </c>
      <c r="AF1130" s="689">
        <f t="shared" si="78"/>
        <v>0</v>
      </c>
      <c r="AG1130" s="689">
        <f t="shared" si="77"/>
        <v>0</v>
      </c>
      <c r="AH1130" s="689">
        <f t="shared" si="77"/>
        <v>0</v>
      </c>
      <c r="AI1130" s="689">
        <f t="shared" si="77"/>
        <v>0</v>
      </c>
      <c r="AJ1130" s="10"/>
      <c r="AK1130" s="10"/>
      <c r="AL1130" s="10"/>
      <c r="AM1130" s="10"/>
      <c r="AN1130" s="10"/>
      <c r="AO1130" s="10"/>
      <c r="AP1130" s="10"/>
      <c r="AQ1130" s="10"/>
      <c r="AR1130" s="10"/>
      <c r="AS1130" s="10"/>
      <c r="AT1130" s="10"/>
      <c r="AU1130" s="10"/>
      <c r="AV1130" s="10"/>
      <c r="AW1130" s="10"/>
      <c r="AX1130" s="10"/>
      <c r="AY1130" s="10"/>
      <c r="AZ1130" s="10"/>
      <c r="BA1130" s="10"/>
      <c r="BB1130" s="10"/>
      <c r="BC1130" s="10"/>
      <c r="BD1130" s="10"/>
      <c r="BE1130" s="173"/>
    </row>
    <row r="1131" spans="1:57">
      <c r="A1131" s="688">
        <v>0.15972222222222224</v>
      </c>
      <c r="B1131" s="689">
        <v>21.28</v>
      </c>
      <c r="C1131" s="689">
        <v>22.82</v>
      </c>
      <c r="D1131" s="689">
        <v>22.46</v>
      </c>
      <c r="E1131" s="689">
        <v>21.34</v>
      </c>
      <c r="F1131" s="689">
        <v>21.82</v>
      </c>
      <c r="G1131" s="689">
        <v>23.56</v>
      </c>
      <c r="H1131" s="689">
        <v>21.71</v>
      </c>
      <c r="I1131" s="689">
        <v>19.57</v>
      </c>
      <c r="J1131" s="683">
        <v>19.54</v>
      </c>
      <c r="K1131" s="689">
        <v>21.72</v>
      </c>
      <c r="L1131" s="689">
        <v>24.44</v>
      </c>
      <c r="M1131" s="689">
        <v>21.2</v>
      </c>
      <c r="N1131" s="689">
        <v>23.92</v>
      </c>
      <c r="O1131" s="689">
        <v>22.74</v>
      </c>
      <c r="P1131" s="689">
        <v>23.41</v>
      </c>
      <c r="Q1131" s="689">
        <v>18.97</v>
      </c>
      <c r="R1131" s="676"/>
      <c r="S1131" s="694">
        <v>0.15972222222222224</v>
      </c>
      <c r="T1131" s="689">
        <f t="shared" si="79"/>
        <v>0</v>
      </c>
      <c r="U1131" s="689">
        <f t="shared" si="78"/>
        <v>0</v>
      </c>
      <c r="V1131" s="689">
        <f t="shared" si="78"/>
        <v>0</v>
      </c>
      <c r="W1131" s="689">
        <f t="shared" si="78"/>
        <v>0</v>
      </c>
      <c r="X1131" s="689">
        <f t="shared" si="78"/>
        <v>0</v>
      </c>
      <c r="Y1131" s="689">
        <f t="shared" si="78"/>
        <v>0</v>
      </c>
      <c r="Z1131" s="689">
        <f t="shared" si="78"/>
        <v>0</v>
      </c>
      <c r="AA1131" s="689">
        <f t="shared" si="78"/>
        <v>0</v>
      </c>
      <c r="AB1131" s="683">
        <f t="shared" si="78"/>
        <v>0</v>
      </c>
      <c r="AC1131" s="689">
        <f t="shared" si="78"/>
        <v>0</v>
      </c>
      <c r="AD1131" s="689">
        <f t="shared" si="78"/>
        <v>0</v>
      </c>
      <c r="AE1131" s="689">
        <f t="shared" si="78"/>
        <v>0</v>
      </c>
      <c r="AF1131" s="689">
        <f t="shared" si="78"/>
        <v>6.0000000000002274E-2</v>
      </c>
      <c r="AG1131" s="689">
        <f t="shared" si="77"/>
        <v>0</v>
      </c>
      <c r="AH1131" s="689">
        <f t="shared" si="77"/>
        <v>0</v>
      </c>
      <c r="AI1131" s="689">
        <f t="shared" si="77"/>
        <v>0</v>
      </c>
      <c r="AJ1131" s="10"/>
      <c r="AK1131" s="10"/>
      <c r="AL1131" s="10"/>
      <c r="AM1131" s="10"/>
      <c r="AN1131" s="10"/>
      <c r="AO1131" s="10"/>
      <c r="AP1131" s="10"/>
      <c r="AQ1131" s="10"/>
      <c r="AR1131" s="10"/>
      <c r="AS1131" s="10"/>
      <c r="AT1131" s="10"/>
      <c r="AU1131" s="10"/>
      <c r="AV1131" s="10"/>
      <c r="AW1131" s="10"/>
      <c r="AX1131" s="10"/>
      <c r="AY1131" s="10"/>
      <c r="AZ1131" s="10"/>
      <c r="BA1131" s="10"/>
      <c r="BB1131" s="10"/>
      <c r="BC1131" s="10"/>
      <c r="BD1131" s="10"/>
      <c r="BE1131" s="173"/>
    </row>
    <row r="1132" spans="1:57" ht="16" thickBot="1">
      <c r="A1132" s="688">
        <v>0.16319444444444445</v>
      </c>
      <c r="B1132" s="689">
        <v>21.28</v>
      </c>
      <c r="C1132" s="689">
        <v>22.84</v>
      </c>
      <c r="D1132" s="689">
        <v>22.46</v>
      </c>
      <c r="E1132" s="689">
        <v>21.34</v>
      </c>
      <c r="F1132" s="689">
        <v>21.82</v>
      </c>
      <c r="G1132" s="689">
        <v>23.56</v>
      </c>
      <c r="H1132" s="689">
        <v>21.71</v>
      </c>
      <c r="I1132" s="689">
        <v>19.57</v>
      </c>
      <c r="J1132" s="683">
        <v>19.54</v>
      </c>
      <c r="K1132" s="689">
        <v>21.72</v>
      </c>
      <c r="L1132" s="689">
        <v>24.44</v>
      </c>
      <c r="M1132" s="689">
        <v>21.2</v>
      </c>
      <c r="N1132" s="689">
        <v>23.95</v>
      </c>
      <c r="O1132" s="689">
        <v>22.74</v>
      </c>
      <c r="P1132" s="689">
        <v>23.41</v>
      </c>
      <c r="Q1132" s="689">
        <v>18.97</v>
      </c>
      <c r="R1132" s="676"/>
      <c r="S1132" s="694">
        <v>0.16319444444444445</v>
      </c>
      <c r="T1132" s="689">
        <f t="shared" si="79"/>
        <v>0</v>
      </c>
      <c r="U1132" s="689">
        <f t="shared" si="78"/>
        <v>1.9999999999999574E-2</v>
      </c>
      <c r="V1132" s="689">
        <f t="shared" si="78"/>
        <v>0</v>
      </c>
      <c r="W1132" s="689">
        <f t="shared" si="78"/>
        <v>0</v>
      </c>
      <c r="X1132" s="689">
        <f t="shared" si="78"/>
        <v>0</v>
      </c>
      <c r="Y1132" s="689">
        <f t="shared" si="78"/>
        <v>0</v>
      </c>
      <c r="Z1132" s="689">
        <f t="shared" si="78"/>
        <v>0</v>
      </c>
      <c r="AA1132" s="689">
        <f t="shared" si="78"/>
        <v>0</v>
      </c>
      <c r="AB1132" s="683">
        <f t="shared" si="78"/>
        <v>0</v>
      </c>
      <c r="AC1132" s="689">
        <f t="shared" si="78"/>
        <v>0</v>
      </c>
      <c r="AD1132" s="689">
        <f t="shared" si="78"/>
        <v>0</v>
      </c>
      <c r="AE1132" s="689">
        <f t="shared" si="78"/>
        <v>0</v>
      </c>
      <c r="AF1132" s="689">
        <f t="shared" si="78"/>
        <v>2.9999999999997584E-2</v>
      </c>
      <c r="AG1132" s="689">
        <f t="shared" si="77"/>
        <v>0</v>
      </c>
      <c r="AH1132" s="689">
        <f t="shared" si="77"/>
        <v>0</v>
      </c>
      <c r="AI1132" s="689">
        <f t="shared" si="77"/>
        <v>0</v>
      </c>
      <c r="AJ1132" s="10"/>
      <c r="AK1132" s="10"/>
      <c r="AL1132" s="10"/>
      <c r="AM1132" s="10"/>
      <c r="AN1132" s="10"/>
      <c r="AO1132" s="10"/>
      <c r="AP1132" s="10"/>
      <c r="AQ1132" s="10"/>
      <c r="AR1132" s="10"/>
      <c r="AS1132" s="10"/>
      <c r="AT1132" s="10"/>
      <c r="AU1132" s="10"/>
      <c r="AV1132" s="10"/>
      <c r="AW1132" s="10"/>
      <c r="AX1132" s="10"/>
      <c r="AY1132" s="10"/>
      <c r="AZ1132" s="10"/>
      <c r="BA1132" s="10"/>
      <c r="BB1132" s="10"/>
      <c r="BC1132" s="10"/>
      <c r="BD1132" s="10"/>
      <c r="BE1132" s="173"/>
    </row>
    <row r="1133" spans="1:57" ht="16" thickTop="1">
      <c r="A1133" s="693">
        <v>0.16666666666666666</v>
      </c>
      <c r="B1133" s="685">
        <v>21.5</v>
      </c>
      <c r="C1133" s="685">
        <v>22.84</v>
      </c>
      <c r="D1133" s="685">
        <v>22.46</v>
      </c>
      <c r="E1133" s="685">
        <v>21.36</v>
      </c>
      <c r="F1133" s="685">
        <v>21.82</v>
      </c>
      <c r="G1133" s="685">
        <v>23.67</v>
      </c>
      <c r="H1133" s="685">
        <v>21.71</v>
      </c>
      <c r="I1133" s="685">
        <v>19.57</v>
      </c>
      <c r="J1133" s="686">
        <v>19.54</v>
      </c>
      <c r="K1133" s="685">
        <v>21.72</v>
      </c>
      <c r="L1133" s="685">
        <v>24.44</v>
      </c>
      <c r="M1133" s="685">
        <v>21.2</v>
      </c>
      <c r="N1133" s="685">
        <v>23.95</v>
      </c>
      <c r="O1133" s="685">
        <v>22.75</v>
      </c>
      <c r="P1133" s="685">
        <v>23.41</v>
      </c>
      <c r="Q1133" s="685">
        <v>18.97</v>
      </c>
      <c r="R1133" s="676"/>
      <c r="S1133" s="684">
        <v>0.16666666666666666</v>
      </c>
      <c r="T1133" s="685">
        <f t="shared" si="79"/>
        <v>0.21999999999999886</v>
      </c>
      <c r="U1133" s="685">
        <f t="shared" si="78"/>
        <v>0</v>
      </c>
      <c r="V1133" s="685">
        <f t="shared" si="78"/>
        <v>0</v>
      </c>
      <c r="W1133" s="685">
        <f t="shared" si="78"/>
        <v>1.9999999999999574E-2</v>
      </c>
      <c r="X1133" s="685">
        <f t="shared" ref="X1133:AI1160" si="80">F1133-F1132</f>
        <v>0</v>
      </c>
      <c r="Y1133" s="685">
        <f t="shared" si="80"/>
        <v>0.11000000000000298</v>
      </c>
      <c r="Z1133" s="685">
        <f t="shared" si="80"/>
        <v>0</v>
      </c>
      <c r="AA1133" s="685">
        <f t="shared" si="80"/>
        <v>0</v>
      </c>
      <c r="AB1133" s="686">
        <f t="shared" si="80"/>
        <v>0</v>
      </c>
      <c r="AC1133" s="685">
        <f t="shared" si="80"/>
        <v>0</v>
      </c>
      <c r="AD1133" s="685">
        <f t="shared" si="80"/>
        <v>0</v>
      </c>
      <c r="AE1133" s="685">
        <f t="shared" si="80"/>
        <v>0</v>
      </c>
      <c r="AF1133" s="685">
        <f t="shared" si="80"/>
        <v>0</v>
      </c>
      <c r="AG1133" s="685">
        <f t="shared" si="77"/>
        <v>1.0000000000001563E-2</v>
      </c>
      <c r="AH1133" s="685">
        <f t="shared" si="77"/>
        <v>0</v>
      </c>
      <c r="AI1133" s="685">
        <f t="shared" si="77"/>
        <v>0</v>
      </c>
      <c r="AJ1133" s="10"/>
      <c r="AK1133" s="10"/>
      <c r="AL1133" s="10"/>
      <c r="AM1133" s="10"/>
      <c r="AN1133" s="10"/>
      <c r="AO1133" s="10"/>
      <c r="AP1133" s="10"/>
      <c r="AQ1133" s="10"/>
      <c r="AR1133" s="10"/>
      <c r="AS1133" s="10"/>
      <c r="AT1133" s="10"/>
      <c r="AU1133" s="10"/>
      <c r="AV1133" s="10"/>
      <c r="AW1133" s="10"/>
      <c r="AX1133" s="10"/>
      <c r="AY1133" s="10"/>
      <c r="AZ1133" s="10"/>
      <c r="BA1133" s="10"/>
      <c r="BB1133" s="10"/>
      <c r="BC1133" s="10"/>
      <c r="BD1133" s="10"/>
      <c r="BE1133" s="173"/>
    </row>
    <row r="1134" spans="1:57">
      <c r="A1134" s="688">
        <v>0.17013888888888887</v>
      </c>
      <c r="B1134" s="689">
        <v>21.5</v>
      </c>
      <c r="C1134" s="689">
        <v>22.84</v>
      </c>
      <c r="D1134" s="689">
        <v>22.46</v>
      </c>
      <c r="E1134" s="689">
        <v>21.36</v>
      </c>
      <c r="F1134" s="689">
        <v>21.82</v>
      </c>
      <c r="G1134" s="689">
        <v>23.68</v>
      </c>
      <c r="H1134" s="689">
        <v>21.71</v>
      </c>
      <c r="I1134" s="689">
        <v>19.57</v>
      </c>
      <c r="J1134" s="683">
        <v>19.54</v>
      </c>
      <c r="K1134" s="689">
        <v>21.72</v>
      </c>
      <c r="L1134" s="689">
        <v>24.44</v>
      </c>
      <c r="M1134" s="689">
        <v>21.31</v>
      </c>
      <c r="N1134" s="689">
        <v>23.95</v>
      </c>
      <c r="O1134" s="689">
        <v>22.83</v>
      </c>
      <c r="P1134" s="689">
        <v>23.41</v>
      </c>
      <c r="Q1134" s="689">
        <v>18.97</v>
      </c>
      <c r="R1134" s="676"/>
      <c r="S1134" s="694">
        <v>0.17013888888888887</v>
      </c>
      <c r="T1134" s="689">
        <f t="shared" si="79"/>
        <v>0</v>
      </c>
      <c r="U1134" s="689">
        <f t="shared" si="79"/>
        <v>0</v>
      </c>
      <c r="V1134" s="689">
        <f t="shared" si="79"/>
        <v>0</v>
      </c>
      <c r="W1134" s="689">
        <f t="shared" si="79"/>
        <v>0</v>
      </c>
      <c r="X1134" s="689">
        <f t="shared" si="80"/>
        <v>0</v>
      </c>
      <c r="Y1134" s="689">
        <f t="shared" si="80"/>
        <v>9.9999999999980105E-3</v>
      </c>
      <c r="Z1134" s="689">
        <f t="shared" si="80"/>
        <v>0</v>
      </c>
      <c r="AA1134" s="689">
        <f t="shared" si="80"/>
        <v>0</v>
      </c>
      <c r="AB1134" s="683">
        <f t="shared" si="80"/>
        <v>0</v>
      </c>
      <c r="AC1134" s="689">
        <f t="shared" si="80"/>
        <v>0</v>
      </c>
      <c r="AD1134" s="689">
        <f t="shared" si="80"/>
        <v>0</v>
      </c>
      <c r="AE1134" s="689">
        <f t="shared" si="80"/>
        <v>0.10999999999999943</v>
      </c>
      <c r="AF1134" s="689">
        <f t="shared" si="80"/>
        <v>0</v>
      </c>
      <c r="AG1134" s="689">
        <f t="shared" si="77"/>
        <v>7.9999999999998295E-2</v>
      </c>
      <c r="AH1134" s="689">
        <f t="shared" si="77"/>
        <v>0</v>
      </c>
      <c r="AI1134" s="689">
        <f t="shared" si="77"/>
        <v>0</v>
      </c>
      <c r="AJ1134" s="10"/>
      <c r="AK1134" s="10"/>
      <c r="AL1134" s="10"/>
      <c r="AM1134" s="10"/>
      <c r="AN1134" s="10"/>
      <c r="AO1134" s="10"/>
      <c r="AP1134" s="10"/>
      <c r="AQ1134" s="10"/>
      <c r="AR1134" s="10"/>
      <c r="AS1134" s="10"/>
      <c r="AT1134" s="10"/>
      <c r="AU1134" s="10"/>
      <c r="AV1134" s="10"/>
      <c r="AW1134" s="10"/>
      <c r="AX1134" s="10"/>
      <c r="AY1134" s="10"/>
      <c r="AZ1134" s="10"/>
      <c r="BA1134" s="10"/>
      <c r="BB1134" s="10"/>
      <c r="BC1134" s="10"/>
      <c r="BD1134" s="10"/>
      <c r="BE1134" s="173"/>
    </row>
    <row r="1135" spans="1:57">
      <c r="A1135" s="688">
        <v>0.17361111111111113</v>
      </c>
      <c r="B1135" s="689">
        <v>21.5</v>
      </c>
      <c r="C1135" s="689">
        <v>22.84</v>
      </c>
      <c r="D1135" s="689">
        <v>22.46</v>
      </c>
      <c r="E1135" s="689">
        <v>21.39</v>
      </c>
      <c r="F1135" s="689">
        <v>21.9</v>
      </c>
      <c r="G1135" s="689">
        <v>23.68</v>
      </c>
      <c r="H1135" s="689">
        <v>21.71</v>
      </c>
      <c r="I1135" s="689">
        <v>19.57</v>
      </c>
      <c r="J1135" s="683">
        <v>19.54</v>
      </c>
      <c r="K1135" s="689">
        <v>21.72</v>
      </c>
      <c r="L1135" s="689">
        <v>24.44</v>
      </c>
      <c r="M1135" s="689">
        <v>21.31</v>
      </c>
      <c r="N1135" s="689">
        <v>23.95</v>
      </c>
      <c r="O1135" s="689">
        <v>22.83</v>
      </c>
      <c r="P1135" s="689">
        <v>23.41</v>
      </c>
      <c r="Q1135" s="689">
        <v>18.97</v>
      </c>
      <c r="R1135" s="676"/>
      <c r="S1135" s="694">
        <v>0.17361111111111113</v>
      </c>
      <c r="T1135" s="689">
        <f t="shared" si="79"/>
        <v>0</v>
      </c>
      <c r="U1135" s="689">
        <f t="shared" si="79"/>
        <v>0</v>
      </c>
      <c r="V1135" s="689">
        <f t="shared" si="79"/>
        <v>0</v>
      </c>
      <c r="W1135" s="689">
        <f t="shared" si="79"/>
        <v>3.0000000000001137E-2</v>
      </c>
      <c r="X1135" s="689">
        <f t="shared" si="80"/>
        <v>7.9999999999998295E-2</v>
      </c>
      <c r="Y1135" s="689">
        <f t="shared" si="80"/>
        <v>0</v>
      </c>
      <c r="Z1135" s="689">
        <f t="shared" si="80"/>
        <v>0</v>
      </c>
      <c r="AA1135" s="689">
        <f t="shared" si="80"/>
        <v>0</v>
      </c>
      <c r="AB1135" s="683">
        <f t="shared" si="80"/>
        <v>0</v>
      </c>
      <c r="AC1135" s="689">
        <f t="shared" si="80"/>
        <v>0</v>
      </c>
      <c r="AD1135" s="689">
        <f t="shared" si="80"/>
        <v>0</v>
      </c>
      <c r="AE1135" s="689">
        <f t="shared" si="80"/>
        <v>0</v>
      </c>
      <c r="AF1135" s="689">
        <f t="shared" si="80"/>
        <v>0</v>
      </c>
      <c r="AG1135" s="689">
        <f t="shared" si="77"/>
        <v>0</v>
      </c>
      <c r="AH1135" s="689">
        <f t="shared" si="77"/>
        <v>0</v>
      </c>
      <c r="AI1135" s="689">
        <f t="shared" si="77"/>
        <v>0</v>
      </c>
      <c r="AJ1135" s="10"/>
      <c r="AK1135" s="10"/>
      <c r="AL1135" s="10"/>
      <c r="AM1135" s="10"/>
      <c r="AN1135" s="10"/>
      <c r="AO1135" s="10"/>
      <c r="AP1135" s="10"/>
      <c r="AQ1135" s="10"/>
      <c r="AR1135" s="10"/>
      <c r="AS1135" s="10"/>
      <c r="AT1135" s="10"/>
      <c r="AU1135" s="10"/>
      <c r="AV1135" s="10"/>
      <c r="AW1135" s="10"/>
      <c r="AX1135" s="10"/>
      <c r="AY1135" s="10"/>
      <c r="AZ1135" s="10"/>
      <c r="BA1135" s="10"/>
      <c r="BB1135" s="10"/>
      <c r="BC1135" s="10"/>
      <c r="BD1135" s="10"/>
      <c r="BE1135" s="173"/>
    </row>
    <row r="1136" spans="1:57">
      <c r="A1136" s="688">
        <v>0.17708333333333334</v>
      </c>
      <c r="B1136" s="689">
        <v>21.5</v>
      </c>
      <c r="C1136" s="689">
        <v>22.84</v>
      </c>
      <c r="D1136" s="689">
        <v>22.46</v>
      </c>
      <c r="E1136" s="689">
        <v>21.39</v>
      </c>
      <c r="F1136" s="689">
        <v>22.09</v>
      </c>
      <c r="G1136" s="689">
        <v>23.68</v>
      </c>
      <c r="H1136" s="689">
        <v>21.71</v>
      </c>
      <c r="I1136" s="689">
        <v>19.82</v>
      </c>
      <c r="J1136" s="683">
        <v>19.54</v>
      </c>
      <c r="K1136" s="689">
        <v>21.72</v>
      </c>
      <c r="L1136" s="689">
        <v>24.44</v>
      </c>
      <c r="M1136" s="689">
        <v>21.31</v>
      </c>
      <c r="N1136" s="689">
        <v>23.95</v>
      </c>
      <c r="O1136" s="689">
        <v>22.83</v>
      </c>
      <c r="P1136" s="689">
        <v>23.41</v>
      </c>
      <c r="Q1136" s="689">
        <v>18.97</v>
      </c>
      <c r="R1136" s="676"/>
      <c r="S1136" s="694">
        <v>0.17708333333333334</v>
      </c>
      <c r="T1136" s="689">
        <f t="shared" si="79"/>
        <v>0</v>
      </c>
      <c r="U1136" s="689">
        <f t="shared" si="79"/>
        <v>0</v>
      </c>
      <c r="V1136" s="689">
        <f t="shared" si="79"/>
        <v>0</v>
      </c>
      <c r="W1136" s="689">
        <f t="shared" si="79"/>
        <v>0</v>
      </c>
      <c r="X1136" s="689">
        <f t="shared" si="80"/>
        <v>0.19000000000000128</v>
      </c>
      <c r="Y1136" s="689">
        <f t="shared" si="80"/>
        <v>0</v>
      </c>
      <c r="Z1136" s="689">
        <f t="shared" si="80"/>
        <v>0</v>
      </c>
      <c r="AA1136" s="689">
        <f t="shared" si="80"/>
        <v>0.25</v>
      </c>
      <c r="AB1136" s="683">
        <f t="shared" si="80"/>
        <v>0</v>
      </c>
      <c r="AC1136" s="689">
        <f t="shared" si="80"/>
        <v>0</v>
      </c>
      <c r="AD1136" s="689">
        <f t="shared" si="80"/>
        <v>0</v>
      </c>
      <c r="AE1136" s="689">
        <f t="shared" si="80"/>
        <v>0</v>
      </c>
      <c r="AF1136" s="689">
        <f t="shared" si="80"/>
        <v>0</v>
      </c>
      <c r="AG1136" s="689">
        <f t="shared" si="77"/>
        <v>0</v>
      </c>
      <c r="AH1136" s="689">
        <f t="shared" si="77"/>
        <v>0</v>
      </c>
      <c r="AI1136" s="689">
        <f t="shared" si="77"/>
        <v>0</v>
      </c>
      <c r="AJ1136" s="10"/>
      <c r="AK1136" s="10"/>
      <c r="AL1136" s="10"/>
      <c r="AM1136" s="10"/>
      <c r="AN1136" s="10"/>
      <c r="AO1136" s="10"/>
      <c r="AP1136" s="10"/>
      <c r="AQ1136" s="10"/>
      <c r="AR1136" s="10"/>
      <c r="AS1136" s="10"/>
      <c r="AT1136" s="10"/>
      <c r="AU1136" s="10"/>
      <c r="AV1136" s="10"/>
      <c r="AW1136" s="10"/>
      <c r="AX1136" s="10"/>
      <c r="AY1136" s="10"/>
      <c r="AZ1136" s="10"/>
      <c r="BA1136" s="10"/>
      <c r="BB1136" s="10"/>
      <c r="BC1136" s="10"/>
      <c r="BD1136" s="10"/>
      <c r="BE1136" s="173"/>
    </row>
    <row r="1137" spans="1:57">
      <c r="A1137" s="688">
        <v>0.18055555555555555</v>
      </c>
      <c r="B1137" s="689">
        <v>21.5</v>
      </c>
      <c r="C1137" s="689">
        <v>22.84</v>
      </c>
      <c r="D1137" s="689">
        <v>22.46</v>
      </c>
      <c r="E1137" s="689">
        <v>21.39</v>
      </c>
      <c r="F1137" s="689">
        <v>22.09</v>
      </c>
      <c r="G1137" s="689">
        <v>23.68</v>
      </c>
      <c r="H1137" s="689">
        <v>21.71</v>
      </c>
      <c r="I1137" s="689">
        <v>19.850000000000001</v>
      </c>
      <c r="J1137" s="683">
        <v>19.54</v>
      </c>
      <c r="K1137" s="689">
        <v>21.74</v>
      </c>
      <c r="L1137" s="689">
        <v>24.5</v>
      </c>
      <c r="M1137" s="689">
        <v>21.31</v>
      </c>
      <c r="N1137" s="689">
        <v>23.95</v>
      </c>
      <c r="O1137" s="689">
        <v>22.86</v>
      </c>
      <c r="P1137" s="689">
        <v>23.41</v>
      </c>
      <c r="Q1137" s="689">
        <v>18.97</v>
      </c>
      <c r="R1137" s="676"/>
      <c r="S1137" s="694">
        <v>0.18055555555555555</v>
      </c>
      <c r="T1137" s="689">
        <f t="shared" si="79"/>
        <v>0</v>
      </c>
      <c r="U1137" s="689">
        <f t="shared" si="79"/>
        <v>0</v>
      </c>
      <c r="V1137" s="689">
        <f t="shared" si="79"/>
        <v>0</v>
      </c>
      <c r="W1137" s="689">
        <f t="shared" si="79"/>
        <v>0</v>
      </c>
      <c r="X1137" s="689">
        <f t="shared" si="80"/>
        <v>0</v>
      </c>
      <c r="Y1137" s="689">
        <f t="shared" si="80"/>
        <v>0</v>
      </c>
      <c r="Z1137" s="689">
        <f t="shared" si="80"/>
        <v>0</v>
      </c>
      <c r="AA1137" s="689">
        <f t="shared" si="80"/>
        <v>3.0000000000001137E-2</v>
      </c>
      <c r="AB1137" s="683">
        <f t="shared" si="80"/>
        <v>0</v>
      </c>
      <c r="AC1137" s="689">
        <f t="shared" si="80"/>
        <v>1.9999999999999574E-2</v>
      </c>
      <c r="AD1137" s="689">
        <f t="shared" si="80"/>
        <v>5.9999999999998721E-2</v>
      </c>
      <c r="AE1137" s="689">
        <f t="shared" si="80"/>
        <v>0</v>
      </c>
      <c r="AF1137" s="689">
        <f t="shared" si="80"/>
        <v>0</v>
      </c>
      <c r="AG1137" s="689">
        <f t="shared" si="77"/>
        <v>3.0000000000001137E-2</v>
      </c>
      <c r="AH1137" s="689">
        <f t="shared" si="77"/>
        <v>0</v>
      </c>
      <c r="AI1137" s="689">
        <f t="shared" si="77"/>
        <v>0</v>
      </c>
      <c r="AJ1137" s="10"/>
      <c r="AK1137" s="10"/>
      <c r="AL1137" s="10"/>
      <c r="AM1137" s="10"/>
      <c r="AN1137" s="10"/>
      <c r="AO1137" s="10"/>
      <c r="AP1137" s="10"/>
      <c r="AQ1137" s="10"/>
      <c r="AR1137" s="10"/>
      <c r="AS1137" s="10"/>
      <c r="AT1137" s="10"/>
      <c r="AU1137" s="10"/>
      <c r="AV1137" s="10"/>
      <c r="AW1137" s="10"/>
      <c r="AX1137" s="10"/>
      <c r="AY1137" s="10"/>
      <c r="AZ1137" s="10"/>
      <c r="BA1137" s="10"/>
      <c r="BB1137" s="10"/>
      <c r="BC1137" s="10"/>
      <c r="BD1137" s="10"/>
      <c r="BE1137" s="173"/>
    </row>
    <row r="1138" spans="1:57">
      <c r="A1138" s="688">
        <v>0.18402777777777779</v>
      </c>
      <c r="B1138" s="689">
        <v>21.5</v>
      </c>
      <c r="C1138" s="689">
        <v>22.84</v>
      </c>
      <c r="D1138" s="689">
        <v>22.46</v>
      </c>
      <c r="E1138" s="689">
        <v>21.39</v>
      </c>
      <c r="F1138" s="689">
        <v>22.09</v>
      </c>
      <c r="G1138" s="689">
        <v>23.68</v>
      </c>
      <c r="H1138" s="689">
        <v>21.71</v>
      </c>
      <c r="I1138" s="689">
        <v>19.850000000000001</v>
      </c>
      <c r="J1138" s="683">
        <v>19.54</v>
      </c>
      <c r="K1138" s="689">
        <v>21.74</v>
      </c>
      <c r="L1138" s="689">
        <v>24.54</v>
      </c>
      <c r="M1138" s="689">
        <v>21.31</v>
      </c>
      <c r="N1138" s="689">
        <v>23.95</v>
      </c>
      <c r="O1138" s="689">
        <v>22.86</v>
      </c>
      <c r="P1138" s="689">
        <v>23.41</v>
      </c>
      <c r="Q1138" s="689">
        <v>18.97</v>
      </c>
      <c r="R1138" s="676"/>
      <c r="S1138" s="694">
        <v>0.18402777777777779</v>
      </c>
      <c r="T1138" s="689">
        <f t="shared" si="79"/>
        <v>0</v>
      </c>
      <c r="U1138" s="689">
        <f t="shared" si="79"/>
        <v>0</v>
      </c>
      <c r="V1138" s="689">
        <f t="shared" si="79"/>
        <v>0</v>
      </c>
      <c r="W1138" s="689">
        <f t="shared" si="79"/>
        <v>0</v>
      </c>
      <c r="X1138" s="689">
        <f t="shared" si="80"/>
        <v>0</v>
      </c>
      <c r="Y1138" s="689">
        <f t="shared" si="80"/>
        <v>0</v>
      </c>
      <c r="Z1138" s="689">
        <f t="shared" si="80"/>
        <v>0</v>
      </c>
      <c r="AA1138" s="689">
        <f t="shared" si="80"/>
        <v>0</v>
      </c>
      <c r="AB1138" s="683">
        <f t="shared" si="80"/>
        <v>0</v>
      </c>
      <c r="AC1138" s="689">
        <f t="shared" si="80"/>
        <v>0</v>
      </c>
      <c r="AD1138" s="689">
        <f t="shared" si="80"/>
        <v>3.9999999999999147E-2</v>
      </c>
      <c r="AE1138" s="689">
        <f t="shared" si="80"/>
        <v>0</v>
      </c>
      <c r="AF1138" s="689">
        <f t="shared" si="80"/>
        <v>0</v>
      </c>
      <c r="AG1138" s="689">
        <f t="shared" si="77"/>
        <v>0</v>
      </c>
      <c r="AH1138" s="689">
        <f t="shared" si="77"/>
        <v>0</v>
      </c>
      <c r="AI1138" s="689">
        <f t="shared" si="77"/>
        <v>0</v>
      </c>
      <c r="AJ1138" s="10"/>
      <c r="AK1138" s="10"/>
      <c r="AL1138" s="10"/>
      <c r="AM1138" s="10"/>
      <c r="AN1138" s="10"/>
      <c r="AO1138" s="10"/>
      <c r="AP1138" s="10"/>
      <c r="AQ1138" s="10"/>
      <c r="AR1138" s="10"/>
      <c r="AS1138" s="10"/>
      <c r="AT1138" s="10"/>
      <c r="AU1138" s="10"/>
      <c r="AV1138" s="10"/>
      <c r="AW1138" s="10"/>
      <c r="AX1138" s="10"/>
      <c r="AY1138" s="10"/>
      <c r="AZ1138" s="10"/>
      <c r="BA1138" s="10"/>
      <c r="BB1138" s="10"/>
      <c r="BC1138" s="10"/>
      <c r="BD1138" s="10"/>
      <c r="BE1138" s="173"/>
    </row>
    <row r="1139" spans="1:57">
      <c r="A1139" s="688">
        <v>0.1875</v>
      </c>
      <c r="B1139" s="689">
        <v>21.5</v>
      </c>
      <c r="C1139" s="689">
        <v>22.84</v>
      </c>
      <c r="D1139" s="689">
        <v>22.46</v>
      </c>
      <c r="E1139" s="689">
        <v>21.39</v>
      </c>
      <c r="F1139" s="689">
        <v>22.09</v>
      </c>
      <c r="G1139" s="689">
        <v>23.68</v>
      </c>
      <c r="H1139" s="689">
        <v>21.71</v>
      </c>
      <c r="I1139" s="689">
        <v>19.850000000000001</v>
      </c>
      <c r="J1139" s="683">
        <v>19.54</v>
      </c>
      <c r="K1139" s="689">
        <v>21.74</v>
      </c>
      <c r="L1139" s="689">
        <v>24.54</v>
      </c>
      <c r="M1139" s="689">
        <v>21.31</v>
      </c>
      <c r="N1139" s="689">
        <v>23.95</v>
      </c>
      <c r="O1139" s="689">
        <v>22.86</v>
      </c>
      <c r="P1139" s="689">
        <v>23.41</v>
      </c>
      <c r="Q1139" s="689">
        <v>18.97</v>
      </c>
      <c r="R1139" s="676"/>
      <c r="S1139" s="694">
        <v>0.1875</v>
      </c>
      <c r="T1139" s="689">
        <f t="shared" si="79"/>
        <v>0</v>
      </c>
      <c r="U1139" s="689">
        <f t="shared" si="79"/>
        <v>0</v>
      </c>
      <c r="V1139" s="689">
        <f t="shared" si="79"/>
        <v>0</v>
      </c>
      <c r="W1139" s="689">
        <f t="shared" si="79"/>
        <v>0</v>
      </c>
      <c r="X1139" s="689">
        <f t="shared" si="80"/>
        <v>0</v>
      </c>
      <c r="Y1139" s="689">
        <f t="shared" si="80"/>
        <v>0</v>
      </c>
      <c r="Z1139" s="689">
        <f t="shared" si="80"/>
        <v>0</v>
      </c>
      <c r="AA1139" s="689">
        <f t="shared" si="80"/>
        <v>0</v>
      </c>
      <c r="AB1139" s="683">
        <f t="shared" si="80"/>
        <v>0</v>
      </c>
      <c r="AC1139" s="689">
        <f t="shared" si="80"/>
        <v>0</v>
      </c>
      <c r="AD1139" s="689">
        <f t="shared" si="80"/>
        <v>0</v>
      </c>
      <c r="AE1139" s="689">
        <f t="shared" si="80"/>
        <v>0</v>
      </c>
      <c r="AF1139" s="689">
        <f t="shared" si="80"/>
        <v>0</v>
      </c>
      <c r="AG1139" s="689">
        <f t="shared" si="77"/>
        <v>0</v>
      </c>
      <c r="AH1139" s="689">
        <f t="shared" si="77"/>
        <v>0</v>
      </c>
      <c r="AI1139" s="689">
        <f t="shared" si="77"/>
        <v>0</v>
      </c>
      <c r="AJ1139" s="10"/>
      <c r="AK1139" s="10"/>
      <c r="AL1139" s="10"/>
      <c r="AM1139" s="10"/>
      <c r="AN1139" s="10"/>
      <c r="AO1139" s="10"/>
      <c r="AP1139" s="10"/>
      <c r="AQ1139" s="10"/>
      <c r="AR1139" s="10"/>
      <c r="AS1139" s="10"/>
      <c r="AT1139" s="10"/>
      <c r="AU1139" s="10"/>
      <c r="AV1139" s="10"/>
      <c r="AW1139" s="10"/>
      <c r="AX1139" s="10"/>
      <c r="AY1139" s="10"/>
      <c r="AZ1139" s="10"/>
      <c r="BA1139" s="10"/>
      <c r="BB1139" s="10"/>
      <c r="BC1139" s="10"/>
      <c r="BD1139" s="10"/>
      <c r="BE1139" s="173"/>
    </row>
    <row r="1140" spans="1:57">
      <c r="A1140" s="688">
        <v>0.19097222222222221</v>
      </c>
      <c r="B1140" s="689">
        <v>21.5</v>
      </c>
      <c r="C1140" s="689">
        <v>22.84</v>
      </c>
      <c r="D1140" s="689">
        <v>22.46</v>
      </c>
      <c r="E1140" s="689">
        <v>21.39</v>
      </c>
      <c r="F1140" s="689">
        <v>22.09</v>
      </c>
      <c r="G1140" s="689">
        <v>23.68</v>
      </c>
      <c r="H1140" s="689">
        <v>21.81</v>
      </c>
      <c r="I1140" s="689">
        <v>19.850000000000001</v>
      </c>
      <c r="J1140" s="683">
        <v>19.54</v>
      </c>
      <c r="K1140" s="689">
        <v>21.74</v>
      </c>
      <c r="L1140" s="689">
        <v>24.54</v>
      </c>
      <c r="M1140" s="689">
        <v>21.31</v>
      </c>
      <c r="N1140" s="689">
        <v>23.95</v>
      </c>
      <c r="O1140" s="689">
        <v>22.86</v>
      </c>
      <c r="P1140" s="689">
        <v>23.41</v>
      </c>
      <c r="Q1140" s="689">
        <v>18.97</v>
      </c>
      <c r="R1140" s="676"/>
      <c r="S1140" s="694">
        <v>0.19097222222222221</v>
      </c>
      <c r="T1140" s="689">
        <f t="shared" si="79"/>
        <v>0</v>
      </c>
      <c r="U1140" s="689">
        <f t="shared" si="79"/>
        <v>0</v>
      </c>
      <c r="V1140" s="689">
        <f t="shared" si="79"/>
        <v>0</v>
      </c>
      <c r="W1140" s="689">
        <f t="shared" si="79"/>
        <v>0</v>
      </c>
      <c r="X1140" s="689">
        <f t="shared" si="80"/>
        <v>0</v>
      </c>
      <c r="Y1140" s="689">
        <f t="shared" si="80"/>
        <v>0</v>
      </c>
      <c r="Z1140" s="689">
        <f t="shared" si="80"/>
        <v>9.9999999999997868E-2</v>
      </c>
      <c r="AA1140" s="689">
        <f t="shared" si="80"/>
        <v>0</v>
      </c>
      <c r="AB1140" s="683">
        <f t="shared" si="80"/>
        <v>0</v>
      </c>
      <c r="AC1140" s="689">
        <f t="shared" si="80"/>
        <v>0</v>
      </c>
      <c r="AD1140" s="689">
        <f t="shared" si="80"/>
        <v>0</v>
      </c>
      <c r="AE1140" s="689">
        <f t="shared" si="80"/>
        <v>0</v>
      </c>
      <c r="AF1140" s="689">
        <f t="shared" si="80"/>
        <v>0</v>
      </c>
      <c r="AG1140" s="689">
        <f t="shared" si="77"/>
        <v>0</v>
      </c>
      <c r="AH1140" s="689">
        <f t="shared" si="77"/>
        <v>0</v>
      </c>
      <c r="AI1140" s="689">
        <f t="shared" si="77"/>
        <v>0</v>
      </c>
      <c r="AJ1140" s="10"/>
      <c r="AK1140" s="10"/>
      <c r="AL1140" s="10"/>
      <c r="AM1140" s="10"/>
      <c r="AN1140" s="10"/>
      <c r="AO1140" s="10"/>
      <c r="AP1140" s="10"/>
      <c r="AQ1140" s="10"/>
      <c r="AR1140" s="10"/>
      <c r="AS1140" s="10"/>
      <c r="AT1140" s="10"/>
      <c r="AU1140" s="10"/>
      <c r="AV1140" s="10"/>
      <c r="AW1140" s="10"/>
      <c r="AX1140" s="10"/>
      <c r="AY1140" s="10"/>
      <c r="AZ1140" s="10"/>
      <c r="BA1140" s="10"/>
      <c r="BB1140" s="10"/>
      <c r="BC1140" s="10"/>
      <c r="BD1140" s="10"/>
      <c r="BE1140" s="173"/>
    </row>
    <row r="1141" spans="1:57">
      <c r="A1141" s="688">
        <v>0.19444444444444445</v>
      </c>
      <c r="B1141" s="689">
        <v>21.5</v>
      </c>
      <c r="C1141" s="689">
        <v>22.84</v>
      </c>
      <c r="D1141" s="689">
        <v>22.46</v>
      </c>
      <c r="E1141" s="689">
        <v>21.39</v>
      </c>
      <c r="F1141" s="689">
        <v>22.09</v>
      </c>
      <c r="G1141" s="689">
        <v>23.68</v>
      </c>
      <c r="H1141" s="689">
        <v>21.81</v>
      </c>
      <c r="I1141" s="689">
        <v>19.850000000000001</v>
      </c>
      <c r="J1141" s="683">
        <v>19.54</v>
      </c>
      <c r="K1141" s="689">
        <v>21.74</v>
      </c>
      <c r="L1141" s="689">
        <v>24.54</v>
      </c>
      <c r="M1141" s="689">
        <v>21.31</v>
      </c>
      <c r="N1141" s="689">
        <v>23.95</v>
      </c>
      <c r="O1141" s="689">
        <v>22.86</v>
      </c>
      <c r="P1141" s="689">
        <v>23.41</v>
      </c>
      <c r="Q1141" s="689">
        <v>18.97</v>
      </c>
      <c r="R1141" s="676"/>
      <c r="S1141" s="694">
        <v>0.19444444444444445</v>
      </c>
      <c r="T1141" s="689">
        <f t="shared" si="79"/>
        <v>0</v>
      </c>
      <c r="U1141" s="689">
        <f t="shared" si="79"/>
        <v>0</v>
      </c>
      <c r="V1141" s="689">
        <f t="shared" si="79"/>
        <v>0</v>
      </c>
      <c r="W1141" s="689">
        <f t="shared" si="79"/>
        <v>0</v>
      </c>
      <c r="X1141" s="689">
        <f t="shared" si="80"/>
        <v>0</v>
      </c>
      <c r="Y1141" s="689">
        <f t="shared" si="80"/>
        <v>0</v>
      </c>
      <c r="Z1141" s="689">
        <f t="shared" si="80"/>
        <v>0</v>
      </c>
      <c r="AA1141" s="689">
        <f t="shared" si="80"/>
        <v>0</v>
      </c>
      <c r="AB1141" s="683">
        <f t="shared" si="80"/>
        <v>0</v>
      </c>
      <c r="AC1141" s="689">
        <f t="shared" si="80"/>
        <v>0</v>
      </c>
      <c r="AD1141" s="689">
        <f t="shared" si="80"/>
        <v>0</v>
      </c>
      <c r="AE1141" s="689">
        <f t="shared" si="80"/>
        <v>0</v>
      </c>
      <c r="AF1141" s="689">
        <f t="shared" si="80"/>
        <v>0</v>
      </c>
      <c r="AG1141" s="689">
        <f t="shared" si="77"/>
        <v>0</v>
      </c>
      <c r="AH1141" s="689">
        <f t="shared" si="77"/>
        <v>0</v>
      </c>
      <c r="AI1141" s="689">
        <f t="shared" si="77"/>
        <v>0</v>
      </c>
      <c r="AJ1141" s="10"/>
      <c r="AK1141" s="10"/>
      <c r="AL1141" s="10"/>
      <c r="AM1141" s="10"/>
      <c r="AN1141" s="10"/>
      <c r="AO1141" s="10"/>
      <c r="AP1141" s="10"/>
      <c r="AQ1141" s="10"/>
      <c r="AR1141" s="10"/>
      <c r="AS1141" s="10"/>
      <c r="AT1141" s="10"/>
      <c r="AU1141" s="10"/>
      <c r="AV1141" s="10"/>
      <c r="AW1141" s="10"/>
      <c r="AX1141" s="10"/>
      <c r="AY1141" s="10"/>
      <c r="AZ1141" s="10"/>
      <c r="BA1141" s="10"/>
      <c r="BB1141" s="10"/>
      <c r="BC1141" s="10"/>
      <c r="BD1141" s="10"/>
      <c r="BE1141" s="173"/>
    </row>
    <row r="1142" spans="1:57">
      <c r="A1142" s="688">
        <v>0.19791666666666666</v>
      </c>
      <c r="B1142" s="689">
        <v>21.5</v>
      </c>
      <c r="C1142" s="689">
        <v>22.84</v>
      </c>
      <c r="D1142" s="689">
        <v>22.46</v>
      </c>
      <c r="E1142" s="689">
        <v>21.39</v>
      </c>
      <c r="F1142" s="689">
        <v>22.09</v>
      </c>
      <c r="G1142" s="689">
        <v>23.68</v>
      </c>
      <c r="H1142" s="689">
        <v>21.81</v>
      </c>
      <c r="I1142" s="689">
        <v>19.850000000000001</v>
      </c>
      <c r="J1142" s="683">
        <v>19.54</v>
      </c>
      <c r="K1142" s="689">
        <v>21.74</v>
      </c>
      <c r="L1142" s="689">
        <v>24.54</v>
      </c>
      <c r="M1142" s="689">
        <v>21.62</v>
      </c>
      <c r="N1142" s="689">
        <v>23.95</v>
      </c>
      <c r="O1142" s="689">
        <v>22.86</v>
      </c>
      <c r="P1142" s="689">
        <v>23.41</v>
      </c>
      <c r="Q1142" s="689">
        <v>18.97</v>
      </c>
      <c r="R1142" s="676"/>
      <c r="S1142" s="694">
        <v>0.19791666666666666</v>
      </c>
      <c r="T1142" s="689">
        <f t="shared" si="79"/>
        <v>0</v>
      </c>
      <c r="U1142" s="689">
        <f t="shared" si="79"/>
        <v>0</v>
      </c>
      <c r="V1142" s="689">
        <f t="shared" si="79"/>
        <v>0</v>
      </c>
      <c r="W1142" s="689">
        <f t="shared" si="79"/>
        <v>0</v>
      </c>
      <c r="X1142" s="689">
        <f t="shared" si="80"/>
        <v>0</v>
      </c>
      <c r="Y1142" s="689">
        <f t="shared" si="80"/>
        <v>0</v>
      </c>
      <c r="Z1142" s="689">
        <f t="shared" si="80"/>
        <v>0</v>
      </c>
      <c r="AA1142" s="689">
        <f t="shared" si="80"/>
        <v>0</v>
      </c>
      <c r="AB1142" s="683">
        <f t="shared" si="80"/>
        <v>0</v>
      </c>
      <c r="AC1142" s="689">
        <f t="shared" si="80"/>
        <v>0</v>
      </c>
      <c r="AD1142" s="689">
        <f t="shared" si="80"/>
        <v>0</v>
      </c>
      <c r="AE1142" s="689">
        <f t="shared" si="80"/>
        <v>0.31000000000000227</v>
      </c>
      <c r="AF1142" s="689">
        <f t="shared" si="80"/>
        <v>0</v>
      </c>
      <c r="AG1142" s="689">
        <f t="shared" si="77"/>
        <v>0</v>
      </c>
      <c r="AH1142" s="689">
        <f t="shared" si="77"/>
        <v>0</v>
      </c>
      <c r="AI1142" s="689">
        <f t="shared" si="77"/>
        <v>0</v>
      </c>
      <c r="AJ1142" s="10"/>
      <c r="AK1142" s="10"/>
      <c r="AL1142" s="10"/>
      <c r="AM1142" s="10"/>
      <c r="AN1142" s="10"/>
      <c r="AO1142" s="10"/>
      <c r="AP1142" s="10"/>
      <c r="AQ1142" s="10"/>
      <c r="AR1142" s="10"/>
      <c r="AS1142" s="10"/>
      <c r="AT1142" s="10"/>
      <c r="AU1142" s="10"/>
      <c r="AV1142" s="10"/>
      <c r="AW1142" s="10"/>
      <c r="AX1142" s="10"/>
      <c r="AY1142" s="10"/>
      <c r="AZ1142" s="10"/>
      <c r="BA1142" s="10"/>
      <c r="BB1142" s="10"/>
      <c r="BC1142" s="10"/>
      <c r="BD1142" s="10"/>
      <c r="BE1142" s="173"/>
    </row>
    <row r="1143" spans="1:57">
      <c r="A1143" s="688">
        <v>0.20138888888888887</v>
      </c>
      <c r="B1143" s="689">
        <v>21.5</v>
      </c>
      <c r="C1143" s="689">
        <v>22.84</v>
      </c>
      <c r="D1143" s="689">
        <v>22.46</v>
      </c>
      <c r="E1143" s="689">
        <v>21.47</v>
      </c>
      <c r="F1143" s="689">
        <v>22.09</v>
      </c>
      <c r="G1143" s="689">
        <v>23.68</v>
      </c>
      <c r="H1143" s="689">
        <v>21.81</v>
      </c>
      <c r="I1143" s="689">
        <v>19.850000000000001</v>
      </c>
      <c r="J1143" s="683">
        <v>19.54</v>
      </c>
      <c r="K1143" s="689">
        <v>21.74</v>
      </c>
      <c r="L1143" s="689">
        <v>24.54</v>
      </c>
      <c r="M1143" s="689">
        <v>21.65</v>
      </c>
      <c r="N1143" s="689">
        <v>23.95</v>
      </c>
      <c r="O1143" s="689">
        <v>22.88</v>
      </c>
      <c r="P1143" s="689">
        <v>23.41</v>
      </c>
      <c r="Q1143" s="689">
        <v>18.97</v>
      </c>
      <c r="R1143" s="676"/>
      <c r="S1143" s="694">
        <v>0.20138888888888887</v>
      </c>
      <c r="T1143" s="689">
        <f t="shared" si="79"/>
        <v>0</v>
      </c>
      <c r="U1143" s="689">
        <f t="shared" si="79"/>
        <v>0</v>
      </c>
      <c r="V1143" s="689">
        <f t="shared" si="79"/>
        <v>0</v>
      </c>
      <c r="W1143" s="689">
        <f t="shared" si="79"/>
        <v>7.9999999999998295E-2</v>
      </c>
      <c r="X1143" s="689">
        <f t="shared" si="80"/>
        <v>0</v>
      </c>
      <c r="Y1143" s="689">
        <f t="shared" si="80"/>
        <v>0</v>
      </c>
      <c r="Z1143" s="689">
        <f t="shared" si="80"/>
        <v>0</v>
      </c>
      <c r="AA1143" s="689">
        <f t="shared" si="80"/>
        <v>0</v>
      </c>
      <c r="AB1143" s="683">
        <f t="shared" si="80"/>
        <v>0</v>
      </c>
      <c r="AC1143" s="689">
        <f t="shared" si="80"/>
        <v>0</v>
      </c>
      <c r="AD1143" s="689">
        <f t="shared" si="80"/>
        <v>0</v>
      </c>
      <c r="AE1143" s="689">
        <f t="shared" si="80"/>
        <v>2.9999999999997584E-2</v>
      </c>
      <c r="AF1143" s="689">
        <f t="shared" si="80"/>
        <v>0</v>
      </c>
      <c r="AG1143" s="689">
        <f t="shared" si="77"/>
        <v>1.9999999999999574E-2</v>
      </c>
      <c r="AH1143" s="689">
        <f t="shared" si="77"/>
        <v>0</v>
      </c>
      <c r="AI1143" s="689">
        <f t="shared" si="77"/>
        <v>0</v>
      </c>
      <c r="AJ1143" s="10"/>
      <c r="AK1143" s="10"/>
      <c r="AL1143" s="10"/>
      <c r="AM1143" s="10"/>
      <c r="AN1143" s="10"/>
      <c r="AO1143" s="10"/>
      <c r="AP1143" s="10"/>
      <c r="AQ1143" s="10"/>
      <c r="AR1143" s="10"/>
      <c r="AS1143" s="10"/>
      <c r="AT1143" s="10"/>
      <c r="AU1143" s="10"/>
      <c r="AV1143" s="10"/>
      <c r="AW1143" s="10"/>
      <c r="AX1143" s="10"/>
      <c r="AY1143" s="10"/>
      <c r="AZ1143" s="10"/>
      <c r="BA1143" s="10"/>
      <c r="BB1143" s="10"/>
      <c r="BC1143" s="10"/>
      <c r="BD1143" s="10"/>
      <c r="BE1143" s="173"/>
    </row>
    <row r="1144" spans="1:57" ht="16" thickBot="1">
      <c r="A1144" s="688">
        <v>0.20486111111111113</v>
      </c>
      <c r="B1144" s="689">
        <v>21.5</v>
      </c>
      <c r="C1144" s="689">
        <v>22.84</v>
      </c>
      <c r="D1144" s="689">
        <v>22.46</v>
      </c>
      <c r="E1144" s="689">
        <v>21.57</v>
      </c>
      <c r="F1144" s="689">
        <v>22.09</v>
      </c>
      <c r="G1144" s="689">
        <v>23.82</v>
      </c>
      <c r="H1144" s="689">
        <v>21.81</v>
      </c>
      <c r="I1144" s="689">
        <v>19.850000000000001</v>
      </c>
      <c r="J1144" s="683">
        <v>19.54</v>
      </c>
      <c r="K1144" s="689">
        <v>21.74</v>
      </c>
      <c r="L1144" s="689">
        <v>24.54</v>
      </c>
      <c r="M1144" s="689">
        <v>21.68</v>
      </c>
      <c r="N1144" s="689">
        <v>23.95</v>
      </c>
      <c r="O1144" s="689">
        <v>22.88</v>
      </c>
      <c r="P1144" s="689">
        <v>23.41</v>
      </c>
      <c r="Q1144" s="689">
        <v>18.97</v>
      </c>
      <c r="R1144" s="676"/>
      <c r="S1144" s="694">
        <v>0.20486111111111113</v>
      </c>
      <c r="T1144" s="689">
        <f t="shared" si="79"/>
        <v>0</v>
      </c>
      <c r="U1144" s="689">
        <f t="shared" si="79"/>
        <v>0</v>
      </c>
      <c r="V1144" s="689">
        <f t="shared" si="79"/>
        <v>0</v>
      </c>
      <c r="W1144" s="689">
        <f t="shared" si="79"/>
        <v>0.10000000000000142</v>
      </c>
      <c r="X1144" s="689">
        <f t="shared" si="80"/>
        <v>0</v>
      </c>
      <c r="Y1144" s="689">
        <f t="shared" si="80"/>
        <v>0.14000000000000057</v>
      </c>
      <c r="Z1144" s="689">
        <f t="shared" si="80"/>
        <v>0</v>
      </c>
      <c r="AA1144" s="689">
        <f t="shared" si="80"/>
        <v>0</v>
      </c>
      <c r="AB1144" s="683">
        <f t="shared" si="80"/>
        <v>0</v>
      </c>
      <c r="AC1144" s="689">
        <f t="shared" si="80"/>
        <v>0</v>
      </c>
      <c r="AD1144" s="689">
        <f t="shared" si="80"/>
        <v>0</v>
      </c>
      <c r="AE1144" s="689">
        <f t="shared" si="80"/>
        <v>3.0000000000001137E-2</v>
      </c>
      <c r="AF1144" s="689">
        <f t="shared" si="80"/>
        <v>0</v>
      </c>
      <c r="AG1144" s="689">
        <f t="shared" si="77"/>
        <v>0</v>
      </c>
      <c r="AH1144" s="689">
        <f t="shared" si="77"/>
        <v>0</v>
      </c>
      <c r="AI1144" s="689">
        <f t="shared" si="77"/>
        <v>0</v>
      </c>
      <c r="AJ1144" s="10"/>
      <c r="AK1144" s="10"/>
      <c r="AL1144" s="10"/>
      <c r="AM1144" s="10"/>
      <c r="AN1144" s="10"/>
      <c r="AO1144" s="10"/>
      <c r="AP1144" s="10"/>
      <c r="AQ1144" s="10"/>
      <c r="AR1144" s="10"/>
      <c r="AS1144" s="10"/>
      <c r="AT1144" s="10"/>
      <c r="AU1144" s="10"/>
      <c r="AV1144" s="10"/>
      <c r="AW1144" s="10"/>
      <c r="AX1144" s="10"/>
      <c r="AY1144" s="10"/>
      <c r="AZ1144" s="10"/>
      <c r="BA1144" s="10"/>
      <c r="BB1144" s="10"/>
      <c r="BC1144" s="10"/>
      <c r="BD1144" s="10"/>
      <c r="BE1144" s="173"/>
    </row>
    <row r="1145" spans="1:57" ht="16" thickTop="1">
      <c r="A1145" s="693">
        <v>0.20833333333333334</v>
      </c>
      <c r="B1145" s="685">
        <v>21.5</v>
      </c>
      <c r="C1145" s="685">
        <v>22.89</v>
      </c>
      <c r="D1145" s="685">
        <v>22.46</v>
      </c>
      <c r="E1145" s="685">
        <v>21.57</v>
      </c>
      <c r="F1145" s="685">
        <v>22.09</v>
      </c>
      <c r="G1145" s="685">
        <v>23.89</v>
      </c>
      <c r="H1145" s="685">
        <v>21.81</v>
      </c>
      <c r="I1145" s="685">
        <v>19.850000000000001</v>
      </c>
      <c r="J1145" s="686">
        <v>19.54</v>
      </c>
      <c r="K1145" s="685">
        <v>21.79</v>
      </c>
      <c r="L1145" s="685">
        <v>24.62</v>
      </c>
      <c r="M1145" s="685">
        <v>21.68</v>
      </c>
      <c r="N1145" s="685">
        <v>23.95</v>
      </c>
      <c r="O1145" s="685">
        <v>22.88</v>
      </c>
      <c r="P1145" s="685">
        <v>23.41</v>
      </c>
      <c r="Q1145" s="685">
        <v>18.97</v>
      </c>
      <c r="R1145" s="676"/>
      <c r="S1145" s="684">
        <v>0.20833333333333334</v>
      </c>
      <c r="T1145" s="685">
        <f t="shared" si="79"/>
        <v>0</v>
      </c>
      <c r="U1145" s="685">
        <f t="shared" si="79"/>
        <v>5.0000000000000711E-2</v>
      </c>
      <c r="V1145" s="685">
        <f t="shared" si="79"/>
        <v>0</v>
      </c>
      <c r="W1145" s="685">
        <f t="shared" si="79"/>
        <v>0</v>
      </c>
      <c r="X1145" s="685">
        <f t="shared" si="80"/>
        <v>0</v>
      </c>
      <c r="Y1145" s="685">
        <f t="shared" si="80"/>
        <v>7.0000000000000284E-2</v>
      </c>
      <c r="Z1145" s="685">
        <f t="shared" si="80"/>
        <v>0</v>
      </c>
      <c r="AA1145" s="685">
        <f t="shared" si="80"/>
        <v>0</v>
      </c>
      <c r="AB1145" s="686">
        <f t="shared" si="80"/>
        <v>0</v>
      </c>
      <c r="AC1145" s="685">
        <f t="shared" si="80"/>
        <v>5.0000000000000711E-2</v>
      </c>
      <c r="AD1145" s="685">
        <f t="shared" si="80"/>
        <v>8.0000000000001847E-2</v>
      </c>
      <c r="AE1145" s="685">
        <f t="shared" si="80"/>
        <v>0</v>
      </c>
      <c r="AF1145" s="685">
        <f t="shared" si="80"/>
        <v>0</v>
      </c>
      <c r="AG1145" s="685">
        <f t="shared" si="77"/>
        <v>0</v>
      </c>
      <c r="AH1145" s="685">
        <f t="shared" si="77"/>
        <v>0</v>
      </c>
      <c r="AI1145" s="685">
        <f t="shared" si="77"/>
        <v>0</v>
      </c>
      <c r="AJ1145" s="10"/>
      <c r="AK1145" s="10"/>
      <c r="AL1145" s="10"/>
      <c r="AM1145" s="10"/>
      <c r="AN1145" s="10"/>
      <c r="AO1145" s="10"/>
      <c r="AP1145" s="10"/>
      <c r="AQ1145" s="10"/>
      <c r="AR1145" s="10"/>
      <c r="AS1145" s="10"/>
      <c r="AT1145" s="10"/>
      <c r="AU1145" s="10"/>
      <c r="AV1145" s="10"/>
      <c r="AW1145" s="10"/>
      <c r="AX1145" s="10"/>
      <c r="AY1145" s="10"/>
      <c r="AZ1145" s="10"/>
      <c r="BA1145" s="10"/>
      <c r="BB1145" s="10"/>
      <c r="BC1145" s="10"/>
      <c r="BD1145" s="10"/>
      <c r="BE1145" s="173"/>
    </row>
    <row r="1146" spans="1:57">
      <c r="A1146" s="688">
        <v>0.21180555555555555</v>
      </c>
      <c r="B1146" s="689">
        <v>21.5</v>
      </c>
      <c r="C1146" s="689">
        <v>22.95</v>
      </c>
      <c r="D1146" s="689">
        <v>22.46</v>
      </c>
      <c r="E1146" s="689">
        <v>21.57</v>
      </c>
      <c r="F1146" s="689">
        <v>22.09</v>
      </c>
      <c r="G1146" s="689">
        <v>23.89</v>
      </c>
      <c r="H1146" s="689">
        <v>21.82</v>
      </c>
      <c r="I1146" s="689">
        <v>19.850000000000001</v>
      </c>
      <c r="J1146" s="683">
        <v>19.54</v>
      </c>
      <c r="K1146" s="689">
        <v>21.8</v>
      </c>
      <c r="L1146" s="689">
        <v>24.71</v>
      </c>
      <c r="M1146" s="689">
        <v>21.68</v>
      </c>
      <c r="N1146" s="689">
        <v>23.95</v>
      </c>
      <c r="O1146" s="689">
        <v>22.88</v>
      </c>
      <c r="P1146" s="689">
        <v>23.41</v>
      </c>
      <c r="Q1146" s="689">
        <v>18.97</v>
      </c>
      <c r="R1146" s="676"/>
      <c r="S1146" s="694">
        <v>0.21180555555555555</v>
      </c>
      <c r="T1146" s="689">
        <f t="shared" si="79"/>
        <v>0</v>
      </c>
      <c r="U1146" s="689">
        <f t="shared" si="79"/>
        <v>5.9999999999998721E-2</v>
      </c>
      <c r="V1146" s="689">
        <f t="shared" si="79"/>
        <v>0</v>
      </c>
      <c r="W1146" s="689">
        <f t="shared" si="79"/>
        <v>0</v>
      </c>
      <c r="X1146" s="689">
        <f t="shared" si="80"/>
        <v>0</v>
      </c>
      <c r="Y1146" s="689">
        <f t="shared" si="80"/>
        <v>0</v>
      </c>
      <c r="Z1146" s="689">
        <f t="shared" si="80"/>
        <v>1.0000000000001563E-2</v>
      </c>
      <c r="AA1146" s="689">
        <f t="shared" si="80"/>
        <v>0</v>
      </c>
      <c r="AB1146" s="683">
        <f t="shared" si="80"/>
        <v>0</v>
      </c>
      <c r="AC1146" s="689">
        <f t="shared" si="80"/>
        <v>1.0000000000001563E-2</v>
      </c>
      <c r="AD1146" s="689">
        <f t="shared" si="80"/>
        <v>8.9999999999999858E-2</v>
      </c>
      <c r="AE1146" s="689">
        <f t="shared" si="80"/>
        <v>0</v>
      </c>
      <c r="AF1146" s="689">
        <f t="shared" si="80"/>
        <v>0</v>
      </c>
      <c r="AG1146" s="689">
        <f t="shared" si="77"/>
        <v>0</v>
      </c>
      <c r="AH1146" s="689">
        <f t="shared" si="77"/>
        <v>0</v>
      </c>
      <c r="AI1146" s="689">
        <f t="shared" si="77"/>
        <v>0</v>
      </c>
      <c r="AJ1146" s="10"/>
      <c r="AK1146" s="10"/>
      <c r="AL1146" s="10"/>
      <c r="AM1146" s="10"/>
      <c r="AN1146" s="10"/>
      <c r="AO1146" s="10"/>
      <c r="AP1146" s="10"/>
      <c r="AQ1146" s="10"/>
      <c r="AR1146" s="10"/>
      <c r="AS1146" s="10"/>
      <c r="AT1146" s="10"/>
      <c r="AU1146" s="10"/>
      <c r="AV1146" s="10"/>
      <c r="AW1146" s="10"/>
      <c r="AX1146" s="10"/>
      <c r="AY1146" s="10"/>
      <c r="AZ1146" s="10"/>
      <c r="BA1146" s="10"/>
      <c r="BB1146" s="10"/>
      <c r="BC1146" s="10"/>
      <c r="BD1146" s="10"/>
      <c r="BE1146" s="173"/>
    </row>
    <row r="1147" spans="1:57">
      <c r="A1147" s="688">
        <v>0.21527777777777779</v>
      </c>
      <c r="B1147" s="689">
        <v>21.5</v>
      </c>
      <c r="C1147" s="689">
        <v>22.95</v>
      </c>
      <c r="D1147" s="689">
        <v>22.46</v>
      </c>
      <c r="E1147" s="689">
        <v>21.57</v>
      </c>
      <c r="F1147" s="689">
        <v>22.09</v>
      </c>
      <c r="G1147" s="689">
        <v>23.89</v>
      </c>
      <c r="H1147" s="689">
        <v>21.82</v>
      </c>
      <c r="I1147" s="689">
        <v>19.850000000000001</v>
      </c>
      <c r="J1147" s="683">
        <v>19.54</v>
      </c>
      <c r="K1147" s="689">
        <v>21.8</v>
      </c>
      <c r="L1147" s="689">
        <v>24.71</v>
      </c>
      <c r="M1147" s="689">
        <v>21.68</v>
      </c>
      <c r="N1147" s="689">
        <v>23.95</v>
      </c>
      <c r="O1147" s="689">
        <v>22.88</v>
      </c>
      <c r="P1147" s="689">
        <v>23.41</v>
      </c>
      <c r="Q1147" s="689">
        <v>18.97</v>
      </c>
      <c r="R1147" s="676"/>
      <c r="S1147" s="694">
        <v>0.21527777777777779</v>
      </c>
      <c r="T1147" s="689">
        <f t="shared" si="79"/>
        <v>0</v>
      </c>
      <c r="U1147" s="689">
        <f t="shared" si="79"/>
        <v>0</v>
      </c>
      <c r="V1147" s="689">
        <f t="shared" si="79"/>
        <v>0</v>
      </c>
      <c r="W1147" s="689">
        <f t="shared" si="79"/>
        <v>0</v>
      </c>
      <c r="X1147" s="689">
        <f t="shared" si="80"/>
        <v>0</v>
      </c>
      <c r="Y1147" s="689">
        <f t="shared" si="80"/>
        <v>0</v>
      </c>
      <c r="Z1147" s="689">
        <f t="shared" si="80"/>
        <v>0</v>
      </c>
      <c r="AA1147" s="689">
        <f t="shared" si="80"/>
        <v>0</v>
      </c>
      <c r="AB1147" s="683">
        <f t="shared" si="80"/>
        <v>0</v>
      </c>
      <c r="AC1147" s="689">
        <f t="shared" si="80"/>
        <v>0</v>
      </c>
      <c r="AD1147" s="689">
        <f t="shared" si="80"/>
        <v>0</v>
      </c>
      <c r="AE1147" s="689">
        <f t="shared" si="80"/>
        <v>0</v>
      </c>
      <c r="AF1147" s="689">
        <f t="shared" si="80"/>
        <v>0</v>
      </c>
      <c r="AG1147" s="689">
        <f t="shared" si="77"/>
        <v>0</v>
      </c>
      <c r="AH1147" s="689">
        <f t="shared" si="77"/>
        <v>0</v>
      </c>
      <c r="AI1147" s="689">
        <f t="shared" si="77"/>
        <v>0</v>
      </c>
      <c r="AJ1147" s="10"/>
      <c r="AK1147" s="10"/>
      <c r="AL1147" s="10"/>
      <c r="AM1147" s="10"/>
      <c r="AN1147" s="10"/>
      <c r="AO1147" s="10"/>
      <c r="AP1147" s="10"/>
      <c r="AQ1147" s="10"/>
      <c r="AR1147" s="10"/>
      <c r="AS1147" s="10"/>
      <c r="AT1147" s="10"/>
      <c r="AU1147" s="10"/>
      <c r="AV1147" s="10"/>
      <c r="AW1147" s="10"/>
      <c r="AX1147" s="10"/>
      <c r="AY1147" s="10"/>
      <c r="AZ1147" s="10"/>
      <c r="BA1147" s="10"/>
      <c r="BB1147" s="10"/>
      <c r="BC1147" s="10"/>
      <c r="BD1147" s="10"/>
      <c r="BE1147" s="173"/>
    </row>
    <row r="1148" spans="1:57">
      <c r="A1148" s="688">
        <v>0.21875</v>
      </c>
      <c r="B1148" s="689">
        <v>21.5</v>
      </c>
      <c r="C1148" s="689">
        <v>22.95</v>
      </c>
      <c r="D1148" s="689">
        <v>22.46</v>
      </c>
      <c r="E1148" s="689">
        <v>21.57</v>
      </c>
      <c r="F1148" s="689">
        <v>22.09</v>
      </c>
      <c r="G1148" s="689">
        <v>23.89</v>
      </c>
      <c r="H1148" s="689">
        <v>21.82</v>
      </c>
      <c r="I1148" s="689">
        <v>19.850000000000001</v>
      </c>
      <c r="J1148" s="683">
        <v>19.54</v>
      </c>
      <c r="K1148" s="689">
        <v>21.81</v>
      </c>
      <c r="L1148" s="689">
        <v>24.71</v>
      </c>
      <c r="M1148" s="689">
        <v>21.68</v>
      </c>
      <c r="N1148" s="689">
        <v>23.95</v>
      </c>
      <c r="O1148" s="689">
        <v>22.88</v>
      </c>
      <c r="P1148" s="689">
        <v>23.41</v>
      </c>
      <c r="Q1148" s="689">
        <v>19.12</v>
      </c>
      <c r="R1148" s="676"/>
      <c r="S1148" s="694">
        <v>0.21875</v>
      </c>
      <c r="T1148" s="689">
        <f t="shared" si="79"/>
        <v>0</v>
      </c>
      <c r="U1148" s="689">
        <f t="shared" si="79"/>
        <v>0</v>
      </c>
      <c r="V1148" s="689">
        <f t="shared" si="79"/>
        <v>0</v>
      </c>
      <c r="W1148" s="689">
        <f t="shared" si="79"/>
        <v>0</v>
      </c>
      <c r="X1148" s="689">
        <f t="shared" si="80"/>
        <v>0</v>
      </c>
      <c r="Y1148" s="689">
        <f t="shared" si="80"/>
        <v>0</v>
      </c>
      <c r="Z1148" s="689">
        <f t="shared" si="80"/>
        <v>0</v>
      </c>
      <c r="AA1148" s="689">
        <f t="shared" si="80"/>
        <v>0</v>
      </c>
      <c r="AB1148" s="683">
        <f t="shared" si="80"/>
        <v>0</v>
      </c>
      <c r="AC1148" s="689">
        <f t="shared" si="80"/>
        <v>9.9999999999980105E-3</v>
      </c>
      <c r="AD1148" s="689">
        <f t="shared" si="80"/>
        <v>0</v>
      </c>
      <c r="AE1148" s="689">
        <f t="shared" si="80"/>
        <v>0</v>
      </c>
      <c r="AF1148" s="689">
        <f t="shared" si="80"/>
        <v>0</v>
      </c>
      <c r="AG1148" s="689">
        <f t="shared" si="77"/>
        <v>0</v>
      </c>
      <c r="AH1148" s="689">
        <f t="shared" si="77"/>
        <v>0</v>
      </c>
      <c r="AI1148" s="689">
        <f t="shared" si="77"/>
        <v>0.15000000000000213</v>
      </c>
      <c r="AJ1148" s="10"/>
      <c r="AK1148" s="10"/>
      <c r="AL1148" s="10"/>
      <c r="AM1148" s="10"/>
      <c r="AN1148" s="10"/>
      <c r="AO1148" s="10"/>
      <c r="AP1148" s="10"/>
      <c r="AQ1148" s="10"/>
      <c r="AR1148" s="10"/>
      <c r="AS1148" s="10"/>
      <c r="AT1148" s="10"/>
      <c r="AU1148" s="10"/>
      <c r="AV1148" s="10"/>
      <c r="AW1148" s="10"/>
      <c r="AX1148" s="10"/>
      <c r="AY1148" s="10"/>
      <c r="AZ1148" s="10"/>
      <c r="BA1148" s="10"/>
      <c r="BB1148" s="10"/>
      <c r="BC1148" s="10"/>
      <c r="BD1148" s="10"/>
      <c r="BE1148" s="173"/>
    </row>
    <row r="1149" spans="1:57">
      <c r="A1149" s="688">
        <v>0.22222222222222221</v>
      </c>
      <c r="B1149" s="689">
        <v>21.5</v>
      </c>
      <c r="C1149" s="689">
        <v>22.95</v>
      </c>
      <c r="D1149" s="689">
        <v>22.46</v>
      </c>
      <c r="E1149" s="689">
        <v>21.57</v>
      </c>
      <c r="F1149" s="689">
        <v>22.09</v>
      </c>
      <c r="G1149" s="689">
        <v>23.89</v>
      </c>
      <c r="H1149" s="689">
        <v>21.82</v>
      </c>
      <c r="I1149" s="689">
        <v>19.850000000000001</v>
      </c>
      <c r="J1149" s="683">
        <v>19.54</v>
      </c>
      <c r="K1149" s="689">
        <v>21.95</v>
      </c>
      <c r="L1149" s="689">
        <v>24.71</v>
      </c>
      <c r="M1149" s="689">
        <v>21.68</v>
      </c>
      <c r="N1149" s="689">
        <v>23.95</v>
      </c>
      <c r="O1149" s="689">
        <v>23.05</v>
      </c>
      <c r="P1149" s="689">
        <v>23.44</v>
      </c>
      <c r="Q1149" s="689">
        <v>19.149999999999999</v>
      </c>
      <c r="R1149" s="676"/>
      <c r="S1149" s="694">
        <v>0.22222222222222221</v>
      </c>
      <c r="T1149" s="689">
        <f t="shared" si="79"/>
        <v>0</v>
      </c>
      <c r="U1149" s="689">
        <f t="shared" si="79"/>
        <v>0</v>
      </c>
      <c r="V1149" s="689">
        <f t="shared" si="79"/>
        <v>0</v>
      </c>
      <c r="W1149" s="689">
        <f t="shared" si="79"/>
        <v>0</v>
      </c>
      <c r="X1149" s="689">
        <f t="shared" si="80"/>
        <v>0</v>
      </c>
      <c r="Y1149" s="689">
        <f t="shared" si="80"/>
        <v>0</v>
      </c>
      <c r="Z1149" s="689">
        <f t="shared" si="80"/>
        <v>0</v>
      </c>
      <c r="AA1149" s="689">
        <f t="shared" si="80"/>
        <v>0</v>
      </c>
      <c r="AB1149" s="683">
        <f t="shared" si="80"/>
        <v>0</v>
      </c>
      <c r="AC1149" s="689">
        <f t="shared" si="80"/>
        <v>0.14000000000000057</v>
      </c>
      <c r="AD1149" s="689">
        <f t="shared" si="80"/>
        <v>0</v>
      </c>
      <c r="AE1149" s="689">
        <f t="shared" si="80"/>
        <v>0</v>
      </c>
      <c r="AF1149" s="689">
        <f t="shared" si="80"/>
        <v>0</v>
      </c>
      <c r="AG1149" s="689">
        <f t="shared" si="77"/>
        <v>0.17000000000000171</v>
      </c>
      <c r="AH1149" s="689">
        <f t="shared" si="77"/>
        <v>3.0000000000001137E-2</v>
      </c>
      <c r="AI1149" s="689">
        <f t="shared" si="77"/>
        <v>2.9999999999997584E-2</v>
      </c>
      <c r="AJ1149" s="10"/>
      <c r="AK1149" s="10"/>
      <c r="AL1149" s="10"/>
      <c r="AM1149" s="10"/>
      <c r="AN1149" s="10"/>
      <c r="AO1149" s="10"/>
      <c r="AP1149" s="10"/>
      <c r="AQ1149" s="10"/>
      <c r="AR1149" s="10"/>
      <c r="AS1149" s="10"/>
      <c r="AT1149" s="10"/>
      <c r="AU1149" s="10"/>
      <c r="AV1149" s="10"/>
      <c r="AW1149" s="10"/>
      <c r="AX1149" s="10"/>
      <c r="AY1149" s="10"/>
      <c r="AZ1149" s="10"/>
      <c r="BA1149" s="10"/>
      <c r="BB1149" s="10"/>
      <c r="BC1149" s="10"/>
      <c r="BD1149" s="10"/>
      <c r="BE1149" s="173"/>
    </row>
    <row r="1150" spans="1:57">
      <c r="A1150" s="688">
        <v>0.22569444444444445</v>
      </c>
      <c r="B1150" s="689">
        <v>21.5</v>
      </c>
      <c r="C1150" s="689">
        <v>22.95</v>
      </c>
      <c r="D1150" s="689">
        <v>22.46</v>
      </c>
      <c r="E1150" s="689">
        <v>21.57</v>
      </c>
      <c r="F1150" s="689">
        <v>22.09</v>
      </c>
      <c r="G1150" s="689">
        <v>23.89</v>
      </c>
      <c r="H1150" s="689">
        <v>21.96</v>
      </c>
      <c r="I1150" s="689">
        <v>19.850000000000001</v>
      </c>
      <c r="J1150" s="683">
        <v>19.54</v>
      </c>
      <c r="K1150" s="689">
        <v>21.95</v>
      </c>
      <c r="L1150" s="689">
        <v>24.71</v>
      </c>
      <c r="M1150" s="689">
        <v>21.68</v>
      </c>
      <c r="N1150" s="689">
        <v>24.05</v>
      </c>
      <c r="O1150" s="689">
        <v>23.05</v>
      </c>
      <c r="P1150" s="689">
        <v>23.56</v>
      </c>
      <c r="Q1150" s="689">
        <v>19.149999999999999</v>
      </c>
      <c r="R1150" s="676"/>
      <c r="S1150" s="694">
        <v>0.22569444444444445</v>
      </c>
      <c r="T1150" s="689">
        <f t="shared" si="79"/>
        <v>0</v>
      </c>
      <c r="U1150" s="689">
        <f t="shared" si="79"/>
        <v>0</v>
      </c>
      <c r="V1150" s="689">
        <f t="shared" si="79"/>
        <v>0</v>
      </c>
      <c r="W1150" s="689">
        <f t="shared" si="79"/>
        <v>0</v>
      </c>
      <c r="X1150" s="689">
        <f t="shared" si="80"/>
        <v>0</v>
      </c>
      <c r="Y1150" s="689">
        <f t="shared" si="80"/>
        <v>0</v>
      </c>
      <c r="Z1150" s="689">
        <f t="shared" si="80"/>
        <v>0.14000000000000057</v>
      </c>
      <c r="AA1150" s="689">
        <f t="shared" si="80"/>
        <v>0</v>
      </c>
      <c r="AB1150" s="683">
        <f t="shared" si="80"/>
        <v>0</v>
      </c>
      <c r="AC1150" s="689">
        <f t="shared" si="80"/>
        <v>0</v>
      </c>
      <c r="AD1150" s="689">
        <f t="shared" si="80"/>
        <v>0</v>
      </c>
      <c r="AE1150" s="689">
        <f t="shared" si="80"/>
        <v>0</v>
      </c>
      <c r="AF1150" s="689">
        <f t="shared" si="80"/>
        <v>0.10000000000000142</v>
      </c>
      <c r="AG1150" s="689">
        <f t="shared" si="77"/>
        <v>0</v>
      </c>
      <c r="AH1150" s="689">
        <f t="shared" si="77"/>
        <v>0.11999999999999744</v>
      </c>
      <c r="AI1150" s="689">
        <f t="shared" si="77"/>
        <v>0</v>
      </c>
      <c r="AJ1150" s="10"/>
      <c r="AK1150" s="10"/>
      <c r="AL1150" s="10"/>
      <c r="AM1150" s="10"/>
      <c r="AN1150" s="10"/>
      <c r="AO1150" s="10"/>
      <c r="AP1150" s="10"/>
      <c r="AQ1150" s="10"/>
      <c r="AR1150" s="10"/>
      <c r="AS1150" s="10"/>
      <c r="AT1150" s="10"/>
      <c r="AU1150" s="10"/>
      <c r="AV1150" s="10"/>
      <c r="AW1150" s="10"/>
      <c r="AX1150" s="10"/>
      <c r="AY1150" s="10"/>
      <c r="AZ1150" s="10"/>
      <c r="BA1150" s="10"/>
      <c r="BB1150" s="10"/>
      <c r="BC1150" s="10"/>
      <c r="BD1150" s="10"/>
      <c r="BE1150" s="173"/>
    </row>
    <row r="1151" spans="1:57">
      <c r="A1151" s="688">
        <v>0.22916666666666666</v>
      </c>
      <c r="B1151" s="689">
        <v>21.52</v>
      </c>
      <c r="C1151" s="689">
        <v>22.95</v>
      </c>
      <c r="D1151" s="689">
        <v>22.46</v>
      </c>
      <c r="E1151" s="689">
        <v>21.57</v>
      </c>
      <c r="F1151" s="689">
        <v>22.09</v>
      </c>
      <c r="G1151" s="689">
        <v>23.89</v>
      </c>
      <c r="H1151" s="689">
        <v>21.96</v>
      </c>
      <c r="I1151" s="689">
        <v>19.850000000000001</v>
      </c>
      <c r="J1151" s="683">
        <v>19.54</v>
      </c>
      <c r="K1151" s="689">
        <v>21.95</v>
      </c>
      <c r="L1151" s="689">
        <v>24.71</v>
      </c>
      <c r="M1151" s="689">
        <v>21.68</v>
      </c>
      <c r="N1151" s="689">
        <v>24.05</v>
      </c>
      <c r="O1151" s="689">
        <v>23.06</v>
      </c>
      <c r="P1151" s="689">
        <v>23.56</v>
      </c>
      <c r="Q1151" s="689">
        <v>19.149999999999999</v>
      </c>
      <c r="R1151" s="676"/>
      <c r="S1151" s="694">
        <v>0.22916666666666666</v>
      </c>
      <c r="T1151" s="689">
        <f t="shared" si="79"/>
        <v>1.9999999999999574E-2</v>
      </c>
      <c r="U1151" s="689">
        <f t="shared" si="79"/>
        <v>0</v>
      </c>
      <c r="V1151" s="689">
        <f t="shared" si="79"/>
        <v>0</v>
      </c>
      <c r="W1151" s="689">
        <f t="shared" si="79"/>
        <v>0</v>
      </c>
      <c r="X1151" s="689">
        <f t="shared" si="80"/>
        <v>0</v>
      </c>
      <c r="Y1151" s="689">
        <f t="shared" si="80"/>
        <v>0</v>
      </c>
      <c r="Z1151" s="689">
        <f t="shared" si="80"/>
        <v>0</v>
      </c>
      <c r="AA1151" s="689">
        <f t="shared" si="80"/>
        <v>0</v>
      </c>
      <c r="AB1151" s="683">
        <f t="shared" si="80"/>
        <v>0</v>
      </c>
      <c r="AC1151" s="689">
        <f t="shared" si="80"/>
        <v>0</v>
      </c>
      <c r="AD1151" s="689">
        <f t="shared" si="80"/>
        <v>0</v>
      </c>
      <c r="AE1151" s="689">
        <f t="shared" si="80"/>
        <v>0</v>
      </c>
      <c r="AF1151" s="689">
        <f t="shared" si="80"/>
        <v>0</v>
      </c>
      <c r="AG1151" s="689">
        <f t="shared" si="77"/>
        <v>9.9999999999980105E-3</v>
      </c>
      <c r="AH1151" s="689">
        <f t="shared" si="77"/>
        <v>0</v>
      </c>
      <c r="AI1151" s="689">
        <f t="shared" si="77"/>
        <v>0</v>
      </c>
      <c r="AJ1151" s="10"/>
      <c r="AK1151" s="10"/>
      <c r="AL1151" s="10"/>
      <c r="AM1151" s="10"/>
      <c r="AN1151" s="10"/>
      <c r="AO1151" s="10"/>
      <c r="AP1151" s="10"/>
      <c r="AQ1151" s="10"/>
      <c r="AR1151" s="10"/>
      <c r="AS1151" s="10"/>
      <c r="AT1151" s="10"/>
      <c r="AU1151" s="10"/>
      <c r="AV1151" s="10"/>
      <c r="AW1151" s="10"/>
      <c r="AX1151" s="10"/>
      <c r="AY1151" s="10"/>
      <c r="AZ1151" s="10"/>
      <c r="BA1151" s="10"/>
      <c r="BB1151" s="10"/>
      <c r="BC1151" s="10"/>
      <c r="BD1151" s="10"/>
      <c r="BE1151" s="173"/>
    </row>
    <row r="1152" spans="1:57">
      <c r="A1152" s="688">
        <v>0.23263888888888887</v>
      </c>
      <c r="B1152" s="689">
        <v>21.64</v>
      </c>
      <c r="C1152" s="689">
        <v>22.96</v>
      </c>
      <c r="D1152" s="689">
        <v>22.46</v>
      </c>
      <c r="E1152" s="689">
        <v>21.57</v>
      </c>
      <c r="F1152" s="689">
        <v>22.09</v>
      </c>
      <c r="G1152" s="689">
        <v>23.89</v>
      </c>
      <c r="H1152" s="689">
        <v>21.96</v>
      </c>
      <c r="I1152" s="689">
        <v>19.850000000000001</v>
      </c>
      <c r="J1152" s="683">
        <v>19.54</v>
      </c>
      <c r="K1152" s="689">
        <v>21.95</v>
      </c>
      <c r="L1152" s="689">
        <v>24.71</v>
      </c>
      <c r="M1152" s="689">
        <v>21.68</v>
      </c>
      <c r="N1152" s="689">
        <v>24.05</v>
      </c>
      <c r="O1152" s="689">
        <v>23.13</v>
      </c>
      <c r="P1152" s="689">
        <v>23.56</v>
      </c>
      <c r="Q1152" s="689">
        <v>19.149999999999999</v>
      </c>
      <c r="R1152" s="676"/>
      <c r="S1152" s="694">
        <v>0.23263888888888887</v>
      </c>
      <c r="T1152" s="689">
        <f t="shared" si="79"/>
        <v>0.12000000000000099</v>
      </c>
      <c r="U1152" s="689">
        <f t="shared" si="79"/>
        <v>1.0000000000001563E-2</v>
      </c>
      <c r="V1152" s="689">
        <f t="shared" si="79"/>
        <v>0</v>
      </c>
      <c r="W1152" s="689">
        <f t="shared" si="79"/>
        <v>0</v>
      </c>
      <c r="X1152" s="689">
        <f t="shared" si="80"/>
        <v>0</v>
      </c>
      <c r="Y1152" s="689">
        <f t="shared" si="80"/>
        <v>0</v>
      </c>
      <c r="Z1152" s="689">
        <f t="shared" si="80"/>
        <v>0</v>
      </c>
      <c r="AA1152" s="689">
        <f t="shared" si="80"/>
        <v>0</v>
      </c>
      <c r="AB1152" s="683">
        <f t="shared" si="80"/>
        <v>0</v>
      </c>
      <c r="AC1152" s="689">
        <f t="shared" si="80"/>
        <v>0</v>
      </c>
      <c r="AD1152" s="689">
        <f t="shared" si="80"/>
        <v>0</v>
      </c>
      <c r="AE1152" s="689">
        <f t="shared" si="80"/>
        <v>0</v>
      </c>
      <c r="AF1152" s="689">
        <f t="shared" si="80"/>
        <v>0</v>
      </c>
      <c r="AG1152" s="689">
        <f t="shared" si="77"/>
        <v>7.0000000000000284E-2</v>
      </c>
      <c r="AH1152" s="689">
        <f t="shared" si="77"/>
        <v>0</v>
      </c>
      <c r="AI1152" s="689">
        <f t="shared" si="77"/>
        <v>0</v>
      </c>
      <c r="AJ1152" s="10"/>
      <c r="AK1152" s="10"/>
      <c r="AL1152" s="10"/>
      <c r="AM1152" s="10"/>
      <c r="AN1152" s="10"/>
      <c r="AO1152" s="10"/>
      <c r="AP1152" s="10"/>
      <c r="AQ1152" s="10"/>
      <c r="AR1152" s="10"/>
      <c r="AS1152" s="10"/>
      <c r="AT1152" s="10"/>
      <c r="AU1152" s="10"/>
      <c r="AV1152" s="10"/>
      <c r="AW1152" s="10"/>
      <c r="AX1152" s="10"/>
      <c r="AY1152" s="10"/>
      <c r="AZ1152" s="10"/>
      <c r="BA1152" s="10"/>
      <c r="BB1152" s="10"/>
      <c r="BC1152" s="10"/>
      <c r="BD1152" s="10"/>
      <c r="BE1152" s="173"/>
    </row>
    <row r="1153" spans="1:57">
      <c r="A1153" s="688">
        <v>0.23611111111111113</v>
      </c>
      <c r="B1153" s="689">
        <v>21.64</v>
      </c>
      <c r="C1153" s="689">
        <v>22.96</v>
      </c>
      <c r="D1153" s="689">
        <v>22.46</v>
      </c>
      <c r="E1153" s="689">
        <v>21.57</v>
      </c>
      <c r="F1153" s="689">
        <v>22.09</v>
      </c>
      <c r="G1153" s="689">
        <v>23.89</v>
      </c>
      <c r="H1153" s="689">
        <v>21.97</v>
      </c>
      <c r="I1153" s="689">
        <v>19.850000000000001</v>
      </c>
      <c r="J1153" s="683">
        <v>19.54</v>
      </c>
      <c r="K1153" s="689">
        <v>21.95</v>
      </c>
      <c r="L1153" s="689">
        <v>24.82</v>
      </c>
      <c r="M1153" s="689">
        <v>21.68</v>
      </c>
      <c r="N1153" s="689">
        <v>24.05</v>
      </c>
      <c r="O1153" s="689">
        <v>23.13</v>
      </c>
      <c r="P1153" s="689">
        <v>23.57</v>
      </c>
      <c r="Q1153" s="689">
        <v>19.21</v>
      </c>
      <c r="R1153" s="676"/>
      <c r="S1153" s="694">
        <v>0.23611111111111113</v>
      </c>
      <c r="T1153" s="689">
        <f t="shared" si="79"/>
        <v>0</v>
      </c>
      <c r="U1153" s="689">
        <f t="shared" si="79"/>
        <v>0</v>
      </c>
      <c r="V1153" s="689">
        <f t="shared" si="79"/>
        <v>0</v>
      </c>
      <c r="W1153" s="689">
        <f t="shared" si="79"/>
        <v>0</v>
      </c>
      <c r="X1153" s="689">
        <f t="shared" si="80"/>
        <v>0</v>
      </c>
      <c r="Y1153" s="689">
        <f t="shared" si="80"/>
        <v>0</v>
      </c>
      <c r="Z1153" s="689">
        <f t="shared" si="80"/>
        <v>9.9999999999980105E-3</v>
      </c>
      <c r="AA1153" s="689">
        <f t="shared" si="80"/>
        <v>0</v>
      </c>
      <c r="AB1153" s="683">
        <f t="shared" si="80"/>
        <v>0</v>
      </c>
      <c r="AC1153" s="689">
        <f t="shared" si="80"/>
        <v>0</v>
      </c>
      <c r="AD1153" s="689">
        <f t="shared" si="80"/>
        <v>0.10999999999999943</v>
      </c>
      <c r="AE1153" s="689">
        <f t="shared" si="80"/>
        <v>0</v>
      </c>
      <c r="AF1153" s="689">
        <f t="shared" si="80"/>
        <v>0</v>
      </c>
      <c r="AG1153" s="689">
        <f t="shared" si="77"/>
        <v>0</v>
      </c>
      <c r="AH1153" s="689">
        <f t="shared" si="77"/>
        <v>1.0000000000001563E-2</v>
      </c>
      <c r="AI1153" s="689">
        <f t="shared" si="77"/>
        <v>6.0000000000002274E-2</v>
      </c>
      <c r="AJ1153" s="10"/>
      <c r="AK1153" s="10"/>
      <c r="AL1153" s="10"/>
      <c r="AM1153" s="10"/>
      <c r="AN1153" s="10"/>
      <c r="AO1153" s="10"/>
      <c r="AP1153" s="10"/>
      <c r="AQ1153" s="10"/>
      <c r="AR1153" s="10"/>
      <c r="AS1153" s="10"/>
      <c r="AT1153" s="10"/>
      <c r="AU1153" s="10"/>
      <c r="AV1153" s="10"/>
      <c r="AW1153" s="10"/>
      <c r="AX1153" s="10"/>
      <c r="AY1153" s="10"/>
      <c r="AZ1153" s="10"/>
      <c r="BA1153" s="10"/>
      <c r="BB1153" s="10"/>
      <c r="BC1153" s="10"/>
      <c r="BD1153" s="10"/>
      <c r="BE1153" s="173"/>
    </row>
    <row r="1154" spans="1:57">
      <c r="A1154" s="688">
        <v>0.23958333333333334</v>
      </c>
      <c r="B1154" s="689">
        <v>21.64</v>
      </c>
      <c r="C1154" s="689">
        <v>22.96</v>
      </c>
      <c r="D1154" s="689">
        <v>22.48</v>
      </c>
      <c r="E1154" s="689">
        <v>21.69</v>
      </c>
      <c r="F1154" s="689">
        <v>22.09</v>
      </c>
      <c r="G1154" s="689">
        <v>23.93</v>
      </c>
      <c r="H1154" s="689">
        <v>21.97</v>
      </c>
      <c r="I1154" s="689">
        <v>19.850000000000001</v>
      </c>
      <c r="J1154" s="683">
        <v>19.54</v>
      </c>
      <c r="K1154" s="689">
        <v>21.95</v>
      </c>
      <c r="L1154" s="689">
        <v>24.82</v>
      </c>
      <c r="M1154" s="689">
        <v>21.68</v>
      </c>
      <c r="N1154" s="689">
        <v>24.05</v>
      </c>
      <c r="O1154" s="689">
        <v>23.13</v>
      </c>
      <c r="P1154" s="689">
        <v>23.57</v>
      </c>
      <c r="Q1154" s="689">
        <v>19.21</v>
      </c>
      <c r="R1154" s="676"/>
      <c r="S1154" s="694">
        <v>0.23958333333333334</v>
      </c>
      <c r="T1154" s="689">
        <f t="shared" si="79"/>
        <v>0</v>
      </c>
      <c r="U1154" s="689">
        <f t="shared" si="79"/>
        <v>0</v>
      </c>
      <c r="V1154" s="689">
        <f t="shared" si="79"/>
        <v>1.9999999999999574E-2</v>
      </c>
      <c r="W1154" s="689">
        <f t="shared" si="79"/>
        <v>0.12000000000000099</v>
      </c>
      <c r="X1154" s="689">
        <f t="shared" si="80"/>
        <v>0</v>
      </c>
      <c r="Y1154" s="689">
        <f t="shared" si="80"/>
        <v>3.9999999999999147E-2</v>
      </c>
      <c r="Z1154" s="689">
        <f t="shared" si="80"/>
        <v>0</v>
      </c>
      <c r="AA1154" s="689">
        <f t="shared" si="80"/>
        <v>0</v>
      </c>
      <c r="AB1154" s="683">
        <f t="shared" si="80"/>
        <v>0</v>
      </c>
      <c r="AC1154" s="689">
        <f t="shared" si="80"/>
        <v>0</v>
      </c>
      <c r="AD1154" s="689">
        <f t="shared" si="80"/>
        <v>0</v>
      </c>
      <c r="AE1154" s="689">
        <f t="shared" si="80"/>
        <v>0</v>
      </c>
      <c r="AF1154" s="689">
        <f t="shared" si="80"/>
        <v>0</v>
      </c>
      <c r="AG1154" s="689">
        <f t="shared" si="77"/>
        <v>0</v>
      </c>
      <c r="AH1154" s="689">
        <f t="shared" si="77"/>
        <v>0</v>
      </c>
      <c r="AI1154" s="689">
        <f t="shared" si="77"/>
        <v>0</v>
      </c>
      <c r="AJ1154" s="10"/>
      <c r="AK1154" s="10"/>
      <c r="AL1154" s="10"/>
      <c r="AM1154" s="10"/>
      <c r="AN1154" s="10"/>
      <c r="AO1154" s="10"/>
      <c r="AP1154" s="10"/>
      <c r="AQ1154" s="10"/>
      <c r="AR1154" s="10"/>
      <c r="AS1154" s="10"/>
      <c r="AT1154" s="10"/>
      <c r="AU1154" s="10"/>
      <c r="AV1154" s="10"/>
      <c r="AW1154" s="10"/>
      <c r="AX1154" s="10"/>
      <c r="AY1154" s="10"/>
      <c r="AZ1154" s="10"/>
      <c r="BA1154" s="10"/>
      <c r="BB1154" s="10"/>
      <c r="BC1154" s="10"/>
      <c r="BD1154" s="10"/>
      <c r="BE1154" s="173"/>
    </row>
    <row r="1155" spans="1:57">
      <c r="A1155" s="688">
        <v>0.24305555555555555</v>
      </c>
      <c r="B1155" s="689">
        <v>21.66</v>
      </c>
      <c r="C1155" s="689">
        <v>22.96</v>
      </c>
      <c r="D1155" s="689">
        <v>22.48</v>
      </c>
      <c r="E1155" s="689">
        <v>21.69</v>
      </c>
      <c r="F1155" s="689">
        <v>22.09</v>
      </c>
      <c r="G1155" s="689">
        <v>24.1</v>
      </c>
      <c r="H1155" s="689">
        <v>21.97</v>
      </c>
      <c r="I1155" s="689">
        <v>19.850000000000001</v>
      </c>
      <c r="J1155" s="683">
        <v>19.54</v>
      </c>
      <c r="K1155" s="689">
        <v>21.95</v>
      </c>
      <c r="L1155" s="689">
        <v>24.82</v>
      </c>
      <c r="M1155" s="689">
        <v>21.68</v>
      </c>
      <c r="N1155" s="689">
        <v>24.05</v>
      </c>
      <c r="O1155" s="689">
        <v>23.16</v>
      </c>
      <c r="P1155" s="689">
        <v>23.57</v>
      </c>
      <c r="Q1155" s="689">
        <v>19.21</v>
      </c>
      <c r="R1155" s="676"/>
      <c r="S1155" s="694">
        <v>0.24305555555555555</v>
      </c>
      <c r="T1155" s="689">
        <f t="shared" si="79"/>
        <v>1.9999999999999574E-2</v>
      </c>
      <c r="U1155" s="689">
        <f t="shared" si="79"/>
        <v>0</v>
      </c>
      <c r="V1155" s="689">
        <f t="shared" si="79"/>
        <v>0</v>
      </c>
      <c r="W1155" s="689">
        <f t="shared" si="79"/>
        <v>0</v>
      </c>
      <c r="X1155" s="689">
        <f t="shared" si="80"/>
        <v>0</v>
      </c>
      <c r="Y1155" s="689">
        <f t="shared" si="80"/>
        <v>0.17000000000000171</v>
      </c>
      <c r="Z1155" s="689">
        <f t="shared" si="80"/>
        <v>0</v>
      </c>
      <c r="AA1155" s="689">
        <f t="shared" si="80"/>
        <v>0</v>
      </c>
      <c r="AB1155" s="683">
        <f t="shared" si="80"/>
        <v>0</v>
      </c>
      <c r="AC1155" s="689">
        <f t="shared" si="80"/>
        <v>0</v>
      </c>
      <c r="AD1155" s="689">
        <f t="shared" si="80"/>
        <v>0</v>
      </c>
      <c r="AE1155" s="689">
        <f t="shared" si="80"/>
        <v>0</v>
      </c>
      <c r="AF1155" s="689">
        <f t="shared" si="80"/>
        <v>0</v>
      </c>
      <c r="AG1155" s="689">
        <f t="shared" si="77"/>
        <v>3.0000000000001137E-2</v>
      </c>
      <c r="AH1155" s="689">
        <f t="shared" si="77"/>
        <v>0</v>
      </c>
      <c r="AI1155" s="689">
        <f t="shared" si="77"/>
        <v>0</v>
      </c>
      <c r="AJ1155" s="10"/>
      <c r="AK1155" s="10"/>
      <c r="AL1155" s="10"/>
      <c r="AM1155" s="10"/>
      <c r="AN1155" s="10"/>
      <c r="AO1155" s="10"/>
      <c r="AP1155" s="10"/>
      <c r="AQ1155" s="10"/>
      <c r="AR1155" s="10"/>
      <c r="AS1155" s="10"/>
      <c r="AT1155" s="10"/>
      <c r="AU1155" s="10"/>
      <c r="AV1155" s="10"/>
      <c r="AW1155" s="10"/>
      <c r="AX1155" s="10"/>
      <c r="AY1155" s="10"/>
      <c r="AZ1155" s="10"/>
      <c r="BA1155" s="10"/>
      <c r="BB1155" s="10"/>
      <c r="BC1155" s="10"/>
      <c r="BD1155" s="10"/>
      <c r="BE1155" s="173"/>
    </row>
    <row r="1156" spans="1:57" ht="16" thickBot="1">
      <c r="A1156" s="688">
        <v>0.24652777777777779</v>
      </c>
      <c r="B1156" s="689">
        <v>21.66</v>
      </c>
      <c r="C1156" s="689">
        <v>22.96</v>
      </c>
      <c r="D1156" s="689">
        <v>22.48</v>
      </c>
      <c r="E1156" s="689">
        <v>21.69</v>
      </c>
      <c r="F1156" s="689">
        <v>22.09</v>
      </c>
      <c r="G1156" s="689">
        <v>24.13</v>
      </c>
      <c r="H1156" s="689">
        <v>21.97</v>
      </c>
      <c r="I1156" s="689">
        <v>19.850000000000001</v>
      </c>
      <c r="J1156" s="683">
        <v>19.54</v>
      </c>
      <c r="K1156" s="689">
        <v>21.95</v>
      </c>
      <c r="L1156" s="689">
        <v>24.82</v>
      </c>
      <c r="M1156" s="689">
        <v>21.68</v>
      </c>
      <c r="N1156" s="689">
        <v>24.05</v>
      </c>
      <c r="O1156" s="689">
        <v>23.16</v>
      </c>
      <c r="P1156" s="689">
        <v>23.57</v>
      </c>
      <c r="Q1156" s="689">
        <v>19.21</v>
      </c>
      <c r="R1156" s="676"/>
      <c r="S1156" s="694">
        <v>0.24652777777777779</v>
      </c>
      <c r="T1156" s="689">
        <f t="shared" si="79"/>
        <v>0</v>
      </c>
      <c r="U1156" s="689">
        <f t="shared" si="79"/>
        <v>0</v>
      </c>
      <c r="V1156" s="689">
        <f t="shared" si="79"/>
        <v>0</v>
      </c>
      <c r="W1156" s="689">
        <f t="shared" si="79"/>
        <v>0</v>
      </c>
      <c r="X1156" s="689">
        <f t="shared" si="80"/>
        <v>0</v>
      </c>
      <c r="Y1156" s="689">
        <f t="shared" si="80"/>
        <v>2.9999999999997584E-2</v>
      </c>
      <c r="Z1156" s="689">
        <f t="shared" si="80"/>
        <v>0</v>
      </c>
      <c r="AA1156" s="689">
        <f t="shared" si="80"/>
        <v>0</v>
      </c>
      <c r="AB1156" s="683">
        <f t="shared" si="80"/>
        <v>0</v>
      </c>
      <c r="AC1156" s="689">
        <f t="shared" si="80"/>
        <v>0</v>
      </c>
      <c r="AD1156" s="689">
        <f t="shared" si="80"/>
        <v>0</v>
      </c>
      <c r="AE1156" s="689">
        <f t="shared" si="80"/>
        <v>0</v>
      </c>
      <c r="AF1156" s="689">
        <f t="shared" si="80"/>
        <v>0</v>
      </c>
      <c r="AG1156" s="689">
        <f t="shared" si="77"/>
        <v>0</v>
      </c>
      <c r="AH1156" s="689">
        <f t="shared" si="77"/>
        <v>0</v>
      </c>
      <c r="AI1156" s="689">
        <f t="shared" si="77"/>
        <v>0</v>
      </c>
      <c r="AJ1156" s="10"/>
      <c r="AK1156" s="10"/>
      <c r="AL1156" s="10"/>
      <c r="AM1156" s="10"/>
      <c r="AN1156" s="10"/>
      <c r="AO1156" s="10"/>
      <c r="AP1156" s="10"/>
      <c r="AQ1156" s="10"/>
      <c r="AR1156" s="10"/>
      <c r="AS1156" s="10"/>
      <c r="AT1156" s="10"/>
      <c r="AU1156" s="10"/>
      <c r="AV1156" s="10"/>
      <c r="AW1156" s="10"/>
      <c r="AX1156" s="10"/>
      <c r="AY1156" s="10"/>
      <c r="AZ1156" s="10"/>
      <c r="BA1156" s="10"/>
      <c r="BB1156" s="10"/>
      <c r="BC1156" s="10"/>
      <c r="BD1156" s="10"/>
      <c r="BE1156" s="173"/>
    </row>
    <row r="1157" spans="1:57" ht="16" thickTop="1">
      <c r="A1157" s="693">
        <v>0.25</v>
      </c>
      <c r="B1157" s="685">
        <v>21.66</v>
      </c>
      <c r="C1157" s="685">
        <v>22.96</v>
      </c>
      <c r="D1157" s="685">
        <v>22.48</v>
      </c>
      <c r="E1157" s="685">
        <v>21.71</v>
      </c>
      <c r="F1157" s="685">
        <v>22.09</v>
      </c>
      <c r="G1157" s="685">
        <v>24.16</v>
      </c>
      <c r="H1157" s="685">
        <v>21.97</v>
      </c>
      <c r="I1157" s="685">
        <v>19.95</v>
      </c>
      <c r="J1157" s="686">
        <v>19.54</v>
      </c>
      <c r="K1157" s="685">
        <v>21.95</v>
      </c>
      <c r="L1157" s="685">
        <v>24.82</v>
      </c>
      <c r="M1157" s="685">
        <v>21.68</v>
      </c>
      <c r="N1157" s="685">
        <v>24.21</v>
      </c>
      <c r="O1157" s="685">
        <v>23.16</v>
      </c>
      <c r="P1157" s="685">
        <v>23.57</v>
      </c>
      <c r="Q1157" s="685">
        <v>19.21</v>
      </c>
      <c r="R1157" s="676"/>
      <c r="S1157" s="684">
        <v>0.25</v>
      </c>
      <c r="T1157" s="685">
        <f t="shared" si="79"/>
        <v>0</v>
      </c>
      <c r="U1157" s="685">
        <f t="shared" si="79"/>
        <v>0</v>
      </c>
      <c r="V1157" s="685">
        <f t="shared" si="79"/>
        <v>0</v>
      </c>
      <c r="W1157" s="685">
        <f t="shared" si="79"/>
        <v>1.9999999999999574E-2</v>
      </c>
      <c r="X1157" s="685">
        <f t="shared" si="80"/>
        <v>0</v>
      </c>
      <c r="Y1157" s="685">
        <f t="shared" si="80"/>
        <v>3.0000000000001137E-2</v>
      </c>
      <c r="Z1157" s="685">
        <f t="shared" si="80"/>
        <v>0</v>
      </c>
      <c r="AA1157" s="685">
        <f t="shared" si="80"/>
        <v>9.9999999999997868E-2</v>
      </c>
      <c r="AB1157" s="686">
        <f t="shared" si="80"/>
        <v>0</v>
      </c>
      <c r="AC1157" s="685">
        <f t="shared" si="80"/>
        <v>0</v>
      </c>
      <c r="AD1157" s="685">
        <f t="shared" si="80"/>
        <v>0</v>
      </c>
      <c r="AE1157" s="685">
        <f t="shared" si="80"/>
        <v>0</v>
      </c>
      <c r="AF1157" s="685">
        <f t="shared" si="80"/>
        <v>0.16000000000000014</v>
      </c>
      <c r="AG1157" s="685">
        <f t="shared" si="80"/>
        <v>0</v>
      </c>
      <c r="AH1157" s="685">
        <f t="shared" si="80"/>
        <v>0</v>
      </c>
      <c r="AI1157" s="685">
        <f t="shared" si="80"/>
        <v>0</v>
      </c>
      <c r="AJ1157" s="10"/>
      <c r="AK1157" s="10"/>
      <c r="AL1157" s="10"/>
      <c r="AM1157" s="10"/>
      <c r="AN1157" s="10"/>
      <c r="AO1157" s="10"/>
      <c r="AP1157" s="10"/>
      <c r="AQ1157" s="10"/>
      <c r="AR1157" s="10"/>
      <c r="AS1157" s="10"/>
      <c r="AT1157" s="10"/>
      <c r="AU1157" s="10"/>
      <c r="AV1157" s="10"/>
      <c r="AW1157" s="10"/>
      <c r="AX1157" s="10"/>
      <c r="AY1157" s="10"/>
      <c r="AZ1157" s="10"/>
      <c r="BA1157" s="10"/>
      <c r="BB1157" s="10"/>
      <c r="BC1157" s="10"/>
      <c r="BD1157" s="10"/>
      <c r="BE1157" s="173"/>
    </row>
    <row r="1158" spans="1:57">
      <c r="A1158" s="688">
        <v>0.25347222222222221</v>
      </c>
      <c r="B1158" s="689">
        <v>21.66</v>
      </c>
      <c r="C1158" s="689">
        <v>23.09</v>
      </c>
      <c r="D1158" s="689">
        <v>22.48</v>
      </c>
      <c r="E1158" s="689">
        <v>21.71</v>
      </c>
      <c r="F1158" s="689">
        <v>22.09</v>
      </c>
      <c r="G1158" s="689">
        <v>24.18</v>
      </c>
      <c r="H1158" s="689">
        <v>21.97</v>
      </c>
      <c r="I1158" s="689">
        <v>19.98</v>
      </c>
      <c r="J1158" s="683">
        <v>19.54</v>
      </c>
      <c r="K1158" s="689">
        <v>21.95</v>
      </c>
      <c r="L1158" s="689">
        <v>24.82</v>
      </c>
      <c r="M1158" s="689">
        <v>21.68</v>
      </c>
      <c r="N1158" s="689">
        <v>24.28</v>
      </c>
      <c r="O1158" s="689">
        <v>23.16</v>
      </c>
      <c r="P1158" s="689">
        <v>23.57</v>
      </c>
      <c r="Q1158" s="689">
        <v>19.3</v>
      </c>
      <c r="R1158" s="676"/>
      <c r="S1158" s="694">
        <v>0.25347222222222221</v>
      </c>
      <c r="T1158" s="689">
        <f t="shared" si="79"/>
        <v>0</v>
      </c>
      <c r="U1158" s="689">
        <f t="shared" si="79"/>
        <v>0.12999999999999901</v>
      </c>
      <c r="V1158" s="689">
        <f t="shared" si="79"/>
        <v>0</v>
      </c>
      <c r="W1158" s="689">
        <f t="shared" si="79"/>
        <v>0</v>
      </c>
      <c r="X1158" s="689">
        <f t="shared" si="80"/>
        <v>0</v>
      </c>
      <c r="Y1158" s="689">
        <f t="shared" si="80"/>
        <v>1.9999999999999574E-2</v>
      </c>
      <c r="Z1158" s="689">
        <f t="shared" si="80"/>
        <v>0</v>
      </c>
      <c r="AA1158" s="689">
        <f t="shared" si="80"/>
        <v>3.0000000000001137E-2</v>
      </c>
      <c r="AB1158" s="683">
        <f t="shared" si="80"/>
        <v>0</v>
      </c>
      <c r="AC1158" s="689">
        <f t="shared" si="80"/>
        <v>0</v>
      </c>
      <c r="AD1158" s="689">
        <f t="shared" si="80"/>
        <v>0</v>
      </c>
      <c r="AE1158" s="689">
        <f t="shared" si="80"/>
        <v>0</v>
      </c>
      <c r="AF1158" s="689">
        <f t="shared" si="80"/>
        <v>7.0000000000000284E-2</v>
      </c>
      <c r="AG1158" s="689">
        <f t="shared" si="80"/>
        <v>0</v>
      </c>
      <c r="AH1158" s="689">
        <f t="shared" si="80"/>
        <v>0</v>
      </c>
      <c r="AI1158" s="689">
        <f t="shared" si="80"/>
        <v>8.9999999999999858E-2</v>
      </c>
      <c r="AJ1158" s="10"/>
      <c r="AK1158" s="10"/>
      <c r="AL1158" s="10"/>
      <c r="AM1158" s="10"/>
      <c r="AN1158" s="10"/>
      <c r="AO1158" s="10"/>
      <c r="AP1158" s="10"/>
      <c r="AQ1158" s="10"/>
      <c r="AR1158" s="10"/>
      <c r="AS1158" s="10"/>
      <c r="AT1158" s="10"/>
      <c r="AU1158" s="10"/>
      <c r="AV1158" s="10"/>
      <c r="AW1158" s="10"/>
      <c r="AX1158" s="10"/>
      <c r="AY1158" s="10"/>
      <c r="AZ1158" s="10"/>
      <c r="BA1158" s="10"/>
      <c r="BB1158" s="10"/>
      <c r="BC1158" s="10"/>
      <c r="BD1158" s="10"/>
      <c r="BE1158" s="173"/>
    </row>
    <row r="1159" spans="1:57">
      <c r="A1159" s="688">
        <v>0.25694444444444448</v>
      </c>
      <c r="B1159" s="689">
        <v>21.66</v>
      </c>
      <c r="C1159" s="689">
        <v>23.11</v>
      </c>
      <c r="D1159" s="689">
        <v>22.48</v>
      </c>
      <c r="E1159" s="689">
        <v>21.71</v>
      </c>
      <c r="F1159" s="689">
        <v>22.09</v>
      </c>
      <c r="G1159" s="689">
        <v>24.18</v>
      </c>
      <c r="H1159" s="689">
        <v>21.97</v>
      </c>
      <c r="I1159" s="689">
        <v>19.98</v>
      </c>
      <c r="J1159" s="683">
        <v>19.54</v>
      </c>
      <c r="K1159" s="689">
        <v>21.95</v>
      </c>
      <c r="L1159" s="689">
        <v>24.86</v>
      </c>
      <c r="M1159" s="689">
        <v>21.68</v>
      </c>
      <c r="N1159" s="689">
        <v>24.28</v>
      </c>
      <c r="O1159" s="689">
        <v>23.23</v>
      </c>
      <c r="P1159" s="689">
        <v>23.57</v>
      </c>
      <c r="Q1159" s="689">
        <v>19.3</v>
      </c>
      <c r="R1159" s="676"/>
      <c r="S1159" s="694">
        <v>0.25694444444444448</v>
      </c>
      <c r="T1159" s="689">
        <f t="shared" si="79"/>
        <v>0</v>
      </c>
      <c r="U1159" s="689">
        <f t="shared" si="79"/>
        <v>1.9999999999999574E-2</v>
      </c>
      <c r="V1159" s="689">
        <f t="shared" si="79"/>
        <v>0</v>
      </c>
      <c r="W1159" s="689">
        <f t="shared" si="79"/>
        <v>0</v>
      </c>
      <c r="X1159" s="689">
        <f t="shared" si="80"/>
        <v>0</v>
      </c>
      <c r="Y1159" s="689">
        <f t="shared" si="80"/>
        <v>0</v>
      </c>
      <c r="Z1159" s="689">
        <f t="shared" si="80"/>
        <v>0</v>
      </c>
      <c r="AA1159" s="689">
        <f t="shared" si="80"/>
        <v>0</v>
      </c>
      <c r="AB1159" s="683">
        <f t="shared" si="80"/>
        <v>0</v>
      </c>
      <c r="AC1159" s="689">
        <f t="shared" si="80"/>
        <v>0</v>
      </c>
      <c r="AD1159" s="689">
        <f t="shared" si="80"/>
        <v>3.9999999999999147E-2</v>
      </c>
      <c r="AE1159" s="689">
        <f t="shared" si="80"/>
        <v>0</v>
      </c>
      <c r="AF1159" s="689">
        <f t="shared" si="80"/>
        <v>0</v>
      </c>
      <c r="AG1159" s="689">
        <f t="shared" si="80"/>
        <v>7.0000000000000284E-2</v>
      </c>
      <c r="AH1159" s="689">
        <f t="shared" si="80"/>
        <v>0</v>
      </c>
      <c r="AI1159" s="689">
        <f t="shared" si="80"/>
        <v>0</v>
      </c>
      <c r="AJ1159" s="10"/>
      <c r="AK1159" s="10"/>
      <c r="AL1159" s="10"/>
      <c r="AM1159" s="10"/>
      <c r="AN1159" s="10"/>
      <c r="AO1159" s="10"/>
      <c r="AP1159" s="10"/>
      <c r="AQ1159" s="10"/>
      <c r="AR1159" s="10"/>
      <c r="AS1159" s="10"/>
      <c r="AT1159" s="10"/>
      <c r="AU1159" s="10"/>
      <c r="AV1159" s="10"/>
      <c r="AW1159" s="10"/>
      <c r="AX1159" s="10"/>
      <c r="AY1159" s="10"/>
      <c r="AZ1159" s="10"/>
      <c r="BA1159" s="10"/>
      <c r="BB1159" s="10"/>
      <c r="BC1159" s="10"/>
      <c r="BD1159" s="10"/>
      <c r="BE1159" s="173"/>
    </row>
    <row r="1160" spans="1:57">
      <c r="A1160" s="688">
        <v>0.26041666666666669</v>
      </c>
      <c r="B1160" s="689">
        <v>21.66</v>
      </c>
      <c r="C1160" s="689">
        <v>23.11</v>
      </c>
      <c r="D1160" s="689">
        <v>22.49</v>
      </c>
      <c r="E1160" s="689">
        <v>21.71</v>
      </c>
      <c r="F1160" s="689">
        <v>22.09</v>
      </c>
      <c r="G1160" s="689">
        <v>24.18</v>
      </c>
      <c r="H1160" s="689">
        <v>21.97</v>
      </c>
      <c r="I1160" s="689">
        <v>20.03</v>
      </c>
      <c r="J1160" s="683">
        <v>19.54</v>
      </c>
      <c r="K1160" s="689">
        <v>21.95</v>
      </c>
      <c r="L1160" s="689">
        <v>24.89</v>
      </c>
      <c r="M1160" s="689">
        <v>21.68</v>
      </c>
      <c r="N1160" s="689">
        <v>24.28</v>
      </c>
      <c r="O1160" s="689">
        <v>23.23</v>
      </c>
      <c r="P1160" s="689">
        <v>23.67</v>
      </c>
      <c r="Q1160" s="689">
        <v>19.3</v>
      </c>
      <c r="R1160" s="676"/>
      <c r="S1160" s="694">
        <v>0.26041666666666669</v>
      </c>
      <c r="T1160" s="689">
        <f t="shared" si="79"/>
        <v>0</v>
      </c>
      <c r="U1160" s="689">
        <f t="shared" si="79"/>
        <v>0</v>
      </c>
      <c r="V1160" s="689">
        <f t="shared" si="79"/>
        <v>9.9999999999980105E-3</v>
      </c>
      <c r="W1160" s="689">
        <f t="shared" si="79"/>
        <v>0</v>
      </c>
      <c r="X1160" s="689">
        <f t="shared" si="80"/>
        <v>0</v>
      </c>
      <c r="Y1160" s="689">
        <f t="shared" si="80"/>
        <v>0</v>
      </c>
      <c r="Z1160" s="689">
        <f t="shared" si="80"/>
        <v>0</v>
      </c>
      <c r="AA1160" s="689">
        <f t="shared" ref="AA1160:AI1188" si="81">I1160-I1159</f>
        <v>5.0000000000000711E-2</v>
      </c>
      <c r="AB1160" s="683">
        <f t="shared" si="81"/>
        <v>0</v>
      </c>
      <c r="AC1160" s="689">
        <f t="shared" si="81"/>
        <v>0</v>
      </c>
      <c r="AD1160" s="689">
        <f t="shared" si="81"/>
        <v>3.0000000000001137E-2</v>
      </c>
      <c r="AE1160" s="689">
        <f t="shared" si="81"/>
        <v>0</v>
      </c>
      <c r="AF1160" s="689">
        <f t="shared" si="81"/>
        <v>0</v>
      </c>
      <c r="AG1160" s="689">
        <f t="shared" si="81"/>
        <v>0</v>
      </c>
      <c r="AH1160" s="689">
        <f t="shared" si="81"/>
        <v>0.10000000000000142</v>
      </c>
      <c r="AI1160" s="689">
        <f t="shared" si="81"/>
        <v>0</v>
      </c>
      <c r="AJ1160" s="10"/>
      <c r="AK1160" s="10"/>
      <c r="AL1160" s="10"/>
      <c r="AM1160" s="10"/>
      <c r="AN1160" s="10"/>
      <c r="AO1160" s="10"/>
      <c r="AP1160" s="10"/>
      <c r="AQ1160" s="10"/>
      <c r="AR1160" s="10"/>
      <c r="AS1160" s="10"/>
      <c r="AT1160" s="10"/>
      <c r="AU1160" s="10"/>
      <c r="AV1160" s="10"/>
      <c r="AW1160" s="10"/>
      <c r="AX1160" s="10"/>
      <c r="AY1160" s="10"/>
      <c r="AZ1160" s="10"/>
      <c r="BA1160" s="10"/>
      <c r="BB1160" s="10"/>
      <c r="BC1160" s="10"/>
      <c r="BD1160" s="10"/>
      <c r="BE1160" s="173"/>
    </row>
    <row r="1161" spans="1:57">
      <c r="A1161" s="688">
        <v>0.2638888888888889</v>
      </c>
      <c r="B1161" s="689">
        <v>21.66</v>
      </c>
      <c r="C1161" s="689">
        <v>23.13</v>
      </c>
      <c r="D1161" s="689">
        <v>22.62</v>
      </c>
      <c r="E1161" s="689">
        <v>21.71</v>
      </c>
      <c r="F1161" s="689">
        <v>22.09</v>
      </c>
      <c r="G1161" s="689">
        <v>24.18</v>
      </c>
      <c r="H1161" s="689">
        <v>21.97</v>
      </c>
      <c r="I1161" s="689">
        <v>20.03</v>
      </c>
      <c r="J1161" s="683">
        <v>19.54</v>
      </c>
      <c r="K1161" s="689">
        <v>21.95</v>
      </c>
      <c r="L1161" s="689">
        <v>24.89</v>
      </c>
      <c r="M1161" s="689">
        <v>21.81</v>
      </c>
      <c r="N1161" s="689">
        <v>24.28</v>
      </c>
      <c r="O1161" s="689">
        <v>23.23</v>
      </c>
      <c r="P1161" s="689">
        <v>23.7</v>
      </c>
      <c r="Q1161" s="689">
        <v>19.3</v>
      </c>
      <c r="R1161" s="676"/>
      <c r="S1161" s="694">
        <v>0.2638888888888889</v>
      </c>
      <c r="T1161" s="689">
        <f t="shared" si="79"/>
        <v>0</v>
      </c>
      <c r="U1161" s="689">
        <f t="shared" si="79"/>
        <v>1.9999999999999574E-2</v>
      </c>
      <c r="V1161" s="689">
        <f t="shared" si="79"/>
        <v>0.13000000000000256</v>
      </c>
      <c r="W1161" s="689">
        <f t="shared" si="79"/>
        <v>0</v>
      </c>
      <c r="X1161" s="689">
        <f t="shared" si="79"/>
        <v>0</v>
      </c>
      <c r="Y1161" s="689">
        <f t="shared" si="79"/>
        <v>0</v>
      </c>
      <c r="Z1161" s="689">
        <f t="shared" si="79"/>
        <v>0</v>
      </c>
      <c r="AA1161" s="689">
        <f t="shared" si="81"/>
        <v>0</v>
      </c>
      <c r="AB1161" s="683">
        <f t="shared" si="81"/>
        <v>0</v>
      </c>
      <c r="AC1161" s="689">
        <f t="shared" si="81"/>
        <v>0</v>
      </c>
      <c r="AD1161" s="689">
        <f t="shared" si="81"/>
        <v>0</v>
      </c>
      <c r="AE1161" s="689">
        <f t="shared" si="81"/>
        <v>0.12999999999999901</v>
      </c>
      <c r="AF1161" s="689">
        <f t="shared" si="81"/>
        <v>0</v>
      </c>
      <c r="AG1161" s="689">
        <f t="shared" si="81"/>
        <v>0</v>
      </c>
      <c r="AH1161" s="689">
        <f t="shared" si="81"/>
        <v>2.9999999999997584E-2</v>
      </c>
      <c r="AI1161" s="689">
        <f t="shared" si="81"/>
        <v>0</v>
      </c>
      <c r="AJ1161" s="10"/>
      <c r="AK1161" s="10"/>
      <c r="AL1161" s="10"/>
      <c r="AM1161" s="10"/>
      <c r="AN1161" s="10"/>
      <c r="AO1161" s="10"/>
      <c r="AP1161" s="10"/>
      <c r="AQ1161" s="10"/>
      <c r="AR1161" s="10"/>
      <c r="AS1161" s="10"/>
      <c r="AT1161" s="10"/>
      <c r="AU1161" s="10"/>
      <c r="AV1161" s="10"/>
      <c r="AW1161" s="10"/>
      <c r="AX1161" s="10"/>
      <c r="AY1161" s="10"/>
      <c r="AZ1161" s="10"/>
      <c r="BA1161" s="10"/>
      <c r="BB1161" s="10"/>
      <c r="BC1161" s="10"/>
      <c r="BD1161" s="10"/>
      <c r="BE1161" s="173"/>
    </row>
    <row r="1162" spans="1:57">
      <c r="A1162" s="688">
        <v>0.2673611111111111</v>
      </c>
      <c r="B1162" s="689">
        <v>21.66</v>
      </c>
      <c r="C1162" s="689">
        <v>23.13</v>
      </c>
      <c r="D1162" s="689">
        <v>22.62</v>
      </c>
      <c r="E1162" s="689">
        <v>21.71</v>
      </c>
      <c r="F1162" s="689">
        <v>22.09</v>
      </c>
      <c r="G1162" s="689">
        <v>24.18</v>
      </c>
      <c r="H1162" s="689">
        <v>22.09</v>
      </c>
      <c r="I1162" s="689">
        <v>20.03</v>
      </c>
      <c r="J1162" s="683">
        <v>19.54</v>
      </c>
      <c r="K1162" s="689">
        <v>21.95</v>
      </c>
      <c r="L1162" s="689">
        <v>24.93</v>
      </c>
      <c r="M1162" s="689">
        <v>21.83</v>
      </c>
      <c r="N1162" s="689">
        <v>24.77</v>
      </c>
      <c r="O1162" s="689">
        <v>23.23</v>
      </c>
      <c r="P1162" s="689">
        <v>23.7</v>
      </c>
      <c r="Q1162" s="689">
        <v>19.3</v>
      </c>
      <c r="R1162" s="676"/>
      <c r="S1162" s="694">
        <v>0.2673611111111111</v>
      </c>
      <c r="T1162" s="689">
        <f t="shared" si="79"/>
        <v>0</v>
      </c>
      <c r="U1162" s="689">
        <f t="shared" si="79"/>
        <v>0</v>
      </c>
      <c r="V1162" s="689">
        <f t="shared" si="79"/>
        <v>0</v>
      </c>
      <c r="W1162" s="689">
        <f t="shared" si="79"/>
        <v>0</v>
      </c>
      <c r="X1162" s="689">
        <f t="shared" si="79"/>
        <v>0</v>
      </c>
      <c r="Y1162" s="689">
        <f t="shared" si="79"/>
        <v>0</v>
      </c>
      <c r="Z1162" s="689">
        <f t="shared" si="79"/>
        <v>0.12000000000000099</v>
      </c>
      <c r="AA1162" s="689">
        <f t="shared" si="81"/>
        <v>0</v>
      </c>
      <c r="AB1162" s="683">
        <f t="shared" si="81"/>
        <v>0</v>
      </c>
      <c r="AC1162" s="689">
        <f t="shared" si="81"/>
        <v>0</v>
      </c>
      <c r="AD1162" s="689">
        <f t="shared" si="81"/>
        <v>3.9999999999999147E-2</v>
      </c>
      <c r="AE1162" s="689">
        <f t="shared" si="81"/>
        <v>1.9999999999999574E-2</v>
      </c>
      <c r="AF1162" s="689">
        <f t="shared" si="81"/>
        <v>0.48999999999999844</v>
      </c>
      <c r="AG1162" s="689">
        <f t="shared" si="81"/>
        <v>0</v>
      </c>
      <c r="AH1162" s="689">
        <f t="shared" si="81"/>
        <v>0</v>
      </c>
      <c r="AI1162" s="689">
        <f t="shared" si="81"/>
        <v>0</v>
      </c>
      <c r="AJ1162" s="10"/>
      <c r="AK1162" s="10"/>
      <c r="AL1162" s="10"/>
      <c r="AM1162" s="10"/>
      <c r="AN1162" s="10"/>
      <c r="AO1162" s="10"/>
      <c r="AP1162" s="10"/>
      <c r="AQ1162" s="10"/>
      <c r="AR1162" s="10"/>
      <c r="AS1162" s="10"/>
      <c r="AT1162" s="10"/>
      <c r="AU1162" s="10"/>
      <c r="AV1162" s="10"/>
      <c r="AW1162" s="10"/>
      <c r="AX1162" s="10"/>
      <c r="AY1162" s="10"/>
      <c r="AZ1162" s="10"/>
      <c r="BA1162" s="10"/>
      <c r="BB1162" s="10"/>
      <c r="BC1162" s="10"/>
      <c r="BD1162" s="10"/>
      <c r="BE1162" s="173"/>
    </row>
    <row r="1163" spans="1:57">
      <c r="A1163" s="688">
        <v>0.27083333333333331</v>
      </c>
      <c r="B1163" s="689">
        <v>21.66</v>
      </c>
      <c r="C1163" s="689">
        <v>23.18</v>
      </c>
      <c r="D1163" s="689">
        <v>22.62</v>
      </c>
      <c r="E1163" s="689">
        <v>21.71</v>
      </c>
      <c r="F1163" s="689">
        <v>22.31</v>
      </c>
      <c r="G1163" s="689">
        <v>24.18</v>
      </c>
      <c r="H1163" s="689">
        <v>22.09</v>
      </c>
      <c r="I1163" s="689">
        <v>20.03</v>
      </c>
      <c r="J1163" s="683">
        <v>19.54</v>
      </c>
      <c r="K1163" s="689">
        <v>21.95</v>
      </c>
      <c r="L1163" s="689">
        <v>24.99</v>
      </c>
      <c r="M1163" s="689">
        <v>21.83</v>
      </c>
      <c r="N1163" s="689">
        <v>24.77</v>
      </c>
      <c r="O1163" s="689">
        <v>23.23</v>
      </c>
      <c r="P1163" s="689">
        <v>23.7</v>
      </c>
      <c r="Q1163" s="689">
        <v>19.3</v>
      </c>
      <c r="R1163" s="676"/>
      <c r="S1163" s="694">
        <v>0.27083333333333331</v>
      </c>
      <c r="T1163" s="689">
        <f t="shared" si="79"/>
        <v>0</v>
      </c>
      <c r="U1163" s="689">
        <f t="shared" si="79"/>
        <v>5.0000000000000711E-2</v>
      </c>
      <c r="V1163" s="689">
        <f t="shared" si="79"/>
        <v>0</v>
      </c>
      <c r="W1163" s="689">
        <f t="shared" si="79"/>
        <v>0</v>
      </c>
      <c r="X1163" s="689">
        <f t="shared" si="79"/>
        <v>0.21999999999999886</v>
      </c>
      <c r="Y1163" s="689">
        <f t="shared" si="79"/>
        <v>0</v>
      </c>
      <c r="Z1163" s="689">
        <f t="shared" si="79"/>
        <v>0</v>
      </c>
      <c r="AA1163" s="689">
        <f t="shared" si="81"/>
        <v>0</v>
      </c>
      <c r="AB1163" s="683">
        <f t="shared" si="81"/>
        <v>0</v>
      </c>
      <c r="AC1163" s="689">
        <f t="shared" si="81"/>
        <v>0</v>
      </c>
      <c r="AD1163" s="689">
        <f t="shared" si="81"/>
        <v>5.9999999999998721E-2</v>
      </c>
      <c r="AE1163" s="689">
        <f t="shared" si="81"/>
        <v>0</v>
      </c>
      <c r="AF1163" s="689">
        <f t="shared" si="81"/>
        <v>0</v>
      </c>
      <c r="AG1163" s="689">
        <f t="shared" si="81"/>
        <v>0</v>
      </c>
      <c r="AH1163" s="689">
        <f t="shared" si="81"/>
        <v>0</v>
      </c>
      <c r="AI1163" s="689">
        <f t="shared" si="81"/>
        <v>0</v>
      </c>
      <c r="AJ1163" s="10"/>
      <c r="AK1163" s="10"/>
      <c r="AL1163" s="10"/>
      <c r="AM1163" s="10"/>
      <c r="AN1163" s="10"/>
      <c r="AO1163" s="10"/>
      <c r="AP1163" s="10"/>
      <c r="AQ1163" s="10"/>
      <c r="AR1163" s="10"/>
      <c r="AS1163" s="10"/>
      <c r="AT1163" s="10"/>
      <c r="AU1163" s="10"/>
      <c r="AV1163" s="10"/>
      <c r="AW1163" s="10"/>
      <c r="AX1163" s="10"/>
      <c r="AY1163" s="10"/>
      <c r="AZ1163" s="10"/>
      <c r="BA1163" s="10"/>
      <c r="BB1163" s="10"/>
      <c r="BC1163" s="10"/>
      <c r="BD1163" s="10"/>
      <c r="BE1163" s="173"/>
    </row>
    <row r="1164" spans="1:57">
      <c r="A1164" s="688">
        <v>0.27430555555555552</v>
      </c>
      <c r="B1164" s="689">
        <v>21.71</v>
      </c>
      <c r="C1164" s="689">
        <v>23.18</v>
      </c>
      <c r="D1164" s="689">
        <v>22.62</v>
      </c>
      <c r="E1164" s="689">
        <v>21.71</v>
      </c>
      <c r="F1164" s="689">
        <v>22.66</v>
      </c>
      <c r="G1164" s="689">
        <v>24.18</v>
      </c>
      <c r="H1164" s="689">
        <v>22.11</v>
      </c>
      <c r="I1164" s="689">
        <v>20.03</v>
      </c>
      <c r="J1164" s="683">
        <v>19.54</v>
      </c>
      <c r="K1164" s="689">
        <v>21.95</v>
      </c>
      <c r="L1164" s="689">
        <v>24.99</v>
      </c>
      <c r="M1164" s="689">
        <v>21.87</v>
      </c>
      <c r="N1164" s="689">
        <v>24.77</v>
      </c>
      <c r="O1164" s="689">
        <v>23.23</v>
      </c>
      <c r="P1164" s="689">
        <v>23.7</v>
      </c>
      <c r="Q1164" s="689">
        <v>19.3</v>
      </c>
      <c r="R1164" s="676"/>
      <c r="S1164" s="694">
        <v>0.27430555555555552</v>
      </c>
      <c r="T1164" s="689">
        <f t="shared" si="79"/>
        <v>5.0000000000000711E-2</v>
      </c>
      <c r="U1164" s="689">
        <f t="shared" si="79"/>
        <v>0</v>
      </c>
      <c r="V1164" s="689">
        <f t="shared" si="79"/>
        <v>0</v>
      </c>
      <c r="W1164" s="689">
        <f t="shared" si="79"/>
        <v>0</v>
      </c>
      <c r="X1164" s="689">
        <f t="shared" si="79"/>
        <v>0.35000000000000142</v>
      </c>
      <c r="Y1164" s="689">
        <f t="shared" si="79"/>
        <v>0</v>
      </c>
      <c r="Z1164" s="689">
        <f t="shared" si="79"/>
        <v>1.9999999999999574E-2</v>
      </c>
      <c r="AA1164" s="689">
        <f t="shared" si="81"/>
        <v>0</v>
      </c>
      <c r="AB1164" s="683">
        <f t="shared" si="81"/>
        <v>0</v>
      </c>
      <c r="AC1164" s="689">
        <f t="shared" si="81"/>
        <v>0</v>
      </c>
      <c r="AD1164" s="689">
        <f t="shared" si="81"/>
        <v>0</v>
      </c>
      <c r="AE1164" s="689">
        <f t="shared" si="81"/>
        <v>4.00000000000027E-2</v>
      </c>
      <c r="AF1164" s="689">
        <f t="shared" si="81"/>
        <v>0</v>
      </c>
      <c r="AG1164" s="689">
        <f t="shared" si="81"/>
        <v>0</v>
      </c>
      <c r="AH1164" s="689">
        <f t="shared" si="81"/>
        <v>0</v>
      </c>
      <c r="AI1164" s="689">
        <f t="shared" si="81"/>
        <v>0</v>
      </c>
      <c r="AJ1164" s="10"/>
      <c r="AK1164" s="10"/>
      <c r="AL1164" s="10"/>
      <c r="AM1164" s="10"/>
      <c r="AN1164" s="10"/>
      <c r="AO1164" s="10"/>
      <c r="AP1164" s="10"/>
      <c r="AQ1164" s="10"/>
      <c r="AR1164" s="10"/>
      <c r="AS1164" s="10"/>
      <c r="AT1164" s="10"/>
      <c r="AU1164" s="10"/>
      <c r="AV1164" s="10"/>
      <c r="AW1164" s="10"/>
      <c r="AX1164" s="10"/>
      <c r="AY1164" s="10"/>
      <c r="AZ1164" s="10"/>
      <c r="BA1164" s="10"/>
      <c r="BB1164" s="10"/>
      <c r="BC1164" s="10"/>
      <c r="BD1164" s="10"/>
      <c r="BE1164" s="173"/>
    </row>
    <row r="1165" spans="1:57">
      <c r="A1165" s="688">
        <v>0.27777777777777779</v>
      </c>
      <c r="B1165" s="689">
        <v>21.73</v>
      </c>
      <c r="C1165" s="689">
        <v>23.18</v>
      </c>
      <c r="D1165" s="689">
        <v>22.62</v>
      </c>
      <c r="E1165" s="689">
        <v>21.78</v>
      </c>
      <c r="F1165" s="689">
        <v>22.66</v>
      </c>
      <c r="G1165" s="689">
        <v>24.18</v>
      </c>
      <c r="H1165" s="689">
        <v>22.11</v>
      </c>
      <c r="I1165" s="689">
        <v>20.03</v>
      </c>
      <c r="J1165" s="683">
        <v>19.54</v>
      </c>
      <c r="K1165" s="689">
        <v>22.05</v>
      </c>
      <c r="L1165" s="689">
        <v>24.99</v>
      </c>
      <c r="M1165" s="689">
        <v>21.87</v>
      </c>
      <c r="N1165" s="689">
        <v>24.77</v>
      </c>
      <c r="O1165" s="689">
        <v>23.23</v>
      </c>
      <c r="P1165" s="689">
        <v>23.7</v>
      </c>
      <c r="Q1165" s="689">
        <v>19.3</v>
      </c>
      <c r="R1165" s="676"/>
      <c r="S1165" s="694">
        <v>0.27777777777777779</v>
      </c>
      <c r="T1165" s="689">
        <f t="shared" si="79"/>
        <v>1.9999999999999574E-2</v>
      </c>
      <c r="U1165" s="689">
        <f t="shared" si="79"/>
        <v>0</v>
      </c>
      <c r="V1165" s="689">
        <f t="shared" si="79"/>
        <v>0</v>
      </c>
      <c r="W1165" s="689">
        <f t="shared" si="79"/>
        <v>7.0000000000000284E-2</v>
      </c>
      <c r="X1165" s="689">
        <f t="shared" si="79"/>
        <v>0</v>
      </c>
      <c r="Y1165" s="689">
        <f t="shared" si="79"/>
        <v>0</v>
      </c>
      <c r="Z1165" s="689">
        <f t="shared" si="79"/>
        <v>0</v>
      </c>
      <c r="AA1165" s="689">
        <f t="shared" si="81"/>
        <v>0</v>
      </c>
      <c r="AB1165" s="683">
        <f t="shared" si="81"/>
        <v>0</v>
      </c>
      <c r="AC1165" s="689">
        <f t="shared" si="81"/>
        <v>0.10000000000000142</v>
      </c>
      <c r="AD1165" s="689">
        <f t="shared" si="81"/>
        <v>0</v>
      </c>
      <c r="AE1165" s="689">
        <f t="shared" si="81"/>
        <v>0</v>
      </c>
      <c r="AF1165" s="689">
        <f t="shared" si="81"/>
        <v>0</v>
      </c>
      <c r="AG1165" s="689">
        <f t="shared" si="81"/>
        <v>0</v>
      </c>
      <c r="AH1165" s="689">
        <f t="shared" si="81"/>
        <v>0</v>
      </c>
      <c r="AI1165" s="689">
        <f t="shared" si="81"/>
        <v>0</v>
      </c>
      <c r="AJ1165" s="10"/>
      <c r="AK1165" s="10"/>
      <c r="AL1165" s="10"/>
      <c r="AM1165" s="10"/>
      <c r="AN1165" s="10"/>
      <c r="AO1165" s="10"/>
      <c r="AP1165" s="10"/>
      <c r="AQ1165" s="10"/>
      <c r="AR1165" s="10"/>
      <c r="AS1165" s="10"/>
      <c r="AT1165" s="10"/>
      <c r="AU1165" s="10"/>
      <c r="AV1165" s="10"/>
      <c r="AW1165" s="10"/>
      <c r="AX1165" s="10"/>
      <c r="AY1165" s="10"/>
      <c r="AZ1165" s="10"/>
      <c r="BA1165" s="10"/>
      <c r="BB1165" s="10"/>
      <c r="BC1165" s="10"/>
      <c r="BD1165" s="10"/>
      <c r="BE1165" s="173"/>
    </row>
    <row r="1166" spans="1:57">
      <c r="A1166" s="688">
        <v>0.28125</v>
      </c>
      <c r="B1166" s="689">
        <v>21.76</v>
      </c>
      <c r="C1166" s="689">
        <v>23.18</v>
      </c>
      <c r="D1166" s="689">
        <v>22.62</v>
      </c>
      <c r="E1166" s="689">
        <v>21.91</v>
      </c>
      <c r="F1166" s="689">
        <v>22.66</v>
      </c>
      <c r="G1166" s="689">
        <v>24.18</v>
      </c>
      <c r="H1166" s="689">
        <v>22.11</v>
      </c>
      <c r="I1166" s="689">
        <v>20.03</v>
      </c>
      <c r="J1166" s="683">
        <v>19.54</v>
      </c>
      <c r="K1166" s="689">
        <v>22.14</v>
      </c>
      <c r="L1166" s="689">
        <v>25.23</v>
      </c>
      <c r="M1166" s="689">
        <v>21.87</v>
      </c>
      <c r="N1166" s="689">
        <v>24.77</v>
      </c>
      <c r="O1166" s="689">
        <v>23.32</v>
      </c>
      <c r="P1166" s="689">
        <v>23.7</v>
      </c>
      <c r="Q1166" s="689">
        <v>19.3</v>
      </c>
      <c r="R1166" s="676"/>
      <c r="S1166" s="694">
        <v>0.28125</v>
      </c>
      <c r="T1166" s="689">
        <f t="shared" si="79"/>
        <v>3.0000000000001137E-2</v>
      </c>
      <c r="U1166" s="689">
        <f t="shared" si="79"/>
        <v>0</v>
      </c>
      <c r="V1166" s="689">
        <f t="shared" si="79"/>
        <v>0</v>
      </c>
      <c r="W1166" s="689">
        <f t="shared" si="79"/>
        <v>0.12999999999999901</v>
      </c>
      <c r="X1166" s="689">
        <f t="shared" si="79"/>
        <v>0</v>
      </c>
      <c r="Y1166" s="689">
        <f t="shared" si="79"/>
        <v>0</v>
      </c>
      <c r="Z1166" s="689">
        <f t="shared" si="79"/>
        <v>0</v>
      </c>
      <c r="AA1166" s="689">
        <f t="shared" si="81"/>
        <v>0</v>
      </c>
      <c r="AB1166" s="683">
        <f t="shared" si="81"/>
        <v>0</v>
      </c>
      <c r="AC1166" s="689">
        <f t="shared" si="81"/>
        <v>8.9999999999999858E-2</v>
      </c>
      <c r="AD1166" s="689">
        <f t="shared" si="81"/>
        <v>0.24000000000000199</v>
      </c>
      <c r="AE1166" s="689">
        <f t="shared" si="81"/>
        <v>0</v>
      </c>
      <c r="AF1166" s="689">
        <f t="shared" si="81"/>
        <v>0</v>
      </c>
      <c r="AG1166" s="689">
        <f t="shared" si="81"/>
        <v>8.9999999999999858E-2</v>
      </c>
      <c r="AH1166" s="689">
        <f t="shared" si="81"/>
        <v>0</v>
      </c>
      <c r="AI1166" s="689">
        <f t="shared" si="81"/>
        <v>0</v>
      </c>
      <c r="AJ1166" s="10"/>
      <c r="AK1166" s="10"/>
      <c r="AL1166" s="10"/>
      <c r="AM1166" s="10"/>
      <c r="AN1166" s="10"/>
      <c r="AO1166" s="10"/>
      <c r="AP1166" s="10"/>
      <c r="AQ1166" s="10"/>
      <c r="AR1166" s="10"/>
      <c r="AS1166" s="10"/>
      <c r="AT1166" s="10"/>
      <c r="AU1166" s="10"/>
      <c r="AV1166" s="10"/>
      <c r="AW1166" s="10"/>
      <c r="AX1166" s="10"/>
      <c r="AY1166" s="10"/>
      <c r="AZ1166" s="10"/>
      <c r="BA1166" s="10"/>
      <c r="BB1166" s="10"/>
      <c r="BC1166" s="10"/>
      <c r="BD1166" s="10"/>
      <c r="BE1166" s="173"/>
    </row>
    <row r="1167" spans="1:57">
      <c r="A1167" s="688">
        <v>0.28472222222222221</v>
      </c>
      <c r="B1167" s="689">
        <v>21.76</v>
      </c>
      <c r="C1167" s="689">
        <v>23.18</v>
      </c>
      <c r="D1167" s="689">
        <v>22.62</v>
      </c>
      <c r="E1167" s="689">
        <v>21.91</v>
      </c>
      <c r="F1167" s="689">
        <v>22.66</v>
      </c>
      <c r="G1167" s="689">
        <v>24.18</v>
      </c>
      <c r="H1167" s="689">
        <v>22.11</v>
      </c>
      <c r="I1167" s="689">
        <v>20.03</v>
      </c>
      <c r="J1167" s="683">
        <v>19.54</v>
      </c>
      <c r="K1167" s="689">
        <v>22.17</v>
      </c>
      <c r="L1167" s="689">
        <v>25.23</v>
      </c>
      <c r="M1167" s="689">
        <v>21.87</v>
      </c>
      <c r="N1167" s="689">
        <v>24.77</v>
      </c>
      <c r="O1167" s="689">
        <v>23.35</v>
      </c>
      <c r="P1167" s="689">
        <v>23.7</v>
      </c>
      <c r="Q1167" s="689">
        <v>19.309999999999999</v>
      </c>
      <c r="R1167" s="676"/>
      <c r="S1167" s="694">
        <v>0.28472222222222221</v>
      </c>
      <c r="T1167" s="689">
        <f t="shared" si="79"/>
        <v>0</v>
      </c>
      <c r="U1167" s="689">
        <f t="shared" si="79"/>
        <v>0</v>
      </c>
      <c r="V1167" s="689">
        <f t="shared" si="79"/>
        <v>0</v>
      </c>
      <c r="W1167" s="689">
        <f t="shared" si="79"/>
        <v>0</v>
      </c>
      <c r="X1167" s="689">
        <f t="shared" si="79"/>
        <v>0</v>
      </c>
      <c r="Y1167" s="689">
        <f t="shared" si="79"/>
        <v>0</v>
      </c>
      <c r="Z1167" s="689">
        <f t="shared" si="79"/>
        <v>0</v>
      </c>
      <c r="AA1167" s="689">
        <f t="shared" si="81"/>
        <v>0</v>
      </c>
      <c r="AB1167" s="683">
        <f t="shared" si="81"/>
        <v>0</v>
      </c>
      <c r="AC1167" s="689">
        <f t="shared" si="81"/>
        <v>3.0000000000001137E-2</v>
      </c>
      <c r="AD1167" s="689">
        <f t="shared" si="81"/>
        <v>0</v>
      </c>
      <c r="AE1167" s="689">
        <f t="shared" si="81"/>
        <v>0</v>
      </c>
      <c r="AF1167" s="689">
        <f t="shared" si="81"/>
        <v>0</v>
      </c>
      <c r="AG1167" s="689">
        <f t="shared" si="81"/>
        <v>3.0000000000001137E-2</v>
      </c>
      <c r="AH1167" s="689">
        <f t="shared" si="81"/>
        <v>0</v>
      </c>
      <c r="AI1167" s="689">
        <f t="shared" si="81"/>
        <v>9.9999999999980105E-3</v>
      </c>
      <c r="AJ1167" s="10"/>
      <c r="AK1167" s="10"/>
      <c r="AL1167" s="10"/>
      <c r="AM1167" s="10"/>
      <c r="AN1167" s="10"/>
      <c r="AO1167" s="10"/>
      <c r="AP1167" s="10"/>
      <c r="AQ1167" s="10"/>
      <c r="AR1167" s="10"/>
      <c r="AS1167" s="10"/>
      <c r="AT1167" s="10"/>
      <c r="AU1167" s="10"/>
      <c r="AV1167" s="10"/>
      <c r="AW1167" s="10"/>
      <c r="AX1167" s="10"/>
      <c r="AY1167" s="10"/>
      <c r="AZ1167" s="10"/>
      <c r="BA1167" s="10"/>
      <c r="BB1167" s="10"/>
      <c r="BC1167" s="10"/>
      <c r="BD1167" s="10"/>
      <c r="BE1167" s="173"/>
    </row>
    <row r="1168" spans="1:57" ht="16" thickBot="1">
      <c r="A1168" s="688">
        <v>0.28819444444444448</v>
      </c>
      <c r="B1168" s="689">
        <v>21.79</v>
      </c>
      <c r="C1168" s="689">
        <v>23.18</v>
      </c>
      <c r="D1168" s="689">
        <v>22.62</v>
      </c>
      <c r="E1168" s="689">
        <v>21.91</v>
      </c>
      <c r="F1168" s="689">
        <v>22.66</v>
      </c>
      <c r="G1168" s="689">
        <v>24.18</v>
      </c>
      <c r="H1168" s="689">
        <v>22.11</v>
      </c>
      <c r="I1168" s="689">
        <v>20.03</v>
      </c>
      <c r="J1168" s="683">
        <v>19.54</v>
      </c>
      <c r="K1168" s="689">
        <v>22.17</v>
      </c>
      <c r="L1168" s="689">
        <v>25.23</v>
      </c>
      <c r="M1168" s="689">
        <v>21.87</v>
      </c>
      <c r="N1168" s="689">
        <v>24.77</v>
      </c>
      <c r="O1168" s="689">
        <v>23.35</v>
      </c>
      <c r="P1168" s="689">
        <v>23.7</v>
      </c>
      <c r="Q1168" s="689">
        <v>19.309999999999999</v>
      </c>
      <c r="R1168" s="676"/>
      <c r="S1168" s="694">
        <v>0.28819444444444448</v>
      </c>
      <c r="T1168" s="689">
        <f t="shared" si="79"/>
        <v>2.9999999999997584E-2</v>
      </c>
      <c r="U1168" s="689">
        <f t="shared" si="79"/>
        <v>0</v>
      </c>
      <c r="V1168" s="689">
        <f t="shared" si="79"/>
        <v>0</v>
      </c>
      <c r="W1168" s="689">
        <f t="shared" si="79"/>
        <v>0</v>
      </c>
      <c r="X1168" s="689">
        <f t="shared" si="79"/>
        <v>0</v>
      </c>
      <c r="Y1168" s="689">
        <f t="shared" si="79"/>
        <v>0</v>
      </c>
      <c r="Z1168" s="689">
        <f t="shared" si="79"/>
        <v>0</v>
      </c>
      <c r="AA1168" s="689">
        <f t="shared" si="81"/>
        <v>0</v>
      </c>
      <c r="AB1168" s="683">
        <f t="shared" si="81"/>
        <v>0</v>
      </c>
      <c r="AC1168" s="689">
        <f t="shared" si="81"/>
        <v>0</v>
      </c>
      <c r="AD1168" s="689">
        <f t="shared" si="81"/>
        <v>0</v>
      </c>
      <c r="AE1168" s="689">
        <f t="shared" si="81"/>
        <v>0</v>
      </c>
      <c r="AF1168" s="689">
        <f t="shared" si="81"/>
        <v>0</v>
      </c>
      <c r="AG1168" s="689">
        <f t="shared" si="81"/>
        <v>0</v>
      </c>
      <c r="AH1168" s="689">
        <f t="shared" si="81"/>
        <v>0</v>
      </c>
      <c r="AI1168" s="689">
        <f t="shared" si="81"/>
        <v>0</v>
      </c>
      <c r="AJ1168" s="10"/>
      <c r="AK1168" s="10"/>
      <c r="AL1168" s="10"/>
      <c r="AM1168" s="10"/>
      <c r="AN1168" s="10"/>
      <c r="AO1168" s="10"/>
      <c r="AP1168" s="10"/>
      <c r="AQ1168" s="10"/>
      <c r="AR1168" s="10"/>
      <c r="AS1168" s="10"/>
      <c r="AT1168" s="10"/>
      <c r="AU1168" s="10"/>
      <c r="AV1168" s="10"/>
      <c r="AW1168" s="10"/>
      <c r="AX1168" s="10"/>
      <c r="AY1168" s="10"/>
      <c r="AZ1168" s="10"/>
      <c r="BA1168" s="10"/>
      <c r="BB1168" s="10"/>
      <c r="BC1168" s="10"/>
      <c r="BD1168" s="10"/>
      <c r="BE1168" s="173"/>
    </row>
    <row r="1169" spans="1:57" ht="16" thickTop="1">
      <c r="A1169" s="690">
        <v>0.29166666666666669</v>
      </c>
      <c r="B1169" s="91">
        <v>21.83</v>
      </c>
      <c r="C1169" s="91">
        <v>23.18</v>
      </c>
      <c r="D1169" s="91">
        <v>22.64</v>
      </c>
      <c r="E1169" s="91">
        <v>21.91</v>
      </c>
      <c r="F1169" s="91">
        <v>22.66</v>
      </c>
      <c r="G1169" s="91">
        <v>24.18</v>
      </c>
      <c r="H1169" s="91">
        <v>22.11</v>
      </c>
      <c r="I1169" s="91">
        <v>20.03</v>
      </c>
      <c r="J1169" s="345">
        <v>19.54</v>
      </c>
      <c r="K1169" s="91">
        <v>22.17</v>
      </c>
      <c r="L1169" s="91">
        <v>25.23</v>
      </c>
      <c r="M1169" s="91">
        <v>21.87</v>
      </c>
      <c r="N1169" s="91">
        <v>24.77</v>
      </c>
      <c r="O1169" s="91">
        <v>23.35</v>
      </c>
      <c r="P1169" s="91">
        <v>23.7</v>
      </c>
      <c r="Q1169" s="91">
        <v>19.309999999999999</v>
      </c>
      <c r="R1169" s="676"/>
      <c r="S1169" s="673">
        <v>0.29166666666666669</v>
      </c>
      <c r="T1169" s="91">
        <f t="shared" si="79"/>
        <v>3.9999999999999147E-2</v>
      </c>
      <c r="U1169" s="91">
        <f t="shared" si="79"/>
        <v>0</v>
      </c>
      <c r="V1169" s="91">
        <f t="shared" si="79"/>
        <v>1.9999999999999574E-2</v>
      </c>
      <c r="W1169" s="91">
        <f t="shared" si="79"/>
        <v>0</v>
      </c>
      <c r="X1169" s="91">
        <f t="shared" si="79"/>
        <v>0</v>
      </c>
      <c r="Y1169" s="91">
        <f t="shared" si="79"/>
        <v>0</v>
      </c>
      <c r="Z1169" s="91">
        <f t="shared" si="79"/>
        <v>0</v>
      </c>
      <c r="AA1169" s="91">
        <f t="shared" si="81"/>
        <v>0</v>
      </c>
      <c r="AB1169" s="345">
        <f t="shared" si="81"/>
        <v>0</v>
      </c>
      <c r="AC1169" s="91">
        <f t="shared" si="81"/>
        <v>0</v>
      </c>
      <c r="AD1169" s="91">
        <f t="shared" si="81"/>
        <v>0</v>
      </c>
      <c r="AE1169" s="91">
        <f t="shared" si="81"/>
        <v>0</v>
      </c>
      <c r="AF1169" s="91">
        <f t="shared" si="81"/>
        <v>0</v>
      </c>
      <c r="AG1169" s="91">
        <f t="shared" si="81"/>
        <v>0</v>
      </c>
      <c r="AH1169" s="91">
        <f t="shared" si="81"/>
        <v>0</v>
      </c>
      <c r="AI1169" s="91">
        <f t="shared" si="81"/>
        <v>0</v>
      </c>
      <c r="AJ1169" s="10"/>
      <c r="AK1169" s="10"/>
      <c r="AL1169" s="10"/>
      <c r="AM1169" s="10"/>
      <c r="AN1169" s="10"/>
      <c r="AO1169" s="10"/>
      <c r="AP1169" s="10"/>
      <c r="AQ1169" s="10"/>
      <c r="AR1169" s="10"/>
      <c r="AS1169" s="10"/>
      <c r="AT1169" s="10"/>
      <c r="AU1169" s="10"/>
      <c r="AV1169" s="10"/>
      <c r="AW1169" s="10"/>
      <c r="AX1169" s="10"/>
      <c r="AY1169" s="10"/>
      <c r="AZ1169" s="10"/>
      <c r="BA1169" s="10"/>
      <c r="BB1169" s="10"/>
      <c r="BC1169" s="10"/>
      <c r="BD1169" s="10"/>
      <c r="BE1169" s="173"/>
    </row>
    <row r="1170" spans="1:57">
      <c r="A1170" s="691">
        <v>0.2951388888888889</v>
      </c>
      <c r="B1170" s="10">
        <v>21.86</v>
      </c>
      <c r="C1170" s="10">
        <v>23.19</v>
      </c>
      <c r="D1170" s="10">
        <v>22.74</v>
      </c>
      <c r="E1170" s="10">
        <v>21.91</v>
      </c>
      <c r="F1170" s="10">
        <v>22.66</v>
      </c>
      <c r="G1170" s="10">
        <v>24.2</v>
      </c>
      <c r="H1170" s="10">
        <v>22.11</v>
      </c>
      <c r="I1170" s="10">
        <v>20.03</v>
      </c>
      <c r="J1170" s="13">
        <v>19.54</v>
      </c>
      <c r="K1170" s="10">
        <v>22.17</v>
      </c>
      <c r="L1170" s="10">
        <v>25.23</v>
      </c>
      <c r="M1170" s="10">
        <v>21.94</v>
      </c>
      <c r="N1170" s="10">
        <v>24.77</v>
      </c>
      <c r="O1170" s="10">
        <v>23.35</v>
      </c>
      <c r="P1170" s="10">
        <v>23.7</v>
      </c>
      <c r="Q1170" s="10">
        <v>19.309999999999999</v>
      </c>
      <c r="R1170" s="676"/>
      <c r="S1170" s="692">
        <v>0.2951388888888889</v>
      </c>
      <c r="T1170" s="10">
        <f t="shared" si="79"/>
        <v>3.0000000000001137E-2</v>
      </c>
      <c r="U1170" s="10">
        <f t="shared" si="79"/>
        <v>1.0000000000001563E-2</v>
      </c>
      <c r="V1170" s="10">
        <f t="shared" si="79"/>
        <v>9.9999999999997868E-2</v>
      </c>
      <c r="W1170" s="10">
        <f t="shared" si="79"/>
        <v>0</v>
      </c>
      <c r="X1170" s="10">
        <f t="shared" si="79"/>
        <v>0</v>
      </c>
      <c r="Y1170" s="10">
        <f t="shared" si="79"/>
        <v>1.9999999999999574E-2</v>
      </c>
      <c r="Z1170" s="10">
        <f t="shared" si="79"/>
        <v>0</v>
      </c>
      <c r="AA1170" s="10">
        <f t="shared" si="81"/>
        <v>0</v>
      </c>
      <c r="AB1170" s="13">
        <f t="shared" si="81"/>
        <v>0</v>
      </c>
      <c r="AC1170" s="10">
        <f t="shared" si="81"/>
        <v>0</v>
      </c>
      <c r="AD1170" s="10">
        <f t="shared" si="81"/>
        <v>0</v>
      </c>
      <c r="AE1170" s="10">
        <f t="shared" si="81"/>
        <v>7.0000000000000284E-2</v>
      </c>
      <c r="AF1170" s="10">
        <f t="shared" si="81"/>
        <v>0</v>
      </c>
      <c r="AG1170" s="10">
        <f t="shared" si="81"/>
        <v>0</v>
      </c>
      <c r="AH1170" s="10">
        <f t="shared" si="81"/>
        <v>0</v>
      </c>
      <c r="AI1170" s="10">
        <f t="shared" si="81"/>
        <v>0</v>
      </c>
      <c r="AJ1170" s="10"/>
      <c r="AK1170" s="10"/>
      <c r="AL1170" s="10"/>
      <c r="AM1170" s="10"/>
      <c r="AN1170" s="10"/>
      <c r="AO1170" s="10"/>
      <c r="AP1170" s="10"/>
      <c r="AQ1170" s="10"/>
      <c r="AR1170" s="10"/>
      <c r="AS1170" s="10"/>
      <c r="AT1170" s="10"/>
      <c r="AU1170" s="10"/>
      <c r="AV1170" s="10"/>
      <c r="AW1170" s="10"/>
      <c r="AX1170" s="10"/>
      <c r="AY1170" s="10"/>
      <c r="AZ1170" s="10"/>
      <c r="BA1170" s="10"/>
      <c r="BB1170" s="10"/>
      <c r="BC1170" s="10"/>
      <c r="BD1170" s="10"/>
      <c r="BE1170" s="173"/>
    </row>
    <row r="1171" spans="1:57">
      <c r="A1171" s="691">
        <v>0.2986111111111111</v>
      </c>
      <c r="B1171" s="10">
        <v>21.86</v>
      </c>
      <c r="C1171" s="10">
        <v>23.31</v>
      </c>
      <c r="D1171" s="10">
        <v>22.77</v>
      </c>
      <c r="E1171" s="10">
        <v>21.91</v>
      </c>
      <c r="F1171" s="10">
        <v>22.66</v>
      </c>
      <c r="G1171" s="10">
        <v>24.35</v>
      </c>
      <c r="H1171" s="10">
        <v>22.11</v>
      </c>
      <c r="I1171" s="10">
        <v>20.03</v>
      </c>
      <c r="J1171" s="13">
        <v>19.54</v>
      </c>
      <c r="K1171" s="10">
        <v>22.17</v>
      </c>
      <c r="L1171" s="10">
        <v>25.23</v>
      </c>
      <c r="M1171" s="10">
        <v>21.97</v>
      </c>
      <c r="N1171" s="10">
        <v>24.77</v>
      </c>
      <c r="O1171" s="10">
        <v>23.47</v>
      </c>
      <c r="P1171" s="10">
        <v>23.76</v>
      </c>
      <c r="Q1171" s="10">
        <v>19.37</v>
      </c>
      <c r="R1171" s="676"/>
      <c r="S1171" s="692">
        <v>0.2986111111111111</v>
      </c>
      <c r="T1171" s="10">
        <f t="shared" si="79"/>
        <v>0</v>
      </c>
      <c r="U1171" s="10">
        <f t="shared" si="79"/>
        <v>0.11999999999999744</v>
      </c>
      <c r="V1171" s="10">
        <f t="shared" si="79"/>
        <v>3.0000000000001137E-2</v>
      </c>
      <c r="W1171" s="10">
        <f t="shared" si="79"/>
        <v>0</v>
      </c>
      <c r="X1171" s="10">
        <f t="shared" si="79"/>
        <v>0</v>
      </c>
      <c r="Y1171" s="10">
        <f t="shared" si="79"/>
        <v>0.15000000000000213</v>
      </c>
      <c r="Z1171" s="10">
        <f t="shared" si="79"/>
        <v>0</v>
      </c>
      <c r="AA1171" s="10">
        <f t="shared" si="81"/>
        <v>0</v>
      </c>
      <c r="AB1171" s="13">
        <f t="shared" si="81"/>
        <v>0</v>
      </c>
      <c r="AC1171" s="10">
        <f t="shared" si="81"/>
        <v>0</v>
      </c>
      <c r="AD1171" s="10">
        <f t="shared" si="81"/>
        <v>0</v>
      </c>
      <c r="AE1171" s="10">
        <f t="shared" si="81"/>
        <v>2.9999999999997584E-2</v>
      </c>
      <c r="AF1171" s="10">
        <f t="shared" si="81"/>
        <v>0</v>
      </c>
      <c r="AG1171" s="10">
        <f t="shared" si="81"/>
        <v>0.11999999999999744</v>
      </c>
      <c r="AH1171" s="10">
        <f t="shared" si="81"/>
        <v>6.0000000000002274E-2</v>
      </c>
      <c r="AI1171" s="10">
        <f t="shared" si="81"/>
        <v>6.0000000000002274E-2</v>
      </c>
      <c r="AJ1171" s="10"/>
      <c r="AK1171" s="10"/>
      <c r="AL1171" s="10"/>
      <c r="AM1171" s="10"/>
      <c r="AN1171" s="10"/>
      <c r="AO1171" s="10"/>
      <c r="AP1171" s="10"/>
      <c r="AQ1171" s="10"/>
      <c r="AR1171" s="10"/>
      <c r="AS1171" s="10"/>
      <c r="AT1171" s="10"/>
      <c r="AU1171" s="10"/>
      <c r="AV1171" s="10"/>
      <c r="AW1171" s="10"/>
      <c r="AX1171" s="10"/>
      <c r="AY1171" s="10"/>
      <c r="AZ1171" s="10"/>
      <c r="BA1171" s="10"/>
      <c r="BB1171" s="10"/>
      <c r="BC1171" s="10"/>
      <c r="BD1171" s="10"/>
      <c r="BE1171" s="173"/>
    </row>
    <row r="1172" spans="1:57">
      <c r="A1172" s="691">
        <v>0.30208333333333331</v>
      </c>
      <c r="B1172" s="10">
        <v>21.86</v>
      </c>
      <c r="C1172" s="10">
        <v>23.31</v>
      </c>
      <c r="D1172" s="10">
        <v>22.77</v>
      </c>
      <c r="E1172" s="10">
        <v>21.94</v>
      </c>
      <c r="F1172" s="10">
        <v>22.66</v>
      </c>
      <c r="G1172" s="10">
        <v>24.38</v>
      </c>
      <c r="H1172" s="10">
        <v>22.11</v>
      </c>
      <c r="I1172" s="10">
        <v>20.03</v>
      </c>
      <c r="J1172" s="13">
        <v>19.54</v>
      </c>
      <c r="K1172" s="10">
        <v>22.17</v>
      </c>
      <c r="L1172" s="10">
        <v>25.23</v>
      </c>
      <c r="M1172" s="10">
        <v>21.97</v>
      </c>
      <c r="N1172" s="10">
        <v>24.77</v>
      </c>
      <c r="O1172" s="10">
        <v>23.47</v>
      </c>
      <c r="P1172" s="10">
        <v>23.87</v>
      </c>
      <c r="Q1172" s="10">
        <v>19.47</v>
      </c>
      <c r="R1172" s="676"/>
      <c r="S1172" s="692">
        <v>0.30208333333333331</v>
      </c>
      <c r="T1172" s="10">
        <f t="shared" si="79"/>
        <v>0</v>
      </c>
      <c r="U1172" s="10">
        <f t="shared" si="79"/>
        <v>0</v>
      </c>
      <c r="V1172" s="10">
        <f t="shared" si="79"/>
        <v>0</v>
      </c>
      <c r="W1172" s="10">
        <f t="shared" si="79"/>
        <v>3.0000000000001137E-2</v>
      </c>
      <c r="X1172" s="10">
        <f t="shared" si="79"/>
        <v>0</v>
      </c>
      <c r="Y1172" s="10">
        <f t="shared" si="79"/>
        <v>2.9999999999997584E-2</v>
      </c>
      <c r="Z1172" s="10">
        <f t="shared" si="79"/>
        <v>0</v>
      </c>
      <c r="AA1172" s="10">
        <f t="shared" si="81"/>
        <v>0</v>
      </c>
      <c r="AB1172" s="13">
        <f t="shared" si="81"/>
        <v>0</v>
      </c>
      <c r="AC1172" s="10">
        <f t="shared" si="81"/>
        <v>0</v>
      </c>
      <c r="AD1172" s="10">
        <f t="shared" si="81"/>
        <v>0</v>
      </c>
      <c r="AE1172" s="10">
        <f t="shared" si="81"/>
        <v>0</v>
      </c>
      <c r="AF1172" s="10">
        <f t="shared" si="81"/>
        <v>0</v>
      </c>
      <c r="AG1172" s="10">
        <f t="shared" si="81"/>
        <v>0</v>
      </c>
      <c r="AH1172" s="10">
        <f t="shared" si="81"/>
        <v>0.10999999999999943</v>
      </c>
      <c r="AI1172" s="10">
        <f t="shared" si="81"/>
        <v>9.9999999999997868E-2</v>
      </c>
      <c r="AJ1172" s="10"/>
      <c r="AK1172" s="10"/>
      <c r="AL1172" s="10"/>
      <c r="AM1172" s="10"/>
      <c r="AN1172" s="10"/>
      <c r="AO1172" s="10"/>
      <c r="AP1172" s="10"/>
      <c r="AQ1172" s="10"/>
      <c r="AR1172" s="10"/>
      <c r="AS1172" s="10"/>
      <c r="AT1172" s="10"/>
      <c r="AU1172" s="10"/>
      <c r="AV1172" s="10"/>
      <c r="AW1172" s="10"/>
      <c r="AX1172" s="10"/>
      <c r="AY1172" s="10"/>
      <c r="AZ1172" s="10"/>
      <c r="BA1172" s="10"/>
      <c r="BB1172" s="10"/>
      <c r="BC1172" s="10"/>
      <c r="BD1172" s="10"/>
      <c r="BE1172" s="173"/>
    </row>
    <row r="1173" spans="1:57">
      <c r="A1173" s="691">
        <v>0.30555555555555552</v>
      </c>
      <c r="B1173" s="10">
        <v>21.86</v>
      </c>
      <c r="C1173" s="10">
        <v>23.32</v>
      </c>
      <c r="D1173" s="10">
        <v>22.77</v>
      </c>
      <c r="E1173" s="10">
        <v>21.94</v>
      </c>
      <c r="F1173" s="10">
        <v>22.67</v>
      </c>
      <c r="G1173" s="10">
        <v>24.38</v>
      </c>
      <c r="H1173" s="10">
        <v>22.11</v>
      </c>
      <c r="I1173" s="10">
        <v>20.03</v>
      </c>
      <c r="J1173" s="13">
        <v>19.54</v>
      </c>
      <c r="K1173" s="10">
        <v>22.17</v>
      </c>
      <c r="L1173" s="10">
        <v>25.23</v>
      </c>
      <c r="M1173" s="10">
        <v>21.97</v>
      </c>
      <c r="N1173" s="10">
        <v>24.77</v>
      </c>
      <c r="O1173" s="10">
        <v>23.47</v>
      </c>
      <c r="P1173" s="10">
        <v>23.87</v>
      </c>
      <c r="Q1173" s="10">
        <v>19.48</v>
      </c>
      <c r="R1173" s="676"/>
      <c r="S1173" s="692">
        <v>0.30555555555555552</v>
      </c>
      <c r="T1173" s="10">
        <f t="shared" si="79"/>
        <v>0</v>
      </c>
      <c r="U1173" s="10">
        <f t="shared" si="79"/>
        <v>1.0000000000001563E-2</v>
      </c>
      <c r="V1173" s="10">
        <f t="shared" si="79"/>
        <v>0</v>
      </c>
      <c r="W1173" s="10">
        <f t="shared" si="79"/>
        <v>0</v>
      </c>
      <c r="X1173" s="10">
        <f t="shared" si="79"/>
        <v>1.0000000000001563E-2</v>
      </c>
      <c r="Y1173" s="10">
        <f t="shared" si="79"/>
        <v>0</v>
      </c>
      <c r="Z1173" s="10">
        <f t="shared" si="79"/>
        <v>0</v>
      </c>
      <c r="AA1173" s="10">
        <f t="shared" si="81"/>
        <v>0</v>
      </c>
      <c r="AB1173" s="13">
        <f t="shared" si="81"/>
        <v>0</v>
      </c>
      <c r="AC1173" s="10">
        <f t="shared" si="81"/>
        <v>0</v>
      </c>
      <c r="AD1173" s="10">
        <f t="shared" si="81"/>
        <v>0</v>
      </c>
      <c r="AE1173" s="10">
        <f t="shared" si="81"/>
        <v>0</v>
      </c>
      <c r="AF1173" s="10">
        <f t="shared" si="81"/>
        <v>0</v>
      </c>
      <c r="AG1173" s="10">
        <f t="shared" si="81"/>
        <v>0</v>
      </c>
      <c r="AH1173" s="10">
        <f t="shared" si="81"/>
        <v>0</v>
      </c>
      <c r="AI1173" s="10">
        <f t="shared" si="81"/>
        <v>1.0000000000001563E-2</v>
      </c>
      <c r="AJ1173" s="10"/>
      <c r="AK1173" s="10"/>
      <c r="AL1173" s="10"/>
      <c r="AM1173" s="10"/>
      <c r="AN1173" s="10"/>
      <c r="AO1173" s="10"/>
      <c r="AP1173" s="10"/>
      <c r="AQ1173" s="10"/>
      <c r="AR1173" s="10"/>
      <c r="AS1173" s="10"/>
      <c r="AT1173" s="10"/>
      <c r="AU1173" s="10"/>
      <c r="AV1173" s="10"/>
      <c r="AW1173" s="10"/>
      <c r="AX1173" s="10"/>
      <c r="AY1173" s="10"/>
      <c r="AZ1173" s="10"/>
      <c r="BA1173" s="10"/>
      <c r="BB1173" s="10"/>
      <c r="BC1173" s="10"/>
      <c r="BD1173" s="10"/>
      <c r="BE1173" s="173"/>
    </row>
    <row r="1174" spans="1:57">
      <c r="A1174" s="691">
        <v>0.30902777777777779</v>
      </c>
      <c r="B1174" s="10">
        <v>21.86</v>
      </c>
      <c r="C1174" s="10">
        <v>23.33</v>
      </c>
      <c r="D1174" s="10">
        <v>22.77</v>
      </c>
      <c r="E1174" s="10">
        <v>21.94</v>
      </c>
      <c r="F1174" s="10">
        <v>22.67</v>
      </c>
      <c r="G1174" s="10">
        <v>24.38</v>
      </c>
      <c r="H1174" s="10">
        <v>22.11</v>
      </c>
      <c r="I1174" s="10">
        <v>20.03</v>
      </c>
      <c r="J1174" s="13">
        <v>19.54</v>
      </c>
      <c r="K1174" s="10">
        <v>22.17</v>
      </c>
      <c r="L1174" s="10">
        <v>25.23</v>
      </c>
      <c r="M1174" s="10">
        <v>21.97</v>
      </c>
      <c r="N1174" s="10">
        <v>24.77</v>
      </c>
      <c r="O1174" s="10">
        <v>23.5</v>
      </c>
      <c r="P1174" s="10">
        <v>23.87</v>
      </c>
      <c r="Q1174" s="10">
        <v>19.48</v>
      </c>
      <c r="R1174" s="676"/>
      <c r="S1174" s="692">
        <v>0.30902777777777779</v>
      </c>
      <c r="T1174" s="10">
        <f t="shared" si="79"/>
        <v>0</v>
      </c>
      <c r="U1174" s="10">
        <f t="shared" si="79"/>
        <v>9.9999999999980105E-3</v>
      </c>
      <c r="V1174" s="10">
        <f t="shared" si="79"/>
        <v>0</v>
      </c>
      <c r="W1174" s="10">
        <f t="shared" si="79"/>
        <v>0</v>
      </c>
      <c r="X1174" s="10">
        <f t="shared" si="79"/>
        <v>0</v>
      </c>
      <c r="Y1174" s="10">
        <f t="shared" si="79"/>
        <v>0</v>
      </c>
      <c r="Z1174" s="10">
        <f t="shared" si="79"/>
        <v>0</v>
      </c>
      <c r="AA1174" s="10">
        <f t="shared" si="81"/>
        <v>0</v>
      </c>
      <c r="AB1174" s="13">
        <f t="shared" si="81"/>
        <v>0</v>
      </c>
      <c r="AC1174" s="10">
        <f t="shared" si="81"/>
        <v>0</v>
      </c>
      <c r="AD1174" s="10">
        <f t="shared" si="81"/>
        <v>0</v>
      </c>
      <c r="AE1174" s="10">
        <f t="shared" si="81"/>
        <v>0</v>
      </c>
      <c r="AF1174" s="10">
        <f t="shared" si="81"/>
        <v>0</v>
      </c>
      <c r="AG1174" s="10">
        <f t="shared" si="81"/>
        <v>3.0000000000001137E-2</v>
      </c>
      <c r="AH1174" s="10">
        <f t="shared" si="81"/>
        <v>0</v>
      </c>
      <c r="AI1174" s="10">
        <f t="shared" si="81"/>
        <v>0</v>
      </c>
      <c r="AJ1174" s="10"/>
      <c r="AK1174" s="10"/>
      <c r="AL1174" s="10"/>
      <c r="AM1174" s="10"/>
      <c r="AN1174" s="10"/>
      <c r="AO1174" s="10"/>
      <c r="AP1174" s="10"/>
      <c r="AQ1174" s="10"/>
      <c r="AR1174" s="10"/>
      <c r="AS1174" s="10"/>
      <c r="AT1174" s="10"/>
      <c r="AU1174" s="10"/>
      <c r="AV1174" s="10"/>
      <c r="AW1174" s="10"/>
      <c r="AX1174" s="10"/>
      <c r="AY1174" s="10"/>
      <c r="AZ1174" s="10"/>
      <c r="BA1174" s="10"/>
      <c r="BB1174" s="10"/>
      <c r="BC1174" s="10"/>
      <c r="BD1174" s="10"/>
      <c r="BE1174" s="173"/>
    </row>
    <row r="1175" spans="1:57">
      <c r="A1175" s="691">
        <v>0.3125</v>
      </c>
      <c r="B1175" s="10">
        <v>21.86</v>
      </c>
      <c r="C1175" s="10">
        <v>23.33</v>
      </c>
      <c r="D1175" s="10">
        <v>22.77</v>
      </c>
      <c r="E1175" s="10">
        <v>21.94</v>
      </c>
      <c r="F1175" s="10">
        <v>22.67</v>
      </c>
      <c r="G1175" s="10">
        <v>24.38</v>
      </c>
      <c r="H1175" s="10">
        <v>22.11</v>
      </c>
      <c r="I1175" s="10">
        <v>20.03</v>
      </c>
      <c r="J1175" s="13">
        <v>19.54</v>
      </c>
      <c r="K1175" s="10">
        <v>22.17</v>
      </c>
      <c r="L1175" s="10">
        <v>25.23</v>
      </c>
      <c r="M1175" s="10">
        <v>21.97</v>
      </c>
      <c r="N1175" s="10">
        <v>24.77</v>
      </c>
      <c r="O1175" s="10">
        <v>23.5</v>
      </c>
      <c r="P1175" s="10">
        <v>23.87</v>
      </c>
      <c r="Q1175" s="10">
        <v>19.48</v>
      </c>
      <c r="R1175" s="676"/>
      <c r="S1175" s="692">
        <v>0.3125</v>
      </c>
      <c r="T1175" s="10">
        <f t="shared" si="79"/>
        <v>0</v>
      </c>
      <c r="U1175" s="10">
        <f t="shared" si="79"/>
        <v>0</v>
      </c>
      <c r="V1175" s="10">
        <f t="shared" si="79"/>
        <v>0</v>
      </c>
      <c r="W1175" s="10">
        <f t="shared" si="79"/>
        <v>0</v>
      </c>
      <c r="X1175" s="10">
        <f t="shared" si="79"/>
        <v>0</v>
      </c>
      <c r="Y1175" s="10">
        <f t="shared" si="79"/>
        <v>0</v>
      </c>
      <c r="Z1175" s="10">
        <f t="shared" si="79"/>
        <v>0</v>
      </c>
      <c r="AA1175" s="10">
        <f t="shared" si="81"/>
        <v>0</v>
      </c>
      <c r="AB1175" s="13">
        <f t="shared" si="81"/>
        <v>0</v>
      </c>
      <c r="AC1175" s="10">
        <f t="shared" si="81"/>
        <v>0</v>
      </c>
      <c r="AD1175" s="10">
        <f t="shared" si="81"/>
        <v>0</v>
      </c>
      <c r="AE1175" s="10">
        <f t="shared" si="81"/>
        <v>0</v>
      </c>
      <c r="AF1175" s="10">
        <f t="shared" si="81"/>
        <v>0</v>
      </c>
      <c r="AG1175" s="10">
        <f t="shared" si="81"/>
        <v>0</v>
      </c>
      <c r="AH1175" s="10">
        <f t="shared" si="81"/>
        <v>0</v>
      </c>
      <c r="AI1175" s="10">
        <f t="shared" si="81"/>
        <v>0</v>
      </c>
      <c r="AJ1175" s="10"/>
      <c r="AK1175" s="10"/>
      <c r="AL1175" s="10"/>
      <c r="AM1175" s="10"/>
      <c r="AN1175" s="10"/>
      <c r="AO1175" s="10"/>
      <c r="AP1175" s="10"/>
      <c r="AQ1175" s="10"/>
      <c r="AR1175" s="10"/>
      <c r="AS1175" s="10"/>
      <c r="AT1175" s="10"/>
      <c r="AU1175" s="10"/>
      <c r="AV1175" s="10"/>
      <c r="AW1175" s="10"/>
      <c r="AX1175" s="10"/>
      <c r="AY1175" s="10"/>
      <c r="AZ1175" s="10"/>
      <c r="BA1175" s="10"/>
      <c r="BB1175" s="10"/>
      <c r="BC1175" s="10"/>
      <c r="BD1175" s="10"/>
      <c r="BE1175" s="173"/>
    </row>
    <row r="1176" spans="1:57">
      <c r="A1176" s="691">
        <v>0.31597222222222221</v>
      </c>
      <c r="B1176" s="10">
        <v>21.86</v>
      </c>
      <c r="C1176" s="10">
        <v>23.33</v>
      </c>
      <c r="D1176" s="10">
        <v>22.77</v>
      </c>
      <c r="E1176" s="10">
        <v>21.94</v>
      </c>
      <c r="F1176" s="10">
        <v>22.67</v>
      </c>
      <c r="G1176" s="10">
        <v>24.38</v>
      </c>
      <c r="H1176" s="10">
        <v>22.11</v>
      </c>
      <c r="I1176" s="10">
        <v>20.03</v>
      </c>
      <c r="J1176" s="13">
        <v>19.54</v>
      </c>
      <c r="K1176" s="10">
        <v>22.17</v>
      </c>
      <c r="L1176" s="10">
        <v>25.23</v>
      </c>
      <c r="M1176" s="10">
        <v>22.08</v>
      </c>
      <c r="N1176" s="10">
        <v>24.77</v>
      </c>
      <c r="O1176" s="10">
        <v>23.5</v>
      </c>
      <c r="P1176" s="10">
        <v>23.87</v>
      </c>
      <c r="Q1176" s="10">
        <v>19.48</v>
      </c>
      <c r="R1176" s="676"/>
      <c r="S1176" s="692">
        <v>0.31597222222222221</v>
      </c>
      <c r="T1176" s="10">
        <f t="shared" si="79"/>
        <v>0</v>
      </c>
      <c r="U1176" s="10">
        <f t="shared" si="79"/>
        <v>0</v>
      </c>
      <c r="V1176" s="10">
        <f t="shared" si="79"/>
        <v>0</v>
      </c>
      <c r="W1176" s="10">
        <f t="shared" si="79"/>
        <v>0</v>
      </c>
      <c r="X1176" s="10">
        <f t="shared" si="79"/>
        <v>0</v>
      </c>
      <c r="Y1176" s="10">
        <f t="shared" si="79"/>
        <v>0</v>
      </c>
      <c r="Z1176" s="10">
        <f t="shared" si="79"/>
        <v>0</v>
      </c>
      <c r="AA1176" s="10">
        <f t="shared" si="81"/>
        <v>0</v>
      </c>
      <c r="AB1176" s="13">
        <f t="shared" si="81"/>
        <v>0</v>
      </c>
      <c r="AC1176" s="10">
        <f t="shared" si="81"/>
        <v>0</v>
      </c>
      <c r="AD1176" s="10">
        <f t="shared" si="81"/>
        <v>0</v>
      </c>
      <c r="AE1176" s="10">
        <f t="shared" si="81"/>
        <v>0.10999999999999943</v>
      </c>
      <c r="AF1176" s="10">
        <f t="shared" si="81"/>
        <v>0</v>
      </c>
      <c r="AG1176" s="10">
        <f t="shared" si="81"/>
        <v>0</v>
      </c>
      <c r="AH1176" s="10">
        <f t="shared" si="81"/>
        <v>0</v>
      </c>
      <c r="AI1176" s="10">
        <f t="shared" si="81"/>
        <v>0</v>
      </c>
      <c r="AJ1176" s="10"/>
      <c r="AK1176" s="10"/>
      <c r="AL1176" s="10"/>
      <c r="AM1176" s="10"/>
      <c r="AN1176" s="10"/>
      <c r="AO1176" s="10"/>
      <c r="AP1176" s="10"/>
      <c r="AQ1176" s="10"/>
      <c r="AR1176" s="10"/>
      <c r="AS1176" s="10"/>
      <c r="AT1176" s="10"/>
      <c r="AU1176" s="10"/>
      <c r="AV1176" s="10"/>
      <c r="AW1176" s="10"/>
      <c r="AX1176" s="10"/>
      <c r="AY1176" s="10"/>
      <c r="AZ1176" s="10"/>
      <c r="BA1176" s="10"/>
      <c r="BB1176" s="10"/>
      <c r="BC1176" s="10"/>
      <c r="BD1176" s="10"/>
      <c r="BE1176" s="173"/>
    </row>
    <row r="1177" spans="1:57">
      <c r="A1177" s="691">
        <v>0.31944444444444448</v>
      </c>
      <c r="B1177" s="10">
        <v>22.11</v>
      </c>
      <c r="C1177" s="10">
        <v>23.33</v>
      </c>
      <c r="D1177" s="10">
        <v>22.77</v>
      </c>
      <c r="E1177" s="10">
        <v>21.94</v>
      </c>
      <c r="F1177" s="10">
        <v>22.67</v>
      </c>
      <c r="G1177" s="10">
        <v>24.38</v>
      </c>
      <c r="H1177" s="10">
        <v>22.11</v>
      </c>
      <c r="I1177" s="10">
        <v>20.03</v>
      </c>
      <c r="J1177" s="13">
        <v>19.54</v>
      </c>
      <c r="K1177" s="10">
        <v>22.17</v>
      </c>
      <c r="L1177" s="10">
        <v>25.23</v>
      </c>
      <c r="M1177" s="10">
        <v>22.08</v>
      </c>
      <c r="N1177" s="10">
        <v>24.77</v>
      </c>
      <c r="O1177" s="10">
        <v>23.5</v>
      </c>
      <c r="P1177" s="10">
        <v>23.87</v>
      </c>
      <c r="Q1177" s="10">
        <v>19.48</v>
      </c>
      <c r="R1177" s="676"/>
      <c r="S1177" s="692">
        <v>0.31944444444444448</v>
      </c>
      <c r="T1177" s="10">
        <f t="shared" ref="T1177:AC1206" si="82">B1177-B1176</f>
        <v>0.25</v>
      </c>
      <c r="U1177" s="10">
        <f t="shared" si="82"/>
        <v>0</v>
      </c>
      <c r="V1177" s="10">
        <f t="shared" si="82"/>
        <v>0</v>
      </c>
      <c r="W1177" s="10">
        <f t="shared" si="82"/>
        <v>0</v>
      </c>
      <c r="X1177" s="10">
        <f t="shared" si="82"/>
        <v>0</v>
      </c>
      <c r="Y1177" s="10">
        <f t="shared" si="82"/>
        <v>0</v>
      </c>
      <c r="Z1177" s="10">
        <f t="shared" si="82"/>
        <v>0</v>
      </c>
      <c r="AA1177" s="10">
        <f t="shared" si="81"/>
        <v>0</v>
      </c>
      <c r="AB1177" s="13">
        <f t="shared" si="81"/>
        <v>0</v>
      </c>
      <c r="AC1177" s="10">
        <f t="shared" si="81"/>
        <v>0</v>
      </c>
      <c r="AD1177" s="10">
        <f t="shared" si="81"/>
        <v>0</v>
      </c>
      <c r="AE1177" s="10">
        <f t="shared" si="81"/>
        <v>0</v>
      </c>
      <c r="AF1177" s="10">
        <f t="shared" si="81"/>
        <v>0</v>
      </c>
      <c r="AG1177" s="10">
        <f t="shared" si="81"/>
        <v>0</v>
      </c>
      <c r="AH1177" s="10">
        <f t="shared" si="81"/>
        <v>0</v>
      </c>
      <c r="AI1177" s="10">
        <f t="shared" si="81"/>
        <v>0</v>
      </c>
      <c r="AJ1177" s="10"/>
      <c r="AK1177" s="10"/>
      <c r="AL1177" s="10"/>
      <c r="AM1177" s="10"/>
      <c r="AN1177" s="10"/>
      <c r="AO1177" s="10"/>
      <c r="AP1177" s="10"/>
      <c r="AQ1177" s="10"/>
      <c r="AR1177" s="10"/>
      <c r="AS1177" s="10"/>
      <c r="AT1177" s="10"/>
      <c r="AU1177" s="10"/>
      <c r="AV1177" s="10"/>
      <c r="AW1177" s="10"/>
      <c r="AX1177" s="10"/>
      <c r="AY1177" s="10"/>
      <c r="AZ1177" s="10"/>
      <c r="BA1177" s="10"/>
      <c r="BB1177" s="10"/>
      <c r="BC1177" s="10"/>
      <c r="BD1177" s="10"/>
      <c r="BE1177" s="173"/>
    </row>
    <row r="1178" spans="1:57">
      <c r="A1178" s="691">
        <v>0.32291666666666669</v>
      </c>
      <c r="B1178" s="10">
        <v>22.24</v>
      </c>
      <c r="C1178" s="10">
        <v>23.33</v>
      </c>
      <c r="D1178" s="10">
        <v>22.77</v>
      </c>
      <c r="E1178" s="10">
        <v>21.94</v>
      </c>
      <c r="F1178" s="10">
        <v>22.67</v>
      </c>
      <c r="G1178" s="10">
        <v>24.38</v>
      </c>
      <c r="H1178" s="10">
        <v>22.11</v>
      </c>
      <c r="I1178" s="10">
        <v>20.03</v>
      </c>
      <c r="J1178" s="13">
        <v>19.54</v>
      </c>
      <c r="K1178" s="10">
        <v>22.17</v>
      </c>
      <c r="L1178" s="10">
        <v>25.23</v>
      </c>
      <c r="M1178" s="10">
        <v>22.09</v>
      </c>
      <c r="N1178" s="10">
        <v>24.77</v>
      </c>
      <c r="O1178" s="10">
        <v>23.5</v>
      </c>
      <c r="P1178" s="10">
        <v>23.87</v>
      </c>
      <c r="Q1178" s="10">
        <v>19.48</v>
      </c>
      <c r="R1178" s="676"/>
      <c r="S1178" s="692">
        <v>0.32291666666666669</v>
      </c>
      <c r="T1178" s="10">
        <f t="shared" si="82"/>
        <v>0.12999999999999901</v>
      </c>
      <c r="U1178" s="10">
        <f t="shared" si="82"/>
        <v>0</v>
      </c>
      <c r="V1178" s="10">
        <f t="shared" si="82"/>
        <v>0</v>
      </c>
      <c r="W1178" s="10">
        <f t="shared" si="82"/>
        <v>0</v>
      </c>
      <c r="X1178" s="10">
        <f t="shared" si="82"/>
        <v>0</v>
      </c>
      <c r="Y1178" s="10">
        <f t="shared" si="82"/>
        <v>0</v>
      </c>
      <c r="Z1178" s="10">
        <f t="shared" si="82"/>
        <v>0</v>
      </c>
      <c r="AA1178" s="10">
        <f t="shared" si="81"/>
        <v>0</v>
      </c>
      <c r="AB1178" s="13">
        <f t="shared" si="81"/>
        <v>0</v>
      </c>
      <c r="AC1178" s="10">
        <f t="shared" si="81"/>
        <v>0</v>
      </c>
      <c r="AD1178" s="10">
        <f t="shared" si="81"/>
        <v>0</v>
      </c>
      <c r="AE1178" s="10">
        <f t="shared" si="81"/>
        <v>1.0000000000001563E-2</v>
      </c>
      <c r="AF1178" s="10">
        <f t="shared" si="81"/>
        <v>0</v>
      </c>
      <c r="AG1178" s="10">
        <f t="shared" si="81"/>
        <v>0</v>
      </c>
      <c r="AH1178" s="10">
        <f t="shared" si="81"/>
        <v>0</v>
      </c>
      <c r="AI1178" s="10">
        <f t="shared" si="81"/>
        <v>0</v>
      </c>
      <c r="AJ1178" s="10"/>
      <c r="AK1178" s="10"/>
      <c r="AL1178" s="10"/>
      <c r="AM1178" s="10"/>
      <c r="AN1178" s="10"/>
      <c r="AO1178" s="10"/>
      <c r="AP1178" s="10"/>
      <c r="AQ1178" s="10"/>
      <c r="AR1178" s="10"/>
      <c r="AS1178" s="10"/>
      <c r="AT1178" s="10"/>
      <c r="AU1178" s="10"/>
      <c r="AV1178" s="10"/>
      <c r="AW1178" s="10"/>
      <c r="AX1178" s="10"/>
      <c r="AY1178" s="10"/>
      <c r="AZ1178" s="10"/>
      <c r="BA1178" s="10"/>
      <c r="BB1178" s="10"/>
      <c r="BC1178" s="10"/>
      <c r="BD1178" s="10"/>
      <c r="BE1178" s="173"/>
    </row>
    <row r="1179" spans="1:57">
      <c r="A1179" s="691">
        <v>0.3263888888888889</v>
      </c>
      <c r="B1179" s="10">
        <v>22.24</v>
      </c>
      <c r="C1179" s="10">
        <v>23.33</v>
      </c>
      <c r="D1179" s="10">
        <v>22.77</v>
      </c>
      <c r="E1179" s="10">
        <v>21.94</v>
      </c>
      <c r="F1179" s="10">
        <v>22.67</v>
      </c>
      <c r="G1179" s="10">
        <v>24.38</v>
      </c>
      <c r="H1179" s="10">
        <v>22.11</v>
      </c>
      <c r="I1179" s="10">
        <v>20.03</v>
      </c>
      <c r="J1179" s="13">
        <v>19.54</v>
      </c>
      <c r="K1179" s="10">
        <v>22.17</v>
      </c>
      <c r="L1179" s="10">
        <v>25.23</v>
      </c>
      <c r="M1179" s="10">
        <v>22.09</v>
      </c>
      <c r="N1179" s="10">
        <v>24.77</v>
      </c>
      <c r="O1179" s="10">
        <v>23.5</v>
      </c>
      <c r="P1179" s="10">
        <v>23.87</v>
      </c>
      <c r="Q1179" s="10">
        <v>19.48</v>
      </c>
      <c r="R1179" s="676"/>
      <c r="S1179" s="692">
        <v>0.3263888888888889</v>
      </c>
      <c r="T1179" s="10">
        <f t="shared" si="82"/>
        <v>0</v>
      </c>
      <c r="U1179" s="10">
        <f t="shared" si="82"/>
        <v>0</v>
      </c>
      <c r="V1179" s="10">
        <f t="shared" si="82"/>
        <v>0</v>
      </c>
      <c r="W1179" s="10">
        <f t="shared" si="82"/>
        <v>0</v>
      </c>
      <c r="X1179" s="10">
        <f t="shared" si="82"/>
        <v>0</v>
      </c>
      <c r="Y1179" s="10">
        <f t="shared" si="82"/>
        <v>0</v>
      </c>
      <c r="Z1179" s="10">
        <f t="shared" si="82"/>
        <v>0</v>
      </c>
      <c r="AA1179" s="10">
        <f t="shared" si="81"/>
        <v>0</v>
      </c>
      <c r="AB1179" s="13">
        <f t="shared" si="81"/>
        <v>0</v>
      </c>
      <c r="AC1179" s="10">
        <f t="shared" si="81"/>
        <v>0</v>
      </c>
      <c r="AD1179" s="10">
        <f t="shared" si="81"/>
        <v>0</v>
      </c>
      <c r="AE1179" s="10">
        <f t="shared" si="81"/>
        <v>0</v>
      </c>
      <c r="AF1179" s="10">
        <f t="shared" si="81"/>
        <v>0</v>
      </c>
      <c r="AG1179" s="10">
        <f t="shared" si="81"/>
        <v>0</v>
      </c>
      <c r="AH1179" s="10">
        <f t="shared" si="81"/>
        <v>0</v>
      </c>
      <c r="AI1179" s="10">
        <f t="shared" si="81"/>
        <v>0</v>
      </c>
      <c r="AJ1179" s="10"/>
      <c r="AK1179" s="10"/>
      <c r="AL1179" s="10"/>
      <c r="AM1179" s="10"/>
      <c r="AN1179" s="10"/>
      <c r="AO1179" s="10"/>
      <c r="AP1179" s="10"/>
      <c r="AQ1179" s="10"/>
      <c r="AR1179" s="10"/>
      <c r="AS1179" s="10"/>
      <c r="AT1179" s="10"/>
      <c r="AU1179" s="10"/>
      <c r="AV1179" s="10"/>
      <c r="AW1179" s="10"/>
      <c r="AX1179" s="10"/>
      <c r="AY1179" s="10"/>
      <c r="AZ1179" s="10"/>
      <c r="BA1179" s="10"/>
      <c r="BB1179" s="10"/>
      <c r="BC1179" s="10"/>
      <c r="BD1179" s="10"/>
      <c r="BE1179" s="173"/>
    </row>
    <row r="1180" spans="1:57" ht="16" thickBot="1">
      <c r="A1180" s="691">
        <v>0.3298611111111111</v>
      </c>
      <c r="B1180" s="10">
        <v>22.24</v>
      </c>
      <c r="C1180" s="10">
        <v>23.33</v>
      </c>
      <c r="D1180" s="10">
        <v>22.77</v>
      </c>
      <c r="E1180" s="10">
        <v>21.94</v>
      </c>
      <c r="F1180" s="10">
        <v>22.68</v>
      </c>
      <c r="G1180" s="10">
        <v>24.38</v>
      </c>
      <c r="H1180" s="10">
        <v>22.11</v>
      </c>
      <c r="I1180" s="10">
        <v>20.04</v>
      </c>
      <c r="J1180" s="13">
        <v>19.54</v>
      </c>
      <c r="K1180" s="10">
        <v>22.18</v>
      </c>
      <c r="L1180" s="10">
        <v>25.29</v>
      </c>
      <c r="M1180" s="10">
        <v>22.12</v>
      </c>
      <c r="N1180" s="10">
        <v>24.77</v>
      </c>
      <c r="O1180" s="10">
        <v>23.5</v>
      </c>
      <c r="P1180" s="10">
        <v>23.87</v>
      </c>
      <c r="Q1180" s="10">
        <v>19.670000000000002</v>
      </c>
      <c r="R1180" s="676"/>
      <c r="S1180" s="692">
        <v>0.3298611111111111</v>
      </c>
      <c r="T1180" s="10">
        <f t="shared" si="82"/>
        <v>0</v>
      </c>
      <c r="U1180" s="10">
        <f t="shared" si="82"/>
        <v>0</v>
      </c>
      <c r="V1180" s="10">
        <f t="shared" si="82"/>
        <v>0</v>
      </c>
      <c r="W1180" s="10">
        <f t="shared" si="82"/>
        <v>0</v>
      </c>
      <c r="X1180" s="10">
        <f t="shared" si="82"/>
        <v>9.9999999999980105E-3</v>
      </c>
      <c r="Y1180" s="10">
        <f t="shared" si="82"/>
        <v>0</v>
      </c>
      <c r="Z1180" s="10">
        <f t="shared" si="82"/>
        <v>0</v>
      </c>
      <c r="AA1180" s="10">
        <f t="shared" si="81"/>
        <v>9.9999999999980105E-3</v>
      </c>
      <c r="AB1180" s="13">
        <f t="shared" si="81"/>
        <v>0</v>
      </c>
      <c r="AC1180" s="10">
        <f t="shared" si="81"/>
        <v>9.9999999999980105E-3</v>
      </c>
      <c r="AD1180" s="10">
        <f t="shared" si="81"/>
        <v>5.9999999999998721E-2</v>
      </c>
      <c r="AE1180" s="10">
        <f t="shared" si="81"/>
        <v>3.0000000000001137E-2</v>
      </c>
      <c r="AF1180" s="10">
        <f t="shared" si="81"/>
        <v>0</v>
      </c>
      <c r="AG1180" s="10">
        <f t="shared" si="81"/>
        <v>0</v>
      </c>
      <c r="AH1180" s="10">
        <f t="shared" si="81"/>
        <v>0</v>
      </c>
      <c r="AI1180" s="10">
        <f t="shared" si="81"/>
        <v>0.19000000000000128</v>
      </c>
      <c r="AJ1180" s="10"/>
      <c r="AK1180" s="10"/>
      <c r="AL1180" s="10"/>
      <c r="AM1180" s="10"/>
      <c r="AN1180" s="10"/>
      <c r="AO1180" s="10"/>
      <c r="AP1180" s="10"/>
      <c r="AQ1180" s="10"/>
      <c r="AR1180" s="10"/>
      <c r="AS1180" s="10"/>
      <c r="AT1180" s="10"/>
      <c r="AU1180" s="10"/>
      <c r="AV1180" s="10"/>
      <c r="AW1180" s="10"/>
      <c r="AX1180" s="10"/>
      <c r="AY1180" s="10"/>
      <c r="AZ1180" s="10"/>
      <c r="BA1180" s="10"/>
      <c r="BB1180" s="10"/>
      <c r="BC1180" s="10"/>
      <c r="BD1180" s="10"/>
      <c r="BE1180" s="173"/>
    </row>
    <row r="1181" spans="1:57" ht="16" thickTop="1">
      <c r="A1181" s="690">
        <v>0.33333333333333331</v>
      </c>
      <c r="B1181" s="91">
        <v>22.24</v>
      </c>
      <c r="C1181" s="91">
        <v>23.33</v>
      </c>
      <c r="D1181" s="91">
        <v>22.77</v>
      </c>
      <c r="E1181" s="91">
        <v>21.94</v>
      </c>
      <c r="F1181" s="91">
        <v>22.68</v>
      </c>
      <c r="G1181" s="91">
        <v>24.38</v>
      </c>
      <c r="H1181" s="91">
        <v>22.11</v>
      </c>
      <c r="I1181" s="91">
        <v>20.04</v>
      </c>
      <c r="J1181" s="345">
        <v>19.54</v>
      </c>
      <c r="K1181" s="91">
        <v>22.19</v>
      </c>
      <c r="L1181" s="91">
        <v>25.75</v>
      </c>
      <c r="M1181" s="91">
        <v>22.12</v>
      </c>
      <c r="N1181" s="91">
        <v>24.77</v>
      </c>
      <c r="O1181" s="91">
        <v>23.5</v>
      </c>
      <c r="P1181" s="91">
        <v>23.87</v>
      </c>
      <c r="Q1181" s="91">
        <v>19.670000000000002</v>
      </c>
      <c r="R1181" s="676"/>
      <c r="S1181" s="673">
        <v>0.33333333333333331</v>
      </c>
      <c r="T1181" s="91">
        <f t="shared" si="82"/>
        <v>0</v>
      </c>
      <c r="U1181" s="91">
        <f t="shared" si="82"/>
        <v>0</v>
      </c>
      <c r="V1181" s="91">
        <f t="shared" si="82"/>
        <v>0</v>
      </c>
      <c r="W1181" s="91">
        <f t="shared" si="82"/>
        <v>0</v>
      </c>
      <c r="X1181" s="91">
        <f t="shared" si="82"/>
        <v>0</v>
      </c>
      <c r="Y1181" s="91">
        <f t="shared" si="82"/>
        <v>0</v>
      </c>
      <c r="Z1181" s="91">
        <f t="shared" si="82"/>
        <v>0</v>
      </c>
      <c r="AA1181" s="91">
        <f t="shared" si="81"/>
        <v>0</v>
      </c>
      <c r="AB1181" s="345">
        <f t="shared" si="81"/>
        <v>0</v>
      </c>
      <c r="AC1181" s="91">
        <f t="shared" si="81"/>
        <v>1.0000000000001563E-2</v>
      </c>
      <c r="AD1181" s="91">
        <f t="shared" si="81"/>
        <v>0.46000000000000085</v>
      </c>
      <c r="AE1181" s="91">
        <f t="shared" si="81"/>
        <v>0</v>
      </c>
      <c r="AF1181" s="91">
        <f t="shared" si="81"/>
        <v>0</v>
      </c>
      <c r="AG1181" s="91">
        <f t="shared" si="81"/>
        <v>0</v>
      </c>
      <c r="AH1181" s="91">
        <f t="shared" si="81"/>
        <v>0</v>
      </c>
      <c r="AI1181" s="91">
        <f t="shared" si="81"/>
        <v>0</v>
      </c>
      <c r="AJ1181" s="10"/>
      <c r="AK1181" s="10"/>
      <c r="AL1181" s="10"/>
      <c r="AM1181" s="10"/>
      <c r="AN1181" s="10"/>
      <c r="AO1181" s="10"/>
      <c r="AP1181" s="10"/>
      <c r="AQ1181" s="10"/>
      <c r="AR1181" s="10"/>
      <c r="AS1181" s="10"/>
      <c r="AT1181" s="10"/>
      <c r="AU1181" s="10"/>
      <c r="AV1181" s="10"/>
      <c r="AW1181" s="10"/>
      <c r="AX1181" s="10"/>
      <c r="AY1181" s="10"/>
      <c r="AZ1181" s="10"/>
      <c r="BA1181" s="10"/>
      <c r="BB1181" s="10"/>
      <c r="BC1181" s="10"/>
      <c r="BD1181" s="10"/>
      <c r="BE1181" s="173"/>
    </row>
    <row r="1182" spans="1:57">
      <c r="A1182" s="691">
        <v>0.33680555555555558</v>
      </c>
      <c r="B1182" s="10">
        <v>22.24</v>
      </c>
      <c r="C1182" s="10">
        <v>23.33</v>
      </c>
      <c r="D1182" s="10">
        <v>22.77</v>
      </c>
      <c r="E1182" s="10">
        <v>21.94</v>
      </c>
      <c r="F1182" s="10">
        <v>22.68</v>
      </c>
      <c r="G1182" s="10">
        <v>24.38</v>
      </c>
      <c r="H1182" s="10">
        <v>22.11</v>
      </c>
      <c r="I1182" s="10">
        <v>20.04</v>
      </c>
      <c r="J1182" s="13">
        <v>19.54</v>
      </c>
      <c r="K1182" s="10">
        <v>22.29</v>
      </c>
      <c r="L1182" s="10">
        <v>25.75</v>
      </c>
      <c r="M1182" s="10">
        <v>22.12</v>
      </c>
      <c r="N1182" s="10">
        <v>24.77</v>
      </c>
      <c r="O1182" s="10">
        <v>23.5</v>
      </c>
      <c r="P1182" s="10">
        <v>23.87</v>
      </c>
      <c r="Q1182" s="10">
        <v>19.670000000000002</v>
      </c>
      <c r="R1182" s="676"/>
      <c r="S1182" s="692">
        <v>0.33680555555555558</v>
      </c>
      <c r="T1182" s="10">
        <f t="shared" si="82"/>
        <v>0</v>
      </c>
      <c r="U1182" s="10">
        <f t="shared" si="82"/>
        <v>0</v>
      </c>
      <c r="V1182" s="10">
        <f t="shared" si="82"/>
        <v>0</v>
      </c>
      <c r="W1182" s="10">
        <f t="shared" si="82"/>
        <v>0</v>
      </c>
      <c r="X1182" s="10">
        <f t="shared" si="82"/>
        <v>0</v>
      </c>
      <c r="Y1182" s="10">
        <f t="shared" si="82"/>
        <v>0</v>
      </c>
      <c r="Z1182" s="10">
        <f t="shared" si="82"/>
        <v>0</v>
      </c>
      <c r="AA1182" s="10">
        <f t="shared" si="81"/>
        <v>0</v>
      </c>
      <c r="AB1182" s="13">
        <f t="shared" si="81"/>
        <v>0</v>
      </c>
      <c r="AC1182" s="10">
        <f t="shared" si="81"/>
        <v>9.9999999999997868E-2</v>
      </c>
      <c r="AD1182" s="10">
        <f t="shared" si="81"/>
        <v>0</v>
      </c>
      <c r="AE1182" s="10">
        <f t="shared" si="81"/>
        <v>0</v>
      </c>
      <c r="AF1182" s="10">
        <f t="shared" si="81"/>
        <v>0</v>
      </c>
      <c r="AG1182" s="10">
        <f t="shared" si="81"/>
        <v>0</v>
      </c>
      <c r="AH1182" s="10">
        <f t="shared" si="81"/>
        <v>0</v>
      </c>
      <c r="AI1182" s="10">
        <f t="shared" si="81"/>
        <v>0</v>
      </c>
      <c r="AJ1182" s="10"/>
      <c r="AK1182" s="10"/>
      <c r="AL1182" s="10"/>
      <c r="AM1182" s="10"/>
      <c r="AN1182" s="10"/>
      <c r="AO1182" s="10"/>
      <c r="AP1182" s="10"/>
      <c r="AQ1182" s="10"/>
      <c r="AR1182" s="10"/>
      <c r="AS1182" s="10"/>
      <c r="AT1182" s="10"/>
      <c r="AU1182" s="10"/>
      <c r="AV1182" s="10"/>
      <c r="AW1182" s="10"/>
      <c r="AX1182" s="10"/>
      <c r="AY1182" s="10"/>
      <c r="AZ1182" s="10"/>
      <c r="BA1182" s="10"/>
      <c r="BB1182" s="10"/>
      <c r="BC1182" s="10"/>
      <c r="BD1182" s="10"/>
      <c r="BE1182" s="173"/>
    </row>
    <row r="1183" spans="1:57">
      <c r="A1183" s="691">
        <v>0.34027777777777773</v>
      </c>
      <c r="B1183" s="10">
        <v>22.25</v>
      </c>
      <c r="C1183" s="10">
        <v>23.33</v>
      </c>
      <c r="D1183" s="10">
        <v>22.77</v>
      </c>
      <c r="E1183" s="10">
        <v>21.94</v>
      </c>
      <c r="F1183" s="10">
        <v>22.68</v>
      </c>
      <c r="G1183" s="10">
        <v>24.38</v>
      </c>
      <c r="H1183" s="10">
        <v>22.11</v>
      </c>
      <c r="I1183" s="10">
        <v>20.04</v>
      </c>
      <c r="J1183" s="13">
        <v>19.600000000000001</v>
      </c>
      <c r="K1183" s="10">
        <v>22.32</v>
      </c>
      <c r="L1183" s="10">
        <v>25.75</v>
      </c>
      <c r="M1183" s="10">
        <v>22.12</v>
      </c>
      <c r="N1183" s="10">
        <v>24.77</v>
      </c>
      <c r="O1183" s="10">
        <v>23.5</v>
      </c>
      <c r="P1183" s="10">
        <v>23.87</v>
      </c>
      <c r="Q1183" s="10">
        <v>19.670000000000002</v>
      </c>
      <c r="R1183" s="676"/>
      <c r="S1183" s="692">
        <v>0.34027777777777773</v>
      </c>
      <c r="T1183" s="10">
        <f t="shared" si="82"/>
        <v>1.0000000000001563E-2</v>
      </c>
      <c r="U1183" s="10">
        <f t="shared" si="82"/>
        <v>0</v>
      </c>
      <c r="V1183" s="10">
        <f t="shared" si="82"/>
        <v>0</v>
      </c>
      <c r="W1183" s="10">
        <f t="shared" si="82"/>
        <v>0</v>
      </c>
      <c r="X1183" s="10">
        <f t="shared" si="82"/>
        <v>0</v>
      </c>
      <c r="Y1183" s="10">
        <f t="shared" si="82"/>
        <v>0</v>
      </c>
      <c r="Z1183" s="10">
        <f t="shared" si="82"/>
        <v>0</v>
      </c>
      <c r="AA1183" s="10">
        <f t="shared" si="81"/>
        <v>0</v>
      </c>
      <c r="AB1183" s="13">
        <f t="shared" si="81"/>
        <v>6.0000000000002274E-2</v>
      </c>
      <c r="AC1183" s="10">
        <f t="shared" si="81"/>
        <v>3.0000000000001137E-2</v>
      </c>
      <c r="AD1183" s="10">
        <f t="shared" si="81"/>
        <v>0</v>
      </c>
      <c r="AE1183" s="10">
        <f t="shared" si="81"/>
        <v>0</v>
      </c>
      <c r="AF1183" s="10">
        <f t="shared" si="81"/>
        <v>0</v>
      </c>
      <c r="AG1183" s="10">
        <f t="shared" si="81"/>
        <v>0</v>
      </c>
      <c r="AH1183" s="10">
        <f t="shared" si="81"/>
        <v>0</v>
      </c>
      <c r="AI1183" s="10">
        <f t="shared" si="81"/>
        <v>0</v>
      </c>
      <c r="AJ1183" s="10"/>
      <c r="AK1183" s="10"/>
      <c r="AL1183" s="10"/>
      <c r="AM1183" s="10"/>
      <c r="AN1183" s="10"/>
      <c r="AO1183" s="10"/>
      <c r="AP1183" s="10"/>
      <c r="AQ1183" s="10"/>
      <c r="AR1183" s="10"/>
      <c r="AS1183" s="10"/>
      <c r="AT1183" s="10"/>
      <c r="AU1183" s="10"/>
      <c r="AV1183" s="10"/>
      <c r="AW1183" s="10"/>
      <c r="AX1183" s="10"/>
      <c r="AY1183" s="10"/>
      <c r="AZ1183" s="10"/>
      <c r="BA1183" s="10"/>
      <c r="BB1183" s="10"/>
      <c r="BC1183" s="10"/>
      <c r="BD1183" s="10"/>
      <c r="BE1183" s="173"/>
    </row>
    <row r="1184" spans="1:57">
      <c r="A1184" s="691">
        <v>0.34375</v>
      </c>
      <c r="B1184" s="10">
        <v>22.25</v>
      </c>
      <c r="C1184" s="10">
        <v>23.33</v>
      </c>
      <c r="D1184" s="10">
        <v>22.77</v>
      </c>
      <c r="E1184" s="10">
        <v>21.94</v>
      </c>
      <c r="F1184" s="10">
        <v>22.68</v>
      </c>
      <c r="G1184" s="10">
        <v>24.38</v>
      </c>
      <c r="H1184" s="10">
        <v>22.11</v>
      </c>
      <c r="I1184" s="10">
        <v>20.04</v>
      </c>
      <c r="J1184" s="13">
        <v>19.63</v>
      </c>
      <c r="K1184" s="10">
        <v>22.32</v>
      </c>
      <c r="L1184" s="10">
        <v>25.75</v>
      </c>
      <c r="M1184" s="10">
        <v>22.12</v>
      </c>
      <c r="N1184" s="10">
        <v>24.77</v>
      </c>
      <c r="O1184" s="10">
        <v>23.5</v>
      </c>
      <c r="P1184" s="10">
        <v>23.87</v>
      </c>
      <c r="Q1184" s="10">
        <v>19.670000000000002</v>
      </c>
      <c r="R1184" s="676"/>
      <c r="S1184" s="692">
        <v>0.34375</v>
      </c>
      <c r="T1184" s="10">
        <f t="shared" si="82"/>
        <v>0</v>
      </c>
      <c r="U1184" s="10">
        <f t="shared" si="82"/>
        <v>0</v>
      </c>
      <c r="V1184" s="10">
        <f t="shared" si="82"/>
        <v>0</v>
      </c>
      <c r="W1184" s="10">
        <f t="shared" si="82"/>
        <v>0</v>
      </c>
      <c r="X1184" s="10">
        <f t="shared" si="82"/>
        <v>0</v>
      </c>
      <c r="Y1184" s="10">
        <f t="shared" si="82"/>
        <v>0</v>
      </c>
      <c r="Z1184" s="10">
        <f t="shared" si="82"/>
        <v>0</v>
      </c>
      <c r="AA1184" s="10">
        <f t="shared" si="81"/>
        <v>0</v>
      </c>
      <c r="AB1184" s="13">
        <f t="shared" si="81"/>
        <v>2.9999999999997584E-2</v>
      </c>
      <c r="AC1184" s="10">
        <f t="shared" si="81"/>
        <v>0</v>
      </c>
      <c r="AD1184" s="10">
        <f t="shared" si="81"/>
        <v>0</v>
      </c>
      <c r="AE1184" s="10">
        <f t="shared" si="81"/>
        <v>0</v>
      </c>
      <c r="AF1184" s="10">
        <f t="shared" si="81"/>
        <v>0</v>
      </c>
      <c r="AG1184" s="10">
        <f t="shared" si="81"/>
        <v>0</v>
      </c>
      <c r="AH1184" s="10">
        <f t="shared" si="81"/>
        <v>0</v>
      </c>
      <c r="AI1184" s="10">
        <f t="shared" si="81"/>
        <v>0</v>
      </c>
      <c r="AJ1184" s="10"/>
      <c r="AK1184" s="10"/>
      <c r="AL1184" s="10"/>
      <c r="AM1184" s="10"/>
      <c r="AN1184" s="10"/>
      <c r="AO1184" s="10"/>
      <c r="AP1184" s="10"/>
      <c r="AQ1184" s="10"/>
      <c r="AR1184" s="10"/>
      <c r="AS1184" s="10"/>
      <c r="AT1184" s="10"/>
      <c r="AU1184" s="10"/>
      <c r="AV1184" s="10"/>
      <c r="AW1184" s="10"/>
      <c r="AX1184" s="10"/>
      <c r="AY1184" s="10"/>
      <c r="AZ1184" s="10"/>
      <c r="BA1184" s="10"/>
      <c r="BB1184" s="10"/>
      <c r="BC1184" s="10"/>
      <c r="BD1184" s="10"/>
      <c r="BE1184" s="173"/>
    </row>
    <row r="1185" spans="1:57">
      <c r="A1185" s="691">
        <v>0.34722222222222227</v>
      </c>
      <c r="B1185" s="10">
        <v>22.25</v>
      </c>
      <c r="C1185" s="10">
        <v>23.33</v>
      </c>
      <c r="D1185" s="10">
        <v>22.77</v>
      </c>
      <c r="E1185" s="10">
        <v>21.94</v>
      </c>
      <c r="F1185" s="10">
        <v>22.68</v>
      </c>
      <c r="G1185" s="10">
        <v>24.38</v>
      </c>
      <c r="H1185" s="10">
        <v>22.11</v>
      </c>
      <c r="I1185" s="10">
        <v>20.04</v>
      </c>
      <c r="J1185" s="13">
        <v>19.64</v>
      </c>
      <c r="K1185" s="10">
        <v>22.32</v>
      </c>
      <c r="L1185" s="10">
        <v>25.75</v>
      </c>
      <c r="M1185" s="10">
        <v>22.26</v>
      </c>
      <c r="N1185" s="10">
        <v>24.77</v>
      </c>
      <c r="O1185" s="10">
        <v>23.5</v>
      </c>
      <c r="P1185" s="10">
        <v>23.87</v>
      </c>
      <c r="Q1185" s="10">
        <v>19.670000000000002</v>
      </c>
      <c r="R1185" s="676"/>
      <c r="S1185" s="692">
        <v>0.34722222222222227</v>
      </c>
      <c r="T1185" s="10">
        <f t="shared" si="82"/>
        <v>0</v>
      </c>
      <c r="U1185" s="10">
        <f t="shared" si="82"/>
        <v>0</v>
      </c>
      <c r="V1185" s="10">
        <f t="shared" si="82"/>
        <v>0</v>
      </c>
      <c r="W1185" s="10">
        <f t="shared" si="82"/>
        <v>0</v>
      </c>
      <c r="X1185" s="10">
        <f t="shared" si="82"/>
        <v>0</v>
      </c>
      <c r="Y1185" s="10">
        <f t="shared" si="82"/>
        <v>0</v>
      </c>
      <c r="Z1185" s="10">
        <f t="shared" si="82"/>
        <v>0</v>
      </c>
      <c r="AA1185" s="10">
        <f t="shared" si="81"/>
        <v>0</v>
      </c>
      <c r="AB1185" s="13">
        <f t="shared" si="81"/>
        <v>1.0000000000001563E-2</v>
      </c>
      <c r="AC1185" s="10">
        <f t="shared" si="81"/>
        <v>0</v>
      </c>
      <c r="AD1185" s="10">
        <f t="shared" si="81"/>
        <v>0</v>
      </c>
      <c r="AE1185" s="10">
        <f t="shared" si="81"/>
        <v>0.14000000000000057</v>
      </c>
      <c r="AF1185" s="10">
        <f t="shared" si="81"/>
        <v>0</v>
      </c>
      <c r="AG1185" s="10">
        <f t="shared" si="81"/>
        <v>0</v>
      </c>
      <c r="AH1185" s="10">
        <f t="shared" si="81"/>
        <v>0</v>
      </c>
      <c r="AI1185" s="10">
        <f t="shared" si="81"/>
        <v>0</v>
      </c>
      <c r="AJ1185" s="10"/>
      <c r="AK1185" s="10"/>
      <c r="AL1185" s="10"/>
      <c r="AM1185" s="10"/>
      <c r="AN1185" s="10"/>
      <c r="AO1185" s="10"/>
      <c r="AP1185" s="10"/>
      <c r="AQ1185" s="10"/>
      <c r="AR1185" s="10"/>
      <c r="AS1185" s="10"/>
      <c r="AT1185" s="10"/>
      <c r="AU1185" s="10"/>
      <c r="AV1185" s="10"/>
      <c r="AW1185" s="10"/>
      <c r="AX1185" s="10"/>
      <c r="AY1185" s="10"/>
      <c r="AZ1185" s="10"/>
      <c r="BA1185" s="10"/>
      <c r="BB1185" s="10"/>
      <c r="BC1185" s="10"/>
      <c r="BD1185" s="10"/>
      <c r="BE1185" s="173"/>
    </row>
    <row r="1186" spans="1:57">
      <c r="A1186" s="691">
        <v>0.35069444444444442</v>
      </c>
      <c r="B1186" s="10">
        <v>22.25</v>
      </c>
      <c r="C1186" s="10">
        <v>23.33</v>
      </c>
      <c r="D1186" s="10">
        <v>22.77</v>
      </c>
      <c r="E1186" s="10">
        <v>21.94</v>
      </c>
      <c r="F1186" s="10">
        <v>22.68</v>
      </c>
      <c r="G1186" s="10">
        <v>24.38</v>
      </c>
      <c r="H1186" s="10">
        <v>22.11</v>
      </c>
      <c r="I1186" s="10">
        <v>20.04</v>
      </c>
      <c r="J1186" s="13">
        <v>19.649999999999999</v>
      </c>
      <c r="K1186" s="10">
        <v>22.32</v>
      </c>
      <c r="L1186" s="10">
        <v>25.75</v>
      </c>
      <c r="M1186" s="10">
        <v>22.26</v>
      </c>
      <c r="N1186" s="10">
        <v>24.77</v>
      </c>
      <c r="O1186" s="10">
        <v>23.53</v>
      </c>
      <c r="P1186" s="10">
        <v>23.87</v>
      </c>
      <c r="Q1186" s="10">
        <v>19.670000000000002</v>
      </c>
      <c r="R1186" s="676"/>
      <c r="S1186" s="692">
        <v>0.35069444444444442</v>
      </c>
      <c r="T1186" s="10">
        <f t="shared" si="82"/>
        <v>0</v>
      </c>
      <c r="U1186" s="10">
        <f t="shared" si="82"/>
        <v>0</v>
      </c>
      <c r="V1186" s="10">
        <f t="shared" si="82"/>
        <v>0</v>
      </c>
      <c r="W1186" s="10">
        <f t="shared" si="82"/>
        <v>0</v>
      </c>
      <c r="X1186" s="10">
        <f t="shared" si="82"/>
        <v>0</v>
      </c>
      <c r="Y1186" s="10">
        <f t="shared" si="82"/>
        <v>0</v>
      </c>
      <c r="Z1186" s="10">
        <f t="shared" si="82"/>
        <v>0</v>
      </c>
      <c r="AA1186" s="10">
        <f t="shared" si="81"/>
        <v>0</v>
      </c>
      <c r="AB1186" s="13">
        <f t="shared" si="81"/>
        <v>9.9999999999980105E-3</v>
      </c>
      <c r="AC1186" s="10">
        <f t="shared" si="81"/>
        <v>0</v>
      </c>
      <c r="AD1186" s="10">
        <f t="shared" si="81"/>
        <v>0</v>
      </c>
      <c r="AE1186" s="10">
        <f t="shared" si="81"/>
        <v>0</v>
      </c>
      <c r="AF1186" s="10">
        <f t="shared" si="81"/>
        <v>0</v>
      </c>
      <c r="AG1186" s="10">
        <f t="shared" si="81"/>
        <v>3.0000000000001137E-2</v>
      </c>
      <c r="AH1186" s="10">
        <f t="shared" si="81"/>
        <v>0</v>
      </c>
      <c r="AI1186" s="10">
        <f t="shared" si="81"/>
        <v>0</v>
      </c>
      <c r="AJ1186" s="10"/>
      <c r="AK1186" s="10"/>
      <c r="AL1186" s="10"/>
      <c r="AM1186" s="10"/>
      <c r="AN1186" s="10"/>
      <c r="AO1186" s="10"/>
      <c r="AP1186" s="10"/>
      <c r="AQ1186" s="10"/>
      <c r="AR1186" s="10"/>
      <c r="AS1186" s="10"/>
      <c r="AT1186" s="10"/>
      <c r="AU1186" s="10"/>
      <c r="AV1186" s="10"/>
      <c r="AW1186" s="10"/>
      <c r="AX1186" s="10"/>
      <c r="AY1186" s="10"/>
      <c r="AZ1186" s="10"/>
      <c r="BA1186" s="10"/>
      <c r="BB1186" s="10"/>
      <c r="BC1186" s="10"/>
      <c r="BD1186" s="10"/>
      <c r="BE1186" s="173"/>
    </row>
    <row r="1187" spans="1:57">
      <c r="A1187" s="691">
        <v>0.35416666666666669</v>
      </c>
      <c r="B1187" s="10">
        <v>22.25</v>
      </c>
      <c r="C1187" s="10">
        <v>23.33</v>
      </c>
      <c r="D1187" s="10">
        <v>22.77</v>
      </c>
      <c r="E1187" s="10">
        <v>21.94</v>
      </c>
      <c r="F1187" s="10">
        <v>22.68</v>
      </c>
      <c r="G1187" s="10">
        <v>24.44</v>
      </c>
      <c r="H1187" s="10">
        <v>22.11</v>
      </c>
      <c r="I1187" s="10">
        <v>20.04</v>
      </c>
      <c r="J1187" s="13">
        <v>19.649999999999999</v>
      </c>
      <c r="K1187" s="10">
        <v>22.32</v>
      </c>
      <c r="L1187" s="10">
        <v>25.75</v>
      </c>
      <c r="M1187" s="10">
        <v>22.26</v>
      </c>
      <c r="N1187" s="10">
        <v>24.77</v>
      </c>
      <c r="O1187" s="10">
        <v>23.53</v>
      </c>
      <c r="P1187" s="10">
        <v>23.87</v>
      </c>
      <c r="Q1187" s="10">
        <v>19.670000000000002</v>
      </c>
      <c r="R1187" s="676"/>
      <c r="S1187" s="692">
        <v>0.35416666666666669</v>
      </c>
      <c r="T1187" s="10">
        <f t="shared" si="82"/>
        <v>0</v>
      </c>
      <c r="U1187" s="10">
        <f t="shared" si="82"/>
        <v>0</v>
      </c>
      <c r="V1187" s="10">
        <f t="shared" si="82"/>
        <v>0</v>
      </c>
      <c r="W1187" s="10">
        <f t="shared" si="82"/>
        <v>0</v>
      </c>
      <c r="X1187" s="10">
        <f t="shared" si="82"/>
        <v>0</v>
      </c>
      <c r="Y1187" s="10">
        <f t="shared" si="82"/>
        <v>6.0000000000002274E-2</v>
      </c>
      <c r="Z1187" s="10">
        <f t="shared" si="82"/>
        <v>0</v>
      </c>
      <c r="AA1187" s="10">
        <f t="shared" si="81"/>
        <v>0</v>
      </c>
      <c r="AB1187" s="13">
        <f t="shared" si="81"/>
        <v>0</v>
      </c>
      <c r="AC1187" s="10">
        <f t="shared" si="81"/>
        <v>0</v>
      </c>
      <c r="AD1187" s="10">
        <f t="shared" si="81"/>
        <v>0</v>
      </c>
      <c r="AE1187" s="10">
        <f t="shared" si="81"/>
        <v>0</v>
      </c>
      <c r="AF1187" s="10">
        <f t="shared" si="81"/>
        <v>0</v>
      </c>
      <c r="AG1187" s="10">
        <f t="shared" si="81"/>
        <v>0</v>
      </c>
      <c r="AH1187" s="10">
        <f t="shared" si="81"/>
        <v>0</v>
      </c>
      <c r="AI1187" s="10">
        <f t="shared" si="81"/>
        <v>0</v>
      </c>
      <c r="AJ1187" s="10"/>
      <c r="AK1187" s="10"/>
      <c r="AL1187" s="10"/>
      <c r="AM1187" s="10"/>
      <c r="AN1187" s="10"/>
      <c r="AO1187" s="10"/>
      <c r="AP1187" s="10"/>
      <c r="AQ1187" s="10"/>
      <c r="AR1187" s="10"/>
      <c r="AS1187" s="10"/>
      <c r="AT1187" s="10"/>
      <c r="AU1187" s="10"/>
      <c r="AV1187" s="10"/>
      <c r="AW1187" s="10"/>
      <c r="AX1187" s="10"/>
      <c r="AY1187" s="10"/>
      <c r="AZ1187" s="10"/>
      <c r="BA1187" s="10"/>
      <c r="BB1187" s="10"/>
      <c r="BC1187" s="10"/>
      <c r="BD1187" s="10"/>
      <c r="BE1187" s="173"/>
    </row>
    <row r="1188" spans="1:57">
      <c r="A1188" s="691">
        <v>0.3576388888888889</v>
      </c>
      <c r="B1188" s="10">
        <v>22.25</v>
      </c>
      <c r="C1188" s="10">
        <v>23.33</v>
      </c>
      <c r="D1188" s="10">
        <v>22.77</v>
      </c>
      <c r="E1188" s="10">
        <v>21.94</v>
      </c>
      <c r="F1188" s="10">
        <v>22.68</v>
      </c>
      <c r="G1188" s="10">
        <v>24.56</v>
      </c>
      <c r="H1188" s="10">
        <v>22.11</v>
      </c>
      <c r="I1188" s="10">
        <v>20.04</v>
      </c>
      <c r="J1188" s="13">
        <v>19.649999999999999</v>
      </c>
      <c r="K1188" s="10">
        <v>22.33</v>
      </c>
      <c r="L1188" s="10">
        <v>25.75</v>
      </c>
      <c r="M1188" s="10">
        <v>22.3</v>
      </c>
      <c r="N1188" s="10">
        <v>24.77</v>
      </c>
      <c r="O1188" s="10">
        <v>23.53</v>
      </c>
      <c r="P1188" s="10">
        <v>23.87</v>
      </c>
      <c r="Q1188" s="10">
        <v>19.670000000000002</v>
      </c>
      <c r="R1188" s="676"/>
      <c r="S1188" s="692">
        <v>0.3576388888888889</v>
      </c>
      <c r="T1188" s="10">
        <f t="shared" si="82"/>
        <v>0</v>
      </c>
      <c r="U1188" s="10">
        <f t="shared" si="82"/>
        <v>0</v>
      </c>
      <c r="V1188" s="10">
        <f t="shared" si="82"/>
        <v>0</v>
      </c>
      <c r="W1188" s="10">
        <f t="shared" si="82"/>
        <v>0</v>
      </c>
      <c r="X1188" s="10">
        <f t="shared" si="82"/>
        <v>0</v>
      </c>
      <c r="Y1188" s="10">
        <f t="shared" si="82"/>
        <v>0.11999999999999744</v>
      </c>
      <c r="Z1188" s="10">
        <f t="shared" si="82"/>
        <v>0</v>
      </c>
      <c r="AA1188" s="10">
        <f t="shared" si="81"/>
        <v>0</v>
      </c>
      <c r="AB1188" s="13">
        <f t="shared" si="81"/>
        <v>0</v>
      </c>
      <c r="AC1188" s="10">
        <f t="shared" si="81"/>
        <v>9.9999999999980105E-3</v>
      </c>
      <c r="AD1188" s="10">
        <f t="shared" ref="AD1188:AI1230" si="83">L1188-L1187</f>
        <v>0</v>
      </c>
      <c r="AE1188" s="10">
        <f t="shared" si="83"/>
        <v>3.9999999999999147E-2</v>
      </c>
      <c r="AF1188" s="10">
        <f t="shared" si="83"/>
        <v>0</v>
      </c>
      <c r="AG1188" s="10">
        <f t="shared" si="83"/>
        <v>0</v>
      </c>
      <c r="AH1188" s="10">
        <f t="shared" si="83"/>
        <v>0</v>
      </c>
      <c r="AI1188" s="10">
        <f t="shared" si="83"/>
        <v>0</v>
      </c>
      <c r="AJ1188" s="10"/>
      <c r="AK1188" s="10"/>
      <c r="AL1188" s="10"/>
      <c r="AM1188" s="10"/>
      <c r="AN1188" s="10"/>
      <c r="AO1188" s="10"/>
      <c r="AP1188" s="10"/>
      <c r="AQ1188" s="10"/>
      <c r="AR1188" s="10"/>
      <c r="AS1188" s="10"/>
      <c r="AT1188" s="10"/>
      <c r="AU1188" s="10"/>
      <c r="AV1188" s="10"/>
      <c r="AW1188" s="10"/>
      <c r="AX1188" s="10"/>
      <c r="AY1188" s="10"/>
      <c r="AZ1188" s="10"/>
      <c r="BA1188" s="10"/>
      <c r="BB1188" s="10"/>
      <c r="BC1188" s="10"/>
      <c r="BD1188" s="10"/>
      <c r="BE1188" s="173"/>
    </row>
    <row r="1189" spans="1:57">
      <c r="A1189" s="691">
        <v>0.3611111111111111</v>
      </c>
      <c r="B1189" s="10">
        <v>22.25</v>
      </c>
      <c r="C1189" s="10">
        <v>23.33</v>
      </c>
      <c r="D1189" s="10">
        <v>22.91</v>
      </c>
      <c r="E1189" s="10">
        <v>21.94</v>
      </c>
      <c r="F1189" s="10">
        <v>22.68</v>
      </c>
      <c r="G1189" s="10">
        <v>24.56</v>
      </c>
      <c r="H1189" s="10">
        <v>22.11</v>
      </c>
      <c r="I1189" s="10">
        <v>20.04</v>
      </c>
      <c r="J1189" s="13">
        <v>19.649999999999999</v>
      </c>
      <c r="K1189" s="10">
        <v>22.33</v>
      </c>
      <c r="L1189" s="10">
        <v>25.75</v>
      </c>
      <c r="M1189" s="10">
        <v>22.3</v>
      </c>
      <c r="N1189" s="10">
        <v>24.77</v>
      </c>
      <c r="O1189" s="10">
        <v>23.53</v>
      </c>
      <c r="P1189" s="10">
        <v>23.87</v>
      </c>
      <c r="Q1189" s="10">
        <v>19.670000000000002</v>
      </c>
      <c r="R1189" s="676"/>
      <c r="S1189" s="692">
        <v>0.3611111111111111</v>
      </c>
      <c r="T1189" s="10">
        <f t="shared" si="82"/>
        <v>0</v>
      </c>
      <c r="U1189" s="10">
        <f t="shared" si="82"/>
        <v>0</v>
      </c>
      <c r="V1189" s="10">
        <f t="shared" si="82"/>
        <v>0.14000000000000057</v>
      </c>
      <c r="W1189" s="10">
        <f t="shared" si="82"/>
        <v>0</v>
      </c>
      <c r="X1189" s="10">
        <f t="shared" si="82"/>
        <v>0</v>
      </c>
      <c r="Y1189" s="10">
        <f t="shared" si="82"/>
        <v>0</v>
      </c>
      <c r="Z1189" s="10">
        <f t="shared" si="82"/>
        <v>0</v>
      </c>
      <c r="AA1189" s="10">
        <f t="shared" si="82"/>
        <v>0</v>
      </c>
      <c r="AB1189" s="13">
        <f t="shared" si="82"/>
        <v>0</v>
      </c>
      <c r="AC1189" s="10">
        <f t="shared" si="82"/>
        <v>0</v>
      </c>
      <c r="AD1189" s="10">
        <f t="shared" si="83"/>
        <v>0</v>
      </c>
      <c r="AE1189" s="10">
        <f t="shared" si="83"/>
        <v>0</v>
      </c>
      <c r="AF1189" s="10">
        <f t="shared" si="83"/>
        <v>0</v>
      </c>
      <c r="AG1189" s="10">
        <f t="shared" si="83"/>
        <v>0</v>
      </c>
      <c r="AH1189" s="10">
        <f t="shared" si="83"/>
        <v>0</v>
      </c>
      <c r="AI1189" s="10">
        <f t="shared" si="83"/>
        <v>0</v>
      </c>
      <c r="AJ1189" s="10"/>
      <c r="AK1189" s="10"/>
      <c r="AL1189" s="10"/>
      <c r="AM1189" s="10"/>
      <c r="AN1189" s="10"/>
      <c r="AO1189" s="10"/>
      <c r="AP1189" s="10"/>
      <c r="AQ1189" s="10"/>
      <c r="AR1189" s="10"/>
      <c r="AS1189" s="10"/>
      <c r="AT1189" s="10"/>
      <c r="AU1189" s="10"/>
      <c r="AV1189" s="10"/>
      <c r="AW1189" s="10"/>
      <c r="AX1189" s="10"/>
      <c r="AY1189" s="10"/>
      <c r="AZ1189" s="10"/>
      <c r="BA1189" s="10"/>
      <c r="BB1189" s="10"/>
      <c r="BC1189" s="10"/>
      <c r="BD1189" s="10"/>
      <c r="BE1189" s="173"/>
    </row>
    <row r="1190" spans="1:57">
      <c r="A1190" s="691">
        <v>0.36458333333333331</v>
      </c>
      <c r="B1190" s="10">
        <v>22.25</v>
      </c>
      <c r="C1190" s="10">
        <v>23.33</v>
      </c>
      <c r="D1190" s="10">
        <v>22.96</v>
      </c>
      <c r="E1190" s="10">
        <v>21.94</v>
      </c>
      <c r="F1190" s="10">
        <v>22.68</v>
      </c>
      <c r="G1190" s="10">
        <v>24.56</v>
      </c>
      <c r="H1190" s="10">
        <v>22.11</v>
      </c>
      <c r="I1190" s="10">
        <v>20.04</v>
      </c>
      <c r="J1190" s="13">
        <v>19.649999999999999</v>
      </c>
      <c r="K1190" s="10">
        <v>22.35</v>
      </c>
      <c r="L1190" s="10">
        <v>25.75</v>
      </c>
      <c r="M1190" s="10">
        <v>22.3</v>
      </c>
      <c r="N1190" s="10">
        <v>24.77</v>
      </c>
      <c r="O1190" s="10">
        <v>23.53</v>
      </c>
      <c r="P1190" s="10">
        <v>23.87</v>
      </c>
      <c r="Q1190" s="10">
        <v>19.670000000000002</v>
      </c>
      <c r="R1190" s="676"/>
      <c r="S1190" s="692">
        <v>0.36458333333333331</v>
      </c>
      <c r="T1190" s="10">
        <f t="shared" si="82"/>
        <v>0</v>
      </c>
      <c r="U1190" s="10">
        <f t="shared" si="82"/>
        <v>0</v>
      </c>
      <c r="V1190" s="10">
        <f t="shared" si="82"/>
        <v>5.0000000000000711E-2</v>
      </c>
      <c r="W1190" s="10">
        <f t="shared" si="82"/>
        <v>0</v>
      </c>
      <c r="X1190" s="10">
        <f t="shared" si="82"/>
        <v>0</v>
      </c>
      <c r="Y1190" s="10">
        <f t="shared" si="82"/>
        <v>0</v>
      </c>
      <c r="Z1190" s="10">
        <f t="shared" si="82"/>
        <v>0</v>
      </c>
      <c r="AA1190" s="10">
        <f t="shared" si="82"/>
        <v>0</v>
      </c>
      <c r="AB1190" s="13">
        <f t="shared" si="82"/>
        <v>0</v>
      </c>
      <c r="AC1190" s="10">
        <f t="shared" si="82"/>
        <v>2.0000000000003126E-2</v>
      </c>
      <c r="AD1190" s="10">
        <f t="shared" si="83"/>
        <v>0</v>
      </c>
      <c r="AE1190" s="10">
        <f t="shared" si="83"/>
        <v>0</v>
      </c>
      <c r="AF1190" s="10">
        <f t="shared" si="83"/>
        <v>0</v>
      </c>
      <c r="AG1190" s="10">
        <f t="shared" si="83"/>
        <v>0</v>
      </c>
      <c r="AH1190" s="10">
        <f t="shared" si="83"/>
        <v>0</v>
      </c>
      <c r="AI1190" s="10">
        <f t="shared" si="83"/>
        <v>0</v>
      </c>
      <c r="AJ1190" s="10"/>
      <c r="AK1190" s="10"/>
      <c r="AL1190" s="10"/>
      <c r="AM1190" s="10"/>
      <c r="AN1190" s="10"/>
      <c r="AO1190" s="10"/>
      <c r="AP1190" s="10"/>
      <c r="AQ1190" s="10"/>
      <c r="AR1190" s="10"/>
      <c r="AS1190" s="10"/>
      <c r="AT1190" s="10"/>
      <c r="AU1190" s="10"/>
      <c r="AV1190" s="10"/>
      <c r="AW1190" s="10"/>
      <c r="AX1190" s="10"/>
      <c r="AY1190" s="10"/>
      <c r="AZ1190" s="10"/>
      <c r="BA1190" s="10"/>
      <c r="BB1190" s="10"/>
      <c r="BC1190" s="10"/>
      <c r="BD1190" s="10"/>
      <c r="BE1190" s="173"/>
    </row>
    <row r="1191" spans="1:57">
      <c r="A1191" s="691">
        <v>0.36805555555555558</v>
      </c>
      <c r="B1191" s="10">
        <v>22.25</v>
      </c>
      <c r="C1191" s="10">
        <v>23.33</v>
      </c>
      <c r="D1191" s="10">
        <v>22.96</v>
      </c>
      <c r="E1191" s="10">
        <v>21.94</v>
      </c>
      <c r="F1191" s="10">
        <v>22.68</v>
      </c>
      <c r="G1191" s="10">
        <v>24.56</v>
      </c>
      <c r="H1191" s="10">
        <v>22.11</v>
      </c>
      <c r="I1191" s="10">
        <v>20.04</v>
      </c>
      <c r="J1191" s="13">
        <v>19.649999999999999</v>
      </c>
      <c r="K1191" s="10">
        <v>22.43</v>
      </c>
      <c r="L1191" s="10">
        <v>25.75</v>
      </c>
      <c r="M1191" s="10">
        <v>22.3</v>
      </c>
      <c r="N1191" s="10">
        <v>24.77</v>
      </c>
      <c r="O1191" s="10">
        <v>23.53</v>
      </c>
      <c r="P1191" s="10">
        <v>23.95</v>
      </c>
      <c r="Q1191" s="10">
        <v>19.670000000000002</v>
      </c>
      <c r="R1191" s="676"/>
      <c r="S1191" s="692">
        <v>0.36805555555555558</v>
      </c>
      <c r="T1191" s="10">
        <f t="shared" si="82"/>
        <v>0</v>
      </c>
      <c r="U1191" s="10">
        <f t="shared" si="82"/>
        <v>0</v>
      </c>
      <c r="V1191" s="10">
        <f t="shared" si="82"/>
        <v>0</v>
      </c>
      <c r="W1191" s="10">
        <f t="shared" si="82"/>
        <v>0</v>
      </c>
      <c r="X1191" s="10">
        <f t="shared" si="82"/>
        <v>0</v>
      </c>
      <c r="Y1191" s="10">
        <f t="shared" si="82"/>
        <v>0</v>
      </c>
      <c r="Z1191" s="10">
        <f t="shared" si="82"/>
        <v>0</v>
      </c>
      <c r="AA1191" s="10">
        <f t="shared" si="82"/>
        <v>0</v>
      </c>
      <c r="AB1191" s="13">
        <f t="shared" si="82"/>
        <v>0</v>
      </c>
      <c r="AC1191" s="10">
        <f t="shared" si="82"/>
        <v>7.9999999999998295E-2</v>
      </c>
      <c r="AD1191" s="10">
        <f t="shared" si="83"/>
        <v>0</v>
      </c>
      <c r="AE1191" s="10">
        <f t="shared" si="83"/>
        <v>0</v>
      </c>
      <c r="AF1191" s="10">
        <f t="shared" si="83"/>
        <v>0</v>
      </c>
      <c r="AG1191" s="10">
        <f t="shared" si="83"/>
        <v>0</v>
      </c>
      <c r="AH1191" s="10">
        <f t="shared" si="83"/>
        <v>7.9999999999998295E-2</v>
      </c>
      <c r="AI1191" s="10">
        <f t="shared" si="83"/>
        <v>0</v>
      </c>
      <c r="AJ1191" s="10"/>
      <c r="AK1191" s="10"/>
      <c r="AL1191" s="10"/>
      <c r="AM1191" s="10"/>
      <c r="AN1191" s="10"/>
      <c r="AO1191" s="10"/>
      <c r="AP1191" s="10"/>
      <c r="AQ1191" s="10"/>
      <c r="AR1191" s="10"/>
      <c r="AS1191" s="10"/>
      <c r="AT1191" s="10"/>
      <c r="AU1191" s="10"/>
      <c r="AV1191" s="10"/>
      <c r="AW1191" s="10"/>
      <c r="AX1191" s="10"/>
      <c r="AY1191" s="10"/>
      <c r="AZ1191" s="10"/>
      <c r="BA1191" s="10"/>
      <c r="BB1191" s="10"/>
      <c r="BC1191" s="10"/>
      <c r="BD1191" s="10"/>
      <c r="BE1191" s="173"/>
    </row>
    <row r="1192" spans="1:57" ht="16" thickBot="1">
      <c r="A1192" s="691">
        <v>0.37152777777777773</v>
      </c>
      <c r="B1192" s="10">
        <v>22.25</v>
      </c>
      <c r="C1192" s="10">
        <v>23.43</v>
      </c>
      <c r="D1192" s="10">
        <v>22.96</v>
      </c>
      <c r="E1192" s="10">
        <v>21.94</v>
      </c>
      <c r="F1192" s="10">
        <v>22.68</v>
      </c>
      <c r="G1192" s="10">
        <v>24.56</v>
      </c>
      <c r="H1192" s="10">
        <v>22.11</v>
      </c>
      <c r="I1192" s="10">
        <v>20.04</v>
      </c>
      <c r="J1192" s="13">
        <v>19.649999999999999</v>
      </c>
      <c r="K1192" s="10">
        <v>22.43</v>
      </c>
      <c r="L1192" s="10">
        <v>25.75</v>
      </c>
      <c r="M1192" s="10">
        <v>22.3</v>
      </c>
      <c r="N1192" s="10">
        <v>24.77</v>
      </c>
      <c r="O1192" s="10">
        <v>23.53</v>
      </c>
      <c r="P1192" s="10">
        <v>24.01</v>
      </c>
      <c r="Q1192" s="10">
        <v>19.670000000000002</v>
      </c>
      <c r="R1192" s="676"/>
      <c r="S1192" s="692">
        <v>0.37152777777777773</v>
      </c>
      <c r="T1192" s="10">
        <f t="shared" si="82"/>
        <v>0</v>
      </c>
      <c r="U1192" s="10">
        <f t="shared" si="82"/>
        <v>0.10000000000000142</v>
      </c>
      <c r="V1192" s="10">
        <f t="shared" si="82"/>
        <v>0</v>
      </c>
      <c r="W1192" s="10">
        <f t="shared" si="82"/>
        <v>0</v>
      </c>
      <c r="X1192" s="10">
        <f t="shared" si="82"/>
        <v>0</v>
      </c>
      <c r="Y1192" s="10">
        <f t="shared" si="82"/>
        <v>0</v>
      </c>
      <c r="Z1192" s="10">
        <f t="shared" si="82"/>
        <v>0</v>
      </c>
      <c r="AA1192" s="10">
        <f t="shared" si="82"/>
        <v>0</v>
      </c>
      <c r="AB1192" s="13">
        <f t="shared" si="82"/>
        <v>0</v>
      </c>
      <c r="AC1192" s="10">
        <f t="shared" si="82"/>
        <v>0</v>
      </c>
      <c r="AD1192" s="10">
        <f t="shared" si="83"/>
        <v>0</v>
      </c>
      <c r="AE1192" s="10">
        <f t="shared" si="83"/>
        <v>0</v>
      </c>
      <c r="AF1192" s="10">
        <f t="shared" si="83"/>
        <v>0</v>
      </c>
      <c r="AG1192" s="10">
        <f t="shared" si="83"/>
        <v>0</v>
      </c>
      <c r="AH1192" s="10">
        <f t="shared" si="83"/>
        <v>6.0000000000002274E-2</v>
      </c>
      <c r="AI1192" s="10">
        <f t="shared" si="83"/>
        <v>0</v>
      </c>
      <c r="AJ1192" s="10"/>
      <c r="AK1192" s="10"/>
      <c r="AL1192" s="10"/>
      <c r="AM1192" s="10"/>
      <c r="AN1192" s="10"/>
      <c r="AO1192" s="10"/>
      <c r="AP1192" s="10"/>
      <c r="AQ1192" s="10"/>
      <c r="AR1192" s="10"/>
      <c r="AS1192" s="10"/>
      <c r="AT1192" s="10"/>
      <c r="AU1192" s="10"/>
      <c r="AV1192" s="10"/>
      <c r="AW1192" s="10"/>
      <c r="AX1192" s="10"/>
      <c r="AY1192" s="10"/>
      <c r="AZ1192" s="10"/>
      <c r="BA1192" s="10"/>
      <c r="BB1192" s="10"/>
      <c r="BC1192" s="10"/>
      <c r="BD1192" s="10"/>
      <c r="BE1192" s="173"/>
    </row>
    <row r="1193" spans="1:57" ht="16" thickTop="1">
      <c r="A1193" s="690">
        <v>0.375</v>
      </c>
      <c r="B1193" s="91">
        <v>22.25</v>
      </c>
      <c r="C1193" s="91">
        <v>23.54</v>
      </c>
      <c r="D1193" s="91">
        <v>22.96</v>
      </c>
      <c r="E1193" s="91">
        <v>21.94</v>
      </c>
      <c r="F1193" s="91">
        <v>22.68</v>
      </c>
      <c r="G1193" s="91">
        <v>24.56</v>
      </c>
      <c r="H1193" s="91">
        <v>22.11</v>
      </c>
      <c r="I1193" s="91">
        <v>20.09</v>
      </c>
      <c r="J1193" s="345">
        <v>19.649999999999999</v>
      </c>
      <c r="K1193" s="91">
        <v>22.46</v>
      </c>
      <c r="L1193" s="91">
        <v>25.75</v>
      </c>
      <c r="M1193" s="91">
        <v>22.3</v>
      </c>
      <c r="N1193" s="91">
        <v>24.77</v>
      </c>
      <c r="O1193" s="91">
        <v>23.53</v>
      </c>
      <c r="P1193" s="91">
        <v>24.01</v>
      </c>
      <c r="Q1193" s="91">
        <v>19.670000000000002</v>
      </c>
      <c r="R1193" s="676"/>
      <c r="S1193" s="673">
        <v>0.375</v>
      </c>
      <c r="T1193" s="91">
        <f t="shared" si="82"/>
        <v>0</v>
      </c>
      <c r="U1193" s="91">
        <f t="shared" si="82"/>
        <v>0.10999999999999943</v>
      </c>
      <c r="V1193" s="91">
        <f t="shared" si="82"/>
        <v>0</v>
      </c>
      <c r="W1193" s="91">
        <f t="shared" si="82"/>
        <v>0</v>
      </c>
      <c r="X1193" s="91">
        <f t="shared" si="82"/>
        <v>0</v>
      </c>
      <c r="Y1193" s="91">
        <f t="shared" si="82"/>
        <v>0</v>
      </c>
      <c r="Z1193" s="91">
        <f t="shared" si="82"/>
        <v>0</v>
      </c>
      <c r="AA1193" s="91">
        <f t="shared" si="82"/>
        <v>5.0000000000000711E-2</v>
      </c>
      <c r="AB1193" s="345">
        <f t="shared" si="82"/>
        <v>0</v>
      </c>
      <c r="AC1193" s="91">
        <f t="shared" si="82"/>
        <v>3.0000000000001137E-2</v>
      </c>
      <c r="AD1193" s="91">
        <f t="shared" si="83"/>
        <v>0</v>
      </c>
      <c r="AE1193" s="91">
        <f t="shared" si="83"/>
        <v>0</v>
      </c>
      <c r="AF1193" s="91">
        <f t="shared" si="83"/>
        <v>0</v>
      </c>
      <c r="AG1193" s="91">
        <f t="shared" si="83"/>
        <v>0</v>
      </c>
      <c r="AH1193" s="91">
        <f t="shared" si="83"/>
        <v>0</v>
      </c>
      <c r="AI1193" s="91">
        <f t="shared" si="83"/>
        <v>0</v>
      </c>
      <c r="AJ1193" s="10"/>
      <c r="AK1193" s="10"/>
      <c r="AL1193" s="10"/>
      <c r="AM1193" s="10"/>
      <c r="AN1193" s="10"/>
      <c r="AO1193" s="10"/>
      <c r="AP1193" s="10"/>
      <c r="AQ1193" s="10"/>
      <c r="AR1193" s="10"/>
      <c r="AS1193" s="10"/>
      <c r="AT1193" s="10"/>
      <c r="AU1193" s="10"/>
      <c r="AV1193" s="10"/>
      <c r="AW1193" s="10"/>
      <c r="AX1193" s="10"/>
      <c r="AY1193" s="10"/>
      <c r="AZ1193" s="10"/>
      <c r="BA1193" s="10"/>
      <c r="BB1193" s="10"/>
      <c r="BC1193" s="10"/>
      <c r="BD1193" s="10"/>
      <c r="BE1193" s="173"/>
    </row>
    <row r="1194" spans="1:57">
      <c r="A1194" s="691">
        <v>0.37847222222222227</v>
      </c>
      <c r="B1194" s="10">
        <v>22.25</v>
      </c>
      <c r="C1194" s="10">
        <v>23.54</v>
      </c>
      <c r="D1194" s="10">
        <v>22.96</v>
      </c>
      <c r="E1194" s="10">
        <v>21.94</v>
      </c>
      <c r="F1194" s="10">
        <v>22.68</v>
      </c>
      <c r="G1194" s="10">
        <v>24.56</v>
      </c>
      <c r="H1194" s="10">
        <v>22.11</v>
      </c>
      <c r="I1194" s="10">
        <v>20.09</v>
      </c>
      <c r="J1194" s="13">
        <v>19.649999999999999</v>
      </c>
      <c r="K1194" s="10">
        <v>22.46</v>
      </c>
      <c r="L1194" s="10">
        <v>25.75</v>
      </c>
      <c r="M1194" s="10">
        <v>22.3</v>
      </c>
      <c r="N1194" s="10">
        <v>24.77</v>
      </c>
      <c r="O1194" s="10">
        <v>23.53</v>
      </c>
      <c r="P1194" s="10">
        <v>24.01</v>
      </c>
      <c r="Q1194" s="10">
        <v>19.670000000000002</v>
      </c>
      <c r="R1194" s="676"/>
      <c r="S1194" s="692">
        <v>0.37847222222222227</v>
      </c>
      <c r="T1194" s="10">
        <f t="shared" si="82"/>
        <v>0</v>
      </c>
      <c r="U1194" s="10">
        <f t="shared" si="82"/>
        <v>0</v>
      </c>
      <c r="V1194" s="10">
        <f t="shared" si="82"/>
        <v>0</v>
      </c>
      <c r="W1194" s="10">
        <f t="shared" si="82"/>
        <v>0</v>
      </c>
      <c r="X1194" s="10">
        <f t="shared" si="82"/>
        <v>0</v>
      </c>
      <c r="Y1194" s="10">
        <f t="shared" si="82"/>
        <v>0</v>
      </c>
      <c r="Z1194" s="10">
        <f t="shared" si="82"/>
        <v>0</v>
      </c>
      <c r="AA1194" s="10">
        <f t="shared" si="82"/>
        <v>0</v>
      </c>
      <c r="AB1194" s="13">
        <f t="shared" si="82"/>
        <v>0</v>
      </c>
      <c r="AC1194" s="10">
        <f t="shared" si="82"/>
        <v>0</v>
      </c>
      <c r="AD1194" s="10">
        <f t="shared" si="83"/>
        <v>0</v>
      </c>
      <c r="AE1194" s="10">
        <f t="shared" si="83"/>
        <v>0</v>
      </c>
      <c r="AF1194" s="10">
        <f t="shared" si="83"/>
        <v>0</v>
      </c>
      <c r="AG1194" s="10">
        <f t="shared" si="83"/>
        <v>0</v>
      </c>
      <c r="AH1194" s="10">
        <f t="shared" si="83"/>
        <v>0</v>
      </c>
      <c r="AI1194" s="10">
        <f t="shared" si="83"/>
        <v>0</v>
      </c>
      <c r="AJ1194" s="10"/>
      <c r="AK1194" s="10"/>
      <c r="AL1194" s="10"/>
      <c r="AM1194" s="10"/>
      <c r="AN1194" s="10"/>
      <c r="AO1194" s="10"/>
      <c r="AP1194" s="10"/>
      <c r="AQ1194" s="10"/>
      <c r="AR1194" s="10"/>
      <c r="AS1194" s="10"/>
      <c r="AT1194" s="10"/>
      <c r="AU1194" s="10"/>
      <c r="AV1194" s="10"/>
      <c r="AW1194" s="10"/>
      <c r="AX1194" s="10"/>
      <c r="AY1194" s="10"/>
      <c r="AZ1194" s="10"/>
      <c r="BA1194" s="10"/>
      <c r="BB1194" s="10"/>
      <c r="BC1194" s="10"/>
      <c r="BD1194" s="10"/>
      <c r="BE1194" s="173"/>
    </row>
    <row r="1195" spans="1:57">
      <c r="A1195" s="691">
        <v>0.38194444444444442</v>
      </c>
      <c r="B1195" s="10">
        <v>22.25</v>
      </c>
      <c r="C1195" s="10">
        <v>23.54</v>
      </c>
      <c r="D1195" s="10">
        <v>22.96</v>
      </c>
      <c r="E1195" s="10">
        <v>21.97</v>
      </c>
      <c r="F1195" s="10">
        <v>22.68</v>
      </c>
      <c r="G1195" s="10">
        <v>24.56</v>
      </c>
      <c r="H1195" s="10">
        <v>22.11</v>
      </c>
      <c r="I1195" s="10">
        <v>20.09</v>
      </c>
      <c r="J1195" s="13">
        <v>19.649999999999999</v>
      </c>
      <c r="K1195" s="10">
        <v>22.46</v>
      </c>
      <c r="L1195" s="10">
        <v>25.75</v>
      </c>
      <c r="M1195" s="10">
        <v>22.33</v>
      </c>
      <c r="N1195" s="10">
        <v>24.77</v>
      </c>
      <c r="O1195" s="10">
        <v>23.53</v>
      </c>
      <c r="P1195" s="10">
        <v>24.01</v>
      </c>
      <c r="Q1195" s="10">
        <v>19.670000000000002</v>
      </c>
      <c r="R1195" s="676"/>
      <c r="S1195" s="692">
        <v>0.38194444444444442</v>
      </c>
      <c r="T1195" s="10">
        <f t="shared" si="82"/>
        <v>0</v>
      </c>
      <c r="U1195" s="10">
        <f t="shared" si="82"/>
        <v>0</v>
      </c>
      <c r="V1195" s="10">
        <f t="shared" si="82"/>
        <v>0</v>
      </c>
      <c r="W1195" s="10">
        <f t="shared" si="82"/>
        <v>2.9999999999997584E-2</v>
      </c>
      <c r="X1195" s="10">
        <f t="shared" si="82"/>
        <v>0</v>
      </c>
      <c r="Y1195" s="10">
        <f t="shared" si="82"/>
        <v>0</v>
      </c>
      <c r="Z1195" s="10">
        <f t="shared" si="82"/>
        <v>0</v>
      </c>
      <c r="AA1195" s="10">
        <f t="shared" si="82"/>
        <v>0</v>
      </c>
      <c r="AB1195" s="13">
        <f t="shared" si="82"/>
        <v>0</v>
      </c>
      <c r="AC1195" s="10">
        <f t="shared" si="82"/>
        <v>0</v>
      </c>
      <c r="AD1195" s="10">
        <f t="shared" si="83"/>
        <v>0</v>
      </c>
      <c r="AE1195" s="10">
        <f t="shared" si="83"/>
        <v>2.9999999999997584E-2</v>
      </c>
      <c r="AF1195" s="10">
        <f t="shared" si="83"/>
        <v>0</v>
      </c>
      <c r="AG1195" s="10">
        <f t="shared" si="83"/>
        <v>0</v>
      </c>
      <c r="AH1195" s="10">
        <f t="shared" si="83"/>
        <v>0</v>
      </c>
      <c r="AI1195" s="10">
        <f t="shared" si="83"/>
        <v>0</v>
      </c>
      <c r="AJ1195" s="10"/>
      <c r="AK1195" s="10"/>
      <c r="AL1195" s="10"/>
      <c r="AM1195" s="10"/>
      <c r="AN1195" s="10"/>
      <c r="AO1195" s="10"/>
      <c r="AP1195" s="10"/>
      <c r="AQ1195" s="10"/>
      <c r="AR1195" s="10"/>
      <c r="AS1195" s="10"/>
      <c r="AT1195" s="10"/>
      <c r="AU1195" s="10"/>
      <c r="AV1195" s="10"/>
      <c r="AW1195" s="10"/>
      <c r="AX1195" s="10"/>
      <c r="AY1195" s="10"/>
      <c r="AZ1195" s="10"/>
      <c r="BA1195" s="10"/>
      <c r="BB1195" s="10"/>
      <c r="BC1195" s="10"/>
      <c r="BD1195" s="10"/>
      <c r="BE1195" s="173"/>
    </row>
    <row r="1196" spans="1:57">
      <c r="A1196" s="691">
        <v>0.38541666666666669</v>
      </c>
      <c r="B1196" s="10">
        <v>22.25</v>
      </c>
      <c r="C1196" s="10">
        <v>23.54</v>
      </c>
      <c r="D1196" s="10">
        <v>22.99</v>
      </c>
      <c r="E1196" s="10">
        <v>21.97</v>
      </c>
      <c r="F1196" s="10">
        <v>22.68</v>
      </c>
      <c r="G1196" s="10">
        <v>24.56</v>
      </c>
      <c r="H1196" s="10">
        <v>22.11</v>
      </c>
      <c r="I1196" s="10">
        <v>20.09</v>
      </c>
      <c r="J1196" s="13">
        <v>19.649999999999999</v>
      </c>
      <c r="K1196" s="10">
        <v>22.46</v>
      </c>
      <c r="L1196" s="10">
        <v>25.75</v>
      </c>
      <c r="M1196" s="10">
        <v>22.33</v>
      </c>
      <c r="N1196" s="10">
        <v>24.77</v>
      </c>
      <c r="O1196" s="10">
        <v>23.53</v>
      </c>
      <c r="P1196" s="10">
        <v>24.01</v>
      </c>
      <c r="Q1196" s="10">
        <v>19.670000000000002</v>
      </c>
      <c r="R1196" s="676"/>
      <c r="S1196" s="692">
        <v>0.38541666666666669</v>
      </c>
      <c r="T1196" s="10">
        <f t="shared" si="82"/>
        <v>0</v>
      </c>
      <c r="U1196" s="10">
        <f t="shared" si="82"/>
        <v>0</v>
      </c>
      <c r="V1196" s="10">
        <f t="shared" si="82"/>
        <v>2.9999999999997584E-2</v>
      </c>
      <c r="W1196" s="10">
        <f t="shared" si="82"/>
        <v>0</v>
      </c>
      <c r="X1196" s="10">
        <f t="shared" si="82"/>
        <v>0</v>
      </c>
      <c r="Y1196" s="10">
        <f t="shared" si="82"/>
        <v>0</v>
      </c>
      <c r="Z1196" s="10">
        <f t="shared" si="82"/>
        <v>0</v>
      </c>
      <c r="AA1196" s="10">
        <f t="shared" si="82"/>
        <v>0</v>
      </c>
      <c r="AB1196" s="13">
        <f t="shared" si="82"/>
        <v>0</v>
      </c>
      <c r="AC1196" s="10">
        <f t="shared" si="82"/>
        <v>0</v>
      </c>
      <c r="AD1196" s="10">
        <f t="shared" si="83"/>
        <v>0</v>
      </c>
      <c r="AE1196" s="10">
        <f t="shared" si="83"/>
        <v>0</v>
      </c>
      <c r="AF1196" s="10">
        <f t="shared" si="83"/>
        <v>0</v>
      </c>
      <c r="AG1196" s="10">
        <f t="shared" si="83"/>
        <v>0</v>
      </c>
      <c r="AH1196" s="10">
        <f t="shared" si="83"/>
        <v>0</v>
      </c>
      <c r="AI1196" s="10">
        <f t="shared" si="83"/>
        <v>0</v>
      </c>
      <c r="AJ1196" s="10"/>
      <c r="AK1196" s="10"/>
      <c r="AL1196" s="10"/>
      <c r="AM1196" s="10"/>
      <c r="AN1196" s="10"/>
      <c r="AO1196" s="10"/>
      <c r="AP1196" s="10"/>
      <c r="AQ1196" s="10"/>
      <c r="AR1196" s="10"/>
      <c r="AS1196" s="10"/>
      <c r="AT1196" s="10"/>
      <c r="AU1196" s="10"/>
      <c r="AV1196" s="10"/>
      <c r="AW1196" s="10"/>
      <c r="AX1196" s="10"/>
      <c r="AY1196" s="10"/>
      <c r="AZ1196" s="10"/>
      <c r="BA1196" s="10"/>
      <c r="BB1196" s="10"/>
      <c r="BC1196" s="10"/>
      <c r="BD1196" s="10"/>
      <c r="BE1196" s="173"/>
    </row>
    <row r="1197" spans="1:57">
      <c r="A1197" s="691">
        <v>0.3888888888888889</v>
      </c>
      <c r="B1197" s="10">
        <v>22.25</v>
      </c>
      <c r="C1197" s="10">
        <v>23.54</v>
      </c>
      <c r="D1197" s="10">
        <v>22.99</v>
      </c>
      <c r="E1197" s="10">
        <v>21.97</v>
      </c>
      <c r="F1197" s="10">
        <v>22.68</v>
      </c>
      <c r="G1197" s="10">
        <v>24.56</v>
      </c>
      <c r="H1197" s="10">
        <v>22.11</v>
      </c>
      <c r="I1197" s="10">
        <v>20.09</v>
      </c>
      <c r="J1197" s="13">
        <v>19.809999999999999</v>
      </c>
      <c r="K1197" s="10">
        <v>22.46</v>
      </c>
      <c r="L1197" s="10">
        <v>25.76</v>
      </c>
      <c r="M1197" s="10">
        <v>22.33</v>
      </c>
      <c r="N1197" s="10">
        <v>24.77</v>
      </c>
      <c r="O1197" s="10">
        <v>23.53</v>
      </c>
      <c r="P1197" s="10">
        <v>24.24</v>
      </c>
      <c r="Q1197" s="10">
        <v>20.03</v>
      </c>
      <c r="R1197" s="676"/>
      <c r="S1197" s="692">
        <v>0.3888888888888889</v>
      </c>
      <c r="T1197" s="10">
        <f t="shared" si="82"/>
        <v>0</v>
      </c>
      <c r="U1197" s="10">
        <f t="shared" si="82"/>
        <v>0</v>
      </c>
      <c r="V1197" s="10">
        <f t="shared" si="82"/>
        <v>0</v>
      </c>
      <c r="W1197" s="10">
        <f t="shared" si="82"/>
        <v>0</v>
      </c>
      <c r="X1197" s="10">
        <f t="shared" si="82"/>
        <v>0</v>
      </c>
      <c r="Y1197" s="10">
        <f t="shared" si="82"/>
        <v>0</v>
      </c>
      <c r="Z1197" s="10">
        <f t="shared" si="82"/>
        <v>0</v>
      </c>
      <c r="AA1197" s="10">
        <f t="shared" si="82"/>
        <v>0</v>
      </c>
      <c r="AB1197" s="13">
        <f t="shared" si="82"/>
        <v>0.16000000000000014</v>
      </c>
      <c r="AC1197" s="10">
        <f t="shared" si="82"/>
        <v>0</v>
      </c>
      <c r="AD1197" s="10">
        <f t="shared" si="83"/>
        <v>1.0000000000001563E-2</v>
      </c>
      <c r="AE1197" s="10">
        <f t="shared" si="83"/>
        <v>0</v>
      </c>
      <c r="AF1197" s="10">
        <f t="shared" si="83"/>
        <v>0</v>
      </c>
      <c r="AG1197" s="10">
        <f t="shared" si="83"/>
        <v>0</v>
      </c>
      <c r="AH1197" s="10">
        <f t="shared" si="83"/>
        <v>0.22999999999999687</v>
      </c>
      <c r="AI1197" s="10">
        <f t="shared" si="83"/>
        <v>0.35999999999999943</v>
      </c>
      <c r="AJ1197" s="10"/>
      <c r="AK1197" s="10"/>
      <c r="AL1197" s="10"/>
      <c r="AM1197" s="10"/>
      <c r="AN1197" s="10"/>
      <c r="AO1197" s="10"/>
      <c r="AP1197" s="10"/>
      <c r="AQ1197" s="10"/>
      <c r="AR1197" s="10"/>
      <c r="AS1197" s="10"/>
      <c r="AT1197" s="10"/>
      <c r="AU1197" s="10"/>
      <c r="AV1197" s="10"/>
      <c r="AW1197" s="10"/>
      <c r="AX1197" s="10"/>
      <c r="AY1197" s="10"/>
      <c r="AZ1197" s="10"/>
      <c r="BA1197" s="10"/>
      <c r="BB1197" s="10"/>
      <c r="BC1197" s="10"/>
      <c r="BD1197" s="10"/>
      <c r="BE1197" s="173"/>
    </row>
    <row r="1198" spans="1:57">
      <c r="A1198" s="691">
        <v>0.3923611111111111</v>
      </c>
      <c r="B1198" s="10">
        <v>22.25</v>
      </c>
      <c r="C1198" s="10">
        <v>23.54</v>
      </c>
      <c r="D1198" s="10">
        <v>22.99</v>
      </c>
      <c r="E1198" s="10">
        <v>21.97</v>
      </c>
      <c r="F1198" s="10">
        <v>22.68</v>
      </c>
      <c r="G1198" s="10">
        <v>24.59</v>
      </c>
      <c r="H1198" s="10">
        <v>22.11</v>
      </c>
      <c r="I1198" s="10">
        <v>20.09</v>
      </c>
      <c r="J1198" s="13">
        <v>19.850000000000001</v>
      </c>
      <c r="K1198" s="10">
        <v>22.46</v>
      </c>
      <c r="L1198" s="10">
        <v>25.76</v>
      </c>
      <c r="M1198" s="10">
        <v>22.33</v>
      </c>
      <c r="N1198" s="10">
        <v>24.77</v>
      </c>
      <c r="O1198" s="10">
        <v>23.55</v>
      </c>
      <c r="P1198" s="10">
        <v>24.24</v>
      </c>
      <c r="Q1198" s="10">
        <v>20.07</v>
      </c>
      <c r="R1198" s="676"/>
      <c r="S1198" s="692">
        <v>0.3923611111111111</v>
      </c>
      <c r="T1198" s="10">
        <f t="shared" si="82"/>
        <v>0</v>
      </c>
      <c r="U1198" s="10">
        <f t="shared" si="82"/>
        <v>0</v>
      </c>
      <c r="V1198" s="10">
        <f t="shared" si="82"/>
        <v>0</v>
      </c>
      <c r="W1198" s="10">
        <f t="shared" si="82"/>
        <v>0</v>
      </c>
      <c r="X1198" s="10">
        <f t="shared" si="82"/>
        <v>0</v>
      </c>
      <c r="Y1198" s="10">
        <f t="shared" si="82"/>
        <v>3.0000000000001137E-2</v>
      </c>
      <c r="Z1198" s="10">
        <f t="shared" si="82"/>
        <v>0</v>
      </c>
      <c r="AA1198" s="10">
        <f t="shared" si="82"/>
        <v>0</v>
      </c>
      <c r="AB1198" s="13">
        <f t="shared" si="82"/>
        <v>4.00000000000027E-2</v>
      </c>
      <c r="AC1198" s="10">
        <f t="shared" si="82"/>
        <v>0</v>
      </c>
      <c r="AD1198" s="10">
        <f t="shared" si="83"/>
        <v>0</v>
      </c>
      <c r="AE1198" s="10">
        <f t="shared" si="83"/>
        <v>0</v>
      </c>
      <c r="AF1198" s="10">
        <f t="shared" si="83"/>
        <v>0</v>
      </c>
      <c r="AG1198" s="10">
        <f t="shared" si="83"/>
        <v>1.9999999999999574E-2</v>
      </c>
      <c r="AH1198" s="10">
        <f t="shared" si="83"/>
        <v>0</v>
      </c>
      <c r="AI1198" s="10">
        <f t="shared" si="83"/>
        <v>3.9999999999999147E-2</v>
      </c>
      <c r="AJ1198" s="10"/>
      <c r="AK1198" s="10"/>
      <c r="AL1198" s="10"/>
      <c r="AM1198" s="10"/>
      <c r="AN1198" s="10"/>
      <c r="AO1198" s="10"/>
      <c r="AP1198" s="10"/>
      <c r="AQ1198" s="10"/>
      <c r="AR1198" s="10"/>
      <c r="AS1198" s="10"/>
      <c r="AT1198" s="10"/>
      <c r="AU1198" s="10"/>
      <c r="AV1198" s="10"/>
      <c r="AW1198" s="10"/>
      <c r="AX1198" s="10"/>
      <c r="AY1198" s="10"/>
      <c r="AZ1198" s="10"/>
      <c r="BA1198" s="10"/>
      <c r="BB1198" s="10"/>
      <c r="BC1198" s="10"/>
      <c r="BD1198" s="10"/>
      <c r="BE1198" s="173"/>
    </row>
    <row r="1199" spans="1:57">
      <c r="A1199" s="691">
        <v>0.39583333333333331</v>
      </c>
      <c r="B1199" s="10">
        <v>22.31</v>
      </c>
      <c r="C1199" s="10">
        <v>23.54</v>
      </c>
      <c r="D1199" s="10">
        <v>22.99</v>
      </c>
      <c r="E1199" s="10">
        <v>21.97</v>
      </c>
      <c r="F1199" s="10">
        <v>22.68</v>
      </c>
      <c r="G1199" s="10">
        <v>24.59</v>
      </c>
      <c r="H1199" s="10">
        <v>22.11</v>
      </c>
      <c r="I1199" s="10">
        <v>20.09</v>
      </c>
      <c r="J1199" s="13">
        <v>19.850000000000001</v>
      </c>
      <c r="K1199" s="10">
        <v>22.46</v>
      </c>
      <c r="L1199" s="10">
        <v>25.76</v>
      </c>
      <c r="M1199" s="10">
        <v>22.33</v>
      </c>
      <c r="N1199" s="10">
        <v>24.78</v>
      </c>
      <c r="O1199" s="10">
        <v>23.61</v>
      </c>
      <c r="P1199" s="10">
        <v>24.24</v>
      </c>
      <c r="Q1199" s="10">
        <v>20.07</v>
      </c>
      <c r="R1199" s="676"/>
      <c r="S1199" s="692">
        <v>0.39583333333333331</v>
      </c>
      <c r="T1199" s="10">
        <f t="shared" si="82"/>
        <v>5.9999999999998721E-2</v>
      </c>
      <c r="U1199" s="10">
        <f t="shared" si="82"/>
        <v>0</v>
      </c>
      <c r="V1199" s="10">
        <f t="shared" si="82"/>
        <v>0</v>
      </c>
      <c r="W1199" s="10">
        <f t="shared" si="82"/>
        <v>0</v>
      </c>
      <c r="X1199" s="10">
        <f t="shared" si="82"/>
        <v>0</v>
      </c>
      <c r="Y1199" s="10">
        <f t="shared" si="82"/>
        <v>0</v>
      </c>
      <c r="Z1199" s="10">
        <f t="shared" si="82"/>
        <v>0</v>
      </c>
      <c r="AA1199" s="10">
        <f t="shared" si="82"/>
        <v>0</v>
      </c>
      <c r="AB1199" s="13">
        <f t="shared" si="82"/>
        <v>0</v>
      </c>
      <c r="AC1199" s="10">
        <f t="shared" si="82"/>
        <v>0</v>
      </c>
      <c r="AD1199" s="10">
        <f t="shared" si="83"/>
        <v>0</v>
      </c>
      <c r="AE1199" s="10">
        <f t="shared" si="83"/>
        <v>0</v>
      </c>
      <c r="AF1199" s="10">
        <f t="shared" si="83"/>
        <v>1.0000000000001563E-2</v>
      </c>
      <c r="AG1199" s="10">
        <f t="shared" si="83"/>
        <v>5.9999999999998721E-2</v>
      </c>
      <c r="AH1199" s="10">
        <f t="shared" si="83"/>
        <v>0</v>
      </c>
      <c r="AI1199" s="10">
        <f t="shared" si="83"/>
        <v>0</v>
      </c>
      <c r="AJ1199" s="10"/>
      <c r="AK1199" s="10"/>
      <c r="AL1199" s="10"/>
      <c r="AM1199" s="10"/>
      <c r="AN1199" s="10"/>
      <c r="AO1199" s="10"/>
      <c r="AP1199" s="10"/>
      <c r="AQ1199" s="10"/>
      <c r="AR1199" s="10"/>
      <c r="AS1199" s="10"/>
      <c r="AT1199" s="10"/>
      <c r="AU1199" s="10"/>
      <c r="AV1199" s="10"/>
      <c r="AW1199" s="10"/>
      <c r="AX1199" s="10"/>
      <c r="AY1199" s="10"/>
      <c r="AZ1199" s="10"/>
      <c r="BA1199" s="10"/>
      <c r="BB1199" s="10"/>
      <c r="BC1199" s="10"/>
      <c r="BD1199" s="10"/>
      <c r="BE1199" s="173"/>
    </row>
    <row r="1200" spans="1:57">
      <c r="A1200" s="691">
        <v>0.39930555555555558</v>
      </c>
      <c r="B1200" s="10">
        <v>22.31</v>
      </c>
      <c r="C1200" s="10">
        <v>23.54</v>
      </c>
      <c r="D1200" s="10">
        <v>22.99</v>
      </c>
      <c r="E1200" s="10">
        <v>21.97</v>
      </c>
      <c r="F1200" s="10">
        <v>22.68</v>
      </c>
      <c r="G1200" s="10">
        <v>24.59</v>
      </c>
      <c r="H1200" s="10">
        <v>22.11</v>
      </c>
      <c r="I1200" s="10">
        <v>20.09</v>
      </c>
      <c r="J1200" s="13">
        <v>19.850000000000001</v>
      </c>
      <c r="K1200" s="10">
        <v>22.46</v>
      </c>
      <c r="L1200" s="10">
        <v>25.76</v>
      </c>
      <c r="M1200" s="10">
        <v>22.33</v>
      </c>
      <c r="N1200" s="10">
        <v>24.78</v>
      </c>
      <c r="O1200" s="10">
        <v>23.61</v>
      </c>
      <c r="P1200" s="10">
        <v>24.24</v>
      </c>
      <c r="Q1200" s="10">
        <v>20.07</v>
      </c>
      <c r="R1200" s="676"/>
      <c r="S1200" s="692">
        <v>0.39930555555555558</v>
      </c>
      <c r="T1200" s="10">
        <f t="shared" si="82"/>
        <v>0</v>
      </c>
      <c r="U1200" s="10">
        <f t="shared" si="82"/>
        <v>0</v>
      </c>
      <c r="V1200" s="10">
        <f t="shared" si="82"/>
        <v>0</v>
      </c>
      <c r="W1200" s="10">
        <f t="shared" si="82"/>
        <v>0</v>
      </c>
      <c r="X1200" s="10">
        <f t="shared" si="82"/>
        <v>0</v>
      </c>
      <c r="Y1200" s="10">
        <f t="shared" si="82"/>
        <v>0</v>
      </c>
      <c r="Z1200" s="10">
        <f t="shared" si="82"/>
        <v>0</v>
      </c>
      <c r="AA1200" s="10">
        <f t="shared" si="82"/>
        <v>0</v>
      </c>
      <c r="AB1200" s="13">
        <f t="shared" si="82"/>
        <v>0</v>
      </c>
      <c r="AC1200" s="10">
        <f t="shared" si="82"/>
        <v>0</v>
      </c>
      <c r="AD1200" s="10">
        <f t="shared" si="83"/>
        <v>0</v>
      </c>
      <c r="AE1200" s="10">
        <f t="shared" si="83"/>
        <v>0</v>
      </c>
      <c r="AF1200" s="10">
        <f t="shared" si="83"/>
        <v>0</v>
      </c>
      <c r="AG1200" s="10">
        <f t="shared" si="83"/>
        <v>0</v>
      </c>
      <c r="AH1200" s="10">
        <f t="shared" si="83"/>
        <v>0</v>
      </c>
      <c r="AI1200" s="10">
        <f t="shared" si="83"/>
        <v>0</v>
      </c>
      <c r="AJ1200" s="10"/>
      <c r="AK1200" s="10"/>
      <c r="AL1200" s="10"/>
      <c r="AM1200" s="10"/>
      <c r="AN1200" s="10"/>
      <c r="AO1200" s="10"/>
      <c r="AP1200" s="10"/>
      <c r="AQ1200" s="10"/>
      <c r="AR1200" s="10"/>
      <c r="AS1200" s="10"/>
      <c r="AT1200" s="10"/>
      <c r="AU1200" s="10"/>
      <c r="AV1200" s="10"/>
      <c r="AW1200" s="10"/>
      <c r="AX1200" s="10"/>
      <c r="AY1200" s="10"/>
      <c r="AZ1200" s="10"/>
      <c r="BA1200" s="10"/>
      <c r="BB1200" s="10"/>
      <c r="BC1200" s="10"/>
      <c r="BD1200" s="10"/>
      <c r="BE1200" s="173"/>
    </row>
    <row r="1201" spans="1:57">
      <c r="A1201" s="691">
        <v>0.40277777777777773</v>
      </c>
      <c r="B1201" s="10">
        <v>22.31</v>
      </c>
      <c r="C1201" s="10">
        <v>23.54</v>
      </c>
      <c r="D1201" s="10">
        <v>22.99</v>
      </c>
      <c r="E1201" s="10">
        <v>21.97</v>
      </c>
      <c r="F1201" s="10">
        <v>22.68</v>
      </c>
      <c r="G1201" s="10">
        <v>24.59</v>
      </c>
      <c r="H1201" s="10">
        <v>22.11</v>
      </c>
      <c r="I1201" s="10">
        <v>20.09</v>
      </c>
      <c r="J1201" s="13">
        <v>19.850000000000001</v>
      </c>
      <c r="K1201" s="10">
        <v>22.46</v>
      </c>
      <c r="L1201" s="10">
        <v>25.76</v>
      </c>
      <c r="M1201" s="10">
        <v>22.33</v>
      </c>
      <c r="N1201" s="10">
        <v>24.8</v>
      </c>
      <c r="O1201" s="10">
        <v>23.64</v>
      </c>
      <c r="P1201" s="10">
        <v>24.24</v>
      </c>
      <c r="Q1201" s="10">
        <v>20.07</v>
      </c>
      <c r="R1201" s="676"/>
      <c r="S1201" s="692">
        <v>0.40277777777777773</v>
      </c>
      <c r="T1201" s="10">
        <f t="shared" si="82"/>
        <v>0</v>
      </c>
      <c r="U1201" s="10">
        <f t="shared" si="82"/>
        <v>0</v>
      </c>
      <c r="V1201" s="10">
        <f t="shared" si="82"/>
        <v>0</v>
      </c>
      <c r="W1201" s="10">
        <f t="shared" si="82"/>
        <v>0</v>
      </c>
      <c r="X1201" s="10">
        <f t="shared" si="82"/>
        <v>0</v>
      </c>
      <c r="Y1201" s="10">
        <f t="shared" si="82"/>
        <v>0</v>
      </c>
      <c r="Z1201" s="10">
        <f t="shared" si="82"/>
        <v>0</v>
      </c>
      <c r="AA1201" s="10">
        <f t="shared" si="82"/>
        <v>0</v>
      </c>
      <c r="AB1201" s="13">
        <f t="shared" si="82"/>
        <v>0</v>
      </c>
      <c r="AC1201" s="10">
        <f t="shared" si="82"/>
        <v>0</v>
      </c>
      <c r="AD1201" s="10">
        <f t="shared" si="83"/>
        <v>0</v>
      </c>
      <c r="AE1201" s="10">
        <f t="shared" si="83"/>
        <v>0</v>
      </c>
      <c r="AF1201" s="10">
        <f t="shared" si="83"/>
        <v>1.9999999999999574E-2</v>
      </c>
      <c r="AG1201" s="10">
        <f t="shared" si="83"/>
        <v>3.0000000000001137E-2</v>
      </c>
      <c r="AH1201" s="10">
        <f t="shared" si="83"/>
        <v>0</v>
      </c>
      <c r="AI1201" s="10">
        <f t="shared" si="83"/>
        <v>0</v>
      </c>
      <c r="AJ1201" s="10"/>
      <c r="AK1201" s="10"/>
      <c r="AL1201" s="10"/>
      <c r="AM1201" s="10"/>
      <c r="AN1201" s="10"/>
      <c r="AO1201" s="10"/>
      <c r="AP1201" s="10"/>
      <c r="AQ1201" s="10"/>
      <c r="AR1201" s="10"/>
      <c r="AS1201" s="10"/>
      <c r="AT1201" s="10"/>
      <c r="AU1201" s="10"/>
      <c r="AV1201" s="10"/>
      <c r="AW1201" s="10"/>
      <c r="AX1201" s="10"/>
      <c r="AY1201" s="10"/>
      <c r="AZ1201" s="10"/>
      <c r="BA1201" s="10"/>
      <c r="BB1201" s="10"/>
      <c r="BC1201" s="10"/>
      <c r="BD1201" s="10"/>
      <c r="BE1201" s="173"/>
    </row>
    <row r="1202" spans="1:57">
      <c r="A1202" s="691">
        <v>0.40625</v>
      </c>
      <c r="B1202" s="10">
        <v>22.31</v>
      </c>
      <c r="C1202" s="10">
        <v>23.54</v>
      </c>
      <c r="D1202" s="10">
        <v>22.99</v>
      </c>
      <c r="E1202" s="10">
        <v>21.97</v>
      </c>
      <c r="F1202" s="10">
        <v>22.68</v>
      </c>
      <c r="G1202" s="10">
        <v>24.59</v>
      </c>
      <c r="H1202" s="10">
        <v>22.11</v>
      </c>
      <c r="I1202" s="10">
        <v>20.09</v>
      </c>
      <c r="J1202" s="13">
        <v>19.850000000000001</v>
      </c>
      <c r="K1202" s="10">
        <v>22.46</v>
      </c>
      <c r="L1202" s="10">
        <v>25.76</v>
      </c>
      <c r="M1202" s="10">
        <v>22.33</v>
      </c>
      <c r="N1202" s="10">
        <v>24.8</v>
      </c>
      <c r="O1202" s="10">
        <v>23.64</v>
      </c>
      <c r="P1202" s="10">
        <v>24.24</v>
      </c>
      <c r="Q1202" s="10">
        <v>20.07</v>
      </c>
      <c r="R1202" s="676"/>
      <c r="S1202" s="692">
        <v>0.40625</v>
      </c>
      <c r="T1202" s="10">
        <f t="shared" si="82"/>
        <v>0</v>
      </c>
      <c r="U1202" s="10">
        <f t="shared" si="82"/>
        <v>0</v>
      </c>
      <c r="V1202" s="10">
        <f t="shared" si="82"/>
        <v>0</v>
      </c>
      <c r="W1202" s="10">
        <f t="shared" si="82"/>
        <v>0</v>
      </c>
      <c r="X1202" s="10">
        <f t="shared" si="82"/>
        <v>0</v>
      </c>
      <c r="Y1202" s="10">
        <f t="shared" si="82"/>
        <v>0</v>
      </c>
      <c r="Z1202" s="10">
        <f t="shared" si="82"/>
        <v>0</v>
      </c>
      <c r="AA1202" s="10">
        <f t="shared" si="82"/>
        <v>0</v>
      </c>
      <c r="AB1202" s="13">
        <f t="shared" si="82"/>
        <v>0</v>
      </c>
      <c r="AC1202" s="10">
        <f t="shared" si="82"/>
        <v>0</v>
      </c>
      <c r="AD1202" s="10">
        <f t="shared" si="83"/>
        <v>0</v>
      </c>
      <c r="AE1202" s="10">
        <f t="shared" si="83"/>
        <v>0</v>
      </c>
      <c r="AF1202" s="10">
        <f t="shared" si="83"/>
        <v>0</v>
      </c>
      <c r="AG1202" s="10">
        <f t="shared" si="83"/>
        <v>0</v>
      </c>
      <c r="AH1202" s="10">
        <f t="shared" si="83"/>
        <v>0</v>
      </c>
      <c r="AI1202" s="10">
        <f t="shared" si="83"/>
        <v>0</v>
      </c>
      <c r="AJ1202" s="10"/>
      <c r="AK1202" s="10"/>
      <c r="AL1202" s="10"/>
      <c r="AM1202" s="10"/>
      <c r="AN1202" s="10"/>
      <c r="AO1202" s="10"/>
      <c r="AP1202" s="10"/>
      <c r="AQ1202" s="10"/>
      <c r="AR1202" s="10"/>
      <c r="AS1202" s="10"/>
      <c r="AT1202" s="10"/>
      <c r="AU1202" s="10"/>
      <c r="AV1202" s="10"/>
      <c r="AW1202" s="10"/>
      <c r="AX1202" s="10"/>
      <c r="AY1202" s="10"/>
      <c r="AZ1202" s="10"/>
      <c r="BA1202" s="10"/>
      <c r="BB1202" s="10"/>
      <c r="BC1202" s="10"/>
      <c r="BD1202" s="10"/>
      <c r="BE1202" s="173"/>
    </row>
    <row r="1203" spans="1:57">
      <c r="A1203" s="691">
        <v>0.40972222222222227</v>
      </c>
      <c r="B1203" s="10">
        <v>22.31</v>
      </c>
      <c r="C1203" s="10">
        <v>23.54</v>
      </c>
      <c r="D1203" s="10">
        <v>23.24</v>
      </c>
      <c r="E1203" s="10">
        <v>22.09</v>
      </c>
      <c r="F1203" s="10">
        <v>22.68</v>
      </c>
      <c r="G1203" s="10">
        <v>24.59</v>
      </c>
      <c r="H1203" s="10">
        <v>22.11</v>
      </c>
      <c r="I1203" s="10">
        <v>20.09</v>
      </c>
      <c r="J1203" s="13">
        <v>19.850000000000001</v>
      </c>
      <c r="K1203" s="10">
        <v>22.52</v>
      </c>
      <c r="L1203" s="10">
        <v>25.76</v>
      </c>
      <c r="M1203" s="10">
        <v>22.33</v>
      </c>
      <c r="N1203" s="10">
        <v>24.8</v>
      </c>
      <c r="O1203" s="10">
        <v>23.64</v>
      </c>
      <c r="P1203" s="10">
        <v>24.24</v>
      </c>
      <c r="Q1203" s="10">
        <v>20.07</v>
      </c>
      <c r="R1203" s="676"/>
      <c r="S1203" s="692">
        <v>0.40972222222222227</v>
      </c>
      <c r="T1203" s="10">
        <f t="shared" si="82"/>
        <v>0</v>
      </c>
      <c r="U1203" s="10">
        <f t="shared" si="82"/>
        <v>0</v>
      </c>
      <c r="V1203" s="10">
        <f t="shared" si="82"/>
        <v>0.25</v>
      </c>
      <c r="W1203" s="10">
        <f t="shared" si="82"/>
        <v>0.12000000000000099</v>
      </c>
      <c r="X1203" s="10">
        <f t="shared" si="82"/>
        <v>0</v>
      </c>
      <c r="Y1203" s="10">
        <f t="shared" si="82"/>
        <v>0</v>
      </c>
      <c r="Z1203" s="10">
        <f t="shared" si="82"/>
        <v>0</v>
      </c>
      <c r="AA1203" s="10">
        <f t="shared" si="82"/>
        <v>0</v>
      </c>
      <c r="AB1203" s="13">
        <f t="shared" si="82"/>
        <v>0</v>
      </c>
      <c r="AC1203" s="10">
        <f t="shared" si="82"/>
        <v>5.9999999999998721E-2</v>
      </c>
      <c r="AD1203" s="10">
        <f t="shared" si="83"/>
        <v>0</v>
      </c>
      <c r="AE1203" s="10">
        <f t="shared" si="83"/>
        <v>0</v>
      </c>
      <c r="AF1203" s="10">
        <f t="shared" si="83"/>
        <v>0</v>
      </c>
      <c r="AG1203" s="10">
        <f t="shared" si="83"/>
        <v>0</v>
      </c>
      <c r="AH1203" s="10">
        <f t="shared" si="83"/>
        <v>0</v>
      </c>
      <c r="AI1203" s="10">
        <f t="shared" si="83"/>
        <v>0</v>
      </c>
      <c r="AJ1203" s="10"/>
      <c r="AK1203" s="10"/>
      <c r="AL1203" s="10"/>
      <c r="AM1203" s="10"/>
      <c r="AN1203" s="10"/>
      <c r="AO1203" s="10"/>
      <c r="AP1203" s="10"/>
      <c r="AQ1203" s="10"/>
      <c r="AR1203" s="10"/>
      <c r="AS1203" s="10"/>
      <c r="AT1203" s="10"/>
      <c r="AU1203" s="10"/>
      <c r="AV1203" s="10"/>
      <c r="AW1203" s="10"/>
      <c r="AX1203" s="10"/>
      <c r="AY1203" s="10"/>
      <c r="AZ1203" s="10"/>
      <c r="BA1203" s="10"/>
      <c r="BB1203" s="10"/>
      <c r="BC1203" s="10"/>
      <c r="BD1203" s="10"/>
      <c r="BE1203" s="173"/>
    </row>
    <row r="1204" spans="1:57" ht="16" thickBot="1">
      <c r="A1204" s="691">
        <v>0.41319444444444442</v>
      </c>
      <c r="B1204" s="10">
        <v>22.31</v>
      </c>
      <c r="C1204" s="10">
        <v>23.54</v>
      </c>
      <c r="D1204" s="10">
        <v>23.24</v>
      </c>
      <c r="E1204" s="10">
        <v>22.15</v>
      </c>
      <c r="F1204" s="10">
        <v>22.73</v>
      </c>
      <c r="G1204" s="10">
        <v>24.59</v>
      </c>
      <c r="H1204" s="10">
        <v>22.11</v>
      </c>
      <c r="I1204" s="10">
        <v>20.13</v>
      </c>
      <c r="J1204" s="13">
        <v>19.850000000000001</v>
      </c>
      <c r="K1204" s="10">
        <v>22.6</v>
      </c>
      <c r="L1204" s="10">
        <v>25.76</v>
      </c>
      <c r="M1204" s="10">
        <v>22.33</v>
      </c>
      <c r="N1204" s="10">
        <v>24.8</v>
      </c>
      <c r="O1204" s="10">
        <v>23.64</v>
      </c>
      <c r="P1204" s="10">
        <v>24.24</v>
      </c>
      <c r="Q1204" s="10">
        <v>20.079999999999998</v>
      </c>
      <c r="R1204" s="676"/>
      <c r="S1204" s="692">
        <v>0.41319444444444442</v>
      </c>
      <c r="T1204" s="10">
        <f t="shared" si="82"/>
        <v>0</v>
      </c>
      <c r="U1204" s="10">
        <f t="shared" si="82"/>
        <v>0</v>
      </c>
      <c r="V1204" s="10">
        <f t="shared" si="82"/>
        <v>0</v>
      </c>
      <c r="W1204" s="10">
        <f t="shared" si="82"/>
        <v>5.9999999999998721E-2</v>
      </c>
      <c r="X1204" s="10">
        <f t="shared" si="82"/>
        <v>5.0000000000000711E-2</v>
      </c>
      <c r="Y1204" s="10">
        <f t="shared" si="82"/>
        <v>0</v>
      </c>
      <c r="Z1204" s="10">
        <f t="shared" si="82"/>
        <v>0</v>
      </c>
      <c r="AA1204" s="10">
        <f t="shared" si="82"/>
        <v>3.9999999999999147E-2</v>
      </c>
      <c r="AB1204" s="13">
        <f t="shared" si="82"/>
        <v>0</v>
      </c>
      <c r="AC1204" s="10">
        <f t="shared" si="82"/>
        <v>8.0000000000001847E-2</v>
      </c>
      <c r="AD1204" s="10">
        <f t="shared" si="83"/>
        <v>0</v>
      </c>
      <c r="AE1204" s="10">
        <f t="shared" si="83"/>
        <v>0</v>
      </c>
      <c r="AF1204" s="10">
        <f t="shared" si="83"/>
        <v>0</v>
      </c>
      <c r="AG1204" s="10">
        <f t="shared" si="83"/>
        <v>0</v>
      </c>
      <c r="AH1204" s="10">
        <f t="shared" si="83"/>
        <v>0</v>
      </c>
      <c r="AI1204" s="10">
        <f t="shared" si="83"/>
        <v>9.9999999999980105E-3</v>
      </c>
      <c r="AJ1204" s="10"/>
      <c r="AK1204" s="10"/>
      <c r="AL1204" s="10"/>
      <c r="AM1204" s="10"/>
      <c r="AN1204" s="10"/>
      <c r="AO1204" s="10"/>
      <c r="AP1204" s="10"/>
      <c r="AQ1204" s="10"/>
      <c r="AR1204" s="10"/>
      <c r="AS1204" s="10"/>
      <c r="AT1204" s="10"/>
      <c r="AU1204" s="10"/>
      <c r="AV1204" s="10"/>
      <c r="AW1204" s="10"/>
      <c r="AX1204" s="10"/>
      <c r="AY1204" s="10"/>
      <c r="AZ1204" s="10"/>
      <c r="BA1204" s="10"/>
      <c r="BB1204" s="10"/>
      <c r="BC1204" s="10"/>
      <c r="BD1204" s="10"/>
      <c r="BE1204" s="173"/>
    </row>
    <row r="1205" spans="1:57" ht="16" thickTop="1">
      <c r="A1205" s="690">
        <v>0.41666666666666669</v>
      </c>
      <c r="B1205" s="91">
        <v>22.31</v>
      </c>
      <c r="C1205" s="91">
        <v>23.54</v>
      </c>
      <c r="D1205" s="91">
        <v>23.24</v>
      </c>
      <c r="E1205" s="91">
        <v>22.15</v>
      </c>
      <c r="F1205" s="91">
        <v>22.73</v>
      </c>
      <c r="G1205" s="91">
        <v>24.59</v>
      </c>
      <c r="H1205" s="91">
        <v>22.12</v>
      </c>
      <c r="I1205" s="91">
        <v>20.13</v>
      </c>
      <c r="J1205" s="345">
        <v>19.850000000000001</v>
      </c>
      <c r="K1205" s="91">
        <v>22.6</v>
      </c>
      <c r="L1205" s="91">
        <v>25.76</v>
      </c>
      <c r="M1205" s="91">
        <v>22.33</v>
      </c>
      <c r="N1205" s="91">
        <v>24.8</v>
      </c>
      <c r="O1205" s="91">
        <v>23.64</v>
      </c>
      <c r="P1205" s="91">
        <v>24.27</v>
      </c>
      <c r="Q1205" s="91">
        <v>20.079999999999998</v>
      </c>
      <c r="R1205" s="676"/>
      <c r="S1205" s="673">
        <v>0.41666666666666669</v>
      </c>
      <c r="T1205" s="91">
        <f t="shared" si="82"/>
        <v>0</v>
      </c>
      <c r="U1205" s="91">
        <f t="shared" si="82"/>
        <v>0</v>
      </c>
      <c r="V1205" s="91">
        <f t="shared" si="82"/>
        <v>0</v>
      </c>
      <c r="W1205" s="91">
        <f t="shared" si="82"/>
        <v>0</v>
      </c>
      <c r="X1205" s="91">
        <f t="shared" si="82"/>
        <v>0</v>
      </c>
      <c r="Y1205" s="91">
        <f t="shared" si="82"/>
        <v>0</v>
      </c>
      <c r="Z1205" s="91">
        <f t="shared" si="82"/>
        <v>1.0000000000001563E-2</v>
      </c>
      <c r="AA1205" s="91">
        <f t="shared" si="82"/>
        <v>0</v>
      </c>
      <c r="AB1205" s="345">
        <f t="shared" si="82"/>
        <v>0</v>
      </c>
      <c r="AC1205" s="91">
        <f t="shared" si="82"/>
        <v>0</v>
      </c>
      <c r="AD1205" s="91">
        <f t="shared" si="83"/>
        <v>0</v>
      </c>
      <c r="AE1205" s="91">
        <f t="shared" si="83"/>
        <v>0</v>
      </c>
      <c r="AF1205" s="91">
        <f t="shared" si="83"/>
        <v>0</v>
      </c>
      <c r="AG1205" s="91">
        <f t="shared" si="83"/>
        <v>0</v>
      </c>
      <c r="AH1205" s="91">
        <f t="shared" si="83"/>
        <v>3.0000000000001137E-2</v>
      </c>
      <c r="AI1205" s="91">
        <f t="shared" si="83"/>
        <v>0</v>
      </c>
      <c r="AJ1205" s="10"/>
      <c r="AK1205" s="10"/>
      <c r="AL1205" s="10"/>
      <c r="AM1205" s="10"/>
      <c r="AN1205" s="10"/>
      <c r="AO1205" s="10"/>
      <c r="AP1205" s="10"/>
      <c r="AQ1205" s="10"/>
      <c r="AR1205" s="10"/>
      <c r="AS1205" s="10"/>
      <c r="AT1205" s="10"/>
      <c r="AU1205" s="10"/>
      <c r="AV1205" s="10"/>
      <c r="AW1205" s="10"/>
      <c r="AX1205" s="10"/>
      <c r="AY1205" s="10"/>
      <c r="AZ1205" s="10"/>
      <c r="BA1205" s="10"/>
      <c r="BB1205" s="10"/>
      <c r="BC1205" s="10"/>
      <c r="BD1205" s="10"/>
      <c r="BE1205" s="173"/>
    </row>
    <row r="1206" spans="1:57">
      <c r="A1206" s="691">
        <v>0.4201388888888889</v>
      </c>
      <c r="B1206" s="10">
        <v>22.31</v>
      </c>
      <c r="C1206" s="10">
        <v>23.54</v>
      </c>
      <c r="D1206" s="10">
        <v>23.24</v>
      </c>
      <c r="E1206" s="10">
        <v>22.15</v>
      </c>
      <c r="F1206" s="10">
        <v>22.74</v>
      </c>
      <c r="G1206" s="10">
        <v>24.59</v>
      </c>
      <c r="H1206" s="10">
        <v>22.12</v>
      </c>
      <c r="I1206" s="10">
        <v>20.13</v>
      </c>
      <c r="J1206" s="13">
        <v>19.850000000000001</v>
      </c>
      <c r="K1206" s="10">
        <v>22.6</v>
      </c>
      <c r="L1206" s="10">
        <v>25.76</v>
      </c>
      <c r="M1206" s="10">
        <v>22.33</v>
      </c>
      <c r="N1206" s="10">
        <v>24.8</v>
      </c>
      <c r="O1206" s="10">
        <v>23.64</v>
      </c>
      <c r="P1206" s="10">
        <v>24.27</v>
      </c>
      <c r="Q1206" s="10">
        <v>20.079999999999998</v>
      </c>
      <c r="R1206" s="676"/>
      <c r="S1206" s="692">
        <v>0.4201388888888889</v>
      </c>
      <c r="T1206" s="10">
        <f t="shared" si="82"/>
        <v>0</v>
      </c>
      <c r="U1206" s="10">
        <f t="shared" ref="U1206:AF1233" si="84">C1206-C1205</f>
        <v>0</v>
      </c>
      <c r="V1206" s="10">
        <f t="shared" si="84"/>
        <v>0</v>
      </c>
      <c r="W1206" s="10">
        <f t="shared" si="84"/>
        <v>0</v>
      </c>
      <c r="X1206" s="10">
        <f t="shared" si="84"/>
        <v>9.9999999999980105E-3</v>
      </c>
      <c r="Y1206" s="10">
        <f t="shared" si="84"/>
        <v>0</v>
      </c>
      <c r="Z1206" s="10">
        <f t="shared" si="84"/>
        <v>0</v>
      </c>
      <c r="AA1206" s="10">
        <f t="shared" si="84"/>
        <v>0</v>
      </c>
      <c r="AB1206" s="13">
        <f t="shared" si="84"/>
        <v>0</v>
      </c>
      <c r="AC1206" s="10">
        <f t="shared" si="84"/>
        <v>0</v>
      </c>
      <c r="AD1206" s="10">
        <f t="shared" si="83"/>
        <v>0</v>
      </c>
      <c r="AE1206" s="10">
        <f t="shared" si="83"/>
        <v>0</v>
      </c>
      <c r="AF1206" s="10">
        <f t="shared" si="83"/>
        <v>0</v>
      </c>
      <c r="AG1206" s="10">
        <f t="shared" si="83"/>
        <v>0</v>
      </c>
      <c r="AH1206" s="10">
        <f t="shared" si="83"/>
        <v>0</v>
      </c>
      <c r="AI1206" s="10">
        <f t="shared" si="83"/>
        <v>0</v>
      </c>
      <c r="AJ1206" s="10"/>
      <c r="AK1206" s="10"/>
      <c r="AL1206" s="10"/>
      <c r="AM1206" s="10"/>
      <c r="AN1206" s="10"/>
      <c r="AO1206" s="10"/>
      <c r="AP1206" s="10"/>
      <c r="AQ1206" s="10"/>
      <c r="AR1206" s="10"/>
      <c r="AS1206" s="10"/>
      <c r="AT1206" s="10"/>
      <c r="AU1206" s="10"/>
      <c r="AV1206" s="10"/>
      <c r="AW1206" s="10"/>
      <c r="AX1206" s="10"/>
      <c r="AY1206" s="10"/>
      <c r="AZ1206" s="10"/>
      <c r="BA1206" s="10"/>
      <c r="BB1206" s="10"/>
      <c r="BC1206" s="10"/>
      <c r="BD1206" s="10"/>
      <c r="BE1206" s="173"/>
    </row>
    <row r="1207" spans="1:57">
      <c r="A1207" s="691">
        <v>0.4236111111111111</v>
      </c>
      <c r="B1207" s="10">
        <v>22.31</v>
      </c>
      <c r="C1207" s="10">
        <v>23.54</v>
      </c>
      <c r="D1207" s="10">
        <v>23.26</v>
      </c>
      <c r="E1207" s="10">
        <v>22.15</v>
      </c>
      <c r="F1207" s="10">
        <v>22.74</v>
      </c>
      <c r="G1207" s="10">
        <v>24.59</v>
      </c>
      <c r="H1207" s="10">
        <v>22.12</v>
      </c>
      <c r="I1207" s="10">
        <v>20.13</v>
      </c>
      <c r="J1207" s="13">
        <v>19.850000000000001</v>
      </c>
      <c r="K1207" s="10">
        <v>22.6</v>
      </c>
      <c r="L1207" s="10">
        <v>25.76</v>
      </c>
      <c r="M1207" s="10">
        <v>22.33</v>
      </c>
      <c r="N1207" s="10">
        <v>24.8</v>
      </c>
      <c r="O1207" s="10">
        <v>23.64</v>
      </c>
      <c r="P1207" s="10">
        <v>24.27</v>
      </c>
      <c r="Q1207" s="10">
        <v>20.079999999999998</v>
      </c>
      <c r="R1207" s="676"/>
      <c r="S1207" s="692">
        <v>0.4236111111111111</v>
      </c>
      <c r="T1207" s="10">
        <f t="shared" ref="T1207:Z1266" si="85">B1207-B1206</f>
        <v>0</v>
      </c>
      <c r="U1207" s="10">
        <f t="shared" si="84"/>
        <v>0</v>
      </c>
      <c r="V1207" s="10">
        <f t="shared" si="84"/>
        <v>2.0000000000003126E-2</v>
      </c>
      <c r="W1207" s="10">
        <f t="shared" si="84"/>
        <v>0</v>
      </c>
      <c r="X1207" s="10">
        <f t="shared" si="84"/>
        <v>0</v>
      </c>
      <c r="Y1207" s="10">
        <f t="shared" si="84"/>
        <v>0</v>
      </c>
      <c r="Z1207" s="10">
        <f t="shared" si="84"/>
        <v>0</v>
      </c>
      <c r="AA1207" s="10">
        <f t="shared" si="84"/>
        <v>0</v>
      </c>
      <c r="AB1207" s="13">
        <f t="shared" si="84"/>
        <v>0</v>
      </c>
      <c r="AC1207" s="10">
        <f t="shared" si="84"/>
        <v>0</v>
      </c>
      <c r="AD1207" s="10">
        <f t="shared" si="83"/>
        <v>0</v>
      </c>
      <c r="AE1207" s="10">
        <f t="shared" si="83"/>
        <v>0</v>
      </c>
      <c r="AF1207" s="10">
        <f t="shared" si="83"/>
        <v>0</v>
      </c>
      <c r="AG1207" s="10">
        <f t="shared" si="83"/>
        <v>0</v>
      </c>
      <c r="AH1207" s="10">
        <f t="shared" si="83"/>
        <v>0</v>
      </c>
      <c r="AI1207" s="10">
        <f t="shared" si="83"/>
        <v>0</v>
      </c>
      <c r="AJ1207" s="10"/>
      <c r="AK1207" s="10"/>
      <c r="AL1207" s="10"/>
      <c r="AM1207" s="10"/>
      <c r="AN1207" s="10"/>
      <c r="AO1207" s="10"/>
      <c r="AP1207" s="10"/>
      <c r="AQ1207" s="10"/>
      <c r="AR1207" s="10"/>
      <c r="AS1207" s="10"/>
      <c r="AT1207" s="10"/>
      <c r="AU1207" s="10"/>
      <c r="AV1207" s="10"/>
      <c r="AW1207" s="10"/>
      <c r="AX1207" s="10"/>
      <c r="AY1207" s="10"/>
      <c r="AZ1207" s="10"/>
      <c r="BA1207" s="10"/>
      <c r="BB1207" s="10"/>
      <c r="BC1207" s="10"/>
      <c r="BD1207" s="10"/>
      <c r="BE1207" s="173"/>
    </row>
    <row r="1208" spans="1:57">
      <c r="A1208" s="691">
        <v>0.42708333333333331</v>
      </c>
      <c r="B1208" s="10">
        <v>22.31</v>
      </c>
      <c r="C1208" s="10">
        <v>23.54</v>
      </c>
      <c r="D1208" s="10">
        <v>23.26</v>
      </c>
      <c r="E1208" s="10">
        <v>22.15</v>
      </c>
      <c r="F1208" s="10">
        <v>22.74</v>
      </c>
      <c r="G1208" s="10">
        <v>24.59</v>
      </c>
      <c r="H1208" s="10">
        <v>22.12</v>
      </c>
      <c r="I1208" s="10">
        <v>20.13</v>
      </c>
      <c r="J1208" s="13">
        <v>19.850000000000001</v>
      </c>
      <c r="K1208" s="10">
        <v>22.6</v>
      </c>
      <c r="L1208" s="10">
        <v>25.76</v>
      </c>
      <c r="M1208" s="10">
        <v>22.33</v>
      </c>
      <c r="N1208" s="10">
        <v>24.8</v>
      </c>
      <c r="O1208" s="10">
        <v>23.64</v>
      </c>
      <c r="P1208" s="10">
        <v>24.27</v>
      </c>
      <c r="Q1208" s="10">
        <v>20.079999999999998</v>
      </c>
      <c r="R1208" s="676"/>
      <c r="S1208" s="692">
        <v>0.42708333333333331</v>
      </c>
      <c r="T1208" s="10">
        <f t="shared" si="85"/>
        <v>0</v>
      </c>
      <c r="U1208" s="10">
        <f t="shared" si="84"/>
        <v>0</v>
      </c>
      <c r="V1208" s="10">
        <f t="shared" si="84"/>
        <v>0</v>
      </c>
      <c r="W1208" s="10">
        <f t="shared" si="84"/>
        <v>0</v>
      </c>
      <c r="X1208" s="10">
        <f t="shared" si="84"/>
        <v>0</v>
      </c>
      <c r="Y1208" s="10">
        <f t="shared" si="84"/>
        <v>0</v>
      </c>
      <c r="Z1208" s="10">
        <f t="shared" si="84"/>
        <v>0</v>
      </c>
      <c r="AA1208" s="10">
        <f t="shared" si="84"/>
        <v>0</v>
      </c>
      <c r="AB1208" s="13">
        <f t="shared" si="84"/>
        <v>0</v>
      </c>
      <c r="AC1208" s="10">
        <f t="shared" si="84"/>
        <v>0</v>
      </c>
      <c r="AD1208" s="10">
        <f t="shared" si="83"/>
        <v>0</v>
      </c>
      <c r="AE1208" s="10">
        <f t="shared" si="83"/>
        <v>0</v>
      </c>
      <c r="AF1208" s="10">
        <f t="shared" si="83"/>
        <v>0</v>
      </c>
      <c r="AG1208" s="10">
        <f t="shared" si="83"/>
        <v>0</v>
      </c>
      <c r="AH1208" s="10">
        <f t="shared" si="83"/>
        <v>0</v>
      </c>
      <c r="AI1208" s="10">
        <f t="shared" si="83"/>
        <v>0</v>
      </c>
      <c r="AJ1208" s="10"/>
      <c r="AK1208" s="10"/>
      <c r="AL1208" s="10"/>
      <c r="AM1208" s="10"/>
      <c r="AN1208" s="10"/>
      <c r="AO1208" s="10"/>
      <c r="AP1208" s="10"/>
      <c r="AQ1208" s="10"/>
      <c r="AR1208" s="10"/>
      <c r="AS1208" s="10"/>
      <c r="AT1208" s="10"/>
      <c r="AU1208" s="10"/>
      <c r="AV1208" s="10"/>
      <c r="AW1208" s="10"/>
      <c r="AX1208" s="10"/>
      <c r="AY1208" s="10"/>
      <c r="AZ1208" s="10"/>
      <c r="BA1208" s="10"/>
      <c r="BB1208" s="10"/>
      <c r="BC1208" s="10"/>
      <c r="BD1208" s="10"/>
      <c r="BE1208" s="173"/>
    </row>
    <row r="1209" spans="1:57">
      <c r="A1209" s="691">
        <v>0.43055555555555558</v>
      </c>
      <c r="B1209" s="10">
        <v>22.31</v>
      </c>
      <c r="C1209" s="10">
        <v>23.54</v>
      </c>
      <c r="D1209" s="10">
        <v>23.26</v>
      </c>
      <c r="E1209" s="10">
        <v>22.15</v>
      </c>
      <c r="F1209" s="10">
        <v>22.74</v>
      </c>
      <c r="G1209" s="10">
        <v>24.59</v>
      </c>
      <c r="H1209" s="10">
        <v>22.12</v>
      </c>
      <c r="I1209" s="10">
        <v>20.13</v>
      </c>
      <c r="J1209" s="13">
        <v>19.850000000000001</v>
      </c>
      <c r="K1209" s="10">
        <v>22.6</v>
      </c>
      <c r="L1209" s="10">
        <v>25.76</v>
      </c>
      <c r="M1209" s="10">
        <v>22.33</v>
      </c>
      <c r="N1209" s="10">
        <v>24.8</v>
      </c>
      <c r="O1209" s="10">
        <v>23.64</v>
      </c>
      <c r="P1209" s="10">
        <v>24.27</v>
      </c>
      <c r="Q1209" s="10">
        <v>20.079999999999998</v>
      </c>
      <c r="R1209" s="676"/>
      <c r="S1209" s="692">
        <v>0.43055555555555558</v>
      </c>
      <c r="T1209" s="10">
        <f t="shared" si="85"/>
        <v>0</v>
      </c>
      <c r="U1209" s="10">
        <f t="shared" si="84"/>
        <v>0</v>
      </c>
      <c r="V1209" s="10">
        <f t="shared" si="84"/>
        <v>0</v>
      </c>
      <c r="W1209" s="10">
        <f t="shared" si="84"/>
        <v>0</v>
      </c>
      <c r="X1209" s="10">
        <f t="shared" si="84"/>
        <v>0</v>
      </c>
      <c r="Y1209" s="10">
        <f t="shared" si="84"/>
        <v>0</v>
      </c>
      <c r="Z1209" s="10">
        <f t="shared" si="84"/>
        <v>0</v>
      </c>
      <c r="AA1209" s="10">
        <f t="shared" si="84"/>
        <v>0</v>
      </c>
      <c r="AB1209" s="13">
        <f t="shared" si="84"/>
        <v>0</v>
      </c>
      <c r="AC1209" s="10">
        <f t="shared" si="84"/>
        <v>0</v>
      </c>
      <c r="AD1209" s="10">
        <f t="shared" si="83"/>
        <v>0</v>
      </c>
      <c r="AE1209" s="10">
        <f t="shared" si="83"/>
        <v>0</v>
      </c>
      <c r="AF1209" s="10">
        <f t="shared" si="83"/>
        <v>0</v>
      </c>
      <c r="AG1209" s="10">
        <f t="shared" si="83"/>
        <v>0</v>
      </c>
      <c r="AH1209" s="10">
        <f t="shared" si="83"/>
        <v>0</v>
      </c>
      <c r="AI1209" s="10">
        <f t="shared" si="83"/>
        <v>0</v>
      </c>
      <c r="AJ1209" s="10"/>
      <c r="AK1209" s="10"/>
      <c r="AL1209" s="10"/>
      <c r="AM1209" s="10"/>
      <c r="AN1209" s="10"/>
      <c r="AO1209" s="10"/>
      <c r="AP1209" s="10"/>
      <c r="AQ1209" s="10"/>
      <c r="AR1209" s="10"/>
      <c r="AS1209" s="10"/>
      <c r="AT1209" s="10"/>
      <c r="AU1209" s="10"/>
      <c r="AV1209" s="10"/>
      <c r="AW1209" s="10"/>
      <c r="AX1209" s="10"/>
      <c r="AY1209" s="10"/>
      <c r="AZ1209" s="10"/>
      <c r="BA1209" s="10"/>
      <c r="BB1209" s="10"/>
      <c r="BC1209" s="10"/>
      <c r="BD1209" s="10"/>
      <c r="BE1209" s="173"/>
    </row>
    <row r="1210" spans="1:57">
      <c r="A1210" s="691">
        <v>0.43402777777777773</v>
      </c>
      <c r="B1210" s="10">
        <v>22.31</v>
      </c>
      <c r="C1210" s="10">
        <v>23.54</v>
      </c>
      <c r="D1210" s="10">
        <v>23.26</v>
      </c>
      <c r="E1210" s="10">
        <v>22.15</v>
      </c>
      <c r="F1210" s="10">
        <v>22.74</v>
      </c>
      <c r="G1210" s="10">
        <v>24.59</v>
      </c>
      <c r="H1210" s="10">
        <v>22.12</v>
      </c>
      <c r="I1210" s="10">
        <v>20.13</v>
      </c>
      <c r="J1210" s="13">
        <v>19.850000000000001</v>
      </c>
      <c r="K1210" s="10">
        <v>22.6</v>
      </c>
      <c r="L1210" s="10">
        <v>25.76</v>
      </c>
      <c r="M1210" s="10">
        <v>22.33</v>
      </c>
      <c r="N1210" s="10">
        <v>24.8</v>
      </c>
      <c r="O1210" s="10">
        <v>23.64</v>
      </c>
      <c r="P1210" s="10">
        <v>24.27</v>
      </c>
      <c r="Q1210" s="10">
        <v>20.079999999999998</v>
      </c>
      <c r="R1210" s="676"/>
      <c r="S1210" s="692">
        <v>0.43402777777777773</v>
      </c>
      <c r="T1210" s="10">
        <f t="shared" si="85"/>
        <v>0</v>
      </c>
      <c r="U1210" s="10">
        <f t="shared" si="84"/>
        <v>0</v>
      </c>
      <c r="V1210" s="10">
        <f t="shared" si="84"/>
        <v>0</v>
      </c>
      <c r="W1210" s="10">
        <f t="shared" si="84"/>
        <v>0</v>
      </c>
      <c r="X1210" s="10">
        <f t="shared" si="84"/>
        <v>0</v>
      </c>
      <c r="Y1210" s="10">
        <f t="shared" si="84"/>
        <v>0</v>
      </c>
      <c r="Z1210" s="10">
        <f t="shared" si="84"/>
        <v>0</v>
      </c>
      <c r="AA1210" s="10">
        <f t="shared" si="84"/>
        <v>0</v>
      </c>
      <c r="AB1210" s="13">
        <f t="shared" si="84"/>
        <v>0</v>
      </c>
      <c r="AC1210" s="10">
        <f t="shared" si="84"/>
        <v>0</v>
      </c>
      <c r="AD1210" s="10">
        <f t="shared" si="83"/>
        <v>0</v>
      </c>
      <c r="AE1210" s="10">
        <f t="shared" si="83"/>
        <v>0</v>
      </c>
      <c r="AF1210" s="10">
        <f t="shared" si="83"/>
        <v>0</v>
      </c>
      <c r="AG1210" s="10">
        <f t="shared" si="83"/>
        <v>0</v>
      </c>
      <c r="AH1210" s="10">
        <f t="shared" si="83"/>
        <v>0</v>
      </c>
      <c r="AI1210" s="10">
        <f t="shared" si="83"/>
        <v>0</v>
      </c>
      <c r="AJ1210" s="10"/>
      <c r="AK1210" s="10"/>
      <c r="AL1210" s="10"/>
      <c r="AM1210" s="10"/>
      <c r="AN1210" s="10"/>
      <c r="AO1210" s="10"/>
      <c r="AP1210" s="10"/>
      <c r="AQ1210" s="10"/>
      <c r="AR1210" s="10"/>
      <c r="AS1210" s="10"/>
      <c r="AT1210" s="10"/>
      <c r="AU1210" s="10"/>
      <c r="AV1210" s="10"/>
      <c r="AW1210" s="10"/>
      <c r="AX1210" s="10"/>
      <c r="AY1210" s="10"/>
      <c r="AZ1210" s="10"/>
      <c r="BA1210" s="10"/>
      <c r="BB1210" s="10"/>
      <c r="BC1210" s="10"/>
      <c r="BD1210" s="10"/>
      <c r="BE1210" s="173"/>
    </row>
    <row r="1211" spans="1:57">
      <c r="A1211" s="691">
        <v>0.4375</v>
      </c>
      <c r="B1211" s="10">
        <v>22.31</v>
      </c>
      <c r="C1211" s="10">
        <v>23.6</v>
      </c>
      <c r="D1211" s="10">
        <v>23.26</v>
      </c>
      <c r="E1211" s="10">
        <v>22.15</v>
      </c>
      <c r="F1211" s="10">
        <v>22.74</v>
      </c>
      <c r="G1211" s="10">
        <v>24.59</v>
      </c>
      <c r="H1211" s="10">
        <v>22.12</v>
      </c>
      <c r="I1211" s="10">
        <v>20.13</v>
      </c>
      <c r="J1211" s="13">
        <v>19.850000000000001</v>
      </c>
      <c r="K1211" s="10">
        <v>22.6</v>
      </c>
      <c r="L1211" s="10">
        <v>25.76</v>
      </c>
      <c r="M1211" s="10">
        <v>22.42</v>
      </c>
      <c r="N1211" s="10">
        <v>24.8</v>
      </c>
      <c r="O1211" s="10">
        <v>23.64</v>
      </c>
      <c r="P1211" s="10">
        <v>24.27</v>
      </c>
      <c r="Q1211" s="10">
        <v>20.079999999999998</v>
      </c>
      <c r="R1211" s="676"/>
      <c r="S1211" s="692">
        <v>0.4375</v>
      </c>
      <c r="T1211" s="10">
        <f t="shared" si="85"/>
        <v>0</v>
      </c>
      <c r="U1211" s="10">
        <f t="shared" si="84"/>
        <v>6.0000000000002274E-2</v>
      </c>
      <c r="V1211" s="10">
        <f t="shared" si="84"/>
        <v>0</v>
      </c>
      <c r="W1211" s="10">
        <f t="shared" si="84"/>
        <v>0</v>
      </c>
      <c r="X1211" s="10">
        <f t="shared" si="84"/>
        <v>0</v>
      </c>
      <c r="Y1211" s="10">
        <f t="shared" si="84"/>
        <v>0</v>
      </c>
      <c r="Z1211" s="10">
        <f t="shared" si="84"/>
        <v>0</v>
      </c>
      <c r="AA1211" s="10">
        <f t="shared" si="84"/>
        <v>0</v>
      </c>
      <c r="AB1211" s="13">
        <f t="shared" si="84"/>
        <v>0</v>
      </c>
      <c r="AC1211" s="10">
        <f t="shared" si="84"/>
        <v>0</v>
      </c>
      <c r="AD1211" s="10">
        <f t="shared" si="83"/>
        <v>0</v>
      </c>
      <c r="AE1211" s="10">
        <f t="shared" si="83"/>
        <v>9.0000000000003411E-2</v>
      </c>
      <c r="AF1211" s="10">
        <f t="shared" si="83"/>
        <v>0</v>
      </c>
      <c r="AG1211" s="10">
        <f t="shared" si="83"/>
        <v>0</v>
      </c>
      <c r="AH1211" s="10">
        <f t="shared" si="83"/>
        <v>0</v>
      </c>
      <c r="AI1211" s="10">
        <f t="shared" si="83"/>
        <v>0</v>
      </c>
      <c r="AJ1211" s="10"/>
      <c r="AK1211" s="10"/>
      <c r="AL1211" s="10"/>
      <c r="AM1211" s="10"/>
      <c r="AN1211" s="10"/>
      <c r="AO1211" s="10"/>
      <c r="AP1211" s="10"/>
      <c r="AQ1211" s="10"/>
      <c r="AR1211" s="10"/>
      <c r="AS1211" s="10"/>
      <c r="AT1211" s="10"/>
      <c r="AU1211" s="10"/>
      <c r="AV1211" s="10"/>
      <c r="AW1211" s="10"/>
      <c r="AX1211" s="10"/>
      <c r="AY1211" s="10"/>
      <c r="AZ1211" s="10"/>
      <c r="BA1211" s="10"/>
      <c r="BB1211" s="10"/>
      <c r="BC1211" s="10"/>
      <c r="BD1211" s="10"/>
      <c r="BE1211" s="173"/>
    </row>
    <row r="1212" spans="1:57">
      <c r="A1212" s="691">
        <v>0.44097222222222227</v>
      </c>
      <c r="B1212" s="10">
        <v>22.41</v>
      </c>
      <c r="C1212" s="10">
        <v>23.69</v>
      </c>
      <c r="D1212" s="10">
        <v>23.26</v>
      </c>
      <c r="E1212" s="10">
        <v>22.15</v>
      </c>
      <c r="F1212" s="10">
        <v>22.74</v>
      </c>
      <c r="G1212" s="10">
        <v>24.59</v>
      </c>
      <c r="H1212" s="10">
        <v>22.12</v>
      </c>
      <c r="I1212" s="10">
        <v>20.13</v>
      </c>
      <c r="J1212" s="13">
        <v>19.850000000000001</v>
      </c>
      <c r="K1212" s="10">
        <v>22.6</v>
      </c>
      <c r="L1212" s="10">
        <v>25.76</v>
      </c>
      <c r="M1212" s="10">
        <v>22.42</v>
      </c>
      <c r="N1212" s="10">
        <v>24.8</v>
      </c>
      <c r="O1212" s="10">
        <v>23.72</v>
      </c>
      <c r="P1212" s="10">
        <v>24.27</v>
      </c>
      <c r="Q1212" s="10">
        <v>20.079999999999998</v>
      </c>
      <c r="R1212" s="676"/>
      <c r="S1212" s="692">
        <v>0.44097222222222227</v>
      </c>
      <c r="T1212" s="10">
        <f t="shared" si="85"/>
        <v>0.10000000000000142</v>
      </c>
      <c r="U1212" s="10">
        <f t="shared" si="84"/>
        <v>8.9999999999999858E-2</v>
      </c>
      <c r="V1212" s="10">
        <f t="shared" si="84"/>
        <v>0</v>
      </c>
      <c r="W1212" s="10">
        <f t="shared" si="84"/>
        <v>0</v>
      </c>
      <c r="X1212" s="10">
        <f t="shared" si="84"/>
        <v>0</v>
      </c>
      <c r="Y1212" s="10">
        <f t="shared" si="84"/>
        <v>0</v>
      </c>
      <c r="Z1212" s="10">
        <f t="shared" si="84"/>
        <v>0</v>
      </c>
      <c r="AA1212" s="10">
        <f t="shared" si="84"/>
        <v>0</v>
      </c>
      <c r="AB1212" s="13">
        <f t="shared" si="84"/>
        <v>0</v>
      </c>
      <c r="AC1212" s="10">
        <f t="shared" si="84"/>
        <v>0</v>
      </c>
      <c r="AD1212" s="10">
        <f t="shared" si="83"/>
        <v>0</v>
      </c>
      <c r="AE1212" s="10">
        <f t="shared" si="83"/>
        <v>0</v>
      </c>
      <c r="AF1212" s="10">
        <f t="shared" si="83"/>
        <v>0</v>
      </c>
      <c r="AG1212" s="10">
        <f t="shared" si="83"/>
        <v>7.9999999999998295E-2</v>
      </c>
      <c r="AH1212" s="10">
        <f t="shared" si="83"/>
        <v>0</v>
      </c>
      <c r="AI1212" s="10">
        <f t="shared" si="83"/>
        <v>0</v>
      </c>
      <c r="AJ1212" s="10"/>
      <c r="AK1212" s="10"/>
      <c r="AL1212" s="10"/>
      <c r="AM1212" s="10"/>
      <c r="AN1212" s="10"/>
      <c r="AO1212" s="10"/>
      <c r="AP1212" s="10"/>
      <c r="AQ1212" s="10"/>
      <c r="AR1212" s="10"/>
      <c r="AS1212" s="10"/>
      <c r="AT1212" s="10"/>
      <c r="AU1212" s="10"/>
      <c r="AV1212" s="10"/>
      <c r="AW1212" s="10"/>
      <c r="AX1212" s="10"/>
      <c r="AY1212" s="10"/>
      <c r="AZ1212" s="10"/>
      <c r="BA1212" s="10"/>
      <c r="BB1212" s="10"/>
      <c r="BC1212" s="10"/>
      <c r="BD1212" s="10"/>
      <c r="BE1212" s="173"/>
    </row>
    <row r="1213" spans="1:57">
      <c r="A1213" s="691">
        <v>0.44444444444444442</v>
      </c>
      <c r="B1213" s="10">
        <v>22.53</v>
      </c>
      <c r="C1213" s="10">
        <v>23.69</v>
      </c>
      <c r="D1213" s="10">
        <v>23.26</v>
      </c>
      <c r="E1213" s="10">
        <v>22.15</v>
      </c>
      <c r="F1213" s="10">
        <v>22.74</v>
      </c>
      <c r="G1213" s="10">
        <v>24.59</v>
      </c>
      <c r="H1213" s="10">
        <v>22.12</v>
      </c>
      <c r="I1213" s="10">
        <v>20.13</v>
      </c>
      <c r="J1213" s="13">
        <v>19.850000000000001</v>
      </c>
      <c r="K1213" s="10">
        <v>22.6</v>
      </c>
      <c r="L1213" s="10">
        <v>25.76</v>
      </c>
      <c r="M1213" s="10">
        <v>22.42</v>
      </c>
      <c r="N1213" s="10">
        <v>24.8</v>
      </c>
      <c r="O1213" s="10">
        <v>23.72</v>
      </c>
      <c r="P1213" s="10">
        <v>24.27</v>
      </c>
      <c r="Q1213" s="10">
        <v>20.079999999999998</v>
      </c>
      <c r="R1213" s="676"/>
      <c r="S1213" s="692">
        <v>0.44444444444444442</v>
      </c>
      <c r="T1213" s="10">
        <f t="shared" si="85"/>
        <v>0.12000000000000099</v>
      </c>
      <c r="U1213" s="10">
        <f t="shared" si="84"/>
        <v>0</v>
      </c>
      <c r="V1213" s="10">
        <f t="shared" si="84"/>
        <v>0</v>
      </c>
      <c r="W1213" s="10">
        <f t="shared" si="84"/>
        <v>0</v>
      </c>
      <c r="X1213" s="10">
        <f t="shared" si="84"/>
        <v>0</v>
      </c>
      <c r="Y1213" s="10">
        <f t="shared" si="84"/>
        <v>0</v>
      </c>
      <c r="Z1213" s="10">
        <f t="shared" si="84"/>
        <v>0</v>
      </c>
      <c r="AA1213" s="10">
        <f t="shared" si="84"/>
        <v>0</v>
      </c>
      <c r="AB1213" s="13">
        <f t="shared" si="84"/>
        <v>0</v>
      </c>
      <c r="AC1213" s="10">
        <f t="shared" si="84"/>
        <v>0</v>
      </c>
      <c r="AD1213" s="10">
        <f t="shared" si="83"/>
        <v>0</v>
      </c>
      <c r="AE1213" s="10">
        <f t="shared" si="83"/>
        <v>0</v>
      </c>
      <c r="AF1213" s="10">
        <f t="shared" si="83"/>
        <v>0</v>
      </c>
      <c r="AG1213" s="10">
        <f t="shared" si="83"/>
        <v>0</v>
      </c>
      <c r="AH1213" s="10">
        <f t="shared" si="83"/>
        <v>0</v>
      </c>
      <c r="AI1213" s="10">
        <f t="shared" si="83"/>
        <v>0</v>
      </c>
      <c r="AJ1213" s="10"/>
      <c r="AK1213" s="10"/>
      <c r="AL1213" s="10"/>
      <c r="AM1213" s="10"/>
      <c r="AN1213" s="10"/>
      <c r="AO1213" s="10"/>
      <c r="AP1213" s="10"/>
      <c r="AQ1213" s="10"/>
      <c r="AR1213" s="10"/>
      <c r="AS1213" s="10"/>
      <c r="AT1213" s="10"/>
      <c r="AU1213" s="10"/>
      <c r="AV1213" s="10"/>
      <c r="AW1213" s="10"/>
      <c r="AX1213" s="10"/>
      <c r="AY1213" s="10"/>
      <c r="AZ1213" s="10"/>
      <c r="BA1213" s="10"/>
      <c r="BB1213" s="10"/>
      <c r="BC1213" s="10"/>
      <c r="BD1213" s="10"/>
      <c r="BE1213" s="173"/>
    </row>
    <row r="1214" spans="1:57">
      <c r="A1214" s="691">
        <v>0.44791666666666669</v>
      </c>
      <c r="B1214" s="10">
        <v>22.53</v>
      </c>
      <c r="C1214" s="10">
        <v>23.69</v>
      </c>
      <c r="D1214" s="10">
        <v>23.26</v>
      </c>
      <c r="E1214" s="10">
        <v>22.19</v>
      </c>
      <c r="F1214" s="10">
        <v>22.74</v>
      </c>
      <c r="G1214" s="10">
        <v>24.59</v>
      </c>
      <c r="H1214" s="10">
        <v>22.12</v>
      </c>
      <c r="I1214" s="10">
        <v>20.13</v>
      </c>
      <c r="J1214" s="13">
        <v>19.850000000000001</v>
      </c>
      <c r="K1214" s="10">
        <v>22.6</v>
      </c>
      <c r="L1214" s="10">
        <v>25.76</v>
      </c>
      <c r="M1214" s="10">
        <v>22.42</v>
      </c>
      <c r="N1214" s="10">
        <v>24.8</v>
      </c>
      <c r="O1214" s="10">
        <v>23.72</v>
      </c>
      <c r="P1214" s="10">
        <v>24.27</v>
      </c>
      <c r="Q1214" s="10">
        <v>20.079999999999998</v>
      </c>
      <c r="R1214" s="676"/>
      <c r="S1214" s="692">
        <v>0.44791666666666669</v>
      </c>
      <c r="T1214" s="10">
        <f t="shared" si="85"/>
        <v>0</v>
      </c>
      <c r="U1214" s="10">
        <f t="shared" si="84"/>
        <v>0</v>
      </c>
      <c r="V1214" s="10">
        <f t="shared" si="84"/>
        <v>0</v>
      </c>
      <c r="W1214" s="10">
        <f t="shared" si="84"/>
        <v>4.00000000000027E-2</v>
      </c>
      <c r="X1214" s="10">
        <f t="shared" si="84"/>
        <v>0</v>
      </c>
      <c r="Y1214" s="10">
        <f t="shared" si="84"/>
        <v>0</v>
      </c>
      <c r="Z1214" s="10">
        <f t="shared" si="84"/>
        <v>0</v>
      </c>
      <c r="AA1214" s="10">
        <f t="shared" si="84"/>
        <v>0</v>
      </c>
      <c r="AB1214" s="13">
        <f t="shared" si="84"/>
        <v>0</v>
      </c>
      <c r="AC1214" s="10">
        <f t="shared" si="84"/>
        <v>0</v>
      </c>
      <c r="AD1214" s="10">
        <f t="shared" si="83"/>
        <v>0</v>
      </c>
      <c r="AE1214" s="10">
        <f t="shared" si="83"/>
        <v>0</v>
      </c>
      <c r="AF1214" s="10">
        <f t="shared" si="83"/>
        <v>0</v>
      </c>
      <c r="AG1214" s="10">
        <f t="shared" si="83"/>
        <v>0</v>
      </c>
      <c r="AH1214" s="10">
        <f t="shared" si="83"/>
        <v>0</v>
      </c>
      <c r="AI1214" s="10">
        <f t="shared" si="83"/>
        <v>0</v>
      </c>
      <c r="AJ1214" s="10"/>
      <c r="AK1214" s="10"/>
      <c r="AL1214" s="10"/>
      <c r="AM1214" s="10"/>
      <c r="AN1214" s="10"/>
      <c r="AO1214" s="10"/>
      <c r="AP1214" s="10"/>
      <c r="AQ1214" s="10"/>
      <c r="AR1214" s="10"/>
      <c r="AS1214" s="10"/>
      <c r="AT1214" s="10"/>
      <c r="AU1214" s="10"/>
      <c r="AV1214" s="10"/>
      <c r="AW1214" s="10"/>
      <c r="AX1214" s="10"/>
      <c r="AY1214" s="10"/>
      <c r="AZ1214" s="10"/>
      <c r="BA1214" s="10"/>
      <c r="BB1214" s="10"/>
      <c r="BC1214" s="10"/>
      <c r="BD1214" s="10"/>
      <c r="BE1214" s="173"/>
    </row>
    <row r="1215" spans="1:57">
      <c r="A1215" s="691">
        <v>0.4513888888888889</v>
      </c>
      <c r="B1215" s="10">
        <v>22.53</v>
      </c>
      <c r="C1215" s="10">
        <v>23.69</v>
      </c>
      <c r="D1215" s="10">
        <v>23.26</v>
      </c>
      <c r="E1215" s="10">
        <v>22.4</v>
      </c>
      <c r="F1215" s="10">
        <v>22.74</v>
      </c>
      <c r="G1215" s="10">
        <v>24.59</v>
      </c>
      <c r="H1215" s="10">
        <v>22.12</v>
      </c>
      <c r="I1215" s="10">
        <v>20.13</v>
      </c>
      <c r="J1215" s="13">
        <v>19.850000000000001</v>
      </c>
      <c r="K1215" s="10">
        <v>22.6</v>
      </c>
      <c r="L1215" s="10">
        <v>25.76</v>
      </c>
      <c r="M1215" s="10">
        <v>22.42</v>
      </c>
      <c r="N1215" s="10">
        <v>24.8</v>
      </c>
      <c r="O1215" s="10">
        <v>23.74</v>
      </c>
      <c r="P1215" s="10">
        <v>24.27</v>
      </c>
      <c r="Q1215" s="10">
        <v>20.079999999999998</v>
      </c>
      <c r="R1215" s="676"/>
      <c r="S1215" s="692">
        <v>0.4513888888888889</v>
      </c>
      <c r="T1215" s="10">
        <f t="shared" si="85"/>
        <v>0</v>
      </c>
      <c r="U1215" s="10">
        <f t="shared" si="84"/>
        <v>0</v>
      </c>
      <c r="V1215" s="10">
        <f t="shared" si="84"/>
        <v>0</v>
      </c>
      <c r="W1215" s="10">
        <f t="shared" si="84"/>
        <v>0.2099999999999973</v>
      </c>
      <c r="X1215" s="10">
        <f t="shared" si="84"/>
        <v>0</v>
      </c>
      <c r="Y1215" s="10">
        <f t="shared" si="84"/>
        <v>0</v>
      </c>
      <c r="Z1215" s="10">
        <f t="shared" si="84"/>
        <v>0</v>
      </c>
      <c r="AA1215" s="10">
        <f t="shared" si="84"/>
        <v>0</v>
      </c>
      <c r="AB1215" s="13">
        <f t="shared" si="84"/>
        <v>0</v>
      </c>
      <c r="AC1215" s="10">
        <f t="shared" si="84"/>
        <v>0</v>
      </c>
      <c r="AD1215" s="10">
        <f t="shared" si="83"/>
        <v>0</v>
      </c>
      <c r="AE1215" s="10">
        <f t="shared" si="83"/>
        <v>0</v>
      </c>
      <c r="AF1215" s="10">
        <f t="shared" si="83"/>
        <v>0</v>
      </c>
      <c r="AG1215" s="10">
        <f t="shared" si="83"/>
        <v>1.9999999999999574E-2</v>
      </c>
      <c r="AH1215" s="10">
        <f t="shared" si="83"/>
        <v>0</v>
      </c>
      <c r="AI1215" s="10">
        <f t="shared" si="83"/>
        <v>0</v>
      </c>
      <c r="AJ1215" s="10"/>
      <c r="AK1215" s="10"/>
      <c r="AL1215" s="10"/>
      <c r="AM1215" s="10"/>
      <c r="AN1215" s="10"/>
      <c r="AO1215" s="10"/>
      <c r="AP1215" s="10"/>
      <c r="AQ1215" s="10"/>
      <c r="AR1215" s="10"/>
      <c r="AS1215" s="10"/>
      <c r="AT1215" s="10"/>
      <c r="AU1215" s="10"/>
      <c r="AV1215" s="10"/>
      <c r="AW1215" s="10"/>
      <c r="AX1215" s="10"/>
      <c r="AY1215" s="10"/>
      <c r="AZ1215" s="10"/>
      <c r="BA1215" s="10"/>
      <c r="BB1215" s="10"/>
      <c r="BC1215" s="10"/>
      <c r="BD1215" s="10"/>
      <c r="BE1215" s="173"/>
    </row>
    <row r="1216" spans="1:57" ht="16" thickBot="1">
      <c r="A1216" s="691">
        <v>0.4548611111111111</v>
      </c>
      <c r="B1216" s="10">
        <v>22.53</v>
      </c>
      <c r="C1216" s="10">
        <v>23.69</v>
      </c>
      <c r="D1216" s="10">
        <v>23.26</v>
      </c>
      <c r="E1216" s="10">
        <v>22.4</v>
      </c>
      <c r="F1216" s="10">
        <v>22.74</v>
      </c>
      <c r="G1216" s="10">
        <v>24.75</v>
      </c>
      <c r="H1216" s="10">
        <v>22.24</v>
      </c>
      <c r="I1216" s="10">
        <v>20.13</v>
      </c>
      <c r="J1216" s="13">
        <v>19.850000000000001</v>
      </c>
      <c r="K1216" s="10">
        <v>22.6</v>
      </c>
      <c r="L1216" s="10">
        <v>25.76</v>
      </c>
      <c r="M1216" s="10">
        <v>22.42</v>
      </c>
      <c r="N1216" s="10">
        <v>24.8</v>
      </c>
      <c r="O1216" s="10">
        <v>23.74</v>
      </c>
      <c r="P1216" s="10">
        <v>24.27</v>
      </c>
      <c r="Q1216" s="10">
        <v>20.079999999999998</v>
      </c>
      <c r="R1216" s="676"/>
      <c r="S1216" s="692">
        <v>0.4548611111111111</v>
      </c>
      <c r="T1216" s="10">
        <f t="shared" si="85"/>
        <v>0</v>
      </c>
      <c r="U1216" s="10">
        <f t="shared" si="84"/>
        <v>0</v>
      </c>
      <c r="V1216" s="10">
        <f t="shared" si="84"/>
        <v>0</v>
      </c>
      <c r="W1216" s="10">
        <f t="shared" si="84"/>
        <v>0</v>
      </c>
      <c r="X1216" s="10">
        <f t="shared" si="84"/>
        <v>0</v>
      </c>
      <c r="Y1216" s="10">
        <f t="shared" si="84"/>
        <v>0.16000000000000014</v>
      </c>
      <c r="Z1216" s="10">
        <f t="shared" si="84"/>
        <v>0.11999999999999744</v>
      </c>
      <c r="AA1216" s="10">
        <f t="shared" si="84"/>
        <v>0</v>
      </c>
      <c r="AB1216" s="13">
        <f t="shared" si="84"/>
        <v>0</v>
      </c>
      <c r="AC1216" s="10">
        <f t="shared" si="84"/>
        <v>0</v>
      </c>
      <c r="AD1216" s="10">
        <f t="shared" si="83"/>
        <v>0</v>
      </c>
      <c r="AE1216" s="10">
        <f t="shared" si="83"/>
        <v>0</v>
      </c>
      <c r="AF1216" s="10">
        <f t="shared" si="83"/>
        <v>0</v>
      </c>
      <c r="AG1216" s="10">
        <f t="shared" si="83"/>
        <v>0</v>
      </c>
      <c r="AH1216" s="10">
        <f t="shared" si="83"/>
        <v>0</v>
      </c>
      <c r="AI1216" s="10">
        <f t="shared" si="83"/>
        <v>0</v>
      </c>
      <c r="AJ1216" s="10"/>
      <c r="AK1216" s="10"/>
      <c r="AL1216" s="10"/>
      <c r="AM1216" s="10"/>
      <c r="AN1216" s="10"/>
      <c r="AO1216" s="10"/>
      <c r="AP1216" s="10"/>
      <c r="AQ1216" s="10"/>
      <c r="AR1216" s="10"/>
      <c r="AS1216" s="10"/>
      <c r="AT1216" s="10"/>
      <c r="AU1216" s="10"/>
      <c r="AV1216" s="10"/>
      <c r="AW1216" s="10"/>
      <c r="AX1216" s="10"/>
      <c r="AY1216" s="10"/>
      <c r="AZ1216" s="10"/>
      <c r="BA1216" s="10"/>
      <c r="BB1216" s="10"/>
      <c r="BC1216" s="10"/>
      <c r="BD1216" s="10"/>
      <c r="BE1216" s="173"/>
    </row>
    <row r="1217" spans="1:57" ht="16" thickTop="1">
      <c r="A1217" s="690">
        <v>0.45833333333333331</v>
      </c>
      <c r="B1217" s="91">
        <v>22.53</v>
      </c>
      <c r="C1217" s="91">
        <v>23.69</v>
      </c>
      <c r="D1217" s="91">
        <v>23.26</v>
      </c>
      <c r="E1217" s="91">
        <v>22.4</v>
      </c>
      <c r="F1217" s="91">
        <v>22.74</v>
      </c>
      <c r="G1217" s="91">
        <v>24.75</v>
      </c>
      <c r="H1217" s="91">
        <v>22.31</v>
      </c>
      <c r="I1217" s="91">
        <v>20.13</v>
      </c>
      <c r="J1217" s="345">
        <v>19.850000000000001</v>
      </c>
      <c r="K1217" s="91">
        <v>22.61</v>
      </c>
      <c r="L1217" s="91">
        <v>25.76</v>
      </c>
      <c r="M1217" s="91">
        <v>22.42</v>
      </c>
      <c r="N1217" s="91">
        <v>24.8</v>
      </c>
      <c r="O1217" s="91">
        <v>23.74</v>
      </c>
      <c r="P1217" s="91">
        <v>24.27</v>
      </c>
      <c r="Q1217" s="91">
        <v>20.079999999999998</v>
      </c>
      <c r="R1217" s="676"/>
      <c r="S1217" s="673">
        <v>0.45833333333333331</v>
      </c>
      <c r="T1217" s="91">
        <f t="shared" si="85"/>
        <v>0</v>
      </c>
      <c r="U1217" s="91">
        <f t="shared" si="84"/>
        <v>0</v>
      </c>
      <c r="V1217" s="91">
        <f t="shared" si="84"/>
        <v>0</v>
      </c>
      <c r="W1217" s="91">
        <f t="shared" si="84"/>
        <v>0</v>
      </c>
      <c r="X1217" s="91">
        <f t="shared" si="84"/>
        <v>0</v>
      </c>
      <c r="Y1217" s="91">
        <f t="shared" si="84"/>
        <v>0</v>
      </c>
      <c r="Z1217" s="91">
        <f t="shared" si="84"/>
        <v>7.0000000000000284E-2</v>
      </c>
      <c r="AA1217" s="91">
        <f t="shared" si="84"/>
        <v>0</v>
      </c>
      <c r="AB1217" s="345">
        <f t="shared" si="84"/>
        <v>0</v>
      </c>
      <c r="AC1217" s="91">
        <f t="shared" si="84"/>
        <v>9.9999999999980105E-3</v>
      </c>
      <c r="AD1217" s="91">
        <f t="shared" si="83"/>
        <v>0</v>
      </c>
      <c r="AE1217" s="91">
        <f t="shared" si="83"/>
        <v>0</v>
      </c>
      <c r="AF1217" s="91">
        <f t="shared" si="83"/>
        <v>0</v>
      </c>
      <c r="AG1217" s="91">
        <f t="shared" si="83"/>
        <v>0</v>
      </c>
      <c r="AH1217" s="91">
        <f t="shared" si="83"/>
        <v>0</v>
      </c>
      <c r="AI1217" s="91">
        <f t="shared" si="83"/>
        <v>0</v>
      </c>
      <c r="AJ1217" s="10"/>
      <c r="AK1217" s="10"/>
      <c r="AL1217" s="10"/>
      <c r="AM1217" s="10"/>
      <c r="AN1217" s="10"/>
      <c r="AO1217" s="10"/>
      <c r="AP1217" s="10"/>
      <c r="AQ1217" s="10"/>
      <c r="AR1217" s="10"/>
      <c r="AS1217" s="10"/>
      <c r="AT1217" s="10"/>
      <c r="AU1217" s="10"/>
      <c r="AV1217" s="10"/>
      <c r="AW1217" s="10"/>
      <c r="AX1217" s="10"/>
      <c r="AY1217" s="10"/>
      <c r="AZ1217" s="10"/>
      <c r="BA1217" s="10"/>
      <c r="BB1217" s="10"/>
      <c r="BC1217" s="10"/>
      <c r="BD1217" s="10"/>
      <c r="BE1217" s="173"/>
    </row>
    <row r="1218" spans="1:57">
      <c r="A1218" s="691">
        <v>0.46180555555555558</v>
      </c>
      <c r="B1218" s="10">
        <v>22.53</v>
      </c>
      <c r="C1218" s="10">
        <v>23.69</v>
      </c>
      <c r="D1218" s="10">
        <v>23.26</v>
      </c>
      <c r="E1218" s="10">
        <v>22.4</v>
      </c>
      <c r="F1218" s="10">
        <v>22.74</v>
      </c>
      <c r="G1218" s="10">
        <v>24.75</v>
      </c>
      <c r="H1218" s="10">
        <v>22.31</v>
      </c>
      <c r="I1218" s="10">
        <v>20.13</v>
      </c>
      <c r="J1218" s="13">
        <v>19.850000000000001</v>
      </c>
      <c r="K1218" s="10">
        <v>22.61</v>
      </c>
      <c r="L1218" s="10">
        <v>25.76</v>
      </c>
      <c r="M1218" s="10">
        <v>22.42</v>
      </c>
      <c r="N1218" s="10">
        <v>24.8</v>
      </c>
      <c r="O1218" s="10">
        <v>23.74</v>
      </c>
      <c r="P1218" s="10">
        <v>24.27</v>
      </c>
      <c r="Q1218" s="10">
        <v>20.079999999999998</v>
      </c>
      <c r="R1218" s="676"/>
      <c r="S1218" s="692">
        <v>0.46180555555555558</v>
      </c>
      <c r="T1218" s="10">
        <f t="shared" si="85"/>
        <v>0</v>
      </c>
      <c r="U1218" s="10">
        <f t="shared" si="84"/>
        <v>0</v>
      </c>
      <c r="V1218" s="10">
        <f t="shared" si="84"/>
        <v>0</v>
      </c>
      <c r="W1218" s="10">
        <f t="shared" si="84"/>
        <v>0</v>
      </c>
      <c r="X1218" s="10">
        <f t="shared" si="84"/>
        <v>0</v>
      </c>
      <c r="Y1218" s="10">
        <f t="shared" si="84"/>
        <v>0</v>
      </c>
      <c r="Z1218" s="10">
        <f t="shared" si="84"/>
        <v>0</v>
      </c>
      <c r="AA1218" s="10">
        <f t="shared" si="84"/>
        <v>0</v>
      </c>
      <c r="AB1218" s="13">
        <f t="shared" si="84"/>
        <v>0</v>
      </c>
      <c r="AC1218" s="10">
        <f t="shared" si="84"/>
        <v>0</v>
      </c>
      <c r="AD1218" s="10">
        <f t="shared" si="83"/>
        <v>0</v>
      </c>
      <c r="AE1218" s="10">
        <f t="shared" si="83"/>
        <v>0</v>
      </c>
      <c r="AF1218" s="10">
        <f t="shared" si="83"/>
        <v>0</v>
      </c>
      <c r="AG1218" s="10">
        <f t="shared" si="83"/>
        <v>0</v>
      </c>
      <c r="AH1218" s="10">
        <f t="shared" si="83"/>
        <v>0</v>
      </c>
      <c r="AI1218" s="10">
        <f t="shared" si="83"/>
        <v>0</v>
      </c>
      <c r="AJ1218" s="10"/>
      <c r="AK1218" s="10"/>
      <c r="AL1218" s="10"/>
      <c r="AM1218" s="10"/>
      <c r="AN1218" s="10"/>
      <c r="AO1218" s="10"/>
      <c r="AP1218" s="10"/>
      <c r="AQ1218" s="10"/>
      <c r="AR1218" s="10"/>
      <c r="AS1218" s="10"/>
      <c r="AT1218" s="10"/>
      <c r="AU1218" s="10"/>
      <c r="AV1218" s="10"/>
      <c r="AW1218" s="10"/>
      <c r="AX1218" s="10"/>
      <c r="AY1218" s="10"/>
      <c r="AZ1218" s="10"/>
      <c r="BA1218" s="10"/>
      <c r="BB1218" s="10"/>
      <c r="BC1218" s="10"/>
      <c r="BD1218" s="10"/>
      <c r="BE1218" s="173"/>
    </row>
    <row r="1219" spans="1:57">
      <c r="A1219" s="691">
        <v>0.46527777777777773</v>
      </c>
      <c r="B1219" s="10">
        <v>22.53</v>
      </c>
      <c r="C1219" s="10">
        <v>23.69</v>
      </c>
      <c r="D1219" s="10">
        <v>23.26</v>
      </c>
      <c r="E1219" s="10">
        <v>22.4</v>
      </c>
      <c r="F1219" s="10">
        <v>22.74</v>
      </c>
      <c r="G1219" s="10">
        <v>24.75</v>
      </c>
      <c r="H1219" s="10">
        <v>22.31</v>
      </c>
      <c r="I1219" s="10">
        <v>20.13</v>
      </c>
      <c r="J1219" s="13">
        <v>19.850000000000001</v>
      </c>
      <c r="K1219" s="10">
        <v>22.61</v>
      </c>
      <c r="L1219" s="10">
        <v>25.76</v>
      </c>
      <c r="M1219" s="10">
        <v>22.42</v>
      </c>
      <c r="N1219" s="10">
        <v>24.8</v>
      </c>
      <c r="O1219" s="10">
        <v>23.74</v>
      </c>
      <c r="P1219" s="10">
        <v>24.27</v>
      </c>
      <c r="Q1219" s="10">
        <v>20.079999999999998</v>
      </c>
      <c r="R1219" s="676"/>
      <c r="S1219" s="692">
        <v>0.46527777777777773</v>
      </c>
      <c r="T1219" s="10">
        <f t="shared" si="85"/>
        <v>0</v>
      </c>
      <c r="U1219" s="10">
        <f t="shared" si="84"/>
        <v>0</v>
      </c>
      <c r="V1219" s="10">
        <f t="shared" si="84"/>
        <v>0</v>
      </c>
      <c r="W1219" s="10">
        <f t="shared" si="84"/>
        <v>0</v>
      </c>
      <c r="X1219" s="10">
        <f t="shared" si="84"/>
        <v>0</v>
      </c>
      <c r="Y1219" s="10">
        <f t="shared" si="84"/>
        <v>0</v>
      </c>
      <c r="Z1219" s="10">
        <f t="shared" si="84"/>
        <v>0</v>
      </c>
      <c r="AA1219" s="10">
        <f t="shared" si="84"/>
        <v>0</v>
      </c>
      <c r="AB1219" s="13">
        <f t="shared" si="84"/>
        <v>0</v>
      </c>
      <c r="AC1219" s="10">
        <f t="shared" si="84"/>
        <v>0</v>
      </c>
      <c r="AD1219" s="10">
        <f t="shared" si="83"/>
        <v>0</v>
      </c>
      <c r="AE1219" s="10">
        <f t="shared" si="83"/>
        <v>0</v>
      </c>
      <c r="AF1219" s="10">
        <f t="shared" si="83"/>
        <v>0</v>
      </c>
      <c r="AG1219" s="10">
        <f t="shared" si="83"/>
        <v>0</v>
      </c>
      <c r="AH1219" s="10">
        <f t="shared" si="83"/>
        <v>0</v>
      </c>
      <c r="AI1219" s="10">
        <f t="shared" si="83"/>
        <v>0</v>
      </c>
      <c r="AJ1219" s="10"/>
      <c r="AK1219" s="10"/>
      <c r="AL1219" s="10"/>
      <c r="AM1219" s="10"/>
      <c r="AN1219" s="10"/>
      <c r="AO1219" s="10"/>
      <c r="AP1219" s="10"/>
      <c r="AQ1219" s="10"/>
      <c r="AR1219" s="10"/>
      <c r="AS1219" s="10"/>
      <c r="AT1219" s="10"/>
      <c r="AU1219" s="10"/>
      <c r="AV1219" s="10"/>
      <c r="AW1219" s="10"/>
      <c r="AX1219" s="10"/>
      <c r="AY1219" s="10"/>
      <c r="AZ1219" s="10"/>
      <c r="BA1219" s="10"/>
      <c r="BB1219" s="10"/>
      <c r="BC1219" s="10"/>
      <c r="BD1219" s="10"/>
      <c r="BE1219" s="173"/>
    </row>
    <row r="1220" spans="1:57">
      <c r="A1220" s="691">
        <v>0.46875</v>
      </c>
      <c r="B1220" s="10">
        <v>22.53</v>
      </c>
      <c r="C1220" s="10">
        <v>23.69</v>
      </c>
      <c r="D1220" s="10">
        <v>23.26</v>
      </c>
      <c r="E1220" s="10">
        <v>22.4</v>
      </c>
      <c r="F1220" s="10">
        <v>22.74</v>
      </c>
      <c r="G1220" s="10">
        <v>24.75</v>
      </c>
      <c r="H1220" s="10">
        <v>22.31</v>
      </c>
      <c r="I1220" s="10">
        <v>20.13</v>
      </c>
      <c r="J1220" s="13">
        <v>19.850000000000001</v>
      </c>
      <c r="K1220" s="10">
        <v>22.61</v>
      </c>
      <c r="L1220" s="10">
        <v>25.76</v>
      </c>
      <c r="M1220" s="10">
        <v>22.42</v>
      </c>
      <c r="N1220" s="10">
        <v>24.8</v>
      </c>
      <c r="O1220" s="10">
        <v>23.74</v>
      </c>
      <c r="P1220" s="10">
        <v>24.27</v>
      </c>
      <c r="Q1220" s="10">
        <v>20.079999999999998</v>
      </c>
      <c r="R1220" s="676"/>
      <c r="S1220" s="692">
        <v>0.46875</v>
      </c>
      <c r="T1220" s="10">
        <f t="shared" si="85"/>
        <v>0</v>
      </c>
      <c r="U1220" s="10">
        <f t="shared" si="84"/>
        <v>0</v>
      </c>
      <c r="V1220" s="10">
        <f t="shared" si="84"/>
        <v>0</v>
      </c>
      <c r="W1220" s="10">
        <f t="shared" si="84"/>
        <v>0</v>
      </c>
      <c r="X1220" s="10">
        <f t="shared" si="84"/>
        <v>0</v>
      </c>
      <c r="Y1220" s="10">
        <f t="shared" si="84"/>
        <v>0</v>
      </c>
      <c r="Z1220" s="10">
        <f t="shared" si="84"/>
        <v>0</v>
      </c>
      <c r="AA1220" s="10">
        <f t="shared" si="84"/>
        <v>0</v>
      </c>
      <c r="AB1220" s="13">
        <f t="shared" si="84"/>
        <v>0</v>
      </c>
      <c r="AC1220" s="10">
        <f t="shared" si="84"/>
        <v>0</v>
      </c>
      <c r="AD1220" s="10">
        <f t="shared" si="83"/>
        <v>0</v>
      </c>
      <c r="AE1220" s="10">
        <f t="shared" si="83"/>
        <v>0</v>
      </c>
      <c r="AF1220" s="10">
        <f t="shared" si="83"/>
        <v>0</v>
      </c>
      <c r="AG1220" s="10">
        <f t="shared" si="83"/>
        <v>0</v>
      </c>
      <c r="AH1220" s="10">
        <f t="shared" si="83"/>
        <v>0</v>
      </c>
      <c r="AI1220" s="10">
        <f t="shared" si="83"/>
        <v>0</v>
      </c>
      <c r="AJ1220" s="10"/>
      <c r="AK1220" s="10"/>
      <c r="AL1220" s="10"/>
      <c r="AM1220" s="10"/>
      <c r="AN1220" s="10"/>
      <c r="AO1220" s="10"/>
      <c r="AP1220" s="10"/>
      <c r="AQ1220" s="10"/>
      <c r="AR1220" s="10"/>
      <c r="AS1220" s="10"/>
      <c r="AT1220" s="10"/>
      <c r="AU1220" s="10"/>
      <c r="AV1220" s="10"/>
      <c r="AW1220" s="10"/>
      <c r="AX1220" s="10"/>
      <c r="AY1220" s="10"/>
      <c r="AZ1220" s="10"/>
      <c r="BA1220" s="10"/>
      <c r="BB1220" s="10"/>
      <c r="BC1220" s="10"/>
      <c r="BD1220" s="10"/>
      <c r="BE1220" s="173"/>
    </row>
    <row r="1221" spans="1:57">
      <c r="A1221" s="691">
        <v>0.47222222222222227</v>
      </c>
      <c r="B1221" s="10">
        <v>22.53</v>
      </c>
      <c r="C1221" s="10">
        <v>23.69</v>
      </c>
      <c r="D1221" s="10">
        <v>23.26</v>
      </c>
      <c r="E1221" s="10">
        <v>22.4</v>
      </c>
      <c r="F1221" s="10">
        <v>22.74</v>
      </c>
      <c r="G1221" s="10">
        <v>24.75</v>
      </c>
      <c r="H1221" s="10">
        <v>22.31</v>
      </c>
      <c r="I1221" s="10">
        <v>20.13</v>
      </c>
      <c r="J1221" s="13">
        <v>19.899999999999999</v>
      </c>
      <c r="K1221" s="10">
        <v>22.67</v>
      </c>
      <c r="L1221" s="10">
        <v>25.76</v>
      </c>
      <c r="M1221" s="10">
        <v>22.43</v>
      </c>
      <c r="N1221" s="10">
        <v>24.8</v>
      </c>
      <c r="O1221" s="10">
        <v>23.74</v>
      </c>
      <c r="P1221" s="10">
        <v>24.27</v>
      </c>
      <c r="Q1221" s="10">
        <v>20.079999999999998</v>
      </c>
      <c r="R1221" s="676"/>
      <c r="S1221" s="692">
        <v>0.47222222222222227</v>
      </c>
      <c r="T1221" s="10">
        <f t="shared" si="85"/>
        <v>0</v>
      </c>
      <c r="U1221" s="10">
        <f t="shared" si="84"/>
        <v>0</v>
      </c>
      <c r="V1221" s="10">
        <f t="shared" si="84"/>
        <v>0</v>
      </c>
      <c r="W1221" s="10">
        <f t="shared" si="84"/>
        <v>0</v>
      </c>
      <c r="X1221" s="10">
        <f t="shared" si="84"/>
        <v>0</v>
      </c>
      <c r="Y1221" s="10">
        <f t="shared" si="84"/>
        <v>0</v>
      </c>
      <c r="Z1221" s="10">
        <f t="shared" si="84"/>
        <v>0</v>
      </c>
      <c r="AA1221" s="10">
        <f t="shared" si="84"/>
        <v>0</v>
      </c>
      <c r="AB1221" s="13">
        <f t="shared" si="84"/>
        <v>4.9999999999997158E-2</v>
      </c>
      <c r="AC1221" s="10">
        <f t="shared" si="84"/>
        <v>6.0000000000002274E-2</v>
      </c>
      <c r="AD1221" s="10">
        <f t="shared" si="83"/>
        <v>0</v>
      </c>
      <c r="AE1221" s="10">
        <f t="shared" si="83"/>
        <v>9.9999999999980105E-3</v>
      </c>
      <c r="AF1221" s="10">
        <f t="shared" si="83"/>
        <v>0</v>
      </c>
      <c r="AG1221" s="10">
        <f t="shared" si="83"/>
        <v>0</v>
      </c>
      <c r="AH1221" s="10">
        <f t="shared" si="83"/>
        <v>0</v>
      </c>
      <c r="AI1221" s="10">
        <f t="shared" si="83"/>
        <v>0</v>
      </c>
      <c r="AJ1221" s="10"/>
      <c r="AK1221" s="10"/>
      <c r="AL1221" s="10"/>
      <c r="AM1221" s="10"/>
      <c r="AN1221" s="10"/>
      <c r="AO1221" s="10"/>
      <c r="AP1221" s="10"/>
      <c r="AQ1221" s="10"/>
      <c r="AR1221" s="10"/>
      <c r="AS1221" s="10"/>
      <c r="AT1221" s="10"/>
      <c r="AU1221" s="10"/>
      <c r="AV1221" s="10"/>
      <c r="AW1221" s="10"/>
      <c r="AX1221" s="10"/>
      <c r="AY1221" s="10"/>
      <c r="AZ1221" s="10"/>
      <c r="BA1221" s="10"/>
      <c r="BB1221" s="10"/>
      <c r="BC1221" s="10"/>
      <c r="BD1221" s="10"/>
      <c r="BE1221" s="173"/>
    </row>
    <row r="1222" spans="1:57">
      <c r="A1222" s="691">
        <v>0.47569444444444442</v>
      </c>
      <c r="B1222" s="10">
        <v>22.53</v>
      </c>
      <c r="C1222" s="10">
        <v>23.69</v>
      </c>
      <c r="D1222" s="10">
        <v>23.26</v>
      </c>
      <c r="E1222" s="10">
        <v>22.4</v>
      </c>
      <c r="F1222" s="10">
        <v>22.74</v>
      </c>
      <c r="G1222" s="10">
        <v>24.75</v>
      </c>
      <c r="H1222" s="10">
        <v>22.31</v>
      </c>
      <c r="I1222" s="10">
        <v>20.13</v>
      </c>
      <c r="J1222" s="13">
        <v>20.010000000000002</v>
      </c>
      <c r="K1222" s="10">
        <v>22.75</v>
      </c>
      <c r="L1222" s="10">
        <v>25.76</v>
      </c>
      <c r="M1222" s="10">
        <v>22.84</v>
      </c>
      <c r="N1222" s="10">
        <v>24.8</v>
      </c>
      <c r="O1222" s="10">
        <v>23.74</v>
      </c>
      <c r="P1222" s="10">
        <v>24.27</v>
      </c>
      <c r="Q1222" s="10">
        <v>20.079999999999998</v>
      </c>
      <c r="R1222" s="676"/>
      <c r="S1222" s="692">
        <v>0.47569444444444442</v>
      </c>
      <c r="T1222" s="10">
        <f t="shared" si="85"/>
        <v>0</v>
      </c>
      <c r="U1222" s="10">
        <f t="shared" si="84"/>
        <v>0</v>
      </c>
      <c r="V1222" s="10">
        <f t="shared" si="84"/>
        <v>0</v>
      </c>
      <c r="W1222" s="10">
        <f t="shared" si="84"/>
        <v>0</v>
      </c>
      <c r="X1222" s="10">
        <f t="shared" si="84"/>
        <v>0</v>
      </c>
      <c r="Y1222" s="10">
        <f t="shared" si="84"/>
        <v>0</v>
      </c>
      <c r="Z1222" s="10">
        <f t="shared" si="84"/>
        <v>0</v>
      </c>
      <c r="AA1222" s="10">
        <f t="shared" si="84"/>
        <v>0</v>
      </c>
      <c r="AB1222" s="13">
        <f t="shared" si="84"/>
        <v>0.11000000000000298</v>
      </c>
      <c r="AC1222" s="10">
        <f t="shared" si="84"/>
        <v>7.9999999999998295E-2</v>
      </c>
      <c r="AD1222" s="10">
        <f t="shared" si="83"/>
        <v>0</v>
      </c>
      <c r="AE1222" s="10">
        <f t="shared" si="83"/>
        <v>0.41000000000000014</v>
      </c>
      <c r="AF1222" s="10">
        <f t="shared" si="83"/>
        <v>0</v>
      </c>
      <c r="AG1222" s="10">
        <f t="shared" si="83"/>
        <v>0</v>
      </c>
      <c r="AH1222" s="10">
        <f t="shared" si="83"/>
        <v>0</v>
      </c>
      <c r="AI1222" s="10">
        <f t="shared" si="83"/>
        <v>0</v>
      </c>
      <c r="AJ1222" s="10"/>
      <c r="AK1222" s="10"/>
      <c r="AL1222" s="10"/>
      <c r="AM1222" s="10"/>
      <c r="AN1222" s="10"/>
      <c r="AO1222" s="10"/>
      <c r="AP1222" s="10"/>
      <c r="AQ1222" s="10"/>
      <c r="AR1222" s="10"/>
      <c r="AS1222" s="10"/>
      <c r="AT1222" s="10"/>
      <c r="AU1222" s="10"/>
      <c r="AV1222" s="10"/>
      <c r="AW1222" s="10"/>
      <c r="AX1222" s="10"/>
      <c r="AY1222" s="10"/>
      <c r="AZ1222" s="10"/>
      <c r="BA1222" s="10"/>
      <c r="BB1222" s="10"/>
      <c r="BC1222" s="10"/>
      <c r="BD1222" s="10"/>
      <c r="BE1222" s="173"/>
    </row>
    <row r="1223" spans="1:57">
      <c r="A1223" s="691">
        <v>0.47916666666666669</v>
      </c>
      <c r="B1223" s="10">
        <v>22.53</v>
      </c>
      <c r="C1223" s="10">
        <v>23.69</v>
      </c>
      <c r="D1223" s="10">
        <v>23.26</v>
      </c>
      <c r="E1223" s="10">
        <v>22.4</v>
      </c>
      <c r="F1223" s="10">
        <v>22.74</v>
      </c>
      <c r="G1223" s="10">
        <v>24.75</v>
      </c>
      <c r="H1223" s="10">
        <v>22.31</v>
      </c>
      <c r="I1223" s="10">
        <v>20.13</v>
      </c>
      <c r="J1223" s="13">
        <v>20.010000000000002</v>
      </c>
      <c r="K1223" s="10">
        <v>23.06</v>
      </c>
      <c r="L1223" s="10">
        <v>25.76</v>
      </c>
      <c r="M1223" s="10">
        <v>22.84</v>
      </c>
      <c r="N1223" s="10">
        <v>24.8</v>
      </c>
      <c r="O1223" s="10">
        <v>23.74</v>
      </c>
      <c r="P1223" s="10">
        <v>24.27</v>
      </c>
      <c r="Q1223" s="10">
        <v>20.079999999999998</v>
      </c>
      <c r="R1223" s="676"/>
      <c r="S1223" s="692">
        <v>0.47916666666666669</v>
      </c>
      <c r="T1223" s="10">
        <f t="shared" si="85"/>
        <v>0</v>
      </c>
      <c r="U1223" s="10">
        <f t="shared" si="84"/>
        <v>0</v>
      </c>
      <c r="V1223" s="10">
        <f t="shared" si="84"/>
        <v>0</v>
      </c>
      <c r="W1223" s="10">
        <f t="shared" si="84"/>
        <v>0</v>
      </c>
      <c r="X1223" s="10">
        <f t="shared" si="84"/>
        <v>0</v>
      </c>
      <c r="Y1223" s="10">
        <f t="shared" si="84"/>
        <v>0</v>
      </c>
      <c r="Z1223" s="10">
        <f t="shared" si="84"/>
        <v>0</v>
      </c>
      <c r="AA1223" s="10">
        <f t="shared" si="84"/>
        <v>0</v>
      </c>
      <c r="AB1223" s="13">
        <f t="shared" si="84"/>
        <v>0</v>
      </c>
      <c r="AC1223" s="10">
        <f t="shared" si="84"/>
        <v>0.30999999999999872</v>
      </c>
      <c r="AD1223" s="10">
        <f t="shared" si="83"/>
        <v>0</v>
      </c>
      <c r="AE1223" s="10">
        <f t="shared" si="83"/>
        <v>0</v>
      </c>
      <c r="AF1223" s="10">
        <f t="shared" si="83"/>
        <v>0</v>
      </c>
      <c r="AG1223" s="10">
        <f t="shared" si="83"/>
        <v>0</v>
      </c>
      <c r="AH1223" s="10">
        <f t="shared" si="83"/>
        <v>0</v>
      </c>
      <c r="AI1223" s="10">
        <f t="shared" si="83"/>
        <v>0</v>
      </c>
      <c r="AJ1223" s="10"/>
      <c r="AK1223" s="10"/>
      <c r="AL1223" s="10"/>
      <c r="AM1223" s="10"/>
      <c r="AN1223" s="10"/>
      <c r="AO1223" s="10"/>
      <c r="AP1223" s="10"/>
      <c r="AQ1223" s="10"/>
      <c r="AR1223" s="10"/>
      <c r="AS1223" s="10"/>
      <c r="AT1223" s="10"/>
      <c r="AU1223" s="10"/>
      <c r="AV1223" s="10"/>
      <c r="AW1223" s="10"/>
      <c r="AX1223" s="10"/>
      <c r="AY1223" s="10"/>
      <c r="AZ1223" s="10"/>
      <c r="BA1223" s="10"/>
      <c r="BB1223" s="10"/>
      <c r="BC1223" s="10"/>
      <c r="BD1223" s="10"/>
      <c r="BE1223" s="173"/>
    </row>
    <row r="1224" spans="1:57">
      <c r="A1224" s="691">
        <v>0.4826388888888889</v>
      </c>
      <c r="B1224" s="10">
        <v>22.55</v>
      </c>
      <c r="C1224" s="10">
        <v>23.69</v>
      </c>
      <c r="D1224" s="10">
        <v>23.26</v>
      </c>
      <c r="E1224" s="10">
        <v>22.4</v>
      </c>
      <c r="F1224" s="10">
        <v>22.74</v>
      </c>
      <c r="G1224" s="10">
        <v>24.75</v>
      </c>
      <c r="H1224" s="10">
        <v>22.31</v>
      </c>
      <c r="I1224" s="10">
        <v>20.13</v>
      </c>
      <c r="J1224" s="13">
        <v>20.010000000000002</v>
      </c>
      <c r="K1224" s="10">
        <v>23.07</v>
      </c>
      <c r="L1224" s="10">
        <v>25.76</v>
      </c>
      <c r="M1224" s="10">
        <v>22.84</v>
      </c>
      <c r="N1224" s="10">
        <v>24.8</v>
      </c>
      <c r="O1224" s="10">
        <v>23.74</v>
      </c>
      <c r="P1224" s="10">
        <v>24.27</v>
      </c>
      <c r="Q1224" s="10">
        <v>20.079999999999998</v>
      </c>
      <c r="R1224" s="676"/>
      <c r="S1224" s="692">
        <v>0.4826388888888889</v>
      </c>
      <c r="T1224" s="10">
        <f t="shared" si="85"/>
        <v>1.9999999999999574E-2</v>
      </c>
      <c r="U1224" s="10">
        <f t="shared" si="84"/>
        <v>0</v>
      </c>
      <c r="V1224" s="10">
        <f t="shared" si="84"/>
        <v>0</v>
      </c>
      <c r="W1224" s="10">
        <f t="shared" si="84"/>
        <v>0</v>
      </c>
      <c r="X1224" s="10">
        <f t="shared" si="84"/>
        <v>0</v>
      </c>
      <c r="Y1224" s="10">
        <f t="shared" si="84"/>
        <v>0</v>
      </c>
      <c r="Z1224" s="10">
        <f t="shared" si="84"/>
        <v>0</v>
      </c>
      <c r="AA1224" s="10">
        <f t="shared" si="84"/>
        <v>0</v>
      </c>
      <c r="AB1224" s="13">
        <f t="shared" si="84"/>
        <v>0</v>
      </c>
      <c r="AC1224" s="10">
        <f t="shared" si="84"/>
        <v>1.0000000000001563E-2</v>
      </c>
      <c r="AD1224" s="10">
        <f t="shared" si="83"/>
        <v>0</v>
      </c>
      <c r="AE1224" s="10">
        <f t="shared" si="83"/>
        <v>0</v>
      </c>
      <c r="AF1224" s="10">
        <f t="shared" si="83"/>
        <v>0</v>
      </c>
      <c r="AG1224" s="10">
        <f t="shared" si="83"/>
        <v>0</v>
      </c>
      <c r="AH1224" s="10">
        <f t="shared" si="83"/>
        <v>0</v>
      </c>
      <c r="AI1224" s="10">
        <f t="shared" si="83"/>
        <v>0</v>
      </c>
      <c r="AJ1224" s="10"/>
      <c r="AK1224" s="10"/>
      <c r="AL1224" s="10"/>
      <c r="AM1224" s="10"/>
      <c r="AN1224" s="10"/>
      <c r="AO1224" s="10"/>
      <c r="AP1224" s="10"/>
      <c r="AQ1224" s="10"/>
      <c r="AR1224" s="10"/>
      <c r="AS1224" s="10"/>
      <c r="AT1224" s="10"/>
      <c r="AU1224" s="10"/>
      <c r="AV1224" s="10"/>
      <c r="AW1224" s="10"/>
      <c r="AX1224" s="10"/>
      <c r="AY1224" s="10"/>
      <c r="AZ1224" s="10"/>
      <c r="BA1224" s="10"/>
      <c r="BB1224" s="10"/>
      <c r="BC1224" s="10"/>
      <c r="BD1224" s="10"/>
      <c r="BE1224" s="173"/>
    </row>
    <row r="1225" spans="1:57">
      <c r="A1225" s="691">
        <v>0.4861111111111111</v>
      </c>
      <c r="B1225" s="10">
        <v>22.55</v>
      </c>
      <c r="C1225" s="10">
        <v>23.69</v>
      </c>
      <c r="D1225" s="10">
        <v>23.26</v>
      </c>
      <c r="E1225" s="10">
        <v>22.4</v>
      </c>
      <c r="F1225" s="10">
        <v>22.74</v>
      </c>
      <c r="G1225" s="10">
        <v>24.75</v>
      </c>
      <c r="H1225" s="10">
        <v>22.31</v>
      </c>
      <c r="I1225" s="10">
        <v>20.13</v>
      </c>
      <c r="J1225" s="13">
        <v>20.010000000000002</v>
      </c>
      <c r="K1225" s="10">
        <v>23.07</v>
      </c>
      <c r="L1225" s="10">
        <v>25.76</v>
      </c>
      <c r="M1225" s="10">
        <v>22.84</v>
      </c>
      <c r="N1225" s="10">
        <v>24.8</v>
      </c>
      <c r="O1225" s="10">
        <v>23.74</v>
      </c>
      <c r="P1225" s="10">
        <v>24.27</v>
      </c>
      <c r="Q1225" s="10">
        <v>20.079999999999998</v>
      </c>
      <c r="R1225" s="676"/>
      <c r="S1225" s="692">
        <v>0.4861111111111111</v>
      </c>
      <c r="T1225" s="10">
        <f t="shared" si="85"/>
        <v>0</v>
      </c>
      <c r="U1225" s="10">
        <f t="shared" si="84"/>
        <v>0</v>
      </c>
      <c r="V1225" s="10">
        <f t="shared" si="84"/>
        <v>0</v>
      </c>
      <c r="W1225" s="10">
        <f t="shared" si="84"/>
        <v>0</v>
      </c>
      <c r="X1225" s="10">
        <f t="shared" si="84"/>
        <v>0</v>
      </c>
      <c r="Y1225" s="10">
        <f t="shared" si="84"/>
        <v>0</v>
      </c>
      <c r="Z1225" s="10">
        <f t="shared" si="84"/>
        <v>0</v>
      </c>
      <c r="AA1225" s="10">
        <f t="shared" si="84"/>
        <v>0</v>
      </c>
      <c r="AB1225" s="13">
        <f t="shared" si="84"/>
        <v>0</v>
      </c>
      <c r="AC1225" s="10">
        <f t="shared" si="84"/>
        <v>0</v>
      </c>
      <c r="AD1225" s="10">
        <f t="shared" si="83"/>
        <v>0</v>
      </c>
      <c r="AE1225" s="10">
        <f t="shared" si="83"/>
        <v>0</v>
      </c>
      <c r="AF1225" s="10">
        <f t="shared" si="83"/>
        <v>0</v>
      </c>
      <c r="AG1225" s="10">
        <f t="shared" si="83"/>
        <v>0</v>
      </c>
      <c r="AH1225" s="10">
        <f t="shared" si="83"/>
        <v>0</v>
      </c>
      <c r="AI1225" s="10">
        <f t="shared" si="83"/>
        <v>0</v>
      </c>
      <c r="AJ1225" s="10"/>
      <c r="AK1225" s="10"/>
      <c r="AL1225" s="10"/>
      <c r="AM1225" s="10"/>
      <c r="AN1225" s="10"/>
      <c r="AO1225" s="10"/>
      <c r="AP1225" s="10"/>
      <c r="AQ1225" s="10"/>
      <c r="AR1225" s="10"/>
      <c r="AS1225" s="10"/>
      <c r="AT1225" s="10"/>
      <c r="AU1225" s="10"/>
      <c r="AV1225" s="10"/>
      <c r="AW1225" s="10"/>
      <c r="AX1225" s="10"/>
      <c r="AY1225" s="10"/>
      <c r="AZ1225" s="10"/>
      <c r="BA1225" s="10"/>
      <c r="BB1225" s="10"/>
      <c r="BC1225" s="10"/>
      <c r="BD1225" s="10"/>
      <c r="BE1225" s="173"/>
    </row>
    <row r="1226" spans="1:57">
      <c r="A1226" s="691">
        <v>0.48958333333333331</v>
      </c>
      <c r="B1226" s="10">
        <v>22.55</v>
      </c>
      <c r="C1226" s="10">
        <v>23.69</v>
      </c>
      <c r="D1226" s="10">
        <v>23.26</v>
      </c>
      <c r="E1226" s="10">
        <v>22.4</v>
      </c>
      <c r="F1226" s="10">
        <v>22.74</v>
      </c>
      <c r="G1226" s="10">
        <v>24.75</v>
      </c>
      <c r="H1226" s="10">
        <v>22.31</v>
      </c>
      <c r="I1226" s="10">
        <v>20.13</v>
      </c>
      <c r="J1226" s="13">
        <v>20.010000000000002</v>
      </c>
      <c r="K1226" s="10">
        <v>23.07</v>
      </c>
      <c r="L1226" s="10">
        <v>25.76</v>
      </c>
      <c r="M1226" s="10">
        <v>22.84</v>
      </c>
      <c r="N1226" s="10">
        <v>24.8</v>
      </c>
      <c r="O1226" s="10">
        <v>23.74</v>
      </c>
      <c r="P1226" s="10">
        <v>24.27</v>
      </c>
      <c r="Q1226" s="10">
        <v>20.079999999999998</v>
      </c>
      <c r="R1226" s="676"/>
      <c r="S1226" s="692">
        <v>0.48958333333333331</v>
      </c>
      <c r="T1226" s="10">
        <f t="shared" si="85"/>
        <v>0</v>
      </c>
      <c r="U1226" s="10">
        <f t="shared" si="84"/>
        <v>0</v>
      </c>
      <c r="V1226" s="10">
        <f t="shared" si="84"/>
        <v>0</v>
      </c>
      <c r="W1226" s="10">
        <f t="shared" si="84"/>
        <v>0</v>
      </c>
      <c r="X1226" s="10">
        <f t="shared" si="84"/>
        <v>0</v>
      </c>
      <c r="Y1226" s="10">
        <f t="shared" si="84"/>
        <v>0</v>
      </c>
      <c r="Z1226" s="10">
        <f t="shared" si="84"/>
        <v>0</v>
      </c>
      <c r="AA1226" s="10">
        <f t="shared" si="84"/>
        <v>0</v>
      </c>
      <c r="AB1226" s="13">
        <f t="shared" si="84"/>
        <v>0</v>
      </c>
      <c r="AC1226" s="10">
        <f t="shared" si="84"/>
        <v>0</v>
      </c>
      <c r="AD1226" s="10">
        <f t="shared" si="83"/>
        <v>0</v>
      </c>
      <c r="AE1226" s="10">
        <f t="shared" si="83"/>
        <v>0</v>
      </c>
      <c r="AF1226" s="10">
        <f t="shared" si="83"/>
        <v>0</v>
      </c>
      <c r="AG1226" s="10">
        <f t="shared" si="83"/>
        <v>0</v>
      </c>
      <c r="AH1226" s="10">
        <f t="shared" si="83"/>
        <v>0</v>
      </c>
      <c r="AI1226" s="10">
        <f t="shared" si="83"/>
        <v>0</v>
      </c>
      <c r="AJ1226" s="10"/>
      <c r="AK1226" s="10"/>
      <c r="AL1226" s="10"/>
      <c r="AM1226" s="10"/>
      <c r="AN1226" s="10"/>
      <c r="AO1226" s="10"/>
      <c r="AP1226" s="10"/>
      <c r="AQ1226" s="10"/>
      <c r="AR1226" s="10"/>
      <c r="AS1226" s="10"/>
      <c r="AT1226" s="10"/>
      <c r="AU1226" s="10"/>
      <c r="AV1226" s="10"/>
      <c r="AW1226" s="10"/>
      <c r="AX1226" s="10"/>
      <c r="AY1226" s="10"/>
      <c r="AZ1226" s="10"/>
      <c r="BA1226" s="10"/>
      <c r="BB1226" s="10"/>
      <c r="BC1226" s="10"/>
      <c r="BD1226" s="10"/>
      <c r="BE1226" s="173"/>
    </row>
    <row r="1227" spans="1:57">
      <c r="A1227" s="691">
        <v>0.49305555555555558</v>
      </c>
      <c r="B1227" s="10">
        <v>22.55</v>
      </c>
      <c r="C1227" s="10">
        <v>23.69</v>
      </c>
      <c r="D1227" s="10">
        <v>23.26</v>
      </c>
      <c r="E1227" s="10">
        <v>22.4</v>
      </c>
      <c r="F1227" s="10">
        <v>22.74</v>
      </c>
      <c r="G1227" s="10">
        <v>24.75</v>
      </c>
      <c r="H1227" s="10">
        <v>22.31</v>
      </c>
      <c r="I1227" s="10">
        <v>20.21</v>
      </c>
      <c r="J1227" s="13">
        <v>20.010000000000002</v>
      </c>
      <c r="K1227" s="10">
        <v>23.07</v>
      </c>
      <c r="L1227" s="10">
        <v>25.76</v>
      </c>
      <c r="M1227" s="10">
        <v>22.84</v>
      </c>
      <c r="N1227" s="10">
        <v>24.8</v>
      </c>
      <c r="O1227" s="10">
        <v>23.74</v>
      </c>
      <c r="P1227" s="10">
        <v>24.27</v>
      </c>
      <c r="Q1227" s="10">
        <v>20.079999999999998</v>
      </c>
      <c r="R1227" s="676"/>
      <c r="S1227" s="692">
        <v>0.49305555555555558</v>
      </c>
      <c r="T1227" s="10">
        <f t="shared" si="85"/>
        <v>0</v>
      </c>
      <c r="U1227" s="10">
        <f t="shared" si="84"/>
        <v>0</v>
      </c>
      <c r="V1227" s="10">
        <f t="shared" si="84"/>
        <v>0</v>
      </c>
      <c r="W1227" s="10">
        <f t="shared" si="84"/>
        <v>0</v>
      </c>
      <c r="X1227" s="10">
        <f t="shared" si="84"/>
        <v>0</v>
      </c>
      <c r="Y1227" s="10">
        <f t="shared" si="84"/>
        <v>0</v>
      </c>
      <c r="Z1227" s="10">
        <f t="shared" si="84"/>
        <v>0</v>
      </c>
      <c r="AA1227" s="10">
        <f t="shared" si="84"/>
        <v>8.0000000000001847E-2</v>
      </c>
      <c r="AB1227" s="13">
        <f t="shared" si="84"/>
        <v>0</v>
      </c>
      <c r="AC1227" s="10">
        <f t="shared" si="84"/>
        <v>0</v>
      </c>
      <c r="AD1227" s="10">
        <f t="shared" si="83"/>
        <v>0</v>
      </c>
      <c r="AE1227" s="10">
        <f t="shared" si="83"/>
        <v>0</v>
      </c>
      <c r="AF1227" s="10">
        <f t="shared" si="83"/>
        <v>0</v>
      </c>
      <c r="AG1227" s="10">
        <f t="shared" si="83"/>
        <v>0</v>
      </c>
      <c r="AH1227" s="10">
        <f t="shared" si="83"/>
        <v>0</v>
      </c>
      <c r="AI1227" s="10">
        <f t="shared" si="83"/>
        <v>0</v>
      </c>
      <c r="AJ1227" s="10"/>
      <c r="AK1227" s="10"/>
      <c r="AL1227" s="10"/>
      <c r="AM1227" s="10"/>
      <c r="AN1227" s="10"/>
      <c r="AO1227" s="10"/>
      <c r="AP1227" s="10"/>
      <c r="AQ1227" s="10"/>
      <c r="AR1227" s="10"/>
      <c r="AS1227" s="10"/>
      <c r="AT1227" s="10"/>
      <c r="AU1227" s="10"/>
      <c r="AV1227" s="10"/>
      <c r="AW1227" s="10"/>
      <c r="AX1227" s="10"/>
      <c r="AY1227" s="10"/>
      <c r="AZ1227" s="10"/>
      <c r="BA1227" s="10"/>
      <c r="BB1227" s="10"/>
      <c r="BC1227" s="10"/>
      <c r="BD1227" s="10"/>
      <c r="BE1227" s="173"/>
    </row>
    <row r="1228" spans="1:57" ht="16" thickBot="1">
      <c r="A1228" s="691">
        <v>0.49652777777777773</v>
      </c>
      <c r="B1228" s="10">
        <v>22.55</v>
      </c>
      <c r="C1228" s="10">
        <v>23.69</v>
      </c>
      <c r="D1228" s="10">
        <v>23.26</v>
      </c>
      <c r="E1228" s="10">
        <v>22.42</v>
      </c>
      <c r="F1228" s="10">
        <v>22.74</v>
      </c>
      <c r="G1228" s="10">
        <v>24.78</v>
      </c>
      <c r="H1228" s="10">
        <v>22.32</v>
      </c>
      <c r="I1228" s="10">
        <v>20.239999999999998</v>
      </c>
      <c r="J1228" s="13">
        <v>20.010000000000002</v>
      </c>
      <c r="K1228" s="10">
        <v>23.07</v>
      </c>
      <c r="L1228" s="10">
        <v>25.76</v>
      </c>
      <c r="M1228" s="10">
        <v>22.84</v>
      </c>
      <c r="N1228" s="10">
        <v>24.8</v>
      </c>
      <c r="O1228" s="10">
        <v>23.74</v>
      </c>
      <c r="P1228" s="10">
        <v>24.27</v>
      </c>
      <c r="Q1228" s="10">
        <v>20.079999999999998</v>
      </c>
      <c r="R1228" s="676"/>
      <c r="S1228" s="692">
        <v>0.49652777777777773</v>
      </c>
      <c r="T1228" s="10">
        <f t="shared" si="85"/>
        <v>0</v>
      </c>
      <c r="U1228" s="10">
        <f t="shared" si="84"/>
        <v>0</v>
      </c>
      <c r="V1228" s="10">
        <f t="shared" si="84"/>
        <v>0</v>
      </c>
      <c r="W1228" s="10">
        <f t="shared" si="84"/>
        <v>2.0000000000003126E-2</v>
      </c>
      <c r="X1228" s="10">
        <f t="shared" si="84"/>
        <v>0</v>
      </c>
      <c r="Y1228" s="10">
        <f t="shared" si="84"/>
        <v>3.0000000000001137E-2</v>
      </c>
      <c r="Z1228" s="10">
        <f t="shared" si="84"/>
        <v>1.0000000000001563E-2</v>
      </c>
      <c r="AA1228" s="10">
        <f t="shared" si="84"/>
        <v>2.9999999999997584E-2</v>
      </c>
      <c r="AB1228" s="13">
        <f t="shared" si="84"/>
        <v>0</v>
      </c>
      <c r="AC1228" s="10">
        <f t="shared" si="84"/>
        <v>0</v>
      </c>
      <c r="AD1228" s="10">
        <f t="shared" si="83"/>
        <v>0</v>
      </c>
      <c r="AE1228" s="10">
        <f t="shared" si="83"/>
        <v>0</v>
      </c>
      <c r="AF1228" s="10">
        <f t="shared" si="83"/>
        <v>0</v>
      </c>
      <c r="AG1228" s="10">
        <f t="shared" si="83"/>
        <v>0</v>
      </c>
      <c r="AH1228" s="10">
        <f t="shared" si="83"/>
        <v>0</v>
      </c>
      <c r="AI1228" s="10">
        <f t="shared" si="83"/>
        <v>0</v>
      </c>
      <c r="AJ1228" s="10"/>
      <c r="AK1228" s="10"/>
      <c r="AL1228" s="10"/>
      <c r="AM1228" s="10"/>
      <c r="AN1228" s="10"/>
      <c r="AO1228" s="10"/>
      <c r="AP1228" s="10"/>
      <c r="AQ1228" s="10"/>
      <c r="AR1228" s="10"/>
      <c r="AS1228" s="10"/>
      <c r="AT1228" s="10"/>
      <c r="AU1228" s="10"/>
      <c r="AV1228" s="10"/>
      <c r="AW1228" s="10"/>
      <c r="AX1228" s="10"/>
      <c r="AY1228" s="10"/>
      <c r="AZ1228" s="10"/>
      <c r="BA1228" s="10"/>
      <c r="BB1228" s="10"/>
      <c r="BC1228" s="10"/>
      <c r="BD1228" s="10"/>
      <c r="BE1228" s="173"/>
    </row>
    <row r="1229" spans="1:57" ht="16" thickTop="1">
      <c r="A1229" s="690">
        <v>0.5</v>
      </c>
      <c r="B1229" s="91">
        <v>22.55</v>
      </c>
      <c r="C1229" s="91">
        <v>23.69</v>
      </c>
      <c r="D1229" s="91">
        <v>23.26</v>
      </c>
      <c r="E1229" s="91">
        <v>22.42</v>
      </c>
      <c r="F1229" s="91">
        <v>22.74</v>
      </c>
      <c r="G1229" s="91">
        <v>24.78</v>
      </c>
      <c r="H1229" s="91">
        <v>22.32</v>
      </c>
      <c r="I1229" s="91">
        <v>20.239999999999998</v>
      </c>
      <c r="J1229" s="345">
        <v>20.010000000000002</v>
      </c>
      <c r="K1229" s="91">
        <v>23.07</v>
      </c>
      <c r="L1229" s="91">
        <v>25.76</v>
      </c>
      <c r="M1229" s="91">
        <v>22.84</v>
      </c>
      <c r="N1229" s="91">
        <v>24.8</v>
      </c>
      <c r="O1229" s="91">
        <v>23.74</v>
      </c>
      <c r="P1229" s="91">
        <v>24.27</v>
      </c>
      <c r="Q1229" s="91">
        <v>20.079999999999998</v>
      </c>
      <c r="R1229" s="676"/>
      <c r="S1229" s="673">
        <v>0.5</v>
      </c>
      <c r="T1229" s="91">
        <f t="shared" si="85"/>
        <v>0</v>
      </c>
      <c r="U1229" s="91">
        <f t="shared" si="84"/>
        <v>0</v>
      </c>
      <c r="V1229" s="91">
        <f t="shared" si="84"/>
        <v>0</v>
      </c>
      <c r="W1229" s="91">
        <f t="shared" si="84"/>
        <v>0</v>
      </c>
      <c r="X1229" s="91">
        <f t="shared" si="84"/>
        <v>0</v>
      </c>
      <c r="Y1229" s="91">
        <f t="shared" si="84"/>
        <v>0</v>
      </c>
      <c r="Z1229" s="91">
        <f t="shared" si="84"/>
        <v>0</v>
      </c>
      <c r="AA1229" s="91">
        <f t="shared" si="84"/>
        <v>0</v>
      </c>
      <c r="AB1229" s="345">
        <f t="shared" si="84"/>
        <v>0</v>
      </c>
      <c r="AC1229" s="91">
        <f t="shared" si="84"/>
        <v>0</v>
      </c>
      <c r="AD1229" s="91">
        <f t="shared" si="83"/>
        <v>0</v>
      </c>
      <c r="AE1229" s="91">
        <f t="shared" si="83"/>
        <v>0</v>
      </c>
      <c r="AF1229" s="91">
        <f t="shared" si="83"/>
        <v>0</v>
      </c>
      <c r="AG1229" s="91">
        <f t="shared" si="83"/>
        <v>0</v>
      </c>
      <c r="AH1229" s="91">
        <f t="shared" si="83"/>
        <v>0</v>
      </c>
      <c r="AI1229" s="91">
        <f t="shared" si="83"/>
        <v>0</v>
      </c>
      <c r="AJ1229" s="10"/>
      <c r="AK1229" s="10"/>
      <c r="AL1229" s="10"/>
      <c r="AM1229" s="10"/>
      <c r="AN1229" s="10"/>
      <c r="AO1229" s="10"/>
      <c r="AP1229" s="10"/>
      <c r="AQ1229" s="10"/>
      <c r="AR1229" s="10"/>
      <c r="AS1229" s="10"/>
      <c r="AT1229" s="10"/>
      <c r="AU1229" s="10"/>
      <c r="AV1229" s="10"/>
      <c r="AW1229" s="10"/>
      <c r="AX1229" s="10"/>
      <c r="AY1229" s="10"/>
      <c r="AZ1229" s="10"/>
      <c r="BA1229" s="10"/>
      <c r="BB1229" s="10"/>
      <c r="BC1229" s="10"/>
      <c r="BD1229" s="10"/>
      <c r="BE1229" s="173"/>
    </row>
    <row r="1230" spans="1:57">
      <c r="A1230" s="691">
        <v>0.50347222222222221</v>
      </c>
      <c r="B1230" s="10">
        <v>22.55</v>
      </c>
      <c r="C1230" s="10">
        <v>23.69</v>
      </c>
      <c r="D1230" s="10">
        <v>23.26</v>
      </c>
      <c r="E1230" s="10">
        <v>22.42</v>
      </c>
      <c r="F1230" s="10">
        <v>22.74</v>
      </c>
      <c r="G1230" s="10">
        <v>24.78</v>
      </c>
      <c r="H1230" s="10">
        <v>22.32</v>
      </c>
      <c r="I1230" s="10">
        <v>20.239999999999998</v>
      </c>
      <c r="J1230" s="13">
        <v>20.010000000000002</v>
      </c>
      <c r="K1230" s="10">
        <v>23.07</v>
      </c>
      <c r="L1230" s="10">
        <v>25.76</v>
      </c>
      <c r="M1230" s="10">
        <v>22.84</v>
      </c>
      <c r="N1230" s="10">
        <v>24.8</v>
      </c>
      <c r="O1230" s="10">
        <v>23.74</v>
      </c>
      <c r="P1230" s="10">
        <v>24.27</v>
      </c>
      <c r="Q1230" s="10">
        <v>20.079999999999998</v>
      </c>
      <c r="R1230" s="676"/>
      <c r="S1230" s="692">
        <v>0.50347222222222221</v>
      </c>
      <c r="T1230" s="10">
        <f t="shared" si="85"/>
        <v>0</v>
      </c>
      <c r="U1230" s="10">
        <f t="shared" si="84"/>
        <v>0</v>
      </c>
      <c r="V1230" s="10">
        <f t="shared" si="84"/>
        <v>0</v>
      </c>
      <c r="W1230" s="10">
        <f t="shared" si="84"/>
        <v>0</v>
      </c>
      <c r="X1230" s="10">
        <f t="shared" si="84"/>
        <v>0</v>
      </c>
      <c r="Y1230" s="10">
        <f t="shared" si="84"/>
        <v>0</v>
      </c>
      <c r="Z1230" s="10">
        <f t="shared" si="84"/>
        <v>0</v>
      </c>
      <c r="AA1230" s="10">
        <f t="shared" si="84"/>
        <v>0</v>
      </c>
      <c r="AB1230" s="13">
        <f t="shared" si="84"/>
        <v>0</v>
      </c>
      <c r="AC1230" s="10">
        <f t="shared" si="84"/>
        <v>0</v>
      </c>
      <c r="AD1230" s="10">
        <f t="shared" si="83"/>
        <v>0</v>
      </c>
      <c r="AE1230" s="10">
        <f t="shared" si="83"/>
        <v>0</v>
      </c>
      <c r="AF1230" s="10">
        <f t="shared" si="83"/>
        <v>0</v>
      </c>
      <c r="AG1230" s="10">
        <f t="shared" ref="AG1230:AI1293" si="86">O1230-O1229</f>
        <v>0</v>
      </c>
      <c r="AH1230" s="10">
        <f t="shared" si="86"/>
        <v>0</v>
      </c>
      <c r="AI1230" s="10">
        <f t="shared" si="86"/>
        <v>0</v>
      </c>
      <c r="AJ1230" s="10"/>
      <c r="AK1230" s="10"/>
      <c r="AL1230" s="10"/>
      <c r="AM1230" s="10"/>
      <c r="AN1230" s="10"/>
      <c r="AO1230" s="10"/>
      <c r="AP1230" s="10"/>
      <c r="AQ1230" s="10"/>
      <c r="AR1230" s="10"/>
      <c r="AS1230" s="10"/>
      <c r="AT1230" s="10"/>
      <c r="AU1230" s="10"/>
      <c r="AV1230" s="10"/>
      <c r="AW1230" s="10"/>
      <c r="AX1230" s="10"/>
      <c r="AY1230" s="10"/>
      <c r="AZ1230" s="10"/>
      <c r="BA1230" s="10"/>
      <c r="BB1230" s="10"/>
      <c r="BC1230" s="10"/>
      <c r="BD1230" s="10"/>
      <c r="BE1230" s="173"/>
    </row>
    <row r="1231" spans="1:57">
      <c r="A1231" s="691">
        <v>0.50694444444444442</v>
      </c>
      <c r="B1231" s="10">
        <v>22.55</v>
      </c>
      <c r="C1231" s="10">
        <v>23.69</v>
      </c>
      <c r="D1231" s="10">
        <v>23.26</v>
      </c>
      <c r="E1231" s="10">
        <v>22.43</v>
      </c>
      <c r="F1231" s="10">
        <v>22.74</v>
      </c>
      <c r="G1231" s="10">
        <v>24.78</v>
      </c>
      <c r="H1231" s="10">
        <v>22.32</v>
      </c>
      <c r="I1231" s="10">
        <v>20.239999999999998</v>
      </c>
      <c r="J1231" s="13">
        <v>20.010000000000002</v>
      </c>
      <c r="K1231" s="10">
        <v>23.07</v>
      </c>
      <c r="L1231" s="10">
        <v>25.76</v>
      </c>
      <c r="M1231" s="10">
        <v>22.84</v>
      </c>
      <c r="N1231" s="10">
        <v>24.8</v>
      </c>
      <c r="O1231" s="10">
        <v>23.74</v>
      </c>
      <c r="P1231" s="10">
        <v>24.27</v>
      </c>
      <c r="Q1231" s="10">
        <v>20.079999999999998</v>
      </c>
      <c r="R1231" s="676"/>
      <c r="S1231" s="692">
        <v>0.50694444444444442</v>
      </c>
      <c r="T1231" s="10">
        <f t="shared" si="85"/>
        <v>0</v>
      </c>
      <c r="U1231" s="10">
        <f t="shared" si="84"/>
        <v>0</v>
      </c>
      <c r="V1231" s="10">
        <f t="shared" si="84"/>
        <v>0</v>
      </c>
      <c r="W1231" s="10">
        <f t="shared" si="84"/>
        <v>9.9999999999980105E-3</v>
      </c>
      <c r="X1231" s="10">
        <f t="shared" si="84"/>
        <v>0</v>
      </c>
      <c r="Y1231" s="10">
        <f t="shared" si="84"/>
        <v>0</v>
      </c>
      <c r="Z1231" s="10">
        <f t="shared" si="84"/>
        <v>0</v>
      </c>
      <c r="AA1231" s="10">
        <f t="shared" si="84"/>
        <v>0</v>
      </c>
      <c r="AB1231" s="13">
        <f t="shared" si="84"/>
        <v>0</v>
      </c>
      <c r="AC1231" s="10">
        <f t="shared" si="84"/>
        <v>0</v>
      </c>
      <c r="AD1231" s="10">
        <f t="shared" si="84"/>
        <v>0</v>
      </c>
      <c r="AE1231" s="10">
        <f t="shared" si="84"/>
        <v>0</v>
      </c>
      <c r="AF1231" s="10">
        <f t="shared" si="84"/>
        <v>0</v>
      </c>
      <c r="AG1231" s="10">
        <f t="shared" si="86"/>
        <v>0</v>
      </c>
      <c r="AH1231" s="10">
        <f t="shared" si="86"/>
        <v>0</v>
      </c>
      <c r="AI1231" s="10">
        <f t="shared" si="86"/>
        <v>0</v>
      </c>
      <c r="AJ1231" s="10"/>
      <c r="AK1231" s="10"/>
      <c r="AL1231" s="10"/>
      <c r="AM1231" s="10"/>
      <c r="AN1231" s="10"/>
      <c r="AO1231" s="10"/>
      <c r="AP1231" s="10"/>
      <c r="AQ1231" s="10"/>
      <c r="AR1231" s="10"/>
      <c r="AS1231" s="10"/>
      <c r="AT1231" s="10"/>
      <c r="AU1231" s="10"/>
      <c r="AV1231" s="10"/>
      <c r="AW1231" s="10"/>
      <c r="AX1231" s="10"/>
      <c r="AY1231" s="10"/>
      <c r="AZ1231" s="10"/>
      <c r="BA1231" s="10"/>
      <c r="BB1231" s="10"/>
      <c r="BC1231" s="10"/>
      <c r="BD1231" s="10"/>
      <c r="BE1231" s="173"/>
    </row>
    <row r="1232" spans="1:57">
      <c r="A1232" s="691">
        <v>0.51041666666666663</v>
      </c>
      <c r="B1232" s="10">
        <v>22.55</v>
      </c>
      <c r="C1232" s="10">
        <v>23.72</v>
      </c>
      <c r="D1232" s="10">
        <v>23.26</v>
      </c>
      <c r="E1232" s="10">
        <v>22.43</v>
      </c>
      <c r="F1232" s="10">
        <v>22.74</v>
      </c>
      <c r="G1232" s="10">
        <v>24.78</v>
      </c>
      <c r="H1232" s="10">
        <v>22.32</v>
      </c>
      <c r="I1232" s="10">
        <v>20.239999999999998</v>
      </c>
      <c r="J1232" s="13">
        <v>20.010000000000002</v>
      </c>
      <c r="K1232" s="10">
        <v>23.07</v>
      </c>
      <c r="L1232" s="10">
        <v>25.76</v>
      </c>
      <c r="M1232" s="10">
        <v>22.84</v>
      </c>
      <c r="N1232" s="10">
        <v>24.8</v>
      </c>
      <c r="O1232" s="10">
        <v>23.74</v>
      </c>
      <c r="P1232" s="10">
        <v>24.27</v>
      </c>
      <c r="Q1232" s="10">
        <v>20.079999999999998</v>
      </c>
      <c r="R1232" s="676"/>
      <c r="S1232" s="692">
        <v>0.51041666666666663</v>
      </c>
      <c r="T1232" s="10">
        <f t="shared" si="85"/>
        <v>0</v>
      </c>
      <c r="U1232" s="10">
        <f t="shared" si="84"/>
        <v>2.9999999999997584E-2</v>
      </c>
      <c r="V1232" s="10">
        <f t="shared" si="84"/>
        <v>0</v>
      </c>
      <c r="W1232" s="10">
        <f t="shared" si="84"/>
        <v>0</v>
      </c>
      <c r="X1232" s="10">
        <f t="shared" si="84"/>
        <v>0</v>
      </c>
      <c r="Y1232" s="10">
        <f t="shared" si="84"/>
        <v>0</v>
      </c>
      <c r="Z1232" s="10">
        <f t="shared" si="84"/>
        <v>0</v>
      </c>
      <c r="AA1232" s="10">
        <f t="shared" si="84"/>
        <v>0</v>
      </c>
      <c r="AB1232" s="13">
        <f t="shared" si="84"/>
        <v>0</v>
      </c>
      <c r="AC1232" s="10">
        <f t="shared" si="84"/>
        <v>0</v>
      </c>
      <c r="AD1232" s="10">
        <f t="shared" si="84"/>
        <v>0</v>
      </c>
      <c r="AE1232" s="10">
        <f t="shared" si="84"/>
        <v>0</v>
      </c>
      <c r="AF1232" s="10">
        <f t="shared" si="84"/>
        <v>0</v>
      </c>
      <c r="AG1232" s="10">
        <f t="shared" si="86"/>
        <v>0</v>
      </c>
      <c r="AH1232" s="10">
        <f t="shared" si="86"/>
        <v>0</v>
      </c>
      <c r="AI1232" s="10">
        <f t="shared" si="86"/>
        <v>0</v>
      </c>
      <c r="AJ1232" s="10"/>
      <c r="AK1232" s="10"/>
      <c r="AL1232" s="10"/>
      <c r="AM1232" s="10"/>
      <c r="AN1232" s="10"/>
      <c r="AO1232" s="10"/>
      <c r="AP1232" s="10"/>
      <c r="AQ1232" s="10"/>
      <c r="AR1232" s="10"/>
      <c r="AS1232" s="10"/>
      <c r="AT1232" s="10"/>
      <c r="AU1232" s="10"/>
      <c r="AV1232" s="10"/>
      <c r="AW1232" s="10"/>
      <c r="AX1232" s="10"/>
      <c r="AY1232" s="10"/>
      <c r="AZ1232" s="10"/>
      <c r="BA1232" s="10"/>
      <c r="BB1232" s="10"/>
      <c r="BC1232" s="10"/>
      <c r="BD1232" s="10"/>
      <c r="BE1232" s="173"/>
    </row>
    <row r="1233" spans="1:57">
      <c r="A1233" s="691">
        <v>0.51388888888888895</v>
      </c>
      <c r="B1233" s="10">
        <v>22.55</v>
      </c>
      <c r="C1233" s="10">
        <v>23.72</v>
      </c>
      <c r="D1233" s="10">
        <v>23.26</v>
      </c>
      <c r="E1233" s="10">
        <v>22.43</v>
      </c>
      <c r="F1233" s="10">
        <v>22.74</v>
      </c>
      <c r="G1233" s="10">
        <v>24.78</v>
      </c>
      <c r="H1233" s="10">
        <v>22.32</v>
      </c>
      <c r="I1233" s="10">
        <v>20.239999999999998</v>
      </c>
      <c r="J1233" s="13">
        <v>20.010000000000002</v>
      </c>
      <c r="K1233" s="10">
        <v>23.07</v>
      </c>
      <c r="L1233" s="10">
        <v>25.76</v>
      </c>
      <c r="M1233" s="10">
        <v>22.84</v>
      </c>
      <c r="N1233" s="10">
        <v>24.8</v>
      </c>
      <c r="O1233" s="10">
        <v>23.74</v>
      </c>
      <c r="P1233" s="10">
        <v>24.27</v>
      </c>
      <c r="Q1233" s="10">
        <v>20.079999999999998</v>
      </c>
      <c r="R1233" s="676"/>
      <c r="S1233" s="692">
        <v>0.51388888888888895</v>
      </c>
      <c r="T1233" s="10">
        <f t="shared" si="85"/>
        <v>0</v>
      </c>
      <c r="U1233" s="10">
        <f t="shared" si="84"/>
        <v>0</v>
      </c>
      <c r="V1233" s="10">
        <f t="shared" si="84"/>
        <v>0</v>
      </c>
      <c r="W1233" s="10">
        <f t="shared" si="84"/>
        <v>0</v>
      </c>
      <c r="X1233" s="10">
        <f t="shared" si="84"/>
        <v>0</v>
      </c>
      <c r="Y1233" s="10">
        <f t="shared" si="84"/>
        <v>0</v>
      </c>
      <c r="Z1233" s="10">
        <f t="shared" si="84"/>
        <v>0</v>
      </c>
      <c r="AA1233" s="10">
        <f t="shared" ref="AA1233:AF1275" si="87">I1233-I1232</f>
        <v>0</v>
      </c>
      <c r="AB1233" s="13">
        <f t="shared" si="87"/>
        <v>0</v>
      </c>
      <c r="AC1233" s="10">
        <f t="shared" si="87"/>
        <v>0</v>
      </c>
      <c r="AD1233" s="10">
        <f t="shared" si="87"/>
        <v>0</v>
      </c>
      <c r="AE1233" s="10">
        <f t="shared" si="87"/>
        <v>0</v>
      </c>
      <c r="AF1233" s="10">
        <f t="shared" si="87"/>
        <v>0</v>
      </c>
      <c r="AG1233" s="10">
        <f t="shared" si="86"/>
        <v>0</v>
      </c>
      <c r="AH1233" s="10">
        <f t="shared" si="86"/>
        <v>0</v>
      </c>
      <c r="AI1233" s="10">
        <f t="shared" si="86"/>
        <v>0</v>
      </c>
      <c r="AJ1233" s="10"/>
      <c r="AK1233" s="10"/>
      <c r="AL1233" s="10"/>
      <c r="AM1233" s="10"/>
      <c r="AN1233" s="10"/>
      <c r="AO1233" s="10"/>
      <c r="AP1233" s="10"/>
      <c r="AQ1233" s="10"/>
      <c r="AR1233" s="10"/>
      <c r="AS1233" s="10"/>
      <c r="AT1233" s="10"/>
      <c r="AU1233" s="10"/>
      <c r="AV1233" s="10"/>
      <c r="AW1233" s="10"/>
      <c r="AX1233" s="10"/>
      <c r="AY1233" s="10"/>
      <c r="AZ1233" s="10"/>
      <c r="BA1233" s="10"/>
      <c r="BB1233" s="10"/>
      <c r="BC1233" s="10"/>
      <c r="BD1233" s="10"/>
      <c r="BE1233" s="173"/>
    </row>
    <row r="1234" spans="1:57">
      <c r="A1234" s="691">
        <v>0.51736111111111105</v>
      </c>
      <c r="B1234" s="10">
        <v>22.55</v>
      </c>
      <c r="C1234" s="10">
        <v>23.72</v>
      </c>
      <c r="D1234" s="10">
        <v>23.26</v>
      </c>
      <c r="E1234" s="10">
        <v>22.43</v>
      </c>
      <c r="F1234" s="10">
        <v>22.74</v>
      </c>
      <c r="G1234" s="10">
        <v>25.12</v>
      </c>
      <c r="H1234" s="10">
        <v>22.32</v>
      </c>
      <c r="I1234" s="10">
        <v>20.239999999999998</v>
      </c>
      <c r="J1234" s="13">
        <v>20.010000000000002</v>
      </c>
      <c r="K1234" s="10">
        <v>23.07</v>
      </c>
      <c r="L1234" s="10">
        <v>25.76</v>
      </c>
      <c r="M1234" s="10">
        <v>22.84</v>
      </c>
      <c r="N1234" s="10">
        <v>24.8</v>
      </c>
      <c r="O1234" s="10">
        <v>23.74</v>
      </c>
      <c r="P1234" s="10">
        <v>24.27</v>
      </c>
      <c r="Q1234" s="10">
        <v>20.079999999999998</v>
      </c>
      <c r="R1234" s="676"/>
      <c r="S1234" s="692">
        <v>0.51736111111111105</v>
      </c>
      <c r="T1234" s="10">
        <f t="shared" si="85"/>
        <v>0</v>
      </c>
      <c r="U1234" s="10">
        <f t="shared" si="85"/>
        <v>0</v>
      </c>
      <c r="V1234" s="10">
        <f t="shared" si="85"/>
        <v>0</v>
      </c>
      <c r="W1234" s="10">
        <f t="shared" si="85"/>
        <v>0</v>
      </c>
      <c r="X1234" s="10">
        <f t="shared" si="85"/>
        <v>0</v>
      </c>
      <c r="Y1234" s="10">
        <f t="shared" si="85"/>
        <v>0.33999999999999986</v>
      </c>
      <c r="Z1234" s="10">
        <f t="shared" si="85"/>
        <v>0</v>
      </c>
      <c r="AA1234" s="10">
        <f t="shared" si="87"/>
        <v>0</v>
      </c>
      <c r="AB1234" s="13">
        <f t="shared" si="87"/>
        <v>0</v>
      </c>
      <c r="AC1234" s="10">
        <f t="shared" si="87"/>
        <v>0</v>
      </c>
      <c r="AD1234" s="10">
        <f t="shared" si="87"/>
        <v>0</v>
      </c>
      <c r="AE1234" s="10">
        <f t="shared" si="87"/>
        <v>0</v>
      </c>
      <c r="AF1234" s="10">
        <f t="shared" si="87"/>
        <v>0</v>
      </c>
      <c r="AG1234" s="10">
        <f t="shared" si="86"/>
        <v>0</v>
      </c>
      <c r="AH1234" s="10">
        <f t="shared" si="86"/>
        <v>0</v>
      </c>
      <c r="AI1234" s="10">
        <f t="shared" si="86"/>
        <v>0</v>
      </c>
      <c r="AJ1234" s="10"/>
      <c r="AK1234" s="10"/>
      <c r="AL1234" s="10"/>
      <c r="AM1234" s="10"/>
      <c r="AN1234" s="10"/>
      <c r="AO1234" s="10"/>
      <c r="AP1234" s="10"/>
      <c r="AQ1234" s="10"/>
      <c r="AR1234" s="10"/>
      <c r="AS1234" s="10"/>
      <c r="AT1234" s="10"/>
      <c r="AU1234" s="10"/>
      <c r="AV1234" s="10"/>
      <c r="AW1234" s="10"/>
      <c r="AX1234" s="10"/>
      <c r="AY1234" s="10"/>
      <c r="AZ1234" s="10"/>
      <c r="BA1234" s="10"/>
      <c r="BB1234" s="10"/>
      <c r="BC1234" s="10"/>
      <c r="BD1234" s="10"/>
      <c r="BE1234" s="173"/>
    </row>
    <row r="1235" spans="1:57">
      <c r="A1235" s="691">
        <v>0.52083333333333337</v>
      </c>
      <c r="B1235" s="10">
        <v>22.55</v>
      </c>
      <c r="C1235" s="10">
        <v>23.72</v>
      </c>
      <c r="D1235" s="10">
        <v>23.26</v>
      </c>
      <c r="E1235" s="10">
        <v>22.43</v>
      </c>
      <c r="F1235" s="10">
        <v>22.74</v>
      </c>
      <c r="G1235" s="10">
        <v>25.12</v>
      </c>
      <c r="H1235" s="10">
        <v>22.32</v>
      </c>
      <c r="I1235" s="10">
        <v>20.239999999999998</v>
      </c>
      <c r="J1235" s="13">
        <v>20.010000000000002</v>
      </c>
      <c r="K1235" s="10">
        <v>23.07</v>
      </c>
      <c r="L1235" s="10">
        <v>25.76</v>
      </c>
      <c r="M1235" s="10">
        <v>22.84</v>
      </c>
      <c r="N1235" s="10">
        <v>24.8</v>
      </c>
      <c r="O1235" s="10">
        <v>23.74</v>
      </c>
      <c r="P1235" s="10">
        <v>24.27</v>
      </c>
      <c r="Q1235" s="10">
        <v>20.079999999999998</v>
      </c>
      <c r="R1235" s="676"/>
      <c r="S1235" s="692">
        <v>0.52083333333333337</v>
      </c>
      <c r="T1235" s="10">
        <f t="shared" si="85"/>
        <v>0</v>
      </c>
      <c r="U1235" s="10">
        <f t="shared" si="85"/>
        <v>0</v>
      </c>
      <c r="V1235" s="10">
        <f t="shared" si="85"/>
        <v>0</v>
      </c>
      <c r="W1235" s="10">
        <f t="shared" si="85"/>
        <v>0</v>
      </c>
      <c r="X1235" s="10">
        <f t="shared" si="85"/>
        <v>0</v>
      </c>
      <c r="Y1235" s="10">
        <f t="shared" si="85"/>
        <v>0</v>
      </c>
      <c r="Z1235" s="10">
        <f t="shared" si="85"/>
        <v>0</v>
      </c>
      <c r="AA1235" s="10">
        <f t="shared" si="87"/>
        <v>0</v>
      </c>
      <c r="AB1235" s="13">
        <f t="shared" si="87"/>
        <v>0</v>
      </c>
      <c r="AC1235" s="10">
        <f t="shared" si="87"/>
        <v>0</v>
      </c>
      <c r="AD1235" s="10">
        <f t="shared" si="87"/>
        <v>0</v>
      </c>
      <c r="AE1235" s="10">
        <f t="shared" si="87"/>
        <v>0</v>
      </c>
      <c r="AF1235" s="10">
        <f t="shared" si="87"/>
        <v>0</v>
      </c>
      <c r="AG1235" s="10">
        <f t="shared" si="86"/>
        <v>0</v>
      </c>
      <c r="AH1235" s="10">
        <f t="shared" si="86"/>
        <v>0</v>
      </c>
      <c r="AI1235" s="10">
        <f t="shared" si="86"/>
        <v>0</v>
      </c>
      <c r="AJ1235" s="10"/>
      <c r="AK1235" s="10"/>
      <c r="AL1235" s="10"/>
      <c r="AM1235" s="10"/>
      <c r="AN1235" s="10"/>
      <c r="AO1235" s="10"/>
      <c r="AP1235" s="10"/>
      <c r="AQ1235" s="10"/>
      <c r="AR1235" s="10"/>
      <c r="AS1235" s="10"/>
      <c r="AT1235" s="10"/>
      <c r="AU1235" s="10"/>
      <c r="AV1235" s="10"/>
      <c r="AW1235" s="10"/>
      <c r="AX1235" s="10"/>
      <c r="AY1235" s="10"/>
      <c r="AZ1235" s="10"/>
      <c r="BA1235" s="10"/>
      <c r="BB1235" s="10"/>
      <c r="BC1235" s="10"/>
      <c r="BD1235" s="10"/>
      <c r="BE1235" s="173"/>
    </row>
    <row r="1236" spans="1:57">
      <c r="A1236" s="691">
        <v>0.52430555555555558</v>
      </c>
      <c r="B1236" s="10">
        <v>22.55</v>
      </c>
      <c r="C1236" s="10">
        <v>23.83</v>
      </c>
      <c r="D1236" s="10">
        <v>23.26</v>
      </c>
      <c r="E1236" s="10">
        <v>22.43</v>
      </c>
      <c r="F1236" s="10">
        <v>22.74</v>
      </c>
      <c r="G1236" s="10">
        <v>25.12</v>
      </c>
      <c r="H1236" s="10">
        <v>22.32</v>
      </c>
      <c r="I1236" s="10">
        <v>20.239999999999998</v>
      </c>
      <c r="J1236" s="13">
        <v>20.010000000000002</v>
      </c>
      <c r="K1236" s="10">
        <v>23.07</v>
      </c>
      <c r="L1236" s="10">
        <v>25.76</v>
      </c>
      <c r="M1236" s="10">
        <v>22.84</v>
      </c>
      <c r="N1236" s="10">
        <v>24.8</v>
      </c>
      <c r="O1236" s="10">
        <v>23.74</v>
      </c>
      <c r="P1236" s="10">
        <v>24.29</v>
      </c>
      <c r="Q1236" s="10">
        <v>20.079999999999998</v>
      </c>
      <c r="R1236" s="676"/>
      <c r="S1236" s="692">
        <v>0.52430555555555558</v>
      </c>
      <c r="T1236" s="10">
        <f t="shared" si="85"/>
        <v>0</v>
      </c>
      <c r="U1236" s="10">
        <f t="shared" si="85"/>
        <v>0.10999999999999943</v>
      </c>
      <c r="V1236" s="10">
        <f t="shared" si="85"/>
        <v>0</v>
      </c>
      <c r="W1236" s="10">
        <f t="shared" si="85"/>
        <v>0</v>
      </c>
      <c r="X1236" s="10">
        <f t="shared" si="85"/>
        <v>0</v>
      </c>
      <c r="Y1236" s="10">
        <f t="shared" si="85"/>
        <v>0</v>
      </c>
      <c r="Z1236" s="10">
        <f t="shared" si="85"/>
        <v>0</v>
      </c>
      <c r="AA1236" s="10">
        <f t="shared" si="87"/>
        <v>0</v>
      </c>
      <c r="AB1236" s="13">
        <f t="shared" si="87"/>
        <v>0</v>
      </c>
      <c r="AC1236" s="10">
        <f t="shared" si="87"/>
        <v>0</v>
      </c>
      <c r="AD1236" s="10">
        <f t="shared" si="87"/>
        <v>0</v>
      </c>
      <c r="AE1236" s="10">
        <f t="shared" si="87"/>
        <v>0</v>
      </c>
      <c r="AF1236" s="10">
        <f t="shared" si="87"/>
        <v>0</v>
      </c>
      <c r="AG1236" s="10">
        <f t="shared" si="86"/>
        <v>0</v>
      </c>
      <c r="AH1236" s="10">
        <f t="shared" si="86"/>
        <v>1.9999999999999574E-2</v>
      </c>
      <c r="AI1236" s="10">
        <f t="shared" si="86"/>
        <v>0</v>
      </c>
      <c r="AJ1236" s="10"/>
      <c r="AK1236" s="10"/>
      <c r="AL1236" s="10"/>
      <c r="AM1236" s="10"/>
      <c r="AN1236" s="10"/>
      <c r="AO1236" s="10"/>
      <c r="AP1236" s="10"/>
      <c r="AQ1236" s="10"/>
      <c r="AR1236" s="10"/>
      <c r="AS1236" s="10"/>
      <c r="AT1236" s="10"/>
      <c r="AU1236" s="10"/>
      <c r="AV1236" s="10"/>
      <c r="AW1236" s="10"/>
      <c r="AX1236" s="10"/>
      <c r="AY1236" s="10"/>
      <c r="AZ1236" s="10"/>
      <c r="BA1236" s="10"/>
      <c r="BB1236" s="10"/>
      <c r="BC1236" s="10"/>
      <c r="BD1236" s="10"/>
      <c r="BE1236" s="173"/>
    </row>
    <row r="1237" spans="1:57">
      <c r="A1237" s="691">
        <v>0.52777777777777779</v>
      </c>
      <c r="B1237" s="10">
        <v>22.55</v>
      </c>
      <c r="C1237" s="10">
        <v>23.9</v>
      </c>
      <c r="D1237" s="10">
        <v>23.26</v>
      </c>
      <c r="E1237" s="10">
        <v>22.43</v>
      </c>
      <c r="F1237" s="10">
        <v>22.74</v>
      </c>
      <c r="G1237" s="10">
        <v>25.13</v>
      </c>
      <c r="H1237" s="10">
        <v>22.32</v>
      </c>
      <c r="I1237" s="10">
        <v>20.239999999999998</v>
      </c>
      <c r="J1237" s="13">
        <v>20.010000000000002</v>
      </c>
      <c r="K1237" s="10">
        <v>23.07</v>
      </c>
      <c r="L1237" s="10">
        <v>25.76</v>
      </c>
      <c r="M1237" s="10">
        <v>22.84</v>
      </c>
      <c r="N1237" s="10">
        <v>24.8</v>
      </c>
      <c r="O1237" s="10">
        <v>23.74</v>
      </c>
      <c r="P1237" s="10">
        <v>24.29</v>
      </c>
      <c r="Q1237" s="10">
        <v>20.079999999999998</v>
      </c>
      <c r="R1237" s="676"/>
      <c r="S1237" s="692">
        <v>0.52777777777777779</v>
      </c>
      <c r="T1237" s="10">
        <f t="shared" si="85"/>
        <v>0</v>
      </c>
      <c r="U1237" s="10">
        <f t="shared" si="85"/>
        <v>7.0000000000000284E-2</v>
      </c>
      <c r="V1237" s="10">
        <f t="shared" si="85"/>
        <v>0</v>
      </c>
      <c r="W1237" s="10">
        <f t="shared" si="85"/>
        <v>0</v>
      </c>
      <c r="X1237" s="10">
        <f t="shared" si="85"/>
        <v>0</v>
      </c>
      <c r="Y1237" s="10">
        <f t="shared" si="85"/>
        <v>9.9999999999980105E-3</v>
      </c>
      <c r="Z1237" s="10">
        <f t="shared" si="85"/>
        <v>0</v>
      </c>
      <c r="AA1237" s="10">
        <f t="shared" si="87"/>
        <v>0</v>
      </c>
      <c r="AB1237" s="13">
        <f t="shared" si="87"/>
        <v>0</v>
      </c>
      <c r="AC1237" s="10">
        <f t="shared" si="87"/>
        <v>0</v>
      </c>
      <c r="AD1237" s="10">
        <f t="shared" si="87"/>
        <v>0</v>
      </c>
      <c r="AE1237" s="10">
        <f t="shared" si="87"/>
        <v>0</v>
      </c>
      <c r="AF1237" s="10">
        <f t="shared" si="87"/>
        <v>0</v>
      </c>
      <c r="AG1237" s="10">
        <f t="shared" si="86"/>
        <v>0</v>
      </c>
      <c r="AH1237" s="10">
        <f t="shared" si="86"/>
        <v>0</v>
      </c>
      <c r="AI1237" s="10">
        <f t="shared" si="86"/>
        <v>0</v>
      </c>
      <c r="AJ1237" s="10"/>
      <c r="AK1237" s="10"/>
      <c r="AL1237" s="10"/>
      <c r="AM1237" s="10"/>
      <c r="AN1237" s="10"/>
      <c r="AO1237" s="10"/>
      <c r="AP1237" s="10"/>
      <c r="AQ1237" s="10"/>
      <c r="AR1237" s="10"/>
      <c r="AS1237" s="10"/>
      <c r="AT1237" s="10"/>
      <c r="AU1237" s="10"/>
      <c r="AV1237" s="10"/>
      <c r="AW1237" s="10"/>
      <c r="AX1237" s="10"/>
      <c r="AY1237" s="10"/>
      <c r="AZ1237" s="10"/>
      <c r="BA1237" s="10"/>
      <c r="BB1237" s="10"/>
      <c r="BC1237" s="10"/>
      <c r="BD1237" s="10"/>
      <c r="BE1237" s="173"/>
    </row>
    <row r="1238" spans="1:57">
      <c r="A1238" s="691">
        <v>0.53125</v>
      </c>
      <c r="B1238" s="10">
        <v>22.55</v>
      </c>
      <c r="C1238" s="10">
        <v>23.9</v>
      </c>
      <c r="D1238" s="10">
        <v>23.26</v>
      </c>
      <c r="E1238" s="10">
        <v>22.43</v>
      </c>
      <c r="F1238" s="10">
        <v>22.74</v>
      </c>
      <c r="G1238" s="10">
        <v>25.13</v>
      </c>
      <c r="H1238" s="10">
        <v>22.32</v>
      </c>
      <c r="I1238" s="10">
        <v>20.239999999999998</v>
      </c>
      <c r="J1238" s="13">
        <v>20.25</v>
      </c>
      <c r="K1238" s="10">
        <v>23.07</v>
      </c>
      <c r="L1238" s="10">
        <v>25.76</v>
      </c>
      <c r="M1238" s="10">
        <v>22.84</v>
      </c>
      <c r="N1238" s="10">
        <v>24.8</v>
      </c>
      <c r="O1238" s="10">
        <v>23.74</v>
      </c>
      <c r="P1238" s="10">
        <v>24.29</v>
      </c>
      <c r="Q1238" s="10">
        <v>20.079999999999998</v>
      </c>
      <c r="R1238" s="676"/>
      <c r="S1238" s="692">
        <v>0.53125</v>
      </c>
      <c r="T1238" s="10">
        <f t="shared" si="85"/>
        <v>0</v>
      </c>
      <c r="U1238" s="10">
        <f t="shared" si="85"/>
        <v>0</v>
      </c>
      <c r="V1238" s="10">
        <f t="shared" si="85"/>
        <v>0</v>
      </c>
      <c r="W1238" s="10">
        <f t="shared" si="85"/>
        <v>0</v>
      </c>
      <c r="X1238" s="10">
        <f t="shared" si="85"/>
        <v>0</v>
      </c>
      <c r="Y1238" s="10">
        <f t="shared" si="85"/>
        <v>0</v>
      </c>
      <c r="Z1238" s="10">
        <f t="shared" si="85"/>
        <v>0</v>
      </c>
      <c r="AA1238" s="10">
        <f t="shared" si="87"/>
        <v>0</v>
      </c>
      <c r="AB1238" s="13">
        <f t="shared" si="87"/>
        <v>0.23999999999999844</v>
      </c>
      <c r="AC1238" s="10">
        <f t="shared" si="87"/>
        <v>0</v>
      </c>
      <c r="AD1238" s="10">
        <f t="shared" si="87"/>
        <v>0</v>
      </c>
      <c r="AE1238" s="10">
        <f t="shared" si="87"/>
        <v>0</v>
      </c>
      <c r="AF1238" s="10">
        <f t="shared" si="87"/>
        <v>0</v>
      </c>
      <c r="AG1238" s="10">
        <f t="shared" si="86"/>
        <v>0</v>
      </c>
      <c r="AH1238" s="10">
        <f t="shared" si="86"/>
        <v>0</v>
      </c>
      <c r="AI1238" s="10">
        <f t="shared" si="86"/>
        <v>0</v>
      </c>
      <c r="AJ1238" s="10"/>
      <c r="AK1238" s="10"/>
      <c r="AL1238" s="10"/>
      <c r="AM1238" s="10"/>
      <c r="AN1238" s="10"/>
      <c r="AO1238" s="10"/>
      <c r="AP1238" s="10"/>
      <c r="AQ1238" s="10"/>
      <c r="AR1238" s="10"/>
      <c r="AS1238" s="10"/>
      <c r="AT1238" s="10"/>
      <c r="AU1238" s="10"/>
      <c r="AV1238" s="10"/>
      <c r="AW1238" s="10"/>
      <c r="AX1238" s="10"/>
      <c r="AY1238" s="10"/>
      <c r="AZ1238" s="10"/>
      <c r="BA1238" s="10"/>
      <c r="BB1238" s="10"/>
      <c r="BC1238" s="10"/>
      <c r="BD1238" s="10"/>
      <c r="BE1238" s="173"/>
    </row>
    <row r="1239" spans="1:57">
      <c r="A1239" s="691">
        <v>0.53472222222222221</v>
      </c>
      <c r="B1239" s="10">
        <v>22.55</v>
      </c>
      <c r="C1239" s="10">
        <v>23.9</v>
      </c>
      <c r="D1239" s="10">
        <v>23.26</v>
      </c>
      <c r="E1239" s="10">
        <v>22.43</v>
      </c>
      <c r="F1239" s="10">
        <v>22.74</v>
      </c>
      <c r="G1239" s="10">
        <v>25.13</v>
      </c>
      <c r="H1239" s="10">
        <v>22.32</v>
      </c>
      <c r="I1239" s="10">
        <v>20.239999999999998</v>
      </c>
      <c r="J1239" s="13">
        <v>20.25</v>
      </c>
      <c r="K1239" s="10">
        <v>23.08</v>
      </c>
      <c r="L1239" s="10">
        <v>25.76</v>
      </c>
      <c r="M1239" s="10">
        <v>22.84</v>
      </c>
      <c r="N1239" s="10">
        <v>24.8</v>
      </c>
      <c r="O1239" s="10">
        <v>23.81</v>
      </c>
      <c r="P1239" s="10">
        <v>24.29</v>
      </c>
      <c r="Q1239" s="10">
        <v>20.079999999999998</v>
      </c>
      <c r="R1239" s="676"/>
      <c r="S1239" s="692">
        <v>0.53472222222222221</v>
      </c>
      <c r="T1239" s="10">
        <f t="shared" si="85"/>
        <v>0</v>
      </c>
      <c r="U1239" s="10">
        <f t="shared" si="85"/>
        <v>0</v>
      </c>
      <c r="V1239" s="10">
        <f t="shared" si="85"/>
        <v>0</v>
      </c>
      <c r="W1239" s="10">
        <f t="shared" si="85"/>
        <v>0</v>
      </c>
      <c r="X1239" s="10">
        <f t="shared" si="85"/>
        <v>0</v>
      </c>
      <c r="Y1239" s="10">
        <f t="shared" si="85"/>
        <v>0</v>
      </c>
      <c r="Z1239" s="10">
        <f t="shared" si="85"/>
        <v>0</v>
      </c>
      <c r="AA1239" s="10">
        <f t="shared" si="87"/>
        <v>0</v>
      </c>
      <c r="AB1239" s="13">
        <f t="shared" si="87"/>
        <v>0</v>
      </c>
      <c r="AC1239" s="10">
        <f t="shared" si="87"/>
        <v>9.9999999999980105E-3</v>
      </c>
      <c r="AD1239" s="10">
        <f t="shared" si="87"/>
        <v>0</v>
      </c>
      <c r="AE1239" s="10">
        <f t="shared" si="87"/>
        <v>0</v>
      </c>
      <c r="AF1239" s="10">
        <f t="shared" si="87"/>
        <v>0</v>
      </c>
      <c r="AG1239" s="10">
        <f t="shared" si="86"/>
        <v>7.0000000000000284E-2</v>
      </c>
      <c r="AH1239" s="10">
        <f t="shared" si="86"/>
        <v>0</v>
      </c>
      <c r="AI1239" s="10">
        <f t="shared" si="86"/>
        <v>0</v>
      </c>
      <c r="AJ1239" s="10"/>
      <c r="AK1239" s="10"/>
      <c r="AL1239" s="10"/>
      <c r="AM1239" s="10"/>
      <c r="AN1239" s="10"/>
      <c r="AO1239" s="10"/>
      <c r="AP1239" s="10"/>
      <c r="AQ1239" s="10"/>
      <c r="AR1239" s="10"/>
      <c r="AS1239" s="10"/>
      <c r="AT1239" s="10"/>
      <c r="AU1239" s="10"/>
      <c r="AV1239" s="10"/>
      <c r="AW1239" s="10"/>
      <c r="AX1239" s="10"/>
      <c r="AY1239" s="10"/>
      <c r="AZ1239" s="10"/>
      <c r="BA1239" s="10"/>
      <c r="BB1239" s="10"/>
      <c r="BC1239" s="10"/>
      <c r="BD1239" s="10"/>
      <c r="BE1239" s="173"/>
    </row>
    <row r="1240" spans="1:57" ht="16" thickBot="1">
      <c r="A1240" s="691">
        <v>0.53819444444444442</v>
      </c>
      <c r="B1240" s="10">
        <v>22.55</v>
      </c>
      <c r="C1240" s="10">
        <v>23.9</v>
      </c>
      <c r="D1240" s="10">
        <v>23.26</v>
      </c>
      <c r="E1240" s="10">
        <v>22.43</v>
      </c>
      <c r="F1240" s="10">
        <v>22.74</v>
      </c>
      <c r="G1240" s="10">
        <v>25.13</v>
      </c>
      <c r="H1240" s="10">
        <v>22.32</v>
      </c>
      <c r="I1240" s="10">
        <v>20.239999999999998</v>
      </c>
      <c r="J1240" s="13">
        <v>20.25</v>
      </c>
      <c r="K1240" s="10">
        <v>23.08</v>
      </c>
      <c r="L1240" s="10">
        <v>25.76</v>
      </c>
      <c r="M1240" s="10">
        <v>22.84</v>
      </c>
      <c r="N1240" s="10">
        <v>24.8</v>
      </c>
      <c r="O1240" s="10">
        <v>23.86</v>
      </c>
      <c r="P1240" s="10">
        <v>24.29</v>
      </c>
      <c r="Q1240" s="10">
        <v>20.079999999999998</v>
      </c>
      <c r="R1240" s="676"/>
      <c r="S1240" s="692">
        <v>0.53819444444444442</v>
      </c>
      <c r="T1240" s="10">
        <f t="shared" si="85"/>
        <v>0</v>
      </c>
      <c r="U1240" s="10">
        <f t="shared" si="85"/>
        <v>0</v>
      </c>
      <c r="V1240" s="10">
        <f t="shared" si="85"/>
        <v>0</v>
      </c>
      <c r="W1240" s="10">
        <f t="shared" si="85"/>
        <v>0</v>
      </c>
      <c r="X1240" s="10">
        <f t="shared" si="85"/>
        <v>0</v>
      </c>
      <c r="Y1240" s="10">
        <f t="shared" si="85"/>
        <v>0</v>
      </c>
      <c r="Z1240" s="10">
        <f t="shared" si="85"/>
        <v>0</v>
      </c>
      <c r="AA1240" s="10">
        <f t="shared" si="87"/>
        <v>0</v>
      </c>
      <c r="AB1240" s="13">
        <f t="shared" si="87"/>
        <v>0</v>
      </c>
      <c r="AC1240" s="10">
        <f t="shared" si="87"/>
        <v>0</v>
      </c>
      <c r="AD1240" s="10">
        <f t="shared" si="87"/>
        <v>0</v>
      </c>
      <c r="AE1240" s="10">
        <f t="shared" si="87"/>
        <v>0</v>
      </c>
      <c r="AF1240" s="10">
        <f t="shared" si="87"/>
        <v>0</v>
      </c>
      <c r="AG1240" s="10">
        <f t="shared" si="86"/>
        <v>5.0000000000000711E-2</v>
      </c>
      <c r="AH1240" s="10">
        <f t="shared" si="86"/>
        <v>0</v>
      </c>
      <c r="AI1240" s="10">
        <f t="shared" si="86"/>
        <v>0</v>
      </c>
      <c r="AJ1240" s="10"/>
      <c r="AK1240" s="10"/>
      <c r="AL1240" s="10"/>
      <c r="AM1240" s="10"/>
      <c r="AN1240" s="10"/>
      <c r="AO1240" s="10"/>
      <c r="AP1240" s="10"/>
      <c r="AQ1240" s="10"/>
      <c r="AR1240" s="10"/>
      <c r="AS1240" s="10"/>
      <c r="AT1240" s="10"/>
      <c r="AU1240" s="10"/>
      <c r="AV1240" s="10"/>
      <c r="AW1240" s="10"/>
      <c r="AX1240" s="10"/>
      <c r="AY1240" s="10"/>
      <c r="AZ1240" s="10"/>
      <c r="BA1240" s="10"/>
      <c r="BB1240" s="10"/>
      <c r="BC1240" s="10"/>
      <c r="BD1240" s="10"/>
      <c r="BE1240" s="173"/>
    </row>
    <row r="1241" spans="1:57" ht="16" thickTop="1">
      <c r="A1241" s="690">
        <v>0.54166666666666663</v>
      </c>
      <c r="B1241" s="91">
        <v>22.55</v>
      </c>
      <c r="C1241" s="91">
        <v>23.9</v>
      </c>
      <c r="D1241" s="91">
        <v>23.37</v>
      </c>
      <c r="E1241" s="91">
        <v>22.43</v>
      </c>
      <c r="F1241" s="91">
        <v>22.74</v>
      </c>
      <c r="G1241" s="91">
        <v>25.13</v>
      </c>
      <c r="H1241" s="91">
        <v>22.32</v>
      </c>
      <c r="I1241" s="91">
        <v>20.239999999999998</v>
      </c>
      <c r="J1241" s="345">
        <v>20.25</v>
      </c>
      <c r="K1241" s="91">
        <v>23.08</v>
      </c>
      <c r="L1241" s="91">
        <v>25.76</v>
      </c>
      <c r="M1241" s="91">
        <v>22.84</v>
      </c>
      <c r="N1241" s="91">
        <v>24.8</v>
      </c>
      <c r="O1241" s="91">
        <v>23.86</v>
      </c>
      <c r="P1241" s="91">
        <v>24.29</v>
      </c>
      <c r="Q1241" s="91">
        <v>20.079999999999998</v>
      </c>
      <c r="R1241" s="676"/>
      <c r="S1241" s="673">
        <v>0.54166666666666663</v>
      </c>
      <c r="T1241" s="91">
        <f t="shared" si="85"/>
        <v>0</v>
      </c>
      <c r="U1241" s="91">
        <f t="shared" si="85"/>
        <v>0</v>
      </c>
      <c r="V1241" s="91">
        <f t="shared" si="85"/>
        <v>0.10999999999999943</v>
      </c>
      <c r="W1241" s="91">
        <f t="shared" si="85"/>
        <v>0</v>
      </c>
      <c r="X1241" s="91">
        <f t="shared" si="85"/>
        <v>0</v>
      </c>
      <c r="Y1241" s="91">
        <f t="shared" si="85"/>
        <v>0</v>
      </c>
      <c r="Z1241" s="91">
        <f t="shared" si="85"/>
        <v>0</v>
      </c>
      <c r="AA1241" s="91">
        <f t="shared" si="87"/>
        <v>0</v>
      </c>
      <c r="AB1241" s="345">
        <f t="shared" si="87"/>
        <v>0</v>
      </c>
      <c r="AC1241" s="91">
        <f t="shared" si="87"/>
        <v>0</v>
      </c>
      <c r="AD1241" s="91">
        <f t="shared" si="87"/>
        <v>0</v>
      </c>
      <c r="AE1241" s="91">
        <f t="shared" si="87"/>
        <v>0</v>
      </c>
      <c r="AF1241" s="91">
        <f t="shared" si="87"/>
        <v>0</v>
      </c>
      <c r="AG1241" s="91">
        <f t="shared" si="86"/>
        <v>0</v>
      </c>
      <c r="AH1241" s="91">
        <f t="shared" si="86"/>
        <v>0</v>
      </c>
      <c r="AI1241" s="91">
        <f t="shared" si="86"/>
        <v>0</v>
      </c>
      <c r="AJ1241" s="10"/>
      <c r="AK1241" s="10"/>
      <c r="AL1241" s="10"/>
      <c r="AM1241" s="10"/>
      <c r="AN1241" s="10"/>
      <c r="AO1241" s="10"/>
      <c r="AP1241" s="10"/>
      <c r="AQ1241" s="10"/>
      <c r="AR1241" s="10"/>
      <c r="AS1241" s="10"/>
      <c r="AT1241" s="10"/>
      <c r="AU1241" s="10"/>
      <c r="AV1241" s="10"/>
      <c r="AW1241" s="10"/>
      <c r="AX1241" s="10"/>
      <c r="AY1241" s="10"/>
      <c r="AZ1241" s="10"/>
      <c r="BA1241" s="10"/>
      <c r="BB1241" s="10"/>
      <c r="BC1241" s="10"/>
      <c r="BD1241" s="10"/>
      <c r="BE1241" s="173"/>
    </row>
    <row r="1242" spans="1:57">
      <c r="A1242" s="691">
        <v>0.54513888888888895</v>
      </c>
      <c r="B1242" s="10">
        <v>22.55</v>
      </c>
      <c r="C1242" s="10">
        <v>23.9</v>
      </c>
      <c r="D1242" s="10">
        <v>23.37</v>
      </c>
      <c r="E1242" s="10">
        <v>22.45</v>
      </c>
      <c r="F1242" s="10">
        <v>22.74</v>
      </c>
      <c r="G1242" s="10">
        <v>25.13</v>
      </c>
      <c r="H1242" s="10">
        <v>22.32</v>
      </c>
      <c r="I1242" s="10">
        <v>20.239999999999998</v>
      </c>
      <c r="J1242" s="13">
        <v>20.25</v>
      </c>
      <c r="K1242" s="10">
        <v>23.08</v>
      </c>
      <c r="L1242" s="10">
        <v>25.76</v>
      </c>
      <c r="M1242" s="10">
        <v>22.84</v>
      </c>
      <c r="N1242" s="10">
        <v>24.8</v>
      </c>
      <c r="O1242" s="10">
        <v>23.86</v>
      </c>
      <c r="P1242" s="10">
        <v>24.29</v>
      </c>
      <c r="Q1242" s="10">
        <v>20.079999999999998</v>
      </c>
      <c r="R1242" s="676"/>
      <c r="S1242" s="692">
        <v>0.54513888888888895</v>
      </c>
      <c r="T1242" s="10">
        <f t="shared" si="85"/>
        <v>0</v>
      </c>
      <c r="U1242" s="10">
        <f t="shared" si="85"/>
        <v>0</v>
      </c>
      <c r="V1242" s="10">
        <f t="shared" si="85"/>
        <v>0</v>
      </c>
      <c r="W1242" s="10">
        <f t="shared" si="85"/>
        <v>1.9999999999999574E-2</v>
      </c>
      <c r="X1242" s="10">
        <f t="shared" si="85"/>
        <v>0</v>
      </c>
      <c r="Y1242" s="10">
        <f t="shared" si="85"/>
        <v>0</v>
      </c>
      <c r="Z1242" s="10">
        <f t="shared" si="85"/>
        <v>0</v>
      </c>
      <c r="AA1242" s="10">
        <f t="shared" si="87"/>
        <v>0</v>
      </c>
      <c r="AB1242" s="13">
        <f t="shared" si="87"/>
        <v>0</v>
      </c>
      <c r="AC1242" s="10">
        <f t="shared" si="87"/>
        <v>0</v>
      </c>
      <c r="AD1242" s="10">
        <f t="shared" si="87"/>
        <v>0</v>
      </c>
      <c r="AE1242" s="10">
        <f t="shared" si="87"/>
        <v>0</v>
      </c>
      <c r="AF1242" s="10">
        <f t="shared" si="87"/>
        <v>0</v>
      </c>
      <c r="AG1242" s="10">
        <f t="shared" si="86"/>
        <v>0</v>
      </c>
      <c r="AH1242" s="10">
        <f t="shared" si="86"/>
        <v>0</v>
      </c>
      <c r="AI1242" s="10">
        <f t="shared" si="86"/>
        <v>0</v>
      </c>
      <c r="AJ1242" s="10"/>
      <c r="AK1242" s="10"/>
      <c r="AL1242" s="10"/>
      <c r="AM1242" s="10"/>
      <c r="AN1242" s="10"/>
      <c r="AO1242" s="10"/>
      <c r="AP1242" s="10"/>
      <c r="AQ1242" s="10"/>
      <c r="AR1242" s="10"/>
      <c r="AS1242" s="10"/>
      <c r="AT1242" s="10"/>
      <c r="AU1242" s="10"/>
      <c r="AV1242" s="10"/>
      <c r="AW1242" s="10"/>
      <c r="AX1242" s="10"/>
      <c r="AY1242" s="10"/>
      <c r="AZ1242" s="10"/>
      <c r="BA1242" s="10"/>
      <c r="BB1242" s="10"/>
      <c r="BC1242" s="10"/>
      <c r="BD1242" s="10"/>
      <c r="BE1242" s="173"/>
    </row>
    <row r="1243" spans="1:57">
      <c r="A1243" s="691">
        <v>0.54861111111111105</v>
      </c>
      <c r="B1243" s="10">
        <v>22.55</v>
      </c>
      <c r="C1243" s="10">
        <v>23.9</v>
      </c>
      <c r="D1243" s="10">
        <v>23.37</v>
      </c>
      <c r="E1243" s="10">
        <v>22.57</v>
      </c>
      <c r="F1243" s="10">
        <v>22.74</v>
      </c>
      <c r="G1243" s="10">
        <v>25.14</v>
      </c>
      <c r="H1243" s="10">
        <v>22.32</v>
      </c>
      <c r="I1243" s="10">
        <v>20.239999999999998</v>
      </c>
      <c r="J1243" s="13">
        <v>20.25</v>
      </c>
      <c r="K1243" s="10">
        <v>23.08</v>
      </c>
      <c r="L1243" s="10">
        <v>25.76</v>
      </c>
      <c r="M1243" s="10">
        <v>22.84</v>
      </c>
      <c r="N1243" s="10">
        <v>24.8</v>
      </c>
      <c r="O1243" s="10">
        <v>23.86</v>
      </c>
      <c r="P1243" s="10">
        <v>24.29</v>
      </c>
      <c r="Q1243" s="10">
        <v>20.079999999999998</v>
      </c>
      <c r="R1243" s="676"/>
      <c r="S1243" s="692">
        <v>0.54861111111111105</v>
      </c>
      <c r="T1243" s="10">
        <f t="shared" si="85"/>
        <v>0</v>
      </c>
      <c r="U1243" s="10">
        <f t="shared" si="85"/>
        <v>0</v>
      </c>
      <c r="V1243" s="10">
        <f t="shared" si="85"/>
        <v>0</v>
      </c>
      <c r="W1243" s="10">
        <f t="shared" si="85"/>
        <v>0.12000000000000099</v>
      </c>
      <c r="X1243" s="10">
        <f t="shared" si="85"/>
        <v>0</v>
      </c>
      <c r="Y1243" s="10">
        <f t="shared" si="85"/>
        <v>1.0000000000001563E-2</v>
      </c>
      <c r="Z1243" s="10">
        <f t="shared" si="85"/>
        <v>0</v>
      </c>
      <c r="AA1243" s="10">
        <f t="shared" si="87"/>
        <v>0</v>
      </c>
      <c r="AB1243" s="13">
        <f t="shared" si="87"/>
        <v>0</v>
      </c>
      <c r="AC1243" s="10">
        <f t="shared" si="87"/>
        <v>0</v>
      </c>
      <c r="AD1243" s="10">
        <f t="shared" si="87"/>
        <v>0</v>
      </c>
      <c r="AE1243" s="10">
        <f t="shared" si="87"/>
        <v>0</v>
      </c>
      <c r="AF1243" s="10">
        <f t="shared" si="87"/>
        <v>0</v>
      </c>
      <c r="AG1243" s="10">
        <f t="shared" si="86"/>
        <v>0</v>
      </c>
      <c r="AH1243" s="10">
        <f t="shared" si="86"/>
        <v>0</v>
      </c>
      <c r="AI1243" s="10">
        <f t="shared" si="86"/>
        <v>0</v>
      </c>
      <c r="AJ1243" s="10"/>
      <c r="AK1243" s="10"/>
      <c r="AL1243" s="10"/>
      <c r="AM1243" s="10"/>
      <c r="AN1243" s="10"/>
      <c r="AO1243" s="10"/>
      <c r="AP1243" s="10"/>
      <c r="AQ1243" s="10"/>
      <c r="AR1243" s="10"/>
      <c r="AS1243" s="10"/>
      <c r="AT1243" s="10"/>
      <c r="AU1243" s="10"/>
      <c r="AV1243" s="10"/>
      <c r="AW1243" s="10"/>
      <c r="AX1243" s="10"/>
      <c r="AY1243" s="10"/>
      <c r="AZ1243" s="10"/>
      <c r="BA1243" s="10"/>
      <c r="BB1243" s="10"/>
      <c r="BC1243" s="10"/>
      <c r="BD1243" s="10"/>
      <c r="BE1243" s="173"/>
    </row>
    <row r="1244" spans="1:57">
      <c r="A1244" s="691">
        <v>0.55208333333333337</v>
      </c>
      <c r="B1244" s="10">
        <v>22.55</v>
      </c>
      <c r="C1244" s="10">
        <v>23.9</v>
      </c>
      <c r="D1244" s="10">
        <v>23.37</v>
      </c>
      <c r="E1244" s="10">
        <v>22.57</v>
      </c>
      <c r="F1244" s="10">
        <v>22.74</v>
      </c>
      <c r="G1244" s="10">
        <v>25.14</v>
      </c>
      <c r="H1244" s="10">
        <v>22.32</v>
      </c>
      <c r="I1244" s="10">
        <v>20.239999999999998</v>
      </c>
      <c r="J1244" s="13">
        <v>20.29</v>
      </c>
      <c r="K1244" s="10">
        <v>23.08</v>
      </c>
      <c r="L1244" s="10">
        <v>25.76</v>
      </c>
      <c r="M1244" s="10">
        <v>22.84</v>
      </c>
      <c r="N1244" s="10">
        <v>24.8</v>
      </c>
      <c r="O1244" s="10">
        <v>23.86</v>
      </c>
      <c r="P1244" s="10">
        <v>24.29</v>
      </c>
      <c r="Q1244" s="10">
        <v>20.079999999999998</v>
      </c>
      <c r="R1244" s="676"/>
      <c r="S1244" s="692">
        <v>0.55208333333333337</v>
      </c>
      <c r="T1244" s="10">
        <f t="shared" si="85"/>
        <v>0</v>
      </c>
      <c r="U1244" s="10">
        <f t="shared" si="85"/>
        <v>0</v>
      </c>
      <c r="V1244" s="10">
        <f t="shared" si="85"/>
        <v>0</v>
      </c>
      <c r="W1244" s="10">
        <f t="shared" si="85"/>
        <v>0</v>
      </c>
      <c r="X1244" s="10">
        <f t="shared" si="85"/>
        <v>0</v>
      </c>
      <c r="Y1244" s="10">
        <f t="shared" si="85"/>
        <v>0</v>
      </c>
      <c r="Z1244" s="10">
        <f t="shared" si="85"/>
        <v>0</v>
      </c>
      <c r="AA1244" s="10">
        <f t="shared" si="87"/>
        <v>0</v>
      </c>
      <c r="AB1244" s="13">
        <f t="shared" si="87"/>
        <v>3.9999999999999147E-2</v>
      </c>
      <c r="AC1244" s="10">
        <f t="shared" si="87"/>
        <v>0</v>
      </c>
      <c r="AD1244" s="10">
        <f t="shared" si="87"/>
        <v>0</v>
      </c>
      <c r="AE1244" s="10">
        <f t="shared" si="87"/>
        <v>0</v>
      </c>
      <c r="AF1244" s="10">
        <f t="shared" si="87"/>
        <v>0</v>
      </c>
      <c r="AG1244" s="10">
        <f t="shared" si="86"/>
        <v>0</v>
      </c>
      <c r="AH1244" s="10">
        <f t="shared" si="86"/>
        <v>0</v>
      </c>
      <c r="AI1244" s="10">
        <f t="shared" si="86"/>
        <v>0</v>
      </c>
      <c r="AJ1244" s="10"/>
      <c r="AK1244" s="10"/>
      <c r="AL1244" s="10"/>
      <c r="AM1244" s="10"/>
      <c r="AN1244" s="10"/>
      <c r="AO1244" s="10"/>
      <c r="AP1244" s="10"/>
      <c r="AQ1244" s="10"/>
      <c r="AR1244" s="10"/>
      <c r="AS1244" s="10"/>
      <c r="AT1244" s="10"/>
      <c r="AU1244" s="10"/>
      <c r="AV1244" s="10"/>
      <c r="AW1244" s="10"/>
      <c r="AX1244" s="10"/>
      <c r="AY1244" s="10"/>
      <c r="AZ1244" s="10"/>
      <c r="BA1244" s="10"/>
      <c r="BB1244" s="10"/>
      <c r="BC1244" s="10"/>
      <c r="BD1244" s="10"/>
      <c r="BE1244" s="173"/>
    </row>
    <row r="1245" spans="1:57">
      <c r="A1245" s="691">
        <v>0.55555555555555558</v>
      </c>
      <c r="B1245" s="10">
        <v>22.68</v>
      </c>
      <c r="C1245" s="10">
        <v>23.9</v>
      </c>
      <c r="D1245" s="10">
        <v>23.37</v>
      </c>
      <c r="E1245" s="10">
        <v>22.6</v>
      </c>
      <c r="F1245" s="10">
        <v>22.74</v>
      </c>
      <c r="G1245" s="10">
        <v>25.14</v>
      </c>
      <c r="H1245" s="10">
        <v>22.32</v>
      </c>
      <c r="I1245" s="10">
        <v>20.239999999999998</v>
      </c>
      <c r="J1245" s="13">
        <v>20.29</v>
      </c>
      <c r="K1245" s="10">
        <v>23.08</v>
      </c>
      <c r="L1245" s="10">
        <v>25.76</v>
      </c>
      <c r="M1245" s="10">
        <v>22.84</v>
      </c>
      <c r="N1245" s="10">
        <v>24.8</v>
      </c>
      <c r="O1245" s="10">
        <v>23.86</v>
      </c>
      <c r="P1245" s="10">
        <v>24.29</v>
      </c>
      <c r="Q1245" s="10">
        <v>20.079999999999998</v>
      </c>
      <c r="R1245" s="676"/>
      <c r="S1245" s="692">
        <v>0.55555555555555558</v>
      </c>
      <c r="T1245" s="10">
        <f t="shared" si="85"/>
        <v>0.12999999999999901</v>
      </c>
      <c r="U1245" s="10">
        <f t="shared" si="85"/>
        <v>0</v>
      </c>
      <c r="V1245" s="10">
        <f t="shared" si="85"/>
        <v>0</v>
      </c>
      <c r="W1245" s="10">
        <f t="shared" si="85"/>
        <v>3.0000000000001137E-2</v>
      </c>
      <c r="X1245" s="10">
        <f t="shared" si="85"/>
        <v>0</v>
      </c>
      <c r="Y1245" s="10">
        <f t="shared" si="85"/>
        <v>0</v>
      </c>
      <c r="Z1245" s="10">
        <f t="shared" si="85"/>
        <v>0</v>
      </c>
      <c r="AA1245" s="10">
        <f t="shared" si="87"/>
        <v>0</v>
      </c>
      <c r="AB1245" s="13">
        <f t="shared" si="87"/>
        <v>0</v>
      </c>
      <c r="AC1245" s="10">
        <f t="shared" si="87"/>
        <v>0</v>
      </c>
      <c r="AD1245" s="10">
        <f t="shared" si="87"/>
        <v>0</v>
      </c>
      <c r="AE1245" s="10">
        <f t="shared" si="87"/>
        <v>0</v>
      </c>
      <c r="AF1245" s="10">
        <f t="shared" si="87"/>
        <v>0</v>
      </c>
      <c r="AG1245" s="10">
        <f t="shared" si="86"/>
        <v>0</v>
      </c>
      <c r="AH1245" s="10">
        <f t="shared" si="86"/>
        <v>0</v>
      </c>
      <c r="AI1245" s="10">
        <f t="shared" si="86"/>
        <v>0</v>
      </c>
      <c r="AJ1245" s="10"/>
      <c r="AK1245" s="10"/>
      <c r="AL1245" s="10"/>
      <c r="AM1245" s="10"/>
      <c r="AN1245" s="10"/>
      <c r="AO1245" s="10"/>
      <c r="AP1245" s="10"/>
      <c r="AQ1245" s="10"/>
      <c r="AR1245" s="10"/>
      <c r="AS1245" s="10"/>
      <c r="AT1245" s="10"/>
      <c r="AU1245" s="10"/>
      <c r="AV1245" s="10"/>
      <c r="AW1245" s="10"/>
      <c r="AX1245" s="10"/>
      <c r="AY1245" s="10"/>
      <c r="AZ1245" s="10"/>
      <c r="BA1245" s="10"/>
      <c r="BB1245" s="10"/>
      <c r="BC1245" s="10"/>
      <c r="BD1245" s="10"/>
      <c r="BE1245" s="173"/>
    </row>
    <row r="1246" spans="1:57">
      <c r="A1246" s="691">
        <v>0.55902777777777779</v>
      </c>
      <c r="B1246" s="10">
        <v>22.68</v>
      </c>
      <c r="C1246" s="10">
        <v>23.9</v>
      </c>
      <c r="D1246" s="10">
        <v>23.37</v>
      </c>
      <c r="E1246" s="10">
        <v>22.6</v>
      </c>
      <c r="F1246" s="10">
        <v>22.74</v>
      </c>
      <c r="G1246" s="10">
        <v>25.14</v>
      </c>
      <c r="H1246" s="10">
        <v>22.44</v>
      </c>
      <c r="I1246" s="10">
        <v>20.239999999999998</v>
      </c>
      <c r="J1246" s="13">
        <v>20.29</v>
      </c>
      <c r="K1246" s="10">
        <v>23.08</v>
      </c>
      <c r="L1246" s="10">
        <v>25.76</v>
      </c>
      <c r="M1246" s="10">
        <v>22.84</v>
      </c>
      <c r="N1246" s="10">
        <v>24.8</v>
      </c>
      <c r="O1246" s="10">
        <v>23.86</v>
      </c>
      <c r="P1246" s="10">
        <v>24.29</v>
      </c>
      <c r="Q1246" s="10">
        <v>20.079999999999998</v>
      </c>
      <c r="R1246" s="676"/>
      <c r="S1246" s="692">
        <v>0.55902777777777779</v>
      </c>
      <c r="T1246" s="10">
        <f t="shared" si="85"/>
        <v>0</v>
      </c>
      <c r="U1246" s="10">
        <f t="shared" si="85"/>
        <v>0</v>
      </c>
      <c r="V1246" s="10">
        <f t="shared" si="85"/>
        <v>0</v>
      </c>
      <c r="W1246" s="10">
        <f t="shared" si="85"/>
        <v>0</v>
      </c>
      <c r="X1246" s="10">
        <f t="shared" si="85"/>
        <v>0</v>
      </c>
      <c r="Y1246" s="10">
        <f t="shared" si="85"/>
        <v>0</v>
      </c>
      <c r="Z1246" s="10">
        <f t="shared" si="85"/>
        <v>0.12000000000000099</v>
      </c>
      <c r="AA1246" s="10">
        <f t="shared" si="87"/>
        <v>0</v>
      </c>
      <c r="AB1246" s="13">
        <f t="shared" si="87"/>
        <v>0</v>
      </c>
      <c r="AC1246" s="10">
        <f t="shared" si="87"/>
        <v>0</v>
      </c>
      <c r="AD1246" s="10">
        <f t="shared" si="87"/>
        <v>0</v>
      </c>
      <c r="AE1246" s="10">
        <f t="shared" si="87"/>
        <v>0</v>
      </c>
      <c r="AF1246" s="10">
        <f t="shared" si="87"/>
        <v>0</v>
      </c>
      <c r="AG1246" s="10">
        <f t="shared" si="86"/>
        <v>0</v>
      </c>
      <c r="AH1246" s="10">
        <f t="shared" si="86"/>
        <v>0</v>
      </c>
      <c r="AI1246" s="10">
        <f t="shared" si="86"/>
        <v>0</v>
      </c>
      <c r="AJ1246" s="10"/>
      <c r="AK1246" s="10"/>
      <c r="AL1246" s="10"/>
      <c r="AM1246" s="10"/>
      <c r="AN1246" s="10"/>
      <c r="AO1246" s="10"/>
      <c r="AP1246" s="10"/>
      <c r="AQ1246" s="10"/>
      <c r="AR1246" s="10"/>
      <c r="AS1246" s="10"/>
      <c r="AT1246" s="10"/>
      <c r="AU1246" s="10"/>
      <c r="AV1246" s="10"/>
      <c r="AW1246" s="10"/>
      <c r="AX1246" s="10"/>
      <c r="AY1246" s="10"/>
      <c r="AZ1246" s="10"/>
      <c r="BA1246" s="10"/>
      <c r="BB1246" s="10"/>
      <c r="BC1246" s="10"/>
      <c r="BD1246" s="10"/>
      <c r="BE1246" s="173"/>
    </row>
    <row r="1247" spans="1:57">
      <c r="A1247" s="691">
        <v>0.5625</v>
      </c>
      <c r="B1247" s="10">
        <v>22.68</v>
      </c>
      <c r="C1247" s="10">
        <v>23.9</v>
      </c>
      <c r="D1247" s="10">
        <v>23.37</v>
      </c>
      <c r="E1247" s="10">
        <v>22.6</v>
      </c>
      <c r="F1247" s="10">
        <v>22.74</v>
      </c>
      <c r="G1247" s="10">
        <v>25.14</v>
      </c>
      <c r="H1247" s="10">
        <v>22.45</v>
      </c>
      <c r="I1247" s="10">
        <v>20.239999999999998</v>
      </c>
      <c r="J1247" s="13">
        <v>20.29</v>
      </c>
      <c r="K1247" s="10">
        <v>23.1</v>
      </c>
      <c r="L1247" s="10">
        <v>25.76</v>
      </c>
      <c r="M1247" s="10">
        <v>22.84</v>
      </c>
      <c r="N1247" s="10">
        <v>24.8</v>
      </c>
      <c r="O1247" s="10">
        <v>23.86</v>
      </c>
      <c r="P1247" s="10">
        <v>24.29</v>
      </c>
      <c r="Q1247" s="10">
        <v>20.079999999999998</v>
      </c>
      <c r="R1247" s="676"/>
      <c r="S1247" s="692">
        <v>0.5625</v>
      </c>
      <c r="T1247" s="10">
        <f t="shared" si="85"/>
        <v>0</v>
      </c>
      <c r="U1247" s="10">
        <f t="shared" si="85"/>
        <v>0</v>
      </c>
      <c r="V1247" s="10">
        <f t="shared" si="85"/>
        <v>0</v>
      </c>
      <c r="W1247" s="10">
        <f t="shared" si="85"/>
        <v>0</v>
      </c>
      <c r="X1247" s="10">
        <f t="shared" si="85"/>
        <v>0</v>
      </c>
      <c r="Y1247" s="10">
        <f t="shared" si="85"/>
        <v>0</v>
      </c>
      <c r="Z1247" s="10">
        <f t="shared" si="85"/>
        <v>9.9999999999980105E-3</v>
      </c>
      <c r="AA1247" s="10">
        <f t="shared" si="87"/>
        <v>0</v>
      </c>
      <c r="AB1247" s="13">
        <f t="shared" si="87"/>
        <v>0</v>
      </c>
      <c r="AC1247" s="10">
        <f t="shared" si="87"/>
        <v>2.0000000000003126E-2</v>
      </c>
      <c r="AD1247" s="10">
        <f t="shared" si="87"/>
        <v>0</v>
      </c>
      <c r="AE1247" s="10">
        <f t="shared" si="87"/>
        <v>0</v>
      </c>
      <c r="AF1247" s="10">
        <f t="shared" si="87"/>
        <v>0</v>
      </c>
      <c r="AG1247" s="10">
        <f t="shared" si="86"/>
        <v>0</v>
      </c>
      <c r="AH1247" s="10">
        <f t="shared" si="86"/>
        <v>0</v>
      </c>
      <c r="AI1247" s="10">
        <f t="shared" si="86"/>
        <v>0</v>
      </c>
      <c r="AJ1247" s="10"/>
      <c r="AK1247" s="10"/>
      <c r="AL1247" s="10"/>
      <c r="AM1247" s="10"/>
      <c r="AN1247" s="10"/>
      <c r="AO1247" s="10"/>
      <c r="AP1247" s="10"/>
      <c r="AQ1247" s="10"/>
      <c r="AR1247" s="10"/>
      <c r="AS1247" s="10"/>
      <c r="AT1247" s="10"/>
      <c r="AU1247" s="10"/>
      <c r="AV1247" s="10"/>
      <c r="AW1247" s="10"/>
      <c r="AX1247" s="10"/>
      <c r="AY1247" s="10"/>
      <c r="AZ1247" s="10"/>
      <c r="BA1247" s="10"/>
      <c r="BB1247" s="10"/>
      <c r="BC1247" s="10"/>
      <c r="BD1247" s="10"/>
      <c r="BE1247" s="173"/>
    </row>
    <row r="1248" spans="1:57">
      <c r="A1248" s="691">
        <v>0.56597222222222221</v>
      </c>
      <c r="B1248" s="10">
        <v>22.68</v>
      </c>
      <c r="C1248" s="10">
        <v>23.9</v>
      </c>
      <c r="D1248" s="10">
        <v>23.37</v>
      </c>
      <c r="E1248" s="10">
        <v>22.6</v>
      </c>
      <c r="F1248" s="10">
        <v>22.74</v>
      </c>
      <c r="G1248" s="10">
        <v>25.14</v>
      </c>
      <c r="H1248" s="10">
        <v>22.45</v>
      </c>
      <c r="I1248" s="10">
        <v>20.239999999999998</v>
      </c>
      <c r="J1248" s="13">
        <v>20.29</v>
      </c>
      <c r="K1248" s="10">
        <v>23.1</v>
      </c>
      <c r="L1248" s="10">
        <v>25.76</v>
      </c>
      <c r="M1248" s="10">
        <v>22.84</v>
      </c>
      <c r="N1248" s="10">
        <v>24.8</v>
      </c>
      <c r="O1248" s="10">
        <v>23.86</v>
      </c>
      <c r="P1248" s="10">
        <v>24.29</v>
      </c>
      <c r="Q1248" s="10">
        <v>20.079999999999998</v>
      </c>
      <c r="R1248" s="676"/>
      <c r="S1248" s="692">
        <v>0.56597222222222221</v>
      </c>
      <c r="T1248" s="10">
        <f t="shared" si="85"/>
        <v>0</v>
      </c>
      <c r="U1248" s="10">
        <f t="shared" si="85"/>
        <v>0</v>
      </c>
      <c r="V1248" s="10">
        <f t="shared" si="85"/>
        <v>0</v>
      </c>
      <c r="W1248" s="10">
        <f t="shared" si="85"/>
        <v>0</v>
      </c>
      <c r="X1248" s="10">
        <f t="shared" si="85"/>
        <v>0</v>
      </c>
      <c r="Y1248" s="10">
        <f t="shared" si="85"/>
        <v>0</v>
      </c>
      <c r="Z1248" s="10">
        <f t="shared" si="85"/>
        <v>0</v>
      </c>
      <c r="AA1248" s="10">
        <f t="shared" si="87"/>
        <v>0</v>
      </c>
      <c r="AB1248" s="13">
        <f t="shared" si="87"/>
        <v>0</v>
      </c>
      <c r="AC1248" s="10">
        <f t="shared" si="87"/>
        <v>0</v>
      </c>
      <c r="AD1248" s="10">
        <f t="shared" si="87"/>
        <v>0</v>
      </c>
      <c r="AE1248" s="10">
        <f t="shared" si="87"/>
        <v>0</v>
      </c>
      <c r="AF1248" s="10">
        <f t="shared" si="87"/>
        <v>0</v>
      </c>
      <c r="AG1248" s="10">
        <f t="shared" si="86"/>
        <v>0</v>
      </c>
      <c r="AH1248" s="10">
        <f t="shared" si="86"/>
        <v>0</v>
      </c>
      <c r="AI1248" s="10">
        <f t="shared" si="86"/>
        <v>0</v>
      </c>
      <c r="AJ1248" s="10"/>
      <c r="AK1248" s="10"/>
      <c r="AL1248" s="10"/>
      <c r="AM1248" s="10"/>
      <c r="AN1248" s="10"/>
      <c r="AO1248" s="10"/>
      <c r="AP1248" s="10"/>
      <c r="AQ1248" s="10"/>
      <c r="AR1248" s="10"/>
      <c r="AS1248" s="10"/>
      <c r="AT1248" s="10"/>
      <c r="AU1248" s="10"/>
      <c r="AV1248" s="10"/>
      <c r="AW1248" s="10"/>
      <c r="AX1248" s="10"/>
      <c r="AY1248" s="10"/>
      <c r="AZ1248" s="10"/>
      <c r="BA1248" s="10"/>
      <c r="BB1248" s="10"/>
      <c r="BC1248" s="10"/>
      <c r="BD1248" s="10"/>
      <c r="BE1248" s="173"/>
    </row>
    <row r="1249" spans="1:57">
      <c r="A1249" s="691">
        <v>0.56944444444444442</v>
      </c>
      <c r="B1249" s="10">
        <v>22.68</v>
      </c>
      <c r="C1249" s="10">
        <v>23.9</v>
      </c>
      <c r="D1249" s="10">
        <v>23.37</v>
      </c>
      <c r="E1249" s="10">
        <v>22.6</v>
      </c>
      <c r="F1249" s="10">
        <v>22.74</v>
      </c>
      <c r="G1249" s="10">
        <v>25.14</v>
      </c>
      <c r="H1249" s="10">
        <v>22.45</v>
      </c>
      <c r="I1249" s="10">
        <v>20.239999999999998</v>
      </c>
      <c r="J1249" s="13">
        <v>20.29</v>
      </c>
      <c r="K1249" s="10">
        <v>23.1</v>
      </c>
      <c r="L1249" s="10">
        <v>25.76</v>
      </c>
      <c r="M1249" s="10">
        <v>22.84</v>
      </c>
      <c r="N1249" s="10">
        <v>24.83</v>
      </c>
      <c r="O1249" s="10">
        <v>23.86</v>
      </c>
      <c r="P1249" s="10">
        <v>24.29</v>
      </c>
      <c r="Q1249" s="10">
        <v>20.079999999999998</v>
      </c>
      <c r="R1249" s="676"/>
      <c r="S1249" s="692">
        <v>0.56944444444444442</v>
      </c>
      <c r="T1249" s="10">
        <f t="shared" si="85"/>
        <v>0</v>
      </c>
      <c r="U1249" s="10">
        <f t="shared" si="85"/>
        <v>0</v>
      </c>
      <c r="V1249" s="10">
        <f t="shared" si="85"/>
        <v>0</v>
      </c>
      <c r="W1249" s="10">
        <f t="shared" si="85"/>
        <v>0</v>
      </c>
      <c r="X1249" s="10">
        <f t="shared" si="85"/>
        <v>0</v>
      </c>
      <c r="Y1249" s="10">
        <f t="shared" si="85"/>
        <v>0</v>
      </c>
      <c r="Z1249" s="10">
        <f t="shared" si="85"/>
        <v>0</v>
      </c>
      <c r="AA1249" s="10">
        <f t="shared" si="87"/>
        <v>0</v>
      </c>
      <c r="AB1249" s="13">
        <f t="shared" si="87"/>
        <v>0</v>
      </c>
      <c r="AC1249" s="10">
        <f t="shared" si="87"/>
        <v>0</v>
      </c>
      <c r="AD1249" s="10">
        <f t="shared" si="87"/>
        <v>0</v>
      </c>
      <c r="AE1249" s="10">
        <f t="shared" si="87"/>
        <v>0</v>
      </c>
      <c r="AF1249" s="10">
        <f t="shared" si="87"/>
        <v>2.9999999999997584E-2</v>
      </c>
      <c r="AG1249" s="10">
        <f t="shared" si="86"/>
        <v>0</v>
      </c>
      <c r="AH1249" s="10">
        <f t="shared" si="86"/>
        <v>0</v>
      </c>
      <c r="AI1249" s="10">
        <f t="shared" si="86"/>
        <v>0</v>
      </c>
      <c r="AJ1249" s="10"/>
      <c r="AK1249" s="10"/>
      <c r="AL1249" s="10"/>
      <c r="AM1249" s="10"/>
      <c r="AN1249" s="10"/>
      <c r="AO1249" s="10"/>
      <c r="AP1249" s="10"/>
      <c r="AQ1249" s="10"/>
      <c r="AR1249" s="10"/>
      <c r="AS1249" s="10"/>
      <c r="AT1249" s="10"/>
      <c r="AU1249" s="10"/>
      <c r="AV1249" s="10"/>
      <c r="AW1249" s="10"/>
      <c r="AX1249" s="10"/>
      <c r="AY1249" s="10"/>
      <c r="AZ1249" s="10"/>
      <c r="BA1249" s="10"/>
      <c r="BB1249" s="10"/>
      <c r="BC1249" s="10"/>
      <c r="BD1249" s="10"/>
      <c r="BE1249" s="173"/>
    </row>
    <row r="1250" spans="1:57">
      <c r="A1250" s="691">
        <v>0.57291666666666663</v>
      </c>
      <c r="B1250" s="10">
        <v>22.68</v>
      </c>
      <c r="C1250" s="10">
        <v>23.9</v>
      </c>
      <c r="D1250" s="10">
        <v>23.37</v>
      </c>
      <c r="E1250" s="10">
        <v>22.6</v>
      </c>
      <c r="F1250" s="10">
        <v>22.74</v>
      </c>
      <c r="G1250" s="10">
        <v>25.14</v>
      </c>
      <c r="H1250" s="10">
        <v>22.45</v>
      </c>
      <c r="I1250" s="10">
        <v>20.239999999999998</v>
      </c>
      <c r="J1250" s="13">
        <v>20.29</v>
      </c>
      <c r="K1250" s="10">
        <v>23.1</v>
      </c>
      <c r="L1250" s="10">
        <v>25.76</v>
      </c>
      <c r="M1250" s="10">
        <v>22.84</v>
      </c>
      <c r="N1250" s="10">
        <v>24.83</v>
      </c>
      <c r="O1250" s="10">
        <v>23.86</v>
      </c>
      <c r="P1250" s="10">
        <v>24.29</v>
      </c>
      <c r="Q1250" s="10">
        <v>20.079999999999998</v>
      </c>
      <c r="R1250" s="676"/>
      <c r="S1250" s="692">
        <v>0.57291666666666663</v>
      </c>
      <c r="T1250" s="10">
        <f t="shared" si="85"/>
        <v>0</v>
      </c>
      <c r="U1250" s="10">
        <f t="shared" si="85"/>
        <v>0</v>
      </c>
      <c r="V1250" s="10">
        <f t="shared" si="85"/>
        <v>0</v>
      </c>
      <c r="W1250" s="10">
        <f t="shared" si="85"/>
        <v>0</v>
      </c>
      <c r="X1250" s="10">
        <f t="shared" si="85"/>
        <v>0</v>
      </c>
      <c r="Y1250" s="10">
        <f t="shared" si="85"/>
        <v>0</v>
      </c>
      <c r="Z1250" s="10">
        <f t="shared" si="85"/>
        <v>0</v>
      </c>
      <c r="AA1250" s="10">
        <f t="shared" si="87"/>
        <v>0</v>
      </c>
      <c r="AB1250" s="13">
        <f t="shared" si="87"/>
        <v>0</v>
      </c>
      <c r="AC1250" s="10">
        <f t="shared" si="87"/>
        <v>0</v>
      </c>
      <c r="AD1250" s="10">
        <f t="shared" si="87"/>
        <v>0</v>
      </c>
      <c r="AE1250" s="10">
        <f t="shared" si="87"/>
        <v>0</v>
      </c>
      <c r="AF1250" s="10">
        <f t="shared" si="87"/>
        <v>0</v>
      </c>
      <c r="AG1250" s="10">
        <f t="shared" si="86"/>
        <v>0</v>
      </c>
      <c r="AH1250" s="10">
        <f t="shared" si="86"/>
        <v>0</v>
      </c>
      <c r="AI1250" s="10">
        <f t="shared" si="86"/>
        <v>0</v>
      </c>
      <c r="AJ1250" s="10"/>
      <c r="AK1250" s="10"/>
      <c r="AL1250" s="10"/>
      <c r="AM1250" s="10"/>
      <c r="AN1250" s="10"/>
      <c r="AO1250" s="10"/>
      <c r="AP1250" s="10"/>
      <c r="AQ1250" s="10"/>
      <c r="AR1250" s="10"/>
      <c r="AS1250" s="10"/>
      <c r="AT1250" s="10"/>
      <c r="AU1250" s="10"/>
      <c r="AV1250" s="10"/>
      <c r="AW1250" s="10"/>
      <c r="AX1250" s="10"/>
      <c r="AY1250" s="10"/>
      <c r="AZ1250" s="10"/>
      <c r="BA1250" s="10"/>
      <c r="BB1250" s="10"/>
      <c r="BC1250" s="10"/>
      <c r="BD1250" s="10"/>
      <c r="BE1250" s="173"/>
    </row>
    <row r="1251" spans="1:57">
      <c r="A1251" s="691">
        <v>0.57638888888888895</v>
      </c>
      <c r="B1251" s="10">
        <v>22.68</v>
      </c>
      <c r="C1251" s="10">
        <v>23.9</v>
      </c>
      <c r="D1251" s="10">
        <v>23.37</v>
      </c>
      <c r="E1251" s="10">
        <v>22.6</v>
      </c>
      <c r="F1251" s="10">
        <v>22.74</v>
      </c>
      <c r="G1251" s="10">
        <v>25.14</v>
      </c>
      <c r="H1251" s="10">
        <v>22.45</v>
      </c>
      <c r="I1251" s="10">
        <v>20.239999999999998</v>
      </c>
      <c r="J1251" s="13">
        <v>20.29</v>
      </c>
      <c r="K1251" s="10">
        <v>23.1</v>
      </c>
      <c r="L1251" s="10">
        <v>25.76</v>
      </c>
      <c r="M1251" s="10">
        <v>22.84</v>
      </c>
      <c r="N1251" s="10">
        <v>24.83</v>
      </c>
      <c r="O1251" s="10">
        <v>23.86</v>
      </c>
      <c r="P1251" s="10">
        <v>24.29</v>
      </c>
      <c r="Q1251" s="10">
        <v>20.079999999999998</v>
      </c>
      <c r="R1251" s="676"/>
      <c r="S1251" s="692">
        <v>0.57638888888888895</v>
      </c>
      <c r="T1251" s="10">
        <f t="shared" si="85"/>
        <v>0</v>
      </c>
      <c r="U1251" s="10">
        <f t="shared" si="85"/>
        <v>0</v>
      </c>
      <c r="V1251" s="10">
        <f t="shared" si="85"/>
        <v>0</v>
      </c>
      <c r="W1251" s="10">
        <f t="shared" si="85"/>
        <v>0</v>
      </c>
      <c r="X1251" s="10">
        <f t="shared" si="85"/>
        <v>0</v>
      </c>
      <c r="Y1251" s="10">
        <f t="shared" si="85"/>
        <v>0</v>
      </c>
      <c r="Z1251" s="10">
        <f t="shared" si="85"/>
        <v>0</v>
      </c>
      <c r="AA1251" s="10">
        <f t="shared" si="87"/>
        <v>0</v>
      </c>
      <c r="AB1251" s="13">
        <f t="shared" si="87"/>
        <v>0</v>
      </c>
      <c r="AC1251" s="10">
        <f t="shared" si="87"/>
        <v>0</v>
      </c>
      <c r="AD1251" s="10">
        <f t="shared" si="87"/>
        <v>0</v>
      </c>
      <c r="AE1251" s="10">
        <f t="shared" si="87"/>
        <v>0</v>
      </c>
      <c r="AF1251" s="10">
        <f t="shared" si="87"/>
        <v>0</v>
      </c>
      <c r="AG1251" s="10">
        <f t="shared" si="86"/>
        <v>0</v>
      </c>
      <c r="AH1251" s="10">
        <f t="shared" si="86"/>
        <v>0</v>
      </c>
      <c r="AI1251" s="10">
        <f t="shared" si="86"/>
        <v>0</v>
      </c>
      <c r="AJ1251" s="10"/>
      <c r="AK1251" s="10"/>
      <c r="AL1251" s="10"/>
      <c r="AM1251" s="10"/>
      <c r="AN1251" s="10"/>
      <c r="AO1251" s="10"/>
      <c r="AP1251" s="10"/>
      <c r="AQ1251" s="10"/>
      <c r="AR1251" s="10"/>
      <c r="AS1251" s="10"/>
      <c r="AT1251" s="10"/>
      <c r="AU1251" s="10"/>
      <c r="AV1251" s="10"/>
      <c r="AW1251" s="10"/>
      <c r="AX1251" s="10"/>
      <c r="AY1251" s="10"/>
      <c r="AZ1251" s="10"/>
      <c r="BA1251" s="10"/>
      <c r="BB1251" s="10"/>
      <c r="BC1251" s="10"/>
      <c r="BD1251" s="10"/>
      <c r="BE1251" s="173"/>
    </row>
    <row r="1252" spans="1:57" ht="16" thickBot="1">
      <c r="A1252" s="691">
        <v>0.57986111111111105</v>
      </c>
      <c r="B1252" s="10">
        <v>22.69</v>
      </c>
      <c r="C1252" s="10">
        <v>23.9</v>
      </c>
      <c r="D1252" s="10">
        <v>23.37</v>
      </c>
      <c r="E1252" s="10">
        <v>22.6</v>
      </c>
      <c r="F1252" s="10">
        <v>22.74</v>
      </c>
      <c r="G1252" s="10">
        <v>25.14</v>
      </c>
      <c r="H1252" s="10">
        <v>22.45</v>
      </c>
      <c r="I1252" s="10">
        <v>20.239999999999998</v>
      </c>
      <c r="J1252" s="13">
        <v>20.29</v>
      </c>
      <c r="K1252" s="10">
        <v>23.1</v>
      </c>
      <c r="L1252" s="10">
        <v>25.76</v>
      </c>
      <c r="M1252" s="10">
        <v>22.84</v>
      </c>
      <c r="N1252" s="10">
        <v>24.83</v>
      </c>
      <c r="O1252" s="10">
        <v>23.86</v>
      </c>
      <c r="P1252" s="10">
        <v>24.29</v>
      </c>
      <c r="Q1252" s="10">
        <v>20.079999999999998</v>
      </c>
      <c r="R1252" s="676"/>
      <c r="S1252" s="692">
        <v>0.57986111111111105</v>
      </c>
      <c r="T1252" s="10">
        <f t="shared" si="85"/>
        <v>1.0000000000001563E-2</v>
      </c>
      <c r="U1252" s="10">
        <f t="shared" si="85"/>
        <v>0</v>
      </c>
      <c r="V1252" s="10">
        <f t="shared" si="85"/>
        <v>0</v>
      </c>
      <c r="W1252" s="10">
        <f t="shared" si="85"/>
        <v>0</v>
      </c>
      <c r="X1252" s="10">
        <f t="shared" si="85"/>
        <v>0</v>
      </c>
      <c r="Y1252" s="10">
        <f t="shared" si="85"/>
        <v>0</v>
      </c>
      <c r="Z1252" s="10">
        <f t="shared" si="85"/>
        <v>0</v>
      </c>
      <c r="AA1252" s="10">
        <f t="shared" si="87"/>
        <v>0</v>
      </c>
      <c r="AB1252" s="13">
        <f t="shared" si="87"/>
        <v>0</v>
      </c>
      <c r="AC1252" s="10">
        <f t="shared" si="87"/>
        <v>0</v>
      </c>
      <c r="AD1252" s="10">
        <f t="shared" si="87"/>
        <v>0</v>
      </c>
      <c r="AE1252" s="10">
        <f t="shared" si="87"/>
        <v>0</v>
      </c>
      <c r="AF1252" s="10">
        <f t="shared" si="87"/>
        <v>0</v>
      </c>
      <c r="AG1252" s="10">
        <f t="shared" si="86"/>
        <v>0</v>
      </c>
      <c r="AH1252" s="10">
        <f t="shared" si="86"/>
        <v>0</v>
      </c>
      <c r="AI1252" s="10">
        <f t="shared" si="86"/>
        <v>0</v>
      </c>
      <c r="AJ1252" s="10"/>
      <c r="AK1252" s="10"/>
      <c r="AL1252" s="10"/>
      <c r="AM1252" s="10"/>
      <c r="AN1252" s="10"/>
      <c r="AO1252" s="10"/>
      <c r="AP1252" s="10"/>
      <c r="AQ1252" s="10"/>
      <c r="AR1252" s="10"/>
      <c r="AS1252" s="10"/>
      <c r="AT1252" s="10"/>
      <c r="AU1252" s="10"/>
      <c r="AV1252" s="10"/>
      <c r="AW1252" s="10"/>
      <c r="AX1252" s="10"/>
      <c r="AY1252" s="10"/>
      <c r="AZ1252" s="10"/>
      <c r="BA1252" s="10"/>
      <c r="BB1252" s="10"/>
      <c r="BC1252" s="10"/>
      <c r="BD1252" s="10"/>
      <c r="BE1252" s="173"/>
    </row>
    <row r="1253" spans="1:57" ht="16" thickTop="1">
      <c r="A1253" s="690">
        <v>0.58333333333333337</v>
      </c>
      <c r="B1253" s="91">
        <v>22.69</v>
      </c>
      <c r="C1253" s="91">
        <v>23.9</v>
      </c>
      <c r="D1253" s="91">
        <v>23.37</v>
      </c>
      <c r="E1253" s="91">
        <v>22.6</v>
      </c>
      <c r="F1253" s="91">
        <v>22.74</v>
      </c>
      <c r="G1253" s="91">
        <v>25.14</v>
      </c>
      <c r="H1253" s="91">
        <v>22.45</v>
      </c>
      <c r="I1253" s="91">
        <v>20.239999999999998</v>
      </c>
      <c r="J1253" s="345">
        <v>20.29</v>
      </c>
      <c r="K1253" s="91">
        <v>23.1</v>
      </c>
      <c r="L1253" s="91">
        <v>25.76</v>
      </c>
      <c r="M1253" s="91">
        <v>22.84</v>
      </c>
      <c r="N1253" s="91">
        <v>24.83</v>
      </c>
      <c r="O1253" s="91">
        <v>23.86</v>
      </c>
      <c r="P1253" s="91">
        <v>24.29</v>
      </c>
      <c r="Q1253" s="91">
        <v>20.079999999999998</v>
      </c>
      <c r="R1253" s="676"/>
      <c r="S1253" s="673">
        <v>0.58333333333333337</v>
      </c>
      <c r="T1253" s="91">
        <f t="shared" si="85"/>
        <v>0</v>
      </c>
      <c r="U1253" s="91">
        <f t="shared" si="85"/>
        <v>0</v>
      </c>
      <c r="V1253" s="91">
        <f t="shared" si="85"/>
        <v>0</v>
      </c>
      <c r="W1253" s="91">
        <f t="shared" si="85"/>
        <v>0</v>
      </c>
      <c r="X1253" s="91">
        <f t="shared" si="85"/>
        <v>0</v>
      </c>
      <c r="Y1253" s="91">
        <f t="shared" si="85"/>
        <v>0</v>
      </c>
      <c r="Z1253" s="91">
        <f t="shared" si="85"/>
        <v>0</v>
      </c>
      <c r="AA1253" s="91">
        <f t="shared" si="87"/>
        <v>0</v>
      </c>
      <c r="AB1253" s="345">
        <f t="shared" si="87"/>
        <v>0</v>
      </c>
      <c r="AC1253" s="91">
        <f t="shared" si="87"/>
        <v>0</v>
      </c>
      <c r="AD1253" s="91">
        <f t="shared" si="87"/>
        <v>0</v>
      </c>
      <c r="AE1253" s="91">
        <f t="shared" si="87"/>
        <v>0</v>
      </c>
      <c r="AF1253" s="91">
        <f t="shared" si="87"/>
        <v>0</v>
      </c>
      <c r="AG1253" s="91">
        <f t="shared" si="86"/>
        <v>0</v>
      </c>
      <c r="AH1253" s="91">
        <f t="shared" si="86"/>
        <v>0</v>
      </c>
      <c r="AI1253" s="91">
        <f t="shared" si="86"/>
        <v>0</v>
      </c>
      <c r="AJ1253" s="10"/>
      <c r="AK1253" s="10"/>
      <c r="AL1253" s="10"/>
      <c r="AM1253" s="10"/>
      <c r="AN1253" s="10"/>
      <c r="AO1253" s="10"/>
      <c r="AP1253" s="10"/>
      <c r="AQ1253" s="10"/>
      <c r="AR1253" s="10"/>
      <c r="AS1253" s="10"/>
      <c r="AT1253" s="10"/>
      <c r="AU1253" s="10"/>
      <c r="AV1253" s="10"/>
      <c r="AW1253" s="10"/>
      <c r="AX1253" s="10"/>
      <c r="AY1253" s="10"/>
      <c r="AZ1253" s="10"/>
      <c r="BA1253" s="10"/>
      <c r="BB1253" s="10"/>
      <c r="BC1253" s="10"/>
      <c r="BD1253" s="10"/>
      <c r="BE1253" s="173"/>
    </row>
    <row r="1254" spans="1:57">
      <c r="A1254" s="691">
        <v>0.58680555555555558</v>
      </c>
      <c r="B1254" s="10">
        <v>22.69</v>
      </c>
      <c r="C1254" s="10">
        <v>23.9</v>
      </c>
      <c r="D1254" s="10">
        <v>23.37</v>
      </c>
      <c r="E1254" s="10">
        <v>22.6</v>
      </c>
      <c r="F1254" s="10">
        <v>22.74</v>
      </c>
      <c r="G1254" s="10">
        <v>25.14</v>
      </c>
      <c r="H1254" s="10">
        <v>22.45</v>
      </c>
      <c r="I1254" s="10">
        <v>20.239999999999998</v>
      </c>
      <c r="J1254" s="13">
        <v>20.29</v>
      </c>
      <c r="K1254" s="10">
        <v>23.1</v>
      </c>
      <c r="L1254" s="10">
        <v>25.76</v>
      </c>
      <c r="M1254" s="10">
        <v>22.84</v>
      </c>
      <c r="N1254" s="10">
        <v>24.86</v>
      </c>
      <c r="O1254" s="10">
        <v>23.86</v>
      </c>
      <c r="P1254" s="10">
        <v>24.29</v>
      </c>
      <c r="Q1254" s="10">
        <v>20.079999999999998</v>
      </c>
      <c r="R1254" s="676"/>
      <c r="S1254" s="692">
        <v>0.58680555555555558</v>
      </c>
      <c r="T1254" s="10">
        <f t="shared" si="85"/>
        <v>0</v>
      </c>
      <c r="U1254" s="10">
        <f t="shared" si="85"/>
        <v>0</v>
      </c>
      <c r="V1254" s="10">
        <f t="shared" si="85"/>
        <v>0</v>
      </c>
      <c r="W1254" s="10">
        <f t="shared" si="85"/>
        <v>0</v>
      </c>
      <c r="X1254" s="10">
        <f t="shared" si="85"/>
        <v>0</v>
      </c>
      <c r="Y1254" s="10">
        <f t="shared" si="85"/>
        <v>0</v>
      </c>
      <c r="Z1254" s="10">
        <f t="shared" si="85"/>
        <v>0</v>
      </c>
      <c r="AA1254" s="10">
        <f t="shared" si="87"/>
        <v>0</v>
      </c>
      <c r="AB1254" s="13">
        <f t="shared" si="87"/>
        <v>0</v>
      </c>
      <c r="AC1254" s="10">
        <f t="shared" si="87"/>
        <v>0</v>
      </c>
      <c r="AD1254" s="10">
        <f t="shared" si="87"/>
        <v>0</v>
      </c>
      <c r="AE1254" s="10">
        <f t="shared" si="87"/>
        <v>0</v>
      </c>
      <c r="AF1254" s="10">
        <f t="shared" si="87"/>
        <v>3.0000000000001137E-2</v>
      </c>
      <c r="AG1254" s="10">
        <f t="shared" si="86"/>
        <v>0</v>
      </c>
      <c r="AH1254" s="10">
        <f t="shared" si="86"/>
        <v>0</v>
      </c>
      <c r="AI1254" s="10">
        <f t="shared" si="86"/>
        <v>0</v>
      </c>
      <c r="AJ1254" s="10"/>
      <c r="AK1254" s="10"/>
      <c r="AL1254" s="10"/>
      <c r="AM1254" s="10"/>
      <c r="AN1254" s="10"/>
      <c r="AO1254" s="10"/>
      <c r="AP1254" s="10"/>
      <c r="AQ1254" s="10"/>
      <c r="AR1254" s="10"/>
      <c r="AS1254" s="10"/>
      <c r="AT1254" s="10"/>
      <c r="AU1254" s="10"/>
      <c r="AV1254" s="10"/>
      <c r="AW1254" s="10"/>
      <c r="AX1254" s="10"/>
      <c r="AY1254" s="10"/>
      <c r="AZ1254" s="10"/>
      <c r="BA1254" s="10"/>
      <c r="BB1254" s="10"/>
      <c r="BC1254" s="10"/>
      <c r="BD1254" s="10"/>
      <c r="BE1254" s="173"/>
    </row>
    <row r="1255" spans="1:57">
      <c r="A1255" s="691">
        <v>0.59027777777777779</v>
      </c>
      <c r="B1255" s="10">
        <v>22.69</v>
      </c>
      <c r="C1255" s="10">
        <v>23.9</v>
      </c>
      <c r="D1255" s="10">
        <v>23.37</v>
      </c>
      <c r="E1255" s="10">
        <v>22.6</v>
      </c>
      <c r="F1255" s="10">
        <v>22.74</v>
      </c>
      <c r="G1255" s="10">
        <v>25.14</v>
      </c>
      <c r="H1255" s="10">
        <v>22.45</v>
      </c>
      <c r="I1255" s="10">
        <v>20.239999999999998</v>
      </c>
      <c r="J1255" s="13">
        <v>20.29</v>
      </c>
      <c r="K1255" s="10">
        <v>23.1</v>
      </c>
      <c r="L1255" s="10">
        <v>25.76</v>
      </c>
      <c r="M1255" s="10">
        <v>22.84</v>
      </c>
      <c r="N1255" s="10">
        <v>24.86</v>
      </c>
      <c r="O1255" s="10">
        <v>23.86</v>
      </c>
      <c r="P1255" s="10">
        <v>24.29</v>
      </c>
      <c r="Q1255" s="10">
        <v>20.079999999999998</v>
      </c>
      <c r="R1255" s="676"/>
      <c r="S1255" s="692">
        <v>0.59027777777777779</v>
      </c>
      <c r="T1255" s="10">
        <f t="shared" si="85"/>
        <v>0</v>
      </c>
      <c r="U1255" s="10">
        <f t="shared" si="85"/>
        <v>0</v>
      </c>
      <c r="V1255" s="10">
        <f t="shared" si="85"/>
        <v>0</v>
      </c>
      <c r="W1255" s="10">
        <f t="shared" si="85"/>
        <v>0</v>
      </c>
      <c r="X1255" s="10">
        <f t="shared" si="85"/>
        <v>0</v>
      </c>
      <c r="Y1255" s="10">
        <f t="shared" si="85"/>
        <v>0</v>
      </c>
      <c r="Z1255" s="10">
        <f t="shared" si="85"/>
        <v>0</v>
      </c>
      <c r="AA1255" s="10">
        <f t="shared" si="87"/>
        <v>0</v>
      </c>
      <c r="AB1255" s="13">
        <f t="shared" si="87"/>
        <v>0</v>
      </c>
      <c r="AC1255" s="10">
        <f t="shared" si="87"/>
        <v>0</v>
      </c>
      <c r="AD1255" s="10">
        <f t="shared" si="87"/>
        <v>0</v>
      </c>
      <c r="AE1255" s="10">
        <f t="shared" si="87"/>
        <v>0</v>
      </c>
      <c r="AF1255" s="10">
        <f t="shared" si="87"/>
        <v>0</v>
      </c>
      <c r="AG1255" s="10">
        <f t="shared" si="86"/>
        <v>0</v>
      </c>
      <c r="AH1255" s="10">
        <f t="shared" si="86"/>
        <v>0</v>
      </c>
      <c r="AI1255" s="10">
        <f t="shared" si="86"/>
        <v>0</v>
      </c>
      <c r="AJ1255" s="10"/>
      <c r="AK1255" s="10"/>
      <c r="AL1255" s="10"/>
      <c r="AM1255" s="10"/>
      <c r="AN1255" s="10"/>
      <c r="AO1255" s="10"/>
      <c r="AP1255" s="10"/>
      <c r="AQ1255" s="10"/>
      <c r="AR1255" s="10"/>
      <c r="AS1255" s="10"/>
      <c r="AT1255" s="10"/>
      <c r="AU1255" s="10"/>
      <c r="AV1255" s="10"/>
      <c r="AW1255" s="10"/>
      <c r="AX1255" s="10"/>
      <c r="AY1255" s="10"/>
      <c r="AZ1255" s="10"/>
      <c r="BA1255" s="10"/>
      <c r="BB1255" s="10"/>
      <c r="BC1255" s="10"/>
      <c r="BD1255" s="10"/>
      <c r="BE1255" s="173"/>
    </row>
    <row r="1256" spans="1:57">
      <c r="A1256" s="691">
        <v>0.59375</v>
      </c>
      <c r="B1256" s="10">
        <v>22.69</v>
      </c>
      <c r="C1256" s="10">
        <v>23.9</v>
      </c>
      <c r="D1256" s="10">
        <v>23.37</v>
      </c>
      <c r="E1256" s="10">
        <v>22.6</v>
      </c>
      <c r="F1256" s="10">
        <v>22.74</v>
      </c>
      <c r="G1256" s="10">
        <v>25.14</v>
      </c>
      <c r="H1256" s="10">
        <v>22.45</v>
      </c>
      <c r="I1256" s="10">
        <v>20.239999999999998</v>
      </c>
      <c r="J1256" s="13">
        <v>20.29</v>
      </c>
      <c r="K1256" s="10">
        <v>23.13</v>
      </c>
      <c r="L1256" s="10">
        <v>25.76</v>
      </c>
      <c r="M1256" s="10">
        <v>22.84</v>
      </c>
      <c r="N1256" s="10">
        <v>24.86</v>
      </c>
      <c r="O1256" s="10">
        <v>23.86</v>
      </c>
      <c r="P1256" s="10">
        <v>24.29</v>
      </c>
      <c r="Q1256" s="10">
        <v>20.079999999999998</v>
      </c>
      <c r="R1256" s="676"/>
      <c r="S1256" s="692">
        <v>0.59375</v>
      </c>
      <c r="T1256" s="10">
        <f t="shared" si="85"/>
        <v>0</v>
      </c>
      <c r="U1256" s="10">
        <f t="shared" si="85"/>
        <v>0</v>
      </c>
      <c r="V1256" s="10">
        <f t="shared" si="85"/>
        <v>0</v>
      </c>
      <c r="W1256" s="10">
        <f t="shared" si="85"/>
        <v>0</v>
      </c>
      <c r="X1256" s="10">
        <f t="shared" si="85"/>
        <v>0</v>
      </c>
      <c r="Y1256" s="10">
        <f t="shared" si="85"/>
        <v>0</v>
      </c>
      <c r="Z1256" s="10">
        <f t="shared" si="85"/>
        <v>0</v>
      </c>
      <c r="AA1256" s="10">
        <f t="shared" si="87"/>
        <v>0</v>
      </c>
      <c r="AB1256" s="13">
        <f t="shared" si="87"/>
        <v>0</v>
      </c>
      <c r="AC1256" s="10">
        <f t="shared" si="87"/>
        <v>2.9999999999997584E-2</v>
      </c>
      <c r="AD1256" s="10">
        <f t="shared" si="87"/>
        <v>0</v>
      </c>
      <c r="AE1256" s="10">
        <f t="shared" si="87"/>
        <v>0</v>
      </c>
      <c r="AF1256" s="10">
        <f t="shared" si="87"/>
        <v>0</v>
      </c>
      <c r="AG1256" s="10">
        <f t="shared" si="86"/>
        <v>0</v>
      </c>
      <c r="AH1256" s="10">
        <f t="shared" si="86"/>
        <v>0</v>
      </c>
      <c r="AI1256" s="10">
        <f t="shared" si="86"/>
        <v>0</v>
      </c>
      <c r="AJ1256" s="10"/>
      <c r="AK1256" s="10"/>
      <c r="AL1256" s="10"/>
      <c r="AM1256" s="10"/>
      <c r="AN1256" s="10"/>
      <c r="AO1256" s="10"/>
      <c r="AP1256" s="10"/>
      <c r="AQ1256" s="10"/>
      <c r="AR1256" s="10"/>
      <c r="AS1256" s="10"/>
      <c r="AT1256" s="10"/>
      <c r="AU1256" s="10"/>
      <c r="AV1256" s="10"/>
      <c r="AW1256" s="10"/>
      <c r="AX1256" s="10"/>
      <c r="AY1256" s="10"/>
      <c r="AZ1256" s="10"/>
      <c r="BA1256" s="10"/>
      <c r="BB1256" s="10"/>
      <c r="BC1256" s="10"/>
      <c r="BD1256" s="10"/>
      <c r="BE1256" s="173"/>
    </row>
    <row r="1257" spans="1:57">
      <c r="A1257" s="691">
        <v>0.59722222222222221</v>
      </c>
      <c r="B1257" s="10">
        <v>22.69</v>
      </c>
      <c r="C1257" s="10">
        <v>23.9</v>
      </c>
      <c r="D1257" s="10">
        <v>23.37</v>
      </c>
      <c r="E1257" s="10">
        <v>22.6</v>
      </c>
      <c r="F1257" s="10">
        <v>22.74</v>
      </c>
      <c r="G1257" s="10">
        <v>25.14</v>
      </c>
      <c r="H1257" s="10">
        <v>22.45</v>
      </c>
      <c r="I1257" s="10">
        <v>20.239999999999998</v>
      </c>
      <c r="J1257" s="13">
        <v>20.29</v>
      </c>
      <c r="K1257" s="10">
        <v>23.13</v>
      </c>
      <c r="L1257" s="10">
        <v>25.82</v>
      </c>
      <c r="M1257" s="10">
        <v>22.84</v>
      </c>
      <c r="N1257" s="10">
        <v>24.86</v>
      </c>
      <c r="O1257" s="10">
        <v>23.86</v>
      </c>
      <c r="P1257" s="10">
        <v>24.29</v>
      </c>
      <c r="Q1257" s="10">
        <v>20.079999999999998</v>
      </c>
      <c r="R1257" s="676"/>
      <c r="S1257" s="692">
        <v>0.59722222222222221</v>
      </c>
      <c r="T1257" s="10">
        <f t="shared" si="85"/>
        <v>0</v>
      </c>
      <c r="U1257" s="10">
        <f t="shared" si="85"/>
        <v>0</v>
      </c>
      <c r="V1257" s="10">
        <f t="shared" si="85"/>
        <v>0</v>
      </c>
      <c r="W1257" s="10">
        <f t="shared" si="85"/>
        <v>0</v>
      </c>
      <c r="X1257" s="10">
        <f t="shared" si="85"/>
        <v>0</v>
      </c>
      <c r="Y1257" s="10">
        <f t="shared" si="85"/>
        <v>0</v>
      </c>
      <c r="Z1257" s="10">
        <f t="shared" si="85"/>
        <v>0</v>
      </c>
      <c r="AA1257" s="10">
        <f t="shared" si="87"/>
        <v>0</v>
      </c>
      <c r="AB1257" s="13">
        <f t="shared" si="87"/>
        <v>0</v>
      </c>
      <c r="AC1257" s="10">
        <f t="shared" si="87"/>
        <v>0</v>
      </c>
      <c r="AD1257" s="10">
        <f t="shared" si="87"/>
        <v>5.9999999999998721E-2</v>
      </c>
      <c r="AE1257" s="10">
        <f t="shared" si="87"/>
        <v>0</v>
      </c>
      <c r="AF1257" s="10">
        <f t="shared" si="87"/>
        <v>0</v>
      </c>
      <c r="AG1257" s="10">
        <f t="shared" si="86"/>
        <v>0</v>
      </c>
      <c r="AH1257" s="10">
        <f t="shared" si="86"/>
        <v>0</v>
      </c>
      <c r="AI1257" s="10">
        <f t="shared" si="86"/>
        <v>0</v>
      </c>
      <c r="AJ1257" s="10"/>
      <c r="AK1257" s="10"/>
      <c r="AL1257" s="10"/>
      <c r="AM1257" s="10"/>
      <c r="AN1257" s="10"/>
      <c r="AO1257" s="10"/>
      <c r="AP1257" s="10"/>
      <c r="AQ1257" s="10"/>
      <c r="AR1257" s="10"/>
      <c r="AS1257" s="10"/>
      <c r="AT1257" s="10"/>
      <c r="AU1257" s="10"/>
      <c r="AV1257" s="10"/>
      <c r="AW1257" s="10"/>
      <c r="AX1257" s="10"/>
      <c r="AY1257" s="10"/>
      <c r="AZ1257" s="10"/>
      <c r="BA1257" s="10"/>
      <c r="BB1257" s="10"/>
      <c r="BC1257" s="10"/>
      <c r="BD1257" s="10"/>
      <c r="BE1257" s="173"/>
    </row>
    <row r="1258" spans="1:57">
      <c r="A1258" s="691">
        <v>0.60069444444444442</v>
      </c>
      <c r="B1258" s="10">
        <v>22.69</v>
      </c>
      <c r="C1258" s="10">
        <v>23.9</v>
      </c>
      <c r="D1258" s="10">
        <v>23.37</v>
      </c>
      <c r="E1258" s="10">
        <v>22.6</v>
      </c>
      <c r="F1258" s="10">
        <v>22.84</v>
      </c>
      <c r="G1258" s="10">
        <v>25.14</v>
      </c>
      <c r="H1258" s="10">
        <v>22.45</v>
      </c>
      <c r="I1258" s="10">
        <v>20.239999999999998</v>
      </c>
      <c r="J1258" s="13">
        <v>20.29</v>
      </c>
      <c r="K1258" s="10">
        <v>23.17</v>
      </c>
      <c r="L1258" s="10">
        <v>25.9</v>
      </c>
      <c r="M1258" s="10">
        <v>22.87</v>
      </c>
      <c r="N1258" s="10">
        <v>24.86</v>
      </c>
      <c r="O1258" s="10">
        <v>23.86</v>
      </c>
      <c r="P1258" s="10">
        <v>24.29</v>
      </c>
      <c r="Q1258" s="10">
        <v>20.079999999999998</v>
      </c>
      <c r="R1258" s="676"/>
      <c r="S1258" s="692">
        <v>0.60069444444444442</v>
      </c>
      <c r="T1258" s="10">
        <f t="shared" si="85"/>
        <v>0</v>
      </c>
      <c r="U1258" s="10">
        <f t="shared" si="85"/>
        <v>0</v>
      </c>
      <c r="V1258" s="10">
        <f t="shared" si="85"/>
        <v>0</v>
      </c>
      <c r="W1258" s="10">
        <f t="shared" si="85"/>
        <v>0</v>
      </c>
      <c r="X1258" s="10">
        <f t="shared" si="85"/>
        <v>0.10000000000000142</v>
      </c>
      <c r="Y1258" s="10">
        <f t="shared" si="85"/>
        <v>0</v>
      </c>
      <c r="Z1258" s="10">
        <f t="shared" si="85"/>
        <v>0</v>
      </c>
      <c r="AA1258" s="10">
        <f t="shared" si="87"/>
        <v>0</v>
      </c>
      <c r="AB1258" s="13">
        <f t="shared" si="87"/>
        <v>0</v>
      </c>
      <c r="AC1258" s="10">
        <f t="shared" si="87"/>
        <v>4.00000000000027E-2</v>
      </c>
      <c r="AD1258" s="10">
        <f t="shared" si="87"/>
        <v>7.9999999999998295E-2</v>
      </c>
      <c r="AE1258" s="10">
        <f t="shared" si="87"/>
        <v>3.0000000000001137E-2</v>
      </c>
      <c r="AF1258" s="10">
        <f t="shared" si="87"/>
        <v>0</v>
      </c>
      <c r="AG1258" s="10">
        <f t="shared" si="86"/>
        <v>0</v>
      </c>
      <c r="AH1258" s="10">
        <f t="shared" si="86"/>
        <v>0</v>
      </c>
      <c r="AI1258" s="10">
        <f t="shared" si="86"/>
        <v>0</v>
      </c>
      <c r="AJ1258" s="10"/>
      <c r="AK1258" s="10"/>
      <c r="AL1258" s="10"/>
      <c r="AM1258" s="10"/>
      <c r="AN1258" s="10"/>
      <c r="AO1258" s="10"/>
      <c r="AP1258" s="10"/>
      <c r="AQ1258" s="10"/>
      <c r="AR1258" s="10"/>
      <c r="AS1258" s="10"/>
      <c r="AT1258" s="10"/>
      <c r="AU1258" s="10"/>
      <c r="AV1258" s="10"/>
      <c r="AW1258" s="10"/>
      <c r="AX1258" s="10"/>
      <c r="AY1258" s="10"/>
      <c r="AZ1258" s="10"/>
      <c r="BA1258" s="10"/>
      <c r="BB1258" s="10"/>
      <c r="BC1258" s="10"/>
      <c r="BD1258" s="10"/>
      <c r="BE1258" s="173"/>
    </row>
    <row r="1259" spans="1:57">
      <c r="A1259" s="691">
        <v>0.60416666666666663</v>
      </c>
      <c r="B1259" s="10">
        <v>22.69</v>
      </c>
      <c r="C1259" s="10">
        <v>23.9</v>
      </c>
      <c r="D1259" s="10">
        <v>23.37</v>
      </c>
      <c r="E1259" s="10">
        <v>22.67</v>
      </c>
      <c r="F1259" s="10">
        <v>22.87</v>
      </c>
      <c r="G1259" s="10">
        <v>25.14</v>
      </c>
      <c r="H1259" s="10">
        <v>22.45</v>
      </c>
      <c r="I1259" s="10">
        <v>20.239999999999998</v>
      </c>
      <c r="J1259" s="13">
        <v>20.29</v>
      </c>
      <c r="K1259" s="10">
        <v>23.17</v>
      </c>
      <c r="L1259" s="10">
        <v>25.9</v>
      </c>
      <c r="M1259" s="10">
        <v>22.87</v>
      </c>
      <c r="N1259" s="10">
        <v>24.86</v>
      </c>
      <c r="O1259" s="10">
        <v>23.86</v>
      </c>
      <c r="P1259" s="10">
        <v>24.29</v>
      </c>
      <c r="Q1259" s="10">
        <v>20.079999999999998</v>
      </c>
      <c r="R1259" s="676"/>
      <c r="S1259" s="692">
        <v>0.60416666666666663</v>
      </c>
      <c r="T1259" s="10">
        <f t="shared" si="85"/>
        <v>0</v>
      </c>
      <c r="U1259" s="10">
        <f t="shared" si="85"/>
        <v>0</v>
      </c>
      <c r="V1259" s="10">
        <f t="shared" si="85"/>
        <v>0</v>
      </c>
      <c r="W1259" s="10">
        <f t="shared" si="85"/>
        <v>7.0000000000000284E-2</v>
      </c>
      <c r="X1259" s="10">
        <f t="shared" si="85"/>
        <v>3.0000000000001137E-2</v>
      </c>
      <c r="Y1259" s="10">
        <f t="shared" si="85"/>
        <v>0</v>
      </c>
      <c r="Z1259" s="10">
        <f t="shared" si="85"/>
        <v>0</v>
      </c>
      <c r="AA1259" s="10">
        <f t="shared" si="87"/>
        <v>0</v>
      </c>
      <c r="AB1259" s="13">
        <f t="shared" si="87"/>
        <v>0</v>
      </c>
      <c r="AC1259" s="10">
        <f t="shared" si="87"/>
        <v>0</v>
      </c>
      <c r="AD1259" s="10">
        <f t="shared" si="87"/>
        <v>0</v>
      </c>
      <c r="AE1259" s="10">
        <f t="shared" si="87"/>
        <v>0</v>
      </c>
      <c r="AF1259" s="10">
        <f t="shared" si="87"/>
        <v>0</v>
      </c>
      <c r="AG1259" s="10">
        <f t="shared" si="86"/>
        <v>0</v>
      </c>
      <c r="AH1259" s="10">
        <f t="shared" si="86"/>
        <v>0</v>
      </c>
      <c r="AI1259" s="10">
        <f t="shared" si="86"/>
        <v>0</v>
      </c>
      <c r="AJ1259" s="10"/>
      <c r="AK1259" s="10"/>
      <c r="AL1259" s="10"/>
      <c r="AM1259" s="10"/>
      <c r="AN1259" s="10"/>
      <c r="AO1259" s="10"/>
      <c r="AP1259" s="10"/>
      <c r="AQ1259" s="10"/>
      <c r="AR1259" s="10"/>
      <c r="AS1259" s="10"/>
      <c r="AT1259" s="10"/>
      <c r="AU1259" s="10"/>
      <c r="AV1259" s="10"/>
      <c r="AW1259" s="10"/>
      <c r="AX1259" s="10"/>
      <c r="AY1259" s="10"/>
      <c r="AZ1259" s="10"/>
      <c r="BA1259" s="10"/>
      <c r="BB1259" s="10"/>
      <c r="BC1259" s="10"/>
      <c r="BD1259" s="10"/>
      <c r="BE1259" s="173"/>
    </row>
    <row r="1260" spans="1:57">
      <c r="A1260" s="691">
        <v>0.60763888888888895</v>
      </c>
      <c r="B1260" s="10">
        <v>22.69</v>
      </c>
      <c r="C1260" s="10">
        <v>23.9</v>
      </c>
      <c r="D1260" s="10">
        <v>23.37</v>
      </c>
      <c r="E1260" s="10">
        <v>22.79</v>
      </c>
      <c r="F1260" s="10">
        <v>22.87</v>
      </c>
      <c r="G1260" s="10">
        <v>25.14</v>
      </c>
      <c r="H1260" s="10">
        <v>22.45</v>
      </c>
      <c r="I1260" s="10">
        <v>20.239999999999998</v>
      </c>
      <c r="J1260" s="13">
        <v>20.29</v>
      </c>
      <c r="K1260" s="10">
        <v>23.17</v>
      </c>
      <c r="L1260" s="10">
        <v>25.9</v>
      </c>
      <c r="M1260" s="10">
        <v>22.87</v>
      </c>
      <c r="N1260" s="10">
        <v>24.86</v>
      </c>
      <c r="O1260" s="10">
        <v>23.86</v>
      </c>
      <c r="P1260" s="10">
        <v>24.32</v>
      </c>
      <c r="Q1260" s="10">
        <v>20.079999999999998</v>
      </c>
      <c r="R1260" s="676"/>
      <c r="S1260" s="692">
        <v>0.60763888888888895</v>
      </c>
      <c r="T1260" s="10">
        <f t="shared" si="85"/>
        <v>0</v>
      </c>
      <c r="U1260" s="10">
        <f t="shared" si="85"/>
        <v>0</v>
      </c>
      <c r="V1260" s="10">
        <f t="shared" si="85"/>
        <v>0</v>
      </c>
      <c r="W1260" s="10">
        <f t="shared" si="85"/>
        <v>0.11999999999999744</v>
      </c>
      <c r="X1260" s="10">
        <f t="shared" si="85"/>
        <v>0</v>
      </c>
      <c r="Y1260" s="10">
        <f t="shared" si="85"/>
        <v>0</v>
      </c>
      <c r="Z1260" s="10">
        <f t="shared" si="85"/>
        <v>0</v>
      </c>
      <c r="AA1260" s="10">
        <f t="shared" si="87"/>
        <v>0</v>
      </c>
      <c r="AB1260" s="13">
        <f t="shared" si="87"/>
        <v>0</v>
      </c>
      <c r="AC1260" s="10">
        <f t="shared" si="87"/>
        <v>0</v>
      </c>
      <c r="AD1260" s="10">
        <f t="shared" si="87"/>
        <v>0</v>
      </c>
      <c r="AE1260" s="10">
        <f t="shared" si="87"/>
        <v>0</v>
      </c>
      <c r="AF1260" s="10">
        <f t="shared" si="87"/>
        <v>0</v>
      </c>
      <c r="AG1260" s="10">
        <f t="shared" si="86"/>
        <v>0</v>
      </c>
      <c r="AH1260" s="10">
        <f t="shared" si="86"/>
        <v>3.0000000000001137E-2</v>
      </c>
      <c r="AI1260" s="10">
        <f t="shared" si="86"/>
        <v>0</v>
      </c>
      <c r="AJ1260" s="10"/>
      <c r="AK1260" s="10"/>
      <c r="AL1260" s="10"/>
      <c r="AM1260" s="10"/>
      <c r="AN1260" s="10"/>
      <c r="AO1260" s="10"/>
      <c r="AP1260" s="10"/>
      <c r="AQ1260" s="10"/>
      <c r="AR1260" s="10"/>
      <c r="AS1260" s="10"/>
      <c r="AT1260" s="10"/>
      <c r="AU1260" s="10"/>
      <c r="AV1260" s="10"/>
      <c r="AW1260" s="10"/>
      <c r="AX1260" s="10"/>
      <c r="AY1260" s="10"/>
      <c r="AZ1260" s="10"/>
      <c r="BA1260" s="10"/>
      <c r="BB1260" s="10"/>
      <c r="BC1260" s="10"/>
      <c r="BD1260" s="10"/>
      <c r="BE1260" s="173"/>
    </row>
    <row r="1261" spans="1:57">
      <c r="A1261" s="691">
        <v>0.61111111111111105</v>
      </c>
      <c r="B1261" s="10">
        <v>22.69</v>
      </c>
      <c r="C1261" s="10">
        <v>23.9</v>
      </c>
      <c r="D1261" s="10">
        <v>23.37</v>
      </c>
      <c r="E1261" s="10">
        <v>22.79</v>
      </c>
      <c r="F1261" s="10">
        <v>22.87</v>
      </c>
      <c r="G1261" s="10">
        <v>25.14</v>
      </c>
      <c r="H1261" s="10">
        <v>22.45</v>
      </c>
      <c r="I1261" s="10">
        <v>20.239999999999998</v>
      </c>
      <c r="J1261" s="13">
        <v>20.29</v>
      </c>
      <c r="K1261" s="10">
        <v>23.17</v>
      </c>
      <c r="L1261" s="10">
        <v>25.9</v>
      </c>
      <c r="M1261" s="10">
        <v>22.87</v>
      </c>
      <c r="N1261" s="10">
        <v>24.86</v>
      </c>
      <c r="O1261" s="10">
        <v>23.86</v>
      </c>
      <c r="P1261" s="10">
        <v>24.32</v>
      </c>
      <c r="Q1261" s="10">
        <v>20.079999999999998</v>
      </c>
      <c r="R1261" s="676"/>
      <c r="S1261" s="692">
        <v>0.61111111111111105</v>
      </c>
      <c r="T1261" s="10">
        <f t="shared" si="85"/>
        <v>0</v>
      </c>
      <c r="U1261" s="10">
        <f t="shared" si="85"/>
        <v>0</v>
      </c>
      <c r="V1261" s="10">
        <f t="shared" si="85"/>
        <v>0</v>
      </c>
      <c r="W1261" s="10">
        <f t="shared" si="85"/>
        <v>0</v>
      </c>
      <c r="X1261" s="10">
        <f t="shared" si="85"/>
        <v>0</v>
      </c>
      <c r="Y1261" s="10">
        <f t="shared" si="85"/>
        <v>0</v>
      </c>
      <c r="Z1261" s="10">
        <f t="shared" si="85"/>
        <v>0</v>
      </c>
      <c r="AA1261" s="10">
        <f t="shared" si="87"/>
        <v>0</v>
      </c>
      <c r="AB1261" s="13">
        <f t="shared" si="87"/>
        <v>0</v>
      </c>
      <c r="AC1261" s="10">
        <f t="shared" si="87"/>
        <v>0</v>
      </c>
      <c r="AD1261" s="10">
        <f t="shared" si="87"/>
        <v>0</v>
      </c>
      <c r="AE1261" s="10">
        <f t="shared" si="87"/>
        <v>0</v>
      </c>
      <c r="AF1261" s="10">
        <f t="shared" si="87"/>
        <v>0</v>
      </c>
      <c r="AG1261" s="10">
        <f t="shared" si="86"/>
        <v>0</v>
      </c>
      <c r="AH1261" s="10">
        <f t="shared" si="86"/>
        <v>0</v>
      </c>
      <c r="AI1261" s="10">
        <f t="shared" si="86"/>
        <v>0</v>
      </c>
      <c r="AJ1261" s="10"/>
      <c r="AK1261" s="10"/>
      <c r="AL1261" s="10"/>
      <c r="AM1261" s="10"/>
      <c r="AN1261" s="10"/>
      <c r="AO1261" s="10"/>
      <c r="AP1261" s="10"/>
      <c r="AQ1261" s="10"/>
      <c r="AR1261" s="10"/>
      <c r="AS1261" s="10"/>
      <c r="AT1261" s="10"/>
      <c r="AU1261" s="10"/>
      <c r="AV1261" s="10"/>
      <c r="AW1261" s="10"/>
      <c r="AX1261" s="10"/>
      <c r="AY1261" s="10"/>
      <c r="AZ1261" s="10"/>
      <c r="BA1261" s="10"/>
      <c r="BB1261" s="10"/>
      <c r="BC1261" s="10"/>
      <c r="BD1261" s="10"/>
      <c r="BE1261" s="173"/>
    </row>
    <row r="1262" spans="1:57">
      <c r="A1262" s="691">
        <v>0.61458333333333337</v>
      </c>
      <c r="B1262" s="10">
        <v>22.69</v>
      </c>
      <c r="C1262" s="10">
        <v>23.9</v>
      </c>
      <c r="D1262" s="10">
        <v>23.37</v>
      </c>
      <c r="E1262" s="10">
        <v>22.79</v>
      </c>
      <c r="F1262" s="10">
        <v>22.87</v>
      </c>
      <c r="G1262" s="10">
        <v>25.14</v>
      </c>
      <c r="H1262" s="10">
        <v>22.45</v>
      </c>
      <c r="I1262" s="10">
        <v>20.239999999999998</v>
      </c>
      <c r="J1262" s="13">
        <v>20.29</v>
      </c>
      <c r="K1262" s="10">
        <v>23.17</v>
      </c>
      <c r="L1262" s="10">
        <v>25.9</v>
      </c>
      <c r="M1262" s="10">
        <v>22.87</v>
      </c>
      <c r="N1262" s="10">
        <v>24.86</v>
      </c>
      <c r="O1262" s="10">
        <v>23.86</v>
      </c>
      <c r="P1262" s="10">
        <v>24.32</v>
      </c>
      <c r="Q1262" s="10">
        <v>20.079999999999998</v>
      </c>
      <c r="R1262" s="676"/>
      <c r="S1262" s="692">
        <v>0.61458333333333337</v>
      </c>
      <c r="T1262" s="10">
        <f t="shared" si="85"/>
        <v>0</v>
      </c>
      <c r="U1262" s="10">
        <f t="shared" si="85"/>
        <v>0</v>
      </c>
      <c r="V1262" s="10">
        <f t="shared" si="85"/>
        <v>0</v>
      </c>
      <c r="W1262" s="10">
        <f t="shared" si="85"/>
        <v>0</v>
      </c>
      <c r="X1262" s="10">
        <f t="shared" si="85"/>
        <v>0</v>
      </c>
      <c r="Y1262" s="10">
        <f t="shared" si="85"/>
        <v>0</v>
      </c>
      <c r="Z1262" s="10">
        <f t="shared" si="85"/>
        <v>0</v>
      </c>
      <c r="AA1262" s="10">
        <f t="shared" si="87"/>
        <v>0</v>
      </c>
      <c r="AB1262" s="13">
        <f t="shared" si="87"/>
        <v>0</v>
      </c>
      <c r="AC1262" s="10">
        <f t="shared" si="87"/>
        <v>0</v>
      </c>
      <c r="AD1262" s="10">
        <f t="shared" si="87"/>
        <v>0</v>
      </c>
      <c r="AE1262" s="10">
        <f t="shared" si="87"/>
        <v>0</v>
      </c>
      <c r="AF1262" s="10">
        <f t="shared" si="87"/>
        <v>0</v>
      </c>
      <c r="AG1262" s="10">
        <f t="shared" si="86"/>
        <v>0</v>
      </c>
      <c r="AH1262" s="10">
        <f t="shared" si="86"/>
        <v>0</v>
      </c>
      <c r="AI1262" s="10">
        <f t="shared" si="86"/>
        <v>0</v>
      </c>
      <c r="AJ1262" s="10"/>
      <c r="AK1262" s="10"/>
      <c r="AL1262" s="10"/>
      <c r="AM1262" s="10"/>
      <c r="AN1262" s="10"/>
      <c r="AO1262" s="10"/>
      <c r="AP1262" s="10"/>
      <c r="AQ1262" s="10"/>
      <c r="AR1262" s="10"/>
      <c r="AS1262" s="10"/>
      <c r="AT1262" s="10"/>
      <c r="AU1262" s="10"/>
      <c r="AV1262" s="10"/>
      <c r="AW1262" s="10"/>
      <c r="AX1262" s="10"/>
      <c r="AY1262" s="10"/>
      <c r="AZ1262" s="10"/>
      <c r="BA1262" s="10"/>
      <c r="BB1262" s="10"/>
      <c r="BC1262" s="10"/>
      <c r="BD1262" s="10"/>
      <c r="BE1262" s="173"/>
    </row>
    <row r="1263" spans="1:57">
      <c r="A1263" s="691">
        <v>0.61805555555555558</v>
      </c>
      <c r="B1263" s="10">
        <v>22.69</v>
      </c>
      <c r="C1263" s="10">
        <v>23.9</v>
      </c>
      <c r="D1263" s="10">
        <v>23.37</v>
      </c>
      <c r="E1263" s="10">
        <v>22.79</v>
      </c>
      <c r="F1263" s="10">
        <v>22.87</v>
      </c>
      <c r="G1263" s="10">
        <v>25.14</v>
      </c>
      <c r="H1263" s="10">
        <v>22.45</v>
      </c>
      <c r="I1263" s="10">
        <v>20.239999999999998</v>
      </c>
      <c r="J1263" s="13">
        <v>20.29</v>
      </c>
      <c r="K1263" s="10">
        <v>23.17</v>
      </c>
      <c r="L1263" s="10">
        <v>25.9</v>
      </c>
      <c r="M1263" s="10">
        <v>22.87</v>
      </c>
      <c r="N1263" s="10">
        <v>24.86</v>
      </c>
      <c r="O1263" s="10">
        <v>23.86</v>
      </c>
      <c r="P1263" s="10">
        <v>24.32</v>
      </c>
      <c r="Q1263" s="10">
        <v>20.079999999999998</v>
      </c>
      <c r="R1263" s="676"/>
      <c r="S1263" s="692">
        <v>0.61805555555555558</v>
      </c>
      <c r="T1263" s="10">
        <f t="shared" si="85"/>
        <v>0</v>
      </c>
      <c r="U1263" s="10">
        <f t="shared" si="85"/>
        <v>0</v>
      </c>
      <c r="V1263" s="10">
        <f t="shared" si="85"/>
        <v>0</v>
      </c>
      <c r="W1263" s="10">
        <f t="shared" si="85"/>
        <v>0</v>
      </c>
      <c r="X1263" s="10">
        <f t="shared" si="85"/>
        <v>0</v>
      </c>
      <c r="Y1263" s="10">
        <f t="shared" si="85"/>
        <v>0</v>
      </c>
      <c r="Z1263" s="10">
        <f t="shared" si="85"/>
        <v>0</v>
      </c>
      <c r="AA1263" s="10">
        <f t="shared" si="87"/>
        <v>0</v>
      </c>
      <c r="AB1263" s="13">
        <f t="shared" si="87"/>
        <v>0</v>
      </c>
      <c r="AC1263" s="10">
        <f t="shared" si="87"/>
        <v>0</v>
      </c>
      <c r="AD1263" s="10">
        <f t="shared" si="87"/>
        <v>0</v>
      </c>
      <c r="AE1263" s="10">
        <f t="shared" si="87"/>
        <v>0</v>
      </c>
      <c r="AF1263" s="10">
        <f t="shared" si="87"/>
        <v>0</v>
      </c>
      <c r="AG1263" s="10">
        <f t="shared" si="86"/>
        <v>0</v>
      </c>
      <c r="AH1263" s="10">
        <f t="shared" si="86"/>
        <v>0</v>
      </c>
      <c r="AI1263" s="10">
        <f t="shared" si="86"/>
        <v>0</v>
      </c>
      <c r="AJ1263" s="10"/>
      <c r="AK1263" s="10"/>
      <c r="AL1263" s="10"/>
      <c r="AM1263" s="10"/>
      <c r="AN1263" s="10"/>
      <c r="AO1263" s="10"/>
      <c r="AP1263" s="10"/>
      <c r="AQ1263" s="10"/>
      <c r="AR1263" s="10"/>
      <c r="AS1263" s="10"/>
      <c r="AT1263" s="10"/>
      <c r="AU1263" s="10"/>
      <c r="AV1263" s="10"/>
      <c r="AW1263" s="10"/>
      <c r="AX1263" s="10"/>
      <c r="AY1263" s="10"/>
      <c r="AZ1263" s="10"/>
      <c r="BA1263" s="10"/>
      <c r="BB1263" s="10"/>
      <c r="BC1263" s="10"/>
      <c r="BD1263" s="10"/>
      <c r="BE1263" s="173"/>
    </row>
    <row r="1264" spans="1:57" ht="16" thickBot="1">
      <c r="A1264" s="691">
        <v>0.62152777777777779</v>
      </c>
      <c r="B1264" s="10">
        <v>22.69</v>
      </c>
      <c r="C1264" s="10">
        <v>23.9</v>
      </c>
      <c r="D1264" s="10">
        <v>23.37</v>
      </c>
      <c r="E1264" s="10">
        <v>22.79</v>
      </c>
      <c r="F1264" s="10">
        <v>22.87</v>
      </c>
      <c r="G1264" s="10">
        <v>25.14</v>
      </c>
      <c r="H1264" s="10">
        <v>22.46</v>
      </c>
      <c r="I1264" s="10">
        <v>20.239999999999998</v>
      </c>
      <c r="J1264" s="13">
        <v>20.29</v>
      </c>
      <c r="K1264" s="10">
        <v>23.17</v>
      </c>
      <c r="L1264" s="10">
        <v>25.9</v>
      </c>
      <c r="M1264" s="10">
        <v>22.9</v>
      </c>
      <c r="N1264" s="10">
        <v>24.86</v>
      </c>
      <c r="O1264" s="10">
        <v>23.86</v>
      </c>
      <c r="P1264" s="10">
        <v>24.32</v>
      </c>
      <c r="Q1264" s="10">
        <v>20.079999999999998</v>
      </c>
      <c r="R1264" s="676"/>
      <c r="S1264" s="692">
        <v>0.62152777777777779</v>
      </c>
      <c r="T1264" s="10">
        <f t="shared" si="85"/>
        <v>0</v>
      </c>
      <c r="U1264" s="10">
        <f t="shared" si="85"/>
        <v>0</v>
      </c>
      <c r="V1264" s="10">
        <f t="shared" si="85"/>
        <v>0</v>
      </c>
      <c r="W1264" s="10">
        <f t="shared" si="85"/>
        <v>0</v>
      </c>
      <c r="X1264" s="10">
        <f t="shared" si="85"/>
        <v>0</v>
      </c>
      <c r="Y1264" s="10">
        <f t="shared" si="85"/>
        <v>0</v>
      </c>
      <c r="Z1264" s="10">
        <f t="shared" si="85"/>
        <v>1.0000000000001563E-2</v>
      </c>
      <c r="AA1264" s="10">
        <f t="shared" si="87"/>
        <v>0</v>
      </c>
      <c r="AB1264" s="13">
        <f t="shared" si="87"/>
        <v>0</v>
      </c>
      <c r="AC1264" s="10">
        <f t="shared" si="87"/>
        <v>0</v>
      </c>
      <c r="AD1264" s="10">
        <f t="shared" si="87"/>
        <v>0</v>
      </c>
      <c r="AE1264" s="10">
        <f t="shared" si="87"/>
        <v>2.9999999999997584E-2</v>
      </c>
      <c r="AF1264" s="10">
        <f t="shared" si="87"/>
        <v>0</v>
      </c>
      <c r="AG1264" s="10">
        <f t="shared" si="86"/>
        <v>0</v>
      </c>
      <c r="AH1264" s="10">
        <f t="shared" si="86"/>
        <v>0</v>
      </c>
      <c r="AI1264" s="10">
        <f t="shared" si="86"/>
        <v>0</v>
      </c>
      <c r="AJ1264" s="10"/>
      <c r="AK1264" s="10"/>
      <c r="AL1264" s="10"/>
      <c r="AM1264" s="10"/>
      <c r="AN1264" s="10"/>
      <c r="AO1264" s="10"/>
      <c r="AP1264" s="10"/>
      <c r="AQ1264" s="10"/>
      <c r="AR1264" s="10"/>
      <c r="AS1264" s="10"/>
      <c r="AT1264" s="10"/>
      <c r="AU1264" s="10"/>
      <c r="AV1264" s="10"/>
      <c r="AW1264" s="10"/>
      <c r="AX1264" s="10"/>
      <c r="AY1264" s="10"/>
      <c r="AZ1264" s="10"/>
      <c r="BA1264" s="10"/>
      <c r="BB1264" s="10"/>
      <c r="BC1264" s="10"/>
      <c r="BD1264" s="10"/>
      <c r="BE1264" s="173"/>
    </row>
    <row r="1265" spans="1:57" ht="16" thickTop="1">
      <c r="A1265" s="690">
        <v>0.625</v>
      </c>
      <c r="B1265" s="91">
        <v>22.69</v>
      </c>
      <c r="C1265" s="91">
        <v>23.9</v>
      </c>
      <c r="D1265" s="91">
        <v>23.37</v>
      </c>
      <c r="E1265" s="91">
        <v>22.79</v>
      </c>
      <c r="F1265" s="91">
        <v>22.87</v>
      </c>
      <c r="G1265" s="91">
        <v>25.14</v>
      </c>
      <c r="H1265" s="91">
        <v>22.46</v>
      </c>
      <c r="I1265" s="91">
        <v>20.239999999999998</v>
      </c>
      <c r="J1265" s="345">
        <v>20.29</v>
      </c>
      <c r="K1265" s="91">
        <v>23.17</v>
      </c>
      <c r="L1265" s="91">
        <v>25.9</v>
      </c>
      <c r="M1265" s="91">
        <v>22.9</v>
      </c>
      <c r="N1265" s="91">
        <v>24.86</v>
      </c>
      <c r="O1265" s="91">
        <v>23.86</v>
      </c>
      <c r="P1265" s="91">
        <v>24.32</v>
      </c>
      <c r="Q1265" s="91">
        <v>20.079999999999998</v>
      </c>
      <c r="R1265" s="676"/>
      <c r="S1265" s="673">
        <v>0.625</v>
      </c>
      <c r="T1265" s="91">
        <f t="shared" si="85"/>
        <v>0</v>
      </c>
      <c r="U1265" s="91">
        <f t="shared" si="85"/>
        <v>0</v>
      </c>
      <c r="V1265" s="91">
        <f t="shared" si="85"/>
        <v>0</v>
      </c>
      <c r="W1265" s="91">
        <f t="shared" si="85"/>
        <v>0</v>
      </c>
      <c r="X1265" s="91">
        <f t="shared" si="85"/>
        <v>0</v>
      </c>
      <c r="Y1265" s="91">
        <f t="shared" si="85"/>
        <v>0</v>
      </c>
      <c r="Z1265" s="91">
        <f t="shared" si="85"/>
        <v>0</v>
      </c>
      <c r="AA1265" s="91">
        <f t="shared" si="87"/>
        <v>0</v>
      </c>
      <c r="AB1265" s="345">
        <f t="shared" si="87"/>
        <v>0</v>
      </c>
      <c r="AC1265" s="91">
        <f t="shared" si="87"/>
        <v>0</v>
      </c>
      <c r="AD1265" s="91">
        <f t="shared" si="87"/>
        <v>0</v>
      </c>
      <c r="AE1265" s="91">
        <f t="shared" si="87"/>
        <v>0</v>
      </c>
      <c r="AF1265" s="91">
        <f t="shared" si="87"/>
        <v>0</v>
      </c>
      <c r="AG1265" s="91">
        <f t="shared" si="86"/>
        <v>0</v>
      </c>
      <c r="AH1265" s="91">
        <f t="shared" si="86"/>
        <v>0</v>
      </c>
      <c r="AI1265" s="91">
        <f t="shared" si="86"/>
        <v>0</v>
      </c>
      <c r="AJ1265" s="10"/>
      <c r="AK1265" s="10"/>
      <c r="AL1265" s="10"/>
      <c r="AM1265" s="10"/>
      <c r="AN1265" s="10"/>
      <c r="AO1265" s="10"/>
      <c r="AP1265" s="10"/>
      <c r="AQ1265" s="10"/>
      <c r="AR1265" s="10"/>
      <c r="AS1265" s="10"/>
      <c r="AT1265" s="10"/>
      <c r="AU1265" s="10"/>
      <c r="AV1265" s="10"/>
      <c r="AW1265" s="10"/>
      <c r="AX1265" s="10"/>
      <c r="AY1265" s="10"/>
      <c r="AZ1265" s="10"/>
      <c r="BA1265" s="10"/>
      <c r="BB1265" s="10"/>
      <c r="BC1265" s="10"/>
      <c r="BD1265" s="10"/>
      <c r="BE1265" s="173"/>
    </row>
    <row r="1266" spans="1:57">
      <c r="A1266" s="691">
        <v>0.62847222222222221</v>
      </c>
      <c r="B1266" s="10">
        <v>22.69</v>
      </c>
      <c r="C1266" s="10">
        <v>23.9</v>
      </c>
      <c r="D1266" s="10">
        <v>23.37</v>
      </c>
      <c r="E1266" s="10">
        <v>22.79</v>
      </c>
      <c r="F1266" s="10">
        <v>22.87</v>
      </c>
      <c r="G1266" s="10">
        <v>25.14</v>
      </c>
      <c r="H1266" s="10">
        <v>22.46</v>
      </c>
      <c r="I1266" s="10">
        <v>20.239999999999998</v>
      </c>
      <c r="J1266" s="13">
        <v>20.29</v>
      </c>
      <c r="K1266" s="10">
        <v>23.17</v>
      </c>
      <c r="L1266" s="10">
        <v>25.9</v>
      </c>
      <c r="M1266" s="10">
        <v>22.9</v>
      </c>
      <c r="N1266" s="10">
        <v>24.86</v>
      </c>
      <c r="O1266" s="10">
        <v>24.11</v>
      </c>
      <c r="P1266" s="10">
        <v>24.32</v>
      </c>
      <c r="Q1266" s="10">
        <v>20.079999999999998</v>
      </c>
      <c r="R1266" s="676"/>
      <c r="S1266" s="692">
        <v>0.62847222222222221</v>
      </c>
      <c r="T1266" s="10">
        <f t="shared" si="85"/>
        <v>0</v>
      </c>
      <c r="U1266" s="10">
        <f t="shared" si="85"/>
        <v>0</v>
      </c>
      <c r="V1266" s="10">
        <f t="shared" si="85"/>
        <v>0</v>
      </c>
      <c r="W1266" s="10">
        <f t="shared" si="85"/>
        <v>0</v>
      </c>
      <c r="X1266" s="10">
        <f t="shared" ref="X1266:AC1313" si="88">F1266-F1265</f>
        <v>0</v>
      </c>
      <c r="Y1266" s="10">
        <f t="shared" si="88"/>
        <v>0</v>
      </c>
      <c r="Z1266" s="10">
        <f t="shared" si="88"/>
        <v>0</v>
      </c>
      <c r="AA1266" s="10">
        <f t="shared" si="87"/>
        <v>0</v>
      </c>
      <c r="AB1266" s="13">
        <f t="shared" si="87"/>
        <v>0</v>
      </c>
      <c r="AC1266" s="10">
        <f t="shared" si="87"/>
        <v>0</v>
      </c>
      <c r="AD1266" s="10">
        <f t="shared" si="87"/>
        <v>0</v>
      </c>
      <c r="AE1266" s="10">
        <f t="shared" si="87"/>
        <v>0</v>
      </c>
      <c r="AF1266" s="10">
        <f t="shared" si="87"/>
        <v>0</v>
      </c>
      <c r="AG1266" s="10">
        <f t="shared" si="86"/>
        <v>0.25</v>
      </c>
      <c r="AH1266" s="10">
        <f t="shared" si="86"/>
        <v>0</v>
      </c>
      <c r="AI1266" s="10">
        <f t="shared" si="86"/>
        <v>0</v>
      </c>
      <c r="AJ1266" s="10"/>
      <c r="AK1266" s="10"/>
      <c r="AL1266" s="10"/>
      <c r="AM1266" s="10"/>
      <c r="AN1266" s="10"/>
      <c r="AO1266" s="10"/>
      <c r="AP1266" s="10"/>
      <c r="AQ1266" s="10"/>
      <c r="AR1266" s="10"/>
      <c r="AS1266" s="10"/>
      <c r="AT1266" s="10"/>
      <c r="AU1266" s="10"/>
      <c r="AV1266" s="10"/>
      <c r="AW1266" s="10"/>
      <c r="AX1266" s="10"/>
      <c r="AY1266" s="10"/>
      <c r="AZ1266" s="10"/>
      <c r="BA1266" s="10"/>
      <c r="BB1266" s="10"/>
      <c r="BC1266" s="10"/>
      <c r="BD1266" s="10"/>
      <c r="BE1266" s="173"/>
    </row>
    <row r="1267" spans="1:57">
      <c r="A1267" s="691">
        <v>0.63194444444444442</v>
      </c>
      <c r="B1267" s="10">
        <v>22.69</v>
      </c>
      <c r="C1267" s="10">
        <v>23.9</v>
      </c>
      <c r="D1267" s="10">
        <v>23.37</v>
      </c>
      <c r="E1267" s="10">
        <v>22.79</v>
      </c>
      <c r="F1267" s="10">
        <v>22.87</v>
      </c>
      <c r="G1267" s="10">
        <v>25.14</v>
      </c>
      <c r="H1267" s="10">
        <v>22.56</v>
      </c>
      <c r="I1267" s="10">
        <v>20.239999999999998</v>
      </c>
      <c r="J1267" s="13">
        <v>20.29</v>
      </c>
      <c r="K1267" s="10">
        <v>23.17</v>
      </c>
      <c r="L1267" s="10">
        <v>25.9</v>
      </c>
      <c r="M1267" s="10">
        <v>22.9</v>
      </c>
      <c r="N1267" s="10">
        <v>24.86</v>
      </c>
      <c r="O1267" s="10">
        <v>24.13</v>
      </c>
      <c r="P1267" s="10">
        <v>24.32</v>
      </c>
      <c r="Q1267" s="10">
        <v>20.079999999999998</v>
      </c>
      <c r="R1267" s="676"/>
      <c r="S1267" s="692">
        <v>0.63194444444444442</v>
      </c>
      <c r="T1267" s="10">
        <f t="shared" ref="T1267:Z1323" si="89">B1267-B1266</f>
        <v>0</v>
      </c>
      <c r="U1267" s="10">
        <f t="shared" si="89"/>
        <v>0</v>
      </c>
      <c r="V1267" s="10">
        <f t="shared" si="89"/>
        <v>0</v>
      </c>
      <c r="W1267" s="10">
        <f t="shared" si="89"/>
        <v>0</v>
      </c>
      <c r="X1267" s="10">
        <f t="shared" si="88"/>
        <v>0</v>
      </c>
      <c r="Y1267" s="10">
        <f t="shared" si="88"/>
        <v>0</v>
      </c>
      <c r="Z1267" s="10">
        <f t="shared" si="88"/>
        <v>9.9999999999997868E-2</v>
      </c>
      <c r="AA1267" s="10">
        <f t="shared" si="87"/>
        <v>0</v>
      </c>
      <c r="AB1267" s="13">
        <f t="shared" si="87"/>
        <v>0</v>
      </c>
      <c r="AC1267" s="10">
        <f t="shared" si="87"/>
        <v>0</v>
      </c>
      <c r="AD1267" s="10">
        <f t="shared" si="87"/>
        <v>0</v>
      </c>
      <c r="AE1267" s="10">
        <f t="shared" si="87"/>
        <v>0</v>
      </c>
      <c r="AF1267" s="10">
        <f t="shared" si="87"/>
        <v>0</v>
      </c>
      <c r="AG1267" s="10">
        <f t="shared" si="86"/>
        <v>1.9999999999999574E-2</v>
      </c>
      <c r="AH1267" s="10">
        <f t="shared" si="86"/>
        <v>0</v>
      </c>
      <c r="AI1267" s="10">
        <f t="shared" si="86"/>
        <v>0</v>
      </c>
      <c r="AJ1267" s="10"/>
      <c r="AK1267" s="10"/>
      <c r="AL1267" s="10"/>
      <c r="AM1267" s="10"/>
      <c r="AN1267" s="10"/>
      <c r="AO1267" s="10"/>
      <c r="AP1267" s="10"/>
      <c r="AQ1267" s="10"/>
      <c r="AR1267" s="10"/>
      <c r="AS1267" s="10"/>
      <c r="AT1267" s="10"/>
      <c r="AU1267" s="10"/>
      <c r="AV1267" s="10"/>
      <c r="AW1267" s="10"/>
      <c r="AX1267" s="10"/>
      <c r="AY1267" s="10"/>
      <c r="AZ1267" s="10"/>
      <c r="BA1267" s="10"/>
      <c r="BB1267" s="10"/>
      <c r="BC1267" s="10"/>
      <c r="BD1267" s="10"/>
      <c r="BE1267" s="173"/>
    </row>
    <row r="1268" spans="1:57">
      <c r="A1268" s="691">
        <v>0.63541666666666663</v>
      </c>
      <c r="B1268" s="10">
        <v>22.69</v>
      </c>
      <c r="C1268" s="10">
        <v>23.9</v>
      </c>
      <c r="D1268" s="10">
        <v>23.37</v>
      </c>
      <c r="E1268" s="10">
        <v>22.79</v>
      </c>
      <c r="F1268" s="10">
        <v>22.87</v>
      </c>
      <c r="G1268" s="10">
        <v>25.14</v>
      </c>
      <c r="H1268" s="10">
        <v>22.56</v>
      </c>
      <c r="I1268" s="10">
        <v>20.239999999999998</v>
      </c>
      <c r="J1268" s="13">
        <v>20.29</v>
      </c>
      <c r="K1268" s="10">
        <v>23.17</v>
      </c>
      <c r="L1268" s="10">
        <v>25.9</v>
      </c>
      <c r="M1268" s="10">
        <v>22.9</v>
      </c>
      <c r="N1268" s="10">
        <v>24.86</v>
      </c>
      <c r="O1268" s="10">
        <v>24.13</v>
      </c>
      <c r="P1268" s="10">
        <v>24.32</v>
      </c>
      <c r="Q1268" s="10">
        <v>20.079999999999998</v>
      </c>
      <c r="R1268" s="676"/>
      <c r="S1268" s="692">
        <v>0.63541666666666663</v>
      </c>
      <c r="T1268" s="10">
        <f t="shared" si="89"/>
        <v>0</v>
      </c>
      <c r="U1268" s="10">
        <f t="shared" si="89"/>
        <v>0</v>
      </c>
      <c r="V1268" s="10">
        <f t="shared" si="89"/>
        <v>0</v>
      </c>
      <c r="W1268" s="10">
        <f t="shared" si="89"/>
        <v>0</v>
      </c>
      <c r="X1268" s="10">
        <f t="shared" si="88"/>
        <v>0</v>
      </c>
      <c r="Y1268" s="10">
        <f t="shared" si="88"/>
        <v>0</v>
      </c>
      <c r="Z1268" s="10">
        <f t="shared" si="88"/>
        <v>0</v>
      </c>
      <c r="AA1268" s="10">
        <f t="shared" si="87"/>
        <v>0</v>
      </c>
      <c r="AB1268" s="13">
        <f t="shared" si="87"/>
        <v>0</v>
      </c>
      <c r="AC1268" s="10">
        <f t="shared" si="87"/>
        <v>0</v>
      </c>
      <c r="AD1268" s="10">
        <f t="shared" si="87"/>
        <v>0</v>
      </c>
      <c r="AE1268" s="10">
        <f t="shared" si="87"/>
        <v>0</v>
      </c>
      <c r="AF1268" s="10">
        <f t="shared" si="87"/>
        <v>0</v>
      </c>
      <c r="AG1268" s="10">
        <f t="shared" si="86"/>
        <v>0</v>
      </c>
      <c r="AH1268" s="10">
        <f t="shared" si="86"/>
        <v>0</v>
      </c>
      <c r="AI1268" s="10">
        <f t="shared" si="86"/>
        <v>0</v>
      </c>
      <c r="AJ1268" s="10"/>
      <c r="AK1268" s="10"/>
      <c r="AL1268" s="10"/>
      <c r="AM1268" s="10"/>
      <c r="AN1268" s="10"/>
      <c r="AO1268" s="10"/>
      <c r="AP1268" s="10"/>
      <c r="AQ1268" s="10"/>
      <c r="AR1268" s="10"/>
      <c r="AS1268" s="10"/>
      <c r="AT1268" s="10"/>
      <c r="AU1268" s="10"/>
      <c r="AV1268" s="10"/>
      <c r="AW1268" s="10"/>
      <c r="AX1268" s="10"/>
      <c r="AY1268" s="10"/>
      <c r="AZ1268" s="10"/>
      <c r="BA1268" s="10"/>
      <c r="BB1268" s="10"/>
      <c r="BC1268" s="10"/>
      <c r="BD1268" s="10"/>
      <c r="BE1268" s="173"/>
    </row>
    <row r="1269" spans="1:57">
      <c r="A1269" s="691">
        <v>0.63888888888888895</v>
      </c>
      <c r="B1269" s="10">
        <v>22.7</v>
      </c>
      <c r="C1269" s="10">
        <v>23.9</v>
      </c>
      <c r="D1269" s="10">
        <v>23.37</v>
      </c>
      <c r="E1269" s="10">
        <v>22.8</v>
      </c>
      <c r="F1269" s="10">
        <v>22.87</v>
      </c>
      <c r="G1269" s="10">
        <v>25.2</v>
      </c>
      <c r="H1269" s="10">
        <v>22.56</v>
      </c>
      <c r="I1269" s="10">
        <v>20.239999999999998</v>
      </c>
      <c r="J1269" s="13">
        <v>20.29</v>
      </c>
      <c r="K1269" s="10">
        <v>23.17</v>
      </c>
      <c r="L1269" s="10">
        <v>25.9</v>
      </c>
      <c r="M1269" s="10">
        <v>22.9</v>
      </c>
      <c r="N1269" s="10">
        <v>24.86</v>
      </c>
      <c r="O1269" s="10">
        <v>24.13</v>
      </c>
      <c r="P1269" s="10">
        <v>24.32</v>
      </c>
      <c r="Q1269" s="10">
        <v>20.079999999999998</v>
      </c>
      <c r="R1269" s="676"/>
      <c r="S1269" s="692">
        <v>0.63888888888888895</v>
      </c>
      <c r="T1269" s="10">
        <f t="shared" si="89"/>
        <v>9.9999999999980105E-3</v>
      </c>
      <c r="U1269" s="10">
        <f t="shared" si="89"/>
        <v>0</v>
      </c>
      <c r="V1269" s="10">
        <f t="shared" si="89"/>
        <v>0</v>
      </c>
      <c r="W1269" s="10">
        <f t="shared" si="89"/>
        <v>1.0000000000001563E-2</v>
      </c>
      <c r="X1269" s="10">
        <f t="shared" si="88"/>
        <v>0</v>
      </c>
      <c r="Y1269" s="10">
        <f t="shared" si="88"/>
        <v>5.9999999999998721E-2</v>
      </c>
      <c r="Z1269" s="10">
        <f t="shared" si="88"/>
        <v>0</v>
      </c>
      <c r="AA1269" s="10">
        <f t="shared" si="87"/>
        <v>0</v>
      </c>
      <c r="AB1269" s="13">
        <f t="shared" si="87"/>
        <v>0</v>
      </c>
      <c r="AC1269" s="10">
        <f t="shared" si="87"/>
        <v>0</v>
      </c>
      <c r="AD1269" s="10">
        <f t="shared" si="87"/>
        <v>0</v>
      </c>
      <c r="AE1269" s="10">
        <f t="shared" si="87"/>
        <v>0</v>
      </c>
      <c r="AF1269" s="10">
        <f t="shared" si="87"/>
        <v>0</v>
      </c>
      <c r="AG1269" s="10">
        <f t="shared" si="86"/>
        <v>0</v>
      </c>
      <c r="AH1269" s="10">
        <f t="shared" si="86"/>
        <v>0</v>
      </c>
      <c r="AI1269" s="10">
        <f t="shared" si="86"/>
        <v>0</v>
      </c>
      <c r="AJ1269" s="10"/>
      <c r="AK1269" s="10"/>
      <c r="AL1269" s="10"/>
      <c r="AM1269" s="10"/>
      <c r="AN1269" s="10"/>
      <c r="AO1269" s="10"/>
      <c r="AP1269" s="10"/>
      <c r="AQ1269" s="10"/>
      <c r="AR1269" s="10"/>
      <c r="AS1269" s="10"/>
      <c r="AT1269" s="10"/>
      <c r="AU1269" s="10"/>
      <c r="AV1269" s="10"/>
      <c r="AW1269" s="10"/>
      <c r="AX1269" s="10"/>
      <c r="AY1269" s="10"/>
      <c r="AZ1269" s="10"/>
      <c r="BA1269" s="10"/>
      <c r="BB1269" s="10"/>
      <c r="BC1269" s="10"/>
      <c r="BD1269" s="10"/>
      <c r="BE1269" s="173"/>
    </row>
    <row r="1270" spans="1:57">
      <c r="A1270" s="691">
        <v>0.64236111111111105</v>
      </c>
      <c r="B1270" s="10">
        <v>22.7</v>
      </c>
      <c r="C1270" s="10">
        <v>23.9</v>
      </c>
      <c r="D1270" s="10">
        <v>23.37</v>
      </c>
      <c r="E1270" s="10">
        <v>22.8</v>
      </c>
      <c r="F1270" s="10">
        <v>22.87</v>
      </c>
      <c r="G1270" s="10">
        <v>25.21</v>
      </c>
      <c r="H1270" s="10">
        <v>22.59</v>
      </c>
      <c r="I1270" s="10">
        <v>20.239999999999998</v>
      </c>
      <c r="J1270" s="13">
        <v>20.34</v>
      </c>
      <c r="K1270" s="10">
        <v>23.17</v>
      </c>
      <c r="L1270" s="10">
        <v>25.9</v>
      </c>
      <c r="M1270" s="10">
        <v>22.9</v>
      </c>
      <c r="N1270" s="10">
        <v>24.86</v>
      </c>
      <c r="O1270" s="10">
        <v>24.13</v>
      </c>
      <c r="P1270" s="10">
        <v>24.32</v>
      </c>
      <c r="Q1270" s="10">
        <v>20.079999999999998</v>
      </c>
      <c r="R1270" s="676"/>
      <c r="S1270" s="692">
        <v>0.64236111111111105</v>
      </c>
      <c r="T1270" s="10">
        <f t="shared" si="89"/>
        <v>0</v>
      </c>
      <c r="U1270" s="10">
        <f t="shared" si="89"/>
        <v>0</v>
      </c>
      <c r="V1270" s="10">
        <f t="shared" si="89"/>
        <v>0</v>
      </c>
      <c r="W1270" s="10">
        <f t="shared" si="89"/>
        <v>0</v>
      </c>
      <c r="X1270" s="10">
        <f t="shared" si="88"/>
        <v>0</v>
      </c>
      <c r="Y1270" s="10">
        <f t="shared" si="88"/>
        <v>1.0000000000001563E-2</v>
      </c>
      <c r="Z1270" s="10">
        <f t="shared" si="88"/>
        <v>3.0000000000001137E-2</v>
      </c>
      <c r="AA1270" s="10">
        <f t="shared" si="87"/>
        <v>0</v>
      </c>
      <c r="AB1270" s="13">
        <f t="shared" si="87"/>
        <v>5.0000000000000711E-2</v>
      </c>
      <c r="AC1270" s="10">
        <f t="shared" si="87"/>
        <v>0</v>
      </c>
      <c r="AD1270" s="10">
        <f t="shared" si="87"/>
        <v>0</v>
      </c>
      <c r="AE1270" s="10">
        <f t="shared" si="87"/>
        <v>0</v>
      </c>
      <c r="AF1270" s="10">
        <f t="shared" si="87"/>
        <v>0</v>
      </c>
      <c r="AG1270" s="10">
        <f t="shared" si="86"/>
        <v>0</v>
      </c>
      <c r="AH1270" s="10">
        <f t="shared" si="86"/>
        <v>0</v>
      </c>
      <c r="AI1270" s="10">
        <f t="shared" si="86"/>
        <v>0</v>
      </c>
      <c r="AJ1270" s="10"/>
      <c r="AK1270" s="10"/>
      <c r="AL1270" s="10"/>
      <c r="AM1270" s="10"/>
      <c r="AN1270" s="10"/>
      <c r="AO1270" s="10"/>
      <c r="AP1270" s="10"/>
      <c r="AQ1270" s="10"/>
      <c r="AR1270" s="10"/>
      <c r="AS1270" s="10"/>
      <c r="AT1270" s="10"/>
      <c r="AU1270" s="10"/>
      <c r="AV1270" s="10"/>
      <c r="AW1270" s="10"/>
      <c r="AX1270" s="10"/>
      <c r="AY1270" s="10"/>
      <c r="AZ1270" s="10"/>
      <c r="BA1270" s="10"/>
      <c r="BB1270" s="10"/>
      <c r="BC1270" s="10"/>
      <c r="BD1270" s="10"/>
      <c r="BE1270" s="173"/>
    </row>
    <row r="1271" spans="1:57">
      <c r="A1271" s="691">
        <v>0.64583333333333337</v>
      </c>
      <c r="B1271" s="10">
        <v>22.7</v>
      </c>
      <c r="C1271" s="10">
        <v>23.9</v>
      </c>
      <c r="D1271" s="10">
        <v>23.37</v>
      </c>
      <c r="E1271" s="10">
        <v>22.8</v>
      </c>
      <c r="F1271" s="10">
        <v>22.87</v>
      </c>
      <c r="G1271" s="10">
        <v>25.21</v>
      </c>
      <c r="H1271" s="10">
        <v>22.59</v>
      </c>
      <c r="I1271" s="10">
        <v>20.260000000000002</v>
      </c>
      <c r="J1271" s="13">
        <v>20.37</v>
      </c>
      <c r="K1271" s="10">
        <v>23.17</v>
      </c>
      <c r="L1271" s="10">
        <v>25.93</v>
      </c>
      <c r="M1271" s="10">
        <v>22.9</v>
      </c>
      <c r="N1271" s="10">
        <v>24.86</v>
      </c>
      <c r="O1271" s="10">
        <v>24.13</v>
      </c>
      <c r="P1271" s="10">
        <v>24.34</v>
      </c>
      <c r="Q1271" s="10">
        <v>20.079999999999998</v>
      </c>
      <c r="R1271" s="676"/>
      <c r="S1271" s="692">
        <v>0.64583333333333337</v>
      </c>
      <c r="T1271" s="10">
        <f t="shared" si="89"/>
        <v>0</v>
      </c>
      <c r="U1271" s="10">
        <f t="shared" si="89"/>
        <v>0</v>
      </c>
      <c r="V1271" s="10">
        <f t="shared" si="89"/>
        <v>0</v>
      </c>
      <c r="W1271" s="10">
        <f t="shared" si="89"/>
        <v>0</v>
      </c>
      <c r="X1271" s="10">
        <f t="shared" si="88"/>
        <v>0</v>
      </c>
      <c r="Y1271" s="10">
        <f t="shared" si="88"/>
        <v>0</v>
      </c>
      <c r="Z1271" s="10">
        <f t="shared" si="88"/>
        <v>0</v>
      </c>
      <c r="AA1271" s="10">
        <f t="shared" si="87"/>
        <v>2.0000000000003126E-2</v>
      </c>
      <c r="AB1271" s="13">
        <f t="shared" si="87"/>
        <v>3.0000000000001137E-2</v>
      </c>
      <c r="AC1271" s="10">
        <f t="shared" si="87"/>
        <v>0</v>
      </c>
      <c r="AD1271" s="10">
        <f t="shared" si="87"/>
        <v>3.0000000000001137E-2</v>
      </c>
      <c r="AE1271" s="10">
        <f t="shared" si="87"/>
        <v>0</v>
      </c>
      <c r="AF1271" s="10">
        <f t="shared" si="87"/>
        <v>0</v>
      </c>
      <c r="AG1271" s="10">
        <f t="shared" si="86"/>
        <v>0</v>
      </c>
      <c r="AH1271" s="10">
        <f t="shared" si="86"/>
        <v>1.9999999999999574E-2</v>
      </c>
      <c r="AI1271" s="10">
        <f t="shared" si="86"/>
        <v>0</v>
      </c>
      <c r="AJ1271" s="10"/>
      <c r="AK1271" s="10"/>
      <c r="AL1271" s="10"/>
      <c r="AM1271" s="10"/>
      <c r="AN1271" s="10"/>
      <c r="AO1271" s="10"/>
      <c r="AP1271" s="10"/>
      <c r="AQ1271" s="10"/>
      <c r="AR1271" s="10"/>
      <c r="AS1271" s="10"/>
      <c r="AT1271" s="10"/>
      <c r="AU1271" s="10"/>
      <c r="AV1271" s="10"/>
      <c r="AW1271" s="10"/>
      <c r="AX1271" s="10"/>
      <c r="AY1271" s="10"/>
      <c r="AZ1271" s="10"/>
      <c r="BA1271" s="10"/>
      <c r="BB1271" s="10"/>
      <c r="BC1271" s="10"/>
      <c r="BD1271" s="10"/>
      <c r="BE1271" s="173"/>
    </row>
    <row r="1272" spans="1:57">
      <c r="A1272" s="691">
        <v>0.64930555555555558</v>
      </c>
      <c r="B1272" s="10">
        <v>22.71</v>
      </c>
      <c r="C1272" s="10">
        <v>23.9</v>
      </c>
      <c r="D1272" s="10">
        <v>23.37</v>
      </c>
      <c r="E1272" s="10">
        <v>22.8</v>
      </c>
      <c r="F1272" s="10">
        <v>22.87</v>
      </c>
      <c r="G1272" s="10">
        <v>25.21</v>
      </c>
      <c r="H1272" s="10">
        <v>22.59</v>
      </c>
      <c r="I1272" s="10">
        <v>20.27</v>
      </c>
      <c r="J1272" s="13">
        <v>20.37</v>
      </c>
      <c r="K1272" s="10">
        <v>23.17</v>
      </c>
      <c r="L1272" s="10">
        <v>25.93</v>
      </c>
      <c r="M1272" s="10">
        <v>22.9</v>
      </c>
      <c r="N1272" s="10">
        <v>24.86</v>
      </c>
      <c r="O1272" s="10">
        <v>24.13</v>
      </c>
      <c r="P1272" s="10">
        <v>24.34</v>
      </c>
      <c r="Q1272" s="10">
        <v>20.079999999999998</v>
      </c>
      <c r="R1272" s="676"/>
      <c r="S1272" s="692">
        <v>0.64930555555555558</v>
      </c>
      <c r="T1272" s="10">
        <f t="shared" si="89"/>
        <v>1.0000000000001563E-2</v>
      </c>
      <c r="U1272" s="10">
        <f t="shared" si="89"/>
        <v>0</v>
      </c>
      <c r="V1272" s="10">
        <f t="shared" si="89"/>
        <v>0</v>
      </c>
      <c r="W1272" s="10">
        <f t="shared" si="89"/>
        <v>0</v>
      </c>
      <c r="X1272" s="10">
        <f t="shared" si="88"/>
        <v>0</v>
      </c>
      <c r="Y1272" s="10">
        <f t="shared" si="88"/>
        <v>0</v>
      </c>
      <c r="Z1272" s="10">
        <f t="shared" si="88"/>
        <v>0</v>
      </c>
      <c r="AA1272" s="10">
        <f t="shared" si="87"/>
        <v>9.9999999999980105E-3</v>
      </c>
      <c r="AB1272" s="13">
        <f t="shared" si="87"/>
        <v>0</v>
      </c>
      <c r="AC1272" s="10">
        <f t="shared" si="87"/>
        <v>0</v>
      </c>
      <c r="AD1272" s="10">
        <f t="shared" si="87"/>
        <v>0</v>
      </c>
      <c r="AE1272" s="10">
        <f t="shared" si="87"/>
        <v>0</v>
      </c>
      <c r="AF1272" s="10">
        <f t="shared" si="87"/>
        <v>0</v>
      </c>
      <c r="AG1272" s="10">
        <f t="shared" si="86"/>
        <v>0</v>
      </c>
      <c r="AH1272" s="10">
        <f t="shared" si="86"/>
        <v>0</v>
      </c>
      <c r="AI1272" s="10">
        <f t="shared" si="86"/>
        <v>0</v>
      </c>
      <c r="AJ1272" s="10"/>
      <c r="AK1272" s="10"/>
      <c r="AL1272" s="10"/>
      <c r="AM1272" s="10"/>
      <c r="AN1272" s="10"/>
      <c r="AO1272" s="10"/>
      <c r="AP1272" s="10"/>
      <c r="AQ1272" s="10"/>
      <c r="AR1272" s="10"/>
      <c r="AS1272" s="10"/>
      <c r="AT1272" s="10"/>
      <c r="AU1272" s="10"/>
      <c r="AV1272" s="10"/>
      <c r="AW1272" s="10"/>
      <c r="AX1272" s="10"/>
      <c r="AY1272" s="10"/>
      <c r="AZ1272" s="10"/>
      <c r="BA1272" s="10"/>
      <c r="BB1272" s="10"/>
      <c r="BC1272" s="10"/>
      <c r="BD1272" s="10"/>
      <c r="BE1272" s="173"/>
    </row>
    <row r="1273" spans="1:57">
      <c r="A1273" s="691">
        <v>0.65277777777777779</v>
      </c>
      <c r="B1273" s="10">
        <v>22.71</v>
      </c>
      <c r="C1273" s="10">
        <v>24.01</v>
      </c>
      <c r="D1273" s="10">
        <v>23.37</v>
      </c>
      <c r="E1273" s="10">
        <v>23.26</v>
      </c>
      <c r="F1273" s="10">
        <v>22.87</v>
      </c>
      <c r="G1273" s="10">
        <v>25.21</v>
      </c>
      <c r="H1273" s="10">
        <v>22.59</v>
      </c>
      <c r="I1273" s="10">
        <v>20.27</v>
      </c>
      <c r="J1273" s="13">
        <v>20.37</v>
      </c>
      <c r="K1273" s="10">
        <v>23.17</v>
      </c>
      <c r="L1273" s="10">
        <v>25.98</v>
      </c>
      <c r="M1273" s="10">
        <v>22.9</v>
      </c>
      <c r="N1273" s="10">
        <v>24.86</v>
      </c>
      <c r="O1273" s="10">
        <v>24.13</v>
      </c>
      <c r="P1273" s="10">
        <v>24.34</v>
      </c>
      <c r="Q1273" s="10">
        <v>20.079999999999998</v>
      </c>
      <c r="R1273" s="676"/>
      <c r="S1273" s="692">
        <v>0.65277777777777779</v>
      </c>
      <c r="T1273" s="10">
        <f t="shared" si="89"/>
        <v>0</v>
      </c>
      <c r="U1273" s="10">
        <f t="shared" si="89"/>
        <v>0.11000000000000298</v>
      </c>
      <c r="V1273" s="10">
        <f t="shared" si="89"/>
        <v>0</v>
      </c>
      <c r="W1273" s="10">
        <f t="shared" si="89"/>
        <v>0.46000000000000085</v>
      </c>
      <c r="X1273" s="10">
        <f t="shared" si="88"/>
        <v>0</v>
      </c>
      <c r="Y1273" s="10">
        <f t="shared" si="88"/>
        <v>0</v>
      </c>
      <c r="Z1273" s="10">
        <f t="shared" si="88"/>
        <v>0</v>
      </c>
      <c r="AA1273" s="10">
        <f t="shared" si="87"/>
        <v>0</v>
      </c>
      <c r="AB1273" s="13">
        <f t="shared" si="87"/>
        <v>0</v>
      </c>
      <c r="AC1273" s="10">
        <f t="shared" si="87"/>
        <v>0</v>
      </c>
      <c r="AD1273" s="10">
        <f t="shared" si="87"/>
        <v>5.0000000000000711E-2</v>
      </c>
      <c r="AE1273" s="10">
        <f t="shared" si="87"/>
        <v>0</v>
      </c>
      <c r="AF1273" s="10">
        <f t="shared" si="87"/>
        <v>0</v>
      </c>
      <c r="AG1273" s="10">
        <f t="shared" si="86"/>
        <v>0</v>
      </c>
      <c r="AH1273" s="10">
        <f t="shared" si="86"/>
        <v>0</v>
      </c>
      <c r="AI1273" s="10">
        <f t="shared" si="86"/>
        <v>0</v>
      </c>
      <c r="AJ1273" s="10"/>
      <c r="AK1273" s="10"/>
      <c r="AL1273" s="10"/>
      <c r="AM1273" s="10"/>
      <c r="AN1273" s="10"/>
      <c r="AO1273" s="10"/>
      <c r="AP1273" s="10"/>
      <c r="AQ1273" s="10"/>
      <c r="AR1273" s="10"/>
      <c r="AS1273" s="10"/>
      <c r="AT1273" s="10"/>
      <c r="AU1273" s="10"/>
      <c r="AV1273" s="10"/>
      <c r="AW1273" s="10"/>
      <c r="AX1273" s="10"/>
      <c r="AY1273" s="10"/>
      <c r="AZ1273" s="10"/>
      <c r="BA1273" s="10"/>
      <c r="BB1273" s="10"/>
      <c r="BC1273" s="10"/>
      <c r="BD1273" s="10"/>
      <c r="BE1273" s="173"/>
    </row>
    <row r="1274" spans="1:57">
      <c r="A1274" s="691">
        <v>0.65625</v>
      </c>
      <c r="B1274" s="10">
        <v>22.71</v>
      </c>
      <c r="C1274" s="10">
        <v>24.02</v>
      </c>
      <c r="D1274" s="10">
        <v>23.37</v>
      </c>
      <c r="E1274" s="10">
        <v>23.26</v>
      </c>
      <c r="F1274" s="10">
        <v>22.87</v>
      </c>
      <c r="G1274" s="10">
        <v>25.21</v>
      </c>
      <c r="H1274" s="10">
        <v>22.59</v>
      </c>
      <c r="I1274" s="10">
        <v>20.27</v>
      </c>
      <c r="J1274" s="13">
        <v>20.37</v>
      </c>
      <c r="K1274" s="10">
        <v>23.17</v>
      </c>
      <c r="L1274" s="10">
        <v>26.02</v>
      </c>
      <c r="M1274" s="10">
        <v>22.9</v>
      </c>
      <c r="N1274" s="10">
        <v>24.86</v>
      </c>
      <c r="O1274" s="10">
        <v>24.13</v>
      </c>
      <c r="P1274" s="10">
        <v>24.34</v>
      </c>
      <c r="Q1274" s="10">
        <v>20.079999999999998</v>
      </c>
      <c r="R1274" s="676"/>
      <c r="S1274" s="692">
        <v>0.65625</v>
      </c>
      <c r="T1274" s="10">
        <f t="shared" si="89"/>
        <v>0</v>
      </c>
      <c r="U1274" s="10">
        <f t="shared" si="89"/>
        <v>9.9999999999980105E-3</v>
      </c>
      <c r="V1274" s="10">
        <f t="shared" si="89"/>
        <v>0</v>
      </c>
      <c r="W1274" s="10">
        <f t="shared" si="89"/>
        <v>0</v>
      </c>
      <c r="X1274" s="10">
        <f t="shared" si="88"/>
        <v>0</v>
      </c>
      <c r="Y1274" s="10">
        <f t="shared" si="88"/>
        <v>0</v>
      </c>
      <c r="Z1274" s="10">
        <f t="shared" si="88"/>
        <v>0</v>
      </c>
      <c r="AA1274" s="10">
        <f t="shared" si="87"/>
        <v>0</v>
      </c>
      <c r="AB1274" s="13">
        <f t="shared" si="87"/>
        <v>0</v>
      </c>
      <c r="AC1274" s="10">
        <f t="shared" si="87"/>
        <v>0</v>
      </c>
      <c r="AD1274" s="10">
        <f t="shared" si="87"/>
        <v>3.9999999999999147E-2</v>
      </c>
      <c r="AE1274" s="10">
        <f t="shared" si="87"/>
        <v>0</v>
      </c>
      <c r="AF1274" s="10">
        <f t="shared" si="87"/>
        <v>0</v>
      </c>
      <c r="AG1274" s="10">
        <f t="shared" si="86"/>
        <v>0</v>
      </c>
      <c r="AH1274" s="10">
        <f t="shared" si="86"/>
        <v>0</v>
      </c>
      <c r="AI1274" s="10">
        <f t="shared" si="86"/>
        <v>0</v>
      </c>
      <c r="AJ1274" s="10"/>
      <c r="AK1274" s="10"/>
      <c r="AL1274" s="10"/>
      <c r="AM1274" s="10"/>
      <c r="AN1274" s="10"/>
      <c r="AO1274" s="10"/>
      <c r="AP1274" s="10"/>
      <c r="AQ1274" s="10"/>
      <c r="AR1274" s="10"/>
      <c r="AS1274" s="10"/>
      <c r="AT1274" s="10"/>
      <c r="AU1274" s="10"/>
      <c r="AV1274" s="10"/>
      <c r="AW1274" s="10"/>
      <c r="AX1274" s="10"/>
      <c r="AY1274" s="10"/>
      <c r="AZ1274" s="10"/>
      <c r="BA1274" s="10"/>
      <c r="BB1274" s="10"/>
      <c r="BC1274" s="10"/>
      <c r="BD1274" s="10"/>
      <c r="BE1274" s="173"/>
    </row>
    <row r="1275" spans="1:57">
      <c r="A1275" s="691">
        <v>0.65972222222222221</v>
      </c>
      <c r="B1275" s="10">
        <v>22.71</v>
      </c>
      <c r="C1275" s="10">
        <v>24.02</v>
      </c>
      <c r="D1275" s="10">
        <v>23.37</v>
      </c>
      <c r="E1275" s="10">
        <v>23.29</v>
      </c>
      <c r="F1275" s="10">
        <v>22.87</v>
      </c>
      <c r="G1275" s="10">
        <v>25.21</v>
      </c>
      <c r="H1275" s="10">
        <v>22.59</v>
      </c>
      <c r="I1275" s="10">
        <v>20.27</v>
      </c>
      <c r="J1275" s="13">
        <v>20.37</v>
      </c>
      <c r="K1275" s="10">
        <v>23.17</v>
      </c>
      <c r="L1275" s="10">
        <v>26.02</v>
      </c>
      <c r="M1275" s="10">
        <v>22.9</v>
      </c>
      <c r="N1275" s="10">
        <v>24.86</v>
      </c>
      <c r="O1275" s="10">
        <v>24.13</v>
      </c>
      <c r="P1275" s="10">
        <v>24.34</v>
      </c>
      <c r="Q1275" s="10">
        <v>20.2</v>
      </c>
      <c r="R1275" s="676"/>
      <c r="S1275" s="692">
        <v>0.65972222222222221</v>
      </c>
      <c r="T1275" s="10">
        <f t="shared" si="89"/>
        <v>0</v>
      </c>
      <c r="U1275" s="10">
        <f t="shared" si="89"/>
        <v>0</v>
      </c>
      <c r="V1275" s="10">
        <f t="shared" si="89"/>
        <v>0</v>
      </c>
      <c r="W1275" s="10">
        <f t="shared" si="89"/>
        <v>2.9999999999997584E-2</v>
      </c>
      <c r="X1275" s="10">
        <f t="shared" si="88"/>
        <v>0</v>
      </c>
      <c r="Y1275" s="10">
        <f t="shared" si="88"/>
        <v>0</v>
      </c>
      <c r="Z1275" s="10">
        <f t="shared" si="88"/>
        <v>0</v>
      </c>
      <c r="AA1275" s="10">
        <f t="shared" si="87"/>
        <v>0</v>
      </c>
      <c r="AB1275" s="13">
        <f t="shared" si="87"/>
        <v>0</v>
      </c>
      <c r="AC1275" s="10">
        <f t="shared" si="87"/>
        <v>0</v>
      </c>
      <c r="AD1275" s="10">
        <f t="shared" ref="AD1275:AI1326" si="90">L1275-L1274</f>
        <v>0</v>
      </c>
      <c r="AE1275" s="10">
        <f t="shared" si="90"/>
        <v>0</v>
      </c>
      <c r="AF1275" s="10">
        <f t="shared" si="90"/>
        <v>0</v>
      </c>
      <c r="AG1275" s="10">
        <f t="shared" si="86"/>
        <v>0</v>
      </c>
      <c r="AH1275" s="10">
        <f t="shared" si="86"/>
        <v>0</v>
      </c>
      <c r="AI1275" s="10">
        <f t="shared" si="86"/>
        <v>0.12000000000000099</v>
      </c>
      <c r="AJ1275" s="10"/>
      <c r="AK1275" s="10"/>
      <c r="AL1275" s="10"/>
      <c r="AM1275" s="10"/>
      <c r="AN1275" s="10"/>
      <c r="AO1275" s="10"/>
      <c r="AP1275" s="10"/>
      <c r="AQ1275" s="10"/>
      <c r="AR1275" s="10"/>
      <c r="AS1275" s="10"/>
      <c r="AT1275" s="10"/>
      <c r="AU1275" s="10"/>
      <c r="AV1275" s="10"/>
      <c r="AW1275" s="10"/>
      <c r="AX1275" s="10"/>
      <c r="AY1275" s="10"/>
      <c r="AZ1275" s="10"/>
      <c r="BA1275" s="10"/>
      <c r="BB1275" s="10"/>
      <c r="BC1275" s="10"/>
      <c r="BD1275" s="10"/>
      <c r="BE1275" s="173"/>
    </row>
    <row r="1276" spans="1:57" ht="16" thickBot="1">
      <c r="A1276" s="691">
        <v>0.66319444444444442</v>
      </c>
      <c r="B1276" s="10">
        <v>22.71</v>
      </c>
      <c r="C1276" s="10">
        <v>24.02</v>
      </c>
      <c r="D1276" s="10">
        <v>23.37</v>
      </c>
      <c r="E1276" s="10">
        <v>23.29</v>
      </c>
      <c r="F1276" s="10">
        <v>22.87</v>
      </c>
      <c r="G1276" s="10">
        <v>25.21</v>
      </c>
      <c r="H1276" s="10">
        <v>22.59</v>
      </c>
      <c r="I1276" s="10">
        <v>20.27</v>
      </c>
      <c r="J1276" s="13">
        <v>20.37</v>
      </c>
      <c r="K1276" s="10">
        <v>23.17</v>
      </c>
      <c r="L1276" s="10">
        <v>26.02</v>
      </c>
      <c r="M1276" s="10">
        <v>22.9</v>
      </c>
      <c r="N1276" s="10">
        <v>24.92</v>
      </c>
      <c r="O1276" s="10">
        <v>24.13</v>
      </c>
      <c r="P1276" s="10">
        <v>24.34</v>
      </c>
      <c r="Q1276" s="10">
        <v>20.2</v>
      </c>
      <c r="R1276" s="676"/>
      <c r="S1276" s="692">
        <v>0.66319444444444442</v>
      </c>
      <c r="T1276" s="10">
        <f t="shared" si="89"/>
        <v>0</v>
      </c>
      <c r="U1276" s="10">
        <f t="shared" si="89"/>
        <v>0</v>
      </c>
      <c r="V1276" s="10">
        <f t="shared" si="89"/>
        <v>0</v>
      </c>
      <c r="W1276" s="10">
        <f t="shared" si="89"/>
        <v>0</v>
      </c>
      <c r="X1276" s="10">
        <f t="shared" si="88"/>
        <v>0</v>
      </c>
      <c r="Y1276" s="10">
        <f t="shared" si="88"/>
        <v>0</v>
      </c>
      <c r="Z1276" s="10">
        <f t="shared" si="88"/>
        <v>0</v>
      </c>
      <c r="AA1276" s="10">
        <f t="shared" si="88"/>
        <v>0</v>
      </c>
      <c r="AB1276" s="13">
        <f t="shared" si="88"/>
        <v>0</v>
      </c>
      <c r="AC1276" s="10">
        <f t="shared" si="88"/>
        <v>0</v>
      </c>
      <c r="AD1276" s="10">
        <f t="shared" si="90"/>
        <v>0</v>
      </c>
      <c r="AE1276" s="10">
        <f t="shared" si="90"/>
        <v>0</v>
      </c>
      <c r="AF1276" s="10">
        <f t="shared" si="90"/>
        <v>6.0000000000002274E-2</v>
      </c>
      <c r="AG1276" s="10">
        <f t="shared" si="86"/>
        <v>0</v>
      </c>
      <c r="AH1276" s="10">
        <f t="shared" si="86"/>
        <v>0</v>
      </c>
      <c r="AI1276" s="10">
        <f t="shared" si="86"/>
        <v>0</v>
      </c>
      <c r="AJ1276" s="10"/>
      <c r="AK1276" s="10"/>
      <c r="AL1276" s="10"/>
      <c r="AM1276" s="10"/>
      <c r="AN1276" s="10"/>
      <c r="AO1276" s="10"/>
      <c r="AP1276" s="10"/>
      <c r="AQ1276" s="10"/>
      <c r="AR1276" s="10"/>
      <c r="AS1276" s="10"/>
      <c r="AT1276" s="10"/>
      <c r="AU1276" s="10"/>
      <c r="AV1276" s="10"/>
      <c r="AW1276" s="10"/>
      <c r="AX1276" s="10"/>
      <c r="AY1276" s="10"/>
      <c r="AZ1276" s="10"/>
      <c r="BA1276" s="10"/>
      <c r="BB1276" s="10"/>
      <c r="BC1276" s="10"/>
      <c r="BD1276" s="10"/>
      <c r="BE1276" s="173"/>
    </row>
    <row r="1277" spans="1:57" ht="16" thickTop="1">
      <c r="A1277" s="690">
        <v>0.66666666666666663</v>
      </c>
      <c r="B1277" s="91">
        <v>22.71</v>
      </c>
      <c r="C1277" s="91">
        <v>24.02</v>
      </c>
      <c r="D1277" s="91">
        <v>23.37</v>
      </c>
      <c r="E1277" s="91">
        <v>23.29</v>
      </c>
      <c r="F1277" s="91">
        <v>22.87</v>
      </c>
      <c r="G1277" s="91">
        <v>25.21</v>
      </c>
      <c r="H1277" s="91">
        <v>22.59</v>
      </c>
      <c r="I1277" s="91">
        <v>20.27</v>
      </c>
      <c r="J1277" s="345">
        <v>20.37</v>
      </c>
      <c r="K1277" s="91">
        <v>23.17</v>
      </c>
      <c r="L1277" s="91">
        <v>26.02</v>
      </c>
      <c r="M1277" s="91">
        <v>22.9</v>
      </c>
      <c r="N1277" s="91">
        <v>25.04</v>
      </c>
      <c r="O1277" s="91">
        <v>24.13</v>
      </c>
      <c r="P1277" s="91">
        <v>24.34</v>
      </c>
      <c r="Q1277" s="91">
        <v>20.2</v>
      </c>
      <c r="R1277" s="676"/>
      <c r="S1277" s="673">
        <v>0.66666666666666663</v>
      </c>
      <c r="T1277" s="91">
        <f t="shared" si="89"/>
        <v>0</v>
      </c>
      <c r="U1277" s="91">
        <f t="shared" si="89"/>
        <v>0</v>
      </c>
      <c r="V1277" s="91">
        <f t="shared" si="89"/>
        <v>0</v>
      </c>
      <c r="W1277" s="91">
        <f t="shared" si="89"/>
        <v>0</v>
      </c>
      <c r="X1277" s="91">
        <f t="shared" si="88"/>
        <v>0</v>
      </c>
      <c r="Y1277" s="91">
        <f t="shared" si="88"/>
        <v>0</v>
      </c>
      <c r="Z1277" s="91">
        <f t="shared" si="88"/>
        <v>0</v>
      </c>
      <c r="AA1277" s="91">
        <f t="shared" si="88"/>
        <v>0</v>
      </c>
      <c r="AB1277" s="345">
        <f t="shared" si="88"/>
        <v>0</v>
      </c>
      <c r="AC1277" s="91">
        <f t="shared" si="88"/>
        <v>0</v>
      </c>
      <c r="AD1277" s="91">
        <f t="shared" si="90"/>
        <v>0</v>
      </c>
      <c r="AE1277" s="91">
        <f t="shared" si="90"/>
        <v>0</v>
      </c>
      <c r="AF1277" s="91">
        <f t="shared" si="90"/>
        <v>0.11999999999999744</v>
      </c>
      <c r="AG1277" s="91">
        <f t="shared" si="86"/>
        <v>0</v>
      </c>
      <c r="AH1277" s="91">
        <f t="shared" si="86"/>
        <v>0</v>
      </c>
      <c r="AI1277" s="91">
        <f t="shared" si="86"/>
        <v>0</v>
      </c>
      <c r="AJ1277" s="10"/>
      <c r="AK1277" s="10"/>
      <c r="AL1277" s="10"/>
      <c r="AM1277" s="10"/>
      <c r="AN1277" s="10"/>
      <c r="AO1277" s="10"/>
      <c r="AP1277" s="10"/>
      <c r="AQ1277" s="10"/>
      <c r="AR1277" s="10"/>
      <c r="AS1277" s="10"/>
      <c r="AT1277" s="10"/>
      <c r="AU1277" s="10"/>
      <c r="AV1277" s="10"/>
      <c r="AW1277" s="10"/>
      <c r="AX1277" s="10"/>
      <c r="AY1277" s="10"/>
      <c r="AZ1277" s="10"/>
      <c r="BA1277" s="10"/>
      <c r="BB1277" s="10"/>
      <c r="BC1277" s="10"/>
      <c r="BD1277" s="10"/>
      <c r="BE1277" s="173"/>
    </row>
    <row r="1278" spans="1:57">
      <c r="A1278" s="691">
        <v>0.67013888888888884</v>
      </c>
      <c r="B1278" s="10">
        <v>22.71</v>
      </c>
      <c r="C1278" s="10">
        <v>24.02</v>
      </c>
      <c r="D1278" s="10">
        <v>23.37</v>
      </c>
      <c r="E1278" s="10">
        <v>23.29</v>
      </c>
      <c r="F1278" s="10">
        <v>22.87</v>
      </c>
      <c r="G1278" s="10">
        <v>25.21</v>
      </c>
      <c r="H1278" s="10">
        <v>22.59</v>
      </c>
      <c r="I1278" s="10">
        <v>20.27</v>
      </c>
      <c r="J1278" s="13">
        <v>20.37</v>
      </c>
      <c r="K1278" s="10">
        <v>23.17</v>
      </c>
      <c r="L1278" s="10">
        <v>26.02</v>
      </c>
      <c r="M1278" s="10">
        <v>22.9</v>
      </c>
      <c r="N1278" s="10">
        <v>25.04</v>
      </c>
      <c r="O1278" s="10">
        <v>24.13</v>
      </c>
      <c r="P1278" s="10">
        <v>24.34</v>
      </c>
      <c r="Q1278" s="10">
        <v>20.2</v>
      </c>
      <c r="R1278" s="676"/>
      <c r="S1278" s="692">
        <v>0.67013888888888884</v>
      </c>
      <c r="T1278" s="10">
        <f t="shared" si="89"/>
        <v>0</v>
      </c>
      <c r="U1278" s="10">
        <f t="shared" si="89"/>
        <v>0</v>
      </c>
      <c r="V1278" s="10">
        <f t="shared" si="89"/>
        <v>0</v>
      </c>
      <c r="W1278" s="10">
        <f t="shared" si="89"/>
        <v>0</v>
      </c>
      <c r="X1278" s="10">
        <f t="shared" si="88"/>
        <v>0</v>
      </c>
      <c r="Y1278" s="10">
        <f t="shared" si="88"/>
        <v>0</v>
      </c>
      <c r="Z1278" s="10">
        <f t="shared" si="88"/>
        <v>0</v>
      </c>
      <c r="AA1278" s="10">
        <f t="shared" si="88"/>
        <v>0</v>
      </c>
      <c r="AB1278" s="13">
        <f t="shared" si="88"/>
        <v>0</v>
      </c>
      <c r="AC1278" s="10">
        <f t="shared" si="88"/>
        <v>0</v>
      </c>
      <c r="AD1278" s="10">
        <f t="shared" si="90"/>
        <v>0</v>
      </c>
      <c r="AE1278" s="10">
        <f t="shared" si="90"/>
        <v>0</v>
      </c>
      <c r="AF1278" s="10">
        <f t="shared" si="90"/>
        <v>0</v>
      </c>
      <c r="AG1278" s="10">
        <f t="shared" si="86"/>
        <v>0</v>
      </c>
      <c r="AH1278" s="10">
        <f t="shared" si="86"/>
        <v>0</v>
      </c>
      <c r="AI1278" s="10">
        <f t="shared" si="86"/>
        <v>0</v>
      </c>
      <c r="AJ1278" s="10"/>
      <c r="AK1278" s="10"/>
      <c r="AL1278" s="10"/>
      <c r="AM1278" s="10"/>
      <c r="AN1278" s="10"/>
      <c r="AO1278" s="10"/>
      <c r="AP1278" s="10"/>
      <c r="AQ1278" s="10"/>
      <c r="AR1278" s="10"/>
      <c r="AS1278" s="10"/>
      <c r="AT1278" s="10"/>
      <c r="AU1278" s="10"/>
      <c r="AV1278" s="10"/>
      <c r="AW1278" s="10"/>
      <c r="AX1278" s="10"/>
      <c r="AY1278" s="10"/>
      <c r="AZ1278" s="10"/>
      <c r="BA1278" s="10"/>
      <c r="BB1278" s="10"/>
      <c r="BC1278" s="10"/>
      <c r="BD1278" s="10"/>
      <c r="BE1278" s="173"/>
    </row>
    <row r="1279" spans="1:57">
      <c r="A1279" s="691">
        <v>0.67361111111111116</v>
      </c>
      <c r="B1279" s="10">
        <v>22.71</v>
      </c>
      <c r="C1279" s="10">
        <v>24.02</v>
      </c>
      <c r="D1279" s="10">
        <v>23.37</v>
      </c>
      <c r="E1279" s="10">
        <v>23.29</v>
      </c>
      <c r="F1279" s="10">
        <v>22.87</v>
      </c>
      <c r="G1279" s="10">
        <v>25.21</v>
      </c>
      <c r="H1279" s="10">
        <v>22.59</v>
      </c>
      <c r="I1279" s="10">
        <v>20.27</v>
      </c>
      <c r="J1279" s="13">
        <v>20.37</v>
      </c>
      <c r="K1279" s="10">
        <v>23.17</v>
      </c>
      <c r="L1279" s="10">
        <v>26.02</v>
      </c>
      <c r="M1279" s="10">
        <v>22.9</v>
      </c>
      <c r="N1279" s="10">
        <v>25.04</v>
      </c>
      <c r="O1279" s="10">
        <v>24.13</v>
      </c>
      <c r="P1279" s="10">
        <v>24.34</v>
      </c>
      <c r="Q1279" s="10">
        <v>20.2</v>
      </c>
      <c r="R1279" s="676"/>
      <c r="S1279" s="692">
        <v>0.67361111111111116</v>
      </c>
      <c r="T1279" s="10">
        <f t="shared" si="89"/>
        <v>0</v>
      </c>
      <c r="U1279" s="10">
        <f t="shared" si="89"/>
        <v>0</v>
      </c>
      <c r="V1279" s="10">
        <f t="shared" si="89"/>
        <v>0</v>
      </c>
      <c r="W1279" s="10">
        <f t="shared" si="89"/>
        <v>0</v>
      </c>
      <c r="X1279" s="10">
        <f t="shared" si="88"/>
        <v>0</v>
      </c>
      <c r="Y1279" s="10">
        <f t="shared" si="88"/>
        <v>0</v>
      </c>
      <c r="Z1279" s="10">
        <f t="shared" si="88"/>
        <v>0</v>
      </c>
      <c r="AA1279" s="10">
        <f t="shared" si="88"/>
        <v>0</v>
      </c>
      <c r="AB1279" s="13">
        <f t="shared" si="88"/>
        <v>0</v>
      </c>
      <c r="AC1279" s="10">
        <f t="shared" si="88"/>
        <v>0</v>
      </c>
      <c r="AD1279" s="10">
        <f t="shared" si="90"/>
        <v>0</v>
      </c>
      <c r="AE1279" s="10">
        <f t="shared" si="90"/>
        <v>0</v>
      </c>
      <c r="AF1279" s="10">
        <f t="shared" si="90"/>
        <v>0</v>
      </c>
      <c r="AG1279" s="10">
        <f t="shared" si="86"/>
        <v>0</v>
      </c>
      <c r="AH1279" s="10">
        <f t="shared" si="86"/>
        <v>0</v>
      </c>
      <c r="AI1279" s="10">
        <f t="shared" si="86"/>
        <v>0</v>
      </c>
      <c r="AJ1279" s="10"/>
      <c r="AK1279" s="10"/>
      <c r="AL1279" s="10"/>
      <c r="AM1279" s="10"/>
      <c r="AN1279" s="10"/>
      <c r="AO1279" s="10"/>
      <c r="AP1279" s="10"/>
      <c r="AQ1279" s="10"/>
      <c r="AR1279" s="10"/>
      <c r="AS1279" s="10"/>
      <c r="AT1279" s="10"/>
      <c r="AU1279" s="10"/>
      <c r="AV1279" s="10"/>
      <c r="AW1279" s="10"/>
      <c r="AX1279" s="10"/>
      <c r="AY1279" s="10"/>
      <c r="AZ1279" s="10"/>
      <c r="BA1279" s="10"/>
      <c r="BB1279" s="10"/>
      <c r="BC1279" s="10"/>
      <c r="BD1279" s="10"/>
      <c r="BE1279" s="173"/>
    </row>
    <row r="1280" spans="1:57">
      <c r="A1280" s="691">
        <v>0.67708333333333337</v>
      </c>
      <c r="B1280" s="10">
        <v>22.71</v>
      </c>
      <c r="C1280" s="10">
        <v>24.02</v>
      </c>
      <c r="D1280" s="10">
        <v>23.37</v>
      </c>
      <c r="E1280" s="10">
        <v>23.29</v>
      </c>
      <c r="F1280" s="10">
        <v>22.87</v>
      </c>
      <c r="G1280" s="10">
        <v>25.29</v>
      </c>
      <c r="H1280" s="10">
        <v>22.59</v>
      </c>
      <c r="I1280" s="10">
        <v>20.27</v>
      </c>
      <c r="J1280" s="13">
        <v>20.37</v>
      </c>
      <c r="K1280" s="10">
        <v>23.17</v>
      </c>
      <c r="L1280" s="10">
        <v>26.02</v>
      </c>
      <c r="M1280" s="10">
        <v>22.9</v>
      </c>
      <c r="N1280" s="10">
        <v>25.04</v>
      </c>
      <c r="O1280" s="10">
        <v>24.13</v>
      </c>
      <c r="P1280" s="10">
        <v>24.34</v>
      </c>
      <c r="Q1280" s="10">
        <v>20.2</v>
      </c>
      <c r="R1280" s="676"/>
      <c r="S1280" s="692">
        <v>0.67708333333333337</v>
      </c>
      <c r="T1280" s="10">
        <f t="shared" si="89"/>
        <v>0</v>
      </c>
      <c r="U1280" s="10">
        <f t="shared" si="89"/>
        <v>0</v>
      </c>
      <c r="V1280" s="10">
        <f t="shared" si="89"/>
        <v>0</v>
      </c>
      <c r="W1280" s="10">
        <f t="shared" si="89"/>
        <v>0</v>
      </c>
      <c r="X1280" s="10">
        <f t="shared" si="88"/>
        <v>0</v>
      </c>
      <c r="Y1280" s="10">
        <f t="shared" si="88"/>
        <v>7.9999999999998295E-2</v>
      </c>
      <c r="Z1280" s="10">
        <f t="shared" si="88"/>
        <v>0</v>
      </c>
      <c r="AA1280" s="10">
        <f t="shared" si="88"/>
        <v>0</v>
      </c>
      <c r="AB1280" s="13">
        <f t="shared" si="88"/>
        <v>0</v>
      </c>
      <c r="AC1280" s="10">
        <f t="shared" si="88"/>
        <v>0</v>
      </c>
      <c r="AD1280" s="10">
        <f t="shared" si="90"/>
        <v>0</v>
      </c>
      <c r="AE1280" s="10">
        <f t="shared" si="90"/>
        <v>0</v>
      </c>
      <c r="AF1280" s="10">
        <f t="shared" si="90"/>
        <v>0</v>
      </c>
      <c r="AG1280" s="10">
        <f t="shared" si="86"/>
        <v>0</v>
      </c>
      <c r="AH1280" s="10">
        <f t="shared" si="86"/>
        <v>0</v>
      </c>
      <c r="AI1280" s="10">
        <f t="shared" si="86"/>
        <v>0</v>
      </c>
      <c r="AJ1280" s="10"/>
      <c r="AK1280" s="10"/>
      <c r="AL1280" s="10"/>
      <c r="AM1280" s="10"/>
      <c r="AN1280" s="10"/>
      <c r="AO1280" s="10"/>
      <c r="AP1280" s="10"/>
      <c r="AQ1280" s="10"/>
      <c r="AR1280" s="10"/>
      <c r="AS1280" s="10"/>
      <c r="AT1280" s="10"/>
      <c r="AU1280" s="10"/>
      <c r="AV1280" s="10"/>
      <c r="AW1280" s="10"/>
      <c r="AX1280" s="10"/>
      <c r="AY1280" s="10"/>
      <c r="AZ1280" s="10"/>
      <c r="BA1280" s="10"/>
      <c r="BB1280" s="10"/>
      <c r="BC1280" s="10"/>
      <c r="BD1280" s="10"/>
      <c r="BE1280" s="173"/>
    </row>
    <row r="1281" spans="1:57">
      <c r="A1281" s="691">
        <v>0.68055555555555547</v>
      </c>
      <c r="B1281" s="10">
        <v>22.82</v>
      </c>
      <c r="C1281" s="10">
        <v>24.02</v>
      </c>
      <c r="D1281" s="10">
        <v>23.37</v>
      </c>
      <c r="E1281" s="10">
        <v>23.29</v>
      </c>
      <c r="F1281" s="10">
        <v>22.87</v>
      </c>
      <c r="G1281" s="10">
        <v>25.38</v>
      </c>
      <c r="H1281" s="10">
        <v>22.59</v>
      </c>
      <c r="I1281" s="10">
        <v>20.27</v>
      </c>
      <c r="J1281" s="13">
        <v>20.37</v>
      </c>
      <c r="K1281" s="10">
        <v>23.17</v>
      </c>
      <c r="L1281" s="10">
        <v>26.02</v>
      </c>
      <c r="M1281" s="10">
        <v>22.9</v>
      </c>
      <c r="N1281" s="10">
        <v>25.07</v>
      </c>
      <c r="O1281" s="10">
        <v>24.13</v>
      </c>
      <c r="P1281" s="10">
        <v>24.42</v>
      </c>
      <c r="Q1281" s="10">
        <v>20.2</v>
      </c>
      <c r="R1281" s="676"/>
      <c r="S1281" s="692">
        <v>0.68055555555555547</v>
      </c>
      <c r="T1281" s="10">
        <f t="shared" si="89"/>
        <v>0.10999999999999943</v>
      </c>
      <c r="U1281" s="10">
        <f t="shared" si="89"/>
        <v>0</v>
      </c>
      <c r="V1281" s="10">
        <f t="shared" si="89"/>
        <v>0</v>
      </c>
      <c r="W1281" s="10">
        <f t="shared" si="89"/>
        <v>0</v>
      </c>
      <c r="X1281" s="10">
        <f t="shared" si="88"/>
        <v>0</v>
      </c>
      <c r="Y1281" s="10">
        <f t="shared" si="88"/>
        <v>8.9999999999999858E-2</v>
      </c>
      <c r="Z1281" s="10">
        <f t="shared" si="88"/>
        <v>0</v>
      </c>
      <c r="AA1281" s="10">
        <f t="shared" si="88"/>
        <v>0</v>
      </c>
      <c r="AB1281" s="13">
        <f t="shared" si="88"/>
        <v>0</v>
      </c>
      <c r="AC1281" s="10">
        <f t="shared" si="88"/>
        <v>0</v>
      </c>
      <c r="AD1281" s="10">
        <f t="shared" si="90"/>
        <v>0</v>
      </c>
      <c r="AE1281" s="10">
        <f t="shared" si="90"/>
        <v>0</v>
      </c>
      <c r="AF1281" s="10">
        <f t="shared" si="90"/>
        <v>3.0000000000001137E-2</v>
      </c>
      <c r="AG1281" s="10">
        <f t="shared" si="86"/>
        <v>0</v>
      </c>
      <c r="AH1281" s="10">
        <f t="shared" si="86"/>
        <v>8.0000000000001847E-2</v>
      </c>
      <c r="AI1281" s="10">
        <f t="shared" si="86"/>
        <v>0</v>
      </c>
      <c r="AJ1281" s="10"/>
      <c r="AK1281" s="10"/>
      <c r="AL1281" s="10"/>
      <c r="AM1281" s="10"/>
      <c r="AN1281" s="10"/>
      <c r="AO1281" s="10"/>
      <c r="AP1281" s="10"/>
      <c r="AQ1281" s="10"/>
      <c r="AR1281" s="10"/>
      <c r="AS1281" s="10"/>
      <c r="AT1281" s="10"/>
      <c r="AU1281" s="10"/>
      <c r="AV1281" s="10"/>
      <c r="AW1281" s="10"/>
      <c r="AX1281" s="10"/>
      <c r="AY1281" s="10"/>
      <c r="AZ1281" s="10"/>
      <c r="BA1281" s="10"/>
      <c r="BB1281" s="10"/>
      <c r="BC1281" s="10"/>
      <c r="BD1281" s="10"/>
      <c r="BE1281" s="173"/>
    </row>
    <row r="1282" spans="1:57">
      <c r="A1282" s="691">
        <v>0.68402777777777779</v>
      </c>
      <c r="B1282" s="10">
        <v>22.82</v>
      </c>
      <c r="C1282" s="10">
        <v>24.02</v>
      </c>
      <c r="D1282" s="10">
        <v>23.37</v>
      </c>
      <c r="E1282" s="10">
        <v>23.29</v>
      </c>
      <c r="F1282" s="10">
        <v>22.87</v>
      </c>
      <c r="G1282" s="10">
        <v>25.38</v>
      </c>
      <c r="H1282" s="10">
        <v>22.61</v>
      </c>
      <c r="I1282" s="10">
        <v>20.27</v>
      </c>
      <c r="J1282" s="13">
        <v>20.37</v>
      </c>
      <c r="K1282" s="10">
        <v>23.17</v>
      </c>
      <c r="L1282" s="10">
        <v>26.02</v>
      </c>
      <c r="M1282" s="10">
        <v>22.9</v>
      </c>
      <c r="N1282" s="10">
        <v>25.07</v>
      </c>
      <c r="O1282" s="10">
        <v>24.13</v>
      </c>
      <c r="P1282" s="10">
        <v>24.42</v>
      </c>
      <c r="Q1282" s="10">
        <v>20.2</v>
      </c>
      <c r="R1282" s="676"/>
      <c r="S1282" s="692">
        <v>0.68402777777777779</v>
      </c>
      <c r="T1282" s="10">
        <f t="shared" si="89"/>
        <v>0</v>
      </c>
      <c r="U1282" s="10">
        <f t="shared" si="89"/>
        <v>0</v>
      </c>
      <c r="V1282" s="10">
        <f t="shared" si="89"/>
        <v>0</v>
      </c>
      <c r="W1282" s="10">
        <f t="shared" si="89"/>
        <v>0</v>
      </c>
      <c r="X1282" s="10">
        <f t="shared" si="88"/>
        <v>0</v>
      </c>
      <c r="Y1282" s="10">
        <f t="shared" si="88"/>
        <v>0</v>
      </c>
      <c r="Z1282" s="10">
        <f t="shared" si="88"/>
        <v>1.9999999999999574E-2</v>
      </c>
      <c r="AA1282" s="10">
        <f t="shared" si="88"/>
        <v>0</v>
      </c>
      <c r="AB1282" s="13">
        <f t="shared" si="88"/>
        <v>0</v>
      </c>
      <c r="AC1282" s="10">
        <f t="shared" si="88"/>
        <v>0</v>
      </c>
      <c r="AD1282" s="10">
        <f t="shared" si="90"/>
        <v>0</v>
      </c>
      <c r="AE1282" s="10">
        <f t="shared" si="90"/>
        <v>0</v>
      </c>
      <c r="AF1282" s="10">
        <f t="shared" si="90"/>
        <v>0</v>
      </c>
      <c r="AG1282" s="10">
        <f t="shared" si="86"/>
        <v>0</v>
      </c>
      <c r="AH1282" s="10">
        <f t="shared" si="86"/>
        <v>0</v>
      </c>
      <c r="AI1282" s="10">
        <f t="shared" si="86"/>
        <v>0</v>
      </c>
      <c r="AJ1282" s="10"/>
      <c r="AK1282" s="10"/>
      <c r="AL1282" s="10"/>
      <c r="AM1282" s="10"/>
      <c r="AN1282" s="10"/>
      <c r="AO1282" s="10"/>
      <c r="AP1282" s="10"/>
      <c r="AQ1282" s="10"/>
      <c r="AR1282" s="10"/>
      <c r="AS1282" s="10"/>
      <c r="AT1282" s="10"/>
      <c r="AU1282" s="10"/>
      <c r="AV1282" s="10"/>
      <c r="AW1282" s="10"/>
      <c r="AX1282" s="10"/>
      <c r="AY1282" s="10"/>
      <c r="AZ1282" s="10"/>
      <c r="BA1282" s="10"/>
      <c r="BB1282" s="10"/>
      <c r="BC1282" s="10"/>
      <c r="BD1282" s="10"/>
      <c r="BE1282" s="173"/>
    </row>
    <row r="1283" spans="1:57">
      <c r="A1283" s="691">
        <v>0.6875</v>
      </c>
      <c r="B1283" s="10">
        <v>22.82</v>
      </c>
      <c r="C1283" s="10">
        <v>24.02</v>
      </c>
      <c r="D1283" s="10">
        <v>23.37</v>
      </c>
      <c r="E1283" s="10">
        <v>23.29</v>
      </c>
      <c r="F1283" s="10">
        <v>22.87</v>
      </c>
      <c r="G1283" s="10">
        <v>25.38</v>
      </c>
      <c r="H1283" s="10">
        <v>22.89</v>
      </c>
      <c r="I1283" s="10">
        <v>20.27</v>
      </c>
      <c r="J1283" s="13">
        <v>20.37</v>
      </c>
      <c r="K1283" s="10">
        <v>23.17</v>
      </c>
      <c r="L1283" s="10">
        <v>26.02</v>
      </c>
      <c r="M1283" s="10">
        <v>23</v>
      </c>
      <c r="N1283" s="10">
        <v>25.07</v>
      </c>
      <c r="O1283" s="10">
        <v>24.13</v>
      </c>
      <c r="P1283" s="10">
        <v>24.42</v>
      </c>
      <c r="Q1283" s="10">
        <v>20.2</v>
      </c>
      <c r="R1283" s="676"/>
      <c r="S1283" s="692">
        <v>0.6875</v>
      </c>
      <c r="T1283" s="10">
        <f t="shared" si="89"/>
        <v>0</v>
      </c>
      <c r="U1283" s="10">
        <f t="shared" si="89"/>
        <v>0</v>
      </c>
      <c r="V1283" s="10">
        <f t="shared" si="89"/>
        <v>0</v>
      </c>
      <c r="W1283" s="10">
        <f t="shared" si="89"/>
        <v>0</v>
      </c>
      <c r="X1283" s="10">
        <f t="shared" si="88"/>
        <v>0</v>
      </c>
      <c r="Y1283" s="10">
        <f t="shared" si="88"/>
        <v>0</v>
      </c>
      <c r="Z1283" s="10">
        <f t="shared" si="88"/>
        <v>0.28000000000000114</v>
      </c>
      <c r="AA1283" s="10">
        <f t="shared" si="88"/>
        <v>0</v>
      </c>
      <c r="AB1283" s="13">
        <f t="shared" si="88"/>
        <v>0</v>
      </c>
      <c r="AC1283" s="10">
        <f t="shared" si="88"/>
        <v>0</v>
      </c>
      <c r="AD1283" s="10">
        <f t="shared" si="90"/>
        <v>0</v>
      </c>
      <c r="AE1283" s="10">
        <f t="shared" si="90"/>
        <v>0.10000000000000142</v>
      </c>
      <c r="AF1283" s="10">
        <f t="shared" si="90"/>
        <v>0</v>
      </c>
      <c r="AG1283" s="10">
        <f t="shared" si="86"/>
        <v>0</v>
      </c>
      <c r="AH1283" s="10">
        <f t="shared" si="86"/>
        <v>0</v>
      </c>
      <c r="AI1283" s="10">
        <f t="shared" si="86"/>
        <v>0</v>
      </c>
      <c r="AJ1283" s="10"/>
      <c r="AK1283" s="10"/>
      <c r="AL1283" s="10"/>
      <c r="AM1283" s="10"/>
      <c r="AN1283" s="10"/>
      <c r="AO1283" s="10"/>
      <c r="AP1283" s="10"/>
      <c r="AQ1283" s="10"/>
      <c r="AR1283" s="10"/>
      <c r="AS1283" s="10"/>
      <c r="AT1283" s="10"/>
      <c r="AU1283" s="10"/>
      <c r="AV1283" s="10"/>
      <c r="AW1283" s="10"/>
      <c r="AX1283" s="10"/>
      <c r="AY1283" s="10"/>
      <c r="AZ1283" s="10"/>
      <c r="BA1283" s="10"/>
      <c r="BB1283" s="10"/>
      <c r="BC1283" s="10"/>
      <c r="BD1283" s="10"/>
      <c r="BE1283" s="173"/>
    </row>
    <row r="1284" spans="1:57">
      <c r="A1284" s="691">
        <v>0.69097222222222221</v>
      </c>
      <c r="B1284" s="10">
        <v>22.82</v>
      </c>
      <c r="C1284" s="10">
        <v>24.02</v>
      </c>
      <c r="D1284" s="10">
        <v>23.37</v>
      </c>
      <c r="E1284" s="10">
        <v>23.29</v>
      </c>
      <c r="F1284" s="10">
        <v>22.87</v>
      </c>
      <c r="G1284" s="10">
        <v>25.38</v>
      </c>
      <c r="H1284" s="10">
        <v>22.89</v>
      </c>
      <c r="I1284" s="10">
        <v>20.27</v>
      </c>
      <c r="J1284" s="13">
        <v>20.37</v>
      </c>
      <c r="K1284" s="10">
        <v>23.17</v>
      </c>
      <c r="L1284" s="10">
        <v>26.02</v>
      </c>
      <c r="M1284" s="10">
        <v>23</v>
      </c>
      <c r="N1284" s="10">
        <v>25.07</v>
      </c>
      <c r="O1284" s="10">
        <v>24.13</v>
      </c>
      <c r="P1284" s="10">
        <v>24.42</v>
      </c>
      <c r="Q1284" s="10">
        <v>20.2</v>
      </c>
      <c r="R1284" s="676"/>
      <c r="S1284" s="692">
        <v>0.69097222222222221</v>
      </c>
      <c r="T1284" s="10">
        <f t="shared" si="89"/>
        <v>0</v>
      </c>
      <c r="U1284" s="10">
        <f t="shared" si="89"/>
        <v>0</v>
      </c>
      <c r="V1284" s="10">
        <f t="shared" si="89"/>
        <v>0</v>
      </c>
      <c r="W1284" s="10">
        <f t="shared" si="89"/>
        <v>0</v>
      </c>
      <c r="X1284" s="10">
        <f t="shared" si="88"/>
        <v>0</v>
      </c>
      <c r="Y1284" s="10">
        <f t="shared" si="88"/>
        <v>0</v>
      </c>
      <c r="Z1284" s="10">
        <f t="shared" si="88"/>
        <v>0</v>
      </c>
      <c r="AA1284" s="10">
        <f t="shared" si="88"/>
        <v>0</v>
      </c>
      <c r="AB1284" s="13">
        <f t="shared" si="88"/>
        <v>0</v>
      </c>
      <c r="AC1284" s="10">
        <f t="shared" si="88"/>
        <v>0</v>
      </c>
      <c r="AD1284" s="10">
        <f t="shared" si="90"/>
        <v>0</v>
      </c>
      <c r="AE1284" s="10">
        <f t="shared" si="90"/>
        <v>0</v>
      </c>
      <c r="AF1284" s="10">
        <f t="shared" si="90"/>
        <v>0</v>
      </c>
      <c r="AG1284" s="10">
        <f t="shared" si="86"/>
        <v>0</v>
      </c>
      <c r="AH1284" s="10">
        <f t="shared" si="86"/>
        <v>0</v>
      </c>
      <c r="AI1284" s="10">
        <f t="shared" si="86"/>
        <v>0</v>
      </c>
      <c r="AJ1284" s="10"/>
      <c r="AK1284" s="10"/>
      <c r="AL1284" s="10"/>
      <c r="AM1284" s="10"/>
      <c r="AN1284" s="10"/>
      <c r="AO1284" s="10"/>
      <c r="AP1284" s="10"/>
      <c r="AQ1284" s="10"/>
      <c r="AR1284" s="10"/>
      <c r="AS1284" s="10"/>
      <c r="AT1284" s="10"/>
      <c r="AU1284" s="10"/>
      <c r="AV1284" s="10"/>
      <c r="AW1284" s="10"/>
      <c r="AX1284" s="10"/>
      <c r="AY1284" s="10"/>
      <c r="AZ1284" s="10"/>
      <c r="BA1284" s="10"/>
      <c r="BB1284" s="10"/>
      <c r="BC1284" s="10"/>
      <c r="BD1284" s="10"/>
      <c r="BE1284" s="173"/>
    </row>
    <row r="1285" spans="1:57">
      <c r="A1285" s="691">
        <v>0.69444444444444453</v>
      </c>
      <c r="B1285" s="10">
        <v>22.84</v>
      </c>
      <c r="C1285" s="10">
        <v>24.02</v>
      </c>
      <c r="D1285" s="10">
        <v>23.37</v>
      </c>
      <c r="E1285" s="10">
        <v>23.29</v>
      </c>
      <c r="F1285" s="10">
        <v>22.87</v>
      </c>
      <c r="G1285" s="10">
        <v>25.38</v>
      </c>
      <c r="H1285" s="10">
        <v>22.89</v>
      </c>
      <c r="I1285" s="10">
        <v>20.27</v>
      </c>
      <c r="J1285" s="13">
        <v>20.37</v>
      </c>
      <c r="K1285" s="10">
        <v>23.17</v>
      </c>
      <c r="L1285" s="10">
        <v>26.02</v>
      </c>
      <c r="M1285" s="10">
        <v>23</v>
      </c>
      <c r="N1285" s="10">
        <v>25.07</v>
      </c>
      <c r="O1285" s="10">
        <v>24.13</v>
      </c>
      <c r="P1285" s="10">
        <v>24.42</v>
      </c>
      <c r="Q1285" s="10">
        <v>20.2</v>
      </c>
      <c r="R1285" s="676"/>
      <c r="S1285" s="692">
        <v>0.69444444444444453</v>
      </c>
      <c r="T1285" s="10">
        <f t="shared" si="89"/>
        <v>1.9999999999999574E-2</v>
      </c>
      <c r="U1285" s="10">
        <f t="shared" si="89"/>
        <v>0</v>
      </c>
      <c r="V1285" s="10">
        <f t="shared" si="89"/>
        <v>0</v>
      </c>
      <c r="W1285" s="10">
        <f t="shared" si="89"/>
        <v>0</v>
      </c>
      <c r="X1285" s="10">
        <f t="shared" si="88"/>
        <v>0</v>
      </c>
      <c r="Y1285" s="10">
        <f t="shared" si="88"/>
        <v>0</v>
      </c>
      <c r="Z1285" s="10">
        <f t="shared" si="88"/>
        <v>0</v>
      </c>
      <c r="AA1285" s="10">
        <f t="shared" si="88"/>
        <v>0</v>
      </c>
      <c r="AB1285" s="13">
        <f t="shared" si="88"/>
        <v>0</v>
      </c>
      <c r="AC1285" s="10">
        <f t="shared" si="88"/>
        <v>0</v>
      </c>
      <c r="AD1285" s="10">
        <f t="shared" si="90"/>
        <v>0</v>
      </c>
      <c r="AE1285" s="10">
        <f t="shared" si="90"/>
        <v>0</v>
      </c>
      <c r="AF1285" s="10">
        <f t="shared" si="90"/>
        <v>0</v>
      </c>
      <c r="AG1285" s="10">
        <f t="shared" si="86"/>
        <v>0</v>
      </c>
      <c r="AH1285" s="10">
        <f t="shared" si="86"/>
        <v>0</v>
      </c>
      <c r="AI1285" s="10">
        <f t="shared" si="86"/>
        <v>0</v>
      </c>
      <c r="AJ1285" s="10"/>
      <c r="AK1285" s="10"/>
      <c r="AL1285" s="10"/>
      <c r="AM1285" s="10"/>
      <c r="AN1285" s="10"/>
      <c r="AO1285" s="10"/>
      <c r="AP1285" s="10"/>
      <c r="AQ1285" s="10"/>
      <c r="AR1285" s="10"/>
      <c r="AS1285" s="10"/>
      <c r="AT1285" s="10"/>
      <c r="AU1285" s="10"/>
      <c r="AV1285" s="10"/>
      <c r="AW1285" s="10"/>
      <c r="AX1285" s="10"/>
      <c r="AY1285" s="10"/>
      <c r="AZ1285" s="10"/>
      <c r="BA1285" s="10"/>
      <c r="BB1285" s="10"/>
      <c r="BC1285" s="10"/>
      <c r="BD1285" s="10"/>
      <c r="BE1285" s="173"/>
    </row>
    <row r="1286" spans="1:57">
      <c r="A1286" s="691">
        <v>0.69791666666666663</v>
      </c>
      <c r="B1286" s="10">
        <v>22.84</v>
      </c>
      <c r="C1286" s="10">
        <v>24.02</v>
      </c>
      <c r="D1286" s="10">
        <v>23.37</v>
      </c>
      <c r="E1286" s="10">
        <v>23.29</v>
      </c>
      <c r="F1286" s="10">
        <v>22.87</v>
      </c>
      <c r="G1286" s="10">
        <v>25.38</v>
      </c>
      <c r="H1286" s="10">
        <v>22.89</v>
      </c>
      <c r="I1286" s="10">
        <v>20.27</v>
      </c>
      <c r="J1286" s="13">
        <v>20.37</v>
      </c>
      <c r="K1286" s="10">
        <v>23.17</v>
      </c>
      <c r="L1286" s="10">
        <v>26.02</v>
      </c>
      <c r="M1286" s="10">
        <v>23</v>
      </c>
      <c r="N1286" s="10">
        <v>25.07</v>
      </c>
      <c r="O1286" s="10">
        <v>24.13</v>
      </c>
      <c r="P1286" s="10">
        <v>24.42</v>
      </c>
      <c r="Q1286" s="10">
        <v>20.2</v>
      </c>
      <c r="R1286" s="676"/>
      <c r="S1286" s="692">
        <v>0.69791666666666663</v>
      </c>
      <c r="T1286" s="10">
        <f t="shared" si="89"/>
        <v>0</v>
      </c>
      <c r="U1286" s="10">
        <f t="shared" si="89"/>
        <v>0</v>
      </c>
      <c r="V1286" s="10">
        <f t="shared" si="89"/>
        <v>0</v>
      </c>
      <c r="W1286" s="10">
        <f t="shared" si="89"/>
        <v>0</v>
      </c>
      <c r="X1286" s="10">
        <f t="shared" si="88"/>
        <v>0</v>
      </c>
      <c r="Y1286" s="10">
        <f t="shared" si="88"/>
        <v>0</v>
      </c>
      <c r="Z1286" s="10">
        <f t="shared" si="88"/>
        <v>0</v>
      </c>
      <c r="AA1286" s="10">
        <f t="shared" si="88"/>
        <v>0</v>
      </c>
      <c r="AB1286" s="13">
        <f t="shared" si="88"/>
        <v>0</v>
      </c>
      <c r="AC1286" s="10">
        <f t="shared" si="88"/>
        <v>0</v>
      </c>
      <c r="AD1286" s="10">
        <f t="shared" si="90"/>
        <v>0</v>
      </c>
      <c r="AE1286" s="10">
        <f t="shared" si="90"/>
        <v>0</v>
      </c>
      <c r="AF1286" s="10">
        <f t="shared" si="90"/>
        <v>0</v>
      </c>
      <c r="AG1286" s="10">
        <f t="shared" si="86"/>
        <v>0</v>
      </c>
      <c r="AH1286" s="10">
        <f t="shared" si="86"/>
        <v>0</v>
      </c>
      <c r="AI1286" s="10">
        <f t="shared" si="86"/>
        <v>0</v>
      </c>
      <c r="AJ1286" s="10"/>
      <c r="AK1286" s="10"/>
      <c r="AL1286" s="10"/>
      <c r="AM1286" s="10"/>
      <c r="AN1286" s="10"/>
      <c r="AO1286" s="10"/>
      <c r="AP1286" s="10"/>
      <c r="AQ1286" s="10"/>
      <c r="AR1286" s="10"/>
      <c r="AS1286" s="10"/>
      <c r="AT1286" s="10"/>
      <c r="AU1286" s="10"/>
      <c r="AV1286" s="10"/>
      <c r="AW1286" s="10"/>
      <c r="AX1286" s="10"/>
      <c r="AY1286" s="10"/>
      <c r="AZ1286" s="10"/>
      <c r="BA1286" s="10"/>
      <c r="BB1286" s="10"/>
      <c r="BC1286" s="10"/>
      <c r="BD1286" s="10"/>
      <c r="BE1286" s="173"/>
    </row>
    <row r="1287" spans="1:57">
      <c r="A1287" s="691">
        <v>0.70138888888888884</v>
      </c>
      <c r="B1287" s="10">
        <v>22.84</v>
      </c>
      <c r="C1287" s="10">
        <v>24.02</v>
      </c>
      <c r="D1287" s="10">
        <v>23.43</v>
      </c>
      <c r="E1287" s="10">
        <v>23.29</v>
      </c>
      <c r="F1287" s="10">
        <v>22.87</v>
      </c>
      <c r="G1287" s="10">
        <v>25.38</v>
      </c>
      <c r="H1287" s="10">
        <v>22.89</v>
      </c>
      <c r="I1287" s="10">
        <v>20.27</v>
      </c>
      <c r="J1287" s="13">
        <v>20.37</v>
      </c>
      <c r="K1287" s="10">
        <v>23.17</v>
      </c>
      <c r="L1287" s="10">
        <v>26.02</v>
      </c>
      <c r="M1287" s="10">
        <v>23.03</v>
      </c>
      <c r="N1287" s="10">
        <v>25.07</v>
      </c>
      <c r="O1287" s="10">
        <v>24.13</v>
      </c>
      <c r="P1287" s="10">
        <v>24.42</v>
      </c>
      <c r="Q1287" s="10">
        <v>20.2</v>
      </c>
      <c r="R1287" s="676"/>
      <c r="S1287" s="692">
        <v>0.70138888888888884</v>
      </c>
      <c r="T1287" s="10">
        <f t="shared" si="89"/>
        <v>0</v>
      </c>
      <c r="U1287" s="10">
        <f t="shared" si="89"/>
        <v>0</v>
      </c>
      <c r="V1287" s="10">
        <f t="shared" si="89"/>
        <v>5.9999999999998721E-2</v>
      </c>
      <c r="W1287" s="10">
        <f t="shared" si="89"/>
        <v>0</v>
      </c>
      <c r="X1287" s="10">
        <f t="shared" si="88"/>
        <v>0</v>
      </c>
      <c r="Y1287" s="10">
        <f t="shared" si="88"/>
        <v>0</v>
      </c>
      <c r="Z1287" s="10">
        <f t="shared" si="88"/>
        <v>0</v>
      </c>
      <c r="AA1287" s="10">
        <f t="shared" si="88"/>
        <v>0</v>
      </c>
      <c r="AB1287" s="13">
        <f t="shared" si="88"/>
        <v>0</v>
      </c>
      <c r="AC1287" s="10">
        <f t="shared" si="88"/>
        <v>0</v>
      </c>
      <c r="AD1287" s="10">
        <f t="shared" si="90"/>
        <v>0</v>
      </c>
      <c r="AE1287" s="10">
        <f t="shared" si="90"/>
        <v>3.0000000000001137E-2</v>
      </c>
      <c r="AF1287" s="10">
        <f t="shared" si="90"/>
        <v>0</v>
      </c>
      <c r="AG1287" s="10">
        <f t="shared" si="86"/>
        <v>0</v>
      </c>
      <c r="AH1287" s="10">
        <f t="shared" si="86"/>
        <v>0</v>
      </c>
      <c r="AI1287" s="10">
        <f t="shared" si="86"/>
        <v>0</v>
      </c>
      <c r="AJ1287" s="10"/>
      <c r="AK1287" s="10"/>
      <c r="AL1287" s="10"/>
      <c r="AM1287" s="10"/>
      <c r="AN1287" s="10"/>
      <c r="AO1287" s="10"/>
      <c r="AP1287" s="10"/>
      <c r="AQ1287" s="10"/>
      <c r="AR1287" s="10"/>
      <c r="AS1287" s="10"/>
      <c r="AT1287" s="10"/>
      <c r="AU1287" s="10"/>
      <c r="AV1287" s="10"/>
      <c r="AW1287" s="10"/>
      <c r="AX1287" s="10"/>
      <c r="AY1287" s="10"/>
      <c r="AZ1287" s="10"/>
      <c r="BA1287" s="10"/>
      <c r="BB1287" s="10"/>
      <c r="BC1287" s="10"/>
      <c r="BD1287" s="10"/>
      <c r="BE1287" s="173"/>
    </row>
    <row r="1288" spans="1:57" ht="16" thickBot="1">
      <c r="A1288" s="691">
        <v>0.70486111111111116</v>
      </c>
      <c r="B1288" s="10">
        <v>22.84</v>
      </c>
      <c r="C1288" s="10">
        <v>24.02</v>
      </c>
      <c r="D1288" s="10">
        <v>23.45</v>
      </c>
      <c r="E1288" s="10">
        <v>23.29</v>
      </c>
      <c r="F1288" s="10">
        <v>22.94</v>
      </c>
      <c r="G1288" s="10">
        <v>25.38</v>
      </c>
      <c r="H1288" s="10">
        <v>22.89</v>
      </c>
      <c r="I1288" s="10">
        <v>20.27</v>
      </c>
      <c r="J1288" s="13">
        <v>20.37</v>
      </c>
      <c r="K1288" s="10">
        <v>23.17</v>
      </c>
      <c r="L1288" s="10">
        <v>26.02</v>
      </c>
      <c r="M1288" s="10">
        <v>23.03</v>
      </c>
      <c r="N1288" s="10">
        <v>25.07</v>
      </c>
      <c r="O1288" s="10">
        <v>24.13</v>
      </c>
      <c r="P1288" s="10">
        <v>24.42</v>
      </c>
      <c r="Q1288" s="10">
        <v>20.2</v>
      </c>
      <c r="R1288" s="676"/>
      <c r="S1288" s="692">
        <v>0.70486111111111116</v>
      </c>
      <c r="T1288" s="10">
        <f t="shared" si="89"/>
        <v>0</v>
      </c>
      <c r="U1288" s="10">
        <f t="shared" si="89"/>
        <v>0</v>
      </c>
      <c r="V1288" s="10">
        <f t="shared" si="89"/>
        <v>1.9999999999999574E-2</v>
      </c>
      <c r="W1288" s="10">
        <f t="shared" si="89"/>
        <v>0</v>
      </c>
      <c r="X1288" s="10">
        <f t="shared" si="88"/>
        <v>7.0000000000000284E-2</v>
      </c>
      <c r="Y1288" s="10">
        <f t="shared" si="88"/>
        <v>0</v>
      </c>
      <c r="Z1288" s="10">
        <f t="shared" si="88"/>
        <v>0</v>
      </c>
      <c r="AA1288" s="10">
        <f t="shared" si="88"/>
        <v>0</v>
      </c>
      <c r="AB1288" s="13">
        <f t="shared" si="88"/>
        <v>0</v>
      </c>
      <c r="AC1288" s="10">
        <f t="shared" si="88"/>
        <v>0</v>
      </c>
      <c r="AD1288" s="10">
        <f t="shared" si="90"/>
        <v>0</v>
      </c>
      <c r="AE1288" s="10">
        <f t="shared" si="90"/>
        <v>0</v>
      </c>
      <c r="AF1288" s="10">
        <f t="shared" si="90"/>
        <v>0</v>
      </c>
      <c r="AG1288" s="10">
        <f t="shared" si="86"/>
        <v>0</v>
      </c>
      <c r="AH1288" s="10">
        <f t="shared" si="86"/>
        <v>0</v>
      </c>
      <c r="AI1288" s="10">
        <f t="shared" si="86"/>
        <v>0</v>
      </c>
      <c r="AJ1288" s="10"/>
      <c r="AK1288" s="10"/>
      <c r="AL1288" s="10"/>
      <c r="AM1288" s="10"/>
      <c r="AN1288" s="10"/>
      <c r="AO1288" s="10"/>
      <c r="AP1288" s="10"/>
      <c r="AQ1288" s="10"/>
      <c r="AR1288" s="10"/>
      <c r="AS1288" s="10"/>
      <c r="AT1288" s="10"/>
      <c r="AU1288" s="10"/>
      <c r="AV1288" s="10"/>
      <c r="AW1288" s="10"/>
      <c r="AX1288" s="10"/>
      <c r="AY1288" s="10"/>
      <c r="AZ1288" s="10"/>
      <c r="BA1288" s="10"/>
      <c r="BB1288" s="10"/>
      <c r="BC1288" s="10"/>
      <c r="BD1288" s="10"/>
      <c r="BE1288" s="173"/>
    </row>
    <row r="1289" spans="1:57" ht="16" thickTop="1">
      <c r="A1289" s="690">
        <v>0.70833333333333337</v>
      </c>
      <c r="B1289" s="91">
        <v>22.84</v>
      </c>
      <c r="C1289" s="91">
        <v>24.02</v>
      </c>
      <c r="D1289" s="91">
        <v>23.45</v>
      </c>
      <c r="E1289" s="91">
        <v>23.29</v>
      </c>
      <c r="F1289" s="91">
        <v>23.01</v>
      </c>
      <c r="G1289" s="91">
        <v>25.38</v>
      </c>
      <c r="H1289" s="91">
        <v>22.89</v>
      </c>
      <c r="I1289" s="91">
        <v>20.27</v>
      </c>
      <c r="J1289" s="345">
        <v>20.37</v>
      </c>
      <c r="K1289" s="91">
        <v>23.17</v>
      </c>
      <c r="L1289" s="91">
        <v>26.02</v>
      </c>
      <c r="M1289" s="91">
        <v>23.03</v>
      </c>
      <c r="N1289" s="91">
        <v>25.07</v>
      </c>
      <c r="O1289" s="91">
        <v>24.13</v>
      </c>
      <c r="P1289" s="91">
        <v>24.42</v>
      </c>
      <c r="Q1289" s="91">
        <v>20.2</v>
      </c>
      <c r="R1289" s="676"/>
      <c r="S1289" s="673">
        <v>0.70833333333333337</v>
      </c>
      <c r="T1289" s="91">
        <f t="shared" si="89"/>
        <v>0</v>
      </c>
      <c r="U1289" s="91">
        <f t="shared" si="89"/>
        <v>0</v>
      </c>
      <c r="V1289" s="91">
        <f t="shared" si="89"/>
        <v>0</v>
      </c>
      <c r="W1289" s="91">
        <f t="shared" si="89"/>
        <v>0</v>
      </c>
      <c r="X1289" s="91">
        <f t="shared" si="88"/>
        <v>7.0000000000000284E-2</v>
      </c>
      <c r="Y1289" s="91">
        <f t="shared" si="88"/>
        <v>0</v>
      </c>
      <c r="Z1289" s="91">
        <f t="shared" si="88"/>
        <v>0</v>
      </c>
      <c r="AA1289" s="91">
        <f t="shared" si="88"/>
        <v>0</v>
      </c>
      <c r="AB1289" s="345">
        <f t="shared" si="88"/>
        <v>0</v>
      </c>
      <c r="AC1289" s="91">
        <f t="shared" si="88"/>
        <v>0</v>
      </c>
      <c r="AD1289" s="91">
        <f t="shared" si="90"/>
        <v>0</v>
      </c>
      <c r="AE1289" s="91">
        <f t="shared" si="90"/>
        <v>0</v>
      </c>
      <c r="AF1289" s="91">
        <f t="shared" si="90"/>
        <v>0</v>
      </c>
      <c r="AG1289" s="91">
        <f t="shared" si="86"/>
        <v>0</v>
      </c>
      <c r="AH1289" s="91">
        <f t="shared" si="86"/>
        <v>0</v>
      </c>
      <c r="AI1289" s="91">
        <f t="shared" si="86"/>
        <v>0</v>
      </c>
      <c r="AJ1289" s="10"/>
      <c r="AK1289" s="10"/>
      <c r="AL1289" s="10"/>
      <c r="AM1289" s="10"/>
      <c r="AN1289" s="10"/>
      <c r="AO1289" s="10"/>
      <c r="AP1289" s="10"/>
      <c r="AQ1289" s="10"/>
      <c r="AR1289" s="10"/>
      <c r="AS1289" s="10"/>
      <c r="AT1289" s="10"/>
      <c r="AU1289" s="10"/>
      <c r="AV1289" s="10"/>
      <c r="AW1289" s="10"/>
      <c r="AX1289" s="10"/>
      <c r="AY1289" s="10"/>
      <c r="AZ1289" s="10"/>
      <c r="BA1289" s="10"/>
      <c r="BB1289" s="10"/>
      <c r="BC1289" s="10"/>
      <c r="BD1289" s="10"/>
      <c r="BE1289" s="173"/>
    </row>
    <row r="1290" spans="1:57">
      <c r="A1290" s="691">
        <v>0.71180555555555547</v>
      </c>
      <c r="B1290" s="10">
        <v>22.84</v>
      </c>
      <c r="C1290" s="10">
        <v>24.02</v>
      </c>
      <c r="D1290" s="10">
        <v>23.45</v>
      </c>
      <c r="E1290" s="10">
        <v>23.29</v>
      </c>
      <c r="F1290" s="10">
        <v>23.01</v>
      </c>
      <c r="G1290" s="10">
        <v>25.38</v>
      </c>
      <c r="H1290" s="10">
        <v>22.89</v>
      </c>
      <c r="I1290" s="10">
        <v>20.27</v>
      </c>
      <c r="J1290" s="13">
        <v>20.37</v>
      </c>
      <c r="K1290" s="10">
        <v>23.17</v>
      </c>
      <c r="L1290" s="10">
        <v>26.02</v>
      </c>
      <c r="M1290" s="10">
        <v>23.03</v>
      </c>
      <c r="N1290" s="10">
        <v>25.07</v>
      </c>
      <c r="O1290" s="10">
        <v>24.13</v>
      </c>
      <c r="P1290" s="10">
        <v>24.42</v>
      </c>
      <c r="Q1290" s="10">
        <v>20.2</v>
      </c>
      <c r="R1290" s="676"/>
      <c r="S1290" s="692">
        <v>0.71180555555555547</v>
      </c>
      <c r="T1290" s="10">
        <f t="shared" si="89"/>
        <v>0</v>
      </c>
      <c r="U1290" s="10">
        <f t="shared" si="89"/>
        <v>0</v>
      </c>
      <c r="V1290" s="10">
        <f t="shared" si="89"/>
        <v>0</v>
      </c>
      <c r="W1290" s="10">
        <f t="shared" si="89"/>
        <v>0</v>
      </c>
      <c r="X1290" s="10">
        <f t="shared" si="88"/>
        <v>0</v>
      </c>
      <c r="Y1290" s="10">
        <f t="shared" si="88"/>
        <v>0</v>
      </c>
      <c r="Z1290" s="10">
        <f t="shared" si="88"/>
        <v>0</v>
      </c>
      <c r="AA1290" s="10">
        <f t="shared" si="88"/>
        <v>0</v>
      </c>
      <c r="AB1290" s="13">
        <f t="shared" si="88"/>
        <v>0</v>
      </c>
      <c r="AC1290" s="10">
        <f t="shared" si="88"/>
        <v>0</v>
      </c>
      <c r="AD1290" s="10">
        <f t="shared" si="90"/>
        <v>0</v>
      </c>
      <c r="AE1290" s="10">
        <f t="shared" si="90"/>
        <v>0</v>
      </c>
      <c r="AF1290" s="10">
        <f t="shared" si="90"/>
        <v>0</v>
      </c>
      <c r="AG1290" s="10">
        <f t="shared" si="86"/>
        <v>0</v>
      </c>
      <c r="AH1290" s="10">
        <f t="shared" si="86"/>
        <v>0</v>
      </c>
      <c r="AI1290" s="10">
        <f t="shared" si="86"/>
        <v>0</v>
      </c>
      <c r="AJ1290" s="10"/>
      <c r="AK1290" s="10"/>
      <c r="AL1290" s="10"/>
      <c r="AM1290" s="10"/>
      <c r="AN1290" s="10"/>
      <c r="AO1290" s="10"/>
      <c r="AP1290" s="10"/>
      <c r="AQ1290" s="10"/>
      <c r="AR1290" s="10"/>
      <c r="AS1290" s="10"/>
      <c r="AT1290" s="10"/>
      <c r="AU1290" s="10"/>
      <c r="AV1290" s="10"/>
      <c r="AW1290" s="10"/>
      <c r="AX1290" s="10"/>
      <c r="AY1290" s="10"/>
      <c r="AZ1290" s="10"/>
      <c r="BA1290" s="10"/>
      <c r="BB1290" s="10"/>
      <c r="BC1290" s="10"/>
      <c r="BD1290" s="10"/>
      <c r="BE1290" s="173"/>
    </row>
    <row r="1291" spans="1:57">
      <c r="A1291" s="691">
        <v>0.71527777777777779</v>
      </c>
      <c r="B1291" s="10">
        <v>22.84</v>
      </c>
      <c r="C1291" s="10">
        <v>24.02</v>
      </c>
      <c r="D1291" s="10">
        <v>23.45</v>
      </c>
      <c r="E1291" s="10">
        <v>23.29</v>
      </c>
      <c r="F1291" s="10">
        <v>23.01</v>
      </c>
      <c r="G1291" s="10">
        <v>25.38</v>
      </c>
      <c r="H1291" s="10">
        <v>22.89</v>
      </c>
      <c r="I1291" s="10">
        <v>20.27</v>
      </c>
      <c r="J1291" s="13">
        <v>20.37</v>
      </c>
      <c r="K1291" s="10">
        <v>23.17</v>
      </c>
      <c r="L1291" s="10">
        <v>26.16</v>
      </c>
      <c r="M1291" s="10">
        <v>23.03</v>
      </c>
      <c r="N1291" s="10">
        <v>25.07</v>
      </c>
      <c r="O1291" s="10">
        <v>24.13</v>
      </c>
      <c r="P1291" s="10">
        <v>24.42</v>
      </c>
      <c r="Q1291" s="10">
        <v>20.2</v>
      </c>
      <c r="R1291" s="676"/>
      <c r="S1291" s="692">
        <v>0.71527777777777779</v>
      </c>
      <c r="T1291" s="10">
        <f t="shared" si="89"/>
        <v>0</v>
      </c>
      <c r="U1291" s="10">
        <f t="shared" si="89"/>
        <v>0</v>
      </c>
      <c r="V1291" s="10">
        <f t="shared" si="89"/>
        <v>0</v>
      </c>
      <c r="W1291" s="10">
        <f t="shared" si="89"/>
        <v>0</v>
      </c>
      <c r="X1291" s="10">
        <f t="shared" si="88"/>
        <v>0</v>
      </c>
      <c r="Y1291" s="10">
        <f t="shared" si="88"/>
        <v>0</v>
      </c>
      <c r="Z1291" s="10">
        <f t="shared" si="88"/>
        <v>0</v>
      </c>
      <c r="AA1291" s="10">
        <f t="shared" si="88"/>
        <v>0</v>
      </c>
      <c r="AB1291" s="13">
        <f t="shared" si="88"/>
        <v>0</v>
      </c>
      <c r="AC1291" s="10">
        <f t="shared" si="88"/>
        <v>0</v>
      </c>
      <c r="AD1291" s="10">
        <f t="shared" si="90"/>
        <v>0.14000000000000057</v>
      </c>
      <c r="AE1291" s="10">
        <f t="shared" si="90"/>
        <v>0</v>
      </c>
      <c r="AF1291" s="10">
        <f t="shared" si="90"/>
        <v>0</v>
      </c>
      <c r="AG1291" s="10">
        <f t="shared" si="86"/>
        <v>0</v>
      </c>
      <c r="AH1291" s="10">
        <f t="shared" si="86"/>
        <v>0</v>
      </c>
      <c r="AI1291" s="10">
        <f t="shared" si="86"/>
        <v>0</v>
      </c>
      <c r="AJ1291" s="10"/>
      <c r="AK1291" s="10"/>
      <c r="AL1291" s="10"/>
      <c r="AM1291" s="10"/>
      <c r="AN1291" s="10"/>
      <c r="AO1291" s="10"/>
      <c r="AP1291" s="10"/>
      <c r="AQ1291" s="10"/>
      <c r="AR1291" s="10"/>
      <c r="AS1291" s="10"/>
      <c r="AT1291" s="10"/>
      <c r="AU1291" s="10"/>
      <c r="AV1291" s="10"/>
      <c r="AW1291" s="10"/>
      <c r="AX1291" s="10"/>
      <c r="AY1291" s="10"/>
      <c r="AZ1291" s="10"/>
      <c r="BA1291" s="10"/>
      <c r="BB1291" s="10"/>
      <c r="BC1291" s="10"/>
      <c r="BD1291" s="10"/>
      <c r="BE1291" s="173"/>
    </row>
    <row r="1292" spans="1:57">
      <c r="A1292" s="691">
        <v>0.71875</v>
      </c>
      <c r="B1292" s="10">
        <v>22.84</v>
      </c>
      <c r="C1292" s="10">
        <v>24.14</v>
      </c>
      <c r="D1292" s="10">
        <v>23.45</v>
      </c>
      <c r="E1292" s="10">
        <v>23.29</v>
      </c>
      <c r="F1292" s="10">
        <v>23.01</v>
      </c>
      <c r="G1292" s="10">
        <v>25.38</v>
      </c>
      <c r="H1292" s="10">
        <v>22.89</v>
      </c>
      <c r="I1292" s="10">
        <v>20.27</v>
      </c>
      <c r="J1292" s="13">
        <v>20.37</v>
      </c>
      <c r="K1292" s="10">
        <v>23.17</v>
      </c>
      <c r="L1292" s="10">
        <v>26.16</v>
      </c>
      <c r="M1292" s="10">
        <v>23.03</v>
      </c>
      <c r="N1292" s="10">
        <v>25.07</v>
      </c>
      <c r="O1292" s="10">
        <v>24.13</v>
      </c>
      <c r="P1292" s="10">
        <v>24.45</v>
      </c>
      <c r="Q1292" s="10">
        <v>20.2</v>
      </c>
      <c r="R1292" s="676"/>
      <c r="S1292" s="692">
        <v>0.71875</v>
      </c>
      <c r="T1292" s="10">
        <f t="shared" si="89"/>
        <v>0</v>
      </c>
      <c r="U1292" s="10">
        <f t="shared" si="89"/>
        <v>0.12000000000000099</v>
      </c>
      <c r="V1292" s="10">
        <f t="shared" si="89"/>
        <v>0</v>
      </c>
      <c r="W1292" s="10">
        <f t="shared" si="89"/>
        <v>0</v>
      </c>
      <c r="X1292" s="10">
        <f t="shared" si="88"/>
        <v>0</v>
      </c>
      <c r="Y1292" s="10">
        <f t="shared" si="88"/>
        <v>0</v>
      </c>
      <c r="Z1292" s="10">
        <f t="shared" si="88"/>
        <v>0</v>
      </c>
      <c r="AA1292" s="10">
        <f t="shared" si="88"/>
        <v>0</v>
      </c>
      <c r="AB1292" s="13">
        <f t="shared" si="88"/>
        <v>0</v>
      </c>
      <c r="AC1292" s="10">
        <f t="shared" si="88"/>
        <v>0</v>
      </c>
      <c r="AD1292" s="10">
        <f t="shared" si="90"/>
        <v>0</v>
      </c>
      <c r="AE1292" s="10">
        <f t="shared" si="90"/>
        <v>0</v>
      </c>
      <c r="AF1292" s="10">
        <f t="shared" si="90"/>
        <v>0</v>
      </c>
      <c r="AG1292" s="10">
        <f t="shared" si="86"/>
        <v>0</v>
      </c>
      <c r="AH1292" s="10">
        <f t="shared" si="86"/>
        <v>2.9999999999997584E-2</v>
      </c>
      <c r="AI1292" s="10">
        <f t="shared" si="86"/>
        <v>0</v>
      </c>
      <c r="AJ1292" s="10"/>
      <c r="AK1292" s="10"/>
      <c r="AL1292" s="10"/>
      <c r="AM1292" s="10"/>
      <c r="AN1292" s="10"/>
      <c r="AO1292" s="10"/>
      <c r="AP1292" s="10"/>
      <c r="AQ1292" s="10"/>
      <c r="AR1292" s="10"/>
      <c r="AS1292" s="10"/>
      <c r="AT1292" s="10"/>
      <c r="AU1292" s="10"/>
      <c r="AV1292" s="10"/>
      <c r="AW1292" s="10"/>
      <c r="AX1292" s="10"/>
      <c r="AY1292" s="10"/>
      <c r="AZ1292" s="10"/>
      <c r="BA1292" s="10"/>
      <c r="BB1292" s="10"/>
      <c r="BC1292" s="10"/>
      <c r="BD1292" s="10"/>
      <c r="BE1292" s="173"/>
    </row>
    <row r="1293" spans="1:57">
      <c r="A1293" s="691">
        <v>0.72222222222222221</v>
      </c>
      <c r="B1293" s="10">
        <v>22.84</v>
      </c>
      <c r="C1293" s="10">
        <v>24.24</v>
      </c>
      <c r="D1293" s="10">
        <v>23.45</v>
      </c>
      <c r="E1293" s="10">
        <v>23.29</v>
      </c>
      <c r="F1293" s="10">
        <v>23.01</v>
      </c>
      <c r="G1293" s="10">
        <v>25.38</v>
      </c>
      <c r="H1293" s="10">
        <v>22.89</v>
      </c>
      <c r="I1293" s="10">
        <v>20.27</v>
      </c>
      <c r="J1293" s="13">
        <v>20.38</v>
      </c>
      <c r="K1293" s="10">
        <v>23.17</v>
      </c>
      <c r="L1293" s="10">
        <v>26.16</v>
      </c>
      <c r="M1293" s="10">
        <v>23.03</v>
      </c>
      <c r="N1293" s="10">
        <v>25.07</v>
      </c>
      <c r="O1293" s="10">
        <v>24.13</v>
      </c>
      <c r="P1293" s="10">
        <v>24.45</v>
      </c>
      <c r="Q1293" s="10">
        <v>20.2</v>
      </c>
      <c r="R1293" s="676"/>
      <c r="S1293" s="692">
        <v>0.72222222222222221</v>
      </c>
      <c r="T1293" s="10">
        <f t="shared" si="89"/>
        <v>0</v>
      </c>
      <c r="U1293" s="10">
        <f t="shared" si="89"/>
        <v>9.9999999999997868E-2</v>
      </c>
      <c r="V1293" s="10">
        <f t="shared" si="89"/>
        <v>0</v>
      </c>
      <c r="W1293" s="10">
        <f t="shared" si="89"/>
        <v>0</v>
      </c>
      <c r="X1293" s="10">
        <f t="shared" si="88"/>
        <v>0</v>
      </c>
      <c r="Y1293" s="10">
        <f t="shared" si="88"/>
        <v>0</v>
      </c>
      <c r="Z1293" s="10">
        <f t="shared" si="88"/>
        <v>0</v>
      </c>
      <c r="AA1293" s="10">
        <f t="shared" si="88"/>
        <v>0</v>
      </c>
      <c r="AB1293" s="13">
        <f t="shared" si="88"/>
        <v>9.9999999999980105E-3</v>
      </c>
      <c r="AC1293" s="10">
        <f t="shared" si="88"/>
        <v>0</v>
      </c>
      <c r="AD1293" s="10">
        <f t="shared" si="90"/>
        <v>0</v>
      </c>
      <c r="AE1293" s="10">
        <f t="shared" si="90"/>
        <v>0</v>
      </c>
      <c r="AF1293" s="10">
        <f t="shared" si="90"/>
        <v>0</v>
      </c>
      <c r="AG1293" s="10">
        <f t="shared" si="86"/>
        <v>0</v>
      </c>
      <c r="AH1293" s="10">
        <f t="shared" si="86"/>
        <v>0</v>
      </c>
      <c r="AI1293" s="10">
        <f t="shared" si="86"/>
        <v>0</v>
      </c>
      <c r="AJ1293" s="10"/>
      <c r="AK1293" s="10"/>
      <c r="AL1293" s="10"/>
      <c r="AM1293" s="10"/>
      <c r="AN1293" s="10"/>
      <c r="AO1293" s="10"/>
      <c r="AP1293" s="10"/>
      <c r="AQ1293" s="10"/>
      <c r="AR1293" s="10"/>
      <c r="AS1293" s="10"/>
      <c r="AT1293" s="10"/>
      <c r="AU1293" s="10"/>
      <c r="AV1293" s="10"/>
      <c r="AW1293" s="10"/>
      <c r="AX1293" s="10"/>
      <c r="AY1293" s="10"/>
      <c r="AZ1293" s="10"/>
      <c r="BA1293" s="10"/>
      <c r="BB1293" s="10"/>
      <c r="BC1293" s="10"/>
      <c r="BD1293" s="10"/>
      <c r="BE1293" s="173"/>
    </row>
    <row r="1294" spans="1:57">
      <c r="A1294" s="691">
        <v>0.72569444444444453</v>
      </c>
      <c r="B1294" s="10">
        <v>22.84</v>
      </c>
      <c r="C1294" s="10">
        <v>24.24</v>
      </c>
      <c r="D1294" s="10">
        <v>23.45</v>
      </c>
      <c r="E1294" s="10">
        <v>23.29</v>
      </c>
      <c r="F1294" s="10">
        <v>23.04</v>
      </c>
      <c r="G1294" s="10">
        <v>25.41</v>
      </c>
      <c r="H1294" s="10">
        <v>22.89</v>
      </c>
      <c r="I1294" s="10">
        <v>20.27</v>
      </c>
      <c r="J1294" s="13">
        <v>20.38</v>
      </c>
      <c r="K1294" s="10">
        <v>23.17</v>
      </c>
      <c r="L1294" s="10">
        <v>26.16</v>
      </c>
      <c r="M1294" s="10">
        <v>23.03</v>
      </c>
      <c r="N1294" s="10">
        <v>25.07</v>
      </c>
      <c r="O1294" s="10">
        <v>24.13</v>
      </c>
      <c r="P1294" s="10">
        <v>24.45</v>
      </c>
      <c r="Q1294" s="10">
        <v>20.2</v>
      </c>
      <c r="R1294" s="676"/>
      <c r="S1294" s="692">
        <v>0.72569444444444453</v>
      </c>
      <c r="T1294" s="10">
        <f t="shared" si="89"/>
        <v>0</v>
      </c>
      <c r="U1294" s="10">
        <f t="shared" si="89"/>
        <v>0</v>
      </c>
      <c r="V1294" s="10">
        <f t="shared" si="89"/>
        <v>0</v>
      </c>
      <c r="W1294" s="10">
        <f t="shared" si="89"/>
        <v>0</v>
      </c>
      <c r="X1294" s="10">
        <f t="shared" si="88"/>
        <v>2.9999999999997584E-2</v>
      </c>
      <c r="Y1294" s="10">
        <f t="shared" si="88"/>
        <v>3.0000000000001137E-2</v>
      </c>
      <c r="Z1294" s="10">
        <f t="shared" si="88"/>
        <v>0</v>
      </c>
      <c r="AA1294" s="10">
        <f t="shared" si="88"/>
        <v>0</v>
      </c>
      <c r="AB1294" s="13">
        <f t="shared" si="88"/>
        <v>0</v>
      </c>
      <c r="AC1294" s="10">
        <f t="shared" si="88"/>
        <v>0</v>
      </c>
      <c r="AD1294" s="10">
        <f t="shared" si="90"/>
        <v>0</v>
      </c>
      <c r="AE1294" s="10">
        <f t="shared" si="90"/>
        <v>0</v>
      </c>
      <c r="AF1294" s="10">
        <f t="shared" si="90"/>
        <v>0</v>
      </c>
      <c r="AG1294" s="10">
        <f t="shared" si="90"/>
        <v>0</v>
      </c>
      <c r="AH1294" s="10">
        <f t="shared" si="90"/>
        <v>0</v>
      </c>
      <c r="AI1294" s="10">
        <f t="shared" si="90"/>
        <v>0</v>
      </c>
      <c r="AJ1294" s="10"/>
      <c r="AK1294" s="10"/>
      <c r="AL1294" s="10"/>
      <c r="AM1294" s="10"/>
      <c r="AN1294" s="10"/>
      <c r="AO1294" s="10"/>
      <c r="AP1294" s="10"/>
      <c r="AQ1294" s="10"/>
      <c r="AR1294" s="10"/>
      <c r="AS1294" s="10"/>
      <c r="AT1294" s="10"/>
      <c r="AU1294" s="10"/>
      <c r="AV1294" s="10"/>
      <c r="AW1294" s="10"/>
      <c r="AX1294" s="10"/>
      <c r="AY1294" s="10"/>
      <c r="AZ1294" s="10"/>
      <c r="BA1294" s="10"/>
      <c r="BB1294" s="10"/>
      <c r="BC1294" s="10"/>
      <c r="BD1294" s="10"/>
      <c r="BE1294" s="173"/>
    </row>
    <row r="1295" spans="1:57">
      <c r="A1295" s="691">
        <v>0.72916666666666663</v>
      </c>
      <c r="B1295" s="10">
        <v>22.84</v>
      </c>
      <c r="C1295" s="10">
        <v>24.24</v>
      </c>
      <c r="D1295" s="10">
        <v>23.45</v>
      </c>
      <c r="E1295" s="10">
        <v>23.29</v>
      </c>
      <c r="F1295" s="10">
        <v>23.04</v>
      </c>
      <c r="G1295" s="10">
        <v>25.57</v>
      </c>
      <c r="H1295" s="10">
        <v>22.89</v>
      </c>
      <c r="I1295" s="10">
        <v>20.27</v>
      </c>
      <c r="J1295" s="13">
        <v>20.38</v>
      </c>
      <c r="K1295" s="10">
        <v>23.17</v>
      </c>
      <c r="L1295" s="10">
        <v>26.16</v>
      </c>
      <c r="M1295" s="10">
        <v>23.03</v>
      </c>
      <c r="N1295" s="10">
        <v>25.07</v>
      </c>
      <c r="O1295" s="10">
        <v>24.13</v>
      </c>
      <c r="P1295" s="10">
        <v>24.45</v>
      </c>
      <c r="Q1295" s="10">
        <v>20.2</v>
      </c>
      <c r="R1295" s="676"/>
      <c r="S1295" s="692">
        <v>0.72916666666666663</v>
      </c>
      <c r="T1295" s="10">
        <f t="shared" si="89"/>
        <v>0</v>
      </c>
      <c r="U1295" s="10">
        <f t="shared" si="89"/>
        <v>0</v>
      </c>
      <c r="V1295" s="10">
        <f t="shared" si="89"/>
        <v>0</v>
      </c>
      <c r="W1295" s="10">
        <f t="shared" si="89"/>
        <v>0</v>
      </c>
      <c r="X1295" s="10">
        <f t="shared" si="88"/>
        <v>0</v>
      </c>
      <c r="Y1295" s="10">
        <f t="shared" si="88"/>
        <v>0.16000000000000014</v>
      </c>
      <c r="Z1295" s="10">
        <f t="shared" si="88"/>
        <v>0</v>
      </c>
      <c r="AA1295" s="10">
        <f t="shared" si="88"/>
        <v>0</v>
      </c>
      <c r="AB1295" s="13">
        <f t="shared" si="88"/>
        <v>0</v>
      </c>
      <c r="AC1295" s="10">
        <f t="shared" si="88"/>
        <v>0</v>
      </c>
      <c r="AD1295" s="10">
        <f t="shared" si="90"/>
        <v>0</v>
      </c>
      <c r="AE1295" s="10">
        <f t="shared" si="90"/>
        <v>0</v>
      </c>
      <c r="AF1295" s="10">
        <f t="shared" si="90"/>
        <v>0</v>
      </c>
      <c r="AG1295" s="10">
        <f t="shared" si="90"/>
        <v>0</v>
      </c>
      <c r="AH1295" s="10">
        <f t="shared" si="90"/>
        <v>0</v>
      </c>
      <c r="AI1295" s="10">
        <f t="shared" si="90"/>
        <v>0</v>
      </c>
      <c r="AJ1295" s="10"/>
      <c r="AK1295" s="10"/>
      <c r="AL1295" s="10"/>
      <c r="AM1295" s="10"/>
      <c r="AN1295" s="10"/>
      <c r="AO1295" s="10"/>
      <c r="AP1295" s="10"/>
      <c r="AQ1295" s="10"/>
      <c r="AR1295" s="10"/>
      <c r="AS1295" s="10"/>
      <c r="AT1295" s="10"/>
      <c r="AU1295" s="10"/>
      <c r="AV1295" s="10"/>
      <c r="AW1295" s="10"/>
      <c r="AX1295" s="10"/>
      <c r="AY1295" s="10"/>
      <c r="AZ1295" s="10"/>
      <c r="BA1295" s="10"/>
      <c r="BB1295" s="10"/>
      <c r="BC1295" s="10"/>
      <c r="BD1295" s="10"/>
      <c r="BE1295" s="173"/>
    </row>
    <row r="1296" spans="1:57">
      <c r="A1296" s="691">
        <v>0.73263888888888884</v>
      </c>
      <c r="B1296" s="10">
        <v>22.84</v>
      </c>
      <c r="C1296" s="10">
        <v>24.24</v>
      </c>
      <c r="D1296" s="10">
        <v>23.45</v>
      </c>
      <c r="E1296" s="10">
        <v>23.29</v>
      </c>
      <c r="F1296" s="10">
        <v>23.04</v>
      </c>
      <c r="G1296" s="10">
        <v>25.61</v>
      </c>
      <c r="H1296" s="10">
        <v>22.89</v>
      </c>
      <c r="I1296" s="10">
        <v>20.27</v>
      </c>
      <c r="J1296" s="13">
        <v>20.48</v>
      </c>
      <c r="K1296" s="10">
        <v>23.17</v>
      </c>
      <c r="L1296" s="10">
        <v>26.16</v>
      </c>
      <c r="M1296" s="10">
        <v>23.03</v>
      </c>
      <c r="N1296" s="10">
        <v>25.07</v>
      </c>
      <c r="O1296" s="10">
        <v>24.13</v>
      </c>
      <c r="P1296" s="10">
        <v>24.48</v>
      </c>
      <c r="Q1296" s="10">
        <v>20.2</v>
      </c>
      <c r="R1296" s="676"/>
      <c r="S1296" s="692">
        <v>0.73263888888888884</v>
      </c>
      <c r="T1296" s="10">
        <f t="shared" si="89"/>
        <v>0</v>
      </c>
      <c r="U1296" s="10">
        <f t="shared" si="89"/>
        <v>0</v>
      </c>
      <c r="V1296" s="10">
        <f t="shared" si="89"/>
        <v>0</v>
      </c>
      <c r="W1296" s="10">
        <f t="shared" si="89"/>
        <v>0</v>
      </c>
      <c r="X1296" s="10">
        <f t="shared" si="88"/>
        <v>0</v>
      </c>
      <c r="Y1296" s="10">
        <f t="shared" si="88"/>
        <v>3.9999999999999147E-2</v>
      </c>
      <c r="Z1296" s="10">
        <f t="shared" si="88"/>
        <v>0</v>
      </c>
      <c r="AA1296" s="10">
        <f t="shared" si="88"/>
        <v>0</v>
      </c>
      <c r="AB1296" s="13">
        <f t="shared" si="88"/>
        <v>0.10000000000000142</v>
      </c>
      <c r="AC1296" s="10">
        <f t="shared" si="88"/>
        <v>0</v>
      </c>
      <c r="AD1296" s="10">
        <f t="shared" si="90"/>
        <v>0</v>
      </c>
      <c r="AE1296" s="10">
        <f t="shared" si="90"/>
        <v>0</v>
      </c>
      <c r="AF1296" s="10">
        <f t="shared" si="90"/>
        <v>0</v>
      </c>
      <c r="AG1296" s="10">
        <f t="shared" si="90"/>
        <v>0</v>
      </c>
      <c r="AH1296" s="10">
        <f t="shared" si="90"/>
        <v>3.0000000000001137E-2</v>
      </c>
      <c r="AI1296" s="10">
        <f t="shared" si="90"/>
        <v>0</v>
      </c>
      <c r="AJ1296" s="10"/>
      <c r="AK1296" s="10"/>
      <c r="AL1296" s="10"/>
      <c r="AM1296" s="10"/>
      <c r="AN1296" s="10"/>
      <c r="AO1296" s="10"/>
      <c r="AP1296" s="10"/>
      <c r="AQ1296" s="10"/>
      <c r="AR1296" s="10"/>
      <c r="AS1296" s="10"/>
      <c r="AT1296" s="10"/>
      <c r="AU1296" s="10"/>
      <c r="AV1296" s="10"/>
      <c r="AW1296" s="10"/>
      <c r="AX1296" s="10"/>
      <c r="AY1296" s="10"/>
      <c r="AZ1296" s="10"/>
      <c r="BA1296" s="10"/>
      <c r="BB1296" s="10"/>
      <c r="BC1296" s="10"/>
      <c r="BD1296" s="10"/>
      <c r="BE1296" s="173"/>
    </row>
    <row r="1297" spans="1:57">
      <c r="A1297" s="691">
        <v>0.73611111111111116</v>
      </c>
      <c r="B1297" s="10">
        <v>23.02</v>
      </c>
      <c r="C1297" s="10">
        <v>24.24</v>
      </c>
      <c r="D1297" s="10">
        <v>23.45</v>
      </c>
      <c r="E1297" s="10">
        <v>23.29</v>
      </c>
      <c r="F1297" s="10">
        <v>23.04</v>
      </c>
      <c r="G1297" s="10">
        <v>25.61</v>
      </c>
      <c r="H1297" s="10">
        <v>22.89</v>
      </c>
      <c r="I1297" s="10">
        <v>20.38</v>
      </c>
      <c r="J1297" s="13">
        <v>20.55</v>
      </c>
      <c r="K1297" s="10">
        <v>23.17</v>
      </c>
      <c r="L1297" s="10">
        <v>26.16</v>
      </c>
      <c r="M1297" s="10">
        <v>23.03</v>
      </c>
      <c r="N1297" s="10">
        <v>25.07</v>
      </c>
      <c r="O1297" s="10">
        <v>24.13</v>
      </c>
      <c r="P1297" s="10">
        <v>24.6</v>
      </c>
      <c r="Q1297" s="10">
        <v>20.2</v>
      </c>
      <c r="R1297" s="676"/>
      <c r="S1297" s="692">
        <v>0.73611111111111116</v>
      </c>
      <c r="T1297" s="10">
        <f t="shared" si="89"/>
        <v>0.17999999999999972</v>
      </c>
      <c r="U1297" s="10">
        <f t="shared" si="89"/>
        <v>0</v>
      </c>
      <c r="V1297" s="10">
        <f t="shared" si="89"/>
        <v>0</v>
      </c>
      <c r="W1297" s="10">
        <f t="shared" si="89"/>
        <v>0</v>
      </c>
      <c r="X1297" s="10">
        <f t="shared" si="88"/>
        <v>0</v>
      </c>
      <c r="Y1297" s="10">
        <f t="shared" si="88"/>
        <v>0</v>
      </c>
      <c r="Z1297" s="10">
        <f t="shared" si="88"/>
        <v>0</v>
      </c>
      <c r="AA1297" s="10">
        <f t="shared" si="88"/>
        <v>0.10999999999999943</v>
      </c>
      <c r="AB1297" s="13">
        <f t="shared" si="88"/>
        <v>7.0000000000000284E-2</v>
      </c>
      <c r="AC1297" s="10">
        <f t="shared" si="88"/>
        <v>0</v>
      </c>
      <c r="AD1297" s="10">
        <f t="shared" si="90"/>
        <v>0</v>
      </c>
      <c r="AE1297" s="10">
        <f t="shared" si="90"/>
        <v>0</v>
      </c>
      <c r="AF1297" s="10">
        <f t="shared" si="90"/>
        <v>0</v>
      </c>
      <c r="AG1297" s="10">
        <f t="shared" si="90"/>
        <v>0</v>
      </c>
      <c r="AH1297" s="10">
        <f t="shared" si="90"/>
        <v>0.12000000000000099</v>
      </c>
      <c r="AI1297" s="10">
        <f t="shared" si="90"/>
        <v>0</v>
      </c>
      <c r="AJ1297" s="10"/>
      <c r="AK1297" s="10"/>
      <c r="AL1297" s="10"/>
      <c r="AM1297" s="10"/>
      <c r="AN1297" s="10"/>
      <c r="AO1297" s="10"/>
      <c r="AP1297" s="10"/>
      <c r="AQ1297" s="10"/>
      <c r="AR1297" s="10"/>
      <c r="AS1297" s="10"/>
      <c r="AT1297" s="10"/>
      <c r="AU1297" s="10"/>
      <c r="AV1297" s="10"/>
      <c r="AW1297" s="10"/>
      <c r="AX1297" s="10"/>
      <c r="AY1297" s="10"/>
      <c r="AZ1297" s="10"/>
      <c r="BA1297" s="10"/>
      <c r="BB1297" s="10"/>
      <c r="BC1297" s="10"/>
      <c r="BD1297" s="10"/>
      <c r="BE1297" s="173"/>
    </row>
    <row r="1298" spans="1:57">
      <c r="A1298" s="691">
        <v>0.73958333333333337</v>
      </c>
      <c r="B1298" s="10">
        <v>23.06</v>
      </c>
      <c r="C1298" s="10">
        <v>24.24</v>
      </c>
      <c r="D1298" s="10">
        <v>23.45</v>
      </c>
      <c r="E1298" s="10">
        <v>23.29</v>
      </c>
      <c r="F1298" s="10">
        <v>23.04</v>
      </c>
      <c r="G1298" s="10">
        <v>25.61</v>
      </c>
      <c r="H1298" s="10">
        <v>22.89</v>
      </c>
      <c r="I1298" s="10">
        <v>20.38</v>
      </c>
      <c r="J1298" s="13">
        <v>20.56</v>
      </c>
      <c r="K1298" s="10">
        <v>23.17</v>
      </c>
      <c r="L1298" s="10">
        <v>26.16</v>
      </c>
      <c r="M1298" s="10">
        <v>23.03</v>
      </c>
      <c r="N1298" s="10">
        <v>25.25</v>
      </c>
      <c r="O1298" s="10">
        <v>24.13</v>
      </c>
      <c r="P1298" s="10">
        <v>24.6</v>
      </c>
      <c r="Q1298" s="10">
        <v>20.21</v>
      </c>
      <c r="R1298" s="676"/>
      <c r="S1298" s="692">
        <v>0.73958333333333337</v>
      </c>
      <c r="T1298" s="10">
        <f t="shared" si="89"/>
        <v>3.9999999999999147E-2</v>
      </c>
      <c r="U1298" s="10">
        <f t="shared" si="89"/>
        <v>0</v>
      </c>
      <c r="V1298" s="10">
        <f t="shared" si="89"/>
        <v>0</v>
      </c>
      <c r="W1298" s="10">
        <f t="shared" si="89"/>
        <v>0</v>
      </c>
      <c r="X1298" s="10">
        <f t="shared" si="88"/>
        <v>0</v>
      </c>
      <c r="Y1298" s="10">
        <f t="shared" si="88"/>
        <v>0</v>
      </c>
      <c r="Z1298" s="10">
        <f t="shared" si="88"/>
        <v>0</v>
      </c>
      <c r="AA1298" s="10">
        <f t="shared" si="88"/>
        <v>0</v>
      </c>
      <c r="AB1298" s="13">
        <f t="shared" si="88"/>
        <v>9.9999999999980105E-3</v>
      </c>
      <c r="AC1298" s="10">
        <f t="shared" si="88"/>
        <v>0</v>
      </c>
      <c r="AD1298" s="10">
        <f t="shared" si="90"/>
        <v>0</v>
      </c>
      <c r="AE1298" s="10">
        <f t="shared" si="90"/>
        <v>0</v>
      </c>
      <c r="AF1298" s="10">
        <f t="shared" si="90"/>
        <v>0.17999999999999972</v>
      </c>
      <c r="AG1298" s="10">
        <f t="shared" si="90"/>
        <v>0</v>
      </c>
      <c r="AH1298" s="10">
        <f t="shared" si="90"/>
        <v>0</v>
      </c>
      <c r="AI1298" s="10">
        <f t="shared" si="90"/>
        <v>1.0000000000001563E-2</v>
      </c>
      <c r="AJ1298" s="10"/>
      <c r="AK1298" s="10"/>
      <c r="AL1298" s="10"/>
      <c r="AM1298" s="10"/>
      <c r="AN1298" s="10"/>
      <c r="AO1298" s="10"/>
      <c r="AP1298" s="10"/>
      <c r="AQ1298" s="10"/>
      <c r="AR1298" s="10"/>
      <c r="AS1298" s="10"/>
      <c r="AT1298" s="10"/>
      <c r="AU1298" s="10"/>
      <c r="AV1298" s="10"/>
      <c r="AW1298" s="10"/>
      <c r="AX1298" s="10"/>
      <c r="AY1298" s="10"/>
      <c r="AZ1298" s="10"/>
      <c r="BA1298" s="10"/>
      <c r="BB1298" s="10"/>
      <c r="BC1298" s="10"/>
      <c r="BD1298" s="10"/>
      <c r="BE1298" s="173"/>
    </row>
    <row r="1299" spans="1:57">
      <c r="A1299" s="691">
        <v>0.74305555555555547</v>
      </c>
      <c r="B1299" s="10">
        <v>23.06</v>
      </c>
      <c r="C1299" s="10">
        <v>24.24</v>
      </c>
      <c r="D1299" s="10">
        <v>23.45</v>
      </c>
      <c r="E1299" s="10">
        <v>23.29</v>
      </c>
      <c r="F1299" s="10">
        <v>23.04</v>
      </c>
      <c r="G1299" s="10">
        <v>25.61</v>
      </c>
      <c r="H1299" s="10">
        <v>22.89</v>
      </c>
      <c r="I1299" s="10">
        <v>20.38</v>
      </c>
      <c r="J1299" s="13">
        <v>20.56</v>
      </c>
      <c r="K1299" s="10">
        <v>23.3</v>
      </c>
      <c r="L1299" s="10">
        <v>26.16</v>
      </c>
      <c r="M1299" s="10">
        <v>23.09</v>
      </c>
      <c r="N1299" s="10">
        <v>25.25</v>
      </c>
      <c r="O1299" s="10">
        <v>24.13</v>
      </c>
      <c r="P1299" s="10">
        <v>24.6</v>
      </c>
      <c r="Q1299" s="10">
        <v>20.21</v>
      </c>
      <c r="R1299" s="676"/>
      <c r="S1299" s="692">
        <v>0.74305555555555547</v>
      </c>
      <c r="T1299" s="10">
        <f t="shared" si="89"/>
        <v>0</v>
      </c>
      <c r="U1299" s="10">
        <f t="shared" si="89"/>
        <v>0</v>
      </c>
      <c r="V1299" s="10">
        <f t="shared" si="89"/>
        <v>0</v>
      </c>
      <c r="W1299" s="10">
        <f t="shared" si="89"/>
        <v>0</v>
      </c>
      <c r="X1299" s="10">
        <f t="shared" si="88"/>
        <v>0</v>
      </c>
      <c r="Y1299" s="10">
        <f t="shared" si="88"/>
        <v>0</v>
      </c>
      <c r="Z1299" s="10">
        <f t="shared" si="88"/>
        <v>0</v>
      </c>
      <c r="AA1299" s="10">
        <f t="shared" si="88"/>
        <v>0</v>
      </c>
      <c r="AB1299" s="13">
        <f t="shared" si="88"/>
        <v>0</v>
      </c>
      <c r="AC1299" s="10">
        <f t="shared" si="88"/>
        <v>0.12999999999999901</v>
      </c>
      <c r="AD1299" s="10">
        <f t="shared" si="90"/>
        <v>0</v>
      </c>
      <c r="AE1299" s="10">
        <f t="shared" si="90"/>
        <v>5.9999999999998721E-2</v>
      </c>
      <c r="AF1299" s="10">
        <f t="shared" si="90"/>
        <v>0</v>
      </c>
      <c r="AG1299" s="10">
        <f t="shared" si="90"/>
        <v>0</v>
      </c>
      <c r="AH1299" s="10">
        <f t="shared" si="90"/>
        <v>0</v>
      </c>
      <c r="AI1299" s="10">
        <f t="shared" si="90"/>
        <v>0</v>
      </c>
      <c r="AJ1299" s="10"/>
      <c r="AK1299" s="10"/>
      <c r="AL1299" s="10"/>
      <c r="AM1299" s="10"/>
      <c r="AN1299" s="10"/>
      <c r="AO1299" s="10"/>
      <c r="AP1299" s="10"/>
      <c r="AQ1299" s="10"/>
      <c r="AR1299" s="10"/>
      <c r="AS1299" s="10"/>
      <c r="AT1299" s="10"/>
      <c r="AU1299" s="10"/>
      <c r="AV1299" s="10"/>
      <c r="AW1299" s="10"/>
      <c r="AX1299" s="10"/>
      <c r="AY1299" s="10"/>
      <c r="AZ1299" s="10"/>
      <c r="BA1299" s="10"/>
      <c r="BB1299" s="10"/>
      <c r="BC1299" s="10"/>
      <c r="BD1299" s="10"/>
      <c r="BE1299" s="173"/>
    </row>
    <row r="1300" spans="1:57" ht="16" thickBot="1">
      <c r="A1300" s="691">
        <v>0.74652777777777779</v>
      </c>
      <c r="B1300" s="10">
        <v>23.06</v>
      </c>
      <c r="C1300" s="10">
        <v>24.24</v>
      </c>
      <c r="D1300" s="10">
        <v>23.45</v>
      </c>
      <c r="E1300" s="10">
        <v>23.29</v>
      </c>
      <c r="F1300" s="10">
        <v>23.04</v>
      </c>
      <c r="G1300" s="10">
        <v>25.61</v>
      </c>
      <c r="H1300" s="10">
        <v>22.89</v>
      </c>
      <c r="I1300" s="10">
        <v>20.38</v>
      </c>
      <c r="J1300" s="13">
        <v>20.56</v>
      </c>
      <c r="K1300" s="10">
        <v>23.31</v>
      </c>
      <c r="L1300" s="10">
        <v>26.16</v>
      </c>
      <c r="M1300" s="10">
        <v>23.48</v>
      </c>
      <c r="N1300" s="10">
        <v>25.28</v>
      </c>
      <c r="O1300" s="10">
        <v>24.13</v>
      </c>
      <c r="P1300" s="10">
        <v>24.63</v>
      </c>
      <c r="Q1300" s="10">
        <v>20.22</v>
      </c>
      <c r="R1300" s="676"/>
      <c r="S1300" s="692">
        <v>0.74652777777777779</v>
      </c>
      <c r="T1300" s="10">
        <f t="shared" si="89"/>
        <v>0</v>
      </c>
      <c r="U1300" s="10">
        <f t="shared" si="89"/>
        <v>0</v>
      </c>
      <c r="V1300" s="10">
        <f t="shared" si="89"/>
        <v>0</v>
      </c>
      <c r="W1300" s="10">
        <f t="shared" si="89"/>
        <v>0</v>
      </c>
      <c r="X1300" s="10">
        <f t="shared" si="88"/>
        <v>0</v>
      </c>
      <c r="Y1300" s="10">
        <f t="shared" si="88"/>
        <v>0</v>
      </c>
      <c r="Z1300" s="10">
        <f t="shared" si="88"/>
        <v>0</v>
      </c>
      <c r="AA1300" s="10">
        <f t="shared" si="88"/>
        <v>0</v>
      </c>
      <c r="AB1300" s="13">
        <f t="shared" si="88"/>
        <v>0</v>
      </c>
      <c r="AC1300" s="10">
        <f t="shared" si="88"/>
        <v>9.9999999999980105E-3</v>
      </c>
      <c r="AD1300" s="10">
        <f t="shared" si="90"/>
        <v>0</v>
      </c>
      <c r="AE1300" s="10">
        <f t="shared" si="90"/>
        <v>0.39000000000000057</v>
      </c>
      <c r="AF1300" s="10">
        <f t="shared" si="90"/>
        <v>3.0000000000001137E-2</v>
      </c>
      <c r="AG1300" s="10">
        <f t="shared" si="90"/>
        <v>0</v>
      </c>
      <c r="AH1300" s="10">
        <f t="shared" si="90"/>
        <v>2.9999999999997584E-2</v>
      </c>
      <c r="AI1300" s="10">
        <f t="shared" si="90"/>
        <v>9.9999999999980105E-3</v>
      </c>
      <c r="AJ1300" s="10"/>
      <c r="AK1300" s="10"/>
      <c r="AL1300" s="10"/>
      <c r="AM1300" s="10"/>
      <c r="AN1300" s="10"/>
      <c r="AO1300" s="10"/>
      <c r="AP1300" s="10"/>
      <c r="AQ1300" s="10"/>
      <c r="AR1300" s="10"/>
      <c r="AS1300" s="10"/>
      <c r="AT1300" s="10"/>
      <c r="AU1300" s="10"/>
      <c r="AV1300" s="10"/>
      <c r="AW1300" s="10"/>
      <c r="AX1300" s="10"/>
      <c r="AY1300" s="10"/>
      <c r="AZ1300" s="10"/>
      <c r="BA1300" s="10"/>
      <c r="BB1300" s="10"/>
      <c r="BC1300" s="10"/>
      <c r="BD1300" s="10"/>
      <c r="BE1300" s="173"/>
    </row>
    <row r="1301" spans="1:57" ht="16" thickTop="1">
      <c r="A1301" s="690">
        <v>0.75</v>
      </c>
      <c r="B1301" s="91">
        <v>23.06</v>
      </c>
      <c r="C1301" s="91">
        <v>24.24</v>
      </c>
      <c r="D1301" s="91">
        <v>23.45</v>
      </c>
      <c r="E1301" s="91">
        <v>23.29</v>
      </c>
      <c r="F1301" s="91">
        <v>23.04</v>
      </c>
      <c r="G1301" s="91">
        <v>25.61</v>
      </c>
      <c r="H1301" s="91">
        <v>22.89</v>
      </c>
      <c r="I1301" s="91">
        <v>20.38</v>
      </c>
      <c r="J1301" s="345">
        <v>20.56</v>
      </c>
      <c r="K1301" s="91">
        <v>23.31</v>
      </c>
      <c r="L1301" s="91">
        <v>26.53</v>
      </c>
      <c r="M1301" s="91">
        <v>23.49</v>
      </c>
      <c r="N1301" s="91">
        <v>25.28</v>
      </c>
      <c r="O1301" s="91">
        <v>24.22</v>
      </c>
      <c r="P1301" s="91">
        <v>24.63</v>
      </c>
      <c r="Q1301" s="91">
        <v>20.22</v>
      </c>
      <c r="R1301" s="676"/>
      <c r="S1301" s="673">
        <v>0.75</v>
      </c>
      <c r="T1301" s="91">
        <f t="shared" si="89"/>
        <v>0</v>
      </c>
      <c r="U1301" s="91">
        <f t="shared" si="89"/>
        <v>0</v>
      </c>
      <c r="V1301" s="91">
        <f t="shared" si="89"/>
        <v>0</v>
      </c>
      <c r="W1301" s="91">
        <f t="shared" si="89"/>
        <v>0</v>
      </c>
      <c r="X1301" s="91">
        <f t="shared" si="88"/>
        <v>0</v>
      </c>
      <c r="Y1301" s="91">
        <f t="shared" si="88"/>
        <v>0</v>
      </c>
      <c r="Z1301" s="91">
        <f t="shared" si="88"/>
        <v>0</v>
      </c>
      <c r="AA1301" s="91">
        <f t="shared" si="88"/>
        <v>0</v>
      </c>
      <c r="AB1301" s="345">
        <f t="shared" si="88"/>
        <v>0</v>
      </c>
      <c r="AC1301" s="91">
        <f t="shared" si="88"/>
        <v>0</v>
      </c>
      <c r="AD1301" s="91">
        <f t="shared" si="90"/>
        <v>0.37000000000000099</v>
      </c>
      <c r="AE1301" s="91">
        <f t="shared" si="90"/>
        <v>9.9999999999980105E-3</v>
      </c>
      <c r="AF1301" s="91">
        <f t="shared" si="90"/>
        <v>0</v>
      </c>
      <c r="AG1301" s="91">
        <f t="shared" si="90"/>
        <v>8.9999999999999858E-2</v>
      </c>
      <c r="AH1301" s="91">
        <f t="shared" si="90"/>
        <v>0</v>
      </c>
      <c r="AI1301" s="91">
        <f t="shared" si="90"/>
        <v>0</v>
      </c>
      <c r="AJ1301" s="10"/>
      <c r="AK1301" s="10"/>
      <c r="AL1301" s="10"/>
      <c r="AM1301" s="10"/>
      <c r="AN1301" s="10"/>
      <c r="AO1301" s="10"/>
      <c r="AP1301" s="10"/>
      <c r="AQ1301" s="10"/>
      <c r="AR1301" s="10"/>
      <c r="AS1301" s="10"/>
      <c r="AT1301" s="10"/>
      <c r="AU1301" s="10"/>
      <c r="AV1301" s="10"/>
      <c r="AW1301" s="10"/>
      <c r="AX1301" s="10"/>
      <c r="AY1301" s="10"/>
      <c r="AZ1301" s="10"/>
      <c r="BA1301" s="10"/>
      <c r="BB1301" s="10"/>
      <c r="BC1301" s="10"/>
      <c r="BD1301" s="10"/>
      <c r="BE1301" s="173"/>
    </row>
    <row r="1302" spans="1:57">
      <c r="A1302" s="691">
        <v>0.75347222222222221</v>
      </c>
      <c r="B1302" s="10">
        <v>23.06</v>
      </c>
      <c r="C1302" s="10">
        <v>24.24</v>
      </c>
      <c r="D1302" s="10">
        <v>23.45</v>
      </c>
      <c r="E1302" s="10">
        <v>23.29</v>
      </c>
      <c r="F1302" s="10">
        <v>23.04</v>
      </c>
      <c r="G1302" s="10">
        <v>25.61</v>
      </c>
      <c r="H1302" s="10">
        <v>22.89</v>
      </c>
      <c r="I1302" s="10">
        <v>20.38</v>
      </c>
      <c r="J1302" s="13">
        <v>20.56</v>
      </c>
      <c r="K1302" s="10">
        <v>23.31</v>
      </c>
      <c r="L1302" s="10">
        <v>26.53</v>
      </c>
      <c r="M1302" s="10">
        <v>23.49</v>
      </c>
      <c r="N1302" s="10">
        <v>25.28</v>
      </c>
      <c r="O1302" s="10">
        <v>24.26</v>
      </c>
      <c r="P1302" s="10">
        <v>24.63</v>
      </c>
      <c r="Q1302" s="10">
        <v>20.22</v>
      </c>
      <c r="R1302" s="676"/>
      <c r="S1302" s="692">
        <v>0.75347222222222221</v>
      </c>
      <c r="T1302" s="10">
        <f t="shared" si="89"/>
        <v>0</v>
      </c>
      <c r="U1302" s="10">
        <f t="shared" si="89"/>
        <v>0</v>
      </c>
      <c r="V1302" s="10">
        <f t="shared" si="89"/>
        <v>0</v>
      </c>
      <c r="W1302" s="10">
        <f t="shared" si="89"/>
        <v>0</v>
      </c>
      <c r="X1302" s="10">
        <f t="shared" si="88"/>
        <v>0</v>
      </c>
      <c r="Y1302" s="10">
        <f t="shared" si="88"/>
        <v>0</v>
      </c>
      <c r="Z1302" s="10">
        <f t="shared" si="88"/>
        <v>0</v>
      </c>
      <c r="AA1302" s="10">
        <f t="shared" si="88"/>
        <v>0</v>
      </c>
      <c r="AB1302" s="13">
        <f t="shared" si="88"/>
        <v>0</v>
      </c>
      <c r="AC1302" s="10">
        <f t="shared" si="88"/>
        <v>0</v>
      </c>
      <c r="AD1302" s="10">
        <f t="shared" si="90"/>
        <v>0</v>
      </c>
      <c r="AE1302" s="10">
        <f t="shared" si="90"/>
        <v>0</v>
      </c>
      <c r="AF1302" s="10">
        <f t="shared" si="90"/>
        <v>0</v>
      </c>
      <c r="AG1302" s="10">
        <f t="shared" si="90"/>
        <v>4.00000000000027E-2</v>
      </c>
      <c r="AH1302" s="10">
        <f t="shared" si="90"/>
        <v>0</v>
      </c>
      <c r="AI1302" s="10">
        <f t="shared" si="90"/>
        <v>0</v>
      </c>
      <c r="AJ1302" s="10"/>
      <c r="AK1302" s="10"/>
      <c r="AL1302" s="10"/>
      <c r="AM1302" s="10"/>
      <c r="AN1302" s="10"/>
      <c r="AO1302" s="10"/>
      <c r="AP1302" s="10"/>
      <c r="AQ1302" s="10"/>
      <c r="AR1302" s="10"/>
      <c r="AS1302" s="10"/>
      <c r="AT1302" s="10"/>
      <c r="AU1302" s="10"/>
      <c r="AV1302" s="10"/>
      <c r="AW1302" s="10"/>
      <c r="AX1302" s="10"/>
      <c r="AY1302" s="10"/>
      <c r="AZ1302" s="10"/>
      <c r="BA1302" s="10"/>
      <c r="BB1302" s="10"/>
      <c r="BC1302" s="10"/>
      <c r="BD1302" s="10"/>
      <c r="BE1302" s="173"/>
    </row>
    <row r="1303" spans="1:57">
      <c r="A1303" s="691">
        <v>0.75694444444444453</v>
      </c>
      <c r="B1303" s="10">
        <v>23.06</v>
      </c>
      <c r="C1303" s="10">
        <v>24.24</v>
      </c>
      <c r="D1303" s="10">
        <v>23.45</v>
      </c>
      <c r="E1303" s="10">
        <v>23.29</v>
      </c>
      <c r="F1303" s="10">
        <v>23.1</v>
      </c>
      <c r="G1303" s="10">
        <v>25.61</v>
      </c>
      <c r="H1303" s="10">
        <v>22.9</v>
      </c>
      <c r="I1303" s="10">
        <v>20.38</v>
      </c>
      <c r="J1303" s="13">
        <v>20.56</v>
      </c>
      <c r="K1303" s="10">
        <v>23.31</v>
      </c>
      <c r="L1303" s="10">
        <v>26.54</v>
      </c>
      <c r="M1303" s="10">
        <v>23.49</v>
      </c>
      <c r="N1303" s="10">
        <v>25.28</v>
      </c>
      <c r="O1303" s="10">
        <v>24.26</v>
      </c>
      <c r="P1303" s="10">
        <v>24.63</v>
      </c>
      <c r="Q1303" s="10">
        <v>20.37</v>
      </c>
      <c r="R1303" s="676"/>
      <c r="S1303" s="692">
        <v>0.75694444444444453</v>
      </c>
      <c r="T1303" s="10">
        <f t="shared" si="89"/>
        <v>0</v>
      </c>
      <c r="U1303" s="10">
        <f t="shared" si="89"/>
        <v>0</v>
      </c>
      <c r="V1303" s="10">
        <f t="shared" si="89"/>
        <v>0</v>
      </c>
      <c r="W1303" s="10">
        <f t="shared" si="89"/>
        <v>0</v>
      </c>
      <c r="X1303" s="10">
        <f t="shared" si="88"/>
        <v>6.0000000000002274E-2</v>
      </c>
      <c r="Y1303" s="10">
        <f t="shared" si="88"/>
        <v>0</v>
      </c>
      <c r="Z1303" s="10">
        <f t="shared" si="88"/>
        <v>9.9999999999980105E-3</v>
      </c>
      <c r="AA1303" s="10">
        <f t="shared" si="88"/>
        <v>0</v>
      </c>
      <c r="AB1303" s="13">
        <f t="shared" si="88"/>
        <v>0</v>
      </c>
      <c r="AC1303" s="10">
        <f t="shared" si="88"/>
        <v>0</v>
      </c>
      <c r="AD1303" s="10">
        <f t="shared" si="90"/>
        <v>9.9999999999980105E-3</v>
      </c>
      <c r="AE1303" s="10">
        <f t="shared" si="90"/>
        <v>0</v>
      </c>
      <c r="AF1303" s="10">
        <f t="shared" si="90"/>
        <v>0</v>
      </c>
      <c r="AG1303" s="10">
        <f t="shared" si="90"/>
        <v>0</v>
      </c>
      <c r="AH1303" s="10">
        <f t="shared" si="90"/>
        <v>0</v>
      </c>
      <c r="AI1303" s="10">
        <f t="shared" si="90"/>
        <v>0.15000000000000213</v>
      </c>
      <c r="AJ1303" s="10"/>
      <c r="AK1303" s="10"/>
      <c r="AL1303" s="10"/>
      <c r="AM1303" s="10"/>
      <c r="AN1303" s="10"/>
      <c r="AO1303" s="10"/>
      <c r="AP1303" s="10"/>
      <c r="AQ1303" s="10"/>
      <c r="AR1303" s="10"/>
      <c r="AS1303" s="10"/>
      <c r="AT1303" s="10"/>
      <c r="AU1303" s="10"/>
      <c r="AV1303" s="10"/>
      <c r="AW1303" s="10"/>
      <c r="AX1303" s="10"/>
      <c r="AY1303" s="10"/>
      <c r="AZ1303" s="10"/>
      <c r="BA1303" s="10"/>
      <c r="BB1303" s="10"/>
      <c r="BC1303" s="10"/>
      <c r="BD1303" s="10"/>
      <c r="BE1303" s="173"/>
    </row>
    <row r="1304" spans="1:57">
      <c r="A1304" s="691">
        <v>0.76041666666666663</v>
      </c>
      <c r="B1304" s="10">
        <v>23.06</v>
      </c>
      <c r="C1304" s="10">
        <v>24.24</v>
      </c>
      <c r="D1304" s="10">
        <v>23.45</v>
      </c>
      <c r="E1304" s="10">
        <v>23.29</v>
      </c>
      <c r="F1304" s="10">
        <v>23.68</v>
      </c>
      <c r="G1304" s="10">
        <v>25.61</v>
      </c>
      <c r="H1304" s="10">
        <v>22.9</v>
      </c>
      <c r="I1304" s="10">
        <v>20.38</v>
      </c>
      <c r="J1304" s="13">
        <v>20.59</v>
      </c>
      <c r="K1304" s="10">
        <v>23.31</v>
      </c>
      <c r="L1304" s="10">
        <v>26.54</v>
      </c>
      <c r="M1304" s="10">
        <v>23.49</v>
      </c>
      <c r="N1304" s="10">
        <v>25.28</v>
      </c>
      <c r="O1304" s="10">
        <v>24.26</v>
      </c>
      <c r="P1304" s="10">
        <v>24.63</v>
      </c>
      <c r="Q1304" s="10">
        <v>20.399999999999999</v>
      </c>
      <c r="R1304" s="676"/>
      <c r="S1304" s="692">
        <v>0.76041666666666663</v>
      </c>
      <c r="T1304" s="10">
        <f t="shared" si="89"/>
        <v>0</v>
      </c>
      <c r="U1304" s="10">
        <f t="shared" si="89"/>
        <v>0</v>
      </c>
      <c r="V1304" s="10">
        <f t="shared" si="89"/>
        <v>0</v>
      </c>
      <c r="W1304" s="10">
        <f t="shared" si="89"/>
        <v>0</v>
      </c>
      <c r="X1304" s="10">
        <f t="shared" si="88"/>
        <v>0.57999999999999829</v>
      </c>
      <c r="Y1304" s="10">
        <f t="shared" si="88"/>
        <v>0</v>
      </c>
      <c r="Z1304" s="10">
        <f t="shared" si="88"/>
        <v>0</v>
      </c>
      <c r="AA1304" s="10">
        <f t="shared" si="88"/>
        <v>0</v>
      </c>
      <c r="AB1304" s="13">
        <f t="shared" si="88"/>
        <v>3.0000000000001137E-2</v>
      </c>
      <c r="AC1304" s="10">
        <f t="shared" si="88"/>
        <v>0</v>
      </c>
      <c r="AD1304" s="10">
        <f t="shared" si="90"/>
        <v>0</v>
      </c>
      <c r="AE1304" s="10">
        <f t="shared" si="90"/>
        <v>0</v>
      </c>
      <c r="AF1304" s="10">
        <f t="shared" si="90"/>
        <v>0</v>
      </c>
      <c r="AG1304" s="10">
        <f t="shared" si="90"/>
        <v>0</v>
      </c>
      <c r="AH1304" s="10">
        <f t="shared" si="90"/>
        <v>0</v>
      </c>
      <c r="AI1304" s="10">
        <f t="shared" si="90"/>
        <v>2.9999999999997584E-2</v>
      </c>
      <c r="AJ1304" s="10"/>
      <c r="AK1304" s="10"/>
      <c r="AL1304" s="10"/>
      <c r="AM1304" s="10"/>
      <c r="AN1304" s="10"/>
      <c r="AO1304" s="10"/>
      <c r="AP1304" s="10"/>
      <c r="AQ1304" s="10"/>
      <c r="AR1304" s="10"/>
      <c r="AS1304" s="10"/>
      <c r="AT1304" s="10"/>
      <c r="AU1304" s="10"/>
      <c r="AV1304" s="10"/>
      <c r="AW1304" s="10"/>
      <c r="AX1304" s="10"/>
      <c r="AY1304" s="10"/>
      <c r="AZ1304" s="10"/>
      <c r="BA1304" s="10"/>
      <c r="BB1304" s="10"/>
      <c r="BC1304" s="10"/>
      <c r="BD1304" s="10"/>
      <c r="BE1304" s="173"/>
    </row>
    <row r="1305" spans="1:57">
      <c r="A1305" s="691">
        <v>0.76388888888888884</v>
      </c>
      <c r="B1305" s="10">
        <v>23.06</v>
      </c>
      <c r="C1305" s="10">
        <v>24.24</v>
      </c>
      <c r="D1305" s="10">
        <v>23.56</v>
      </c>
      <c r="E1305" s="10">
        <v>23.29</v>
      </c>
      <c r="F1305" s="10">
        <v>23.69</v>
      </c>
      <c r="G1305" s="10">
        <v>25.61</v>
      </c>
      <c r="H1305" s="10">
        <v>22.9</v>
      </c>
      <c r="I1305" s="10">
        <v>20.38</v>
      </c>
      <c r="J1305" s="13">
        <v>20.59</v>
      </c>
      <c r="K1305" s="10">
        <v>23.31</v>
      </c>
      <c r="L1305" s="10">
        <v>26.54</v>
      </c>
      <c r="M1305" s="10">
        <v>23.49</v>
      </c>
      <c r="N1305" s="10">
        <v>25.28</v>
      </c>
      <c r="O1305" s="10">
        <v>24.26</v>
      </c>
      <c r="P1305" s="10">
        <v>24.63</v>
      </c>
      <c r="Q1305" s="10">
        <v>20.399999999999999</v>
      </c>
      <c r="R1305" s="676"/>
      <c r="S1305" s="692">
        <v>0.76388888888888884</v>
      </c>
      <c r="T1305" s="10">
        <f t="shared" si="89"/>
        <v>0</v>
      </c>
      <c r="U1305" s="10">
        <f t="shared" si="89"/>
        <v>0</v>
      </c>
      <c r="V1305" s="10">
        <f t="shared" si="89"/>
        <v>0.10999999999999943</v>
      </c>
      <c r="W1305" s="10">
        <f t="shared" si="89"/>
        <v>0</v>
      </c>
      <c r="X1305" s="10">
        <f t="shared" si="88"/>
        <v>1.0000000000001563E-2</v>
      </c>
      <c r="Y1305" s="10">
        <f t="shared" si="88"/>
        <v>0</v>
      </c>
      <c r="Z1305" s="10">
        <f t="shared" si="88"/>
        <v>0</v>
      </c>
      <c r="AA1305" s="10">
        <f t="shared" si="88"/>
        <v>0</v>
      </c>
      <c r="AB1305" s="13">
        <f t="shared" si="88"/>
        <v>0</v>
      </c>
      <c r="AC1305" s="10">
        <f t="shared" si="88"/>
        <v>0</v>
      </c>
      <c r="AD1305" s="10">
        <f t="shared" si="90"/>
        <v>0</v>
      </c>
      <c r="AE1305" s="10">
        <f t="shared" si="90"/>
        <v>0</v>
      </c>
      <c r="AF1305" s="10">
        <f t="shared" si="90"/>
        <v>0</v>
      </c>
      <c r="AG1305" s="10">
        <f t="shared" si="90"/>
        <v>0</v>
      </c>
      <c r="AH1305" s="10">
        <f t="shared" si="90"/>
        <v>0</v>
      </c>
      <c r="AI1305" s="10">
        <f t="shared" si="90"/>
        <v>0</v>
      </c>
      <c r="AJ1305" s="10"/>
      <c r="AK1305" s="10"/>
      <c r="AL1305" s="10"/>
      <c r="AM1305" s="10"/>
      <c r="AN1305" s="10"/>
      <c r="AO1305" s="10"/>
      <c r="AP1305" s="10"/>
      <c r="AQ1305" s="10"/>
      <c r="AR1305" s="10"/>
      <c r="AS1305" s="10"/>
      <c r="AT1305" s="10"/>
      <c r="AU1305" s="10"/>
      <c r="AV1305" s="10"/>
      <c r="AW1305" s="10"/>
      <c r="AX1305" s="10"/>
      <c r="AY1305" s="10"/>
      <c r="AZ1305" s="10"/>
      <c r="BA1305" s="10"/>
      <c r="BB1305" s="10"/>
      <c r="BC1305" s="10"/>
      <c r="BD1305" s="10"/>
      <c r="BE1305" s="173"/>
    </row>
    <row r="1306" spans="1:57">
      <c r="A1306" s="691">
        <v>0.76736111111111116</v>
      </c>
      <c r="B1306" s="10">
        <v>23.06</v>
      </c>
      <c r="C1306" s="10">
        <v>24.24</v>
      </c>
      <c r="D1306" s="10">
        <v>23.56</v>
      </c>
      <c r="E1306" s="10">
        <v>23.29</v>
      </c>
      <c r="F1306" s="10">
        <v>23.69</v>
      </c>
      <c r="G1306" s="10">
        <v>25.61</v>
      </c>
      <c r="H1306" s="10">
        <v>22.9</v>
      </c>
      <c r="I1306" s="10">
        <v>20.38</v>
      </c>
      <c r="J1306" s="13">
        <v>20.59</v>
      </c>
      <c r="K1306" s="10">
        <v>23.32</v>
      </c>
      <c r="L1306" s="10">
        <v>26.54</v>
      </c>
      <c r="M1306" s="10">
        <v>23.49</v>
      </c>
      <c r="N1306" s="10">
        <v>25.28</v>
      </c>
      <c r="O1306" s="10">
        <v>24.26</v>
      </c>
      <c r="P1306" s="10">
        <v>24.63</v>
      </c>
      <c r="Q1306" s="10">
        <v>20.399999999999999</v>
      </c>
      <c r="R1306" s="676"/>
      <c r="S1306" s="692">
        <v>0.76736111111111116</v>
      </c>
      <c r="T1306" s="10">
        <f t="shared" si="89"/>
        <v>0</v>
      </c>
      <c r="U1306" s="10">
        <f t="shared" si="89"/>
        <v>0</v>
      </c>
      <c r="V1306" s="10">
        <f t="shared" si="89"/>
        <v>0</v>
      </c>
      <c r="W1306" s="10">
        <f t="shared" si="89"/>
        <v>0</v>
      </c>
      <c r="X1306" s="10">
        <f t="shared" si="88"/>
        <v>0</v>
      </c>
      <c r="Y1306" s="10">
        <f t="shared" si="88"/>
        <v>0</v>
      </c>
      <c r="Z1306" s="10">
        <f t="shared" si="88"/>
        <v>0</v>
      </c>
      <c r="AA1306" s="10">
        <f t="shared" si="88"/>
        <v>0</v>
      </c>
      <c r="AB1306" s="13">
        <f t="shared" si="88"/>
        <v>0</v>
      </c>
      <c r="AC1306" s="10">
        <f t="shared" si="88"/>
        <v>1.0000000000001563E-2</v>
      </c>
      <c r="AD1306" s="10">
        <f t="shared" si="90"/>
        <v>0</v>
      </c>
      <c r="AE1306" s="10">
        <f t="shared" si="90"/>
        <v>0</v>
      </c>
      <c r="AF1306" s="10">
        <f t="shared" si="90"/>
        <v>0</v>
      </c>
      <c r="AG1306" s="10">
        <f t="shared" si="90"/>
        <v>0</v>
      </c>
      <c r="AH1306" s="10">
        <f t="shared" si="90"/>
        <v>0</v>
      </c>
      <c r="AI1306" s="10">
        <f t="shared" si="90"/>
        <v>0</v>
      </c>
      <c r="AJ1306" s="10"/>
      <c r="AK1306" s="10"/>
      <c r="AL1306" s="10"/>
      <c r="AM1306" s="10"/>
      <c r="AN1306" s="10"/>
      <c r="AO1306" s="10"/>
      <c r="AP1306" s="10"/>
      <c r="AQ1306" s="10"/>
      <c r="AR1306" s="10"/>
      <c r="AS1306" s="10"/>
      <c r="AT1306" s="10"/>
      <c r="AU1306" s="10"/>
      <c r="AV1306" s="10"/>
      <c r="AW1306" s="10"/>
      <c r="AX1306" s="10"/>
      <c r="AY1306" s="10"/>
      <c r="AZ1306" s="10"/>
      <c r="BA1306" s="10"/>
      <c r="BB1306" s="10"/>
      <c r="BC1306" s="10"/>
      <c r="BD1306" s="10"/>
      <c r="BE1306" s="173"/>
    </row>
    <row r="1307" spans="1:57">
      <c r="A1307" s="691">
        <v>0.77083333333333337</v>
      </c>
      <c r="B1307" s="10">
        <v>23.06</v>
      </c>
      <c r="C1307" s="10">
        <v>24.24</v>
      </c>
      <c r="D1307" s="10">
        <v>23.56</v>
      </c>
      <c r="E1307" s="10">
        <v>23.29</v>
      </c>
      <c r="F1307" s="10">
        <v>23.69</v>
      </c>
      <c r="G1307" s="10">
        <v>25.72</v>
      </c>
      <c r="H1307" s="10">
        <v>22.9</v>
      </c>
      <c r="I1307" s="10">
        <v>20.38</v>
      </c>
      <c r="J1307" s="13">
        <v>20.59</v>
      </c>
      <c r="K1307" s="10">
        <v>23.32</v>
      </c>
      <c r="L1307" s="10">
        <v>26.54</v>
      </c>
      <c r="M1307" s="10">
        <v>23.49</v>
      </c>
      <c r="N1307" s="10">
        <v>25.28</v>
      </c>
      <c r="O1307" s="10">
        <v>24.26</v>
      </c>
      <c r="P1307" s="10">
        <v>24.63</v>
      </c>
      <c r="Q1307" s="10">
        <v>20.399999999999999</v>
      </c>
      <c r="R1307" s="676"/>
      <c r="S1307" s="692">
        <v>0.77083333333333337</v>
      </c>
      <c r="T1307" s="10">
        <f t="shared" si="89"/>
        <v>0</v>
      </c>
      <c r="U1307" s="10">
        <f t="shared" si="89"/>
        <v>0</v>
      </c>
      <c r="V1307" s="10">
        <f t="shared" si="89"/>
        <v>0</v>
      </c>
      <c r="W1307" s="10">
        <f t="shared" si="89"/>
        <v>0</v>
      </c>
      <c r="X1307" s="10">
        <f t="shared" si="88"/>
        <v>0</v>
      </c>
      <c r="Y1307" s="10">
        <f t="shared" si="88"/>
        <v>0.10999999999999943</v>
      </c>
      <c r="Z1307" s="10">
        <f t="shared" si="88"/>
        <v>0</v>
      </c>
      <c r="AA1307" s="10">
        <f t="shared" si="88"/>
        <v>0</v>
      </c>
      <c r="AB1307" s="13">
        <f t="shared" si="88"/>
        <v>0</v>
      </c>
      <c r="AC1307" s="10">
        <f t="shared" si="88"/>
        <v>0</v>
      </c>
      <c r="AD1307" s="10">
        <f t="shared" si="90"/>
        <v>0</v>
      </c>
      <c r="AE1307" s="10">
        <f t="shared" si="90"/>
        <v>0</v>
      </c>
      <c r="AF1307" s="10">
        <f t="shared" si="90"/>
        <v>0</v>
      </c>
      <c r="AG1307" s="10">
        <f t="shared" si="90"/>
        <v>0</v>
      </c>
      <c r="AH1307" s="10">
        <f t="shared" si="90"/>
        <v>0</v>
      </c>
      <c r="AI1307" s="10">
        <f t="shared" si="90"/>
        <v>0</v>
      </c>
      <c r="AJ1307" s="10"/>
      <c r="AK1307" s="10"/>
      <c r="AL1307" s="10"/>
      <c r="AM1307" s="10"/>
      <c r="AN1307" s="10"/>
      <c r="AO1307" s="10"/>
      <c r="AP1307" s="10"/>
      <c r="AQ1307" s="10"/>
      <c r="AR1307" s="10"/>
      <c r="AS1307" s="10"/>
      <c r="AT1307" s="10"/>
      <c r="AU1307" s="10"/>
      <c r="AV1307" s="10"/>
      <c r="AW1307" s="10"/>
      <c r="AX1307" s="10"/>
      <c r="AY1307" s="10"/>
      <c r="AZ1307" s="10"/>
      <c r="BA1307" s="10"/>
      <c r="BB1307" s="10"/>
      <c r="BC1307" s="10"/>
      <c r="BD1307" s="10"/>
      <c r="BE1307" s="173"/>
    </row>
    <row r="1308" spans="1:57">
      <c r="A1308" s="691">
        <v>0.77430555555555547</v>
      </c>
      <c r="B1308" s="10">
        <v>23.06</v>
      </c>
      <c r="C1308" s="10">
        <v>24.24</v>
      </c>
      <c r="D1308" s="10">
        <v>23.56</v>
      </c>
      <c r="E1308" s="10">
        <v>23.4</v>
      </c>
      <c r="F1308" s="10">
        <v>23.69</v>
      </c>
      <c r="G1308" s="10">
        <v>25.75</v>
      </c>
      <c r="H1308" s="10">
        <v>22.9</v>
      </c>
      <c r="I1308" s="10">
        <v>20.38</v>
      </c>
      <c r="J1308" s="13">
        <v>20.59</v>
      </c>
      <c r="K1308" s="10">
        <v>23.32</v>
      </c>
      <c r="L1308" s="10">
        <v>26.54</v>
      </c>
      <c r="M1308" s="10">
        <v>23.49</v>
      </c>
      <c r="N1308" s="10">
        <v>25.28</v>
      </c>
      <c r="O1308" s="10">
        <v>24.26</v>
      </c>
      <c r="P1308" s="10">
        <v>24.63</v>
      </c>
      <c r="Q1308" s="10">
        <v>20.399999999999999</v>
      </c>
      <c r="R1308" s="676"/>
      <c r="S1308" s="692">
        <v>0.77430555555555547</v>
      </c>
      <c r="T1308" s="10">
        <f t="shared" si="89"/>
        <v>0</v>
      </c>
      <c r="U1308" s="10">
        <f t="shared" si="89"/>
        <v>0</v>
      </c>
      <c r="V1308" s="10">
        <f t="shared" si="89"/>
        <v>0</v>
      </c>
      <c r="W1308" s="10">
        <f t="shared" si="89"/>
        <v>0.10999999999999943</v>
      </c>
      <c r="X1308" s="10">
        <f t="shared" si="88"/>
        <v>0</v>
      </c>
      <c r="Y1308" s="10">
        <f t="shared" si="88"/>
        <v>3.0000000000001137E-2</v>
      </c>
      <c r="Z1308" s="10">
        <f t="shared" si="88"/>
        <v>0</v>
      </c>
      <c r="AA1308" s="10">
        <f t="shared" si="88"/>
        <v>0</v>
      </c>
      <c r="AB1308" s="13">
        <f t="shared" si="88"/>
        <v>0</v>
      </c>
      <c r="AC1308" s="10">
        <f t="shared" si="88"/>
        <v>0</v>
      </c>
      <c r="AD1308" s="10">
        <f t="shared" si="90"/>
        <v>0</v>
      </c>
      <c r="AE1308" s="10">
        <f t="shared" si="90"/>
        <v>0</v>
      </c>
      <c r="AF1308" s="10">
        <f t="shared" si="90"/>
        <v>0</v>
      </c>
      <c r="AG1308" s="10">
        <f t="shared" si="90"/>
        <v>0</v>
      </c>
      <c r="AH1308" s="10">
        <f t="shared" si="90"/>
        <v>0</v>
      </c>
      <c r="AI1308" s="10">
        <f t="shared" si="90"/>
        <v>0</v>
      </c>
      <c r="AJ1308" s="10"/>
      <c r="AK1308" s="10"/>
      <c r="AL1308" s="10"/>
      <c r="AM1308" s="10"/>
      <c r="AN1308" s="10"/>
      <c r="AO1308" s="10"/>
      <c r="AP1308" s="10"/>
      <c r="AQ1308" s="10"/>
      <c r="AR1308" s="10"/>
      <c r="AS1308" s="10"/>
      <c r="AT1308" s="10"/>
      <c r="AU1308" s="10"/>
      <c r="AV1308" s="10"/>
      <c r="AW1308" s="10"/>
      <c r="AX1308" s="10"/>
      <c r="AY1308" s="10"/>
      <c r="AZ1308" s="10"/>
      <c r="BA1308" s="10"/>
      <c r="BB1308" s="10"/>
      <c r="BC1308" s="10"/>
      <c r="BD1308" s="10"/>
      <c r="BE1308" s="173"/>
    </row>
    <row r="1309" spans="1:57">
      <c r="A1309" s="691">
        <v>0.77777777777777779</v>
      </c>
      <c r="B1309" s="10">
        <v>23.06</v>
      </c>
      <c r="C1309" s="10">
        <v>24.24</v>
      </c>
      <c r="D1309" s="10">
        <v>23.56</v>
      </c>
      <c r="E1309" s="10">
        <v>23.4</v>
      </c>
      <c r="F1309" s="10">
        <v>23.69</v>
      </c>
      <c r="G1309" s="10">
        <v>25.75</v>
      </c>
      <c r="H1309" s="10">
        <v>22.97</v>
      </c>
      <c r="I1309" s="10">
        <v>20.38</v>
      </c>
      <c r="J1309" s="13">
        <v>20.59</v>
      </c>
      <c r="K1309" s="10">
        <v>23.32</v>
      </c>
      <c r="L1309" s="10">
        <v>26.54</v>
      </c>
      <c r="M1309" s="10">
        <v>23.49</v>
      </c>
      <c r="N1309" s="10">
        <v>25.28</v>
      </c>
      <c r="O1309" s="10">
        <v>24.26</v>
      </c>
      <c r="P1309" s="10">
        <v>24.63</v>
      </c>
      <c r="Q1309" s="10">
        <v>20.399999999999999</v>
      </c>
      <c r="R1309" s="676"/>
      <c r="S1309" s="692">
        <v>0.77777777777777779</v>
      </c>
      <c r="T1309" s="10">
        <f t="shared" si="89"/>
        <v>0</v>
      </c>
      <c r="U1309" s="10">
        <f t="shared" si="89"/>
        <v>0</v>
      </c>
      <c r="V1309" s="10">
        <f t="shared" si="89"/>
        <v>0</v>
      </c>
      <c r="W1309" s="10">
        <f t="shared" si="89"/>
        <v>0</v>
      </c>
      <c r="X1309" s="10">
        <f t="shared" si="88"/>
        <v>0</v>
      </c>
      <c r="Y1309" s="10">
        <f t="shared" si="88"/>
        <v>0</v>
      </c>
      <c r="Z1309" s="10">
        <f t="shared" si="88"/>
        <v>7.0000000000000284E-2</v>
      </c>
      <c r="AA1309" s="10">
        <f t="shared" si="88"/>
        <v>0</v>
      </c>
      <c r="AB1309" s="13">
        <f t="shared" si="88"/>
        <v>0</v>
      </c>
      <c r="AC1309" s="10">
        <f t="shared" si="88"/>
        <v>0</v>
      </c>
      <c r="AD1309" s="10">
        <f t="shared" si="90"/>
        <v>0</v>
      </c>
      <c r="AE1309" s="10">
        <f t="shared" si="90"/>
        <v>0</v>
      </c>
      <c r="AF1309" s="10">
        <f t="shared" si="90"/>
        <v>0</v>
      </c>
      <c r="AG1309" s="10">
        <f t="shared" si="90"/>
        <v>0</v>
      </c>
      <c r="AH1309" s="10">
        <f t="shared" si="90"/>
        <v>0</v>
      </c>
      <c r="AI1309" s="10">
        <f t="shared" si="90"/>
        <v>0</v>
      </c>
      <c r="AJ1309" s="10"/>
      <c r="AK1309" s="10"/>
      <c r="AL1309" s="10"/>
      <c r="AM1309" s="10"/>
      <c r="AN1309" s="10"/>
      <c r="AO1309" s="10"/>
      <c r="AP1309" s="10"/>
      <c r="AQ1309" s="10"/>
      <c r="AR1309" s="10"/>
      <c r="AS1309" s="10"/>
      <c r="AT1309" s="10"/>
      <c r="AU1309" s="10"/>
      <c r="AV1309" s="10"/>
      <c r="AW1309" s="10"/>
      <c r="AX1309" s="10"/>
      <c r="AY1309" s="10"/>
      <c r="AZ1309" s="10"/>
      <c r="BA1309" s="10"/>
      <c r="BB1309" s="10"/>
      <c r="BC1309" s="10"/>
      <c r="BD1309" s="10"/>
      <c r="BE1309" s="173"/>
    </row>
    <row r="1310" spans="1:57">
      <c r="A1310" s="691">
        <v>0.78125</v>
      </c>
      <c r="B1310" s="10">
        <v>23.06</v>
      </c>
      <c r="C1310" s="10">
        <v>24.24</v>
      </c>
      <c r="D1310" s="10">
        <v>23.56</v>
      </c>
      <c r="E1310" s="10">
        <v>23.4</v>
      </c>
      <c r="F1310" s="10">
        <v>23.69</v>
      </c>
      <c r="G1310" s="10">
        <v>25.75</v>
      </c>
      <c r="H1310" s="10">
        <v>23</v>
      </c>
      <c r="I1310" s="10">
        <v>20.38</v>
      </c>
      <c r="J1310" s="13">
        <v>20.6</v>
      </c>
      <c r="K1310" s="10">
        <v>23.32</v>
      </c>
      <c r="L1310" s="10">
        <v>26.54</v>
      </c>
      <c r="M1310" s="10">
        <v>23.49</v>
      </c>
      <c r="N1310" s="10">
        <v>25.28</v>
      </c>
      <c r="O1310" s="10">
        <v>24.26</v>
      </c>
      <c r="P1310" s="10">
        <v>24.63</v>
      </c>
      <c r="Q1310" s="10">
        <v>20.399999999999999</v>
      </c>
      <c r="R1310" s="676"/>
      <c r="S1310" s="692">
        <v>0.78125</v>
      </c>
      <c r="T1310" s="10">
        <f t="shared" si="89"/>
        <v>0</v>
      </c>
      <c r="U1310" s="10">
        <f t="shared" si="89"/>
        <v>0</v>
      </c>
      <c r="V1310" s="10">
        <f t="shared" si="89"/>
        <v>0</v>
      </c>
      <c r="W1310" s="10">
        <f t="shared" si="89"/>
        <v>0</v>
      </c>
      <c r="X1310" s="10">
        <f t="shared" si="88"/>
        <v>0</v>
      </c>
      <c r="Y1310" s="10">
        <f t="shared" si="88"/>
        <v>0</v>
      </c>
      <c r="Z1310" s="10">
        <f t="shared" si="88"/>
        <v>3.0000000000001137E-2</v>
      </c>
      <c r="AA1310" s="10">
        <f t="shared" si="88"/>
        <v>0</v>
      </c>
      <c r="AB1310" s="13">
        <f t="shared" si="88"/>
        <v>1.0000000000001563E-2</v>
      </c>
      <c r="AC1310" s="10">
        <f t="shared" si="88"/>
        <v>0</v>
      </c>
      <c r="AD1310" s="10">
        <f t="shared" si="90"/>
        <v>0</v>
      </c>
      <c r="AE1310" s="10">
        <f t="shared" si="90"/>
        <v>0</v>
      </c>
      <c r="AF1310" s="10">
        <f t="shared" si="90"/>
        <v>0</v>
      </c>
      <c r="AG1310" s="10">
        <f t="shared" si="90"/>
        <v>0</v>
      </c>
      <c r="AH1310" s="10">
        <f t="shared" si="90"/>
        <v>0</v>
      </c>
      <c r="AI1310" s="10">
        <f t="shared" si="90"/>
        <v>0</v>
      </c>
      <c r="AJ1310" s="10"/>
      <c r="AK1310" s="10"/>
      <c r="AL1310" s="10"/>
      <c r="AM1310" s="10"/>
      <c r="AN1310" s="10"/>
      <c r="AO1310" s="10"/>
      <c r="AP1310" s="10"/>
      <c r="AQ1310" s="10"/>
      <c r="AR1310" s="10"/>
      <c r="AS1310" s="10"/>
      <c r="AT1310" s="10"/>
      <c r="AU1310" s="10"/>
      <c r="AV1310" s="10"/>
      <c r="AW1310" s="10"/>
      <c r="AX1310" s="10"/>
      <c r="AY1310" s="10"/>
      <c r="AZ1310" s="10"/>
      <c r="BA1310" s="10"/>
      <c r="BB1310" s="10"/>
      <c r="BC1310" s="10"/>
      <c r="BD1310" s="10"/>
      <c r="BE1310" s="173"/>
    </row>
    <row r="1311" spans="1:57">
      <c r="A1311" s="691">
        <v>0.78472222222222221</v>
      </c>
      <c r="B1311" s="10">
        <v>23.23</v>
      </c>
      <c r="C1311" s="10">
        <v>24.24</v>
      </c>
      <c r="D1311" s="10">
        <v>23.56</v>
      </c>
      <c r="E1311" s="10">
        <v>23.4</v>
      </c>
      <c r="F1311" s="10">
        <v>23.69</v>
      </c>
      <c r="G1311" s="10">
        <v>25.75</v>
      </c>
      <c r="H1311" s="10">
        <v>23</v>
      </c>
      <c r="I1311" s="10">
        <v>20.38</v>
      </c>
      <c r="J1311" s="13">
        <v>20.6</v>
      </c>
      <c r="K1311" s="10">
        <v>23.32</v>
      </c>
      <c r="L1311" s="10">
        <v>26.54</v>
      </c>
      <c r="M1311" s="10">
        <v>23.49</v>
      </c>
      <c r="N1311" s="10">
        <v>25.28</v>
      </c>
      <c r="O1311" s="10">
        <v>24.34</v>
      </c>
      <c r="P1311" s="10">
        <v>24.63</v>
      </c>
      <c r="Q1311" s="10">
        <v>20.399999999999999</v>
      </c>
      <c r="R1311" s="676"/>
      <c r="S1311" s="692">
        <v>0.78472222222222221</v>
      </c>
      <c r="T1311" s="10">
        <f t="shared" si="89"/>
        <v>0.17000000000000171</v>
      </c>
      <c r="U1311" s="10">
        <f t="shared" si="89"/>
        <v>0</v>
      </c>
      <c r="V1311" s="10">
        <f t="shared" si="89"/>
        <v>0</v>
      </c>
      <c r="W1311" s="10">
        <f t="shared" si="89"/>
        <v>0</v>
      </c>
      <c r="X1311" s="10">
        <f t="shared" si="88"/>
        <v>0</v>
      </c>
      <c r="Y1311" s="10">
        <f t="shared" si="88"/>
        <v>0</v>
      </c>
      <c r="Z1311" s="10">
        <f t="shared" si="88"/>
        <v>0</v>
      </c>
      <c r="AA1311" s="10">
        <f t="shared" si="88"/>
        <v>0</v>
      </c>
      <c r="AB1311" s="13">
        <f t="shared" si="88"/>
        <v>0</v>
      </c>
      <c r="AC1311" s="10">
        <f t="shared" si="88"/>
        <v>0</v>
      </c>
      <c r="AD1311" s="10">
        <f t="shared" si="90"/>
        <v>0</v>
      </c>
      <c r="AE1311" s="10">
        <f t="shared" si="90"/>
        <v>0</v>
      </c>
      <c r="AF1311" s="10">
        <f t="shared" si="90"/>
        <v>0</v>
      </c>
      <c r="AG1311" s="10">
        <f t="shared" si="90"/>
        <v>7.9999999999998295E-2</v>
      </c>
      <c r="AH1311" s="10">
        <f t="shared" si="90"/>
        <v>0</v>
      </c>
      <c r="AI1311" s="10">
        <f t="shared" si="90"/>
        <v>0</v>
      </c>
      <c r="AJ1311" s="10"/>
      <c r="AK1311" s="10"/>
      <c r="AL1311" s="10"/>
      <c r="AM1311" s="10"/>
      <c r="AN1311" s="10"/>
      <c r="AO1311" s="10"/>
      <c r="AP1311" s="10"/>
      <c r="AQ1311" s="10"/>
      <c r="AR1311" s="10"/>
      <c r="AS1311" s="10"/>
      <c r="AT1311" s="10"/>
      <c r="AU1311" s="10"/>
      <c r="AV1311" s="10"/>
      <c r="AW1311" s="10"/>
      <c r="AX1311" s="10"/>
      <c r="AY1311" s="10"/>
      <c r="AZ1311" s="10"/>
      <c r="BA1311" s="10"/>
      <c r="BB1311" s="10"/>
      <c r="BC1311" s="10"/>
      <c r="BD1311" s="10"/>
      <c r="BE1311" s="173"/>
    </row>
    <row r="1312" spans="1:57" ht="16" thickBot="1">
      <c r="A1312" s="691">
        <v>0.78819444444444453</v>
      </c>
      <c r="B1312" s="10">
        <v>23.26</v>
      </c>
      <c r="C1312" s="10">
        <v>24.24</v>
      </c>
      <c r="D1312" s="10">
        <v>23.56</v>
      </c>
      <c r="E1312" s="10">
        <v>23.4</v>
      </c>
      <c r="F1312" s="10">
        <v>23.69</v>
      </c>
      <c r="G1312" s="10">
        <v>25.75</v>
      </c>
      <c r="H1312" s="10">
        <v>23</v>
      </c>
      <c r="I1312" s="10">
        <v>20.38</v>
      </c>
      <c r="J1312" s="13">
        <v>20.6</v>
      </c>
      <c r="K1312" s="10">
        <v>23.36</v>
      </c>
      <c r="L1312" s="10">
        <v>26.54</v>
      </c>
      <c r="M1312" s="10">
        <v>23.49</v>
      </c>
      <c r="N1312" s="10">
        <v>25.36</v>
      </c>
      <c r="O1312" s="10">
        <v>24.37</v>
      </c>
      <c r="P1312" s="10">
        <v>24.69</v>
      </c>
      <c r="Q1312" s="10">
        <v>20.399999999999999</v>
      </c>
      <c r="R1312" s="676"/>
      <c r="S1312" s="692">
        <v>0.78819444444444453</v>
      </c>
      <c r="T1312" s="10">
        <f t="shared" si="89"/>
        <v>3.0000000000001137E-2</v>
      </c>
      <c r="U1312" s="10">
        <f t="shared" si="89"/>
        <v>0</v>
      </c>
      <c r="V1312" s="10">
        <f t="shared" si="89"/>
        <v>0</v>
      </c>
      <c r="W1312" s="10">
        <f t="shared" si="89"/>
        <v>0</v>
      </c>
      <c r="X1312" s="10">
        <f t="shared" si="88"/>
        <v>0</v>
      </c>
      <c r="Y1312" s="10">
        <f t="shared" si="88"/>
        <v>0</v>
      </c>
      <c r="Z1312" s="10">
        <f t="shared" si="88"/>
        <v>0</v>
      </c>
      <c r="AA1312" s="10">
        <f t="shared" si="88"/>
        <v>0</v>
      </c>
      <c r="AB1312" s="13">
        <f t="shared" si="88"/>
        <v>0</v>
      </c>
      <c r="AC1312" s="10">
        <f t="shared" si="88"/>
        <v>3.9999999999999147E-2</v>
      </c>
      <c r="AD1312" s="10">
        <f t="shared" si="90"/>
        <v>0</v>
      </c>
      <c r="AE1312" s="10">
        <f t="shared" si="90"/>
        <v>0</v>
      </c>
      <c r="AF1312" s="10">
        <f t="shared" si="90"/>
        <v>7.9999999999998295E-2</v>
      </c>
      <c r="AG1312" s="10">
        <f t="shared" si="90"/>
        <v>3.0000000000001137E-2</v>
      </c>
      <c r="AH1312" s="10">
        <f t="shared" si="90"/>
        <v>6.0000000000002274E-2</v>
      </c>
      <c r="AI1312" s="10">
        <f t="shared" si="90"/>
        <v>0</v>
      </c>
      <c r="AJ1312" s="10"/>
      <c r="AK1312" s="10"/>
      <c r="AL1312" s="10"/>
      <c r="AM1312" s="10"/>
      <c r="AN1312" s="10"/>
      <c r="AO1312" s="10"/>
      <c r="AP1312" s="10"/>
      <c r="AQ1312" s="10"/>
      <c r="AR1312" s="10"/>
      <c r="AS1312" s="10"/>
      <c r="AT1312" s="10"/>
      <c r="AU1312" s="10"/>
      <c r="AV1312" s="10"/>
      <c r="AW1312" s="10"/>
      <c r="AX1312" s="10"/>
      <c r="AY1312" s="10"/>
      <c r="AZ1312" s="10"/>
      <c r="BA1312" s="10"/>
      <c r="BB1312" s="10"/>
      <c r="BC1312" s="10"/>
      <c r="BD1312" s="10"/>
      <c r="BE1312" s="173"/>
    </row>
    <row r="1313" spans="1:57" ht="16" thickTop="1">
      <c r="A1313" s="693">
        <v>0.79166666666666663</v>
      </c>
      <c r="B1313" s="685">
        <v>23.26</v>
      </c>
      <c r="C1313" s="685">
        <v>24.55</v>
      </c>
      <c r="D1313" s="685">
        <v>23.56</v>
      </c>
      <c r="E1313" s="685">
        <v>23.4</v>
      </c>
      <c r="F1313" s="685">
        <v>23.69</v>
      </c>
      <c r="G1313" s="685">
        <v>25.75</v>
      </c>
      <c r="H1313" s="685">
        <v>23</v>
      </c>
      <c r="I1313" s="685">
        <v>20.38</v>
      </c>
      <c r="J1313" s="686">
        <v>20.66</v>
      </c>
      <c r="K1313" s="685">
        <v>23.38</v>
      </c>
      <c r="L1313" s="685">
        <v>26.54</v>
      </c>
      <c r="M1313" s="685">
        <v>23.49</v>
      </c>
      <c r="N1313" s="685">
        <v>25.39</v>
      </c>
      <c r="O1313" s="685">
        <v>24.37</v>
      </c>
      <c r="P1313" s="685">
        <v>24.73</v>
      </c>
      <c r="Q1313" s="685">
        <v>20.399999999999999</v>
      </c>
      <c r="R1313" s="676"/>
      <c r="S1313" s="684">
        <v>0.79166666666666663</v>
      </c>
      <c r="T1313" s="685">
        <f t="shared" si="89"/>
        <v>0</v>
      </c>
      <c r="U1313" s="685">
        <f t="shared" si="89"/>
        <v>0.31000000000000227</v>
      </c>
      <c r="V1313" s="685">
        <f t="shared" si="89"/>
        <v>0</v>
      </c>
      <c r="W1313" s="685">
        <f t="shared" si="89"/>
        <v>0</v>
      </c>
      <c r="X1313" s="685">
        <f t="shared" si="88"/>
        <v>0</v>
      </c>
      <c r="Y1313" s="685">
        <f t="shared" si="88"/>
        <v>0</v>
      </c>
      <c r="Z1313" s="685">
        <f t="shared" si="88"/>
        <v>0</v>
      </c>
      <c r="AA1313" s="685">
        <f t="shared" ref="AA1313:AI1350" si="91">I1313-I1312</f>
        <v>0</v>
      </c>
      <c r="AB1313" s="686">
        <f t="shared" si="91"/>
        <v>5.9999999999998721E-2</v>
      </c>
      <c r="AC1313" s="685">
        <f t="shared" si="91"/>
        <v>1.9999999999999574E-2</v>
      </c>
      <c r="AD1313" s="685">
        <f t="shared" si="90"/>
        <v>0</v>
      </c>
      <c r="AE1313" s="685">
        <f t="shared" si="90"/>
        <v>0</v>
      </c>
      <c r="AF1313" s="685">
        <f t="shared" si="90"/>
        <v>3.0000000000001137E-2</v>
      </c>
      <c r="AG1313" s="685">
        <f t="shared" si="90"/>
        <v>0</v>
      </c>
      <c r="AH1313" s="685">
        <f t="shared" si="90"/>
        <v>3.9999999999999147E-2</v>
      </c>
      <c r="AI1313" s="685">
        <f t="shared" si="90"/>
        <v>0</v>
      </c>
      <c r="AJ1313" s="10"/>
      <c r="AK1313" s="10"/>
      <c r="AL1313" s="10"/>
      <c r="AM1313" s="10"/>
      <c r="AN1313" s="10"/>
      <c r="AO1313" s="10"/>
      <c r="AP1313" s="10"/>
      <c r="AQ1313" s="10"/>
      <c r="AR1313" s="10"/>
      <c r="AS1313" s="10"/>
      <c r="AT1313" s="10"/>
      <c r="AU1313" s="10"/>
      <c r="AV1313" s="10"/>
      <c r="AW1313" s="10"/>
      <c r="AX1313" s="10"/>
      <c r="AY1313" s="10"/>
      <c r="AZ1313" s="10"/>
      <c r="BA1313" s="10"/>
      <c r="BB1313" s="10"/>
      <c r="BC1313" s="10"/>
      <c r="BD1313" s="10"/>
      <c r="BE1313" s="173"/>
    </row>
    <row r="1314" spans="1:57">
      <c r="A1314" s="688">
        <v>0.79513888888888884</v>
      </c>
      <c r="B1314" s="689">
        <v>23.26</v>
      </c>
      <c r="C1314" s="689">
        <v>24.55</v>
      </c>
      <c r="D1314" s="689">
        <v>23.56</v>
      </c>
      <c r="E1314" s="689">
        <v>23.4</v>
      </c>
      <c r="F1314" s="689">
        <v>23.69</v>
      </c>
      <c r="G1314" s="689">
        <v>25.75</v>
      </c>
      <c r="H1314" s="689">
        <v>23</v>
      </c>
      <c r="I1314" s="689">
        <v>20.54</v>
      </c>
      <c r="J1314" s="683">
        <v>20.71</v>
      </c>
      <c r="K1314" s="689">
        <v>23.38</v>
      </c>
      <c r="L1314" s="689">
        <v>26.54</v>
      </c>
      <c r="M1314" s="689">
        <v>23.49</v>
      </c>
      <c r="N1314" s="689">
        <v>25.39</v>
      </c>
      <c r="O1314" s="689">
        <v>24.37</v>
      </c>
      <c r="P1314" s="689">
        <v>24.73</v>
      </c>
      <c r="Q1314" s="689">
        <v>20.399999999999999</v>
      </c>
      <c r="R1314" s="676"/>
      <c r="S1314" s="694">
        <v>0.79513888888888884</v>
      </c>
      <c r="T1314" s="689">
        <f t="shared" si="89"/>
        <v>0</v>
      </c>
      <c r="U1314" s="689">
        <f t="shared" si="89"/>
        <v>0</v>
      </c>
      <c r="V1314" s="689">
        <f t="shared" si="89"/>
        <v>0</v>
      </c>
      <c r="W1314" s="689">
        <f t="shared" si="89"/>
        <v>0</v>
      </c>
      <c r="X1314" s="689">
        <f t="shared" si="89"/>
        <v>0</v>
      </c>
      <c r="Y1314" s="689">
        <f t="shared" si="89"/>
        <v>0</v>
      </c>
      <c r="Z1314" s="689">
        <f t="shared" si="89"/>
        <v>0</v>
      </c>
      <c r="AA1314" s="689">
        <f t="shared" si="91"/>
        <v>0.16000000000000014</v>
      </c>
      <c r="AB1314" s="683">
        <f t="shared" si="91"/>
        <v>5.0000000000000711E-2</v>
      </c>
      <c r="AC1314" s="689">
        <f t="shared" si="91"/>
        <v>0</v>
      </c>
      <c r="AD1314" s="689">
        <f t="shared" si="90"/>
        <v>0</v>
      </c>
      <c r="AE1314" s="689">
        <f t="shared" si="90"/>
        <v>0</v>
      </c>
      <c r="AF1314" s="689">
        <f t="shared" si="90"/>
        <v>0</v>
      </c>
      <c r="AG1314" s="689">
        <f t="shared" si="90"/>
        <v>0</v>
      </c>
      <c r="AH1314" s="689">
        <f t="shared" si="90"/>
        <v>0</v>
      </c>
      <c r="AI1314" s="689">
        <f t="shared" si="90"/>
        <v>0</v>
      </c>
      <c r="AJ1314" s="10"/>
      <c r="AK1314" s="10"/>
      <c r="AL1314" s="10"/>
      <c r="AM1314" s="10"/>
      <c r="AN1314" s="10"/>
      <c r="AO1314" s="10"/>
      <c r="AP1314" s="10"/>
      <c r="AQ1314" s="10"/>
      <c r="AR1314" s="10"/>
      <c r="AS1314" s="10"/>
      <c r="AT1314" s="10"/>
      <c r="AU1314" s="10"/>
      <c r="AV1314" s="10"/>
      <c r="AW1314" s="10"/>
      <c r="AX1314" s="10"/>
      <c r="AY1314" s="10"/>
      <c r="AZ1314" s="10"/>
      <c r="BA1314" s="10"/>
      <c r="BB1314" s="10"/>
      <c r="BC1314" s="10"/>
      <c r="BD1314" s="10"/>
      <c r="BE1314" s="173"/>
    </row>
    <row r="1315" spans="1:57">
      <c r="A1315" s="688">
        <v>0.79861111111111116</v>
      </c>
      <c r="B1315" s="689">
        <v>23.26</v>
      </c>
      <c r="C1315" s="689">
        <v>24.55</v>
      </c>
      <c r="D1315" s="689">
        <v>23.56</v>
      </c>
      <c r="E1315" s="689">
        <v>23.4</v>
      </c>
      <c r="F1315" s="689">
        <v>23.69</v>
      </c>
      <c r="G1315" s="689">
        <v>25.75</v>
      </c>
      <c r="H1315" s="689">
        <v>23</v>
      </c>
      <c r="I1315" s="689">
        <v>20.57</v>
      </c>
      <c r="J1315" s="683">
        <v>20.71</v>
      </c>
      <c r="K1315" s="689">
        <v>23.38</v>
      </c>
      <c r="L1315" s="689">
        <v>26.54</v>
      </c>
      <c r="M1315" s="689">
        <v>23.49</v>
      </c>
      <c r="N1315" s="689">
        <v>25.39</v>
      </c>
      <c r="O1315" s="689">
        <v>24.37</v>
      </c>
      <c r="P1315" s="689">
        <v>24.73</v>
      </c>
      <c r="Q1315" s="689">
        <v>20.399999999999999</v>
      </c>
      <c r="R1315" s="676"/>
      <c r="S1315" s="694">
        <v>0.79861111111111116</v>
      </c>
      <c r="T1315" s="689">
        <f t="shared" si="89"/>
        <v>0</v>
      </c>
      <c r="U1315" s="689">
        <f t="shared" si="89"/>
        <v>0</v>
      </c>
      <c r="V1315" s="689">
        <f t="shared" si="89"/>
        <v>0</v>
      </c>
      <c r="W1315" s="689">
        <f t="shared" si="89"/>
        <v>0</v>
      </c>
      <c r="X1315" s="689">
        <f t="shared" si="89"/>
        <v>0</v>
      </c>
      <c r="Y1315" s="689">
        <f t="shared" si="89"/>
        <v>0</v>
      </c>
      <c r="Z1315" s="689">
        <f t="shared" si="89"/>
        <v>0</v>
      </c>
      <c r="AA1315" s="689">
        <f t="shared" si="91"/>
        <v>3.0000000000001137E-2</v>
      </c>
      <c r="AB1315" s="683">
        <f t="shared" si="91"/>
        <v>0</v>
      </c>
      <c r="AC1315" s="689">
        <f t="shared" si="91"/>
        <v>0</v>
      </c>
      <c r="AD1315" s="689">
        <f t="shared" si="90"/>
        <v>0</v>
      </c>
      <c r="AE1315" s="689">
        <f t="shared" si="90"/>
        <v>0</v>
      </c>
      <c r="AF1315" s="689">
        <f t="shared" si="90"/>
        <v>0</v>
      </c>
      <c r="AG1315" s="689">
        <f t="shared" si="90"/>
        <v>0</v>
      </c>
      <c r="AH1315" s="689">
        <f t="shared" si="90"/>
        <v>0</v>
      </c>
      <c r="AI1315" s="689">
        <f t="shared" si="90"/>
        <v>0</v>
      </c>
      <c r="AJ1315" s="10"/>
      <c r="AK1315" s="10"/>
      <c r="AL1315" s="10"/>
      <c r="AM1315" s="10"/>
      <c r="AN1315" s="10"/>
      <c r="AO1315" s="10"/>
      <c r="AP1315" s="10"/>
      <c r="AQ1315" s="10"/>
      <c r="AR1315" s="10"/>
      <c r="AS1315" s="10"/>
      <c r="AT1315" s="10"/>
      <c r="AU1315" s="10"/>
      <c r="AV1315" s="10"/>
      <c r="AW1315" s="10"/>
      <c r="AX1315" s="10"/>
      <c r="AY1315" s="10"/>
      <c r="AZ1315" s="10"/>
      <c r="BA1315" s="10"/>
      <c r="BB1315" s="10"/>
      <c r="BC1315" s="10"/>
      <c r="BD1315" s="10"/>
      <c r="BE1315" s="173"/>
    </row>
    <row r="1316" spans="1:57">
      <c r="A1316" s="688">
        <v>0.80208333333333337</v>
      </c>
      <c r="B1316" s="689">
        <v>23.29</v>
      </c>
      <c r="C1316" s="689">
        <v>24.55</v>
      </c>
      <c r="D1316" s="689">
        <v>23.56</v>
      </c>
      <c r="E1316" s="689">
        <v>23.4</v>
      </c>
      <c r="F1316" s="689">
        <v>23.69</v>
      </c>
      <c r="G1316" s="689">
        <v>25.75</v>
      </c>
      <c r="H1316" s="689">
        <v>23</v>
      </c>
      <c r="I1316" s="689">
        <v>20.57</v>
      </c>
      <c r="J1316" s="683">
        <v>20.71</v>
      </c>
      <c r="K1316" s="689">
        <v>23.38</v>
      </c>
      <c r="L1316" s="689">
        <v>26.54</v>
      </c>
      <c r="M1316" s="689">
        <v>23.49</v>
      </c>
      <c r="N1316" s="689">
        <v>25.39</v>
      </c>
      <c r="O1316" s="689">
        <v>24.48</v>
      </c>
      <c r="P1316" s="689">
        <v>24.73</v>
      </c>
      <c r="Q1316" s="689">
        <v>20.399999999999999</v>
      </c>
      <c r="R1316" s="676"/>
      <c r="S1316" s="694">
        <v>0.80208333333333337</v>
      </c>
      <c r="T1316" s="689">
        <f t="shared" si="89"/>
        <v>2.9999999999997584E-2</v>
      </c>
      <c r="U1316" s="689">
        <f t="shared" si="89"/>
        <v>0</v>
      </c>
      <c r="V1316" s="689">
        <f t="shared" si="89"/>
        <v>0</v>
      </c>
      <c r="W1316" s="689">
        <f t="shared" si="89"/>
        <v>0</v>
      </c>
      <c r="X1316" s="689">
        <f t="shared" si="89"/>
        <v>0</v>
      </c>
      <c r="Y1316" s="689">
        <f t="shared" si="89"/>
        <v>0</v>
      </c>
      <c r="Z1316" s="689">
        <f t="shared" si="89"/>
        <v>0</v>
      </c>
      <c r="AA1316" s="689">
        <f t="shared" si="91"/>
        <v>0</v>
      </c>
      <c r="AB1316" s="683">
        <f t="shared" si="91"/>
        <v>0</v>
      </c>
      <c r="AC1316" s="689">
        <f t="shared" si="91"/>
        <v>0</v>
      </c>
      <c r="AD1316" s="689">
        <f t="shared" si="90"/>
        <v>0</v>
      </c>
      <c r="AE1316" s="689">
        <f t="shared" si="90"/>
        <v>0</v>
      </c>
      <c r="AF1316" s="689">
        <f t="shared" si="90"/>
        <v>0</v>
      </c>
      <c r="AG1316" s="689">
        <f t="shared" si="90"/>
        <v>0.10999999999999943</v>
      </c>
      <c r="AH1316" s="689">
        <f t="shared" si="90"/>
        <v>0</v>
      </c>
      <c r="AI1316" s="689">
        <f t="shared" si="90"/>
        <v>0</v>
      </c>
      <c r="AJ1316" s="10"/>
      <c r="AK1316" s="10"/>
      <c r="AL1316" s="10"/>
      <c r="AM1316" s="10"/>
      <c r="AN1316" s="10"/>
      <c r="AO1316" s="10"/>
      <c r="AP1316" s="10"/>
      <c r="AQ1316" s="10"/>
      <c r="AR1316" s="10"/>
      <c r="AS1316" s="10"/>
      <c r="AT1316" s="10"/>
      <c r="AU1316" s="10"/>
      <c r="AV1316" s="10"/>
      <c r="AW1316" s="10"/>
      <c r="AX1316" s="10"/>
      <c r="AY1316" s="10"/>
      <c r="AZ1316" s="10"/>
      <c r="BA1316" s="10"/>
      <c r="BB1316" s="10"/>
      <c r="BC1316" s="10"/>
      <c r="BD1316" s="10"/>
      <c r="BE1316" s="173"/>
    </row>
    <row r="1317" spans="1:57">
      <c r="A1317" s="688">
        <v>0.80555555555555547</v>
      </c>
      <c r="B1317" s="689">
        <v>23.29</v>
      </c>
      <c r="C1317" s="689">
        <v>24.55</v>
      </c>
      <c r="D1317" s="689">
        <v>23.56</v>
      </c>
      <c r="E1317" s="689">
        <v>23.4</v>
      </c>
      <c r="F1317" s="689">
        <v>23.69</v>
      </c>
      <c r="G1317" s="689">
        <v>25.75</v>
      </c>
      <c r="H1317" s="689">
        <v>23</v>
      </c>
      <c r="I1317" s="689">
        <v>20.57</v>
      </c>
      <c r="J1317" s="683">
        <v>20.74</v>
      </c>
      <c r="K1317" s="689">
        <v>23.38</v>
      </c>
      <c r="L1317" s="689">
        <v>26.54</v>
      </c>
      <c r="M1317" s="689">
        <v>23.49</v>
      </c>
      <c r="N1317" s="689">
        <v>25.39</v>
      </c>
      <c r="O1317" s="689">
        <v>24.48</v>
      </c>
      <c r="P1317" s="689">
        <v>24.73</v>
      </c>
      <c r="Q1317" s="689">
        <v>20.399999999999999</v>
      </c>
      <c r="R1317" s="676"/>
      <c r="S1317" s="694">
        <v>0.80555555555555547</v>
      </c>
      <c r="T1317" s="689">
        <f t="shared" si="89"/>
        <v>0</v>
      </c>
      <c r="U1317" s="689">
        <f t="shared" si="89"/>
        <v>0</v>
      </c>
      <c r="V1317" s="689">
        <f t="shared" si="89"/>
        <v>0</v>
      </c>
      <c r="W1317" s="689">
        <f t="shared" si="89"/>
        <v>0</v>
      </c>
      <c r="X1317" s="689">
        <f t="shared" si="89"/>
        <v>0</v>
      </c>
      <c r="Y1317" s="689">
        <f t="shared" si="89"/>
        <v>0</v>
      </c>
      <c r="Z1317" s="689">
        <f t="shared" si="89"/>
        <v>0</v>
      </c>
      <c r="AA1317" s="689">
        <f t="shared" si="91"/>
        <v>0</v>
      </c>
      <c r="AB1317" s="683">
        <f t="shared" si="91"/>
        <v>2.9999999999997584E-2</v>
      </c>
      <c r="AC1317" s="689">
        <f t="shared" si="91"/>
        <v>0</v>
      </c>
      <c r="AD1317" s="689">
        <f t="shared" si="90"/>
        <v>0</v>
      </c>
      <c r="AE1317" s="689">
        <f t="shared" si="90"/>
        <v>0</v>
      </c>
      <c r="AF1317" s="689">
        <f t="shared" si="90"/>
        <v>0</v>
      </c>
      <c r="AG1317" s="689">
        <f t="shared" si="90"/>
        <v>0</v>
      </c>
      <c r="AH1317" s="689">
        <f t="shared" si="90"/>
        <v>0</v>
      </c>
      <c r="AI1317" s="689">
        <f t="shared" si="90"/>
        <v>0</v>
      </c>
      <c r="AJ1317" s="10"/>
      <c r="AK1317" s="10"/>
      <c r="AL1317" s="10"/>
      <c r="AM1317" s="10"/>
      <c r="AN1317" s="10"/>
      <c r="AO1317" s="10"/>
      <c r="AP1317" s="10"/>
      <c r="AQ1317" s="10"/>
      <c r="AR1317" s="10"/>
      <c r="AS1317" s="10"/>
      <c r="AT1317" s="10"/>
      <c r="AU1317" s="10"/>
      <c r="AV1317" s="10"/>
      <c r="AW1317" s="10"/>
      <c r="AX1317" s="10"/>
      <c r="AY1317" s="10"/>
      <c r="AZ1317" s="10"/>
      <c r="BA1317" s="10"/>
      <c r="BB1317" s="10"/>
      <c r="BC1317" s="10"/>
      <c r="BD1317" s="10"/>
      <c r="BE1317" s="173"/>
    </row>
    <row r="1318" spans="1:57">
      <c r="A1318" s="688">
        <v>0.80902777777777779</v>
      </c>
      <c r="B1318" s="689">
        <v>23.36</v>
      </c>
      <c r="C1318" s="689">
        <v>24.55</v>
      </c>
      <c r="D1318" s="689">
        <v>23.56</v>
      </c>
      <c r="E1318" s="689">
        <v>23.41</v>
      </c>
      <c r="F1318" s="689">
        <v>23.69</v>
      </c>
      <c r="G1318" s="689">
        <v>26.01</v>
      </c>
      <c r="H1318" s="689">
        <v>23.03</v>
      </c>
      <c r="I1318" s="689">
        <v>20.57</v>
      </c>
      <c r="J1318" s="683">
        <v>20.74</v>
      </c>
      <c r="K1318" s="689">
        <v>23.38</v>
      </c>
      <c r="L1318" s="689">
        <v>26.66</v>
      </c>
      <c r="M1318" s="689">
        <v>23.49</v>
      </c>
      <c r="N1318" s="689">
        <v>25.5</v>
      </c>
      <c r="O1318" s="689">
        <v>24.49</v>
      </c>
      <c r="P1318" s="689">
        <v>24.73</v>
      </c>
      <c r="Q1318" s="689">
        <v>20.399999999999999</v>
      </c>
      <c r="R1318" s="676"/>
      <c r="S1318" s="694">
        <v>0.80902777777777779</v>
      </c>
      <c r="T1318" s="689">
        <f t="shared" si="89"/>
        <v>7.0000000000000284E-2</v>
      </c>
      <c r="U1318" s="689">
        <f t="shared" si="89"/>
        <v>0</v>
      </c>
      <c r="V1318" s="689">
        <f t="shared" si="89"/>
        <v>0</v>
      </c>
      <c r="W1318" s="689">
        <f t="shared" si="89"/>
        <v>1.0000000000001563E-2</v>
      </c>
      <c r="X1318" s="689">
        <f t="shared" si="89"/>
        <v>0</v>
      </c>
      <c r="Y1318" s="689">
        <f t="shared" si="89"/>
        <v>0.26000000000000156</v>
      </c>
      <c r="Z1318" s="689">
        <f t="shared" si="89"/>
        <v>3.0000000000001137E-2</v>
      </c>
      <c r="AA1318" s="689">
        <f t="shared" si="91"/>
        <v>0</v>
      </c>
      <c r="AB1318" s="683">
        <f t="shared" si="91"/>
        <v>0</v>
      </c>
      <c r="AC1318" s="689">
        <f t="shared" si="91"/>
        <v>0</v>
      </c>
      <c r="AD1318" s="689">
        <f t="shared" si="90"/>
        <v>0.12000000000000099</v>
      </c>
      <c r="AE1318" s="689">
        <f t="shared" si="90"/>
        <v>0</v>
      </c>
      <c r="AF1318" s="689">
        <f t="shared" si="90"/>
        <v>0.10999999999999943</v>
      </c>
      <c r="AG1318" s="689">
        <f t="shared" si="90"/>
        <v>9.9999999999980105E-3</v>
      </c>
      <c r="AH1318" s="689">
        <f t="shared" si="90"/>
        <v>0</v>
      </c>
      <c r="AI1318" s="689">
        <f t="shared" si="90"/>
        <v>0</v>
      </c>
      <c r="AJ1318" s="10"/>
      <c r="AK1318" s="10"/>
      <c r="AL1318" s="10"/>
      <c r="AM1318" s="10"/>
      <c r="AN1318" s="10"/>
      <c r="AO1318" s="10"/>
      <c r="AP1318" s="10"/>
      <c r="AQ1318" s="10"/>
      <c r="AR1318" s="10"/>
      <c r="AS1318" s="10"/>
      <c r="AT1318" s="10"/>
      <c r="AU1318" s="10"/>
      <c r="AV1318" s="10"/>
      <c r="AW1318" s="10"/>
      <c r="AX1318" s="10"/>
      <c r="AY1318" s="10"/>
      <c r="AZ1318" s="10"/>
      <c r="BA1318" s="10"/>
      <c r="BB1318" s="10"/>
      <c r="BC1318" s="10"/>
      <c r="BD1318" s="10"/>
      <c r="BE1318" s="173"/>
    </row>
    <row r="1319" spans="1:57">
      <c r="A1319" s="688">
        <v>0.8125</v>
      </c>
      <c r="B1319" s="689">
        <v>23.36</v>
      </c>
      <c r="C1319" s="689">
        <v>24.55</v>
      </c>
      <c r="D1319" s="689">
        <v>23.56</v>
      </c>
      <c r="E1319" s="689">
        <v>23.45</v>
      </c>
      <c r="F1319" s="689">
        <v>23.69</v>
      </c>
      <c r="G1319" s="689">
        <v>26.01</v>
      </c>
      <c r="H1319" s="689">
        <v>23.12</v>
      </c>
      <c r="I1319" s="689">
        <v>20.57</v>
      </c>
      <c r="J1319" s="683">
        <v>20.74</v>
      </c>
      <c r="K1319" s="689">
        <v>23.38</v>
      </c>
      <c r="L1319" s="689">
        <v>26.66</v>
      </c>
      <c r="M1319" s="689">
        <v>23.49</v>
      </c>
      <c r="N1319" s="689">
        <v>25.5</v>
      </c>
      <c r="O1319" s="689">
        <v>24.49</v>
      </c>
      <c r="P1319" s="689">
        <v>24.73</v>
      </c>
      <c r="Q1319" s="689">
        <v>20.399999999999999</v>
      </c>
      <c r="R1319" s="676"/>
      <c r="S1319" s="694">
        <v>0.8125</v>
      </c>
      <c r="T1319" s="689">
        <f t="shared" si="89"/>
        <v>0</v>
      </c>
      <c r="U1319" s="689">
        <f t="shared" si="89"/>
        <v>0</v>
      </c>
      <c r="V1319" s="689">
        <f t="shared" si="89"/>
        <v>0</v>
      </c>
      <c r="W1319" s="689">
        <f t="shared" si="89"/>
        <v>3.9999999999999147E-2</v>
      </c>
      <c r="X1319" s="689">
        <f t="shared" si="89"/>
        <v>0</v>
      </c>
      <c r="Y1319" s="689">
        <f t="shared" si="89"/>
        <v>0</v>
      </c>
      <c r="Z1319" s="689">
        <f t="shared" si="89"/>
        <v>8.9999999999999858E-2</v>
      </c>
      <c r="AA1319" s="689">
        <f t="shared" si="91"/>
        <v>0</v>
      </c>
      <c r="AB1319" s="683">
        <f t="shared" si="91"/>
        <v>0</v>
      </c>
      <c r="AC1319" s="689">
        <f t="shared" si="91"/>
        <v>0</v>
      </c>
      <c r="AD1319" s="689">
        <f t="shared" si="90"/>
        <v>0</v>
      </c>
      <c r="AE1319" s="689">
        <f t="shared" si="90"/>
        <v>0</v>
      </c>
      <c r="AF1319" s="689">
        <f t="shared" si="90"/>
        <v>0</v>
      </c>
      <c r="AG1319" s="689">
        <f t="shared" si="90"/>
        <v>0</v>
      </c>
      <c r="AH1319" s="689">
        <f t="shared" si="90"/>
        <v>0</v>
      </c>
      <c r="AI1319" s="689">
        <f t="shared" si="90"/>
        <v>0</v>
      </c>
      <c r="AJ1319" s="10"/>
      <c r="AK1319" s="10"/>
      <c r="AL1319" s="10"/>
      <c r="AM1319" s="10"/>
      <c r="AN1319" s="10"/>
      <c r="AO1319" s="10"/>
      <c r="AP1319" s="10"/>
      <c r="AQ1319" s="10"/>
      <c r="AR1319" s="10"/>
      <c r="AS1319" s="10"/>
      <c r="AT1319" s="10"/>
      <c r="AU1319" s="10"/>
      <c r="AV1319" s="10"/>
      <c r="AW1319" s="10"/>
      <c r="AX1319" s="10"/>
      <c r="AY1319" s="10"/>
      <c r="AZ1319" s="10"/>
      <c r="BA1319" s="10"/>
      <c r="BB1319" s="10"/>
      <c r="BC1319" s="10"/>
      <c r="BD1319" s="10"/>
      <c r="BE1319" s="173"/>
    </row>
    <row r="1320" spans="1:57">
      <c r="A1320" s="688">
        <v>0.81597222222222221</v>
      </c>
      <c r="B1320" s="689">
        <v>23.36</v>
      </c>
      <c r="C1320" s="689">
        <v>24.55</v>
      </c>
      <c r="D1320" s="689">
        <v>23.57</v>
      </c>
      <c r="E1320" s="689">
        <v>23.47</v>
      </c>
      <c r="F1320" s="689">
        <v>23.71</v>
      </c>
      <c r="G1320" s="689">
        <v>26.01</v>
      </c>
      <c r="H1320" s="689">
        <v>23.15</v>
      </c>
      <c r="I1320" s="689">
        <v>20.66</v>
      </c>
      <c r="J1320" s="683">
        <v>20.77</v>
      </c>
      <c r="K1320" s="689">
        <v>23.45</v>
      </c>
      <c r="L1320" s="689">
        <v>26.71</v>
      </c>
      <c r="M1320" s="689">
        <v>23.53</v>
      </c>
      <c r="N1320" s="689">
        <v>25.58</v>
      </c>
      <c r="O1320" s="689">
        <v>24.56</v>
      </c>
      <c r="P1320" s="689">
        <v>24.73</v>
      </c>
      <c r="Q1320" s="689">
        <v>20.420000000000002</v>
      </c>
      <c r="R1320" s="676"/>
      <c r="S1320" s="694">
        <v>0.81597222222222221</v>
      </c>
      <c r="T1320" s="689">
        <f t="shared" si="89"/>
        <v>0</v>
      </c>
      <c r="U1320" s="689">
        <f t="shared" si="89"/>
        <v>0</v>
      </c>
      <c r="V1320" s="689">
        <f t="shared" si="89"/>
        <v>1.0000000000001563E-2</v>
      </c>
      <c r="W1320" s="689">
        <f t="shared" si="89"/>
        <v>1.9999999999999574E-2</v>
      </c>
      <c r="X1320" s="689">
        <f t="shared" si="89"/>
        <v>1.9999999999999574E-2</v>
      </c>
      <c r="Y1320" s="689">
        <f t="shared" si="89"/>
        <v>0</v>
      </c>
      <c r="Z1320" s="689">
        <f t="shared" si="89"/>
        <v>2.9999999999997584E-2</v>
      </c>
      <c r="AA1320" s="689">
        <f t="shared" si="91"/>
        <v>8.9999999999999858E-2</v>
      </c>
      <c r="AB1320" s="683">
        <f t="shared" si="91"/>
        <v>3.0000000000001137E-2</v>
      </c>
      <c r="AC1320" s="689">
        <f t="shared" si="91"/>
        <v>7.0000000000000284E-2</v>
      </c>
      <c r="AD1320" s="689">
        <f t="shared" si="90"/>
        <v>5.0000000000000711E-2</v>
      </c>
      <c r="AE1320" s="689">
        <f t="shared" si="90"/>
        <v>4.00000000000027E-2</v>
      </c>
      <c r="AF1320" s="689">
        <f t="shared" si="90"/>
        <v>7.9999999999998295E-2</v>
      </c>
      <c r="AG1320" s="689">
        <f t="shared" si="90"/>
        <v>7.0000000000000284E-2</v>
      </c>
      <c r="AH1320" s="689">
        <f t="shared" si="90"/>
        <v>0</v>
      </c>
      <c r="AI1320" s="689">
        <f t="shared" si="90"/>
        <v>2.0000000000003126E-2</v>
      </c>
      <c r="AJ1320" s="10"/>
      <c r="AK1320" s="10"/>
      <c r="AL1320" s="10"/>
      <c r="AM1320" s="10"/>
      <c r="AN1320" s="10"/>
      <c r="AO1320" s="10"/>
      <c r="AP1320" s="10"/>
      <c r="AQ1320" s="10"/>
      <c r="AR1320" s="10"/>
      <c r="AS1320" s="10"/>
      <c r="AT1320" s="10"/>
      <c r="AU1320" s="10"/>
      <c r="AV1320" s="10"/>
      <c r="AW1320" s="10"/>
      <c r="AX1320" s="10"/>
      <c r="AY1320" s="10"/>
      <c r="AZ1320" s="10"/>
      <c r="BA1320" s="10"/>
      <c r="BB1320" s="10"/>
      <c r="BC1320" s="10"/>
      <c r="BD1320" s="10"/>
      <c r="BE1320" s="173"/>
    </row>
    <row r="1321" spans="1:57">
      <c r="A1321" s="688">
        <v>0.81944444444444453</v>
      </c>
      <c r="B1321" s="689">
        <v>23.69</v>
      </c>
      <c r="C1321" s="689">
        <v>24.55</v>
      </c>
      <c r="D1321" s="689">
        <v>23.59</v>
      </c>
      <c r="E1321" s="689">
        <v>23.47</v>
      </c>
      <c r="F1321" s="689">
        <v>23.71</v>
      </c>
      <c r="G1321" s="689">
        <v>26.01</v>
      </c>
      <c r="H1321" s="689">
        <v>23.17</v>
      </c>
      <c r="I1321" s="689">
        <v>20.69</v>
      </c>
      <c r="J1321" s="683">
        <v>20.85</v>
      </c>
      <c r="K1321" s="689">
        <v>23.45</v>
      </c>
      <c r="L1321" s="689">
        <v>26.74</v>
      </c>
      <c r="M1321" s="689">
        <v>23.53</v>
      </c>
      <c r="N1321" s="689">
        <v>25.89</v>
      </c>
      <c r="O1321" s="689">
        <v>24.58</v>
      </c>
      <c r="P1321" s="689">
        <v>24.82</v>
      </c>
      <c r="Q1321" s="689">
        <v>20.58</v>
      </c>
      <c r="R1321" s="676"/>
      <c r="S1321" s="694">
        <v>0.81944444444444453</v>
      </c>
      <c r="T1321" s="689">
        <f t="shared" si="89"/>
        <v>0.33000000000000185</v>
      </c>
      <c r="U1321" s="689">
        <f t="shared" si="89"/>
        <v>0</v>
      </c>
      <c r="V1321" s="689">
        <f t="shared" si="89"/>
        <v>1.9999999999999574E-2</v>
      </c>
      <c r="W1321" s="689">
        <f t="shared" si="89"/>
        <v>0</v>
      </c>
      <c r="X1321" s="689">
        <f t="shared" si="89"/>
        <v>0</v>
      </c>
      <c r="Y1321" s="689">
        <f t="shared" si="89"/>
        <v>0</v>
      </c>
      <c r="Z1321" s="689">
        <f t="shared" si="89"/>
        <v>2.0000000000003126E-2</v>
      </c>
      <c r="AA1321" s="689">
        <f t="shared" si="91"/>
        <v>3.0000000000001137E-2</v>
      </c>
      <c r="AB1321" s="683">
        <f t="shared" si="91"/>
        <v>8.0000000000001847E-2</v>
      </c>
      <c r="AC1321" s="689">
        <f t="shared" si="91"/>
        <v>0</v>
      </c>
      <c r="AD1321" s="689">
        <f t="shared" si="90"/>
        <v>2.9999999999997584E-2</v>
      </c>
      <c r="AE1321" s="689">
        <f t="shared" si="90"/>
        <v>0</v>
      </c>
      <c r="AF1321" s="689">
        <f t="shared" si="90"/>
        <v>0.31000000000000227</v>
      </c>
      <c r="AG1321" s="689">
        <f t="shared" si="90"/>
        <v>1.9999999999999574E-2</v>
      </c>
      <c r="AH1321" s="689">
        <f t="shared" si="90"/>
        <v>8.9999999999999858E-2</v>
      </c>
      <c r="AI1321" s="689">
        <f t="shared" si="90"/>
        <v>0.15999999999999659</v>
      </c>
      <c r="AJ1321" s="10"/>
      <c r="AK1321" s="10"/>
      <c r="AL1321" s="10"/>
      <c r="AM1321" s="10"/>
      <c r="AN1321" s="10"/>
      <c r="AO1321" s="10"/>
      <c r="AP1321" s="10"/>
      <c r="AQ1321" s="10"/>
      <c r="AR1321" s="10"/>
      <c r="AS1321" s="10"/>
      <c r="AT1321" s="10"/>
      <c r="AU1321" s="10"/>
      <c r="AV1321" s="10"/>
      <c r="AW1321" s="10"/>
      <c r="AX1321" s="10"/>
      <c r="AY1321" s="10"/>
      <c r="AZ1321" s="10"/>
      <c r="BA1321" s="10"/>
      <c r="BB1321" s="10"/>
      <c r="BC1321" s="10"/>
      <c r="BD1321" s="10"/>
      <c r="BE1321" s="173"/>
    </row>
    <row r="1322" spans="1:57">
      <c r="A1322" s="688">
        <v>0.82291666666666663</v>
      </c>
      <c r="B1322" s="689">
        <v>23.7</v>
      </c>
      <c r="C1322" s="689">
        <v>24.55</v>
      </c>
      <c r="D1322" s="689">
        <v>23.72</v>
      </c>
      <c r="E1322" s="689">
        <v>23.47</v>
      </c>
      <c r="F1322" s="689">
        <v>23.71</v>
      </c>
      <c r="G1322" s="689">
        <v>26.01</v>
      </c>
      <c r="H1322" s="689">
        <v>23.24</v>
      </c>
      <c r="I1322" s="689">
        <v>20.69</v>
      </c>
      <c r="J1322" s="683">
        <v>20.85</v>
      </c>
      <c r="K1322" s="689">
        <v>23.53</v>
      </c>
      <c r="L1322" s="689">
        <v>26.74</v>
      </c>
      <c r="M1322" s="689">
        <v>23.63</v>
      </c>
      <c r="N1322" s="689">
        <v>25.92</v>
      </c>
      <c r="O1322" s="689">
        <v>24.66</v>
      </c>
      <c r="P1322" s="689">
        <v>24.92</v>
      </c>
      <c r="Q1322" s="689">
        <v>20.58</v>
      </c>
      <c r="R1322" s="676"/>
      <c r="S1322" s="694">
        <v>0.82291666666666663</v>
      </c>
      <c r="T1322" s="689">
        <f t="shared" si="89"/>
        <v>9.9999999999980105E-3</v>
      </c>
      <c r="U1322" s="689">
        <f t="shared" si="89"/>
        <v>0</v>
      </c>
      <c r="V1322" s="689">
        <f t="shared" si="89"/>
        <v>0.12999999999999901</v>
      </c>
      <c r="W1322" s="689">
        <f t="shared" si="89"/>
        <v>0</v>
      </c>
      <c r="X1322" s="689">
        <f t="shared" si="89"/>
        <v>0</v>
      </c>
      <c r="Y1322" s="689">
        <f t="shared" si="89"/>
        <v>0</v>
      </c>
      <c r="Z1322" s="689">
        <f t="shared" si="89"/>
        <v>6.9999999999996732E-2</v>
      </c>
      <c r="AA1322" s="689">
        <f t="shared" si="91"/>
        <v>0</v>
      </c>
      <c r="AB1322" s="683">
        <f t="shared" si="91"/>
        <v>0</v>
      </c>
      <c r="AC1322" s="689">
        <f t="shared" si="91"/>
        <v>8.0000000000001847E-2</v>
      </c>
      <c r="AD1322" s="689">
        <f t="shared" si="90"/>
        <v>0</v>
      </c>
      <c r="AE1322" s="689">
        <f t="shared" si="90"/>
        <v>9.9999999999997868E-2</v>
      </c>
      <c r="AF1322" s="689">
        <f t="shared" si="90"/>
        <v>3.0000000000001137E-2</v>
      </c>
      <c r="AG1322" s="689">
        <f t="shared" si="90"/>
        <v>8.0000000000001847E-2</v>
      </c>
      <c r="AH1322" s="689">
        <f t="shared" si="90"/>
        <v>0.10000000000000142</v>
      </c>
      <c r="AI1322" s="689">
        <f t="shared" si="90"/>
        <v>0</v>
      </c>
      <c r="AJ1322" s="10"/>
      <c r="AK1322" s="10"/>
      <c r="AL1322" s="10"/>
      <c r="AM1322" s="10"/>
      <c r="AN1322" s="10"/>
      <c r="AO1322" s="10"/>
      <c r="AP1322" s="10"/>
      <c r="AQ1322" s="10"/>
      <c r="AR1322" s="10"/>
      <c r="AS1322" s="10"/>
      <c r="AT1322" s="10"/>
      <c r="AU1322" s="10"/>
      <c r="AV1322" s="10"/>
      <c r="AW1322" s="10"/>
      <c r="AX1322" s="10"/>
      <c r="AY1322" s="10"/>
      <c r="AZ1322" s="10"/>
      <c r="BA1322" s="10"/>
      <c r="BB1322" s="10"/>
      <c r="BC1322" s="10"/>
      <c r="BD1322" s="10"/>
      <c r="BE1322" s="173"/>
    </row>
    <row r="1323" spans="1:57">
      <c r="A1323" s="688">
        <v>0.82638888888888884</v>
      </c>
      <c r="B1323" s="689">
        <v>23.7</v>
      </c>
      <c r="C1323" s="689">
        <v>24.55</v>
      </c>
      <c r="D1323" s="689">
        <v>23.79</v>
      </c>
      <c r="E1323" s="689">
        <v>23.54</v>
      </c>
      <c r="F1323" s="689">
        <v>23.71</v>
      </c>
      <c r="G1323" s="689">
        <v>26.06</v>
      </c>
      <c r="H1323" s="689">
        <v>23.24</v>
      </c>
      <c r="I1323" s="689">
        <v>20.75</v>
      </c>
      <c r="J1323" s="683">
        <v>20.85</v>
      </c>
      <c r="K1323" s="689">
        <v>23.53</v>
      </c>
      <c r="L1323" s="689">
        <v>26.78</v>
      </c>
      <c r="M1323" s="689">
        <v>23.63</v>
      </c>
      <c r="N1323" s="689">
        <v>25.92</v>
      </c>
      <c r="O1323" s="689">
        <v>24.66</v>
      </c>
      <c r="P1323" s="689">
        <v>24.92</v>
      </c>
      <c r="Q1323" s="689">
        <v>20.61</v>
      </c>
      <c r="R1323" s="676"/>
      <c r="S1323" s="694">
        <v>0.82638888888888884</v>
      </c>
      <c r="T1323" s="689">
        <f t="shared" si="89"/>
        <v>0</v>
      </c>
      <c r="U1323" s="689">
        <f t="shared" si="89"/>
        <v>0</v>
      </c>
      <c r="V1323" s="689">
        <f t="shared" si="89"/>
        <v>7.0000000000000284E-2</v>
      </c>
      <c r="W1323" s="689">
        <f t="shared" si="89"/>
        <v>7.0000000000000284E-2</v>
      </c>
      <c r="X1323" s="689">
        <f t="shared" ref="X1323:AF1369" si="92">F1323-F1322</f>
        <v>0</v>
      </c>
      <c r="Y1323" s="689">
        <f t="shared" si="92"/>
        <v>4.9999999999997158E-2</v>
      </c>
      <c r="Z1323" s="689">
        <f t="shared" si="92"/>
        <v>0</v>
      </c>
      <c r="AA1323" s="689">
        <f t="shared" si="91"/>
        <v>5.9999999999998721E-2</v>
      </c>
      <c r="AB1323" s="683">
        <f t="shared" si="91"/>
        <v>0</v>
      </c>
      <c r="AC1323" s="689">
        <f t="shared" si="91"/>
        <v>0</v>
      </c>
      <c r="AD1323" s="689">
        <f t="shared" si="90"/>
        <v>4.00000000000027E-2</v>
      </c>
      <c r="AE1323" s="689">
        <f t="shared" si="90"/>
        <v>0</v>
      </c>
      <c r="AF1323" s="689">
        <f t="shared" si="90"/>
        <v>0</v>
      </c>
      <c r="AG1323" s="689">
        <f t="shared" si="90"/>
        <v>0</v>
      </c>
      <c r="AH1323" s="689">
        <f t="shared" si="90"/>
        <v>0</v>
      </c>
      <c r="AI1323" s="689">
        <f t="shared" si="90"/>
        <v>3.0000000000001137E-2</v>
      </c>
      <c r="AJ1323" s="10"/>
      <c r="AK1323" s="10"/>
      <c r="AL1323" s="10"/>
      <c r="AM1323" s="10"/>
      <c r="AN1323" s="10"/>
      <c r="AO1323" s="10"/>
      <c r="AP1323" s="10"/>
      <c r="AQ1323" s="10"/>
      <c r="AR1323" s="10"/>
      <c r="AS1323" s="10"/>
      <c r="AT1323" s="10"/>
      <c r="AU1323" s="10"/>
      <c r="AV1323" s="10"/>
      <c r="AW1323" s="10"/>
      <c r="AX1323" s="10"/>
      <c r="AY1323" s="10"/>
      <c r="AZ1323" s="10"/>
      <c r="BA1323" s="10"/>
      <c r="BB1323" s="10"/>
      <c r="BC1323" s="10"/>
      <c r="BD1323" s="10"/>
      <c r="BE1323" s="173"/>
    </row>
    <row r="1324" spans="1:57" ht="16" thickBot="1">
      <c r="A1324" s="688">
        <v>0.82986111111111116</v>
      </c>
      <c r="B1324" s="689">
        <v>23.7</v>
      </c>
      <c r="C1324" s="689">
        <v>24.55</v>
      </c>
      <c r="D1324" s="689">
        <v>23.82</v>
      </c>
      <c r="E1324" s="689">
        <v>23.54</v>
      </c>
      <c r="F1324" s="689">
        <v>23.71</v>
      </c>
      <c r="G1324" s="689">
        <v>26.06</v>
      </c>
      <c r="H1324" s="689">
        <v>23.34</v>
      </c>
      <c r="I1324" s="689">
        <v>20.81</v>
      </c>
      <c r="J1324" s="683">
        <v>20.97</v>
      </c>
      <c r="K1324" s="689">
        <v>23.57</v>
      </c>
      <c r="L1324" s="689">
        <v>26.78</v>
      </c>
      <c r="M1324" s="689">
        <v>23.63</v>
      </c>
      <c r="N1324" s="689">
        <v>25.92</v>
      </c>
      <c r="O1324" s="689">
        <v>24.66</v>
      </c>
      <c r="P1324" s="689">
        <v>24.94</v>
      </c>
      <c r="Q1324" s="689">
        <v>20.61</v>
      </c>
      <c r="R1324" s="676"/>
      <c r="S1324" s="694">
        <v>0.82986111111111116</v>
      </c>
      <c r="T1324" s="689">
        <f t="shared" ref="T1324:AF1375" si="93">B1324-B1323</f>
        <v>0</v>
      </c>
      <c r="U1324" s="689">
        <f t="shared" si="93"/>
        <v>0</v>
      </c>
      <c r="V1324" s="689">
        <f t="shared" si="93"/>
        <v>3.0000000000001137E-2</v>
      </c>
      <c r="W1324" s="689">
        <f t="shared" si="93"/>
        <v>0</v>
      </c>
      <c r="X1324" s="689">
        <f t="shared" si="92"/>
        <v>0</v>
      </c>
      <c r="Y1324" s="689">
        <f t="shared" si="92"/>
        <v>0</v>
      </c>
      <c r="Z1324" s="689">
        <f t="shared" si="92"/>
        <v>0.10000000000000142</v>
      </c>
      <c r="AA1324" s="689">
        <f t="shared" si="91"/>
        <v>5.9999999999998721E-2</v>
      </c>
      <c r="AB1324" s="683">
        <f t="shared" si="91"/>
        <v>0.11999999999999744</v>
      </c>
      <c r="AC1324" s="689">
        <f t="shared" si="91"/>
        <v>3.9999999999999147E-2</v>
      </c>
      <c r="AD1324" s="689">
        <f t="shared" si="90"/>
        <v>0</v>
      </c>
      <c r="AE1324" s="689">
        <f t="shared" si="90"/>
        <v>0</v>
      </c>
      <c r="AF1324" s="689">
        <f t="shared" si="90"/>
        <v>0</v>
      </c>
      <c r="AG1324" s="689">
        <f t="shared" si="90"/>
        <v>0</v>
      </c>
      <c r="AH1324" s="689">
        <f t="shared" si="90"/>
        <v>1.9999999999999574E-2</v>
      </c>
      <c r="AI1324" s="689">
        <f t="shared" si="90"/>
        <v>0</v>
      </c>
      <c r="AJ1324" s="10"/>
      <c r="AK1324" s="10"/>
      <c r="AL1324" s="10"/>
      <c r="AM1324" s="10"/>
      <c r="AN1324" s="10"/>
      <c r="AO1324" s="10"/>
      <c r="AP1324" s="10"/>
      <c r="AQ1324" s="10"/>
      <c r="AR1324" s="10"/>
      <c r="AS1324" s="10"/>
      <c r="AT1324" s="10"/>
      <c r="AU1324" s="10"/>
      <c r="AV1324" s="10"/>
      <c r="AW1324" s="10"/>
      <c r="AX1324" s="10"/>
      <c r="AY1324" s="10"/>
      <c r="AZ1324" s="10"/>
      <c r="BA1324" s="10"/>
      <c r="BB1324" s="10"/>
      <c r="BC1324" s="10"/>
      <c r="BD1324" s="10"/>
      <c r="BE1324" s="173"/>
    </row>
    <row r="1325" spans="1:57" ht="16" thickTop="1">
      <c r="A1325" s="693">
        <v>0.83333333333333337</v>
      </c>
      <c r="B1325" s="685">
        <v>23.7</v>
      </c>
      <c r="C1325" s="685">
        <v>24.55</v>
      </c>
      <c r="D1325" s="685">
        <v>23.82</v>
      </c>
      <c r="E1325" s="685">
        <v>23.54</v>
      </c>
      <c r="F1325" s="685">
        <v>23.71</v>
      </c>
      <c r="G1325" s="685">
        <v>26.11</v>
      </c>
      <c r="H1325" s="685">
        <v>23.37</v>
      </c>
      <c r="I1325" s="685">
        <v>20.81</v>
      </c>
      <c r="J1325" s="686">
        <v>20.97</v>
      </c>
      <c r="K1325" s="685">
        <v>23.66</v>
      </c>
      <c r="L1325" s="685">
        <v>26.85</v>
      </c>
      <c r="M1325" s="685">
        <v>23.64</v>
      </c>
      <c r="N1325" s="685">
        <v>25.92</v>
      </c>
      <c r="O1325" s="685">
        <v>24.66</v>
      </c>
      <c r="P1325" s="685">
        <v>24.94</v>
      </c>
      <c r="Q1325" s="685">
        <v>20.61</v>
      </c>
      <c r="R1325" s="676"/>
      <c r="S1325" s="684">
        <v>0.83333333333333337</v>
      </c>
      <c r="T1325" s="685">
        <f t="shared" si="93"/>
        <v>0</v>
      </c>
      <c r="U1325" s="685">
        <f t="shared" si="93"/>
        <v>0</v>
      </c>
      <c r="V1325" s="685">
        <f t="shared" si="93"/>
        <v>0</v>
      </c>
      <c r="W1325" s="685">
        <f t="shared" si="93"/>
        <v>0</v>
      </c>
      <c r="X1325" s="685">
        <f t="shared" si="92"/>
        <v>0</v>
      </c>
      <c r="Y1325" s="685">
        <f t="shared" si="92"/>
        <v>5.0000000000000711E-2</v>
      </c>
      <c r="Z1325" s="685">
        <f t="shared" si="92"/>
        <v>3.0000000000001137E-2</v>
      </c>
      <c r="AA1325" s="685">
        <f t="shared" si="91"/>
        <v>0</v>
      </c>
      <c r="AB1325" s="686">
        <f t="shared" si="91"/>
        <v>0</v>
      </c>
      <c r="AC1325" s="685">
        <f t="shared" si="91"/>
        <v>8.9999999999999858E-2</v>
      </c>
      <c r="AD1325" s="685">
        <f t="shared" si="90"/>
        <v>7.0000000000000284E-2</v>
      </c>
      <c r="AE1325" s="685">
        <f t="shared" si="90"/>
        <v>1.0000000000001563E-2</v>
      </c>
      <c r="AF1325" s="685">
        <f t="shared" si="90"/>
        <v>0</v>
      </c>
      <c r="AG1325" s="685">
        <f t="shared" si="90"/>
        <v>0</v>
      </c>
      <c r="AH1325" s="685">
        <f t="shared" si="90"/>
        <v>0</v>
      </c>
      <c r="AI1325" s="685">
        <f t="shared" si="90"/>
        <v>0</v>
      </c>
      <c r="AJ1325" s="10"/>
      <c r="AK1325" s="10"/>
      <c r="AL1325" s="10"/>
      <c r="AM1325" s="10"/>
      <c r="AN1325" s="10"/>
      <c r="AO1325" s="10"/>
      <c r="AP1325" s="10"/>
      <c r="AQ1325" s="10"/>
      <c r="AR1325" s="10"/>
      <c r="AS1325" s="10"/>
      <c r="AT1325" s="10"/>
      <c r="AU1325" s="10"/>
      <c r="AV1325" s="10"/>
      <c r="AW1325" s="10"/>
      <c r="AX1325" s="10"/>
      <c r="AY1325" s="10"/>
      <c r="AZ1325" s="10"/>
      <c r="BA1325" s="10"/>
      <c r="BB1325" s="10"/>
      <c r="BC1325" s="10"/>
      <c r="BD1325" s="10"/>
      <c r="BE1325" s="173"/>
    </row>
    <row r="1326" spans="1:57">
      <c r="A1326" s="688">
        <v>0.83680555555555547</v>
      </c>
      <c r="B1326" s="689">
        <v>23.7</v>
      </c>
      <c r="C1326" s="689">
        <v>24.55</v>
      </c>
      <c r="D1326" s="689">
        <v>23.82</v>
      </c>
      <c r="E1326" s="689">
        <v>23.56</v>
      </c>
      <c r="F1326" s="689">
        <v>23.71</v>
      </c>
      <c r="G1326" s="689">
        <v>26.11</v>
      </c>
      <c r="H1326" s="689">
        <v>23.44</v>
      </c>
      <c r="I1326" s="689">
        <v>20.81</v>
      </c>
      <c r="J1326" s="683">
        <v>20.97</v>
      </c>
      <c r="K1326" s="689">
        <v>23.66</v>
      </c>
      <c r="L1326" s="689">
        <v>26.88</v>
      </c>
      <c r="M1326" s="689">
        <v>23.64</v>
      </c>
      <c r="N1326" s="689">
        <v>25.92</v>
      </c>
      <c r="O1326" s="689">
        <v>24.66</v>
      </c>
      <c r="P1326" s="689">
        <v>24.94</v>
      </c>
      <c r="Q1326" s="689">
        <v>20.61</v>
      </c>
      <c r="R1326" s="676"/>
      <c r="S1326" s="694">
        <v>0.83680555555555547</v>
      </c>
      <c r="T1326" s="689">
        <f t="shared" si="93"/>
        <v>0</v>
      </c>
      <c r="U1326" s="689">
        <f t="shared" si="93"/>
        <v>0</v>
      </c>
      <c r="V1326" s="689">
        <f t="shared" si="93"/>
        <v>0</v>
      </c>
      <c r="W1326" s="689">
        <f t="shared" si="93"/>
        <v>1.9999999999999574E-2</v>
      </c>
      <c r="X1326" s="689">
        <f t="shared" si="92"/>
        <v>0</v>
      </c>
      <c r="Y1326" s="689">
        <f t="shared" si="92"/>
        <v>0</v>
      </c>
      <c r="Z1326" s="689">
        <f t="shared" si="92"/>
        <v>7.0000000000000284E-2</v>
      </c>
      <c r="AA1326" s="689">
        <f t="shared" si="91"/>
        <v>0</v>
      </c>
      <c r="AB1326" s="683">
        <f t="shared" si="91"/>
        <v>0</v>
      </c>
      <c r="AC1326" s="689">
        <f t="shared" si="91"/>
        <v>0</v>
      </c>
      <c r="AD1326" s="689">
        <f t="shared" si="90"/>
        <v>2.9999999999997584E-2</v>
      </c>
      <c r="AE1326" s="689">
        <f t="shared" si="90"/>
        <v>0</v>
      </c>
      <c r="AF1326" s="689">
        <f t="shared" si="90"/>
        <v>0</v>
      </c>
      <c r="AG1326" s="689">
        <f t="shared" si="90"/>
        <v>0</v>
      </c>
      <c r="AH1326" s="689">
        <f t="shared" si="90"/>
        <v>0</v>
      </c>
      <c r="AI1326" s="689">
        <f t="shared" si="90"/>
        <v>0</v>
      </c>
      <c r="AJ1326" s="10"/>
      <c r="AK1326" s="10"/>
      <c r="AL1326" s="10"/>
      <c r="AM1326" s="10"/>
      <c r="AN1326" s="10"/>
      <c r="AO1326" s="10"/>
      <c r="AP1326" s="10"/>
      <c r="AQ1326" s="10"/>
      <c r="AR1326" s="10"/>
      <c r="AS1326" s="10"/>
      <c r="AT1326" s="10"/>
      <c r="AU1326" s="10"/>
      <c r="AV1326" s="10"/>
      <c r="AW1326" s="10"/>
      <c r="AX1326" s="10"/>
      <c r="AY1326" s="10"/>
      <c r="AZ1326" s="10"/>
      <c r="BA1326" s="10"/>
      <c r="BB1326" s="10"/>
      <c r="BC1326" s="10"/>
      <c r="BD1326" s="10"/>
      <c r="BE1326" s="173"/>
    </row>
    <row r="1327" spans="1:57">
      <c r="A1327" s="688">
        <v>0.84027777777777779</v>
      </c>
      <c r="B1327" s="689">
        <v>23.7</v>
      </c>
      <c r="C1327" s="689">
        <v>24.66</v>
      </c>
      <c r="D1327" s="689">
        <v>23.86</v>
      </c>
      <c r="E1327" s="689">
        <v>23.56</v>
      </c>
      <c r="F1327" s="689">
        <v>23.71</v>
      </c>
      <c r="G1327" s="689">
        <v>26.11</v>
      </c>
      <c r="H1327" s="689">
        <v>23.44</v>
      </c>
      <c r="I1327" s="689">
        <v>20.81</v>
      </c>
      <c r="J1327" s="683">
        <v>20.97</v>
      </c>
      <c r="K1327" s="689">
        <v>23.66</v>
      </c>
      <c r="L1327" s="689">
        <v>26.88</v>
      </c>
      <c r="M1327" s="689">
        <v>23.65</v>
      </c>
      <c r="N1327" s="689">
        <v>25.92</v>
      </c>
      <c r="O1327" s="689">
        <v>24.76</v>
      </c>
      <c r="P1327" s="689">
        <v>24.94</v>
      </c>
      <c r="Q1327" s="689">
        <v>20.61</v>
      </c>
      <c r="R1327" s="676"/>
      <c r="S1327" s="694">
        <v>0.84027777777777779</v>
      </c>
      <c r="T1327" s="689">
        <f t="shared" si="93"/>
        <v>0</v>
      </c>
      <c r="U1327" s="689">
        <f t="shared" si="93"/>
        <v>0.10999999999999943</v>
      </c>
      <c r="V1327" s="689">
        <f t="shared" si="93"/>
        <v>3.9999999999999147E-2</v>
      </c>
      <c r="W1327" s="689">
        <f t="shared" si="93"/>
        <v>0</v>
      </c>
      <c r="X1327" s="689">
        <f t="shared" si="92"/>
        <v>0</v>
      </c>
      <c r="Y1327" s="689">
        <f t="shared" si="92"/>
        <v>0</v>
      </c>
      <c r="Z1327" s="689">
        <f t="shared" si="92"/>
        <v>0</v>
      </c>
      <c r="AA1327" s="689">
        <f t="shared" si="91"/>
        <v>0</v>
      </c>
      <c r="AB1327" s="683">
        <f t="shared" si="91"/>
        <v>0</v>
      </c>
      <c r="AC1327" s="689">
        <f t="shared" si="91"/>
        <v>0</v>
      </c>
      <c r="AD1327" s="689">
        <f t="shared" si="91"/>
        <v>0</v>
      </c>
      <c r="AE1327" s="689">
        <f t="shared" si="91"/>
        <v>9.9999999999980105E-3</v>
      </c>
      <c r="AF1327" s="689">
        <f t="shared" si="91"/>
        <v>0</v>
      </c>
      <c r="AG1327" s="689">
        <f t="shared" si="91"/>
        <v>0.10000000000000142</v>
      </c>
      <c r="AH1327" s="689">
        <f t="shared" si="91"/>
        <v>0</v>
      </c>
      <c r="AI1327" s="689">
        <f t="shared" si="91"/>
        <v>0</v>
      </c>
      <c r="AJ1327" s="10"/>
      <c r="AK1327" s="10"/>
      <c r="AL1327" s="10"/>
      <c r="AM1327" s="10"/>
      <c r="AN1327" s="10"/>
      <c r="AO1327" s="10"/>
      <c r="AP1327" s="10"/>
      <c r="AQ1327" s="10"/>
      <c r="AR1327" s="10"/>
      <c r="AS1327" s="10"/>
      <c r="AT1327" s="10"/>
      <c r="AU1327" s="10"/>
      <c r="AV1327" s="10"/>
      <c r="AW1327" s="10"/>
      <c r="AX1327" s="10"/>
      <c r="AY1327" s="10"/>
      <c r="AZ1327" s="10"/>
      <c r="BA1327" s="10"/>
      <c r="BB1327" s="10"/>
      <c r="BC1327" s="10"/>
      <c r="BD1327" s="10"/>
      <c r="BE1327" s="173"/>
    </row>
    <row r="1328" spans="1:57">
      <c r="A1328" s="688">
        <v>0.84375</v>
      </c>
      <c r="B1328" s="689">
        <v>23.7</v>
      </c>
      <c r="C1328" s="689">
        <v>24.66</v>
      </c>
      <c r="D1328" s="689">
        <v>23.89</v>
      </c>
      <c r="E1328" s="689">
        <v>23.68</v>
      </c>
      <c r="F1328" s="689">
        <v>23.71</v>
      </c>
      <c r="G1328" s="689">
        <v>26.14</v>
      </c>
      <c r="H1328" s="689">
        <v>23.44</v>
      </c>
      <c r="I1328" s="689">
        <v>20.81</v>
      </c>
      <c r="J1328" s="683">
        <v>20.97</v>
      </c>
      <c r="K1328" s="689">
        <v>23.67</v>
      </c>
      <c r="L1328" s="689">
        <v>26.94</v>
      </c>
      <c r="M1328" s="689">
        <v>23.7</v>
      </c>
      <c r="N1328" s="689">
        <v>25.92</v>
      </c>
      <c r="O1328" s="689">
        <v>24.76</v>
      </c>
      <c r="P1328" s="689">
        <v>25</v>
      </c>
      <c r="Q1328" s="689">
        <v>20.61</v>
      </c>
      <c r="R1328" s="676"/>
      <c r="S1328" s="694">
        <v>0.84375</v>
      </c>
      <c r="T1328" s="689">
        <f t="shared" si="93"/>
        <v>0</v>
      </c>
      <c r="U1328" s="689">
        <f t="shared" si="93"/>
        <v>0</v>
      </c>
      <c r="V1328" s="689">
        <f t="shared" si="93"/>
        <v>3.0000000000001137E-2</v>
      </c>
      <c r="W1328" s="689">
        <f t="shared" si="93"/>
        <v>0.12000000000000099</v>
      </c>
      <c r="X1328" s="689">
        <f t="shared" si="92"/>
        <v>0</v>
      </c>
      <c r="Y1328" s="689">
        <f t="shared" si="92"/>
        <v>3.0000000000001137E-2</v>
      </c>
      <c r="Z1328" s="689">
        <f t="shared" si="92"/>
        <v>0</v>
      </c>
      <c r="AA1328" s="689">
        <f t="shared" si="91"/>
        <v>0</v>
      </c>
      <c r="AB1328" s="683">
        <f t="shared" si="91"/>
        <v>0</v>
      </c>
      <c r="AC1328" s="689">
        <f t="shared" si="91"/>
        <v>1.0000000000001563E-2</v>
      </c>
      <c r="AD1328" s="689">
        <f t="shared" si="91"/>
        <v>6.0000000000002274E-2</v>
      </c>
      <c r="AE1328" s="689">
        <f t="shared" si="91"/>
        <v>5.0000000000000711E-2</v>
      </c>
      <c r="AF1328" s="689">
        <f t="shared" si="91"/>
        <v>0</v>
      </c>
      <c r="AG1328" s="689">
        <f t="shared" si="91"/>
        <v>0</v>
      </c>
      <c r="AH1328" s="689">
        <f t="shared" si="91"/>
        <v>5.9999999999998721E-2</v>
      </c>
      <c r="AI1328" s="689">
        <f t="shared" si="91"/>
        <v>0</v>
      </c>
      <c r="AJ1328" s="10"/>
      <c r="AK1328" s="10"/>
      <c r="AL1328" s="10"/>
      <c r="AM1328" s="10"/>
      <c r="AN1328" s="10"/>
      <c r="AO1328" s="10"/>
      <c r="AP1328" s="10"/>
      <c r="AQ1328" s="10"/>
      <c r="AR1328" s="10"/>
      <c r="AS1328" s="10"/>
      <c r="AT1328" s="10"/>
      <c r="AU1328" s="10"/>
      <c r="AV1328" s="10"/>
      <c r="AW1328" s="10"/>
      <c r="AX1328" s="10"/>
      <c r="AY1328" s="10"/>
      <c r="AZ1328" s="10"/>
      <c r="BA1328" s="10"/>
      <c r="BB1328" s="10"/>
      <c r="BC1328" s="10"/>
      <c r="BD1328" s="10"/>
      <c r="BE1328" s="173"/>
    </row>
    <row r="1329" spans="1:57">
      <c r="A1329" s="688">
        <v>0.84722222222222221</v>
      </c>
      <c r="B1329" s="689">
        <v>23.7</v>
      </c>
      <c r="C1329" s="689">
        <v>24.69</v>
      </c>
      <c r="D1329" s="689">
        <v>23.89</v>
      </c>
      <c r="E1329" s="689">
        <v>23.68</v>
      </c>
      <c r="F1329" s="689">
        <v>23.71</v>
      </c>
      <c r="G1329" s="689">
        <v>26.21</v>
      </c>
      <c r="H1329" s="689">
        <v>23.51</v>
      </c>
      <c r="I1329" s="689">
        <v>20.81</v>
      </c>
      <c r="J1329" s="683">
        <v>20.97</v>
      </c>
      <c r="K1329" s="689">
        <v>23.67</v>
      </c>
      <c r="L1329" s="689">
        <v>26.98</v>
      </c>
      <c r="M1329" s="689">
        <v>23.71</v>
      </c>
      <c r="N1329" s="689">
        <v>25.92</v>
      </c>
      <c r="O1329" s="689">
        <v>24.76</v>
      </c>
      <c r="P1329" s="689">
        <v>25.03</v>
      </c>
      <c r="Q1329" s="689">
        <v>20.61</v>
      </c>
      <c r="R1329" s="676"/>
      <c r="S1329" s="694">
        <v>0.84722222222222221</v>
      </c>
      <c r="T1329" s="689">
        <f t="shared" si="93"/>
        <v>0</v>
      </c>
      <c r="U1329" s="689">
        <f t="shared" si="93"/>
        <v>3.0000000000001137E-2</v>
      </c>
      <c r="V1329" s="689">
        <f t="shared" si="93"/>
        <v>0</v>
      </c>
      <c r="W1329" s="689">
        <f t="shared" si="93"/>
        <v>0</v>
      </c>
      <c r="X1329" s="689">
        <f t="shared" si="92"/>
        <v>0</v>
      </c>
      <c r="Y1329" s="689">
        <f t="shared" si="92"/>
        <v>7.0000000000000284E-2</v>
      </c>
      <c r="Z1329" s="689">
        <f t="shared" si="92"/>
        <v>7.0000000000000284E-2</v>
      </c>
      <c r="AA1329" s="689">
        <f t="shared" si="91"/>
        <v>0</v>
      </c>
      <c r="AB1329" s="683">
        <f t="shared" si="91"/>
        <v>0</v>
      </c>
      <c r="AC1329" s="689">
        <f t="shared" si="91"/>
        <v>0</v>
      </c>
      <c r="AD1329" s="689">
        <f t="shared" si="91"/>
        <v>3.9999999999999147E-2</v>
      </c>
      <c r="AE1329" s="689">
        <f t="shared" si="91"/>
        <v>1.0000000000001563E-2</v>
      </c>
      <c r="AF1329" s="689">
        <f t="shared" si="91"/>
        <v>0</v>
      </c>
      <c r="AG1329" s="689">
        <f t="shared" si="91"/>
        <v>0</v>
      </c>
      <c r="AH1329" s="689">
        <f t="shared" si="91"/>
        <v>3.0000000000001137E-2</v>
      </c>
      <c r="AI1329" s="689">
        <f t="shared" si="91"/>
        <v>0</v>
      </c>
      <c r="AJ1329" s="10"/>
      <c r="AK1329" s="10"/>
      <c r="AL1329" s="10"/>
      <c r="AM1329" s="10"/>
      <c r="AN1329" s="10"/>
      <c r="AO1329" s="10"/>
      <c r="AP1329" s="10"/>
      <c r="AQ1329" s="10"/>
      <c r="AR1329" s="10"/>
      <c r="AS1329" s="10"/>
      <c r="AT1329" s="10"/>
      <c r="AU1329" s="10"/>
      <c r="AV1329" s="10"/>
      <c r="AW1329" s="10"/>
      <c r="AX1329" s="10"/>
      <c r="AY1329" s="10"/>
      <c r="AZ1329" s="10"/>
      <c r="BA1329" s="10"/>
      <c r="BB1329" s="10"/>
      <c r="BC1329" s="10"/>
      <c r="BD1329" s="10"/>
      <c r="BE1329" s="173"/>
    </row>
    <row r="1330" spans="1:57">
      <c r="A1330" s="688">
        <v>0.85069444444444453</v>
      </c>
      <c r="B1330" s="689">
        <v>23.7</v>
      </c>
      <c r="C1330" s="689">
        <v>24.76</v>
      </c>
      <c r="D1330" s="689">
        <v>23.89</v>
      </c>
      <c r="E1330" s="689">
        <v>23.68</v>
      </c>
      <c r="F1330" s="689">
        <v>23.71</v>
      </c>
      <c r="G1330" s="689">
        <v>26.37</v>
      </c>
      <c r="H1330" s="689">
        <v>23.51</v>
      </c>
      <c r="I1330" s="689">
        <v>21.08</v>
      </c>
      <c r="J1330" s="683">
        <v>20.98</v>
      </c>
      <c r="K1330" s="689">
        <v>23.67</v>
      </c>
      <c r="L1330" s="689">
        <v>26.98</v>
      </c>
      <c r="M1330" s="689">
        <v>23.8</v>
      </c>
      <c r="N1330" s="689">
        <v>26.1</v>
      </c>
      <c r="O1330" s="689">
        <v>24.82</v>
      </c>
      <c r="P1330" s="689">
        <v>25.08</v>
      </c>
      <c r="Q1330" s="689">
        <v>20.61</v>
      </c>
      <c r="R1330" s="676"/>
      <c r="S1330" s="694">
        <v>0.85069444444444453</v>
      </c>
      <c r="T1330" s="689">
        <f t="shared" si="93"/>
        <v>0</v>
      </c>
      <c r="U1330" s="689">
        <f t="shared" si="93"/>
        <v>7.0000000000000284E-2</v>
      </c>
      <c r="V1330" s="689">
        <f t="shared" si="93"/>
        <v>0</v>
      </c>
      <c r="W1330" s="689">
        <f t="shared" si="93"/>
        <v>0</v>
      </c>
      <c r="X1330" s="689">
        <f t="shared" si="92"/>
        <v>0</v>
      </c>
      <c r="Y1330" s="689">
        <f t="shared" si="92"/>
        <v>0.16000000000000014</v>
      </c>
      <c r="Z1330" s="689">
        <f t="shared" si="92"/>
        <v>0</v>
      </c>
      <c r="AA1330" s="689">
        <f t="shared" si="91"/>
        <v>0.26999999999999957</v>
      </c>
      <c r="AB1330" s="683">
        <f t="shared" si="91"/>
        <v>1.0000000000001563E-2</v>
      </c>
      <c r="AC1330" s="689">
        <f t="shared" si="91"/>
        <v>0</v>
      </c>
      <c r="AD1330" s="689">
        <f t="shared" si="91"/>
        <v>0</v>
      </c>
      <c r="AE1330" s="689">
        <f t="shared" si="91"/>
        <v>8.9999999999999858E-2</v>
      </c>
      <c r="AF1330" s="689">
        <f t="shared" si="91"/>
        <v>0.17999999999999972</v>
      </c>
      <c r="AG1330" s="689">
        <f t="shared" si="91"/>
        <v>5.9999999999998721E-2</v>
      </c>
      <c r="AH1330" s="689">
        <f t="shared" si="91"/>
        <v>4.9999999999997158E-2</v>
      </c>
      <c r="AI1330" s="689">
        <f t="shared" si="91"/>
        <v>0</v>
      </c>
      <c r="AJ1330" s="10"/>
      <c r="AK1330" s="10"/>
      <c r="AL1330" s="10"/>
      <c r="AM1330" s="10"/>
      <c r="AN1330" s="10"/>
      <c r="AO1330" s="10"/>
      <c r="AP1330" s="10"/>
      <c r="AQ1330" s="10"/>
      <c r="AR1330" s="10"/>
      <c r="AS1330" s="10"/>
      <c r="AT1330" s="10"/>
      <c r="AU1330" s="10"/>
      <c r="AV1330" s="10"/>
      <c r="AW1330" s="10"/>
      <c r="AX1330" s="10"/>
      <c r="AY1330" s="10"/>
      <c r="AZ1330" s="10"/>
      <c r="BA1330" s="10"/>
      <c r="BB1330" s="10"/>
      <c r="BC1330" s="10"/>
      <c r="BD1330" s="10"/>
      <c r="BE1330" s="173"/>
    </row>
    <row r="1331" spans="1:57">
      <c r="A1331" s="688">
        <v>0.85416666666666663</v>
      </c>
      <c r="B1331" s="689">
        <v>23.7</v>
      </c>
      <c r="C1331" s="689">
        <v>24.76</v>
      </c>
      <c r="D1331" s="689">
        <v>24.03</v>
      </c>
      <c r="E1331" s="689">
        <v>23.68</v>
      </c>
      <c r="F1331" s="689">
        <v>23.71</v>
      </c>
      <c r="G1331" s="689">
        <v>26.43</v>
      </c>
      <c r="H1331" s="689">
        <v>23.51</v>
      </c>
      <c r="I1331" s="689">
        <v>21.08</v>
      </c>
      <c r="J1331" s="683">
        <v>21.04</v>
      </c>
      <c r="K1331" s="689">
        <v>23.83</v>
      </c>
      <c r="L1331" s="689">
        <v>26.98</v>
      </c>
      <c r="M1331" s="689">
        <v>23.8</v>
      </c>
      <c r="N1331" s="689">
        <v>26.1</v>
      </c>
      <c r="O1331" s="689">
        <v>24.85</v>
      </c>
      <c r="P1331" s="689">
        <v>25.08</v>
      </c>
      <c r="Q1331" s="689">
        <v>20.68</v>
      </c>
      <c r="R1331" s="676"/>
      <c r="S1331" s="694">
        <v>0.85416666666666663</v>
      </c>
      <c r="T1331" s="689">
        <f t="shared" si="93"/>
        <v>0</v>
      </c>
      <c r="U1331" s="689">
        <f t="shared" si="93"/>
        <v>0</v>
      </c>
      <c r="V1331" s="689">
        <f t="shared" si="93"/>
        <v>0.14000000000000057</v>
      </c>
      <c r="W1331" s="689">
        <f t="shared" si="93"/>
        <v>0</v>
      </c>
      <c r="X1331" s="689">
        <f t="shared" si="92"/>
        <v>0</v>
      </c>
      <c r="Y1331" s="689">
        <f t="shared" si="92"/>
        <v>5.9999999999998721E-2</v>
      </c>
      <c r="Z1331" s="689">
        <f t="shared" si="92"/>
        <v>0</v>
      </c>
      <c r="AA1331" s="689">
        <f t="shared" si="91"/>
        <v>0</v>
      </c>
      <c r="AB1331" s="683">
        <f t="shared" si="91"/>
        <v>5.9999999999998721E-2</v>
      </c>
      <c r="AC1331" s="689">
        <f t="shared" si="91"/>
        <v>0.15999999999999659</v>
      </c>
      <c r="AD1331" s="689">
        <f t="shared" si="91"/>
        <v>0</v>
      </c>
      <c r="AE1331" s="689">
        <f t="shared" si="91"/>
        <v>0</v>
      </c>
      <c r="AF1331" s="689">
        <f t="shared" si="91"/>
        <v>0</v>
      </c>
      <c r="AG1331" s="689">
        <f t="shared" si="91"/>
        <v>3.0000000000001137E-2</v>
      </c>
      <c r="AH1331" s="689">
        <f t="shared" si="91"/>
        <v>0</v>
      </c>
      <c r="AI1331" s="689">
        <f t="shared" si="91"/>
        <v>7.0000000000000284E-2</v>
      </c>
      <c r="AJ1331" s="10"/>
      <c r="AK1331" s="10"/>
      <c r="AL1331" s="10"/>
      <c r="AM1331" s="10"/>
      <c r="AN1331" s="10"/>
      <c r="AO1331" s="10"/>
      <c r="AP1331" s="10"/>
      <c r="AQ1331" s="10"/>
      <c r="AR1331" s="10"/>
      <c r="AS1331" s="10"/>
      <c r="AT1331" s="10"/>
      <c r="AU1331" s="10"/>
      <c r="AV1331" s="10"/>
      <c r="AW1331" s="10"/>
      <c r="AX1331" s="10"/>
      <c r="AY1331" s="10"/>
      <c r="AZ1331" s="10"/>
      <c r="BA1331" s="10"/>
      <c r="BB1331" s="10"/>
      <c r="BC1331" s="10"/>
      <c r="BD1331" s="10"/>
      <c r="BE1331" s="173"/>
    </row>
    <row r="1332" spans="1:57">
      <c r="A1332" s="688">
        <v>0.85763888888888884</v>
      </c>
      <c r="B1332" s="689">
        <v>23.7</v>
      </c>
      <c r="C1332" s="689">
        <v>24.76</v>
      </c>
      <c r="D1332" s="689">
        <v>24.03</v>
      </c>
      <c r="E1332" s="689">
        <v>23.68</v>
      </c>
      <c r="F1332" s="689">
        <v>23.71</v>
      </c>
      <c r="G1332" s="689">
        <v>26.43</v>
      </c>
      <c r="H1332" s="689">
        <v>23.51</v>
      </c>
      <c r="I1332" s="689">
        <v>21.11</v>
      </c>
      <c r="J1332" s="683">
        <v>21.04</v>
      </c>
      <c r="K1332" s="689">
        <v>23.83</v>
      </c>
      <c r="L1332" s="689">
        <v>27.04</v>
      </c>
      <c r="M1332" s="689">
        <v>23.8</v>
      </c>
      <c r="N1332" s="689">
        <v>26.1</v>
      </c>
      <c r="O1332" s="689">
        <v>24.89</v>
      </c>
      <c r="P1332" s="689">
        <v>25.16</v>
      </c>
      <c r="Q1332" s="689">
        <v>20.71</v>
      </c>
      <c r="R1332" s="676"/>
      <c r="S1332" s="694">
        <v>0.85763888888888884</v>
      </c>
      <c r="T1332" s="689">
        <f t="shared" si="93"/>
        <v>0</v>
      </c>
      <c r="U1332" s="689">
        <f t="shared" si="93"/>
        <v>0</v>
      </c>
      <c r="V1332" s="689">
        <f t="shared" si="93"/>
        <v>0</v>
      </c>
      <c r="W1332" s="689">
        <f t="shared" si="93"/>
        <v>0</v>
      </c>
      <c r="X1332" s="689">
        <f t="shared" si="92"/>
        <v>0</v>
      </c>
      <c r="Y1332" s="689">
        <f t="shared" si="92"/>
        <v>0</v>
      </c>
      <c r="Z1332" s="689">
        <f t="shared" si="92"/>
        <v>0</v>
      </c>
      <c r="AA1332" s="689">
        <f t="shared" si="91"/>
        <v>3.0000000000001137E-2</v>
      </c>
      <c r="AB1332" s="683">
        <f t="shared" si="91"/>
        <v>0</v>
      </c>
      <c r="AC1332" s="689">
        <f t="shared" si="91"/>
        <v>0</v>
      </c>
      <c r="AD1332" s="689">
        <f t="shared" si="91"/>
        <v>5.9999999999998721E-2</v>
      </c>
      <c r="AE1332" s="689">
        <f t="shared" si="91"/>
        <v>0</v>
      </c>
      <c r="AF1332" s="689">
        <f t="shared" si="91"/>
        <v>0</v>
      </c>
      <c r="AG1332" s="689">
        <f t="shared" si="91"/>
        <v>3.9999999999999147E-2</v>
      </c>
      <c r="AH1332" s="689">
        <f t="shared" si="91"/>
        <v>8.0000000000001847E-2</v>
      </c>
      <c r="AI1332" s="689">
        <f t="shared" si="91"/>
        <v>3.0000000000001137E-2</v>
      </c>
      <c r="AJ1332" s="10"/>
      <c r="AK1332" s="10"/>
      <c r="AL1332" s="10"/>
      <c r="AM1332" s="10"/>
      <c r="AN1332" s="10"/>
      <c r="AO1332" s="10"/>
      <c r="AP1332" s="10"/>
      <c r="AQ1332" s="10"/>
      <c r="AR1332" s="10"/>
      <c r="AS1332" s="10"/>
      <c r="AT1332" s="10"/>
      <c r="AU1332" s="10"/>
      <c r="AV1332" s="10"/>
      <c r="AW1332" s="10"/>
      <c r="AX1332" s="10"/>
      <c r="AY1332" s="10"/>
      <c r="AZ1332" s="10"/>
      <c r="BA1332" s="10"/>
      <c r="BB1332" s="10"/>
      <c r="BC1332" s="10"/>
      <c r="BD1332" s="10"/>
      <c r="BE1332" s="173"/>
    </row>
    <row r="1333" spans="1:57">
      <c r="A1333" s="688">
        <v>0.86111111111111116</v>
      </c>
      <c r="B1333" s="689">
        <v>23.7</v>
      </c>
      <c r="C1333" s="689">
        <v>24.76</v>
      </c>
      <c r="D1333" s="689">
        <v>24.06</v>
      </c>
      <c r="E1333" s="689">
        <v>23.68</v>
      </c>
      <c r="F1333" s="689">
        <v>23.71</v>
      </c>
      <c r="G1333" s="689">
        <v>26.43</v>
      </c>
      <c r="H1333" s="689">
        <v>23.52</v>
      </c>
      <c r="I1333" s="689">
        <v>21.11</v>
      </c>
      <c r="J1333" s="683">
        <v>21.09</v>
      </c>
      <c r="K1333" s="689">
        <v>23.86</v>
      </c>
      <c r="L1333" s="689">
        <v>27.04</v>
      </c>
      <c r="M1333" s="689">
        <v>23.88</v>
      </c>
      <c r="N1333" s="689">
        <v>26.1</v>
      </c>
      <c r="O1333" s="689">
        <v>24.92</v>
      </c>
      <c r="P1333" s="689">
        <v>25.19</v>
      </c>
      <c r="Q1333" s="689">
        <v>20.73</v>
      </c>
      <c r="R1333" s="676"/>
      <c r="S1333" s="694">
        <v>0.86111111111111116</v>
      </c>
      <c r="T1333" s="689">
        <f t="shared" si="93"/>
        <v>0</v>
      </c>
      <c r="U1333" s="689">
        <f t="shared" si="93"/>
        <v>0</v>
      </c>
      <c r="V1333" s="689">
        <f t="shared" si="93"/>
        <v>2.9999999999997584E-2</v>
      </c>
      <c r="W1333" s="689">
        <f t="shared" si="93"/>
        <v>0</v>
      </c>
      <c r="X1333" s="689">
        <f t="shared" si="92"/>
        <v>0</v>
      </c>
      <c r="Y1333" s="689">
        <f t="shared" si="92"/>
        <v>0</v>
      </c>
      <c r="Z1333" s="689">
        <f t="shared" si="92"/>
        <v>9.9999999999980105E-3</v>
      </c>
      <c r="AA1333" s="689">
        <f t="shared" si="91"/>
        <v>0</v>
      </c>
      <c r="AB1333" s="683">
        <f t="shared" si="91"/>
        <v>5.0000000000000711E-2</v>
      </c>
      <c r="AC1333" s="689">
        <f t="shared" si="91"/>
        <v>3.0000000000001137E-2</v>
      </c>
      <c r="AD1333" s="689">
        <f t="shared" si="91"/>
        <v>0</v>
      </c>
      <c r="AE1333" s="689">
        <f t="shared" si="91"/>
        <v>7.9999999999998295E-2</v>
      </c>
      <c r="AF1333" s="689">
        <f t="shared" si="91"/>
        <v>0</v>
      </c>
      <c r="AG1333" s="689">
        <f t="shared" si="91"/>
        <v>3.0000000000001137E-2</v>
      </c>
      <c r="AH1333" s="689">
        <f t="shared" si="91"/>
        <v>3.0000000000001137E-2</v>
      </c>
      <c r="AI1333" s="689">
        <f t="shared" si="91"/>
        <v>1.9999999999999574E-2</v>
      </c>
      <c r="AJ1333" s="10"/>
      <c r="AK1333" s="10"/>
      <c r="AL1333" s="10"/>
      <c r="AM1333" s="10"/>
      <c r="AN1333" s="10"/>
      <c r="AO1333" s="10"/>
      <c r="AP1333" s="10"/>
      <c r="AQ1333" s="10"/>
      <c r="AR1333" s="10"/>
      <c r="AS1333" s="10"/>
      <c r="AT1333" s="10"/>
      <c r="AU1333" s="10"/>
      <c r="AV1333" s="10"/>
      <c r="AW1333" s="10"/>
      <c r="AX1333" s="10"/>
      <c r="AY1333" s="10"/>
      <c r="AZ1333" s="10"/>
      <c r="BA1333" s="10"/>
      <c r="BB1333" s="10"/>
      <c r="BC1333" s="10"/>
      <c r="BD1333" s="10"/>
      <c r="BE1333" s="173"/>
    </row>
    <row r="1334" spans="1:57">
      <c r="A1334" s="688">
        <v>0.86458333333333337</v>
      </c>
      <c r="B1334" s="689">
        <v>23.7</v>
      </c>
      <c r="C1334" s="689">
        <v>24.76</v>
      </c>
      <c r="D1334" s="689">
        <v>24.06</v>
      </c>
      <c r="E1334" s="689">
        <v>23.79</v>
      </c>
      <c r="F1334" s="689">
        <v>23.71</v>
      </c>
      <c r="G1334" s="689">
        <v>26.43</v>
      </c>
      <c r="H1334" s="689">
        <v>23.52</v>
      </c>
      <c r="I1334" s="689">
        <v>21.11</v>
      </c>
      <c r="J1334" s="683">
        <v>21.2</v>
      </c>
      <c r="K1334" s="689">
        <v>23.86</v>
      </c>
      <c r="L1334" s="689">
        <v>27.04</v>
      </c>
      <c r="M1334" s="689">
        <v>23.88</v>
      </c>
      <c r="N1334" s="689">
        <v>26.17</v>
      </c>
      <c r="O1334" s="689">
        <v>24.92</v>
      </c>
      <c r="P1334" s="689">
        <v>25.19</v>
      </c>
      <c r="Q1334" s="689">
        <v>20.73</v>
      </c>
      <c r="R1334" s="676"/>
      <c r="S1334" s="694">
        <v>0.86458333333333337</v>
      </c>
      <c r="T1334" s="689">
        <f t="shared" si="93"/>
        <v>0</v>
      </c>
      <c r="U1334" s="689">
        <f t="shared" si="93"/>
        <v>0</v>
      </c>
      <c r="V1334" s="689">
        <f t="shared" si="93"/>
        <v>0</v>
      </c>
      <c r="W1334" s="689">
        <f t="shared" si="93"/>
        <v>0.10999999999999943</v>
      </c>
      <c r="X1334" s="689">
        <f t="shared" si="92"/>
        <v>0</v>
      </c>
      <c r="Y1334" s="689">
        <f t="shared" si="92"/>
        <v>0</v>
      </c>
      <c r="Z1334" s="689">
        <f t="shared" si="92"/>
        <v>0</v>
      </c>
      <c r="AA1334" s="689">
        <f t="shared" si="91"/>
        <v>0</v>
      </c>
      <c r="AB1334" s="683">
        <f t="shared" si="91"/>
        <v>0.10999999999999943</v>
      </c>
      <c r="AC1334" s="689">
        <f t="shared" si="91"/>
        <v>0</v>
      </c>
      <c r="AD1334" s="689">
        <f t="shared" si="91"/>
        <v>0</v>
      </c>
      <c r="AE1334" s="689">
        <f t="shared" si="91"/>
        <v>0</v>
      </c>
      <c r="AF1334" s="689">
        <f t="shared" si="91"/>
        <v>7.0000000000000284E-2</v>
      </c>
      <c r="AG1334" s="689">
        <f t="shared" si="91"/>
        <v>0</v>
      </c>
      <c r="AH1334" s="689">
        <f t="shared" si="91"/>
        <v>0</v>
      </c>
      <c r="AI1334" s="689">
        <f t="shared" si="91"/>
        <v>0</v>
      </c>
      <c r="AJ1334" s="10"/>
      <c r="AK1334" s="10"/>
      <c r="AL1334" s="10"/>
      <c r="AM1334" s="10"/>
      <c r="AN1334" s="10"/>
      <c r="AO1334" s="10"/>
      <c r="AP1334" s="10"/>
      <c r="AQ1334" s="10"/>
      <c r="AR1334" s="10"/>
      <c r="AS1334" s="10"/>
      <c r="AT1334" s="10"/>
      <c r="AU1334" s="10"/>
      <c r="AV1334" s="10"/>
      <c r="AW1334" s="10"/>
      <c r="AX1334" s="10"/>
      <c r="AY1334" s="10"/>
      <c r="AZ1334" s="10"/>
      <c r="BA1334" s="10"/>
      <c r="BB1334" s="10"/>
      <c r="BC1334" s="10"/>
      <c r="BD1334" s="10"/>
      <c r="BE1334" s="173"/>
    </row>
    <row r="1335" spans="1:57">
      <c r="A1335" s="688">
        <v>0.86805555555555547</v>
      </c>
      <c r="B1335" s="689">
        <v>23.7</v>
      </c>
      <c r="C1335" s="689">
        <v>24.94</v>
      </c>
      <c r="D1335" s="689">
        <v>24.06</v>
      </c>
      <c r="E1335" s="689">
        <v>23.82</v>
      </c>
      <c r="F1335" s="689">
        <v>23.78</v>
      </c>
      <c r="G1335" s="689">
        <v>26.43</v>
      </c>
      <c r="H1335" s="689">
        <v>23.52</v>
      </c>
      <c r="I1335" s="689">
        <v>21.11</v>
      </c>
      <c r="J1335" s="683">
        <v>21.2</v>
      </c>
      <c r="K1335" s="689">
        <v>23.86</v>
      </c>
      <c r="L1335" s="689">
        <v>27.04</v>
      </c>
      <c r="M1335" s="689">
        <v>23.89</v>
      </c>
      <c r="N1335" s="689">
        <v>26.27</v>
      </c>
      <c r="O1335" s="689">
        <v>25.02</v>
      </c>
      <c r="P1335" s="689">
        <v>25.19</v>
      </c>
      <c r="Q1335" s="689">
        <v>20.73</v>
      </c>
      <c r="R1335" s="676"/>
      <c r="S1335" s="694">
        <v>0.86805555555555547</v>
      </c>
      <c r="T1335" s="689">
        <f t="shared" si="93"/>
        <v>0</v>
      </c>
      <c r="U1335" s="689">
        <f t="shared" si="93"/>
        <v>0.17999999999999972</v>
      </c>
      <c r="V1335" s="689">
        <f t="shared" si="93"/>
        <v>0</v>
      </c>
      <c r="W1335" s="689">
        <f t="shared" si="93"/>
        <v>3.0000000000001137E-2</v>
      </c>
      <c r="X1335" s="689">
        <f t="shared" si="92"/>
        <v>7.0000000000000284E-2</v>
      </c>
      <c r="Y1335" s="689">
        <f t="shared" si="92"/>
        <v>0</v>
      </c>
      <c r="Z1335" s="689">
        <f t="shared" si="92"/>
        <v>0</v>
      </c>
      <c r="AA1335" s="689">
        <f t="shared" si="91"/>
        <v>0</v>
      </c>
      <c r="AB1335" s="683">
        <f t="shared" si="91"/>
        <v>0</v>
      </c>
      <c r="AC1335" s="689">
        <f t="shared" si="91"/>
        <v>0</v>
      </c>
      <c r="AD1335" s="689">
        <f t="shared" si="91"/>
        <v>0</v>
      </c>
      <c r="AE1335" s="689">
        <f t="shared" si="91"/>
        <v>1.0000000000001563E-2</v>
      </c>
      <c r="AF1335" s="689">
        <f t="shared" si="91"/>
        <v>9.9999999999997868E-2</v>
      </c>
      <c r="AG1335" s="689">
        <f t="shared" si="91"/>
        <v>9.9999999999997868E-2</v>
      </c>
      <c r="AH1335" s="689">
        <f t="shared" si="91"/>
        <v>0</v>
      </c>
      <c r="AI1335" s="689">
        <f t="shared" si="91"/>
        <v>0</v>
      </c>
      <c r="AJ1335" s="10"/>
      <c r="AK1335" s="10"/>
      <c r="AL1335" s="10"/>
      <c r="AM1335" s="10"/>
      <c r="AN1335" s="10"/>
      <c r="AO1335" s="10"/>
      <c r="AP1335" s="10"/>
      <c r="AQ1335" s="10"/>
      <c r="AR1335" s="10"/>
      <c r="AS1335" s="10"/>
      <c r="AT1335" s="10"/>
      <c r="AU1335" s="10"/>
      <c r="AV1335" s="10"/>
      <c r="AW1335" s="10"/>
      <c r="AX1335" s="10"/>
      <c r="AY1335" s="10"/>
      <c r="AZ1335" s="10"/>
      <c r="BA1335" s="10"/>
      <c r="BB1335" s="10"/>
      <c r="BC1335" s="10"/>
      <c r="BD1335" s="10"/>
      <c r="BE1335" s="173"/>
    </row>
    <row r="1336" spans="1:57" ht="16" thickBot="1">
      <c r="A1336" s="688">
        <v>0.87152777777777779</v>
      </c>
      <c r="B1336" s="689">
        <v>23.7</v>
      </c>
      <c r="C1336" s="689">
        <v>24.98</v>
      </c>
      <c r="D1336" s="689">
        <v>24.15</v>
      </c>
      <c r="E1336" s="689">
        <v>23.82</v>
      </c>
      <c r="F1336" s="689">
        <v>23.78</v>
      </c>
      <c r="G1336" s="689">
        <v>26.5</v>
      </c>
      <c r="H1336" s="689">
        <v>23.52</v>
      </c>
      <c r="I1336" s="689">
        <v>21.11</v>
      </c>
      <c r="J1336" s="683">
        <v>21.23</v>
      </c>
      <c r="K1336" s="689">
        <v>23.86</v>
      </c>
      <c r="L1336" s="689">
        <v>27.04</v>
      </c>
      <c r="M1336" s="689">
        <v>23.92</v>
      </c>
      <c r="N1336" s="689">
        <v>26.27</v>
      </c>
      <c r="O1336" s="689">
        <v>25.02</v>
      </c>
      <c r="P1336" s="689">
        <v>25.19</v>
      </c>
      <c r="Q1336" s="689">
        <v>21.05</v>
      </c>
      <c r="R1336" s="676"/>
      <c r="S1336" s="694">
        <v>0.87152777777777779</v>
      </c>
      <c r="T1336" s="689">
        <f t="shared" si="93"/>
        <v>0</v>
      </c>
      <c r="U1336" s="689">
        <f t="shared" si="93"/>
        <v>3.9999999999999147E-2</v>
      </c>
      <c r="V1336" s="689">
        <f t="shared" si="93"/>
        <v>8.9999999999999858E-2</v>
      </c>
      <c r="W1336" s="689">
        <f t="shared" si="93"/>
        <v>0</v>
      </c>
      <c r="X1336" s="689">
        <f t="shared" si="92"/>
        <v>0</v>
      </c>
      <c r="Y1336" s="689">
        <f t="shared" si="92"/>
        <v>7.0000000000000284E-2</v>
      </c>
      <c r="Z1336" s="689">
        <f t="shared" si="92"/>
        <v>0</v>
      </c>
      <c r="AA1336" s="689">
        <f t="shared" si="91"/>
        <v>0</v>
      </c>
      <c r="AB1336" s="683">
        <f t="shared" si="91"/>
        <v>3.0000000000001137E-2</v>
      </c>
      <c r="AC1336" s="689">
        <f t="shared" si="91"/>
        <v>0</v>
      </c>
      <c r="AD1336" s="689">
        <f t="shared" si="91"/>
        <v>0</v>
      </c>
      <c r="AE1336" s="689">
        <f t="shared" si="91"/>
        <v>3.0000000000001137E-2</v>
      </c>
      <c r="AF1336" s="689">
        <f t="shared" si="91"/>
        <v>0</v>
      </c>
      <c r="AG1336" s="689">
        <f t="shared" si="91"/>
        <v>0</v>
      </c>
      <c r="AH1336" s="689">
        <f t="shared" si="91"/>
        <v>0</v>
      </c>
      <c r="AI1336" s="689">
        <f t="shared" si="91"/>
        <v>0.32000000000000028</v>
      </c>
      <c r="AJ1336" s="10"/>
      <c r="AK1336" s="10"/>
      <c r="AL1336" s="10"/>
      <c r="AM1336" s="10"/>
      <c r="AN1336" s="10"/>
      <c r="AO1336" s="10"/>
      <c r="AP1336" s="10"/>
      <c r="AQ1336" s="10"/>
      <c r="AR1336" s="10"/>
      <c r="AS1336" s="10"/>
      <c r="AT1336" s="10"/>
      <c r="AU1336" s="10"/>
      <c r="AV1336" s="10"/>
      <c r="AW1336" s="10"/>
      <c r="AX1336" s="10"/>
      <c r="AY1336" s="10"/>
      <c r="AZ1336" s="10"/>
      <c r="BA1336" s="10"/>
      <c r="BB1336" s="10"/>
      <c r="BC1336" s="10"/>
      <c r="BD1336" s="10"/>
      <c r="BE1336" s="173"/>
    </row>
    <row r="1337" spans="1:57" ht="16" thickTop="1">
      <c r="A1337" s="693">
        <v>0.875</v>
      </c>
      <c r="B1337" s="685">
        <v>23.7</v>
      </c>
      <c r="C1337" s="685">
        <v>24.98</v>
      </c>
      <c r="D1337" s="685">
        <v>24.18</v>
      </c>
      <c r="E1337" s="685">
        <v>23.82</v>
      </c>
      <c r="F1337" s="685">
        <v>23.78</v>
      </c>
      <c r="G1337" s="685">
        <v>26.69</v>
      </c>
      <c r="H1337" s="685">
        <v>23.61</v>
      </c>
      <c r="I1337" s="685">
        <v>21.11</v>
      </c>
      <c r="J1337" s="686">
        <v>21.24</v>
      </c>
      <c r="K1337" s="685">
        <v>23.86</v>
      </c>
      <c r="L1337" s="685">
        <v>27.53</v>
      </c>
      <c r="M1337" s="685">
        <v>23.99</v>
      </c>
      <c r="N1337" s="685">
        <v>26.28</v>
      </c>
      <c r="O1337" s="685">
        <v>25.09</v>
      </c>
      <c r="P1337" s="685">
        <v>25.19</v>
      </c>
      <c r="Q1337" s="685">
        <v>21.05</v>
      </c>
      <c r="R1337" s="676"/>
      <c r="S1337" s="684">
        <v>0.875</v>
      </c>
      <c r="T1337" s="685">
        <f t="shared" si="93"/>
        <v>0</v>
      </c>
      <c r="U1337" s="685">
        <f t="shared" si="93"/>
        <v>0</v>
      </c>
      <c r="V1337" s="685">
        <f t="shared" si="93"/>
        <v>3.0000000000001137E-2</v>
      </c>
      <c r="W1337" s="685">
        <f t="shared" si="93"/>
        <v>0</v>
      </c>
      <c r="X1337" s="685">
        <f t="shared" si="92"/>
        <v>0</v>
      </c>
      <c r="Y1337" s="685">
        <f t="shared" si="92"/>
        <v>0.19000000000000128</v>
      </c>
      <c r="Z1337" s="685">
        <f t="shared" si="92"/>
        <v>8.9999999999999858E-2</v>
      </c>
      <c r="AA1337" s="685">
        <f t="shared" si="91"/>
        <v>0</v>
      </c>
      <c r="AB1337" s="686">
        <f t="shared" si="91"/>
        <v>9.9999999999980105E-3</v>
      </c>
      <c r="AC1337" s="685">
        <f t="shared" si="91"/>
        <v>0</v>
      </c>
      <c r="AD1337" s="685">
        <f t="shared" si="91"/>
        <v>0.49000000000000199</v>
      </c>
      <c r="AE1337" s="685">
        <f t="shared" si="91"/>
        <v>6.9999999999996732E-2</v>
      </c>
      <c r="AF1337" s="685">
        <f t="shared" si="91"/>
        <v>1.0000000000001563E-2</v>
      </c>
      <c r="AG1337" s="685">
        <f t="shared" si="91"/>
        <v>7.0000000000000284E-2</v>
      </c>
      <c r="AH1337" s="685">
        <f t="shared" si="91"/>
        <v>0</v>
      </c>
      <c r="AI1337" s="685">
        <f t="shared" si="91"/>
        <v>0</v>
      </c>
      <c r="AJ1337" s="10"/>
      <c r="AK1337" s="10"/>
      <c r="AL1337" s="10"/>
      <c r="AM1337" s="10"/>
      <c r="AN1337" s="10"/>
      <c r="AO1337" s="10"/>
      <c r="AP1337" s="10"/>
      <c r="AQ1337" s="10"/>
      <c r="AR1337" s="10"/>
      <c r="AS1337" s="10"/>
      <c r="AT1337" s="10"/>
      <c r="AU1337" s="10"/>
      <c r="AV1337" s="10"/>
      <c r="AW1337" s="10"/>
      <c r="AX1337" s="10"/>
      <c r="AY1337" s="10"/>
      <c r="AZ1337" s="10"/>
      <c r="BA1337" s="10"/>
      <c r="BB1337" s="10"/>
      <c r="BC1337" s="10"/>
      <c r="BD1337" s="10"/>
      <c r="BE1337" s="173"/>
    </row>
    <row r="1338" spans="1:57">
      <c r="A1338" s="688">
        <v>0.87847222222222221</v>
      </c>
      <c r="B1338" s="689">
        <v>23.77</v>
      </c>
      <c r="C1338" s="689">
        <v>24.98</v>
      </c>
      <c r="D1338" s="689">
        <v>24.24</v>
      </c>
      <c r="E1338" s="689">
        <v>23.82</v>
      </c>
      <c r="F1338" s="689">
        <v>23.78</v>
      </c>
      <c r="G1338" s="689">
        <v>26.69</v>
      </c>
      <c r="H1338" s="689">
        <v>23.61</v>
      </c>
      <c r="I1338" s="689">
        <v>21.11</v>
      </c>
      <c r="J1338" s="683">
        <v>21.24</v>
      </c>
      <c r="K1338" s="689">
        <v>23.86</v>
      </c>
      <c r="L1338" s="689">
        <v>27.53</v>
      </c>
      <c r="M1338" s="689">
        <v>23.99</v>
      </c>
      <c r="N1338" s="689">
        <v>26.28</v>
      </c>
      <c r="O1338" s="689">
        <v>25.12</v>
      </c>
      <c r="P1338" s="689">
        <v>25.19</v>
      </c>
      <c r="Q1338" s="689">
        <v>21.07</v>
      </c>
      <c r="R1338" s="676"/>
      <c r="S1338" s="694">
        <v>0.87847222222222221</v>
      </c>
      <c r="T1338" s="689">
        <f t="shared" si="93"/>
        <v>7.0000000000000284E-2</v>
      </c>
      <c r="U1338" s="689">
        <f t="shared" si="93"/>
        <v>0</v>
      </c>
      <c r="V1338" s="689">
        <f t="shared" si="93"/>
        <v>5.9999999999998721E-2</v>
      </c>
      <c r="W1338" s="689">
        <f t="shared" si="93"/>
        <v>0</v>
      </c>
      <c r="X1338" s="689">
        <f t="shared" si="92"/>
        <v>0</v>
      </c>
      <c r="Y1338" s="689">
        <f t="shared" si="92"/>
        <v>0</v>
      </c>
      <c r="Z1338" s="689">
        <f t="shared" si="92"/>
        <v>0</v>
      </c>
      <c r="AA1338" s="689">
        <f t="shared" si="91"/>
        <v>0</v>
      </c>
      <c r="AB1338" s="683">
        <f t="shared" si="91"/>
        <v>0</v>
      </c>
      <c r="AC1338" s="689">
        <f t="shared" si="91"/>
        <v>0</v>
      </c>
      <c r="AD1338" s="689">
        <f t="shared" si="91"/>
        <v>0</v>
      </c>
      <c r="AE1338" s="689">
        <f t="shared" si="91"/>
        <v>0</v>
      </c>
      <c r="AF1338" s="689">
        <f t="shared" si="91"/>
        <v>0</v>
      </c>
      <c r="AG1338" s="689">
        <f t="shared" si="91"/>
        <v>3.0000000000001137E-2</v>
      </c>
      <c r="AH1338" s="689">
        <f t="shared" si="91"/>
        <v>0</v>
      </c>
      <c r="AI1338" s="689">
        <f t="shared" si="91"/>
        <v>1.9999999999999574E-2</v>
      </c>
      <c r="AJ1338" s="10"/>
      <c r="AK1338" s="10"/>
      <c r="AL1338" s="10"/>
      <c r="AM1338" s="10"/>
      <c r="AN1338" s="10"/>
      <c r="AO1338" s="10"/>
      <c r="AP1338" s="10"/>
      <c r="AQ1338" s="10"/>
      <c r="AR1338" s="10"/>
      <c r="AS1338" s="10"/>
      <c r="AT1338" s="10"/>
      <c r="AU1338" s="10"/>
      <c r="AV1338" s="10"/>
      <c r="AW1338" s="10"/>
      <c r="AX1338" s="10"/>
      <c r="AY1338" s="10"/>
      <c r="AZ1338" s="10"/>
      <c r="BA1338" s="10"/>
      <c r="BB1338" s="10"/>
      <c r="BC1338" s="10"/>
      <c r="BD1338" s="10"/>
      <c r="BE1338" s="173"/>
    </row>
    <row r="1339" spans="1:57">
      <c r="A1339" s="688">
        <v>0.88194444444444453</v>
      </c>
      <c r="B1339" s="689">
        <v>23.81</v>
      </c>
      <c r="C1339" s="689">
        <v>24.98</v>
      </c>
      <c r="D1339" s="689">
        <v>24.24</v>
      </c>
      <c r="E1339" s="689">
        <v>23.93</v>
      </c>
      <c r="F1339" s="689">
        <v>23.79</v>
      </c>
      <c r="G1339" s="689">
        <v>26.69</v>
      </c>
      <c r="H1339" s="689">
        <v>23.69</v>
      </c>
      <c r="I1339" s="689">
        <v>21.11</v>
      </c>
      <c r="J1339" s="683">
        <v>21.24</v>
      </c>
      <c r="K1339" s="689">
        <v>23.86</v>
      </c>
      <c r="L1339" s="689">
        <v>27.53</v>
      </c>
      <c r="M1339" s="689">
        <v>23.99</v>
      </c>
      <c r="N1339" s="689">
        <v>26.28</v>
      </c>
      <c r="O1339" s="689">
        <v>25.12</v>
      </c>
      <c r="P1339" s="689">
        <v>25.19</v>
      </c>
      <c r="Q1339" s="689">
        <v>21.07</v>
      </c>
      <c r="R1339" s="676"/>
      <c r="S1339" s="694">
        <v>0.88194444444444453</v>
      </c>
      <c r="T1339" s="689">
        <f t="shared" si="93"/>
        <v>3.9999999999999147E-2</v>
      </c>
      <c r="U1339" s="689">
        <f t="shared" si="93"/>
        <v>0</v>
      </c>
      <c r="V1339" s="689">
        <f t="shared" si="93"/>
        <v>0</v>
      </c>
      <c r="W1339" s="689">
        <f t="shared" si="93"/>
        <v>0.10999999999999943</v>
      </c>
      <c r="X1339" s="689">
        <f t="shared" si="92"/>
        <v>9.9999999999980105E-3</v>
      </c>
      <c r="Y1339" s="689">
        <f t="shared" si="92"/>
        <v>0</v>
      </c>
      <c r="Z1339" s="689">
        <f t="shared" si="92"/>
        <v>8.0000000000001847E-2</v>
      </c>
      <c r="AA1339" s="689">
        <f t="shared" si="91"/>
        <v>0</v>
      </c>
      <c r="AB1339" s="683">
        <f t="shared" si="91"/>
        <v>0</v>
      </c>
      <c r="AC1339" s="689">
        <f t="shared" si="91"/>
        <v>0</v>
      </c>
      <c r="AD1339" s="689">
        <f t="shared" si="91"/>
        <v>0</v>
      </c>
      <c r="AE1339" s="689">
        <f t="shared" si="91"/>
        <v>0</v>
      </c>
      <c r="AF1339" s="689">
        <f t="shared" si="91"/>
        <v>0</v>
      </c>
      <c r="AG1339" s="689">
        <f t="shared" si="91"/>
        <v>0</v>
      </c>
      <c r="AH1339" s="689">
        <f t="shared" si="91"/>
        <v>0</v>
      </c>
      <c r="AI1339" s="689">
        <f t="shared" si="91"/>
        <v>0</v>
      </c>
      <c r="AJ1339" s="10"/>
      <c r="AK1339" s="10"/>
      <c r="AL1339" s="10"/>
      <c r="AM1339" s="10"/>
      <c r="AN1339" s="10"/>
      <c r="AO1339" s="10"/>
      <c r="AP1339" s="10"/>
      <c r="AQ1339" s="10"/>
      <c r="AR1339" s="10"/>
      <c r="AS1339" s="10"/>
      <c r="AT1339" s="10"/>
      <c r="AU1339" s="10"/>
      <c r="AV1339" s="10"/>
      <c r="AW1339" s="10"/>
      <c r="AX1339" s="10"/>
      <c r="AY1339" s="10"/>
      <c r="AZ1339" s="10"/>
      <c r="BA1339" s="10"/>
      <c r="BB1339" s="10"/>
      <c r="BC1339" s="10"/>
      <c r="BD1339" s="10"/>
      <c r="BE1339" s="173"/>
    </row>
    <row r="1340" spans="1:57">
      <c r="A1340" s="688">
        <v>0.88541666666666663</v>
      </c>
      <c r="B1340" s="689">
        <v>23.81</v>
      </c>
      <c r="C1340" s="689">
        <v>24.98</v>
      </c>
      <c r="D1340" s="689">
        <v>24.34</v>
      </c>
      <c r="E1340" s="689">
        <v>23.93</v>
      </c>
      <c r="F1340" s="689">
        <v>23.79</v>
      </c>
      <c r="G1340" s="689">
        <v>26.69</v>
      </c>
      <c r="H1340" s="689">
        <v>23.72</v>
      </c>
      <c r="I1340" s="689">
        <v>21.11</v>
      </c>
      <c r="J1340" s="683">
        <v>21.24</v>
      </c>
      <c r="K1340" s="689">
        <v>24.01</v>
      </c>
      <c r="L1340" s="689">
        <v>27.56</v>
      </c>
      <c r="M1340" s="689">
        <v>24.14</v>
      </c>
      <c r="N1340" s="689">
        <v>26.28</v>
      </c>
      <c r="O1340" s="689">
        <v>25.13</v>
      </c>
      <c r="P1340" s="689">
        <v>25.19</v>
      </c>
      <c r="Q1340" s="689">
        <v>21.07</v>
      </c>
      <c r="R1340" s="676"/>
      <c r="S1340" s="694">
        <v>0.88541666666666663</v>
      </c>
      <c r="T1340" s="689">
        <f t="shared" si="93"/>
        <v>0</v>
      </c>
      <c r="U1340" s="689">
        <f t="shared" si="93"/>
        <v>0</v>
      </c>
      <c r="V1340" s="689">
        <f t="shared" si="93"/>
        <v>0.10000000000000142</v>
      </c>
      <c r="W1340" s="689">
        <f t="shared" si="93"/>
        <v>0</v>
      </c>
      <c r="X1340" s="689">
        <f t="shared" si="92"/>
        <v>0</v>
      </c>
      <c r="Y1340" s="689">
        <f t="shared" si="92"/>
        <v>0</v>
      </c>
      <c r="Z1340" s="689">
        <f t="shared" si="92"/>
        <v>2.9999999999997584E-2</v>
      </c>
      <c r="AA1340" s="689">
        <f t="shared" si="91"/>
        <v>0</v>
      </c>
      <c r="AB1340" s="683">
        <f t="shared" si="91"/>
        <v>0</v>
      </c>
      <c r="AC1340" s="689">
        <f t="shared" si="91"/>
        <v>0.15000000000000213</v>
      </c>
      <c r="AD1340" s="689">
        <f t="shared" si="91"/>
        <v>2.9999999999997584E-2</v>
      </c>
      <c r="AE1340" s="689">
        <f t="shared" si="91"/>
        <v>0.15000000000000213</v>
      </c>
      <c r="AF1340" s="689">
        <f t="shared" si="91"/>
        <v>0</v>
      </c>
      <c r="AG1340" s="689">
        <f t="shared" si="91"/>
        <v>9.9999999999980105E-3</v>
      </c>
      <c r="AH1340" s="689">
        <f t="shared" si="91"/>
        <v>0</v>
      </c>
      <c r="AI1340" s="689">
        <f t="shared" si="91"/>
        <v>0</v>
      </c>
      <c r="AJ1340" s="10"/>
      <c r="AK1340" s="10"/>
      <c r="AL1340" s="10"/>
      <c r="AM1340" s="10"/>
      <c r="AN1340" s="10"/>
      <c r="AO1340" s="10"/>
      <c r="AP1340" s="10"/>
      <c r="AQ1340" s="10"/>
      <c r="AR1340" s="10"/>
      <c r="AS1340" s="10"/>
      <c r="AT1340" s="10"/>
      <c r="AU1340" s="10"/>
      <c r="AV1340" s="10"/>
      <c r="AW1340" s="10"/>
      <c r="AX1340" s="10"/>
      <c r="AY1340" s="10"/>
      <c r="AZ1340" s="10"/>
      <c r="BA1340" s="10"/>
      <c r="BB1340" s="10"/>
      <c r="BC1340" s="10"/>
      <c r="BD1340" s="10"/>
      <c r="BE1340" s="173"/>
    </row>
    <row r="1341" spans="1:57">
      <c r="A1341" s="688">
        <v>0.88888888888888884</v>
      </c>
      <c r="B1341" s="689">
        <v>23.81</v>
      </c>
      <c r="C1341" s="689">
        <v>24.98</v>
      </c>
      <c r="D1341" s="689">
        <v>24.37</v>
      </c>
      <c r="E1341" s="689">
        <v>23.93</v>
      </c>
      <c r="F1341" s="689">
        <v>23.92</v>
      </c>
      <c r="G1341" s="689">
        <v>26.69</v>
      </c>
      <c r="H1341" s="689">
        <v>23.72</v>
      </c>
      <c r="I1341" s="689">
        <v>21.11</v>
      </c>
      <c r="J1341" s="683">
        <v>21.41</v>
      </c>
      <c r="K1341" s="689">
        <v>24.05</v>
      </c>
      <c r="L1341" s="689">
        <v>27.56</v>
      </c>
      <c r="M1341" s="689">
        <v>24.14</v>
      </c>
      <c r="N1341" s="689">
        <v>26.28</v>
      </c>
      <c r="O1341" s="689">
        <v>25.13</v>
      </c>
      <c r="P1341" s="689">
        <v>25.19</v>
      </c>
      <c r="Q1341" s="689">
        <v>21.07</v>
      </c>
      <c r="R1341" s="676"/>
      <c r="S1341" s="694">
        <v>0.88888888888888884</v>
      </c>
      <c r="T1341" s="689">
        <f t="shared" si="93"/>
        <v>0</v>
      </c>
      <c r="U1341" s="689">
        <f t="shared" si="93"/>
        <v>0</v>
      </c>
      <c r="V1341" s="689">
        <f t="shared" si="93"/>
        <v>3.0000000000001137E-2</v>
      </c>
      <c r="W1341" s="689">
        <f t="shared" si="93"/>
        <v>0</v>
      </c>
      <c r="X1341" s="689">
        <f t="shared" si="92"/>
        <v>0.13000000000000256</v>
      </c>
      <c r="Y1341" s="689">
        <f t="shared" si="92"/>
        <v>0</v>
      </c>
      <c r="Z1341" s="689">
        <f t="shared" si="92"/>
        <v>0</v>
      </c>
      <c r="AA1341" s="689">
        <f t="shared" si="91"/>
        <v>0</v>
      </c>
      <c r="AB1341" s="683">
        <f t="shared" si="91"/>
        <v>0.17000000000000171</v>
      </c>
      <c r="AC1341" s="689">
        <f t="shared" si="91"/>
        <v>3.9999999999999147E-2</v>
      </c>
      <c r="AD1341" s="689">
        <f t="shared" si="91"/>
        <v>0</v>
      </c>
      <c r="AE1341" s="689">
        <f t="shared" si="91"/>
        <v>0</v>
      </c>
      <c r="AF1341" s="689">
        <f t="shared" si="91"/>
        <v>0</v>
      </c>
      <c r="AG1341" s="689">
        <f t="shared" si="91"/>
        <v>0</v>
      </c>
      <c r="AH1341" s="689">
        <f t="shared" si="91"/>
        <v>0</v>
      </c>
      <c r="AI1341" s="689">
        <f t="shared" si="91"/>
        <v>0</v>
      </c>
      <c r="AJ1341" s="10"/>
      <c r="AK1341" s="10"/>
      <c r="AL1341" s="10"/>
      <c r="AM1341" s="10"/>
      <c r="AN1341" s="10"/>
      <c r="AO1341" s="10"/>
      <c r="AP1341" s="10"/>
      <c r="AQ1341" s="10"/>
      <c r="AR1341" s="10"/>
      <c r="AS1341" s="10"/>
      <c r="AT1341" s="10"/>
      <c r="AU1341" s="10"/>
      <c r="AV1341" s="10"/>
      <c r="AW1341" s="10"/>
      <c r="AX1341" s="10"/>
      <c r="AY1341" s="10"/>
      <c r="AZ1341" s="10"/>
      <c r="BA1341" s="10"/>
      <c r="BB1341" s="10"/>
      <c r="BC1341" s="10"/>
      <c r="BD1341" s="10"/>
      <c r="BE1341" s="173"/>
    </row>
    <row r="1342" spans="1:57">
      <c r="A1342" s="688">
        <v>0.89236111111111116</v>
      </c>
      <c r="B1342" s="689">
        <v>23.81</v>
      </c>
      <c r="C1342" s="689">
        <v>24.98</v>
      </c>
      <c r="D1342" s="689">
        <v>24.37</v>
      </c>
      <c r="E1342" s="689">
        <v>23.93</v>
      </c>
      <c r="F1342" s="689">
        <v>24.01</v>
      </c>
      <c r="G1342" s="689">
        <v>26.7</v>
      </c>
      <c r="H1342" s="689">
        <v>23.72</v>
      </c>
      <c r="I1342" s="689">
        <v>21.2</v>
      </c>
      <c r="J1342" s="683">
        <v>21.69</v>
      </c>
      <c r="K1342" s="689">
        <v>24.05</v>
      </c>
      <c r="L1342" s="689">
        <v>27.56</v>
      </c>
      <c r="M1342" s="689">
        <v>24.15</v>
      </c>
      <c r="N1342" s="689">
        <v>26.28</v>
      </c>
      <c r="O1342" s="689">
        <v>25.14</v>
      </c>
      <c r="P1342" s="689">
        <v>25.24</v>
      </c>
      <c r="Q1342" s="689">
        <v>21.13</v>
      </c>
      <c r="R1342" s="676"/>
      <c r="S1342" s="694">
        <v>0.89236111111111116</v>
      </c>
      <c r="T1342" s="689">
        <f t="shared" si="93"/>
        <v>0</v>
      </c>
      <c r="U1342" s="689">
        <f t="shared" si="93"/>
        <v>0</v>
      </c>
      <c r="V1342" s="689">
        <f t="shared" si="93"/>
        <v>0</v>
      </c>
      <c r="W1342" s="689">
        <f t="shared" si="93"/>
        <v>0</v>
      </c>
      <c r="X1342" s="689">
        <f t="shared" si="92"/>
        <v>8.9999999999999858E-2</v>
      </c>
      <c r="Y1342" s="689">
        <f t="shared" si="92"/>
        <v>9.9999999999980105E-3</v>
      </c>
      <c r="Z1342" s="689">
        <f t="shared" si="92"/>
        <v>0</v>
      </c>
      <c r="AA1342" s="689">
        <f t="shared" si="91"/>
        <v>8.9999999999999858E-2</v>
      </c>
      <c r="AB1342" s="683">
        <f t="shared" si="91"/>
        <v>0.28000000000000114</v>
      </c>
      <c r="AC1342" s="689">
        <f t="shared" si="91"/>
        <v>0</v>
      </c>
      <c r="AD1342" s="689">
        <f t="shared" si="91"/>
        <v>0</v>
      </c>
      <c r="AE1342" s="689">
        <f t="shared" si="91"/>
        <v>9.9999999999980105E-3</v>
      </c>
      <c r="AF1342" s="689">
        <f t="shared" si="91"/>
        <v>0</v>
      </c>
      <c r="AG1342" s="689">
        <f t="shared" si="91"/>
        <v>1.0000000000001563E-2</v>
      </c>
      <c r="AH1342" s="689">
        <f t="shared" si="91"/>
        <v>4.9999999999997158E-2</v>
      </c>
      <c r="AI1342" s="689">
        <f t="shared" si="91"/>
        <v>5.9999999999998721E-2</v>
      </c>
      <c r="AJ1342" s="10"/>
      <c r="AK1342" s="10"/>
      <c r="AL1342" s="10"/>
      <c r="AM1342" s="10"/>
      <c r="AN1342" s="10"/>
      <c r="AO1342" s="10"/>
      <c r="AP1342" s="10"/>
      <c r="AQ1342" s="10"/>
      <c r="AR1342" s="10"/>
      <c r="AS1342" s="10"/>
      <c r="AT1342" s="10"/>
      <c r="AU1342" s="10"/>
      <c r="AV1342" s="10"/>
      <c r="AW1342" s="10"/>
      <c r="AX1342" s="10"/>
      <c r="AY1342" s="10"/>
      <c r="AZ1342" s="10"/>
      <c r="BA1342" s="10"/>
      <c r="BB1342" s="10"/>
      <c r="BC1342" s="10"/>
      <c r="BD1342" s="10"/>
      <c r="BE1342" s="173"/>
    </row>
    <row r="1343" spans="1:57">
      <c r="A1343" s="688">
        <v>0.89583333333333337</v>
      </c>
      <c r="B1343" s="689">
        <v>23.81</v>
      </c>
      <c r="C1343" s="689">
        <v>25.02</v>
      </c>
      <c r="D1343" s="689">
        <v>24.37</v>
      </c>
      <c r="E1343" s="689">
        <v>23.93</v>
      </c>
      <c r="F1343" s="689">
        <v>24.02</v>
      </c>
      <c r="G1343" s="689">
        <v>26.8</v>
      </c>
      <c r="H1343" s="689">
        <v>23.72</v>
      </c>
      <c r="I1343" s="689">
        <v>21.26</v>
      </c>
      <c r="J1343" s="683">
        <v>21.69</v>
      </c>
      <c r="K1343" s="689">
        <v>24.05</v>
      </c>
      <c r="L1343" s="689">
        <v>27.56</v>
      </c>
      <c r="M1343" s="689">
        <v>24.23</v>
      </c>
      <c r="N1343" s="689">
        <v>26.28</v>
      </c>
      <c r="O1343" s="689">
        <v>25.19</v>
      </c>
      <c r="P1343" s="689">
        <v>25.37</v>
      </c>
      <c r="Q1343" s="689">
        <v>21.13</v>
      </c>
      <c r="R1343" s="676"/>
      <c r="S1343" s="694">
        <v>0.89583333333333337</v>
      </c>
      <c r="T1343" s="689">
        <f t="shared" si="93"/>
        <v>0</v>
      </c>
      <c r="U1343" s="689">
        <f t="shared" si="93"/>
        <v>3.9999999999999147E-2</v>
      </c>
      <c r="V1343" s="689">
        <f t="shared" si="93"/>
        <v>0</v>
      </c>
      <c r="W1343" s="689">
        <f t="shared" si="93"/>
        <v>0</v>
      </c>
      <c r="X1343" s="689">
        <f t="shared" si="92"/>
        <v>9.9999999999980105E-3</v>
      </c>
      <c r="Y1343" s="689">
        <f t="shared" si="92"/>
        <v>0.10000000000000142</v>
      </c>
      <c r="Z1343" s="689">
        <f t="shared" si="92"/>
        <v>0</v>
      </c>
      <c r="AA1343" s="689">
        <f t="shared" si="91"/>
        <v>6.0000000000002274E-2</v>
      </c>
      <c r="AB1343" s="683">
        <f t="shared" si="91"/>
        <v>0</v>
      </c>
      <c r="AC1343" s="689">
        <f t="shared" si="91"/>
        <v>0</v>
      </c>
      <c r="AD1343" s="689">
        <f t="shared" si="91"/>
        <v>0</v>
      </c>
      <c r="AE1343" s="689">
        <f t="shared" si="91"/>
        <v>8.0000000000001847E-2</v>
      </c>
      <c r="AF1343" s="689">
        <f t="shared" si="91"/>
        <v>0</v>
      </c>
      <c r="AG1343" s="689">
        <f t="shared" si="91"/>
        <v>5.0000000000000711E-2</v>
      </c>
      <c r="AH1343" s="689">
        <f t="shared" si="91"/>
        <v>0.13000000000000256</v>
      </c>
      <c r="AI1343" s="689">
        <f t="shared" si="91"/>
        <v>0</v>
      </c>
      <c r="AJ1343" s="10"/>
      <c r="AK1343" s="10"/>
      <c r="AL1343" s="10"/>
      <c r="AM1343" s="10"/>
      <c r="AN1343" s="10"/>
      <c r="AO1343" s="10"/>
      <c r="AP1343" s="10"/>
      <c r="AQ1343" s="10"/>
      <c r="AR1343" s="10"/>
      <c r="AS1343" s="10"/>
      <c r="AT1343" s="10"/>
      <c r="AU1343" s="10"/>
      <c r="AV1343" s="10"/>
      <c r="AW1343" s="10"/>
      <c r="AX1343" s="10"/>
      <c r="AY1343" s="10"/>
      <c r="AZ1343" s="10"/>
      <c r="BA1343" s="10"/>
      <c r="BB1343" s="10"/>
      <c r="BC1343" s="10"/>
      <c r="BD1343" s="10"/>
      <c r="BE1343" s="173"/>
    </row>
    <row r="1344" spans="1:57">
      <c r="A1344" s="688">
        <v>0.89930555555555547</v>
      </c>
      <c r="B1344" s="689">
        <v>23.81</v>
      </c>
      <c r="C1344" s="689">
        <v>25.08</v>
      </c>
      <c r="D1344" s="689">
        <v>24.37</v>
      </c>
      <c r="E1344" s="689">
        <v>23.93</v>
      </c>
      <c r="F1344" s="689">
        <v>24.02</v>
      </c>
      <c r="G1344" s="689">
        <v>26.8</v>
      </c>
      <c r="H1344" s="689">
        <v>23.72</v>
      </c>
      <c r="I1344" s="689">
        <v>21.26</v>
      </c>
      <c r="J1344" s="683">
        <v>21.69</v>
      </c>
      <c r="K1344" s="689">
        <v>24.06</v>
      </c>
      <c r="L1344" s="689">
        <v>27.56</v>
      </c>
      <c r="M1344" s="689">
        <v>24.26</v>
      </c>
      <c r="N1344" s="689">
        <v>26.28</v>
      </c>
      <c r="O1344" s="689">
        <v>25.25</v>
      </c>
      <c r="P1344" s="689">
        <v>25.37</v>
      </c>
      <c r="Q1344" s="689">
        <v>21.13</v>
      </c>
      <c r="R1344" s="676"/>
      <c r="S1344" s="694">
        <v>0.89930555555555547</v>
      </c>
      <c r="T1344" s="689">
        <f t="shared" si="93"/>
        <v>0</v>
      </c>
      <c r="U1344" s="689">
        <f t="shared" si="93"/>
        <v>5.9999999999998721E-2</v>
      </c>
      <c r="V1344" s="689">
        <f t="shared" si="93"/>
        <v>0</v>
      </c>
      <c r="W1344" s="689">
        <f t="shared" si="93"/>
        <v>0</v>
      </c>
      <c r="X1344" s="689">
        <f t="shared" si="92"/>
        <v>0</v>
      </c>
      <c r="Y1344" s="689">
        <f t="shared" si="92"/>
        <v>0</v>
      </c>
      <c r="Z1344" s="689">
        <f t="shared" si="92"/>
        <v>0</v>
      </c>
      <c r="AA1344" s="689">
        <f t="shared" si="91"/>
        <v>0</v>
      </c>
      <c r="AB1344" s="683">
        <f t="shared" si="91"/>
        <v>0</v>
      </c>
      <c r="AC1344" s="689">
        <f t="shared" si="91"/>
        <v>9.9999999999980105E-3</v>
      </c>
      <c r="AD1344" s="689">
        <f t="shared" si="91"/>
        <v>0</v>
      </c>
      <c r="AE1344" s="689">
        <f t="shared" si="91"/>
        <v>3.0000000000001137E-2</v>
      </c>
      <c r="AF1344" s="689">
        <f t="shared" si="91"/>
        <v>0</v>
      </c>
      <c r="AG1344" s="689">
        <f t="shared" si="91"/>
        <v>5.9999999999998721E-2</v>
      </c>
      <c r="AH1344" s="689">
        <f t="shared" si="91"/>
        <v>0</v>
      </c>
      <c r="AI1344" s="689">
        <f t="shared" si="91"/>
        <v>0</v>
      </c>
      <c r="AJ1344" s="10"/>
      <c r="AK1344" s="10"/>
      <c r="AL1344" s="10"/>
      <c r="AM1344" s="10"/>
      <c r="AN1344" s="10"/>
      <c r="AO1344" s="10"/>
      <c r="AP1344" s="10"/>
      <c r="AQ1344" s="10"/>
      <c r="AR1344" s="10"/>
      <c r="AS1344" s="10"/>
      <c r="AT1344" s="10"/>
      <c r="AU1344" s="10"/>
      <c r="AV1344" s="10"/>
      <c r="AW1344" s="10"/>
      <c r="AX1344" s="10"/>
      <c r="AY1344" s="10"/>
      <c r="AZ1344" s="10"/>
      <c r="BA1344" s="10"/>
      <c r="BB1344" s="10"/>
      <c r="BC1344" s="10"/>
      <c r="BD1344" s="10"/>
      <c r="BE1344" s="173"/>
    </row>
    <row r="1345" spans="1:57">
      <c r="A1345" s="688">
        <v>0.90277777777777779</v>
      </c>
      <c r="B1345" s="689">
        <v>23.81</v>
      </c>
      <c r="C1345" s="689">
        <v>25.11</v>
      </c>
      <c r="D1345" s="689">
        <v>24.62</v>
      </c>
      <c r="E1345" s="689">
        <v>23.93</v>
      </c>
      <c r="F1345" s="689">
        <v>24.02</v>
      </c>
      <c r="G1345" s="689">
        <v>26.8</v>
      </c>
      <c r="H1345" s="689">
        <v>23.85</v>
      </c>
      <c r="I1345" s="689">
        <v>21.26</v>
      </c>
      <c r="J1345" s="683">
        <v>21.69</v>
      </c>
      <c r="K1345" s="689">
        <v>24.06</v>
      </c>
      <c r="L1345" s="689">
        <v>27.56</v>
      </c>
      <c r="M1345" s="689">
        <v>24.26</v>
      </c>
      <c r="N1345" s="689">
        <v>26.37</v>
      </c>
      <c r="O1345" s="689">
        <v>25.25</v>
      </c>
      <c r="P1345" s="689">
        <v>25.42</v>
      </c>
      <c r="Q1345" s="689">
        <v>21.13</v>
      </c>
      <c r="R1345" s="676"/>
      <c r="S1345" s="694">
        <v>0.90277777777777779</v>
      </c>
      <c r="T1345" s="689">
        <f t="shared" si="93"/>
        <v>0</v>
      </c>
      <c r="U1345" s="689">
        <f t="shared" si="93"/>
        <v>3.0000000000001137E-2</v>
      </c>
      <c r="V1345" s="689">
        <f t="shared" si="93"/>
        <v>0.25</v>
      </c>
      <c r="W1345" s="689">
        <f t="shared" si="93"/>
        <v>0</v>
      </c>
      <c r="X1345" s="689">
        <f t="shared" si="92"/>
        <v>0</v>
      </c>
      <c r="Y1345" s="689">
        <f t="shared" si="92"/>
        <v>0</v>
      </c>
      <c r="Z1345" s="689">
        <f t="shared" si="92"/>
        <v>0.13000000000000256</v>
      </c>
      <c r="AA1345" s="689">
        <f t="shared" si="91"/>
        <v>0</v>
      </c>
      <c r="AB1345" s="683">
        <f t="shared" si="91"/>
        <v>0</v>
      </c>
      <c r="AC1345" s="689">
        <f t="shared" si="91"/>
        <v>0</v>
      </c>
      <c r="AD1345" s="689">
        <f t="shared" si="91"/>
        <v>0</v>
      </c>
      <c r="AE1345" s="689">
        <f t="shared" si="91"/>
        <v>0</v>
      </c>
      <c r="AF1345" s="689">
        <f t="shared" si="91"/>
        <v>8.9999999999999858E-2</v>
      </c>
      <c r="AG1345" s="689">
        <f t="shared" si="91"/>
        <v>0</v>
      </c>
      <c r="AH1345" s="689">
        <f t="shared" si="91"/>
        <v>5.0000000000000711E-2</v>
      </c>
      <c r="AI1345" s="689">
        <f t="shared" si="91"/>
        <v>0</v>
      </c>
      <c r="AJ1345" s="10"/>
      <c r="AK1345" s="10"/>
      <c r="AL1345" s="10"/>
      <c r="AM1345" s="10"/>
      <c r="AN1345" s="10"/>
      <c r="AO1345" s="10"/>
      <c r="AP1345" s="10"/>
      <c r="AQ1345" s="10"/>
      <c r="AR1345" s="10"/>
      <c r="AS1345" s="10"/>
      <c r="AT1345" s="10"/>
      <c r="AU1345" s="10"/>
      <c r="AV1345" s="10"/>
      <c r="AW1345" s="10"/>
      <c r="AX1345" s="10"/>
      <c r="AY1345" s="10"/>
      <c r="AZ1345" s="10"/>
      <c r="BA1345" s="10"/>
      <c r="BB1345" s="10"/>
      <c r="BC1345" s="10"/>
      <c r="BD1345" s="10"/>
      <c r="BE1345" s="173"/>
    </row>
    <row r="1346" spans="1:57">
      <c r="A1346" s="688">
        <v>0.90625</v>
      </c>
      <c r="B1346" s="689">
        <v>23.83</v>
      </c>
      <c r="C1346" s="689">
        <v>25.11</v>
      </c>
      <c r="D1346" s="689">
        <v>24.62</v>
      </c>
      <c r="E1346" s="689">
        <v>23.93</v>
      </c>
      <c r="F1346" s="689">
        <v>24.02</v>
      </c>
      <c r="G1346" s="689">
        <v>26.89</v>
      </c>
      <c r="H1346" s="689">
        <v>23.9</v>
      </c>
      <c r="I1346" s="689">
        <v>21.32</v>
      </c>
      <c r="J1346" s="683">
        <v>21.69</v>
      </c>
      <c r="K1346" s="689">
        <v>24.18</v>
      </c>
      <c r="L1346" s="689">
        <v>27.56</v>
      </c>
      <c r="M1346" s="689">
        <v>24.29</v>
      </c>
      <c r="N1346" s="689">
        <v>26.37</v>
      </c>
      <c r="O1346" s="689">
        <v>25.3</v>
      </c>
      <c r="P1346" s="689">
        <v>25.44</v>
      </c>
      <c r="Q1346" s="689">
        <v>21.13</v>
      </c>
      <c r="R1346" s="676"/>
      <c r="S1346" s="694">
        <v>0.90625</v>
      </c>
      <c r="T1346" s="689">
        <f t="shared" si="93"/>
        <v>1.9999999999999574E-2</v>
      </c>
      <c r="U1346" s="689">
        <f t="shared" si="93"/>
        <v>0</v>
      </c>
      <c r="V1346" s="689">
        <f t="shared" si="93"/>
        <v>0</v>
      </c>
      <c r="W1346" s="689">
        <f t="shared" si="93"/>
        <v>0</v>
      </c>
      <c r="X1346" s="689">
        <f t="shared" si="92"/>
        <v>0</v>
      </c>
      <c r="Y1346" s="689">
        <f t="shared" si="92"/>
        <v>8.9999999999999858E-2</v>
      </c>
      <c r="Z1346" s="689">
        <f t="shared" si="92"/>
        <v>4.9999999999997158E-2</v>
      </c>
      <c r="AA1346" s="689">
        <f t="shared" si="91"/>
        <v>5.9999999999998721E-2</v>
      </c>
      <c r="AB1346" s="683">
        <f t="shared" si="91"/>
        <v>0</v>
      </c>
      <c r="AC1346" s="689">
        <f t="shared" si="91"/>
        <v>0.12000000000000099</v>
      </c>
      <c r="AD1346" s="689">
        <f t="shared" si="91"/>
        <v>0</v>
      </c>
      <c r="AE1346" s="689">
        <f t="shared" si="91"/>
        <v>2.9999999999997584E-2</v>
      </c>
      <c r="AF1346" s="689">
        <f t="shared" si="91"/>
        <v>0</v>
      </c>
      <c r="AG1346" s="689">
        <f t="shared" si="91"/>
        <v>5.0000000000000711E-2</v>
      </c>
      <c r="AH1346" s="689">
        <f t="shared" si="91"/>
        <v>1.9999999999999574E-2</v>
      </c>
      <c r="AI1346" s="689">
        <f t="shared" si="91"/>
        <v>0</v>
      </c>
      <c r="AJ1346" s="10"/>
      <c r="AK1346" s="10"/>
      <c r="AL1346" s="10"/>
      <c r="AM1346" s="10"/>
      <c r="AN1346" s="10"/>
      <c r="AO1346" s="10"/>
      <c r="AP1346" s="10"/>
      <c r="AQ1346" s="10"/>
      <c r="AR1346" s="10"/>
      <c r="AS1346" s="10"/>
      <c r="AT1346" s="10"/>
      <c r="AU1346" s="10"/>
      <c r="AV1346" s="10"/>
      <c r="AW1346" s="10"/>
      <c r="AX1346" s="10"/>
      <c r="AY1346" s="10"/>
      <c r="AZ1346" s="10"/>
      <c r="BA1346" s="10"/>
      <c r="BB1346" s="10"/>
      <c r="BC1346" s="10"/>
      <c r="BD1346" s="10"/>
      <c r="BE1346" s="173"/>
    </row>
    <row r="1347" spans="1:57">
      <c r="A1347" s="688">
        <v>0.90972222222222221</v>
      </c>
      <c r="B1347" s="689">
        <v>23.83</v>
      </c>
      <c r="C1347" s="689">
        <v>25.11</v>
      </c>
      <c r="D1347" s="689">
        <v>24.62</v>
      </c>
      <c r="E1347" s="689">
        <v>23.94</v>
      </c>
      <c r="F1347" s="689">
        <v>24.02</v>
      </c>
      <c r="G1347" s="689">
        <v>26.89</v>
      </c>
      <c r="H1347" s="689">
        <v>23.94</v>
      </c>
      <c r="I1347" s="689">
        <v>21.38</v>
      </c>
      <c r="J1347" s="683">
        <v>21.69</v>
      </c>
      <c r="K1347" s="689">
        <v>24.18</v>
      </c>
      <c r="L1347" s="689">
        <v>27.56</v>
      </c>
      <c r="M1347" s="689">
        <v>24.29</v>
      </c>
      <c r="N1347" s="689">
        <v>26.37</v>
      </c>
      <c r="O1347" s="689">
        <v>25.64</v>
      </c>
      <c r="P1347" s="689">
        <v>25.46</v>
      </c>
      <c r="Q1347" s="689">
        <v>21.13</v>
      </c>
      <c r="R1347" s="676"/>
      <c r="S1347" s="694">
        <v>0.90972222222222221</v>
      </c>
      <c r="T1347" s="689">
        <f t="shared" si="93"/>
        <v>0</v>
      </c>
      <c r="U1347" s="689">
        <f t="shared" si="93"/>
        <v>0</v>
      </c>
      <c r="V1347" s="689">
        <f t="shared" si="93"/>
        <v>0</v>
      </c>
      <c r="W1347" s="689">
        <f t="shared" si="93"/>
        <v>1.0000000000001563E-2</v>
      </c>
      <c r="X1347" s="689">
        <f t="shared" si="92"/>
        <v>0</v>
      </c>
      <c r="Y1347" s="689">
        <f t="shared" si="92"/>
        <v>0</v>
      </c>
      <c r="Z1347" s="689">
        <f t="shared" si="92"/>
        <v>4.00000000000027E-2</v>
      </c>
      <c r="AA1347" s="689">
        <f t="shared" si="91"/>
        <v>5.9999999999998721E-2</v>
      </c>
      <c r="AB1347" s="683">
        <f t="shared" si="91"/>
        <v>0</v>
      </c>
      <c r="AC1347" s="689">
        <f t="shared" si="91"/>
        <v>0</v>
      </c>
      <c r="AD1347" s="689">
        <f t="shared" si="91"/>
        <v>0</v>
      </c>
      <c r="AE1347" s="689">
        <f t="shared" si="91"/>
        <v>0</v>
      </c>
      <c r="AF1347" s="689">
        <f t="shared" si="91"/>
        <v>0</v>
      </c>
      <c r="AG1347" s="689">
        <f t="shared" si="91"/>
        <v>0.33999999999999986</v>
      </c>
      <c r="AH1347" s="689">
        <f t="shared" si="91"/>
        <v>1.9999999999999574E-2</v>
      </c>
      <c r="AI1347" s="689">
        <f t="shared" si="91"/>
        <v>0</v>
      </c>
      <c r="AJ1347" s="10"/>
      <c r="AK1347" s="10"/>
      <c r="AL1347" s="10"/>
      <c r="AM1347" s="10"/>
      <c r="AN1347" s="10"/>
      <c r="AO1347" s="10"/>
      <c r="AP1347" s="10"/>
      <c r="AQ1347" s="10"/>
      <c r="AR1347" s="10"/>
      <c r="AS1347" s="10"/>
      <c r="AT1347" s="10"/>
      <c r="AU1347" s="10"/>
      <c r="AV1347" s="10"/>
      <c r="AW1347" s="10"/>
      <c r="AX1347" s="10"/>
      <c r="AY1347" s="10"/>
      <c r="AZ1347" s="10"/>
      <c r="BA1347" s="10"/>
      <c r="BB1347" s="10"/>
      <c r="BC1347" s="10"/>
      <c r="BD1347" s="10"/>
      <c r="BE1347" s="173"/>
    </row>
    <row r="1348" spans="1:57" ht="16" thickBot="1">
      <c r="A1348" s="688">
        <v>0.91319444444444453</v>
      </c>
      <c r="B1348" s="689">
        <v>23.83</v>
      </c>
      <c r="C1348" s="689">
        <v>25.11</v>
      </c>
      <c r="D1348" s="689">
        <v>24.65</v>
      </c>
      <c r="E1348" s="689">
        <v>23.96</v>
      </c>
      <c r="F1348" s="689">
        <v>24.02</v>
      </c>
      <c r="G1348" s="689">
        <v>26.89</v>
      </c>
      <c r="H1348" s="689">
        <v>23.94</v>
      </c>
      <c r="I1348" s="689">
        <v>21.44</v>
      </c>
      <c r="J1348" s="683">
        <v>21.69</v>
      </c>
      <c r="K1348" s="689">
        <v>24.21</v>
      </c>
      <c r="L1348" s="689">
        <v>27.56</v>
      </c>
      <c r="M1348" s="689">
        <v>24.29</v>
      </c>
      <c r="N1348" s="689">
        <v>26.5</v>
      </c>
      <c r="O1348" s="689">
        <v>25.64</v>
      </c>
      <c r="P1348" s="689">
        <v>25.49</v>
      </c>
      <c r="Q1348" s="689">
        <v>21.13</v>
      </c>
      <c r="R1348" s="676"/>
      <c r="S1348" s="694">
        <v>0.91319444444444453</v>
      </c>
      <c r="T1348" s="689">
        <f t="shared" si="93"/>
        <v>0</v>
      </c>
      <c r="U1348" s="689">
        <f t="shared" si="93"/>
        <v>0</v>
      </c>
      <c r="V1348" s="689">
        <f t="shared" si="93"/>
        <v>2.9999999999997584E-2</v>
      </c>
      <c r="W1348" s="689">
        <f t="shared" si="93"/>
        <v>1.9999999999999574E-2</v>
      </c>
      <c r="X1348" s="689">
        <f t="shared" si="92"/>
        <v>0</v>
      </c>
      <c r="Y1348" s="689">
        <f t="shared" si="92"/>
        <v>0</v>
      </c>
      <c r="Z1348" s="689">
        <f t="shared" si="92"/>
        <v>0</v>
      </c>
      <c r="AA1348" s="689">
        <f t="shared" si="91"/>
        <v>6.0000000000002274E-2</v>
      </c>
      <c r="AB1348" s="683">
        <f t="shared" si="91"/>
        <v>0</v>
      </c>
      <c r="AC1348" s="689">
        <f t="shared" si="91"/>
        <v>3.0000000000001137E-2</v>
      </c>
      <c r="AD1348" s="689">
        <f t="shared" si="91"/>
        <v>0</v>
      </c>
      <c r="AE1348" s="689">
        <f t="shared" si="91"/>
        <v>0</v>
      </c>
      <c r="AF1348" s="689">
        <f t="shared" si="91"/>
        <v>0.12999999999999901</v>
      </c>
      <c r="AG1348" s="689">
        <f t="shared" si="91"/>
        <v>0</v>
      </c>
      <c r="AH1348" s="689">
        <f t="shared" si="91"/>
        <v>2.9999999999997584E-2</v>
      </c>
      <c r="AI1348" s="689">
        <f t="shared" si="91"/>
        <v>0</v>
      </c>
      <c r="AJ1348" s="10"/>
      <c r="AK1348" s="10"/>
      <c r="AL1348" s="10"/>
      <c r="AM1348" s="10"/>
      <c r="AN1348" s="10"/>
      <c r="AO1348" s="10"/>
      <c r="AP1348" s="10"/>
      <c r="AQ1348" s="10"/>
      <c r="AR1348" s="10"/>
      <c r="AS1348" s="10"/>
      <c r="AT1348" s="10"/>
      <c r="AU1348" s="10"/>
      <c r="AV1348" s="10"/>
      <c r="AW1348" s="10"/>
      <c r="AX1348" s="10"/>
      <c r="AY1348" s="10"/>
      <c r="AZ1348" s="10"/>
      <c r="BA1348" s="10"/>
      <c r="BB1348" s="10"/>
      <c r="BC1348" s="10"/>
      <c r="BD1348" s="10"/>
      <c r="BE1348" s="173"/>
    </row>
    <row r="1349" spans="1:57" ht="16" thickTop="1">
      <c r="A1349" s="693">
        <v>0.91666666666666663</v>
      </c>
      <c r="B1349" s="685">
        <v>23.83</v>
      </c>
      <c r="C1349" s="685">
        <v>25.11</v>
      </c>
      <c r="D1349" s="685">
        <v>24.65</v>
      </c>
      <c r="E1349" s="685">
        <v>24.36</v>
      </c>
      <c r="F1349" s="685">
        <v>24.15</v>
      </c>
      <c r="G1349" s="685">
        <v>26.89</v>
      </c>
      <c r="H1349" s="685">
        <v>23.94</v>
      </c>
      <c r="I1349" s="685">
        <v>21.44</v>
      </c>
      <c r="J1349" s="686">
        <v>21.69</v>
      </c>
      <c r="K1349" s="685">
        <v>24.47</v>
      </c>
      <c r="L1349" s="685">
        <v>27.56</v>
      </c>
      <c r="M1349" s="685">
        <v>24.29</v>
      </c>
      <c r="N1349" s="685">
        <v>26.5</v>
      </c>
      <c r="O1349" s="685">
        <v>25.64</v>
      </c>
      <c r="P1349" s="685">
        <v>25.49</v>
      </c>
      <c r="Q1349" s="685">
        <v>21.13</v>
      </c>
      <c r="R1349" s="676"/>
      <c r="S1349" s="684">
        <v>0.91666666666666663</v>
      </c>
      <c r="T1349" s="685">
        <f t="shared" si="93"/>
        <v>0</v>
      </c>
      <c r="U1349" s="685">
        <f t="shared" si="93"/>
        <v>0</v>
      </c>
      <c r="V1349" s="685">
        <f t="shared" si="93"/>
        <v>0</v>
      </c>
      <c r="W1349" s="685">
        <f t="shared" si="93"/>
        <v>0.39999999999999858</v>
      </c>
      <c r="X1349" s="685">
        <f t="shared" si="92"/>
        <v>0.12999999999999901</v>
      </c>
      <c r="Y1349" s="685">
        <f t="shared" si="92"/>
        <v>0</v>
      </c>
      <c r="Z1349" s="685">
        <f t="shared" si="92"/>
        <v>0</v>
      </c>
      <c r="AA1349" s="685">
        <f t="shared" si="91"/>
        <v>0</v>
      </c>
      <c r="AB1349" s="686">
        <f t="shared" si="91"/>
        <v>0</v>
      </c>
      <c r="AC1349" s="685">
        <f t="shared" si="91"/>
        <v>0.25999999999999801</v>
      </c>
      <c r="AD1349" s="685">
        <f t="shared" si="91"/>
        <v>0</v>
      </c>
      <c r="AE1349" s="685">
        <f t="shared" si="91"/>
        <v>0</v>
      </c>
      <c r="AF1349" s="685">
        <f t="shared" si="91"/>
        <v>0</v>
      </c>
      <c r="AG1349" s="685">
        <f t="shared" si="91"/>
        <v>0</v>
      </c>
      <c r="AH1349" s="685">
        <f t="shared" si="91"/>
        <v>0</v>
      </c>
      <c r="AI1349" s="685">
        <f t="shared" si="91"/>
        <v>0</v>
      </c>
      <c r="AJ1349" s="10"/>
      <c r="AK1349" s="10"/>
      <c r="AL1349" s="10"/>
      <c r="AM1349" s="10"/>
      <c r="AN1349" s="10"/>
      <c r="AO1349" s="10"/>
      <c r="AP1349" s="10"/>
      <c r="AQ1349" s="10"/>
      <c r="AR1349" s="10"/>
      <c r="AS1349" s="10"/>
      <c r="AT1349" s="10"/>
      <c r="AU1349" s="10"/>
      <c r="AV1349" s="10"/>
      <c r="AW1349" s="10"/>
      <c r="AX1349" s="10"/>
      <c r="AY1349" s="10"/>
      <c r="AZ1349" s="10"/>
      <c r="BA1349" s="10"/>
      <c r="BB1349" s="10"/>
      <c r="BC1349" s="10"/>
      <c r="BD1349" s="10"/>
      <c r="BE1349" s="173"/>
    </row>
    <row r="1350" spans="1:57">
      <c r="A1350" s="688">
        <v>0.92013888888888884</v>
      </c>
      <c r="B1350" s="689">
        <v>23.84</v>
      </c>
      <c r="C1350" s="689">
        <v>25.12</v>
      </c>
      <c r="D1350" s="689">
        <v>24.65</v>
      </c>
      <c r="E1350" s="689">
        <v>24.36</v>
      </c>
      <c r="F1350" s="689">
        <v>24.26</v>
      </c>
      <c r="G1350" s="689">
        <v>26.92</v>
      </c>
      <c r="H1350" s="689">
        <v>23.94</v>
      </c>
      <c r="I1350" s="689">
        <v>21.53</v>
      </c>
      <c r="J1350" s="683">
        <v>21.69</v>
      </c>
      <c r="K1350" s="689">
        <v>24.5</v>
      </c>
      <c r="L1350" s="689">
        <v>27.56</v>
      </c>
      <c r="M1350" s="689">
        <v>24.36</v>
      </c>
      <c r="N1350" s="689">
        <v>26.5</v>
      </c>
      <c r="O1350" s="689">
        <v>25.64</v>
      </c>
      <c r="P1350" s="689">
        <v>25.62</v>
      </c>
      <c r="Q1350" s="689">
        <v>21.13</v>
      </c>
      <c r="R1350" s="676"/>
      <c r="S1350" s="694">
        <v>0.92013888888888884</v>
      </c>
      <c r="T1350" s="689">
        <f t="shared" si="93"/>
        <v>1.0000000000001563E-2</v>
      </c>
      <c r="U1350" s="689">
        <f t="shared" si="93"/>
        <v>1.0000000000001563E-2</v>
      </c>
      <c r="V1350" s="689">
        <f t="shared" si="93"/>
        <v>0</v>
      </c>
      <c r="W1350" s="689">
        <f t="shared" si="93"/>
        <v>0</v>
      </c>
      <c r="X1350" s="689">
        <f t="shared" si="92"/>
        <v>0.11000000000000298</v>
      </c>
      <c r="Y1350" s="689">
        <f t="shared" si="92"/>
        <v>3.0000000000001137E-2</v>
      </c>
      <c r="Z1350" s="689">
        <f t="shared" si="92"/>
        <v>0</v>
      </c>
      <c r="AA1350" s="689">
        <f t="shared" si="91"/>
        <v>8.9999999999999858E-2</v>
      </c>
      <c r="AB1350" s="683">
        <f t="shared" si="91"/>
        <v>0</v>
      </c>
      <c r="AC1350" s="689">
        <f t="shared" si="91"/>
        <v>3.0000000000001137E-2</v>
      </c>
      <c r="AD1350" s="689">
        <f t="shared" si="91"/>
        <v>0</v>
      </c>
      <c r="AE1350" s="689">
        <f t="shared" si="91"/>
        <v>7.0000000000000284E-2</v>
      </c>
      <c r="AF1350" s="689">
        <f t="shared" si="91"/>
        <v>0</v>
      </c>
      <c r="AG1350" s="689">
        <f t="shared" ref="AG1350:AI1413" si="94">O1350-O1349</f>
        <v>0</v>
      </c>
      <c r="AH1350" s="689">
        <f t="shared" si="94"/>
        <v>0.13000000000000256</v>
      </c>
      <c r="AI1350" s="689">
        <f t="shared" si="94"/>
        <v>0</v>
      </c>
      <c r="AJ1350" s="10"/>
      <c r="AK1350" s="10"/>
      <c r="AL1350" s="10"/>
      <c r="AM1350" s="10"/>
      <c r="AN1350" s="10"/>
      <c r="AO1350" s="10"/>
      <c r="AP1350" s="10"/>
      <c r="AQ1350" s="10"/>
      <c r="AR1350" s="10"/>
      <c r="AS1350" s="10"/>
      <c r="AT1350" s="10"/>
      <c r="AU1350" s="10"/>
      <c r="AV1350" s="10"/>
      <c r="AW1350" s="10"/>
      <c r="AX1350" s="10"/>
      <c r="AY1350" s="10"/>
      <c r="AZ1350" s="10"/>
      <c r="BA1350" s="10"/>
      <c r="BB1350" s="10"/>
      <c r="BC1350" s="10"/>
      <c r="BD1350" s="10"/>
      <c r="BE1350" s="173"/>
    </row>
    <row r="1351" spans="1:57">
      <c r="A1351" s="688">
        <v>0.92361111111111116</v>
      </c>
      <c r="B1351" s="689">
        <v>23.84</v>
      </c>
      <c r="C1351" s="689">
        <v>25.23</v>
      </c>
      <c r="D1351" s="689">
        <v>24.65</v>
      </c>
      <c r="E1351" s="689">
        <v>24.36</v>
      </c>
      <c r="F1351" s="689">
        <v>24.26</v>
      </c>
      <c r="G1351" s="689">
        <v>26.92</v>
      </c>
      <c r="H1351" s="689">
        <v>24.04</v>
      </c>
      <c r="I1351" s="689">
        <v>21.58</v>
      </c>
      <c r="J1351" s="683">
        <v>21.69</v>
      </c>
      <c r="K1351" s="689">
        <v>24.5</v>
      </c>
      <c r="L1351" s="689">
        <v>27.56</v>
      </c>
      <c r="M1351" s="689">
        <v>24.38</v>
      </c>
      <c r="N1351" s="689">
        <v>26.5</v>
      </c>
      <c r="O1351" s="689">
        <v>25.64</v>
      </c>
      <c r="P1351" s="689">
        <v>25.65</v>
      </c>
      <c r="Q1351" s="689">
        <v>21.13</v>
      </c>
      <c r="R1351" s="676"/>
      <c r="S1351" s="694">
        <v>0.92361111111111116</v>
      </c>
      <c r="T1351" s="689">
        <f t="shared" si="93"/>
        <v>0</v>
      </c>
      <c r="U1351" s="689">
        <f t="shared" si="93"/>
        <v>0.10999999999999943</v>
      </c>
      <c r="V1351" s="689">
        <f t="shared" si="93"/>
        <v>0</v>
      </c>
      <c r="W1351" s="689">
        <f t="shared" si="93"/>
        <v>0</v>
      </c>
      <c r="X1351" s="689">
        <f t="shared" si="92"/>
        <v>0</v>
      </c>
      <c r="Y1351" s="689">
        <f t="shared" si="92"/>
        <v>0</v>
      </c>
      <c r="Z1351" s="689">
        <f t="shared" si="92"/>
        <v>9.9999999999997868E-2</v>
      </c>
      <c r="AA1351" s="689">
        <f t="shared" si="92"/>
        <v>4.9999999999997158E-2</v>
      </c>
      <c r="AB1351" s="683">
        <f t="shared" si="92"/>
        <v>0</v>
      </c>
      <c r="AC1351" s="689">
        <f t="shared" si="92"/>
        <v>0</v>
      </c>
      <c r="AD1351" s="689">
        <f t="shared" si="92"/>
        <v>0</v>
      </c>
      <c r="AE1351" s="689">
        <f t="shared" si="92"/>
        <v>1.9999999999999574E-2</v>
      </c>
      <c r="AF1351" s="689">
        <f t="shared" si="92"/>
        <v>0</v>
      </c>
      <c r="AG1351" s="689">
        <f t="shared" si="94"/>
        <v>0</v>
      </c>
      <c r="AH1351" s="689">
        <f t="shared" si="94"/>
        <v>2.9999999999997584E-2</v>
      </c>
      <c r="AI1351" s="689">
        <f t="shared" si="94"/>
        <v>0</v>
      </c>
      <c r="AJ1351" s="10"/>
      <c r="AK1351" s="10"/>
      <c r="AL1351" s="10"/>
      <c r="AM1351" s="10"/>
      <c r="AN1351" s="10"/>
      <c r="AO1351" s="10"/>
      <c r="AP1351" s="10"/>
      <c r="AQ1351" s="10"/>
      <c r="AR1351" s="10"/>
      <c r="AS1351" s="10"/>
      <c r="AT1351" s="10"/>
      <c r="AU1351" s="10"/>
      <c r="AV1351" s="10"/>
      <c r="AW1351" s="10"/>
      <c r="AX1351" s="10"/>
      <c r="AY1351" s="10"/>
      <c r="AZ1351" s="10"/>
      <c r="BA1351" s="10"/>
      <c r="BB1351" s="10"/>
      <c r="BC1351" s="10"/>
      <c r="BD1351" s="10"/>
      <c r="BE1351" s="173"/>
    </row>
    <row r="1352" spans="1:57">
      <c r="A1352" s="688">
        <v>0.92708333333333337</v>
      </c>
      <c r="B1352" s="689">
        <v>23.84</v>
      </c>
      <c r="C1352" s="689">
        <v>25.46</v>
      </c>
      <c r="D1352" s="689">
        <v>24.65</v>
      </c>
      <c r="E1352" s="689">
        <v>24.37</v>
      </c>
      <c r="F1352" s="689">
        <v>24.26</v>
      </c>
      <c r="G1352" s="689">
        <v>27.11</v>
      </c>
      <c r="H1352" s="689">
        <v>24.07</v>
      </c>
      <c r="I1352" s="689">
        <v>21.58</v>
      </c>
      <c r="J1352" s="683">
        <v>21.69</v>
      </c>
      <c r="K1352" s="689">
        <v>24.5</v>
      </c>
      <c r="L1352" s="689">
        <v>27.56</v>
      </c>
      <c r="M1352" s="689">
        <v>24.38</v>
      </c>
      <c r="N1352" s="689">
        <v>26.5</v>
      </c>
      <c r="O1352" s="689">
        <v>25.64</v>
      </c>
      <c r="P1352" s="689">
        <v>25.66</v>
      </c>
      <c r="Q1352" s="689">
        <v>21.13</v>
      </c>
      <c r="R1352" s="676"/>
      <c r="S1352" s="694">
        <v>0.92708333333333337</v>
      </c>
      <c r="T1352" s="689">
        <f t="shared" si="93"/>
        <v>0</v>
      </c>
      <c r="U1352" s="689">
        <f t="shared" si="93"/>
        <v>0.23000000000000043</v>
      </c>
      <c r="V1352" s="689">
        <f t="shared" si="93"/>
        <v>0</v>
      </c>
      <c r="W1352" s="689">
        <f t="shared" si="93"/>
        <v>1.0000000000001563E-2</v>
      </c>
      <c r="X1352" s="689">
        <f t="shared" si="92"/>
        <v>0</v>
      </c>
      <c r="Y1352" s="689">
        <f t="shared" si="92"/>
        <v>0.18999999999999773</v>
      </c>
      <c r="Z1352" s="689">
        <f t="shared" si="92"/>
        <v>3.0000000000001137E-2</v>
      </c>
      <c r="AA1352" s="689">
        <f t="shared" si="92"/>
        <v>0</v>
      </c>
      <c r="AB1352" s="683">
        <f t="shared" si="92"/>
        <v>0</v>
      </c>
      <c r="AC1352" s="689">
        <f t="shared" si="92"/>
        <v>0</v>
      </c>
      <c r="AD1352" s="689">
        <f t="shared" si="92"/>
        <v>0</v>
      </c>
      <c r="AE1352" s="689">
        <f t="shared" si="92"/>
        <v>0</v>
      </c>
      <c r="AF1352" s="689">
        <f t="shared" si="92"/>
        <v>0</v>
      </c>
      <c r="AG1352" s="689">
        <f t="shared" si="94"/>
        <v>0</v>
      </c>
      <c r="AH1352" s="689">
        <f t="shared" si="94"/>
        <v>1.0000000000001563E-2</v>
      </c>
      <c r="AI1352" s="689">
        <f t="shared" si="94"/>
        <v>0</v>
      </c>
      <c r="AJ1352" s="10"/>
      <c r="AK1352" s="10"/>
      <c r="AL1352" s="10"/>
      <c r="AM1352" s="10"/>
      <c r="AN1352" s="10"/>
      <c r="AO1352" s="10"/>
      <c r="AP1352" s="10"/>
      <c r="AQ1352" s="10"/>
      <c r="AR1352" s="10"/>
      <c r="AS1352" s="10"/>
      <c r="AT1352" s="10"/>
      <c r="AU1352" s="10"/>
      <c r="AV1352" s="10"/>
      <c r="AW1352" s="10"/>
      <c r="AX1352" s="10"/>
      <c r="AY1352" s="10"/>
      <c r="AZ1352" s="10"/>
      <c r="BA1352" s="10"/>
      <c r="BB1352" s="10"/>
      <c r="BC1352" s="10"/>
      <c r="BD1352" s="10"/>
      <c r="BE1352" s="173"/>
    </row>
    <row r="1353" spans="1:57">
      <c r="A1353" s="688">
        <v>0.93055555555555547</v>
      </c>
      <c r="B1353" s="689">
        <v>23.84</v>
      </c>
      <c r="C1353" s="689">
        <v>25.46</v>
      </c>
      <c r="D1353" s="689">
        <v>24.65</v>
      </c>
      <c r="E1353" s="689">
        <v>24.38</v>
      </c>
      <c r="F1353" s="689">
        <v>24.26</v>
      </c>
      <c r="G1353" s="689">
        <v>27.11</v>
      </c>
      <c r="H1353" s="689">
        <v>24.08</v>
      </c>
      <c r="I1353" s="689">
        <v>21.58</v>
      </c>
      <c r="J1353" s="683">
        <v>21.7</v>
      </c>
      <c r="K1353" s="689">
        <v>24.5</v>
      </c>
      <c r="L1353" s="689">
        <v>27.56</v>
      </c>
      <c r="M1353" s="689">
        <v>24.44</v>
      </c>
      <c r="N1353" s="689">
        <v>26.5</v>
      </c>
      <c r="O1353" s="689">
        <v>25.64</v>
      </c>
      <c r="P1353" s="689">
        <v>25.71</v>
      </c>
      <c r="Q1353" s="689">
        <v>21.13</v>
      </c>
      <c r="R1353" s="676"/>
      <c r="S1353" s="694">
        <v>0.93055555555555547</v>
      </c>
      <c r="T1353" s="689">
        <f t="shared" si="93"/>
        <v>0</v>
      </c>
      <c r="U1353" s="689">
        <f t="shared" si="93"/>
        <v>0</v>
      </c>
      <c r="V1353" s="689">
        <f t="shared" si="93"/>
        <v>0</v>
      </c>
      <c r="W1353" s="689">
        <f t="shared" si="93"/>
        <v>9.9999999999980105E-3</v>
      </c>
      <c r="X1353" s="689">
        <f t="shared" si="92"/>
        <v>0</v>
      </c>
      <c r="Y1353" s="689">
        <f t="shared" si="92"/>
        <v>0</v>
      </c>
      <c r="Z1353" s="689">
        <f t="shared" si="92"/>
        <v>9.9999999999980105E-3</v>
      </c>
      <c r="AA1353" s="689">
        <f t="shared" si="92"/>
        <v>0</v>
      </c>
      <c r="AB1353" s="683">
        <f t="shared" si="92"/>
        <v>9.9999999999980105E-3</v>
      </c>
      <c r="AC1353" s="689">
        <f t="shared" si="92"/>
        <v>0</v>
      </c>
      <c r="AD1353" s="689">
        <f t="shared" si="92"/>
        <v>0</v>
      </c>
      <c r="AE1353" s="689">
        <f t="shared" si="92"/>
        <v>6.0000000000002274E-2</v>
      </c>
      <c r="AF1353" s="689">
        <f t="shared" si="92"/>
        <v>0</v>
      </c>
      <c r="AG1353" s="689">
        <f t="shared" si="94"/>
        <v>0</v>
      </c>
      <c r="AH1353" s="689">
        <f t="shared" si="94"/>
        <v>5.0000000000000711E-2</v>
      </c>
      <c r="AI1353" s="689">
        <f t="shared" si="94"/>
        <v>0</v>
      </c>
      <c r="AJ1353" s="10"/>
      <c r="AK1353" s="10"/>
      <c r="AL1353" s="10"/>
      <c r="AM1353" s="10"/>
      <c r="AN1353" s="10"/>
      <c r="AO1353" s="10"/>
      <c r="AP1353" s="10"/>
      <c r="AQ1353" s="10"/>
      <c r="AR1353" s="10"/>
      <c r="AS1353" s="10"/>
      <c r="AT1353" s="10"/>
      <c r="AU1353" s="10"/>
      <c r="AV1353" s="10"/>
      <c r="AW1353" s="10"/>
      <c r="AX1353" s="10"/>
      <c r="AY1353" s="10"/>
      <c r="AZ1353" s="10"/>
      <c r="BA1353" s="10"/>
      <c r="BB1353" s="10"/>
      <c r="BC1353" s="10"/>
      <c r="BD1353" s="10"/>
      <c r="BE1353" s="173"/>
    </row>
    <row r="1354" spans="1:57">
      <c r="A1354" s="688">
        <v>0.93402777777777779</v>
      </c>
      <c r="B1354" s="689">
        <v>23.86</v>
      </c>
      <c r="C1354" s="689">
        <v>25.46</v>
      </c>
      <c r="D1354" s="689">
        <v>24.65</v>
      </c>
      <c r="E1354" s="689">
        <v>24.38</v>
      </c>
      <c r="F1354" s="689">
        <v>24.26</v>
      </c>
      <c r="G1354" s="689">
        <v>27.11</v>
      </c>
      <c r="H1354" s="689">
        <v>24.08</v>
      </c>
      <c r="I1354" s="689">
        <v>21.58</v>
      </c>
      <c r="J1354" s="683">
        <v>21.7</v>
      </c>
      <c r="K1354" s="689">
        <v>24.5</v>
      </c>
      <c r="L1354" s="689">
        <v>27.56</v>
      </c>
      <c r="M1354" s="689">
        <v>24.48</v>
      </c>
      <c r="N1354" s="689">
        <v>26.68</v>
      </c>
      <c r="O1354" s="689">
        <v>25.64</v>
      </c>
      <c r="P1354" s="689">
        <v>25.71</v>
      </c>
      <c r="Q1354" s="689">
        <v>21.13</v>
      </c>
      <c r="R1354" s="676"/>
      <c r="S1354" s="694">
        <v>0.93402777777777779</v>
      </c>
      <c r="T1354" s="689">
        <f t="shared" si="93"/>
        <v>1.9999999999999574E-2</v>
      </c>
      <c r="U1354" s="689">
        <f t="shared" si="93"/>
        <v>0</v>
      </c>
      <c r="V1354" s="689">
        <f t="shared" si="93"/>
        <v>0</v>
      </c>
      <c r="W1354" s="689">
        <f t="shared" si="93"/>
        <v>0</v>
      </c>
      <c r="X1354" s="689">
        <f t="shared" si="92"/>
        <v>0</v>
      </c>
      <c r="Y1354" s="689">
        <f t="shared" si="92"/>
        <v>0</v>
      </c>
      <c r="Z1354" s="689">
        <f t="shared" si="92"/>
        <v>0</v>
      </c>
      <c r="AA1354" s="689">
        <f t="shared" si="92"/>
        <v>0</v>
      </c>
      <c r="AB1354" s="683">
        <f t="shared" si="92"/>
        <v>0</v>
      </c>
      <c r="AC1354" s="689">
        <f t="shared" si="92"/>
        <v>0</v>
      </c>
      <c r="AD1354" s="689">
        <f t="shared" si="92"/>
        <v>0</v>
      </c>
      <c r="AE1354" s="689">
        <f t="shared" si="92"/>
        <v>3.9999999999999147E-2</v>
      </c>
      <c r="AF1354" s="689">
        <f t="shared" si="92"/>
        <v>0.17999999999999972</v>
      </c>
      <c r="AG1354" s="689">
        <f t="shared" si="94"/>
        <v>0</v>
      </c>
      <c r="AH1354" s="689">
        <f t="shared" si="94"/>
        <v>0</v>
      </c>
      <c r="AI1354" s="689">
        <f t="shared" si="94"/>
        <v>0</v>
      </c>
      <c r="AJ1354" s="10"/>
      <c r="AK1354" s="10"/>
      <c r="AL1354" s="10"/>
      <c r="AM1354" s="10"/>
      <c r="AN1354" s="10"/>
      <c r="AO1354" s="10"/>
      <c r="AP1354" s="10"/>
      <c r="AQ1354" s="10"/>
      <c r="AR1354" s="10"/>
      <c r="AS1354" s="10"/>
      <c r="AT1354" s="10"/>
      <c r="AU1354" s="10"/>
      <c r="AV1354" s="10"/>
      <c r="AW1354" s="10"/>
      <c r="AX1354" s="10"/>
      <c r="AY1354" s="10"/>
      <c r="AZ1354" s="10"/>
      <c r="BA1354" s="10"/>
      <c r="BB1354" s="10"/>
      <c r="BC1354" s="10"/>
      <c r="BD1354" s="10"/>
      <c r="BE1354" s="173"/>
    </row>
    <row r="1355" spans="1:57">
      <c r="A1355" s="688">
        <v>0.9375</v>
      </c>
      <c r="B1355" s="689">
        <v>23.89</v>
      </c>
      <c r="C1355" s="689">
        <v>25.47</v>
      </c>
      <c r="D1355" s="689">
        <v>24.65</v>
      </c>
      <c r="E1355" s="689">
        <v>24.38</v>
      </c>
      <c r="F1355" s="689">
        <v>24.26</v>
      </c>
      <c r="G1355" s="689">
        <v>27.11</v>
      </c>
      <c r="H1355" s="689">
        <v>24.08</v>
      </c>
      <c r="I1355" s="689">
        <v>21.62</v>
      </c>
      <c r="J1355" s="683">
        <v>21.7</v>
      </c>
      <c r="K1355" s="689">
        <v>24.5</v>
      </c>
      <c r="L1355" s="689">
        <v>27.56</v>
      </c>
      <c r="M1355" s="689">
        <v>24.48</v>
      </c>
      <c r="N1355" s="689">
        <v>26.76</v>
      </c>
      <c r="O1355" s="689">
        <v>25.64</v>
      </c>
      <c r="P1355" s="689">
        <v>25.73</v>
      </c>
      <c r="Q1355" s="689">
        <v>21.13</v>
      </c>
      <c r="R1355" s="676"/>
      <c r="S1355" s="694">
        <v>0.9375</v>
      </c>
      <c r="T1355" s="689">
        <f t="shared" si="93"/>
        <v>3.0000000000001137E-2</v>
      </c>
      <c r="U1355" s="689">
        <f t="shared" si="93"/>
        <v>9.9999999999980105E-3</v>
      </c>
      <c r="V1355" s="689">
        <f t="shared" si="93"/>
        <v>0</v>
      </c>
      <c r="W1355" s="689">
        <f t="shared" si="93"/>
        <v>0</v>
      </c>
      <c r="X1355" s="689">
        <f t="shared" si="92"/>
        <v>0</v>
      </c>
      <c r="Y1355" s="689">
        <f t="shared" si="92"/>
        <v>0</v>
      </c>
      <c r="Z1355" s="689">
        <f t="shared" si="92"/>
        <v>0</v>
      </c>
      <c r="AA1355" s="689">
        <f t="shared" si="92"/>
        <v>4.00000000000027E-2</v>
      </c>
      <c r="AB1355" s="683">
        <f t="shared" si="92"/>
        <v>0</v>
      </c>
      <c r="AC1355" s="689">
        <f t="shared" si="92"/>
        <v>0</v>
      </c>
      <c r="AD1355" s="689">
        <f t="shared" si="92"/>
        <v>0</v>
      </c>
      <c r="AE1355" s="689">
        <f t="shared" si="92"/>
        <v>0</v>
      </c>
      <c r="AF1355" s="689">
        <f t="shared" si="92"/>
        <v>8.0000000000001847E-2</v>
      </c>
      <c r="AG1355" s="689">
        <f t="shared" si="94"/>
        <v>0</v>
      </c>
      <c r="AH1355" s="689">
        <f t="shared" si="94"/>
        <v>1.9999999999999574E-2</v>
      </c>
      <c r="AI1355" s="689">
        <f t="shared" si="94"/>
        <v>0</v>
      </c>
      <c r="AJ1355" s="10"/>
      <c r="AK1355" s="10"/>
      <c r="AL1355" s="10"/>
      <c r="AM1355" s="10"/>
      <c r="AN1355" s="10"/>
      <c r="AO1355" s="10"/>
      <c r="AP1355" s="10"/>
      <c r="AQ1355" s="10"/>
      <c r="AR1355" s="10"/>
      <c r="AS1355" s="10"/>
      <c r="AT1355" s="10"/>
      <c r="AU1355" s="10"/>
      <c r="AV1355" s="10"/>
      <c r="AW1355" s="10"/>
      <c r="AX1355" s="10"/>
      <c r="AY1355" s="10"/>
      <c r="AZ1355" s="10"/>
      <c r="BA1355" s="10"/>
      <c r="BB1355" s="10"/>
      <c r="BC1355" s="10"/>
      <c r="BD1355" s="10"/>
      <c r="BE1355" s="173"/>
    </row>
    <row r="1356" spans="1:57">
      <c r="A1356" s="688">
        <v>0.94097222222222221</v>
      </c>
      <c r="B1356" s="689">
        <v>24.41</v>
      </c>
      <c r="C1356" s="689">
        <v>25.47</v>
      </c>
      <c r="D1356" s="689">
        <v>24.65</v>
      </c>
      <c r="E1356" s="689">
        <v>24.38</v>
      </c>
      <c r="F1356" s="689">
        <v>24.7</v>
      </c>
      <c r="G1356" s="689">
        <v>27.11</v>
      </c>
      <c r="H1356" s="689">
        <v>24.08</v>
      </c>
      <c r="I1356" s="689">
        <v>21.73</v>
      </c>
      <c r="J1356" s="683">
        <v>21.7</v>
      </c>
      <c r="K1356" s="689">
        <v>24.5</v>
      </c>
      <c r="L1356" s="689">
        <v>27.56</v>
      </c>
      <c r="M1356" s="689">
        <v>24.48</v>
      </c>
      <c r="N1356" s="689">
        <v>26.76</v>
      </c>
      <c r="O1356" s="689">
        <v>25.64</v>
      </c>
      <c r="P1356" s="689">
        <v>25.73</v>
      </c>
      <c r="Q1356" s="689">
        <v>21.13</v>
      </c>
      <c r="R1356" s="676"/>
      <c r="S1356" s="694">
        <v>0.94097222222222221</v>
      </c>
      <c r="T1356" s="689">
        <f t="shared" si="93"/>
        <v>0.51999999999999957</v>
      </c>
      <c r="U1356" s="689">
        <f t="shared" si="93"/>
        <v>0</v>
      </c>
      <c r="V1356" s="689">
        <f t="shared" si="93"/>
        <v>0</v>
      </c>
      <c r="W1356" s="689">
        <f t="shared" si="93"/>
        <v>0</v>
      </c>
      <c r="X1356" s="689">
        <f t="shared" si="92"/>
        <v>0.43999999999999773</v>
      </c>
      <c r="Y1356" s="689">
        <f t="shared" si="92"/>
        <v>0</v>
      </c>
      <c r="Z1356" s="689">
        <f t="shared" si="92"/>
        <v>0</v>
      </c>
      <c r="AA1356" s="689">
        <f t="shared" si="92"/>
        <v>0.10999999999999943</v>
      </c>
      <c r="AB1356" s="683">
        <f t="shared" si="92"/>
        <v>0</v>
      </c>
      <c r="AC1356" s="689">
        <f t="shared" si="92"/>
        <v>0</v>
      </c>
      <c r="AD1356" s="689">
        <f t="shared" si="92"/>
        <v>0</v>
      </c>
      <c r="AE1356" s="689">
        <f t="shared" si="92"/>
        <v>0</v>
      </c>
      <c r="AF1356" s="689">
        <f t="shared" si="92"/>
        <v>0</v>
      </c>
      <c r="AG1356" s="689">
        <f t="shared" si="94"/>
        <v>0</v>
      </c>
      <c r="AH1356" s="689">
        <f t="shared" si="94"/>
        <v>0</v>
      </c>
      <c r="AI1356" s="689">
        <f t="shared" si="94"/>
        <v>0</v>
      </c>
      <c r="AJ1356" s="10"/>
      <c r="AK1356" s="10"/>
      <c r="AL1356" s="10"/>
      <c r="AM1356" s="10"/>
      <c r="AN1356" s="10"/>
      <c r="AO1356" s="10"/>
      <c r="AP1356" s="10"/>
      <c r="AQ1356" s="10"/>
      <c r="AR1356" s="10"/>
      <c r="AS1356" s="10"/>
      <c r="AT1356" s="10"/>
      <c r="AU1356" s="10"/>
      <c r="AV1356" s="10"/>
      <c r="AW1356" s="10"/>
      <c r="AX1356" s="10"/>
      <c r="AY1356" s="10"/>
      <c r="AZ1356" s="10"/>
      <c r="BA1356" s="10"/>
      <c r="BB1356" s="10"/>
      <c r="BC1356" s="10"/>
      <c r="BD1356" s="10"/>
      <c r="BE1356" s="173"/>
    </row>
    <row r="1357" spans="1:57">
      <c r="A1357" s="688">
        <v>0.94444444444444453</v>
      </c>
      <c r="B1357" s="689">
        <v>24.44</v>
      </c>
      <c r="C1357" s="689">
        <v>25.47</v>
      </c>
      <c r="D1357" s="689">
        <v>24.66</v>
      </c>
      <c r="E1357" s="689">
        <v>24.38</v>
      </c>
      <c r="F1357" s="689">
        <v>24.7</v>
      </c>
      <c r="G1357" s="689">
        <v>27.11</v>
      </c>
      <c r="H1357" s="689">
        <v>24.08</v>
      </c>
      <c r="I1357" s="689">
        <v>21.73</v>
      </c>
      <c r="J1357" s="683">
        <v>21.7</v>
      </c>
      <c r="K1357" s="689">
        <v>24.5</v>
      </c>
      <c r="L1357" s="689">
        <v>27.56</v>
      </c>
      <c r="M1357" s="689">
        <v>24.48</v>
      </c>
      <c r="N1357" s="689">
        <v>26.93</v>
      </c>
      <c r="O1357" s="689">
        <v>25.7</v>
      </c>
      <c r="P1357" s="689">
        <v>25.73</v>
      </c>
      <c r="Q1357" s="689">
        <v>21.13</v>
      </c>
      <c r="R1357" s="676"/>
      <c r="S1357" s="694">
        <v>0.94444444444444453</v>
      </c>
      <c r="T1357" s="689">
        <f t="shared" si="93"/>
        <v>3.0000000000001137E-2</v>
      </c>
      <c r="U1357" s="689">
        <f t="shared" si="93"/>
        <v>0</v>
      </c>
      <c r="V1357" s="689">
        <f t="shared" si="93"/>
        <v>1.0000000000001563E-2</v>
      </c>
      <c r="W1357" s="689">
        <f t="shared" si="93"/>
        <v>0</v>
      </c>
      <c r="X1357" s="689">
        <f t="shared" si="92"/>
        <v>0</v>
      </c>
      <c r="Y1357" s="689">
        <f t="shared" si="92"/>
        <v>0</v>
      </c>
      <c r="Z1357" s="689">
        <f t="shared" si="92"/>
        <v>0</v>
      </c>
      <c r="AA1357" s="689">
        <f t="shared" si="92"/>
        <v>0</v>
      </c>
      <c r="AB1357" s="683">
        <f t="shared" si="92"/>
        <v>0</v>
      </c>
      <c r="AC1357" s="689">
        <f t="shared" si="92"/>
        <v>0</v>
      </c>
      <c r="AD1357" s="689">
        <f t="shared" si="92"/>
        <v>0</v>
      </c>
      <c r="AE1357" s="689">
        <f t="shared" si="92"/>
        <v>0</v>
      </c>
      <c r="AF1357" s="689">
        <f t="shared" si="92"/>
        <v>0.16999999999999815</v>
      </c>
      <c r="AG1357" s="689">
        <f t="shared" si="94"/>
        <v>5.9999999999998721E-2</v>
      </c>
      <c r="AH1357" s="689">
        <f t="shared" si="94"/>
        <v>0</v>
      </c>
      <c r="AI1357" s="689">
        <f t="shared" si="94"/>
        <v>0</v>
      </c>
      <c r="AJ1357" s="10"/>
      <c r="AK1357" s="10"/>
      <c r="AL1357" s="10"/>
      <c r="AM1357" s="10"/>
      <c r="AN1357" s="10"/>
      <c r="AO1357" s="10"/>
      <c r="AP1357" s="10"/>
      <c r="AQ1357" s="10"/>
      <c r="AR1357" s="10"/>
      <c r="AS1357" s="10"/>
      <c r="AT1357" s="10"/>
      <c r="AU1357" s="10"/>
      <c r="AV1357" s="10"/>
      <c r="AW1357" s="10"/>
      <c r="AX1357" s="10"/>
      <c r="AY1357" s="10"/>
      <c r="AZ1357" s="10"/>
      <c r="BA1357" s="10"/>
      <c r="BB1357" s="10"/>
      <c r="BC1357" s="10"/>
      <c r="BD1357" s="10"/>
      <c r="BE1357" s="173"/>
    </row>
    <row r="1358" spans="1:57">
      <c r="A1358" s="688">
        <v>0.94791666666666663</v>
      </c>
      <c r="B1358" s="689">
        <v>24.46</v>
      </c>
      <c r="C1358" s="689">
        <v>25.47</v>
      </c>
      <c r="D1358" s="689">
        <v>24.66</v>
      </c>
      <c r="E1358" s="689">
        <v>24.38</v>
      </c>
      <c r="F1358" s="689">
        <v>24.7</v>
      </c>
      <c r="G1358" s="689">
        <v>27.55</v>
      </c>
      <c r="H1358" s="689">
        <v>24.08</v>
      </c>
      <c r="I1358" s="689">
        <v>21.82</v>
      </c>
      <c r="J1358" s="683">
        <v>21.7</v>
      </c>
      <c r="K1358" s="689">
        <v>24.5</v>
      </c>
      <c r="L1358" s="689">
        <v>27.6</v>
      </c>
      <c r="M1358" s="689">
        <v>24.55</v>
      </c>
      <c r="N1358" s="689">
        <v>26.93</v>
      </c>
      <c r="O1358" s="689">
        <v>25.71</v>
      </c>
      <c r="P1358" s="689">
        <v>25.77</v>
      </c>
      <c r="Q1358" s="689">
        <v>21.17</v>
      </c>
      <c r="R1358" s="676"/>
      <c r="S1358" s="694">
        <v>0.94791666666666663</v>
      </c>
      <c r="T1358" s="689">
        <f t="shared" si="93"/>
        <v>1.9999999999999574E-2</v>
      </c>
      <c r="U1358" s="689">
        <f t="shared" si="93"/>
        <v>0</v>
      </c>
      <c r="V1358" s="689">
        <f t="shared" si="93"/>
        <v>0</v>
      </c>
      <c r="W1358" s="689">
        <f t="shared" si="93"/>
        <v>0</v>
      </c>
      <c r="X1358" s="689">
        <f t="shared" si="92"/>
        <v>0</v>
      </c>
      <c r="Y1358" s="689">
        <f t="shared" si="92"/>
        <v>0.44000000000000128</v>
      </c>
      <c r="Z1358" s="689">
        <f t="shared" si="92"/>
        <v>0</v>
      </c>
      <c r="AA1358" s="689">
        <f t="shared" si="92"/>
        <v>8.9999999999999858E-2</v>
      </c>
      <c r="AB1358" s="683">
        <f t="shared" si="92"/>
        <v>0</v>
      </c>
      <c r="AC1358" s="689">
        <f t="shared" si="92"/>
        <v>0</v>
      </c>
      <c r="AD1358" s="689">
        <f t="shared" si="92"/>
        <v>4.00000000000027E-2</v>
      </c>
      <c r="AE1358" s="689">
        <f t="shared" si="92"/>
        <v>7.0000000000000284E-2</v>
      </c>
      <c r="AF1358" s="689">
        <f t="shared" si="92"/>
        <v>0</v>
      </c>
      <c r="AG1358" s="689">
        <f t="shared" si="94"/>
        <v>1.0000000000001563E-2</v>
      </c>
      <c r="AH1358" s="689">
        <f t="shared" si="94"/>
        <v>3.9999999999999147E-2</v>
      </c>
      <c r="AI1358" s="689">
        <f t="shared" si="94"/>
        <v>4.00000000000027E-2</v>
      </c>
      <c r="AJ1358" s="10"/>
      <c r="AK1358" s="10"/>
      <c r="AL1358" s="10"/>
      <c r="AM1358" s="10"/>
      <c r="AN1358" s="10"/>
      <c r="AO1358" s="10"/>
      <c r="AP1358" s="10"/>
      <c r="AQ1358" s="10"/>
      <c r="AR1358" s="10"/>
      <c r="AS1358" s="10"/>
      <c r="AT1358" s="10"/>
      <c r="AU1358" s="10"/>
      <c r="AV1358" s="10"/>
      <c r="AW1358" s="10"/>
      <c r="AX1358" s="10"/>
      <c r="AY1358" s="10"/>
      <c r="AZ1358" s="10"/>
      <c r="BA1358" s="10"/>
      <c r="BB1358" s="10"/>
      <c r="BC1358" s="10"/>
      <c r="BD1358" s="10"/>
      <c r="BE1358" s="173"/>
    </row>
    <row r="1359" spans="1:57">
      <c r="A1359" s="688">
        <v>0.95138888888888884</v>
      </c>
      <c r="B1359" s="689">
        <v>24.46</v>
      </c>
      <c r="C1359" s="689">
        <v>25.47</v>
      </c>
      <c r="D1359" s="689">
        <v>24.66</v>
      </c>
      <c r="E1359" s="689">
        <v>24.38</v>
      </c>
      <c r="F1359" s="689">
        <v>24.7</v>
      </c>
      <c r="G1359" s="689">
        <v>27.55</v>
      </c>
      <c r="H1359" s="689">
        <v>24.08</v>
      </c>
      <c r="I1359" s="689">
        <v>21.82</v>
      </c>
      <c r="J1359" s="683">
        <v>21.7</v>
      </c>
      <c r="K1359" s="689">
        <v>24.5</v>
      </c>
      <c r="L1359" s="689">
        <v>27.6</v>
      </c>
      <c r="M1359" s="689">
        <v>24.55</v>
      </c>
      <c r="N1359" s="689">
        <v>26.93</v>
      </c>
      <c r="O1359" s="689">
        <v>25.71</v>
      </c>
      <c r="P1359" s="689">
        <v>25.77</v>
      </c>
      <c r="Q1359" s="689">
        <v>21.17</v>
      </c>
      <c r="R1359" s="676"/>
      <c r="S1359" s="694">
        <v>0.95138888888888884</v>
      </c>
      <c r="T1359" s="689">
        <f t="shared" si="93"/>
        <v>0</v>
      </c>
      <c r="U1359" s="689">
        <f t="shared" si="93"/>
        <v>0</v>
      </c>
      <c r="V1359" s="689">
        <f t="shared" si="93"/>
        <v>0</v>
      </c>
      <c r="W1359" s="689">
        <f t="shared" si="93"/>
        <v>0</v>
      </c>
      <c r="X1359" s="689">
        <f t="shared" si="92"/>
        <v>0</v>
      </c>
      <c r="Y1359" s="689">
        <f t="shared" si="92"/>
        <v>0</v>
      </c>
      <c r="Z1359" s="689">
        <f t="shared" si="92"/>
        <v>0</v>
      </c>
      <c r="AA1359" s="689">
        <f t="shared" si="92"/>
        <v>0</v>
      </c>
      <c r="AB1359" s="683">
        <f t="shared" si="92"/>
        <v>0</v>
      </c>
      <c r="AC1359" s="689">
        <f t="shared" si="92"/>
        <v>0</v>
      </c>
      <c r="AD1359" s="689">
        <f t="shared" si="92"/>
        <v>0</v>
      </c>
      <c r="AE1359" s="689">
        <f t="shared" si="92"/>
        <v>0</v>
      </c>
      <c r="AF1359" s="689">
        <f t="shared" si="92"/>
        <v>0</v>
      </c>
      <c r="AG1359" s="689">
        <f t="shared" si="94"/>
        <v>0</v>
      </c>
      <c r="AH1359" s="689">
        <f t="shared" si="94"/>
        <v>0</v>
      </c>
      <c r="AI1359" s="689">
        <f t="shared" si="94"/>
        <v>0</v>
      </c>
      <c r="AJ1359" s="10"/>
      <c r="AK1359" s="10"/>
      <c r="AL1359" s="10"/>
      <c r="AM1359" s="10"/>
      <c r="AN1359" s="10"/>
      <c r="AO1359" s="10"/>
      <c r="AP1359" s="10"/>
      <c r="AQ1359" s="10"/>
      <c r="AR1359" s="10"/>
      <c r="AS1359" s="10"/>
      <c r="AT1359" s="10"/>
      <c r="AU1359" s="10"/>
      <c r="AV1359" s="10"/>
      <c r="AW1359" s="10"/>
      <c r="AX1359" s="10"/>
      <c r="AY1359" s="10"/>
      <c r="AZ1359" s="10"/>
      <c r="BA1359" s="10"/>
      <c r="BB1359" s="10"/>
      <c r="BC1359" s="10"/>
      <c r="BD1359" s="10"/>
      <c r="BE1359" s="173"/>
    </row>
    <row r="1360" spans="1:57" ht="16" thickBot="1">
      <c r="A1360" s="688">
        <v>0.95486111111111116</v>
      </c>
      <c r="B1360" s="689">
        <v>24.46</v>
      </c>
      <c r="C1360" s="689">
        <v>25.47</v>
      </c>
      <c r="D1360" s="689">
        <v>24.71</v>
      </c>
      <c r="E1360" s="689">
        <v>24.38</v>
      </c>
      <c r="F1360" s="689">
        <v>24.7</v>
      </c>
      <c r="G1360" s="689">
        <v>27.58</v>
      </c>
      <c r="H1360" s="689">
        <v>24.08</v>
      </c>
      <c r="I1360" s="689">
        <v>21.82</v>
      </c>
      <c r="J1360" s="683">
        <v>21.7</v>
      </c>
      <c r="K1360" s="689">
        <v>24.5</v>
      </c>
      <c r="L1360" s="689">
        <v>27.6</v>
      </c>
      <c r="M1360" s="689">
        <v>24.65</v>
      </c>
      <c r="N1360" s="689">
        <v>26.93</v>
      </c>
      <c r="O1360" s="689">
        <v>25.71</v>
      </c>
      <c r="P1360" s="689">
        <v>25.77</v>
      </c>
      <c r="Q1360" s="689">
        <v>21.18</v>
      </c>
      <c r="R1360" s="676"/>
      <c r="S1360" s="694">
        <v>0.95486111111111116</v>
      </c>
      <c r="T1360" s="689">
        <f t="shared" si="93"/>
        <v>0</v>
      </c>
      <c r="U1360" s="689">
        <f t="shared" si="93"/>
        <v>0</v>
      </c>
      <c r="V1360" s="689">
        <f t="shared" si="93"/>
        <v>5.0000000000000711E-2</v>
      </c>
      <c r="W1360" s="689">
        <f t="shared" si="93"/>
        <v>0</v>
      </c>
      <c r="X1360" s="689">
        <f t="shared" si="92"/>
        <v>0</v>
      </c>
      <c r="Y1360" s="689">
        <f t="shared" si="92"/>
        <v>2.9999999999997584E-2</v>
      </c>
      <c r="Z1360" s="689">
        <f t="shared" si="92"/>
        <v>0</v>
      </c>
      <c r="AA1360" s="689">
        <f t="shared" si="92"/>
        <v>0</v>
      </c>
      <c r="AB1360" s="683">
        <f t="shared" si="92"/>
        <v>0</v>
      </c>
      <c r="AC1360" s="689">
        <f t="shared" si="92"/>
        <v>0</v>
      </c>
      <c r="AD1360" s="689">
        <f t="shared" si="92"/>
        <v>0</v>
      </c>
      <c r="AE1360" s="689">
        <f t="shared" si="92"/>
        <v>9.9999999999997868E-2</v>
      </c>
      <c r="AF1360" s="689">
        <f t="shared" si="92"/>
        <v>0</v>
      </c>
      <c r="AG1360" s="689">
        <f t="shared" si="94"/>
        <v>0</v>
      </c>
      <c r="AH1360" s="689">
        <f t="shared" si="94"/>
        <v>0</v>
      </c>
      <c r="AI1360" s="689">
        <f t="shared" si="94"/>
        <v>9.9999999999980105E-3</v>
      </c>
      <c r="AJ1360" s="10"/>
      <c r="AK1360" s="10"/>
      <c r="AL1360" s="10"/>
      <c r="AM1360" s="10"/>
      <c r="AN1360" s="10"/>
      <c r="AO1360" s="10"/>
      <c r="AP1360" s="10"/>
      <c r="AQ1360" s="10"/>
      <c r="AR1360" s="10"/>
      <c r="AS1360" s="10"/>
      <c r="AT1360" s="10"/>
      <c r="AU1360" s="10"/>
      <c r="AV1360" s="10"/>
      <c r="AW1360" s="10"/>
      <c r="AX1360" s="10"/>
      <c r="AY1360" s="10"/>
      <c r="AZ1360" s="10"/>
      <c r="BA1360" s="10"/>
      <c r="BB1360" s="10"/>
      <c r="BC1360" s="10"/>
      <c r="BD1360" s="10"/>
      <c r="BE1360" s="173"/>
    </row>
    <row r="1361" spans="1:57" ht="16" thickTop="1">
      <c r="A1361" s="693">
        <v>0.95833333333333337</v>
      </c>
      <c r="B1361" s="685">
        <v>24.46</v>
      </c>
      <c r="C1361" s="685">
        <v>25.48</v>
      </c>
      <c r="D1361" s="685">
        <v>24.71</v>
      </c>
      <c r="E1361" s="685">
        <v>24.38</v>
      </c>
      <c r="F1361" s="685">
        <v>24.7</v>
      </c>
      <c r="G1361" s="685">
        <v>27.58</v>
      </c>
      <c r="H1361" s="685">
        <v>24.27</v>
      </c>
      <c r="I1361" s="685">
        <v>21.82</v>
      </c>
      <c r="J1361" s="686">
        <v>21.7</v>
      </c>
      <c r="K1361" s="685">
        <v>24.5</v>
      </c>
      <c r="L1361" s="685">
        <v>27.66</v>
      </c>
      <c r="M1361" s="685">
        <v>24.65</v>
      </c>
      <c r="N1361" s="685">
        <v>26.93</v>
      </c>
      <c r="O1361" s="685">
        <v>25.71</v>
      </c>
      <c r="P1361" s="685">
        <v>25.77</v>
      </c>
      <c r="Q1361" s="685">
        <v>21.18</v>
      </c>
      <c r="R1361" s="676"/>
      <c r="S1361" s="684">
        <v>0.95833333333333337</v>
      </c>
      <c r="T1361" s="685">
        <f t="shared" si="93"/>
        <v>0</v>
      </c>
      <c r="U1361" s="685">
        <f t="shared" si="93"/>
        <v>1.0000000000001563E-2</v>
      </c>
      <c r="V1361" s="685">
        <f t="shared" si="93"/>
        <v>0</v>
      </c>
      <c r="W1361" s="685">
        <f t="shared" si="93"/>
        <v>0</v>
      </c>
      <c r="X1361" s="685">
        <f t="shared" si="92"/>
        <v>0</v>
      </c>
      <c r="Y1361" s="685">
        <f t="shared" si="92"/>
        <v>0</v>
      </c>
      <c r="Z1361" s="685">
        <f t="shared" si="92"/>
        <v>0.19000000000000128</v>
      </c>
      <c r="AA1361" s="685">
        <f t="shared" si="92"/>
        <v>0</v>
      </c>
      <c r="AB1361" s="686">
        <f t="shared" si="92"/>
        <v>0</v>
      </c>
      <c r="AC1361" s="685">
        <f t="shared" si="92"/>
        <v>0</v>
      </c>
      <c r="AD1361" s="685">
        <f t="shared" si="92"/>
        <v>5.9999999999998721E-2</v>
      </c>
      <c r="AE1361" s="685">
        <f t="shared" si="92"/>
        <v>0</v>
      </c>
      <c r="AF1361" s="685">
        <f t="shared" si="92"/>
        <v>0</v>
      </c>
      <c r="AG1361" s="685">
        <f t="shared" si="94"/>
        <v>0</v>
      </c>
      <c r="AH1361" s="685">
        <f t="shared" si="94"/>
        <v>0</v>
      </c>
      <c r="AI1361" s="685">
        <f t="shared" si="94"/>
        <v>0</v>
      </c>
      <c r="AJ1361" s="10"/>
      <c r="AK1361" s="10"/>
      <c r="AL1361" s="10"/>
      <c r="AM1361" s="10"/>
      <c r="AN1361" s="10"/>
      <c r="AO1361" s="10"/>
      <c r="AP1361" s="10"/>
      <c r="AQ1361" s="10"/>
      <c r="AR1361" s="10"/>
      <c r="AS1361" s="10"/>
      <c r="AT1361" s="10"/>
      <c r="AU1361" s="10"/>
      <c r="AV1361" s="10"/>
      <c r="AW1361" s="10"/>
      <c r="AX1361" s="10"/>
      <c r="AY1361" s="10"/>
      <c r="AZ1361" s="10"/>
      <c r="BA1361" s="10"/>
      <c r="BB1361" s="10"/>
      <c r="BC1361" s="10"/>
      <c r="BD1361" s="10"/>
      <c r="BE1361" s="173"/>
    </row>
    <row r="1362" spans="1:57">
      <c r="A1362" s="688">
        <v>0.96180555555555547</v>
      </c>
      <c r="B1362" s="689">
        <v>24.46</v>
      </c>
      <c r="C1362" s="689">
        <v>25.49</v>
      </c>
      <c r="D1362" s="689">
        <v>24.78</v>
      </c>
      <c r="E1362" s="689">
        <v>24.38</v>
      </c>
      <c r="F1362" s="689">
        <v>24.73</v>
      </c>
      <c r="G1362" s="689">
        <v>27.6</v>
      </c>
      <c r="H1362" s="689">
        <v>24.27</v>
      </c>
      <c r="I1362" s="689">
        <v>21.82</v>
      </c>
      <c r="J1362" s="683">
        <v>21.7</v>
      </c>
      <c r="K1362" s="689">
        <v>24.81</v>
      </c>
      <c r="L1362" s="689">
        <v>27.66</v>
      </c>
      <c r="M1362" s="689">
        <v>24.72</v>
      </c>
      <c r="N1362" s="689">
        <v>26.93</v>
      </c>
      <c r="O1362" s="689">
        <v>25.78</v>
      </c>
      <c r="P1362" s="689">
        <v>25.77</v>
      </c>
      <c r="Q1362" s="689">
        <v>21.18</v>
      </c>
      <c r="R1362" s="676"/>
      <c r="S1362" s="694">
        <v>0.96180555555555547</v>
      </c>
      <c r="T1362" s="689">
        <f t="shared" si="93"/>
        <v>0</v>
      </c>
      <c r="U1362" s="689">
        <f t="shared" si="93"/>
        <v>9.9999999999980105E-3</v>
      </c>
      <c r="V1362" s="689">
        <f t="shared" si="93"/>
        <v>7.0000000000000284E-2</v>
      </c>
      <c r="W1362" s="689">
        <f t="shared" si="93"/>
        <v>0</v>
      </c>
      <c r="X1362" s="689">
        <f t="shared" si="92"/>
        <v>3.0000000000001137E-2</v>
      </c>
      <c r="Y1362" s="689">
        <f t="shared" si="92"/>
        <v>2.0000000000003126E-2</v>
      </c>
      <c r="Z1362" s="689">
        <f t="shared" si="92"/>
        <v>0</v>
      </c>
      <c r="AA1362" s="689">
        <f t="shared" si="92"/>
        <v>0</v>
      </c>
      <c r="AB1362" s="683">
        <f t="shared" si="92"/>
        <v>0</v>
      </c>
      <c r="AC1362" s="689">
        <f t="shared" si="92"/>
        <v>0.30999999999999872</v>
      </c>
      <c r="AD1362" s="689">
        <f t="shared" si="92"/>
        <v>0</v>
      </c>
      <c r="AE1362" s="689">
        <f t="shared" si="92"/>
        <v>7.0000000000000284E-2</v>
      </c>
      <c r="AF1362" s="689">
        <f t="shared" si="92"/>
        <v>0</v>
      </c>
      <c r="AG1362" s="689">
        <f t="shared" si="94"/>
        <v>7.0000000000000284E-2</v>
      </c>
      <c r="AH1362" s="689">
        <f t="shared" si="94"/>
        <v>0</v>
      </c>
      <c r="AI1362" s="689">
        <f t="shared" si="94"/>
        <v>0</v>
      </c>
      <c r="AJ1362" s="10"/>
      <c r="AK1362" s="10"/>
      <c r="AL1362" s="10"/>
      <c r="AM1362" s="10"/>
      <c r="AN1362" s="10"/>
      <c r="AO1362" s="10"/>
      <c r="AP1362" s="10"/>
      <c r="AQ1362" s="10"/>
      <c r="AR1362" s="10"/>
      <c r="AS1362" s="10"/>
      <c r="AT1362" s="10"/>
      <c r="AU1362" s="10"/>
      <c r="AV1362" s="10"/>
      <c r="AW1362" s="10"/>
      <c r="AX1362" s="10"/>
      <c r="AY1362" s="10"/>
      <c r="AZ1362" s="10"/>
      <c r="BA1362" s="10"/>
      <c r="BB1362" s="10"/>
      <c r="BC1362" s="10"/>
      <c r="BD1362" s="10"/>
      <c r="BE1362" s="173"/>
    </row>
    <row r="1363" spans="1:57">
      <c r="A1363" s="688">
        <v>0.96527777777777779</v>
      </c>
      <c r="B1363" s="689">
        <v>24.46</v>
      </c>
      <c r="C1363" s="689">
        <v>25.49</v>
      </c>
      <c r="D1363" s="689">
        <v>24.88</v>
      </c>
      <c r="E1363" s="689">
        <v>24.38</v>
      </c>
      <c r="F1363" s="689">
        <v>24.73</v>
      </c>
      <c r="G1363" s="689">
        <v>27.67</v>
      </c>
      <c r="H1363" s="689">
        <v>24.28</v>
      </c>
      <c r="I1363" s="689">
        <v>21.82</v>
      </c>
      <c r="J1363" s="683">
        <v>21.7</v>
      </c>
      <c r="K1363" s="689">
        <v>24.81</v>
      </c>
      <c r="L1363" s="689">
        <v>27.66</v>
      </c>
      <c r="M1363" s="689">
        <v>24.75</v>
      </c>
      <c r="N1363" s="689">
        <v>26.93</v>
      </c>
      <c r="O1363" s="689">
        <v>25.78</v>
      </c>
      <c r="P1363" s="689">
        <v>25.77</v>
      </c>
      <c r="Q1363" s="689">
        <v>21.19</v>
      </c>
      <c r="R1363" s="676"/>
      <c r="S1363" s="694">
        <v>0.96527777777777779</v>
      </c>
      <c r="T1363" s="689">
        <f t="shared" si="93"/>
        <v>0</v>
      </c>
      <c r="U1363" s="689">
        <f t="shared" si="93"/>
        <v>0</v>
      </c>
      <c r="V1363" s="689">
        <f t="shared" si="93"/>
        <v>9.9999999999997868E-2</v>
      </c>
      <c r="W1363" s="689">
        <f t="shared" si="93"/>
        <v>0</v>
      </c>
      <c r="X1363" s="689">
        <f t="shared" si="92"/>
        <v>0</v>
      </c>
      <c r="Y1363" s="689">
        <f t="shared" si="92"/>
        <v>7.0000000000000284E-2</v>
      </c>
      <c r="Z1363" s="689">
        <f t="shared" si="92"/>
        <v>1.0000000000001563E-2</v>
      </c>
      <c r="AA1363" s="689">
        <f t="shared" si="92"/>
        <v>0</v>
      </c>
      <c r="AB1363" s="683">
        <f t="shared" si="92"/>
        <v>0</v>
      </c>
      <c r="AC1363" s="689">
        <f t="shared" si="92"/>
        <v>0</v>
      </c>
      <c r="AD1363" s="689">
        <f t="shared" si="92"/>
        <v>0</v>
      </c>
      <c r="AE1363" s="689">
        <f t="shared" si="92"/>
        <v>3.0000000000001137E-2</v>
      </c>
      <c r="AF1363" s="689">
        <f t="shared" si="92"/>
        <v>0</v>
      </c>
      <c r="AG1363" s="689">
        <f t="shared" si="94"/>
        <v>0</v>
      </c>
      <c r="AH1363" s="689">
        <f t="shared" si="94"/>
        <v>0</v>
      </c>
      <c r="AI1363" s="689">
        <f t="shared" si="94"/>
        <v>1.0000000000001563E-2</v>
      </c>
      <c r="AJ1363" s="10"/>
      <c r="AK1363" s="10"/>
      <c r="AL1363" s="10"/>
      <c r="AM1363" s="10"/>
      <c r="AN1363" s="10"/>
      <c r="AO1363" s="10"/>
      <c r="AP1363" s="10"/>
      <c r="AQ1363" s="10"/>
      <c r="AR1363" s="10"/>
      <c r="AS1363" s="10"/>
      <c r="AT1363" s="10"/>
      <c r="AU1363" s="10"/>
      <c r="AV1363" s="10"/>
      <c r="AW1363" s="10"/>
      <c r="AX1363" s="10"/>
      <c r="AY1363" s="10"/>
      <c r="AZ1363" s="10"/>
      <c r="BA1363" s="10"/>
      <c r="BB1363" s="10"/>
      <c r="BC1363" s="10"/>
      <c r="BD1363" s="10"/>
      <c r="BE1363" s="173"/>
    </row>
    <row r="1364" spans="1:57">
      <c r="A1364" s="688">
        <v>0.96875</v>
      </c>
      <c r="B1364" s="689">
        <v>24.46</v>
      </c>
      <c r="C1364" s="689">
        <v>25.5</v>
      </c>
      <c r="D1364" s="689">
        <v>24.88</v>
      </c>
      <c r="E1364" s="689">
        <v>24.45</v>
      </c>
      <c r="F1364" s="689">
        <v>24.73</v>
      </c>
      <c r="G1364" s="689">
        <v>27.71</v>
      </c>
      <c r="H1364" s="689">
        <v>24.28</v>
      </c>
      <c r="I1364" s="689">
        <v>21.82</v>
      </c>
      <c r="J1364" s="683">
        <v>21.7</v>
      </c>
      <c r="K1364" s="689">
        <v>24.81</v>
      </c>
      <c r="L1364" s="689">
        <v>27.66</v>
      </c>
      <c r="M1364" s="689">
        <v>24.75</v>
      </c>
      <c r="N1364" s="689">
        <v>26.93</v>
      </c>
      <c r="O1364" s="689">
        <v>25.78</v>
      </c>
      <c r="P1364" s="689">
        <v>25.77</v>
      </c>
      <c r="Q1364" s="689">
        <v>21.33</v>
      </c>
      <c r="R1364" s="676"/>
      <c r="S1364" s="694">
        <v>0.96875</v>
      </c>
      <c r="T1364" s="689">
        <f t="shared" si="93"/>
        <v>0</v>
      </c>
      <c r="U1364" s="689">
        <f t="shared" si="93"/>
        <v>1.0000000000001563E-2</v>
      </c>
      <c r="V1364" s="689">
        <f t="shared" si="93"/>
        <v>0</v>
      </c>
      <c r="W1364" s="689">
        <f t="shared" si="93"/>
        <v>7.0000000000000284E-2</v>
      </c>
      <c r="X1364" s="689">
        <f t="shared" si="92"/>
        <v>0</v>
      </c>
      <c r="Y1364" s="689">
        <f t="shared" si="92"/>
        <v>3.9999999999999147E-2</v>
      </c>
      <c r="Z1364" s="689">
        <f t="shared" si="92"/>
        <v>0</v>
      </c>
      <c r="AA1364" s="689">
        <f t="shared" si="92"/>
        <v>0</v>
      </c>
      <c r="AB1364" s="683">
        <f t="shared" si="92"/>
        <v>0</v>
      </c>
      <c r="AC1364" s="689">
        <f t="shared" si="92"/>
        <v>0</v>
      </c>
      <c r="AD1364" s="689">
        <f t="shared" si="92"/>
        <v>0</v>
      </c>
      <c r="AE1364" s="689">
        <f t="shared" si="92"/>
        <v>0</v>
      </c>
      <c r="AF1364" s="689">
        <f t="shared" si="92"/>
        <v>0</v>
      </c>
      <c r="AG1364" s="689">
        <f t="shared" si="94"/>
        <v>0</v>
      </c>
      <c r="AH1364" s="689">
        <f t="shared" si="94"/>
        <v>0</v>
      </c>
      <c r="AI1364" s="689">
        <f t="shared" si="94"/>
        <v>0.13999999999999702</v>
      </c>
      <c r="AJ1364" s="10"/>
      <c r="AK1364" s="10"/>
      <c r="AL1364" s="10"/>
      <c r="AM1364" s="10"/>
      <c r="AN1364" s="10"/>
      <c r="AO1364" s="10"/>
      <c r="AP1364" s="10"/>
      <c r="AQ1364" s="10"/>
      <c r="AR1364" s="10"/>
      <c r="AS1364" s="10"/>
      <c r="AT1364" s="10"/>
      <c r="AU1364" s="10"/>
      <c r="AV1364" s="10"/>
      <c r="AW1364" s="10"/>
      <c r="AX1364" s="10"/>
      <c r="AY1364" s="10"/>
      <c r="AZ1364" s="10"/>
      <c r="BA1364" s="10"/>
      <c r="BB1364" s="10"/>
      <c r="BC1364" s="10"/>
      <c r="BD1364" s="10"/>
      <c r="BE1364" s="173"/>
    </row>
    <row r="1365" spans="1:57">
      <c r="A1365" s="688">
        <v>0.97222222222222221</v>
      </c>
      <c r="B1365" s="689">
        <v>24.46</v>
      </c>
      <c r="C1365" s="689">
        <v>25.64</v>
      </c>
      <c r="D1365" s="689">
        <v>24.91</v>
      </c>
      <c r="E1365" s="689">
        <v>24.45</v>
      </c>
      <c r="F1365" s="689">
        <v>24.73</v>
      </c>
      <c r="G1365" s="689">
        <v>27.71</v>
      </c>
      <c r="H1365" s="689">
        <v>24.28</v>
      </c>
      <c r="I1365" s="689">
        <v>21.82</v>
      </c>
      <c r="J1365" s="683">
        <v>21.7</v>
      </c>
      <c r="K1365" s="689">
        <v>24.84</v>
      </c>
      <c r="L1365" s="689">
        <v>27.66</v>
      </c>
      <c r="M1365" s="689">
        <v>24.75</v>
      </c>
      <c r="N1365" s="689">
        <v>27.32</v>
      </c>
      <c r="O1365" s="689">
        <v>25.78</v>
      </c>
      <c r="P1365" s="689">
        <v>25.78</v>
      </c>
      <c r="Q1365" s="689">
        <v>21.34</v>
      </c>
      <c r="R1365" s="676"/>
      <c r="S1365" s="694">
        <v>0.97222222222222221</v>
      </c>
      <c r="T1365" s="689">
        <f t="shared" si="93"/>
        <v>0</v>
      </c>
      <c r="U1365" s="689">
        <f t="shared" si="93"/>
        <v>0.14000000000000057</v>
      </c>
      <c r="V1365" s="689">
        <f t="shared" si="93"/>
        <v>3.0000000000001137E-2</v>
      </c>
      <c r="W1365" s="689">
        <f t="shared" si="93"/>
        <v>0</v>
      </c>
      <c r="X1365" s="689">
        <f t="shared" si="92"/>
        <v>0</v>
      </c>
      <c r="Y1365" s="689">
        <f t="shared" si="92"/>
        <v>0</v>
      </c>
      <c r="Z1365" s="689">
        <f t="shared" si="92"/>
        <v>0</v>
      </c>
      <c r="AA1365" s="689">
        <f t="shared" si="92"/>
        <v>0</v>
      </c>
      <c r="AB1365" s="683">
        <f t="shared" si="92"/>
        <v>0</v>
      </c>
      <c r="AC1365" s="689">
        <f t="shared" si="92"/>
        <v>3.0000000000001137E-2</v>
      </c>
      <c r="AD1365" s="689">
        <f t="shared" si="92"/>
        <v>0</v>
      </c>
      <c r="AE1365" s="689">
        <f t="shared" si="92"/>
        <v>0</v>
      </c>
      <c r="AF1365" s="689">
        <f t="shared" si="92"/>
        <v>0.39000000000000057</v>
      </c>
      <c r="AG1365" s="689">
        <f t="shared" si="94"/>
        <v>0</v>
      </c>
      <c r="AH1365" s="689">
        <f t="shared" si="94"/>
        <v>1.0000000000001563E-2</v>
      </c>
      <c r="AI1365" s="689">
        <f t="shared" si="94"/>
        <v>1.0000000000001563E-2</v>
      </c>
      <c r="AJ1365" s="10"/>
      <c r="AK1365" s="10"/>
      <c r="AL1365" s="10"/>
      <c r="AM1365" s="10"/>
      <c r="AN1365" s="10"/>
      <c r="AO1365" s="10"/>
      <c r="AP1365" s="10"/>
      <c r="AQ1365" s="10"/>
      <c r="AR1365" s="10"/>
      <c r="AS1365" s="10"/>
      <c r="AT1365" s="10"/>
      <c r="AU1365" s="10"/>
      <c r="AV1365" s="10"/>
      <c r="AW1365" s="10"/>
      <c r="AX1365" s="10"/>
      <c r="AY1365" s="10"/>
      <c r="AZ1365" s="10"/>
      <c r="BA1365" s="10"/>
      <c r="BB1365" s="10"/>
      <c r="BC1365" s="10"/>
      <c r="BD1365" s="10"/>
      <c r="BE1365" s="173"/>
    </row>
    <row r="1366" spans="1:57">
      <c r="A1366" s="688">
        <v>0.97569444444444453</v>
      </c>
      <c r="B1366" s="689">
        <v>24.46</v>
      </c>
      <c r="C1366" s="689">
        <v>25.64</v>
      </c>
      <c r="D1366" s="689">
        <v>24.91</v>
      </c>
      <c r="E1366" s="689">
        <v>24.45</v>
      </c>
      <c r="F1366" s="689">
        <v>24.73</v>
      </c>
      <c r="G1366" s="689">
        <v>27.71</v>
      </c>
      <c r="H1366" s="689">
        <v>24.28</v>
      </c>
      <c r="I1366" s="689">
        <v>21.82</v>
      </c>
      <c r="J1366" s="683">
        <v>21.7</v>
      </c>
      <c r="K1366" s="689">
        <v>24.84</v>
      </c>
      <c r="L1366" s="689">
        <v>27.66</v>
      </c>
      <c r="M1366" s="689">
        <v>24.75</v>
      </c>
      <c r="N1366" s="689">
        <v>27.33</v>
      </c>
      <c r="O1366" s="689">
        <v>25.89</v>
      </c>
      <c r="P1366" s="689">
        <v>25.88</v>
      </c>
      <c r="Q1366" s="689">
        <v>21.34</v>
      </c>
      <c r="R1366" s="676"/>
      <c r="S1366" s="694">
        <v>0.97569444444444453</v>
      </c>
      <c r="T1366" s="689">
        <f t="shared" si="93"/>
        <v>0</v>
      </c>
      <c r="U1366" s="689">
        <f t="shared" si="93"/>
        <v>0</v>
      </c>
      <c r="V1366" s="689">
        <f t="shared" si="93"/>
        <v>0</v>
      </c>
      <c r="W1366" s="689">
        <f t="shared" si="93"/>
        <v>0</v>
      </c>
      <c r="X1366" s="689">
        <f t="shared" si="92"/>
        <v>0</v>
      </c>
      <c r="Y1366" s="689">
        <f t="shared" si="92"/>
        <v>0</v>
      </c>
      <c r="Z1366" s="689">
        <f t="shared" si="92"/>
        <v>0</v>
      </c>
      <c r="AA1366" s="689">
        <f t="shared" si="92"/>
        <v>0</v>
      </c>
      <c r="AB1366" s="683">
        <f t="shared" si="92"/>
        <v>0</v>
      </c>
      <c r="AC1366" s="689">
        <f t="shared" si="92"/>
        <v>0</v>
      </c>
      <c r="AD1366" s="689">
        <f t="shared" si="92"/>
        <v>0</v>
      </c>
      <c r="AE1366" s="689">
        <f t="shared" si="92"/>
        <v>0</v>
      </c>
      <c r="AF1366" s="689">
        <f t="shared" si="92"/>
        <v>9.9999999999980105E-3</v>
      </c>
      <c r="AG1366" s="689">
        <f t="shared" si="94"/>
        <v>0.10999999999999943</v>
      </c>
      <c r="AH1366" s="689">
        <f t="shared" si="94"/>
        <v>9.9999999999997868E-2</v>
      </c>
      <c r="AI1366" s="689">
        <f t="shared" si="94"/>
        <v>0</v>
      </c>
      <c r="AJ1366" s="10"/>
      <c r="AK1366" s="10"/>
      <c r="AL1366" s="10"/>
      <c r="AM1366" s="10"/>
      <c r="AN1366" s="10"/>
      <c r="AO1366" s="10"/>
      <c r="AP1366" s="10"/>
      <c r="AQ1366" s="10"/>
      <c r="AR1366" s="10"/>
      <c r="AS1366" s="10"/>
      <c r="AT1366" s="10"/>
      <c r="AU1366" s="10"/>
      <c r="AV1366" s="10"/>
      <c r="AW1366" s="10"/>
      <c r="AX1366" s="10"/>
      <c r="AY1366" s="10"/>
      <c r="AZ1366" s="10"/>
      <c r="BA1366" s="10"/>
      <c r="BB1366" s="10"/>
      <c r="BC1366" s="10"/>
      <c r="BD1366" s="10"/>
      <c r="BE1366" s="173"/>
    </row>
    <row r="1367" spans="1:57">
      <c r="A1367" s="688">
        <v>0.97916666666666663</v>
      </c>
      <c r="B1367" s="689">
        <v>24.46</v>
      </c>
      <c r="C1367" s="689">
        <v>25.64</v>
      </c>
      <c r="D1367" s="689">
        <v>24.95</v>
      </c>
      <c r="E1367" s="689">
        <v>24.51</v>
      </c>
      <c r="F1367" s="689">
        <v>24.73</v>
      </c>
      <c r="G1367" s="689">
        <v>27.71</v>
      </c>
      <c r="H1367" s="689">
        <v>24.28</v>
      </c>
      <c r="I1367" s="689">
        <v>21.82</v>
      </c>
      <c r="J1367" s="683">
        <v>21.7</v>
      </c>
      <c r="K1367" s="689">
        <v>24.84</v>
      </c>
      <c r="L1367" s="689">
        <v>27.66</v>
      </c>
      <c r="M1367" s="689">
        <v>24.75</v>
      </c>
      <c r="N1367" s="689">
        <v>27.35</v>
      </c>
      <c r="O1367" s="689">
        <v>25.89</v>
      </c>
      <c r="P1367" s="689">
        <v>25.91</v>
      </c>
      <c r="Q1367" s="689">
        <v>21.34</v>
      </c>
      <c r="R1367" s="676"/>
      <c r="S1367" s="694">
        <v>0.97916666666666663</v>
      </c>
      <c r="T1367" s="689">
        <f t="shared" si="93"/>
        <v>0</v>
      </c>
      <c r="U1367" s="689">
        <f t="shared" si="93"/>
        <v>0</v>
      </c>
      <c r="V1367" s="689">
        <f t="shared" si="93"/>
        <v>3.9999999999999147E-2</v>
      </c>
      <c r="W1367" s="689">
        <f t="shared" si="93"/>
        <v>6.0000000000002274E-2</v>
      </c>
      <c r="X1367" s="689">
        <f t="shared" si="92"/>
        <v>0</v>
      </c>
      <c r="Y1367" s="689">
        <f t="shared" si="92"/>
        <v>0</v>
      </c>
      <c r="Z1367" s="689">
        <f t="shared" si="92"/>
        <v>0</v>
      </c>
      <c r="AA1367" s="689">
        <f t="shared" si="92"/>
        <v>0</v>
      </c>
      <c r="AB1367" s="683">
        <f t="shared" si="92"/>
        <v>0</v>
      </c>
      <c r="AC1367" s="689">
        <f t="shared" si="92"/>
        <v>0</v>
      </c>
      <c r="AD1367" s="689">
        <f t="shared" si="92"/>
        <v>0</v>
      </c>
      <c r="AE1367" s="689">
        <f t="shared" si="92"/>
        <v>0</v>
      </c>
      <c r="AF1367" s="689">
        <f t="shared" si="92"/>
        <v>2.0000000000003126E-2</v>
      </c>
      <c r="AG1367" s="689">
        <f t="shared" si="94"/>
        <v>0</v>
      </c>
      <c r="AH1367" s="689">
        <f t="shared" si="94"/>
        <v>3.0000000000001137E-2</v>
      </c>
      <c r="AI1367" s="689">
        <f t="shared" si="94"/>
        <v>0</v>
      </c>
      <c r="AJ1367" s="10"/>
      <c r="AK1367" s="10"/>
      <c r="AL1367" s="10"/>
      <c r="AM1367" s="10"/>
      <c r="AN1367" s="10"/>
      <c r="AO1367" s="10"/>
      <c r="AP1367" s="10"/>
      <c r="AQ1367" s="10"/>
      <c r="AR1367" s="10"/>
      <c r="AS1367" s="10"/>
      <c r="AT1367" s="10"/>
      <c r="AU1367" s="10"/>
      <c r="AV1367" s="10"/>
      <c r="AW1367" s="10"/>
      <c r="AX1367" s="10"/>
      <c r="AY1367" s="10"/>
      <c r="AZ1367" s="10"/>
      <c r="BA1367" s="10"/>
      <c r="BB1367" s="10"/>
      <c r="BC1367" s="10"/>
      <c r="BD1367" s="10"/>
      <c r="BE1367" s="173"/>
    </row>
    <row r="1368" spans="1:57">
      <c r="A1368" s="688">
        <v>0.98263888888888884</v>
      </c>
      <c r="B1368" s="689">
        <v>24.46</v>
      </c>
      <c r="C1368" s="689">
        <v>25.64</v>
      </c>
      <c r="D1368" s="689">
        <v>25.06</v>
      </c>
      <c r="E1368" s="689">
        <v>24.54</v>
      </c>
      <c r="F1368" s="689">
        <v>24.73</v>
      </c>
      <c r="G1368" s="689">
        <v>27.71</v>
      </c>
      <c r="H1368" s="689">
        <v>24.28</v>
      </c>
      <c r="I1368" s="689">
        <v>22.09</v>
      </c>
      <c r="J1368" s="683">
        <v>21.82</v>
      </c>
      <c r="K1368" s="689">
        <v>24.84</v>
      </c>
      <c r="L1368" s="689">
        <v>27.69</v>
      </c>
      <c r="M1368" s="689">
        <v>24.95</v>
      </c>
      <c r="N1368" s="689">
        <v>27.35</v>
      </c>
      <c r="O1368" s="689">
        <v>25.92</v>
      </c>
      <c r="P1368" s="689">
        <v>25.92</v>
      </c>
      <c r="Q1368" s="689">
        <v>21.37</v>
      </c>
      <c r="R1368" s="676"/>
      <c r="S1368" s="694">
        <v>0.98263888888888884</v>
      </c>
      <c r="T1368" s="689">
        <f t="shared" si="93"/>
        <v>0</v>
      </c>
      <c r="U1368" s="689">
        <f t="shared" si="93"/>
        <v>0</v>
      </c>
      <c r="V1368" s="689">
        <f t="shared" si="93"/>
        <v>0.10999999999999943</v>
      </c>
      <c r="W1368" s="689">
        <f t="shared" si="93"/>
        <v>2.9999999999997584E-2</v>
      </c>
      <c r="X1368" s="689">
        <f t="shared" si="92"/>
        <v>0</v>
      </c>
      <c r="Y1368" s="689">
        <f t="shared" si="92"/>
        <v>0</v>
      </c>
      <c r="Z1368" s="689">
        <f t="shared" si="92"/>
        <v>0</v>
      </c>
      <c r="AA1368" s="689">
        <f t="shared" si="92"/>
        <v>0.26999999999999957</v>
      </c>
      <c r="AB1368" s="683">
        <f t="shared" si="92"/>
        <v>0.12000000000000099</v>
      </c>
      <c r="AC1368" s="689">
        <f t="shared" si="92"/>
        <v>0</v>
      </c>
      <c r="AD1368" s="689">
        <f t="shared" si="92"/>
        <v>3.0000000000001137E-2</v>
      </c>
      <c r="AE1368" s="689">
        <f t="shared" si="92"/>
        <v>0.19999999999999929</v>
      </c>
      <c r="AF1368" s="689">
        <f t="shared" si="92"/>
        <v>0</v>
      </c>
      <c r="AG1368" s="689">
        <f t="shared" si="94"/>
        <v>3.0000000000001137E-2</v>
      </c>
      <c r="AH1368" s="689">
        <f t="shared" si="94"/>
        <v>1.0000000000001563E-2</v>
      </c>
      <c r="AI1368" s="689">
        <f t="shared" si="94"/>
        <v>3.0000000000001137E-2</v>
      </c>
      <c r="AJ1368" s="10"/>
      <c r="AK1368" s="10"/>
      <c r="AL1368" s="10"/>
      <c r="AM1368" s="10"/>
      <c r="AN1368" s="10"/>
      <c r="AO1368" s="10"/>
      <c r="AP1368" s="10"/>
      <c r="AQ1368" s="10"/>
      <c r="AR1368" s="10"/>
      <c r="AS1368" s="10"/>
      <c r="AT1368" s="10"/>
      <c r="AU1368" s="10"/>
      <c r="AV1368" s="10"/>
      <c r="AW1368" s="10"/>
      <c r="AX1368" s="10"/>
      <c r="AY1368" s="10"/>
      <c r="AZ1368" s="10"/>
      <c r="BA1368" s="10"/>
      <c r="BB1368" s="10"/>
      <c r="BC1368" s="10"/>
      <c r="BD1368" s="10"/>
      <c r="BE1368" s="173"/>
    </row>
    <row r="1369" spans="1:57">
      <c r="A1369" s="688">
        <v>0.98611111111111116</v>
      </c>
      <c r="B1369" s="689">
        <v>24.46</v>
      </c>
      <c r="C1369" s="689">
        <v>25.64</v>
      </c>
      <c r="D1369" s="689">
        <v>25.06</v>
      </c>
      <c r="E1369" s="689">
        <v>24.54</v>
      </c>
      <c r="F1369" s="689">
        <v>24.73</v>
      </c>
      <c r="G1369" s="689">
        <v>27.71</v>
      </c>
      <c r="H1369" s="689">
        <v>24.28</v>
      </c>
      <c r="I1369" s="689">
        <v>22.09</v>
      </c>
      <c r="J1369" s="683">
        <v>21.85</v>
      </c>
      <c r="K1369" s="689">
        <v>24.84</v>
      </c>
      <c r="L1369" s="689">
        <v>27.75</v>
      </c>
      <c r="M1369" s="689">
        <v>24.95</v>
      </c>
      <c r="N1369" s="689">
        <v>27.35</v>
      </c>
      <c r="O1369" s="689">
        <v>25.96</v>
      </c>
      <c r="P1369" s="689">
        <v>25.93</v>
      </c>
      <c r="Q1369" s="689">
        <v>21.4</v>
      </c>
      <c r="R1369" s="676"/>
      <c r="S1369" s="694">
        <v>0.98611111111111116</v>
      </c>
      <c r="T1369" s="689">
        <f t="shared" si="93"/>
        <v>0</v>
      </c>
      <c r="U1369" s="689">
        <f t="shared" si="93"/>
        <v>0</v>
      </c>
      <c r="V1369" s="689">
        <f t="shared" si="93"/>
        <v>0</v>
      </c>
      <c r="W1369" s="689">
        <f t="shared" si="93"/>
        <v>0</v>
      </c>
      <c r="X1369" s="689">
        <f t="shared" si="92"/>
        <v>0</v>
      </c>
      <c r="Y1369" s="689">
        <f t="shared" si="92"/>
        <v>0</v>
      </c>
      <c r="Z1369" s="689">
        <f t="shared" si="92"/>
        <v>0</v>
      </c>
      <c r="AA1369" s="689">
        <f t="shared" si="92"/>
        <v>0</v>
      </c>
      <c r="AB1369" s="683">
        <f t="shared" si="92"/>
        <v>3.0000000000001137E-2</v>
      </c>
      <c r="AC1369" s="689">
        <f t="shared" si="92"/>
        <v>0</v>
      </c>
      <c r="AD1369" s="689">
        <f t="shared" si="92"/>
        <v>5.9999999999998721E-2</v>
      </c>
      <c r="AE1369" s="689">
        <f t="shared" si="92"/>
        <v>0</v>
      </c>
      <c r="AF1369" s="689">
        <f t="shared" si="92"/>
        <v>0</v>
      </c>
      <c r="AG1369" s="689">
        <f t="shared" si="94"/>
        <v>3.9999999999999147E-2</v>
      </c>
      <c r="AH1369" s="689">
        <f t="shared" si="94"/>
        <v>9.9999999999980105E-3</v>
      </c>
      <c r="AI1369" s="689">
        <f t="shared" si="94"/>
        <v>2.9999999999997584E-2</v>
      </c>
      <c r="AJ1369" s="10"/>
      <c r="AK1369" s="10"/>
      <c r="AL1369" s="10"/>
      <c r="AM1369" s="10"/>
      <c r="AN1369" s="10"/>
      <c r="AO1369" s="10"/>
      <c r="AP1369" s="10"/>
      <c r="AQ1369" s="10"/>
      <c r="AR1369" s="10"/>
      <c r="AS1369" s="10"/>
      <c r="AT1369" s="10"/>
      <c r="AU1369" s="10"/>
      <c r="AV1369" s="10"/>
      <c r="AW1369" s="10"/>
      <c r="AX1369" s="10"/>
      <c r="AY1369" s="10"/>
      <c r="AZ1369" s="10"/>
      <c r="BA1369" s="10"/>
      <c r="BB1369" s="10"/>
      <c r="BC1369" s="10"/>
      <c r="BD1369" s="10"/>
      <c r="BE1369" s="173"/>
    </row>
    <row r="1370" spans="1:57">
      <c r="A1370" s="688">
        <v>0.98958333333333337</v>
      </c>
      <c r="B1370" s="689">
        <v>24.46</v>
      </c>
      <c r="C1370" s="689">
        <v>25.71</v>
      </c>
      <c r="D1370" s="689">
        <v>25.06</v>
      </c>
      <c r="E1370" s="689">
        <v>24.54</v>
      </c>
      <c r="F1370" s="689">
        <v>24.73</v>
      </c>
      <c r="G1370" s="689">
        <v>27.74</v>
      </c>
      <c r="H1370" s="689">
        <v>24.43</v>
      </c>
      <c r="I1370" s="689">
        <v>22.09</v>
      </c>
      <c r="J1370" s="683">
        <v>21.85</v>
      </c>
      <c r="K1370" s="689">
        <v>24.84</v>
      </c>
      <c r="L1370" s="689">
        <v>27.75</v>
      </c>
      <c r="M1370" s="689">
        <v>24.95</v>
      </c>
      <c r="N1370" s="689">
        <v>27.35</v>
      </c>
      <c r="O1370" s="689">
        <v>25.97</v>
      </c>
      <c r="P1370" s="689">
        <v>26.03</v>
      </c>
      <c r="Q1370" s="689">
        <v>21.4</v>
      </c>
      <c r="R1370" s="676"/>
      <c r="S1370" s="694">
        <v>0.98958333333333337</v>
      </c>
      <c r="T1370" s="689">
        <f t="shared" si="93"/>
        <v>0</v>
      </c>
      <c r="U1370" s="689">
        <f t="shared" si="93"/>
        <v>7.0000000000000284E-2</v>
      </c>
      <c r="V1370" s="689">
        <f t="shared" si="93"/>
        <v>0</v>
      </c>
      <c r="W1370" s="689">
        <f t="shared" si="93"/>
        <v>0</v>
      </c>
      <c r="X1370" s="689">
        <f t="shared" si="93"/>
        <v>0</v>
      </c>
      <c r="Y1370" s="689">
        <f t="shared" si="93"/>
        <v>2.9999999999997584E-2</v>
      </c>
      <c r="Z1370" s="689">
        <f t="shared" si="93"/>
        <v>0.14999999999999858</v>
      </c>
      <c r="AA1370" s="689">
        <f t="shared" si="93"/>
        <v>0</v>
      </c>
      <c r="AB1370" s="683">
        <f t="shared" si="93"/>
        <v>0</v>
      </c>
      <c r="AC1370" s="689">
        <f t="shared" si="93"/>
        <v>0</v>
      </c>
      <c r="AD1370" s="689">
        <f t="shared" si="93"/>
        <v>0</v>
      </c>
      <c r="AE1370" s="689">
        <f t="shared" si="93"/>
        <v>0</v>
      </c>
      <c r="AF1370" s="689">
        <f t="shared" si="93"/>
        <v>0</v>
      </c>
      <c r="AG1370" s="689">
        <f t="shared" si="94"/>
        <v>9.9999999999980105E-3</v>
      </c>
      <c r="AH1370" s="689">
        <f t="shared" si="94"/>
        <v>0.10000000000000142</v>
      </c>
      <c r="AI1370" s="689">
        <f t="shared" si="94"/>
        <v>0</v>
      </c>
      <c r="AJ1370" s="10"/>
      <c r="AK1370" s="10"/>
      <c r="AL1370" s="10"/>
      <c r="AM1370" s="10"/>
      <c r="AN1370" s="10"/>
      <c r="AO1370" s="10"/>
      <c r="AP1370" s="10"/>
      <c r="AQ1370" s="10"/>
      <c r="AR1370" s="10"/>
      <c r="AS1370" s="10"/>
      <c r="AT1370" s="10"/>
      <c r="AU1370" s="10"/>
      <c r="AV1370" s="10"/>
      <c r="AW1370" s="10"/>
      <c r="AX1370" s="10"/>
      <c r="AY1370" s="10"/>
      <c r="AZ1370" s="10"/>
      <c r="BA1370" s="10"/>
      <c r="BB1370" s="10"/>
      <c r="BC1370" s="10"/>
      <c r="BD1370" s="10"/>
      <c r="BE1370" s="173"/>
    </row>
    <row r="1371" spans="1:57">
      <c r="A1371" s="688">
        <v>0.99305555555555547</v>
      </c>
      <c r="B1371" s="689">
        <v>24.46</v>
      </c>
      <c r="C1371" s="689">
        <v>25.78</v>
      </c>
      <c r="D1371" s="689">
        <v>25.19</v>
      </c>
      <c r="E1371" s="689">
        <v>24.54</v>
      </c>
      <c r="F1371" s="689">
        <v>25.09</v>
      </c>
      <c r="G1371" s="689">
        <v>27.89</v>
      </c>
      <c r="H1371" s="689">
        <v>24.46</v>
      </c>
      <c r="I1371" s="689">
        <v>22.1</v>
      </c>
      <c r="J1371" s="683">
        <v>21.85</v>
      </c>
      <c r="K1371" s="689">
        <v>24.84</v>
      </c>
      <c r="L1371" s="689">
        <v>27.81</v>
      </c>
      <c r="M1371" s="689">
        <v>24.98</v>
      </c>
      <c r="N1371" s="689">
        <v>27.35</v>
      </c>
      <c r="O1371" s="689">
        <v>25.97</v>
      </c>
      <c r="P1371" s="689">
        <v>26.06</v>
      </c>
      <c r="Q1371" s="689">
        <v>21.5</v>
      </c>
      <c r="R1371" s="676"/>
      <c r="S1371" s="694">
        <v>0.99305555555555547</v>
      </c>
      <c r="T1371" s="689">
        <f t="shared" si="93"/>
        <v>0</v>
      </c>
      <c r="U1371" s="689">
        <f t="shared" si="93"/>
        <v>7.0000000000000284E-2</v>
      </c>
      <c r="V1371" s="689">
        <f t="shared" si="93"/>
        <v>0.13000000000000256</v>
      </c>
      <c r="W1371" s="689">
        <f t="shared" si="93"/>
        <v>0</v>
      </c>
      <c r="X1371" s="689">
        <f t="shared" si="93"/>
        <v>0.35999999999999943</v>
      </c>
      <c r="Y1371" s="689">
        <f t="shared" si="93"/>
        <v>0.15000000000000213</v>
      </c>
      <c r="Z1371" s="689">
        <f t="shared" si="93"/>
        <v>3.0000000000001137E-2</v>
      </c>
      <c r="AA1371" s="689">
        <f t="shared" si="93"/>
        <v>1.0000000000001563E-2</v>
      </c>
      <c r="AB1371" s="683">
        <f t="shared" si="93"/>
        <v>0</v>
      </c>
      <c r="AC1371" s="689">
        <f t="shared" si="93"/>
        <v>0</v>
      </c>
      <c r="AD1371" s="689">
        <f t="shared" si="93"/>
        <v>5.9999999999998721E-2</v>
      </c>
      <c r="AE1371" s="689">
        <f t="shared" si="93"/>
        <v>3.0000000000001137E-2</v>
      </c>
      <c r="AF1371" s="689">
        <f t="shared" si="93"/>
        <v>0</v>
      </c>
      <c r="AG1371" s="689">
        <f t="shared" si="94"/>
        <v>0</v>
      </c>
      <c r="AH1371" s="689">
        <f t="shared" si="94"/>
        <v>2.9999999999997584E-2</v>
      </c>
      <c r="AI1371" s="689">
        <f t="shared" si="94"/>
        <v>0.10000000000000142</v>
      </c>
      <c r="AJ1371" s="10"/>
      <c r="AK1371" s="10"/>
      <c r="AL1371" s="10"/>
      <c r="AM1371" s="10"/>
      <c r="AN1371" s="10"/>
      <c r="AO1371" s="10"/>
      <c r="AP1371" s="10"/>
      <c r="AQ1371" s="10"/>
      <c r="AR1371" s="10"/>
      <c r="AS1371" s="10"/>
      <c r="AT1371" s="10"/>
      <c r="AU1371" s="10"/>
      <c r="AV1371" s="10"/>
      <c r="AW1371" s="10"/>
      <c r="AX1371" s="10"/>
      <c r="AY1371" s="10"/>
      <c r="AZ1371" s="10"/>
      <c r="BA1371" s="10"/>
      <c r="BB1371" s="10"/>
      <c r="BC1371" s="10"/>
      <c r="BD1371" s="10"/>
      <c r="BE1371" s="173"/>
    </row>
    <row r="1372" spans="1:57" ht="16" thickBot="1">
      <c r="A1372" s="688">
        <v>0.99652777777777779</v>
      </c>
      <c r="B1372" s="689">
        <v>24.46</v>
      </c>
      <c r="C1372" s="689">
        <v>25.78</v>
      </c>
      <c r="D1372" s="689">
        <v>25.19</v>
      </c>
      <c r="E1372" s="689">
        <v>24.57</v>
      </c>
      <c r="F1372" s="689">
        <v>25.09</v>
      </c>
      <c r="G1372" s="689">
        <v>27.89</v>
      </c>
      <c r="H1372" s="689">
        <v>24.46</v>
      </c>
      <c r="I1372" s="689">
        <v>22.1</v>
      </c>
      <c r="J1372" s="683">
        <v>21.91</v>
      </c>
      <c r="K1372" s="689">
        <v>24.84</v>
      </c>
      <c r="L1372" s="689">
        <v>27.81</v>
      </c>
      <c r="M1372" s="689">
        <v>24.99</v>
      </c>
      <c r="N1372" s="689">
        <v>27.37</v>
      </c>
      <c r="O1372" s="689">
        <v>25.97</v>
      </c>
      <c r="P1372" s="689">
        <v>26.06</v>
      </c>
      <c r="Q1372" s="689">
        <v>21.63</v>
      </c>
      <c r="R1372" s="676"/>
      <c r="S1372" s="694">
        <v>0.99652777777777779</v>
      </c>
      <c r="T1372" s="689">
        <f t="shared" si="93"/>
        <v>0</v>
      </c>
      <c r="U1372" s="689">
        <f t="shared" si="93"/>
        <v>0</v>
      </c>
      <c r="V1372" s="689">
        <f t="shared" si="93"/>
        <v>0</v>
      </c>
      <c r="W1372" s="689">
        <f t="shared" si="93"/>
        <v>3.0000000000001137E-2</v>
      </c>
      <c r="X1372" s="689">
        <f t="shared" si="93"/>
        <v>0</v>
      </c>
      <c r="Y1372" s="689">
        <f t="shared" si="93"/>
        <v>0</v>
      </c>
      <c r="Z1372" s="689">
        <f t="shared" si="93"/>
        <v>0</v>
      </c>
      <c r="AA1372" s="689">
        <f t="shared" si="93"/>
        <v>0</v>
      </c>
      <c r="AB1372" s="683">
        <f t="shared" si="93"/>
        <v>5.9999999999998721E-2</v>
      </c>
      <c r="AC1372" s="689">
        <f t="shared" si="93"/>
        <v>0</v>
      </c>
      <c r="AD1372" s="689">
        <f t="shared" si="93"/>
        <v>0</v>
      </c>
      <c r="AE1372" s="689">
        <f t="shared" si="93"/>
        <v>9.9999999999980105E-3</v>
      </c>
      <c r="AF1372" s="689">
        <f t="shared" si="93"/>
        <v>1.9999999999999574E-2</v>
      </c>
      <c r="AG1372" s="689">
        <f t="shared" si="94"/>
        <v>0</v>
      </c>
      <c r="AH1372" s="689">
        <f t="shared" si="94"/>
        <v>0</v>
      </c>
      <c r="AI1372" s="689">
        <f t="shared" si="94"/>
        <v>0.12999999999999901</v>
      </c>
      <c r="AJ1372" s="10"/>
      <c r="AK1372" s="10"/>
      <c r="AL1372" s="10"/>
      <c r="AM1372" s="10"/>
      <c r="AN1372" s="10"/>
      <c r="AO1372" s="10"/>
      <c r="AP1372" s="10"/>
      <c r="AQ1372" s="10"/>
      <c r="AR1372" s="10"/>
      <c r="AS1372" s="10"/>
      <c r="AT1372" s="10"/>
      <c r="AU1372" s="10"/>
      <c r="AV1372" s="10"/>
      <c r="AW1372" s="10"/>
      <c r="AX1372" s="10"/>
      <c r="AY1372" s="10"/>
      <c r="AZ1372" s="10"/>
      <c r="BA1372" s="10"/>
      <c r="BB1372" s="10"/>
      <c r="BC1372" s="10"/>
      <c r="BD1372" s="10"/>
      <c r="BE1372" s="173"/>
    </row>
    <row r="1373" spans="1:57" ht="16" thickTop="1">
      <c r="A1373" s="693">
        <v>0</v>
      </c>
      <c r="B1373" s="685">
        <v>24.46</v>
      </c>
      <c r="C1373" s="685">
        <v>25.78</v>
      </c>
      <c r="D1373" s="685">
        <v>25.19</v>
      </c>
      <c r="E1373" s="685">
        <v>24.64</v>
      </c>
      <c r="F1373" s="685">
        <v>25.09</v>
      </c>
      <c r="G1373" s="685">
        <v>27.89</v>
      </c>
      <c r="H1373" s="685">
        <v>24.46</v>
      </c>
      <c r="I1373" s="685">
        <v>22.13</v>
      </c>
      <c r="J1373" s="686">
        <v>21.99</v>
      </c>
      <c r="K1373" s="685">
        <v>24.84</v>
      </c>
      <c r="L1373" s="685">
        <v>27.91</v>
      </c>
      <c r="M1373" s="685">
        <v>24.99</v>
      </c>
      <c r="N1373" s="685">
        <v>27.37</v>
      </c>
      <c r="O1373" s="685">
        <v>25.97</v>
      </c>
      <c r="P1373" s="685">
        <v>26.06</v>
      </c>
      <c r="Q1373" s="685">
        <v>21.63</v>
      </c>
      <c r="R1373" s="676"/>
      <c r="S1373" s="684">
        <v>0</v>
      </c>
      <c r="T1373" s="685">
        <f t="shared" si="93"/>
        <v>0</v>
      </c>
      <c r="U1373" s="685">
        <f t="shared" si="93"/>
        <v>0</v>
      </c>
      <c r="V1373" s="685">
        <f t="shared" si="93"/>
        <v>0</v>
      </c>
      <c r="W1373" s="685">
        <f t="shared" si="93"/>
        <v>7.0000000000000284E-2</v>
      </c>
      <c r="X1373" s="685">
        <f t="shared" si="93"/>
        <v>0</v>
      </c>
      <c r="Y1373" s="685">
        <f t="shared" si="93"/>
        <v>0</v>
      </c>
      <c r="Z1373" s="685">
        <f t="shared" si="93"/>
        <v>0</v>
      </c>
      <c r="AA1373" s="685">
        <f t="shared" si="93"/>
        <v>2.9999999999997584E-2</v>
      </c>
      <c r="AB1373" s="686">
        <f t="shared" si="93"/>
        <v>7.9999999999998295E-2</v>
      </c>
      <c r="AC1373" s="685">
        <f t="shared" si="93"/>
        <v>0</v>
      </c>
      <c r="AD1373" s="685">
        <f t="shared" si="93"/>
        <v>0.10000000000000142</v>
      </c>
      <c r="AE1373" s="685">
        <f t="shared" si="93"/>
        <v>0</v>
      </c>
      <c r="AF1373" s="685">
        <f t="shared" si="93"/>
        <v>0</v>
      </c>
      <c r="AG1373" s="685">
        <f t="shared" si="94"/>
        <v>0</v>
      </c>
      <c r="AH1373" s="685">
        <f t="shared" si="94"/>
        <v>0</v>
      </c>
      <c r="AI1373" s="685">
        <f t="shared" si="94"/>
        <v>0</v>
      </c>
      <c r="AJ1373" s="10"/>
      <c r="AK1373" s="10"/>
      <c r="AL1373" s="10"/>
      <c r="AM1373" s="10"/>
      <c r="AN1373" s="10"/>
      <c r="AO1373" s="10"/>
      <c r="AP1373" s="10"/>
      <c r="AQ1373" s="10"/>
      <c r="AR1373" s="10"/>
      <c r="AS1373" s="10"/>
      <c r="AT1373" s="10"/>
      <c r="AU1373" s="10"/>
      <c r="AV1373" s="10"/>
      <c r="AW1373" s="10"/>
      <c r="AX1373" s="10"/>
      <c r="AY1373" s="10"/>
      <c r="AZ1373" s="10"/>
      <c r="BA1373" s="10"/>
      <c r="BB1373" s="10"/>
      <c r="BC1373" s="10"/>
      <c r="BD1373" s="10"/>
      <c r="BE1373" s="173"/>
    </row>
    <row r="1374" spans="1:57">
      <c r="A1374" s="688">
        <v>3.472222222222222E-3</v>
      </c>
      <c r="B1374" s="689">
        <v>24.46</v>
      </c>
      <c r="C1374" s="689">
        <v>25.78</v>
      </c>
      <c r="D1374" s="689">
        <v>25.19</v>
      </c>
      <c r="E1374" s="689">
        <v>24.64</v>
      </c>
      <c r="F1374" s="689">
        <v>25.09</v>
      </c>
      <c r="G1374" s="689">
        <v>27.89</v>
      </c>
      <c r="H1374" s="689">
        <v>24.46</v>
      </c>
      <c r="I1374" s="689">
        <v>22.13</v>
      </c>
      <c r="J1374" s="683">
        <v>21.99</v>
      </c>
      <c r="K1374" s="689">
        <v>24.84</v>
      </c>
      <c r="L1374" s="689">
        <v>27.91</v>
      </c>
      <c r="M1374" s="689">
        <v>24.99</v>
      </c>
      <c r="N1374" s="689">
        <v>27.37</v>
      </c>
      <c r="O1374" s="689">
        <v>26.02</v>
      </c>
      <c r="P1374" s="689">
        <v>26.06</v>
      </c>
      <c r="Q1374" s="689">
        <v>21.63</v>
      </c>
      <c r="R1374" s="676"/>
      <c r="S1374" s="694">
        <v>3.472222222222222E-3</v>
      </c>
      <c r="T1374" s="689">
        <f t="shared" si="93"/>
        <v>0</v>
      </c>
      <c r="U1374" s="689">
        <f t="shared" si="93"/>
        <v>0</v>
      </c>
      <c r="V1374" s="689">
        <f t="shared" si="93"/>
        <v>0</v>
      </c>
      <c r="W1374" s="689">
        <f t="shared" si="93"/>
        <v>0</v>
      </c>
      <c r="X1374" s="689">
        <f t="shared" si="93"/>
        <v>0</v>
      </c>
      <c r="Y1374" s="689">
        <f t="shared" si="93"/>
        <v>0</v>
      </c>
      <c r="Z1374" s="689">
        <f t="shared" si="93"/>
        <v>0</v>
      </c>
      <c r="AA1374" s="689">
        <f t="shared" si="93"/>
        <v>0</v>
      </c>
      <c r="AB1374" s="683">
        <f t="shared" si="93"/>
        <v>0</v>
      </c>
      <c r="AC1374" s="689">
        <f t="shared" si="93"/>
        <v>0</v>
      </c>
      <c r="AD1374" s="689">
        <f t="shared" si="93"/>
        <v>0</v>
      </c>
      <c r="AE1374" s="689">
        <f t="shared" si="93"/>
        <v>0</v>
      </c>
      <c r="AF1374" s="689">
        <f t="shared" si="93"/>
        <v>0</v>
      </c>
      <c r="AG1374" s="689">
        <f t="shared" si="94"/>
        <v>5.0000000000000711E-2</v>
      </c>
      <c r="AH1374" s="689">
        <f t="shared" si="94"/>
        <v>0</v>
      </c>
      <c r="AI1374" s="689">
        <f t="shared" si="94"/>
        <v>0</v>
      </c>
      <c r="AJ1374" s="10"/>
      <c r="AK1374" s="10"/>
      <c r="AL1374" s="10"/>
      <c r="AM1374" s="10"/>
      <c r="AN1374" s="10"/>
      <c r="AO1374" s="10"/>
      <c r="AP1374" s="10"/>
      <c r="AQ1374" s="10"/>
      <c r="AR1374" s="10"/>
      <c r="AS1374" s="10"/>
      <c r="AT1374" s="10"/>
      <c r="AU1374" s="10"/>
      <c r="AV1374" s="10"/>
      <c r="AW1374" s="10"/>
      <c r="AX1374" s="10"/>
      <c r="AY1374" s="10"/>
      <c r="AZ1374" s="10"/>
      <c r="BA1374" s="10"/>
      <c r="BB1374" s="10"/>
      <c r="BC1374" s="10"/>
      <c r="BD1374" s="10"/>
      <c r="BE1374" s="173"/>
    </row>
    <row r="1375" spans="1:57">
      <c r="A1375" s="688">
        <v>6.9444444444444441E-3</v>
      </c>
      <c r="B1375" s="689">
        <v>24.46</v>
      </c>
      <c r="C1375" s="689">
        <v>25.78</v>
      </c>
      <c r="D1375" s="689">
        <v>25.19</v>
      </c>
      <c r="E1375" s="689">
        <v>24.64</v>
      </c>
      <c r="F1375" s="689">
        <v>25.09</v>
      </c>
      <c r="G1375" s="689">
        <v>27.89</v>
      </c>
      <c r="H1375" s="689">
        <v>24.46</v>
      </c>
      <c r="I1375" s="689">
        <v>22.13</v>
      </c>
      <c r="J1375" s="683">
        <v>22.02</v>
      </c>
      <c r="K1375" s="689">
        <v>24.84</v>
      </c>
      <c r="L1375" s="689">
        <v>27.91</v>
      </c>
      <c r="M1375" s="689">
        <v>24.99</v>
      </c>
      <c r="N1375" s="689">
        <v>27.37</v>
      </c>
      <c r="O1375" s="689">
        <v>26.05</v>
      </c>
      <c r="P1375" s="689">
        <v>26.06</v>
      </c>
      <c r="Q1375" s="689">
        <v>21.63</v>
      </c>
      <c r="R1375" s="676"/>
      <c r="S1375" s="694">
        <v>6.9444444444444441E-3</v>
      </c>
      <c r="T1375" s="689">
        <f t="shared" si="93"/>
        <v>0</v>
      </c>
      <c r="U1375" s="689">
        <f t="shared" si="93"/>
        <v>0</v>
      </c>
      <c r="V1375" s="689">
        <f t="shared" si="93"/>
        <v>0</v>
      </c>
      <c r="W1375" s="689">
        <f t="shared" si="93"/>
        <v>0</v>
      </c>
      <c r="X1375" s="689">
        <f t="shared" si="93"/>
        <v>0</v>
      </c>
      <c r="Y1375" s="689">
        <f t="shared" si="93"/>
        <v>0</v>
      </c>
      <c r="Z1375" s="689">
        <f t="shared" ref="Z1375:AF1411" si="95">H1375-H1374</f>
        <v>0</v>
      </c>
      <c r="AA1375" s="689">
        <f t="shared" si="95"/>
        <v>0</v>
      </c>
      <c r="AB1375" s="683">
        <f t="shared" si="95"/>
        <v>3.0000000000001137E-2</v>
      </c>
      <c r="AC1375" s="689">
        <f t="shared" si="95"/>
        <v>0</v>
      </c>
      <c r="AD1375" s="689">
        <f t="shared" si="95"/>
        <v>0</v>
      </c>
      <c r="AE1375" s="689">
        <f t="shared" si="95"/>
        <v>0</v>
      </c>
      <c r="AF1375" s="689">
        <f t="shared" si="95"/>
        <v>0</v>
      </c>
      <c r="AG1375" s="689">
        <f t="shared" si="94"/>
        <v>3.0000000000001137E-2</v>
      </c>
      <c r="AH1375" s="689">
        <f t="shared" si="94"/>
        <v>0</v>
      </c>
      <c r="AI1375" s="689">
        <f t="shared" si="94"/>
        <v>0</v>
      </c>
      <c r="AJ1375" s="10"/>
      <c r="AK1375" s="10"/>
      <c r="AL1375" s="10"/>
      <c r="AM1375" s="10"/>
      <c r="AN1375" s="10"/>
      <c r="AO1375" s="10"/>
      <c r="AP1375" s="10"/>
      <c r="AQ1375" s="10"/>
      <c r="AR1375" s="10"/>
      <c r="AS1375" s="10"/>
      <c r="AT1375" s="10"/>
      <c r="AU1375" s="10"/>
      <c r="AV1375" s="10"/>
      <c r="AW1375" s="10"/>
      <c r="AX1375" s="10"/>
      <c r="AY1375" s="10"/>
      <c r="AZ1375" s="10"/>
      <c r="BA1375" s="10"/>
      <c r="BB1375" s="10"/>
      <c r="BC1375" s="10"/>
      <c r="BD1375" s="10"/>
      <c r="BE1375" s="173"/>
    </row>
    <row r="1376" spans="1:57">
      <c r="A1376" s="688">
        <v>1.0416666666666666E-2</v>
      </c>
      <c r="B1376" s="689">
        <v>24.46</v>
      </c>
      <c r="C1376" s="689">
        <v>25.86</v>
      </c>
      <c r="D1376" s="689">
        <v>25.19</v>
      </c>
      <c r="E1376" s="689">
        <v>24.64</v>
      </c>
      <c r="F1376" s="689">
        <v>25.09</v>
      </c>
      <c r="G1376" s="689">
        <v>27.89</v>
      </c>
      <c r="H1376" s="689">
        <v>24.46</v>
      </c>
      <c r="I1376" s="689">
        <v>22.23</v>
      </c>
      <c r="J1376" s="683">
        <v>22.1</v>
      </c>
      <c r="K1376" s="689">
        <v>24.85</v>
      </c>
      <c r="L1376" s="689">
        <v>27.98</v>
      </c>
      <c r="M1376" s="689">
        <v>24.99</v>
      </c>
      <c r="N1376" s="689">
        <v>27.37</v>
      </c>
      <c r="O1376" s="689">
        <v>26.05</v>
      </c>
      <c r="P1376" s="689">
        <v>26.21</v>
      </c>
      <c r="Q1376" s="689">
        <v>21.63</v>
      </c>
      <c r="R1376" s="676"/>
      <c r="S1376" s="694">
        <v>1.0416666666666666E-2</v>
      </c>
      <c r="T1376" s="689">
        <f t="shared" ref="T1376:AB1416" si="96">B1376-B1375</f>
        <v>0</v>
      </c>
      <c r="U1376" s="689">
        <f t="shared" si="96"/>
        <v>7.9999999999998295E-2</v>
      </c>
      <c r="V1376" s="689">
        <f t="shared" si="96"/>
        <v>0</v>
      </c>
      <c r="W1376" s="689">
        <f t="shared" si="96"/>
        <v>0</v>
      </c>
      <c r="X1376" s="689">
        <f t="shared" si="96"/>
        <v>0</v>
      </c>
      <c r="Y1376" s="689">
        <f t="shared" si="96"/>
        <v>0</v>
      </c>
      <c r="Z1376" s="689">
        <f t="shared" si="95"/>
        <v>0</v>
      </c>
      <c r="AA1376" s="689">
        <f t="shared" si="95"/>
        <v>0.10000000000000142</v>
      </c>
      <c r="AB1376" s="683">
        <f t="shared" si="95"/>
        <v>8.0000000000001847E-2</v>
      </c>
      <c r="AC1376" s="689">
        <f t="shared" si="95"/>
        <v>1.0000000000001563E-2</v>
      </c>
      <c r="AD1376" s="689">
        <f t="shared" si="95"/>
        <v>7.0000000000000284E-2</v>
      </c>
      <c r="AE1376" s="689">
        <f t="shared" si="95"/>
        <v>0</v>
      </c>
      <c r="AF1376" s="689">
        <f t="shared" si="95"/>
        <v>0</v>
      </c>
      <c r="AG1376" s="689">
        <f t="shared" si="94"/>
        <v>0</v>
      </c>
      <c r="AH1376" s="689">
        <f t="shared" si="94"/>
        <v>0.15000000000000213</v>
      </c>
      <c r="AI1376" s="689">
        <f t="shared" si="94"/>
        <v>0</v>
      </c>
      <c r="AJ1376" s="10"/>
      <c r="AK1376" s="10"/>
      <c r="AL1376" s="10"/>
      <c r="AM1376" s="10"/>
      <c r="AN1376" s="10"/>
      <c r="AO1376" s="10"/>
      <c r="AP1376" s="10"/>
      <c r="AQ1376" s="10"/>
      <c r="AR1376" s="10"/>
      <c r="AS1376" s="10"/>
      <c r="AT1376" s="10"/>
      <c r="AU1376" s="10"/>
      <c r="AV1376" s="10"/>
      <c r="AW1376" s="10"/>
      <c r="AX1376" s="10"/>
      <c r="AY1376" s="10"/>
      <c r="AZ1376" s="10"/>
      <c r="BA1376" s="10"/>
      <c r="BB1376" s="10"/>
      <c r="BC1376" s="10"/>
      <c r="BD1376" s="10"/>
      <c r="BE1376" s="173"/>
    </row>
    <row r="1377" spans="1:57">
      <c r="A1377" s="688">
        <v>1.3888888888888888E-2</v>
      </c>
      <c r="B1377" s="689">
        <v>24.46</v>
      </c>
      <c r="C1377" s="689">
        <v>25.9</v>
      </c>
      <c r="D1377" s="689">
        <v>25.19</v>
      </c>
      <c r="E1377" s="689">
        <v>24.69</v>
      </c>
      <c r="F1377" s="689">
        <v>25.09</v>
      </c>
      <c r="G1377" s="689">
        <v>27.89</v>
      </c>
      <c r="H1377" s="689">
        <v>24.49</v>
      </c>
      <c r="I1377" s="689">
        <v>22.27</v>
      </c>
      <c r="J1377" s="683">
        <v>22.1</v>
      </c>
      <c r="K1377" s="689">
        <v>24.9</v>
      </c>
      <c r="L1377" s="689">
        <v>27.98</v>
      </c>
      <c r="M1377" s="689">
        <v>24.99</v>
      </c>
      <c r="N1377" s="689">
        <v>27.37</v>
      </c>
      <c r="O1377" s="689">
        <v>26.13</v>
      </c>
      <c r="P1377" s="689">
        <v>26.47</v>
      </c>
      <c r="Q1377" s="689">
        <v>21.63</v>
      </c>
      <c r="R1377" s="676"/>
      <c r="S1377" s="694">
        <v>1.3888888888888888E-2</v>
      </c>
      <c r="T1377" s="689">
        <f t="shared" si="96"/>
        <v>0</v>
      </c>
      <c r="U1377" s="689">
        <f t="shared" si="96"/>
        <v>3.9999999999999147E-2</v>
      </c>
      <c r="V1377" s="689">
        <f t="shared" si="96"/>
        <v>0</v>
      </c>
      <c r="W1377" s="689">
        <f t="shared" si="96"/>
        <v>5.0000000000000711E-2</v>
      </c>
      <c r="X1377" s="689">
        <f t="shared" si="96"/>
        <v>0</v>
      </c>
      <c r="Y1377" s="689">
        <f t="shared" si="96"/>
        <v>0</v>
      </c>
      <c r="Z1377" s="689">
        <f t="shared" si="95"/>
        <v>2.9999999999997584E-2</v>
      </c>
      <c r="AA1377" s="689">
        <f t="shared" si="95"/>
        <v>3.9999999999999147E-2</v>
      </c>
      <c r="AB1377" s="683">
        <f t="shared" si="95"/>
        <v>0</v>
      </c>
      <c r="AC1377" s="689">
        <f t="shared" si="95"/>
        <v>4.9999999999997158E-2</v>
      </c>
      <c r="AD1377" s="689">
        <f t="shared" si="95"/>
        <v>0</v>
      </c>
      <c r="AE1377" s="689">
        <f t="shared" si="95"/>
        <v>0</v>
      </c>
      <c r="AF1377" s="689">
        <f t="shared" si="95"/>
        <v>0</v>
      </c>
      <c r="AG1377" s="689">
        <f t="shared" si="94"/>
        <v>7.9999999999998295E-2</v>
      </c>
      <c r="AH1377" s="689">
        <f t="shared" si="94"/>
        <v>0.25999999999999801</v>
      </c>
      <c r="AI1377" s="689">
        <f t="shared" si="94"/>
        <v>0</v>
      </c>
      <c r="AJ1377" s="10"/>
      <c r="AK1377" s="10"/>
      <c r="AL1377" s="10"/>
      <c r="AM1377" s="10"/>
      <c r="AN1377" s="10"/>
      <c r="AO1377" s="10"/>
      <c r="AP1377" s="10"/>
      <c r="AQ1377" s="10"/>
      <c r="AR1377" s="10"/>
      <c r="AS1377" s="10"/>
      <c r="AT1377" s="10"/>
      <c r="AU1377" s="10"/>
      <c r="AV1377" s="10"/>
      <c r="AW1377" s="10"/>
      <c r="AX1377" s="10"/>
      <c r="AY1377" s="10"/>
      <c r="AZ1377" s="10"/>
      <c r="BA1377" s="10"/>
      <c r="BB1377" s="10"/>
      <c r="BC1377" s="10"/>
      <c r="BD1377" s="10"/>
      <c r="BE1377" s="173"/>
    </row>
    <row r="1378" spans="1:57">
      <c r="A1378" s="688">
        <v>1.7361111111111112E-2</v>
      </c>
      <c r="B1378" s="689">
        <v>24.46</v>
      </c>
      <c r="C1378" s="689">
        <v>25.93</v>
      </c>
      <c r="D1378" s="689">
        <v>25.19</v>
      </c>
      <c r="E1378" s="689">
        <v>24.69</v>
      </c>
      <c r="F1378" s="689">
        <v>25.09</v>
      </c>
      <c r="G1378" s="689">
        <v>27.89</v>
      </c>
      <c r="H1378" s="689">
        <v>24.57</v>
      </c>
      <c r="I1378" s="689">
        <v>22.31</v>
      </c>
      <c r="J1378" s="683">
        <v>22.1</v>
      </c>
      <c r="K1378" s="689">
        <v>24.9</v>
      </c>
      <c r="L1378" s="689">
        <v>27.98</v>
      </c>
      <c r="M1378" s="689">
        <v>24.99</v>
      </c>
      <c r="N1378" s="689">
        <v>27.37</v>
      </c>
      <c r="O1378" s="689">
        <v>26.13</v>
      </c>
      <c r="P1378" s="689">
        <v>26.47</v>
      </c>
      <c r="Q1378" s="689">
        <v>21.63</v>
      </c>
      <c r="R1378" s="676"/>
      <c r="S1378" s="694">
        <v>1.7361111111111112E-2</v>
      </c>
      <c r="T1378" s="689">
        <f t="shared" si="96"/>
        <v>0</v>
      </c>
      <c r="U1378" s="689">
        <f t="shared" si="96"/>
        <v>3.0000000000001137E-2</v>
      </c>
      <c r="V1378" s="689">
        <f t="shared" si="96"/>
        <v>0</v>
      </c>
      <c r="W1378" s="689">
        <f t="shared" si="96"/>
        <v>0</v>
      </c>
      <c r="X1378" s="689">
        <f t="shared" si="96"/>
        <v>0</v>
      </c>
      <c r="Y1378" s="689">
        <f t="shared" si="96"/>
        <v>0</v>
      </c>
      <c r="Z1378" s="689">
        <f t="shared" si="95"/>
        <v>8.0000000000001847E-2</v>
      </c>
      <c r="AA1378" s="689">
        <f t="shared" si="95"/>
        <v>3.9999999999999147E-2</v>
      </c>
      <c r="AB1378" s="683">
        <f t="shared" si="95"/>
        <v>0</v>
      </c>
      <c r="AC1378" s="689">
        <f t="shared" si="95"/>
        <v>0</v>
      </c>
      <c r="AD1378" s="689">
        <f t="shared" si="95"/>
        <v>0</v>
      </c>
      <c r="AE1378" s="689">
        <f t="shared" si="95"/>
        <v>0</v>
      </c>
      <c r="AF1378" s="689">
        <f t="shared" si="95"/>
        <v>0</v>
      </c>
      <c r="AG1378" s="689">
        <f t="shared" si="94"/>
        <v>0</v>
      </c>
      <c r="AH1378" s="689">
        <f t="shared" si="94"/>
        <v>0</v>
      </c>
      <c r="AI1378" s="689">
        <f t="shared" si="94"/>
        <v>0</v>
      </c>
      <c r="AJ1378" s="10"/>
      <c r="AK1378" s="10"/>
      <c r="AL1378" s="10"/>
      <c r="AM1378" s="10"/>
      <c r="AN1378" s="10"/>
      <c r="AO1378" s="10"/>
      <c r="AP1378" s="10"/>
      <c r="AQ1378" s="10"/>
      <c r="AR1378" s="10"/>
      <c r="AS1378" s="10"/>
      <c r="AT1378" s="10"/>
      <c r="AU1378" s="10"/>
      <c r="AV1378" s="10"/>
      <c r="AW1378" s="10"/>
      <c r="AX1378" s="10"/>
      <c r="AY1378" s="10"/>
      <c r="AZ1378" s="10"/>
      <c r="BA1378" s="10"/>
      <c r="BB1378" s="10"/>
      <c r="BC1378" s="10"/>
      <c r="BD1378" s="10"/>
      <c r="BE1378" s="173"/>
    </row>
    <row r="1379" spans="1:57">
      <c r="A1379" s="688">
        <v>2.0833333333333332E-2</v>
      </c>
      <c r="B1379" s="689">
        <v>24.46</v>
      </c>
      <c r="C1379" s="689">
        <v>25.93</v>
      </c>
      <c r="D1379" s="689">
        <v>25.19</v>
      </c>
      <c r="E1379" s="689">
        <v>24.69</v>
      </c>
      <c r="F1379" s="689">
        <v>25.12</v>
      </c>
      <c r="G1379" s="689">
        <v>27.89</v>
      </c>
      <c r="H1379" s="689">
        <v>24.57</v>
      </c>
      <c r="I1379" s="689">
        <v>22.31</v>
      </c>
      <c r="J1379" s="683">
        <v>22.16</v>
      </c>
      <c r="K1379" s="689">
        <v>24.9</v>
      </c>
      <c r="L1379" s="689">
        <v>27.98</v>
      </c>
      <c r="M1379" s="689">
        <v>25.04</v>
      </c>
      <c r="N1379" s="689">
        <v>27.37</v>
      </c>
      <c r="O1379" s="689">
        <v>26.2</v>
      </c>
      <c r="P1379" s="689">
        <v>26.5</v>
      </c>
      <c r="Q1379" s="689">
        <v>21.63</v>
      </c>
      <c r="R1379" s="676"/>
      <c r="S1379" s="694">
        <v>2.0833333333333332E-2</v>
      </c>
      <c r="T1379" s="689">
        <f t="shared" si="96"/>
        <v>0</v>
      </c>
      <c r="U1379" s="689">
        <f t="shared" si="96"/>
        <v>0</v>
      </c>
      <c r="V1379" s="689">
        <f t="shared" si="96"/>
        <v>0</v>
      </c>
      <c r="W1379" s="689">
        <f t="shared" si="96"/>
        <v>0</v>
      </c>
      <c r="X1379" s="689">
        <f t="shared" si="96"/>
        <v>3.0000000000001137E-2</v>
      </c>
      <c r="Y1379" s="689">
        <f t="shared" si="96"/>
        <v>0</v>
      </c>
      <c r="Z1379" s="689">
        <f t="shared" si="95"/>
        <v>0</v>
      </c>
      <c r="AA1379" s="689">
        <f t="shared" si="95"/>
        <v>0</v>
      </c>
      <c r="AB1379" s="683">
        <f t="shared" si="95"/>
        <v>5.9999999999998721E-2</v>
      </c>
      <c r="AC1379" s="689">
        <f t="shared" si="95"/>
        <v>0</v>
      </c>
      <c r="AD1379" s="689">
        <f t="shared" si="95"/>
        <v>0</v>
      </c>
      <c r="AE1379" s="689">
        <f t="shared" si="95"/>
        <v>5.0000000000000711E-2</v>
      </c>
      <c r="AF1379" s="689">
        <f t="shared" si="95"/>
        <v>0</v>
      </c>
      <c r="AG1379" s="689">
        <f t="shared" si="94"/>
        <v>7.0000000000000284E-2</v>
      </c>
      <c r="AH1379" s="689">
        <f t="shared" si="94"/>
        <v>3.0000000000001137E-2</v>
      </c>
      <c r="AI1379" s="689">
        <f t="shared" si="94"/>
        <v>0</v>
      </c>
      <c r="AJ1379" s="10"/>
      <c r="AK1379" s="10"/>
      <c r="AL1379" s="10"/>
      <c r="AM1379" s="10"/>
      <c r="AN1379" s="10"/>
      <c r="AO1379" s="10"/>
      <c r="AP1379" s="10"/>
      <c r="AQ1379" s="10"/>
      <c r="AR1379" s="10"/>
      <c r="AS1379" s="10"/>
      <c r="AT1379" s="10"/>
      <c r="AU1379" s="10"/>
      <c r="AV1379" s="10"/>
      <c r="AW1379" s="10"/>
      <c r="AX1379" s="10"/>
      <c r="AY1379" s="10"/>
      <c r="AZ1379" s="10"/>
      <c r="BA1379" s="10"/>
      <c r="BB1379" s="10"/>
      <c r="BC1379" s="10"/>
      <c r="BD1379" s="10"/>
      <c r="BE1379" s="173"/>
    </row>
    <row r="1380" spans="1:57">
      <c r="A1380" s="688">
        <v>2.4305555555555556E-2</v>
      </c>
      <c r="B1380" s="689">
        <v>24.61</v>
      </c>
      <c r="C1380" s="689">
        <v>25.93</v>
      </c>
      <c r="D1380" s="689">
        <v>25.2</v>
      </c>
      <c r="E1380" s="689">
        <v>24.69</v>
      </c>
      <c r="F1380" s="689">
        <v>25.12</v>
      </c>
      <c r="G1380" s="689">
        <v>27.89</v>
      </c>
      <c r="H1380" s="689">
        <v>24.57</v>
      </c>
      <c r="I1380" s="689">
        <v>22.31</v>
      </c>
      <c r="J1380" s="683">
        <v>22.22</v>
      </c>
      <c r="K1380" s="689">
        <v>24.9</v>
      </c>
      <c r="L1380" s="689">
        <v>27.98</v>
      </c>
      <c r="M1380" s="689">
        <v>25.04</v>
      </c>
      <c r="N1380" s="689">
        <v>27.37</v>
      </c>
      <c r="O1380" s="689">
        <v>26.24</v>
      </c>
      <c r="P1380" s="689">
        <v>26.53</v>
      </c>
      <c r="Q1380" s="689">
        <v>21.68</v>
      </c>
      <c r="R1380" s="676"/>
      <c r="S1380" s="694">
        <v>2.4305555555555556E-2</v>
      </c>
      <c r="T1380" s="689">
        <f t="shared" si="96"/>
        <v>0.14999999999999858</v>
      </c>
      <c r="U1380" s="689">
        <f t="shared" si="96"/>
        <v>0</v>
      </c>
      <c r="V1380" s="689">
        <f t="shared" si="96"/>
        <v>9.9999999999980105E-3</v>
      </c>
      <c r="W1380" s="689">
        <f t="shared" si="96"/>
        <v>0</v>
      </c>
      <c r="X1380" s="689">
        <f t="shared" si="96"/>
        <v>0</v>
      </c>
      <c r="Y1380" s="689">
        <f t="shared" si="96"/>
        <v>0</v>
      </c>
      <c r="Z1380" s="689">
        <f t="shared" si="95"/>
        <v>0</v>
      </c>
      <c r="AA1380" s="689">
        <f t="shared" si="95"/>
        <v>0</v>
      </c>
      <c r="AB1380" s="683">
        <f t="shared" si="95"/>
        <v>5.9999999999998721E-2</v>
      </c>
      <c r="AC1380" s="689">
        <f t="shared" si="95"/>
        <v>0</v>
      </c>
      <c r="AD1380" s="689">
        <f t="shared" si="95"/>
        <v>0</v>
      </c>
      <c r="AE1380" s="689">
        <f t="shared" si="95"/>
        <v>0</v>
      </c>
      <c r="AF1380" s="689">
        <f t="shared" si="95"/>
        <v>0</v>
      </c>
      <c r="AG1380" s="689">
        <f t="shared" si="94"/>
        <v>3.9999999999999147E-2</v>
      </c>
      <c r="AH1380" s="689">
        <f t="shared" si="94"/>
        <v>3.0000000000001137E-2</v>
      </c>
      <c r="AI1380" s="689">
        <f t="shared" si="94"/>
        <v>5.0000000000000711E-2</v>
      </c>
      <c r="AJ1380" s="10"/>
      <c r="AK1380" s="10"/>
      <c r="AL1380" s="10"/>
      <c r="AM1380" s="10"/>
      <c r="AN1380" s="10"/>
      <c r="AO1380" s="10"/>
      <c r="AP1380" s="10"/>
      <c r="AQ1380" s="10"/>
      <c r="AR1380" s="10"/>
      <c r="AS1380" s="10"/>
      <c r="AT1380" s="10"/>
      <c r="AU1380" s="10"/>
      <c r="AV1380" s="10"/>
      <c r="AW1380" s="10"/>
      <c r="AX1380" s="10"/>
      <c r="AY1380" s="10"/>
      <c r="AZ1380" s="10"/>
      <c r="BA1380" s="10"/>
      <c r="BB1380" s="10"/>
      <c r="BC1380" s="10"/>
      <c r="BD1380" s="10"/>
      <c r="BE1380" s="173"/>
    </row>
    <row r="1381" spans="1:57">
      <c r="A1381" s="688">
        <v>2.7777777777777776E-2</v>
      </c>
      <c r="B1381" s="689">
        <v>24.65</v>
      </c>
      <c r="C1381" s="689">
        <v>25.93</v>
      </c>
      <c r="D1381" s="689">
        <v>25.2</v>
      </c>
      <c r="E1381" s="689">
        <v>24.87</v>
      </c>
      <c r="F1381" s="689">
        <v>25.12</v>
      </c>
      <c r="G1381" s="689">
        <v>27.89</v>
      </c>
      <c r="H1381" s="689">
        <v>24.57</v>
      </c>
      <c r="I1381" s="689">
        <v>22.37</v>
      </c>
      <c r="J1381" s="683">
        <v>22.22</v>
      </c>
      <c r="K1381" s="689">
        <v>24.9</v>
      </c>
      <c r="L1381" s="689">
        <v>27.98</v>
      </c>
      <c r="M1381" s="689">
        <v>25.11</v>
      </c>
      <c r="N1381" s="689">
        <v>27.37</v>
      </c>
      <c r="O1381" s="689">
        <v>26.24</v>
      </c>
      <c r="P1381" s="689">
        <v>26.53</v>
      </c>
      <c r="Q1381" s="689">
        <v>21.8</v>
      </c>
      <c r="R1381" s="676"/>
      <c r="S1381" s="694">
        <v>2.7777777777777776E-2</v>
      </c>
      <c r="T1381" s="689">
        <f t="shared" si="96"/>
        <v>3.9999999999999147E-2</v>
      </c>
      <c r="U1381" s="689">
        <f t="shared" si="96"/>
        <v>0</v>
      </c>
      <c r="V1381" s="689">
        <f t="shared" si="96"/>
        <v>0</v>
      </c>
      <c r="W1381" s="689">
        <f t="shared" si="96"/>
        <v>0.17999999999999972</v>
      </c>
      <c r="X1381" s="689">
        <f t="shared" si="96"/>
        <v>0</v>
      </c>
      <c r="Y1381" s="689">
        <f t="shared" si="96"/>
        <v>0</v>
      </c>
      <c r="Z1381" s="689">
        <f t="shared" si="95"/>
        <v>0</v>
      </c>
      <c r="AA1381" s="689">
        <f t="shared" si="95"/>
        <v>6.0000000000002274E-2</v>
      </c>
      <c r="AB1381" s="683">
        <f t="shared" si="95"/>
        <v>0</v>
      </c>
      <c r="AC1381" s="689">
        <f t="shared" si="95"/>
        <v>0</v>
      </c>
      <c r="AD1381" s="689">
        <f t="shared" si="95"/>
        <v>0</v>
      </c>
      <c r="AE1381" s="689">
        <f t="shared" si="95"/>
        <v>7.0000000000000284E-2</v>
      </c>
      <c r="AF1381" s="689">
        <f t="shared" si="95"/>
        <v>0</v>
      </c>
      <c r="AG1381" s="689">
        <f t="shared" si="94"/>
        <v>0</v>
      </c>
      <c r="AH1381" s="689">
        <f t="shared" si="94"/>
        <v>0</v>
      </c>
      <c r="AI1381" s="689">
        <f t="shared" si="94"/>
        <v>0.12000000000000099</v>
      </c>
      <c r="AJ1381" s="10"/>
      <c r="AK1381" s="10"/>
      <c r="AL1381" s="10"/>
      <c r="AM1381" s="10"/>
      <c r="AN1381" s="10"/>
      <c r="AO1381" s="10"/>
      <c r="AP1381" s="10"/>
      <c r="AQ1381" s="10"/>
      <c r="AR1381" s="10"/>
      <c r="AS1381" s="10"/>
      <c r="AT1381" s="10"/>
      <c r="AU1381" s="10"/>
      <c r="AV1381" s="10"/>
      <c r="AW1381" s="10"/>
      <c r="AX1381" s="10"/>
      <c r="AY1381" s="10"/>
      <c r="AZ1381" s="10"/>
      <c r="BA1381" s="10"/>
      <c r="BB1381" s="10"/>
      <c r="BC1381" s="10"/>
      <c r="BD1381" s="10"/>
      <c r="BE1381" s="173"/>
    </row>
    <row r="1382" spans="1:57">
      <c r="A1382" s="688">
        <v>3.125E-2</v>
      </c>
      <c r="B1382" s="689">
        <v>24.66</v>
      </c>
      <c r="C1382" s="689">
        <v>25.97</v>
      </c>
      <c r="D1382" s="689">
        <v>25.31</v>
      </c>
      <c r="E1382" s="689">
        <v>24.87</v>
      </c>
      <c r="F1382" s="689">
        <v>25.12</v>
      </c>
      <c r="G1382" s="689">
        <v>27.89</v>
      </c>
      <c r="H1382" s="689">
        <v>24.57</v>
      </c>
      <c r="I1382" s="689">
        <v>22.37</v>
      </c>
      <c r="J1382" s="683">
        <v>22.26</v>
      </c>
      <c r="K1382" s="689">
        <v>24.9</v>
      </c>
      <c r="L1382" s="689">
        <v>28</v>
      </c>
      <c r="M1382" s="689">
        <v>25.11</v>
      </c>
      <c r="N1382" s="689">
        <v>27.37</v>
      </c>
      <c r="O1382" s="689">
        <v>26.29</v>
      </c>
      <c r="P1382" s="689">
        <v>26.56</v>
      </c>
      <c r="Q1382" s="689">
        <v>21.8</v>
      </c>
      <c r="R1382" s="676"/>
      <c r="S1382" s="694">
        <v>3.125E-2</v>
      </c>
      <c r="T1382" s="689">
        <f t="shared" si="96"/>
        <v>1.0000000000001563E-2</v>
      </c>
      <c r="U1382" s="689">
        <f t="shared" si="96"/>
        <v>3.9999999999999147E-2</v>
      </c>
      <c r="V1382" s="689">
        <f t="shared" si="96"/>
        <v>0.10999999999999943</v>
      </c>
      <c r="W1382" s="689">
        <f t="shared" si="96"/>
        <v>0</v>
      </c>
      <c r="X1382" s="689">
        <f t="shared" si="96"/>
        <v>0</v>
      </c>
      <c r="Y1382" s="689">
        <f t="shared" si="96"/>
        <v>0</v>
      </c>
      <c r="Z1382" s="689">
        <f t="shared" si="95"/>
        <v>0</v>
      </c>
      <c r="AA1382" s="689">
        <f t="shared" si="95"/>
        <v>0</v>
      </c>
      <c r="AB1382" s="683">
        <f t="shared" si="95"/>
        <v>4.00000000000027E-2</v>
      </c>
      <c r="AC1382" s="689">
        <f t="shared" si="95"/>
        <v>0</v>
      </c>
      <c r="AD1382" s="689">
        <f t="shared" si="95"/>
        <v>1.9999999999999574E-2</v>
      </c>
      <c r="AE1382" s="689">
        <f t="shared" si="95"/>
        <v>0</v>
      </c>
      <c r="AF1382" s="689">
        <f t="shared" si="95"/>
        <v>0</v>
      </c>
      <c r="AG1382" s="689">
        <f t="shared" si="94"/>
        <v>5.0000000000000711E-2</v>
      </c>
      <c r="AH1382" s="689">
        <f t="shared" si="94"/>
        <v>2.9999999999997584E-2</v>
      </c>
      <c r="AI1382" s="689">
        <f t="shared" si="94"/>
        <v>0</v>
      </c>
      <c r="AJ1382" s="10"/>
      <c r="AK1382" s="10"/>
      <c r="AL1382" s="10"/>
      <c r="AM1382" s="10"/>
      <c r="AN1382" s="10"/>
      <c r="AO1382" s="10"/>
      <c r="AP1382" s="10"/>
      <c r="AQ1382" s="10"/>
      <c r="AR1382" s="10"/>
      <c r="AS1382" s="10"/>
      <c r="AT1382" s="10"/>
      <c r="AU1382" s="10"/>
      <c r="AV1382" s="10"/>
      <c r="AW1382" s="10"/>
      <c r="AX1382" s="10"/>
      <c r="AY1382" s="10"/>
      <c r="AZ1382" s="10"/>
      <c r="BA1382" s="10"/>
      <c r="BB1382" s="10"/>
      <c r="BC1382" s="10"/>
      <c r="BD1382" s="10"/>
      <c r="BE1382" s="173"/>
    </row>
    <row r="1383" spans="1:57">
      <c r="A1383" s="688">
        <v>3.4722222222222224E-2</v>
      </c>
      <c r="B1383" s="689">
        <v>24.66</v>
      </c>
      <c r="C1383" s="689">
        <v>26</v>
      </c>
      <c r="D1383" s="689">
        <v>25.31</v>
      </c>
      <c r="E1383" s="689">
        <v>24.87</v>
      </c>
      <c r="F1383" s="689">
        <v>25.12</v>
      </c>
      <c r="G1383" s="689">
        <v>27.89</v>
      </c>
      <c r="H1383" s="689">
        <v>24.59</v>
      </c>
      <c r="I1383" s="689">
        <v>22.4</v>
      </c>
      <c r="J1383" s="683">
        <v>22.26</v>
      </c>
      <c r="K1383" s="689">
        <v>24.97</v>
      </c>
      <c r="L1383" s="689">
        <v>28.09</v>
      </c>
      <c r="M1383" s="689">
        <v>25.11</v>
      </c>
      <c r="N1383" s="689">
        <v>27.37</v>
      </c>
      <c r="O1383" s="689">
        <v>26.29</v>
      </c>
      <c r="P1383" s="689">
        <v>26.56</v>
      </c>
      <c r="Q1383" s="689">
        <v>21.84</v>
      </c>
      <c r="R1383" s="676"/>
      <c r="S1383" s="694">
        <v>3.4722222222222224E-2</v>
      </c>
      <c r="T1383" s="689">
        <f t="shared" si="96"/>
        <v>0</v>
      </c>
      <c r="U1383" s="689">
        <f t="shared" si="96"/>
        <v>3.0000000000001137E-2</v>
      </c>
      <c r="V1383" s="689">
        <f t="shared" si="96"/>
        <v>0</v>
      </c>
      <c r="W1383" s="689">
        <f t="shared" si="96"/>
        <v>0</v>
      </c>
      <c r="X1383" s="689">
        <f t="shared" si="96"/>
        <v>0</v>
      </c>
      <c r="Y1383" s="689">
        <f t="shared" si="96"/>
        <v>0</v>
      </c>
      <c r="Z1383" s="689">
        <f t="shared" si="95"/>
        <v>1.9999999999999574E-2</v>
      </c>
      <c r="AA1383" s="689">
        <f t="shared" si="95"/>
        <v>2.9999999999997584E-2</v>
      </c>
      <c r="AB1383" s="683">
        <f t="shared" si="95"/>
        <v>0</v>
      </c>
      <c r="AC1383" s="689">
        <f t="shared" si="95"/>
        <v>7.0000000000000284E-2</v>
      </c>
      <c r="AD1383" s="689">
        <f t="shared" si="95"/>
        <v>8.9999999999999858E-2</v>
      </c>
      <c r="AE1383" s="689">
        <f t="shared" si="95"/>
        <v>0</v>
      </c>
      <c r="AF1383" s="689">
        <f t="shared" si="95"/>
        <v>0</v>
      </c>
      <c r="AG1383" s="689">
        <f t="shared" si="94"/>
        <v>0</v>
      </c>
      <c r="AH1383" s="689">
        <f t="shared" si="94"/>
        <v>0</v>
      </c>
      <c r="AI1383" s="689">
        <f t="shared" si="94"/>
        <v>3.9999999999999147E-2</v>
      </c>
      <c r="AJ1383" s="10"/>
      <c r="AK1383" s="10"/>
      <c r="AL1383" s="10"/>
      <c r="AM1383" s="10"/>
      <c r="AN1383" s="10"/>
      <c r="AO1383" s="10"/>
      <c r="AP1383" s="10"/>
      <c r="AQ1383" s="10"/>
      <c r="AR1383" s="10"/>
      <c r="AS1383" s="10"/>
      <c r="AT1383" s="10"/>
      <c r="AU1383" s="10"/>
      <c r="AV1383" s="10"/>
      <c r="AW1383" s="10"/>
      <c r="AX1383" s="10"/>
      <c r="AY1383" s="10"/>
      <c r="AZ1383" s="10"/>
      <c r="BA1383" s="10"/>
      <c r="BB1383" s="10"/>
      <c r="BC1383" s="10"/>
      <c r="BD1383" s="10"/>
      <c r="BE1383" s="173"/>
    </row>
    <row r="1384" spans="1:57" ht="16" thickBot="1">
      <c r="A1384" s="688">
        <v>3.8194444444444441E-2</v>
      </c>
      <c r="B1384" s="689">
        <v>24.66</v>
      </c>
      <c r="C1384" s="689">
        <v>26.03</v>
      </c>
      <c r="D1384" s="689">
        <v>25.31</v>
      </c>
      <c r="E1384" s="689">
        <v>24.87</v>
      </c>
      <c r="F1384" s="689">
        <v>25.21</v>
      </c>
      <c r="G1384" s="689">
        <v>27.93</v>
      </c>
      <c r="H1384" s="689">
        <v>24.59</v>
      </c>
      <c r="I1384" s="689">
        <v>22.4</v>
      </c>
      <c r="J1384" s="683">
        <v>22.26</v>
      </c>
      <c r="K1384" s="689">
        <v>25.02</v>
      </c>
      <c r="L1384" s="689">
        <v>28.16</v>
      </c>
      <c r="M1384" s="689">
        <v>25.16</v>
      </c>
      <c r="N1384" s="689">
        <v>27.37</v>
      </c>
      <c r="O1384" s="689">
        <v>26.34</v>
      </c>
      <c r="P1384" s="689">
        <v>26.56</v>
      </c>
      <c r="Q1384" s="689">
        <v>22.13</v>
      </c>
      <c r="R1384" s="676"/>
      <c r="S1384" s="694">
        <v>3.8194444444444441E-2</v>
      </c>
      <c r="T1384" s="689">
        <f t="shared" si="96"/>
        <v>0</v>
      </c>
      <c r="U1384" s="689">
        <f t="shared" si="96"/>
        <v>3.0000000000001137E-2</v>
      </c>
      <c r="V1384" s="689">
        <f t="shared" si="96"/>
        <v>0</v>
      </c>
      <c r="W1384" s="689">
        <f t="shared" si="96"/>
        <v>0</v>
      </c>
      <c r="X1384" s="689">
        <f t="shared" si="96"/>
        <v>8.9999999999999858E-2</v>
      </c>
      <c r="Y1384" s="689">
        <f t="shared" si="96"/>
        <v>3.9999999999999147E-2</v>
      </c>
      <c r="Z1384" s="689">
        <f t="shared" si="95"/>
        <v>0</v>
      </c>
      <c r="AA1384" s="689">
        <f t="shared" si="95"/>
        <v>0</v>
      </c>
      <c r="AB1384" s="683">
        <f t="shared" si="95"/>
        <v>0</v>
      </c>
      <c r="AC1384" s="689">
        <f t="shared" si="95"/>
        <v>5.0000000000000711E-2</v>
      </c>
      <c r="AD1384" s="689">
        <f t="shared" si="95"/>
        <v>7.0000000000000284E-2</v>
      </c>
      <c r="AE1384" s="689">
        <f t="shared" si="95"/>
        <v>5.0000000000000711E-2</v>
      </c>
      <c r="AF1384" s="689">
        <f t="shared" si="95"/>
        <v>0</v>
      </c>
      <c r="AG1384" s="689">
        <f t="shared" si="94"/>
        <v>5.0000000000000711E-2</v>
      </c>
      <c r="AH1384" s="689">
        <f t="shared" si="94"/>
        <v>0</v>
      </c>
      <c r="AI1384" s="689">
        <f t="shared" si="94"/>
        <v>0.28999999999999915</v>
      </c>
      <c r="AJ1384" s="10"/>
      <c r="AK1384" s="10"/>
      <c r="AL1384" s="10"/>
      <c r="AM1384" s="10"/>
      <c r="AN1384" s="10"/>
      <c r="AO1384" s="10"/>
      <c r="AP1384" s="10"/>
      <c r="AQ1384" s="10"/>
      <c r="AR1384" s="10"/>
      <c r="AS1384" s="10"/>
      <c r="AT1384" s="10"/>
      <c r="AU1384" s="10"/>
      <c r="AV1384" s="10"/>
      <c r="AW1384" s="10"/>
      <c r="AX1384" s="10"/>
      <c r="AY1384" s="10"/>
      <c r="AZ1384" s="10"/>
      <c r="BA1384" s="10"/>
      <c r="BB1384" s="10"/>
      <c r="BC1384" s="10"/>
      <c r="BD1384" s="10"/>
      <c r="BE1384" s="173"/>
    </row>
    <row r="1385" spans="1:57" ht="16" thickTop="1">
      <c r="A1385" s="693">
        <v>4.1666666666666664E-2</v>
      </c>
      <c r="B1385" s="685">
        <v>24.66</v>
      </c>
      <c r="C1385" s="685">
        <v>26.04</v>
      </c>
      <c r="D1385" s="685">
        <v>25.31</v>
      </c>
      <c r="E1385" s="685">
        <v>24.87</v>
      </c>
      <c r="F1385" s="685">
        <v>25.21</v>
      </c>
      <c r="G1385" s="685">
        <v>27.93</v>
      </c>
      <c r="H1385" s="685">
        <v>24.72</v>
      </c>
      <c r="I1385" s="685">
        <v>22.4</v>
      </c>
      <c r="J1385" s="686">
        <v>22.29</v>
      </c>
      <c r="K1385" s="685">
        <v>25.1</v>
      </c>
      <c r="L1385" s="685">
        <v>28.16</v>
      </c>
      <c r="M1385" s="685">
        <v>25.19</v>
      </c>
      <c r="N1385" s="685">
        <v>27.37</v>
      </c>
      <c r="O1385" s="685">
        <v>26.42</v>
      </c>
      <c r="P1385" s="685">
        <v>26.56</v>
      </c>
      <c r="Q1385" s="685">
        <v>22.17</v>
      </c>
      <c r="R1385" s="676"/>
      <c r="S1385" s="684">
        <v>4.1666666666666664E-2</v>
      </c>
      <c r="T1385" s="685">
        <f t="shared" si="96"/>
        <v>0</v>
      </c>
      <c r="U1385" s="685">
        <f t="shared" si="96"/>
        <v>9.9999999999980105E-3</v>
      </c>
      <c r="V1385" s="685">
        <f t="shared" si="96"/>
        <v>0</v>
      </c>
      <c r="W1385" s="685">
        <f t="shared" si="96"/>
        <v>0</v>
      </c>
      <c r="X1385" s="685">
        <f t="shared" si="96"/>
        <v>0</v>
      </c>
      <c r="Y1385" s="685">
        <f t="shared" si="96"/>
        <v>0</v>
      </c>
      <c r="Z1385" s="685">
        <f t="shared" si="95"/>
        <v>0.12999999999999901</v>
      </c>
      <c r="AA1385" s="685">
        <f t="shared" si="95"/>
        <v>0</v>
      </c>
      <c r="AB1385" s="686">
        <f t="shared" si="95"/>
        <v>2.9999999999997584E-2</v>
      </c>
      <c r="AC1385" s="685">
        <f t="shared" si="95"/>
        <v>8.0000000000001847E-2</v>
      </c>
      <c r="AD1385" s="685">
        <f t="shared" si="95"/>
        <v>0</v>
      </c>
      <c r="AE1385" s="685">
        <f t="shared" si="95"/>
        <v>3.0000000000001137E-2</v>
      </c>
      <c r="AF1385" s="685">
        <f t="shared" si="95"/>
        <v>0</v>
      </c>
      <c r="AG1385" s="685">
        <f t="shared" si="94"/>
        <v>8.0000000000001847E-2</v>
      </c>
      <c r="AH1385" s="685">
        <f t="shared" si="94"/>
        <v>0</v>
      </c>
      <c r="AI1385" s="685">
        <f t="shared" si="94"/>
        <v>4.00000000000027E-2</v>
      </c>
      <c r="AJ1385" s="10"/>
      <c r="AK1385" s="10"/>
      <c r="AL1385" s="10"/>
      <c r="AM1385" s="10"/>
      <c r="AN1385" s="10"/>
      <c r="AO1385" s="10"/>
      <c r="AP1385" s="10"/>
      <c r="AQ1385" s="10"/>
      <c r="AR1385" s="10"/>
      <c r="AS1385" s="10"/>
      <c r="AT1385" s="10"/>
      <c r="AU1385" s="10"/>
      <c r="AV1385" s="10"/>
      <c r="AW1385" s="10"/>
      <c r="AX1385" s="10"/>
      <c r="AY1385" s="10"/>
      <c r="AZ1385" s="10"/>
      <c r="BA1385" s="10"/>
      <c r="BB1385" s="10"/>
      <c r="BC1385" s="10"/>
      <c r="BD1385" s="10"/>
      <c r="BE1385" s="173"/>
    </row>
    <row r="1386" spans="1:57">
      <c r="A1386" s="688">
        <v>4.5138888888888888E-2</v>
      </c>
      <c r="B1386" s="689">
        <v>24.66</v>
      </c>
      <c r="C1386" s="689">
        <v>26.04</v>
      </c>
      <c r="D1386" s="689">
        <v>25.32</v>
      </c>
      <c r="E1386" s="689">
        <v>24.87</v>
      </c>
      <c r="F1386" s="689">
        <v>25.21</v>
      </c>
      <c r="G1386" s="689">
        <v>27.93</v>
      </c>
      <c r="H1386" s="689">
        <v>24.73</v>
      </c>
      <c r="I1386" s="689">
        <v>22.4</v>
      </c>
      <c r="J1386" s="683">
        <v>22.38</v>
      </c>
      <c r="K1386" s="689">
        <v>25.18</v>
      </c>
      <c r="L1386" s="689">
        <v>28.16</v>
      </c>
      <c r="M1386" s="689">
        <v>25.19</v>
      </c>
      <c r="N1386" s="689">
        <v>27.37</v>
      </c>
      <c r="O1386" s="689">
        <v>26.42</v>
      </c>
      <c r="P1386" s="689">
        <v>26.56</v>
      </c>
      <c r="Q1386" s="689">
        <v>22.17</v>
      </c>
      <c r="R1386" s="676"/>
      <c r="S1386" s="694">
        <v>4.5138888888888888E-2</v>
      </c>
      <c r="T1386" s="689">
        <f t="shared" si="96"/>
        <v>0</v>
      </c>
      <c r="U1386" s="689">
        <f t="shared" si="96"/>
        <v>0</v>
      </c>
      <c r="V1386" s="689">
        <f t="shared" si="96"/>
        <v>1.0000000000001563E-2</v>
      </c>
      <c r="W1386" s="689">
        <f t="shared" si="96"/>
        <v>0</v>
      </c>
      <c r="X1386" s="689">
        <f t="shared" si="96"/>
        <v>0</v>
      </c>
      <c r="Y1386" s="689">
        <f t="shared" si="96"/>
        <v>0</v>
      </c>
      <c r="Z1386" s="689">
        <f t="shared" si="95"/>
        <v>1.0000000000001563E-2</v>
      </c>
      <c r="AA1386" s="689">
        <f t="shared" si="95"/>
        <v>0</v>
      </c>
      <c r="AB1386" s="683">
        <f t="shared" si="95"/>
        <v>8.9999999999999858E-2</v>
      </c>
      <c r="AC1386" s="689">
        <f t="shared" si="95"/>
        <v>7.9999999999998295E-2</v>
      </c>
      <c r="AD1386" s="689">
        <f t="shared" si="95"/>
        <v>0</v>
      </c>
      <c r="AE1386" s="689">
        <f t="shared" si="95"/>
        <v>0</v>
      </c>
      <c r="AF1386" s="689">
        <f t="shared" si="95"/>
        <v>0</v>
      </c>
      <c r="AG1386" s="689">
        <f t="shared" si="94"/>
        <v>0</v>
      </c>
      <c r="AH1386" s="689">
        <f t="shared" si="94"/>
        <v>0</v>
      </c>
      <c r="AI1386" s="689">
        <f t="shared" si="94"/>
        <v>0</v>
      </c>
      <c r="AJ1386" s="10"/>
      <c r="AK1386" s="10"/>
      <c r="AL1386" s="10"/>
      <c r="AM1386" s="10"/>
      <c r="AN1386" s="10"/>
      <c r="AO1386" s="10"/>
      <c r="AP1386" s="10"/>
      <c r="AQ1386" s="10"/>
      <c r="AR1386" s="10"/>
      <c r="AS1386" s="10"/>
      <c r="AT1386" s="10"/>
      <c r="AU1386" s="10"/>
      <c r="AV1386" s="10"/>
      <c r="AW1386" s="10"/>
      <c r="AX1386" s="10"/>
      <c r="AY1386" s="10"/>
      <c r="AZ1386" s="10"/>
      <c r="BA1386" s="10"/>
      <c r="BB1386" s="10"/>
      <c r="BC1386" s="10"/>
      <c r="BD1386" s="10"/>
      <c r="BE1386" s="173"/>
    </row>
    <row r="1387" spans="1:57">
      <c r="A1387" s="688">
        <v>4.8611111111111112E-2</v>
      </c>
      <c r="B1387" s="689">
        <v>24.66</v>
      </c>
      <c r="C1387" s="689">
        <v>26.04</v>
      </c>
      <c r="D1387" s="689">
        <v>25.32</v>
      </c>
      <c r="E1387" s="689">
        <v>24.87</v>
      </c>
      <c r="F1387" s="689">
        <v>25.21</v>
      </c>
      <c r="G1387" s="689">
        <v>28</v>
      </c>
      <c r="H1387" s="689">
        <v>24.73</v>
      </c>
      <c r="I1387" s="689">
        <v>22.4</v>
      </c>
      <c r="J1387" s="683">
        <v>22.66</v>
      </c>
      <c r="K1387" s="689">
        <v>25.18</v>
      </c>
      <c r="L1387" s="689">
        <v>28.16</v>
      </c>
      <c r="M1387" s="689">
        <v>25.19</v>
      </c>
      <c r="N1387" s="689">
        <v>27.39</v>
      </c>
      <c r="O1387" s="689">
        <v>26.42</v>
      </c>
      <c r="P1387" s="689">
        <v>26.56</v>
      </c>
      <c r="Q1387" s="689">
        <v>22.17</v>
      </c>
      <c r="R1387" s="676"/>
      <c r="S1387" s="694">
        <v>4.8611111111111112E-2</v>
      </c>
      <c r="T1387" s="689">
        <f t="shared" si="96"/>
        <v>0</v>
      </c>
      <c r="U1387" s="689">
        <f t="shared" si="96"/>
        <v>0</v>
      </c>
      <c r="V1387" s="689">
        <f t="shared" si="96"/>
        <v>0</v>
      </c>
      <c r="W1387" s="689">
        <f t="shared" si="96"/>
        <v>0</v>
      </c>
      <c r="X1387" s="689">
        <f t="shared" si="96"/>
        <v>0</v>
      </c>
      <c r="Y1387" s="689">
        <f t="shared" si="96"/>
        <v>7.0000000000000284E-2</v>
      </c>
      <c r="Z1387" s="689">
        <f t="shared" si="95"/>
        <v>0</v>
      </c>
      <c r="AA1387" s="689">
        <f t="shared" si="95"/>
        <v>0</v>
      </c>
      <c r="AB1387" s="683">
        <f t="shared" si="95"/>
        <v>0.28000000000000114</v>
      </c>
      <c r="AC1387" s="689">
        <f t="shared" si="95"/>
        <v>0</v>
      </c>
      <c r="AD1387" s="689">
        <f t="shared" si="95"/>
        <v>0</v>
      </c>
      <c r="AE1387" s="689">
        <f t="shared" si="95"/>
        <v>0</v>
      </c>
      <c r="AF1387" s="689">
        <f t="shared" si="95"/>
        <v>1.9999999999999574E-2</v>
      </c>
      <c r="AG1387" s="689">
        <f t="shared" si="94"/>
        <v>0</v>
      </c>
      <c r="AH1387" s="689">
        <f t="shared" si="94"/>
        <v>0</v>
      </c>
      <c r="AI1387" s="689">
        <f t="shared" si="94"/>
        <v>0</v>
      </c>
      <c r="AJ1387" s="10"/>
      <c r="AK1387" s="10"/>
      <c r="AL1387" s="10"/>
      <c r="AM1387" s="10"/>
      <c r="AN1387" s="10"/>
      <c r="AO1387" s="10"/>
      <c r="AP1387" s="10"/>
      <c r="AQ1387" s="10"/>
      <c r="AR1387" s="10"/>
      <c r="AS1387" s="10"/>
      <c r="AT1387" s="10"/>
      <c r="AU1387" s="10"/>
      <c r="AV1387" s="10"/>
      <c r="AW1387" s="10"/>
      <c r="AX1387" s="10"/>
      <c r="AY1387" s="10"/>
      <c r="AZ1387" s="10"/>
      <c r="BA1387" s="10"/>
      <c r="BB1387" s="10"/>
      <c r="BC1387" s="10"/>
      <c r="BD1387" s="10"/>
      <c r="BE1387" s="173"/>
    </row>
    <row r="1388" spans="1:57">
      <c r="A1388" s="688">
        <v>5.2083333333333336E-2</v>
      </c>
      <c r="B1388" s="689">
        <v>24.75</v>
      </c>
      <c r="C1388" s="689">
        <v>26.34</v>
      </c>
      <c r="D1388" s="689">
        <v>25.32</v>
      </c>
      <c r="E1388" s="689">
        <v>24.87</v>
      </c>
      <c r="F1388" s="689">
        <v>25.24</v>
      </c>
      <c r="G1388" s="689">
        <v>28</v>
      </c>
      <c r="H1388" s="689">
        <v>24.75</v>
      </c>
      <c r="I1388" s="689">
        <v>22.4</v>
      </c>
      <c r="J1388" s="683">
        <v>22.66</v>
      </c>
      <c r="K1388" s="689">
        <v>25.18</v>
      </c>
      <c r="L1388" s="689">
        <v>28.16</v>
      </c>
      <c r="M1388" s="689">
        <v>25.29</v>
      </c>
      <c r="N1388" s="689">
        <v>27.49</v>
      </c>
      <c r="O1388" s="689">
        <v>26.47</v>
      </c>
      <c r="P1388" s="689">
        <v>26.56</v>
      </c>
      <c r="Q1388" s="689">
        <v>22.17</v>
      </c>
      <c r="R1388" s="676"/>
      <c r="S1388" s="694">
        <v>5.2083333333333336E-2</v>
      </c>
      <c r="T1388" s="689">
        <f t="shared" si="96"/>
        <v>8.9999999999999858E-2</v>
      </c>
      <c r="U1388" s="689">
        <f t="shared" si="96"/>
        <v>0.30000000000000071</v>
      </c>
      <c r="V1388" s="689">
        <f t="shared" si="96"/>
        <v>0</v>
      </c>
      <c r="W1388" s="689">
        <f t="shared" si="96"/>
        <v>0</v>
      </c>
      <c r="X1388" s="689">
        <f t="shared" si="96"/>
        <v>2.9999999999997584E-2</v>
      </c>
      <c r="Y1388" s="689">
        <f t="shared" si="96"/>
        <v>0</v>
      </c>
      <c r="Z1388" s="689">
        <f t="shared" si="95"/>
        <v>1.9999999999999574E-2</v>
      </c>
      <c r="AA1388" s="689">
        <f t="shared" si="95"/>
        <v>0</v>
      </c>
      <c r="AB1388" s="683">
        <f t="shared" si="95"/>
        <v>0</v>
      </c>
      <c r="AC1388" s="689">
        <f t="shared" si="95"/>
        <v>0</v>
      </c>
      <c r="AD1388" s="689">
        <f t="shared" si="95"/>
        <v>0</v>
      </c>
      <c r="AE1388" s="689">
        <f t="shared" si="95"/>
        <v>9.9999999999997868E-2</v>
      </c>
      <c r="AF1388" s="689">
        <f t="shared" si="95"/>
        <v>9.9999999999997868E-2</v>
      </c>
      <c r="AG1388" s="689">
        <f t="shared" si="94"/>
        <v>4.9999999999997158E-2</v>
      </c>
      <c r="AH1388" s="689">
        <f t="shared" si="94"/>
        <v>0</v>
      </c>
      <c r="AI1388" s="689">
        <f t="shared" si="94"/>
        <v>0</v>
      </c>
      <c r="AJ1388" s="10"/>
      <c r="AK1388" s="10"/>
      <c r="AL1388" s="10"/>
      <c r="AM1388" s="10"/>
      <c r="AN1388" s="10"/>
      <c r="AO1388" s="10"/>
      <c r="AP1388" s="10"/>
      <c r="AQ1388" s="10"/>
      <c r="AR1388" s="10"/>
      <c r="AS1388" s="10"/>
      <c r="AT1388" s="10"/>
      <c r="AU1388" s="10"/>
      <c r="AV1388" s="10"/>
      <c r="AW1388" s="10"/>
      <c r="AX1388" s="10"/>
      <c r="AY1388" s="10"/>
      <c r="AZ1388" s="10"/>
      <c r="BA1388" s="10"/>
      <c r="BB1388" s="10"/>
      <c r="BC1388" s="10"/>
      <c r="BD1388" s="10"/>
      <c r="BE1388" s="173"/>
    </row>
    <row r="1389" spans="1:57">
      <c r="A1389" s="688">
        <v>5.5555555555555552E-2</v>
      </c>
      <c r="B1389" s="689">
        <v>24.8</v>
      </c>
      <c r="C1389" s="689">
        <v>26.34</v>
      </c>
      <c r="D1389" s="689">
        <v>25.32</v>
      </c>
      <c r="E1389" s="689">
        <v>24.87</v>
      </c>
      <c r="F1389" s="689">
        <v>25.25</v>
      </c>
      <c r="G1389" s="689">
        <v>28</v>
      </c>
      <c r="H1389" s="689">
        <v>24.75</v>
      </c>
      <c r="I1389" s="689">
        <v>22.57</v>
      </c>
      <c r="J1389" s="683">
        <v>22.66</v>
      </c>
      <c r="K1389" s="689">
        <v>25.18</v>
      </c>
      <c r="L1389" s="689">
        <v>28.16</v>
      </c>
      <c r="M1389" s="689">
        <v>25.29</v>
      </c>
      <c r="N1389" s="689">
        <v>27.49</v>
      </c>
      <c r="O1389" s="689">
        <v>26.47</v>
      </c>
      <c r="P1389" s="689">
        <v>26.56</v>
      </c>
      <c r="Q1389" s="689">
        <v>22.17</v>
      </c>
      <c r="R1389" s="676"/>
      <c r="S1389" s="694">
        <v>5.5555555555555552E-2</v>
      </c>
      <c r="T1389" s="689">
        <f t="shared" si="96"/>
        <v>5.0000000000000711E-2</v>
      </c>
      <c r="U1389" s="689">
        <f t="shared" si="96"/>
        <v>0</v>
      </c>
      <c r="V1389" s="689">
        <f t="shared" si="96"/>
        <v>0</v>
      </c>
      <c r="W1389" s="689">
        <f t="shared" si="96"/>
        <v>0</v>
      </c>
      <c r="X1389" s="689">
        <f t="shared" si="96"/>
        <v>1.0000000000001563E-2</v>
      </c>
      <c r="Y1389" s="689">
        <f t="shared" si="96"/>
        <v>0</v>
      </c>
      <c r="Z1389" s="689">
        <f t="shared" si="95"/>
        <v>0</v>
      </c>
      <c r="AA1389" s="689">
        <f t="shared" si="95"/>
        <v>0.17000000000000171</v>
      </c>
      <c r="AB1389" s="683">
        <f t="shared" si="95"/>
        <v>0</v>
      </c>
      <c r="AC1389" s="689">
        <f t="shared" si="95"/>
        <v>0</v>
      </c>
      <c r="AD1389" s="689">
        <f t="shared" si="95"/>
        <v>0</v>
      </c>
      <c r="AE1389" s="689">
        <f t="shared" si="95"/>
        <v>0</v>
      </c>
      <c r="AF1389" s="689">
        <f t="shared" si="95"/>
        <v>0</v>
      </c>
      <c r="AG1389" s="689">
        <f t="shared" si="94"/>
        <v>0</v>
      </c>
      <c r="AH1389" s="689">
        <f t="shared" si="94"/>
        <v>0</v>
      </c>
      <c r="AI1389" s="689">
        <f t="shared" si="94"/>
        <v>0</v>
      </c>
      <c r="AJ1389" s="10"/>
      <c r="AK1389" s="10"/>
      <c r="AL1389" s="10"/>
      <c r="AM1389" s="10"/>
      <c r="AN1389" s="10"/>
      <c r="AO1389" s="10"/>
      <c r="AP1389" s="10"/>
      <c r="AQ1389" s="10"/>
      <c r="AR1389" s="10"/>
      <c r="AS1389" s="10"/>
      <c r="AT1389" s="10"/>
      <c r="AU1389" s="10"/>
      <c r="AV1389" s="10"/>
      <c r="AW1389" s="10"/>
      <c r="AX1389" s="10"/>
      <c r="AY1389" s="10"/>
      <c r="AZ1389" s="10"/>
      <c r="BA1389" s="10"/>
      <c r="BB1389" s="10"/>
      <c r="BC1389" s="10"/>
      <c r="BD1389" s="10"/>
      <c r="BE1389" s="173"/>
    </row>
    <row r="1390" spans="1:57">
      <c r="A1390" s="688">
        <v>5.9027777777777783E-2</v>
      </c>
      <c r="B1390" s="689">
        <v>24.8</v>
      </c>
      <c r="C1390" s="689">
        <v>26.34</v>
      </c>
      <c r="D1390" s="689">
        <v>25.32</v>
      </c>
      <c r="E1390" s="689">
        <v>24.87</v>
      </c>
      <c r="F1390" s="689">
        <v>25.31</v>
      </c>
      <c r="G1390" s="689">
        <v>28</v>
      </c>
      <c r="H1390" s="689">
        <v>24.75</v>
      </c>
      <c r="I1390" s="689">
        <v>22.58</v>
      </c>
      <c r="J1390" s="683">
        <v>22.66</v>
      </c>
      <c r="K1390" s="689">
        <v>25.18</v>
      </c>
      <c r="L1390" s="689">
        <v>28.23</v>
      </c>
      <c r="M1390" s="689">
        <v>25.29</v>
      </c>
      <c r="N1390" s="689">
        <v>27.6</v>
      </c>
      <c r="O1390" s="689">
        <v>26.56</v>
      </c>
      <c r="P1390" s="689">
        <v>26.56</v>
      </c>
      <c r="Q1390" s="689">
        <v>22.17</v>
      </c>
      <c r="R1390" s="676"/>
      <c r="S1390" s="694">
        <v>5.9027777777777783E-2</v>
      </c>
      <c r="T1390" s="689">
        <f t="shared" si="96"/>
        <v>0</v>
      </c>
      <c r="U1390" s="689">
        <f t="shared" si="96"/>
        <v>0</v>
      </c>
      <c r="V1390" s="689">
        <f t="shared" si="96"/>
        <v>0</v>
      </c>
      <c r="W1390" s="689">
        <f t="shared" si="96"/>
        <v>0</v>
      </c>
      <c r="X1390" s="689">
        <f t="shared" si="96"/>
        <v>5.9999999999998721E-2</v>
      </c>
      <c r="Y1390" s="689">
        <f t="shared" si="96"/>
        <v>0</v>
      </c>
      <c r="Z1390" s="689">
        <f t="shared" si="95"/>
        <v>0</v>
      </c>
      <c r="AA1390" s="689">
        <f t="shared" si="95"/>
        <v>9.9999999999980105E-3</v>
      </c>
      <c r="AB1390" s="683">
        <f t="shared" si="95"/>
        <v>0</v>
      </c>
      <c r="AC1390" s="689">
        <f t="shared" si="95"/>
        <v>0</v>
      </c>
      <c r="AD1390" s="689">
        <f t="shared" si="95"/>
        <v>7.0000000000000284E-2</v>
      </c>
      <c r="AE1390" s="689">
        <f t="shared" si="95"/>
        <v>0</v>
      </c>
      <c r="AF1390" s="689">
        <f t="shared" si="95"/>
        <v>0.11000000000000298</v>
      </c>
      <c r="AG1390" s="689">
        <f t="shared" si="94"/>
        <v>8.9999999999999858E-2</v>
      </c>
      <c r="AH1390" s="689">
        <f t="shared" si="94"/>
        <v>0</v>
      </c>
      <c r="AI1390" s="689">
        <f t="shared" si="94"/>
        <v>0</v>
      </c>
      <c r="AJ1390" s="10"/>
      <c r="AK1390" s="10"/>
      <c r="AL1390" s="10"/>
      <c r="AM1390" s="10"/>
      <c r="AN1390" s="10"/>
      <c r="AO1390" s="10"/>
      <c r="AP1390" s="10"/>
      <c r="AQ1390" s="10"/>
      <c r="AR1390" s="10"/>
      <c r="AS1390" s="10"/>
      <c r="AT1390" s="10"/>
      <c r="AU1390" s="10"/>
      <c r="AV1390" s="10"/>
      <c r="AW1390" s="10"/>
      <c r="AX1390" s="10"/>
      <c r="AY1390" s="10"/>
      <c r="AZ1390" s="10"/>
      <c r="BA1390" s="10"/>
      <c r="BB1390" s="10"/>
      <c r="BC1390" s="10"/>
      <c r="BD1390" s="10"/>
      <c r="BE1390" s="173"/>
    </row>
    <row r="1391" spans="1:57">
      <c r="A1391" s="688">
        <v>6.25E-2</v>
      </c>
      <c r="B1391" s="689">
        <v>24.8</v>
      </c>
      <c r="C1391" s="689">
        <v>26.34</v>
      </c>
      <c r="D1391" s="689">
        <v>25.44</v>
      </c>
      <c r="E1391" s="689">
        <v>24.87</v>
      </c>
      <c r="F1391" s="689">
        <v>25.34</v>
      </c>
      <c r="G1391" s="689">
        <v>28</v>
      </c>
      <c r="H1391" s="689">
        <v>24.88</v>
      </c>
      <c r="I1391" s="689">
        <v>22.58</v>
      </c>
      <c r="J1391" s="683">
        <v>22.66</v>
      </c>
      <c r="K1391" s="689">
        <v>25.18</v>
      </c>
      <c r="L1391" s="689">
        <v>28.26</v>
      </c>
      <c r="M1391" s="689">
        <v>25.29</v>
      </c>
      <c r="N1391" s="689">
        <v>27.64</v>
      </c>
      <c r="O1391" s="689">
        <v>26.61</v>
      </c>
      <c r="P1391" s="689">
        <v>26.56</v>
      </c>
      <c r="Q1391" s="689">
        <v>22.19</v>
      </c>
      <c r="R1391" s="676"/>
      <c r="S1391" s="694">
        <v>6.25E-2</v>
      </c>
      <c r="T1391" s="689">
        <f t="shared" si="96"/>
        <v>0</v>
      </c>
      <c r="U1391" s="689">
        <f t="shared" si="96"/>
        <v>0</v>
      </c>
      <c r="V1391" s="689">
        <f t="shared" si="96"/>
        <v>0.12000000000000099</v>
      </c>
      <c r="W1391" s="689">
        <f t="shared" si="96"/>
        <v>0</v>
      </c>
      <c r="X1391" s="689">
        <f t="shared" si="96"/>
        <v>3.0000000000001137E-2</v>
      </c>
      <c r="Y1391" s="689">
        <f t="shared" si="96"/>
        <v>0</v>
      </c>
      <c r="Z1391" s="689">
        <f t="shared" si="95"/>
        <v>0.12999999999999901</v>
      </c>
      <c r="AA1391" s="689">
        <f t="shared" si="95"/>
        <v>0</v>
      </c>
      <c r="AB1391" s="683">
        <f t="shared" si="95"/>
        <v>0</v>
      </c>
      <c r="AC1391" s="689">
        <f t="shared" si="95"/>
        <v>0</v>
      </c>
      <c r="AD1391" s="689">
        <f t="shared" si="95"/>
        <v>3.0000000000001137E-2</v>
      </c>
      <c r="AE1391" s="689">
        <f t="shared" si="95"/>
        <v>0</v>
      </c>
      <c r="AF1391" s="689">
        <f t="shared" si="95"/>
        <v>3.9999999999999147E-2</v>
      </c>
      <c r="AG1391" s="689">
        <f t="shared" si="94"/>
        <v>5.0000000000000711E-2</v>
      </c>
      <c r="AH1391" s="689">
        <f t="shared" si="94"/>
        <v>0</v>
      </c>
      <c r="AI1391" s="689">
        <f t="shared" si="94"/>
        <v>1.9999999999999574E-2</v>
      </c>
      <c r="AJ1391" s="10"/>
      <c r="AK1391" s="10"/>
      <c r="AL1391" s="10"/>
      <c r="AM1391" s="10"/>
      <c r="AN1391" s="10"/>
      <c r="AO1391" s="10"/>
      <c r="AP1391" s="10"/>
      <c r="AQ1391" s="10"/>
      <c r="AR1391" s="10"/>
      <c r="AS1391" s="10"/>
      <c r="AT1391" s="10"/>
      <c r="AU1391" s="10"/>
      <c r="AV1391" s="10"/>
      <c r="AW1391" s="10"/>
      <c r="AX1391" s="10"/>
      <c r="AY1391" s="10"/>
      <c r="AZ1391" s="10"/>
      <c r="BA1391" s="10"/>
      <c r="BB1391" s="10"/>
      <c r="BC1391" s="10"/>
      <c r="BD1391" s="10"/>
      <c r="BE1391" s="173"/>
    </row>
    <row r="1392" spans="1:57">
      <c r="A1392" s="688">
        <v>6.5972222222222224E-2</v>
      </c>
      <c r="B1392" s="689">
        <v>24.86</v>
      </c>
      <c r="C1392" s="689">
        <v>26.34</v>
      </c>
      <c r="D1392" s="689">
        <v>25.44</v>
      </c>
      <c r="E1392" s="689">
        <v>24.87</v>
      </c>
      <c r="F1392" s="689">
        <v>25.48</v>
      </c>
      <c r="G1392" s="689">
        <v>28</v>
      </c>
      <c r="H1392" s="689">
        <v>24.88</v>
      </c>
      <c r="I1392" s="689">
        <v>22.58</v>
      </c>
      <c r="J1392" s="683">
        <v>22.66</v>
      </c>
      <c r="K1392" s="689">
        <v>25.18</v>
      </c>
      <c r="L1392" s="689">
        <v>28.26</v>
      </c>
      <c r="M1392" s="689">
        <v>25.29</v>
      </c>
      <c r="N1392" s="689">
        <v>27.64</v>
      </c>
      <c r="O1392" s="689">
        <v>26.61</v>
      </c>
      <c r="P1392" s="689">
        <v>26.58</v>
      </c>
      <c r="Q1392" s="689">
        <v>22.19</v>
      </c>
      <c r="R1392" s="676"/>
      <c r="S1392" s="694">
        <v>6.5972222222222224E-2</v>
      </c>
      <c r="T1392" s="689">
        <f t="shared" si="96"/>
        <v>5.9999999999998721E-2</v>
      </c>
      <c r="U1392" s="689">
        <f t="shared" si="96"/>
        <v>0</v>
      </c>
      <c r="V1392" s="689">
        <f t="shared" si="96"/>
        <v>0</v>
      </c>
      <c r="W1392" s="689">
        <f t="shared" si="96"/>
        <v>0</v>
      </c>
      <c r="X1392" s="689">
        <f t="shared" si="96"/>
        <v>0.14000000000000057</v>
      </c>
      <c r="Y1392" s="689">
        <f t="shared" si="96"/>
        <v>0</v>
      </c>
      <c r="Z1392" s="689">
        <f t="shared" si="95"/>
        <v>0</v>
      </c>
      <c r="AA1392" s="689">
        <f t="shared" si="95"/>
        <v>0</v>
      </c>
      <c r="AB1392" s="683">
        <f t="shared" si="95"/>
        <v>0</v>
      </c>
      <c r="AC1392" s="689">
        <f t="shared" si="95"/>
        <v>0</v>
      </c>
      <c r="AD1392" s="689">
        <f t="shared" si="95"/>
        <v>0</v>
      </c>
      <c r="AE1392" s="689">
        <f t="shared" si="95"/>
        <v>0</v>
      </c>
      <c r="AF1392" s="689">
        <f t="shared" si="95"/>
        <v>0</v>
      </c>
      <c r="AG1392" s="689">
        <f t="shared" si="94"/>
        <v>0</v>
      </c>
      <c r="AH1392" s="689">
        <f t="shared" si="94"/>
        <v>1.9999999999999574E-2</v>
      </c>
      <c r="AI1392" s="689">
        <f t="shared" si="94"/>
        <v>0</v>
      </c>
      <c r="AJ1392" s="10"/>
      <c r="AK1392" s="10"/>
      <c r="AL1392" s="10"/>
      <c r="AM1392" s="10"/>
      <c r="AN1392" s="10"/>
      <c r="AO1392" s="10"/>
      <c r="AP1392" s="10"/>
      <c r="AQ1392" s="10"/>
      <c r="AR1392" s="10"/>
      <c r="AS1392" s="10"/>
      <c r="AT1392" s="10"/>
      <c r="AU1392" s="10"/>
      <c r="AV1392" s="10"/>
      <c r="AW1392" s="10"/>
      <c r="AX1392" s="10"/>
      <c r="AY1392" s="10"/>
      <c r="AZ1392" s="10"/>
      <c r="BA1392" s="10"/>
      <c r="BB1392" s="10"/>
      <c r="BC1392" s="10"/>
      <c r="BD1392" s="10"/>
      <c r="BE1392" s="173"/>
    </row>
    <row r="1393" spans="1:57">
      <c r="A1393" s="688">
        <v>6.9444444444444434E-2</v>
      </c>
      <c r="B1393" s="689">
        <v>24.9</v>
      </c>
      <c r="C1393" s="689">
        <v>26.35</v>
      </c>
      <c r="D1393" s="689">
        <v>25.44</v>
      </c>
      <c r="E1393" s="689">
        <v>24.87</v>
      </c>
      <c r="F1393" s="689">
        <v>25.51</v>
      </c>
      <c r="G1393" s="689">
        <v>28</v>
      </c>
      <c r="H1393" s="689">
        <v>24.88</v>
      </c>
      <c r="I1393" s="689">
        <v>22.58</v>
      </c>
      <c r="J1393" s="683">
        <v>22.66</v>
      </c>
      <c r="K1393" s="689">
        <v>25.18</v>
      </c>
      <c r="L1393" s="689">
        <v>28.26</v>
      </c>
      <c r="M1393" s="689">
        <v>25.29</v>
      </c>
      <c r="N1393" s="689">
        <v>27.64</v>
      </c>
      <c r="O1393" s="689">
        <v>26.61</v>
      </c>
      <c r="P1393" s="689">
        <v>26.58</v>
      </c>
      <c r="Q1393" s="689">
        <v>22.19</v>
      </c>
      <c r="R1393" s="676"/>
      <c r="S1393" s="694">
        <v>6.9444444444444434E-2</v>
      </c>
      <c r="T1393" s="689">
        <f t="shared" si="96"/>
        <v>3.9999999999999147E-2</v>
      </c>
      <c r="U1393" s="689">
        <f t="shared" si="96"/>
        <v>1.0000000000001563E-2</v>
      </c>
      <c r="V1393" s="689">
        <f t="shared" si="96"/>
        <v>0</v>
      </c>
      <c r="W1393" s="689">
        <f t="shared" si="96"/>
        <v>0</v>
      </c>
      <c r="X1393" s="689">
        <f t="shared" si="96"/>
        <v>3.0000000000001137E-2</v>
      </c>
      <c r="Y1393" s="689">
        <f t="shared" si="96"/>
        <v>0</v>
      </c>
      <c r="Z1393" s="689">
        <f t="shared" si="95"/>
        <v>0</v>
      </c>
      <c r="AA1393" s="689">
        <f t="shared" si="95"/>
        <v>0</v>
      </c>
      <c r="AB1393" s="683">
        <f t="shared" si="95"/>
        <v>0</v>
      </c>
      <c r="AC1393" s="689">
        <f t="shared" si="95"/>
        <v>0</v>
      </c>
      <c r="AD1393" s="689">
        <f t="shared" si="95"/>
        <v>0</v>
      </c>
      <c r="AE1393" s="689">
        <f t="shared" si="95"/>
        <v>0</v>
      </c>
      <c r="AF1393" s="689">
        <f t="shared" si="95"/>
        <v>0</v>
      </c>
      <c r="AG1393" s="689">
        <f t="shared" si="94"/>
        <v>0</v>
      </c>
      <c r="AH1393" s="689">
        <f t="shared" si="94"/>
        <v>0</v>
      </c>
      <c r="AI1393" s="689">
        <f t="shared" si="94"/>
        <v>0</v>
      </c>
      <c r="AJ1393" s="10"/>
      <c r="AK1393" s="10"/>
      <c r="AL1393" s="10"/>
      <c r="AM1393" s="10"/>
      <c r="AN1393" s="10"/>
      <c r="AO1393" s="10"/>
      <c r="AP1393" s="10"/>
      <c r="AQ1393" s="10"/>
      <c r="AR1393" s="10"/>
      <c r="AS1393" s="10"/>
      <c r="AT1393" s="10"/>
      <c r="AU1393" s="10"/>
      <c r="AV1393" s="10"/>
      <c r="AW1393" s="10"/>
      <c r="AX1393" s="10"/>
      <c r="AY1393" s="10"/>
      <c r="AZ1393" s="10"/>
      <c r="BA1393" s="10"/>
      <c r="BB1393" s="10"/>
      <c r="BC1393" s="10"/>
      <c r="BD1393" s="10"/>
      <c r="BE1393" s="173"/>
    </row>
    <row r="1394" spans="1:57">
      <c r="A1394" s="688">
        <v>7.2916666666666671E-2</v>
      </c>
      <c r="B1394" s="689">
        <v>24.9</v>
      </c>
      <c r="C1394" s="689">
        <v>26.35</v>
      </c>
      <c r="D1394" s="689">
        <v>25.44</v>
      </c>
      <c r="E1394" s="689">
        <v>24.87</v>
      </c>
      <c r="F1394" s="689">
        <v>25.51</v>
      </c>
      <c r="G1394" s="689">
        <v>28</v>
      </c>
      <c r="H1394" s="689">
        <v>24.88</v>
      </c>
      <c r="I1394" s="689">
        <v>22.58</v>
      </c>
      <c r="J1394" s="683">
        <v>22.66</v>
      </c>
      <c r="K1394" s="689">
        <v>25.18</v>
      </c>
      <c r="L1394" s="689">
        <v>28.26</v>
      </c>
      <c r="M1394" s="689">
        <v>25.29</v>
      </c>
      <c r="N1394" s="689">
        <v>27.64</v>
      </c>
      <c r="O1394" s="689">
        <v>26.61</v>
      </c>
      <c r="P1394" s="689">
        <v>26.58</v>
      </c>
      <c r="Q1394" s="689">
        <v>22.3</v>
      </c>
      <c r="R1394" s="676"/>
      <c r="S1394" s="694">
        <v>7.2916666666666671E-2</v>
      </c>
      <c r="T1394" s="689">
        <f t="shared" si="96"/>
        <v>0</v>
      </c>
      <c r="U1394" s="689">
        <f t="shared" si="96"/>
        <v>0</v>
      </c>
      <c r="V1394" s="689">
        <f t="shared" si="96"/>
        <v>0</v>
      </c>
      <c r="W1394" s="689">
        <f t="shared" si="96"/>
        <v>0</v>
      </c>
      <c r="X1394" s="689">
        <f t="shared" si="96"/>
        <v>0</v>
      </c>
      <c r="Y1394" s="689">
        <f t="shared" si="96"/>
        <v>0</v>
      </c>
      <c r="Z1394" s="689">
        <f t="shared" si="95"/>
        <v>0</v>
      </c>
      <c r="AA1394" s="689">
        <f t="shared" si="95"/>
        <v>0</v>
      </c>
      <c r="AB1394" s="683">
        <f t="shared" si="95"/>
        <v>0</v>
      </c>
      <c r="AC1394" s="689">
        <f t="shared" si="95"/>
        <v>0</v>
      </c>
      <c r="AD1394" s="689">
        <f t="shared" si="95"/>
        <v>0</v>
      </c>
      <c r="AE1394" s="689">
        <f t="shared" si="95"/>
        <v>0</v>
      </c>
      <c r="AF1394" s="689">
        <f t="shared" si="95"/>
        <v>0</v>
      </c>
      <c r="AG1394" s="689">
        <f t="shared" si="94"/>
        <v>0</v>
      </c>
      <c r="AH1394" s="689">
        <f t="shared" si="94"/>
        <v>0</v>
      </c>
      <c r="AI1394" s="689">
        <f t="shared" si="94"/>
        <v>0.10999999999999943</v>
      </c>
      <c r="AJ1394" s="10"/>
      <c r="AK1394" s="10"/>
      <c r="AL1394" s="10"/>
      <c r="AM1394" s="10"/>
      <c r="AN1394" s="10"/>
      <c r="AO1394" s="10"/>
      <c r="AP1394" s="10"/>
      <c r="AQ1394" s="10"/>
      <c r="AR1394" s="10"/>
      <c r="AS1394" s="10"/>
      <c r="AT1394" s="10"/>
      <c r="AU1394" s="10"/>
      <c r="AV1394" s="10"/>
      <c r="AW1394" s="10"/>
      <c r="AX1394" s="10"/>
      <c r="AY1394" s="10"/>
      <c r="AZ1394" s="10"/>
      <c r="BA1394" s="10"/>
      <c r="BB1394" s="10"/>
      <c r="BC1394" s="10"/>
      <c r="BD1394" s="10"/>
      <c r="BE1394" s="173"/>
    </row>
    <row r="1395" spans="1:57">
      <c r="A1395" s="688">
        <v>7.6388888888888895E-2</v>
      </c>
      <c r="B1395" s="689">
        <v>24.96</v>
      </c>
      <c r="C1395" s="689">
        <v>26.35</v>
      </c>
      <c r="D1395" s="689">
        <v>25.44</v>
      </c>
      <c r="E1395" s="689">
        <v>24.93</v>
      </c>
      <c r="F1395" s="689">
        <v>25.51</v>
      </c>
      <c r="G1395" s="689">
        <v>28</v>
      </c>
      <c r="H1395" s="689">
        <v>24.88</v>
      </c>
      <c r="I1395" s="689">
        <v>22.58</v>
      </c>
      <c r="J1395" s="683">
        <v>22.66</v>
      </c>
      <c r="K1395" s="689">
        <v>25.18</v>
      </c>
      <c r="L1395" s="689">
        <v>28.26</v>
      </c>
      <c r="M1395" s="689">
        <v>25.29</v>
      </c>
      <c r="N1395" s="689">
        <v>27.64</v>
      </c>
      <c r="O1395" s="689">
        <v>26.64</v>
      </c>
      <c r="P1395" s="689">
        <v>26.58</v>
      </c>
      <c r="Q1395" s="689">
        <v>22.3</v>
      </c>
      <c r="R1395" s="676"/>
      <c r="S1395" s="694">
        <v>7.6388888888888895E-2</v>
      </c>
      <c r="T1395" s="689">
        <f t="shared" si="96"/>
        <v>6.0000000000002274E-2</v>
      </c>
      <c r="U1395" s="689">
        <f t="shared" si="96"/>
        <v>0</v>
      </c>
      <c r="V1395" s="689">
        <f t="shared" si="96"/>
        <v>0</v>
      </c>
      <c r="W1395" s="689">
        <f t="shared" si="96"/>
        <v>5.9999999999998721E-2</v>
      </c>
      <c r="X1395" s="689">
        <f t="shared" si="96"/>
        <v>0</v>
      </c>
      <c r="Y1395" s="689">
        <f t="shared" si="96"/>
        <v>0</v>
      </c>
      <c r="Z1395" s="689">
        <f t="shared" si="95"/>
        <v>0</v>
      </c>
      <c r="AA1395" s="689">
        <f t="shared" si="95"/>
        <v>0</v>
      </c>
      <c r="AB1395" s="683">
        <f t="shared" si="95"/>
        <v>0</v>
      </c>
      <c r="AC1395" s="689">
        <f t="shared" si="95"/>
        <v>0</v>
      </c>
      <c r="AD1395" s="689">
        <f t="shared" si="95"/>
        <v>0</v>
      </c>
      <c r="AE1395" s="689">
        <f t="shared" si="95"/>
        <v>0</v>
      </c>
      <c r="AF1395" s="689">
        <f t="shared" si="95"/>
        <v>0</v>
      </c>
      <c r="AG1395" s="689">
        <f t="shared" si="94"/>
        <v>3.0000000000001137E-2</v>
      </c>
      <c r="AH1395" s="689">
        <f t="shared" si="94"/>
        <v>0</v>
      </c>
      <c r="AI1395" s="689">
        <f t="shared" si="94"/>
        <v>0</v>
      </c>
      <c r="AJ1395" s="10"/>
      <c r="AK1395" s="10"/>
      <c r="AL1395" s="10"/>
      <c r="AM1395" s="10"/>
      <c r="AN1395" s="10"/>
      <c r="AO1395" s="10"/>
      <c r="AP1395" s="10"/>
      <c r="AQ1395" s="10"/>
      <c r="AR1395" s="10"/>
      <c r="AS1395" s="10"/>
      <c r="AT1395" s="10"/>
      <c r="AU1395" s="10"/>
      <c r="AV1395" s="10"/>
      <c r="AW1395" s="10"/>
      <c r="AX1395" s="10"/>
      <c r="AY1395" s="10"/>
      <c r="AZ1395" s="10"/>
      <c r="BA1395" s="10"/>
      <c r="BB1395" s="10"/>
      <c r="BC1395" s="10"/>
      <c r="BD1395" s="10"/>
      <c r="BE1395" s="173"/>
    </row>
    <row r="1396" spans="1:57" ht="16" thickBot="1">
      <c r="A1396" s="688">
        <v>7.9861111111111105E-2</v>
      </c>
      <c r="B1396" s="689">
        <v>24.99</v>
      </c>
      <c r="C1396" s="689">
        <v>26.35</v>
      </c>
      <c r="D1396" s="689">
        <v>25.44</v>
      </c>
      <c r="E1396" s="689">
        <v>24.93</v>
      </c>
      <c r="F1396" s="689">
        <v>25.51</v>
      </c>
      <c r="G1396" s="689">
        <v>28.03</v>
      </c>
      <c r="H1396" s="689">
        <v>24.91</v>
      </c>
      <c r="I1396" s="689">
        <v>22.58</v>
      </c>
      <c r="J1396" s="683">
        <v>22.66</v>
      </c>
      <c r="K1396" s="689">
        <v>25.18</v>
      </c>
      <c r="L1396" s="689">
        <v>28.26</v>
      </c>
      <c r="M1396" s="689">
        <v>25.32</v>
      </c>
      <c r="N1396" s="689">
        <v>27.67</v>
      </c>
      <c r="O1396" s="689">
        <v>26.66</v>
      </c>
      <c r="P1396" s="689">
        <v>26.58</v>
      </c>
      <c r="Q1396" s="689">
        <v>22.3</v>
      </c>
      <c r="R1396" s="676"/>
      <c r="S1396" s="694">
        <v>7.9861111111111105E-2</v>
      </c>
      <c r="T1396" s="689">
        <f t="shared" si="96"/>
        <v>2.9999999999997584E-2</v>
      </c>
      <c r="U1396" s="689">
        <f t="shared" si="96"/>
        <v>0</v>
      </c>
      <c r="V1396" s="689">
        <f t="shared" si="96"/>
        <v>0</v>
      </c>
      <c r="W1396" s="689">
        <f t="shared" si="96"/>
        <v>0</v>
      </c>
      <c r="X1396" s="689">
        <f t="shared" si="96"/>
        <v>0</v>
      </c>
      <c r="Y1396" s="689">
        <f t="shared" si="96"/>
        <v>3.0000000000001137E-2</v>
      </c>
      <c r="Z1396" s="689">
        <f t="shared" si="95"/>
        <v>3.0000000000001137E-2</v>
      </c>
      <c r="AA1396" s="689">
        <f t="shared" si="95"/>
        <v>0</v>
      </c>
      <c r="AB1396" s="683">
        <f t="shared" si="95"/>
        <v>0</v>
      </c>
      <c r="AC1396" s="689">
        <f t="shared" si="95"/>
        <v>0</v>
      </c>
      <c r="AD1396" s="689">
        <f t="shared" si="95"/>
        <v>0</v>
      </c>
      <c r="AE1396" s="689">
        <f t="shared" si="95"/>
        <v>3.0000000000001137E-2</v>
      </c>
      <c r="AF1396" s="689">
        <f t="shared" si="95"/>
        <v>3.0000000000001137E-2</v>
      </c>
      <c r="AG1396" s="689">
        <f t="shared" si="94"/>
        <v>1.9999999999999574E-2</v>
      </c>
      <c r="AH1396" s="689">
        <f t="shared" si="94"/>
        <v>0</v>
      </c>
      <c r="AI1396" s="689">
        <f t="shared" si="94"/>
        <v>0</v>
      </c>
      <c r="AJ1396" s="10"/>
      <c r="AK1396" s="10"/>
      <c r="AL1396" s="10"/>
      <c r="AM1396" s="10"/>
      <c r="AN1396" s="10"/>
      <c r="AO1396" s="10"/>
      <c r="AP1396" s="10"/>
      <c r="AQ1396" s="10"/>
      <c r="AR1396" s="10"/>
      <c r="AS1396" s="10"/>
      <c r="AT1396" s="10"/>
      <c r="AU1396" s="10"/>
      <c r="AV1396" s="10"/>
      <c r="AW1396" s="10"/>
      <c r="AX1396" s="10"/>
      <c r="AY1396" s="10"/>
      <c r="AZ1396" s="10"/>
      <c r="BA1396" s="10"/>
      <c r="BB1396" s="10"/>
      <c r="BC1396" s="10"/>
      <c r="BD1396" s="10"/>
      <c r="BE1396" s="173"/>
    </row>
    <row r="1397" spans="1:57" ht="16" thickTop="1">
      <c r="A1397" s="693">
        <v>8.3333333333333329E-2</v>
      </c>
      <c r="B1397" s="685">
        <v>24.99</v>
      </c>
      <c r="C1397" s="685">
        <v>26.35</v>
      </c>
      <c r="D1397" s="685">
        <v>25.44</v>
      </c>
      <c r="E1397" s="685">
        <v>24.93</v>
      </c>
      <c r="F1397" s="685">
        <v>25.62</v>
      </c>
      <c r="G1397" s="685">
        <v>28.03</v>
      </c>
      <c r="H1397" s="685">
        <v>24.91</v>
      </c>
      <c r="I1397" s="685">
        <v>22.58</v>
      </c>
      <c r="J1397" s="686">
        <v>22.66</v>
      </c>
      <c r="K1397" s="685">
        <v>25.18</v>
      </c>
      <c r="L1397" s="685">
        <v>28.26</v>
      </c>
      <c r="M1397" s="685">
        <v>25.32</v>
      </c>
      <c r="N1397" s="685">
        <v>27.7</v>
      </c>
      <c r="O1397" s="685">
        <v>26.66</v>
      </c>
      <c r="P1397" s="685">
        <v>26.58</v>
      </c>
      <c r="Q1397" s="685">
        <v>22.37</v>
      </c>
      <c r="R1397" s="676"/>
      <c r="S1397" s="684">
        <v>8.3333333333333329E-2</v>
      </c>
      <c r="T1397" s="685">
        <f t="shared" si="96"/>
        <v>0</v>
      </c>
      <c r="U1397" s="685">
        <f t="shared" si="96"/>
        <v>0</v>
      </c>
      <c r="V1397" s="685">
        <f t="shared" si="96"/>
        <v>0</v>
      </c>
      <c r="W1397" s="685">
        <f t="shared" si="96"/>
        <v>0</v>
      </c>
      <c r="X1397" s="685">
        <f t="shared" si="96"/>
        <v>0.10999999999999943</v>
      </c>
      <c r="Y1397" s="685">
        <f t="shared" si="96"/>
        <v>0</v>
      </c>
      <c r="Z1397" s="685">
        <f t="shared" si="95"/>
        <v>0</v>
      </c>
      <c r="AA1397" s="685">
        <f t="shared" si="95"/>
        <v>0</v>
      </c>
      <c r="AB1397" s="686">
        <f t="shared" si="95"/>
        <v>0</v>
      </c>
      <c r="AC1397" s="685">
        <f t="shared" si="95"/>
        <v>0</v>
      </c>
      <c r="AD1397" s="685">
        <f t="shared" si="95"/>
        <v>0</v>
      </c>
      <c r="AE1397" s="685">
        <f t="shared" si="95"/>
        <v>0</v>
      </c>
      <c r="AF1397" s="685">
        <f t="shared" si="95"/>
        <v>2.9999999999997584E-2</v>
      </c>
      <c r="AG1397" s="685">
        <f t="shared" si="94"/>
        <v>0</v>
      </c>
      <c r="AH1397" s="685">
        <f t="shared" si="94"/>
        <v>0</v>
      </c>
      <c r="AI1397" s="685">
        <f t="shared" si="94"/>
        <v>7.0000000000000284E-2</v>
      </c>
      <c r="AJ1397" s="10"/>
      <c r="AK1397" s="10"/>
      <c r="AL1397" s="10"/>
      <c r="AM1397" s="10"/>
      <c r="AN1397" s="10"/>
      <c r="AO1397" s="10"/>
      <c r="AP1397" s="10"/>
      <c r="AQ1397" s="10"/>
      <c r="AR1397" s="10"/>
      <c r="AS1397" s="10"/>
      <c r="AT1397" s="10"/>
      <c r="AU1397" s="10"/>
      <c r="AV1397" s="10"/>
      <c r="AW1397" s="10"/>
      <c r="AX1397" s="10"/>
      <c r="AY1397" s="10"/>
      <c r="AZ1397" s="10"/>
      <c r="BA1397" s="10"/>
      <c r="BB1397" s="10"/>
      <c r="BC1397" s="10"/>
      <c r="BD1397" s="10"/>
      <c r="BE1397" s="173"/>
    </row>
    <row r="1398" spans="1:57">
      <c r="A1398" s="688">
        <v>8.6805555555555566E-2</v>
      </c>
      <c r="B1398" s="689">
        <v>24.99</v>
      </c>
      <c r="C1398" s="689">
        <v>26.35</v>
      </c>
      <c r="D1398" s="689">
        <v>25.44</v>
      </c>
      <c r="E1398" s="689">
        <v>24.93</v>
      </c>
      <c r="F1398" s="689">
        <v>25.69</v>
      </c>
      <c r="G1398" s="689">
        <v>28.03</v>
      </c>
      <c r="H1398" s="689">
        <v>24.91</v>
      </c>
      <c r="I1398" s="689">
        <v>22.58</v>
      </c>
      <c r="J1398" s="683">
        <v>22.88</v>
      </c>
      <c r="K1398" s="689">
        <v>25.18</v>
      </c>
      <c r="L1398" s="689">
        <v>28.26</v>
      </c>
      <c r="M1398" s="689">
        <v>25.32</v>
      </c>
      <c r="N1398" s="689">
        <v>27.7</v>
      </c>
      <c r="O1398" s="689">
        <v>26.66</v>
      </c>
      <c r="P1398" s="689">
        <v>26.58</v>
      </c>
      <c r="Q1398" s="689">
        <v>22.37</v>
      </c>
      <c r="R1398" s="676"/>
      <c r="S1398" s="694">
        <v>8.6805555555555566E-2</v>
      </c>
      <c r="T1398" s="689">
        <f t="shared" si="96"/>
        <v>0</v>
      </c>
      <c r="U1398" s="689">
        <f t="shared" si="96"/>
        <v>0</v>
      </c>
      <c r="V1398" s="689">
        <f t="shared" si="96"/>
        <v>0</v>
      </c>
      <c r="W1398" s="689">
        <f t="shared" si="96"/>
        <v>0</v>
      </c>
      <c r="X1398" s="689">
        <f t="shared" si="96"/>
        <v>7.0000000000000284E-2</v>
      </c>
      <c r="Y1398" s="689">
        <f t="shared" si="96"/>
        <v>0</v>
      </c>
      <c r="Z1398" s="689">
        <f t="shared" si="95"/>
        <v>0</v>
      </c>
      <c r="AA1398" s="689">
        <f t="shared" si="95"/>
        <v>0</v>
      </c>
      <c r="AB1398" s="683">
        <f t="shared" si="95"/>
        <v>0.21999999999999886</v>
      </c>
      <c r="AC1398" s="689">
        <f t="shared" si="95"/>
        <v>0</v>
      </c>
      <c r="AD1398" s="689">
        <f t="shared" si="95"/>
        <v>0</v>
      </c>
      <c r="AE1398" s="689">
        <f t="shared" si="95"/>
        <v>0</v>
      </c>
      <c r="AF1398" s="689">
        <f t="shared" si="95"/>
        <v>0</v>
      </c>
      <c r="AG1398" s="689">
        <f t="shared" si="94"/>
        <v>0</v>
      </c>
      <c r="AH1398" s="689">
        <f t="shared" si="94"/>
        <v>0</v>
      </c>
      <c r="AI1398" s="689">
        <f t="shared" si="94"/>
        <v>0</v>
      </c>
      <c r="AJ1398" s="10"/>
      <c r="AK1398" s="10"/>
      <c r="AL1398" s="10"/>
      <c r="AM1398" s="10"/>
      <c r="AN1398" s="10"/>
      <c r="AO1398" s="10"/>
      <c r="AP1398" s="10"/>
      <c r="AQ1398" s="10"/>
      <c r="AR1398" s="10"/>
      <c r="AS1398" s="10"/>
      <c r="AT1398" s="10"/>
      <c r="AU1398" s="10"/>
      <c r="AV1398" s="10"/>
      <c r="AW1398" s="10"/>
      <c r="AX1398" s="10"/>
      <c r="AY1398" s="10"/>
      <c r="AZ1398" s="10"/>
      <c r="BA1398" s="10"/>
      <c r="BB1398" s="10"/>
      <c r="BC1398" s="10"/>
      <c r="BD1398" s="10"/>
      <c r="BE1398" s="173"/>
    </row>
    <row r="1399" spans="1:57">
      <c r="A1399" s="688">
        <v>9.0277777777777776E-2</v>
      </c>
      <c r="B1399" s="689">
        <v>24.99</v>
      </c>
      <c r="C1399" s="689">
        <v>26.35</v>
      </c>
      <c r="D1399" s="689">
        <v>25.44</v>
      </c>
      <c r="E1399" s="689">
        <v>24.93</v>
      </c>
      <c r="F1399" s="689">
        <v>25.69</v>
      </c>
      <c r="G1399" s="689">
        <v>28.03</v>
      </c>
      <c r="H1399" s="689">
        <v>24.91</v>
      </c>
      <c r="I1399" s="689">
        <v>22.58</v>
      </c>
      <c r="J1399" s="683">
        <v>23.78</v>
      </c>
      <c r="K1399" s="689">
        <v>25.18</v>
      </c>
      <c r="L1399" s="689">
        <v>28.39</v>
      </c>
      <c r="M1399" s="689">
        <v>25.32</v>
      </c>
      <c r="N1399" s="689">
        <v>27.7</v>
      </c>
      <c r="O1399" s="689">
        <v>26.66</v>
      </c>
      <c r="P1399" s="689">
        <v>26.58</v>
      </c>
      <c r="Q1399" s="689">
        <v>22.37</v>
      </c>
      <c r="R1399" s="676"/>
      <c r="S1399" s="694">
        <v>9.0277777777777776E-2</v>
      </c>
      <c r="T1399" s="689">
        <f t="shared" si="96"/>
        <v>0</v>
      </c>
      <c r="U1399" s="689">
        <f t="shared" si="96"/>
        <v>0</v>
      </c>
      <c r="V1399" s="689">
        <f t="shared" si="96"/>
        <v>0</v>
      </c>
      <c r="W1399" s="689">
        <f t="shared" si="96"/>
        <v>0</v>
      </c>
      <c r="X1399" s="689">
        <f t="shared" si="96"/>
        <v>0</v>
      </c>
      <c r="Y1399" s="689">
        <f t="shared" si="96"/>
        <v>0</v>
      </c>
      <c r="Z1399" s="689">
        <f t="shared" si="95"/>
        <v>0</v>
      </c>
      <c r="AA1399" s="689">
        <f t="shared" si="95"/>
        <v>0</v>
      </c>
      <c r="AB1399" s="683">
        <f t="shared" si="95"/>
        <v>0.90000000000000213</v>
      </c>
      <c r="AC1399" s="689">
        <f t="shared" si="95"/>
        <v>0</v>
      </c>
      <c r="AD1399" s="689">
        <f t="shared" si="95"/>
        <v>0.12999999999999901</v>
      </c>
      <c r="AE1399" s="689">
        <f t="shared" si="95"/>
        <v>0</v>
      </c>
      <c r="AF1399" s="689">
        <f t="shared" si="95"/>
        <v>0</v>
      </c>
      <c r="AG1399" s="689">
        <f t="shared" si="94"/>
        <v>0</v>
      </c>
      <c r="AH1399" s="689">
        <f t="shared" si="94"/>
        <v>0</v>
      </c>
      <c r="AI1399" s="689">
        <f t="shared" si="94"/>
        <v>0</v>
      </c>
      <c r="AJ1399" s="10"/>
      <c r="AK1399" s="10"/>
      <c r="AL1399" s="10"/>
      <c r="AM1399" s="10"/>
      <c r="AN1399" s="10"/>
      <c r="AO1399" s="10"/>
      <c r="AP1399" s="10"/>
      <c r="AQ1399" s="10"/>
      <c r="AR1399" s="10"/>
      <c r="AS1399" s="10"/>
      <c r="AT1399" s="10"/>
      <c r="AU1399" s="10"/>
      <c r="AV1399" s="10"/>
      <c r="AW1399" s="10"/>
      <c r="AX1399" s="10"/>
      <c r="AY1399" s="10"/>
      <c r="AZ1399" s="10"/>
      <c r="BA1399" s="10"/>
      <c r="BB1399" s="10"/>
      <c r="BC1399" s="10"/>
      <c r="BD1399" s="10"/>
      <c r="BE1399" s="173"/>
    </row>
    <row r="1400" spans="1:57">
      <c r="A1400" s="688">
        <v>9.375E-2</v>
      </c>
      <c r="B1400" s="689">
        <v>24.99</v>
      </c>
      <c r="C1400" s="689">
        <v>26.35</v>
      </c>
      <c r="D1400" s="689">
        <v>25.44</v>
      </c>
      <c r="E1400" s="689">
        <v>24.94</v>
      </c>
      <c r="F1400" s="689">
        <v>25.69</v>
      </c>
      <c r="G1400" s="689">
        <v>28.03</v>
      </c>
      <c r="H1400" s="689">
        <v>24.91</v>
      </c>
      <c r="I1400" s="689">
        <v>22.58</v>
      </c>
      <c r="J1400" s="683">
        <v>23.78</v>
      </c>
      <c r="K1400" s="689">
        <v>25.18</v>
      </c>
      <c r="L1400" s="689">
        <v>28.39</v>
      </c>
      <c r="M1400" s="689">
        <v>25.32</v>
      </c>
      <c r="N1400" s="689">
        <v>27.7</v>
      </c>
      <c r="O1400" s="689">
        <v>26.66</v>
      </c>
      <c r="P1400" s="689">
        <v>26.65</v>
      </c>
      <c r="Q1400" s="689">
        <v>22.37</v>
      </c>
      <c r="R1400" s="676"/>
      <c r="S1400" s="694">
        <v>9.375E-2</v>
      </c>
      <c r="T1400" s="689">
        <f t="shared" si="96"/>
        <v>0</v>
      </c>
      <c r="U1400" s="689">
        <f t="shared" si="96"/>
        <v>0</v>
      </c>
      <c r="V1400" s="689">
        <f t="shared" si="96"/>
        <v>0</v>
      </c>
      <c r="W1400" s="689">
        <f t="shared" si="96"/>
        <v>1.0000000000001563E-2</v>
      </c>
      <c r="X1400" s="689">
        <f t="shared" si="96"/>
        <v>0</v>
      </c>
      <c r="Y1400" s="689">
        <f t="shared" si="96"/>
        <v>0</v>
      </c>
      <c r="Z1400" s="689">
        <f t="shared" si="95"/>
        <v>0</v>
      </c>
      <c r="AA1400" s="689">
        <f t="shared" si="95"/>
        <v>0</v>
      </c>
      <c r="AB1400" s="683">
        <f t="shared" si="95"/>
        <v>0</v>
      </c>
      <c r="AC1400" s="689">
        <f t="shared" si="95"/>
        <v>0</v>
      </c>
      <c r="AD1400" s="689">
        <f t="shared" si="95"/>
        <v>0</v>
      </c>
      <c r="AE1400" s="689">
        <f t="shared" si="95"/>
        <v>0</v>
      </c>
      <c r="AF1400" s="689">
        <f t="shared" si="95"/>
        <v>0</v>
      </c>
      <c r="AG1400" s="689">
        <f t="shared" si="94"/>
        <v>0</v>
      </c>
      <c r="AH1400" s="689">
        <f t="shared" si="94"/>
        <v>7.0000000000000284E-2</v>
      </c>
      <c r="AI1400" s="689">
        <f t="shared" si="94"/>
        <v>0</v>
      </c>
      <c r="AJ1400" s="10"/>
      <c r="AK1400" s="10"/>
      <c r="AL1400" s="10"/>
      <c r="AM1400" s="10"/>
      <c r="AN1400" s="10"/>
      <c r="AO1400" s="10"/>
      <c r="AP1400" s="10"/>
      <c r="AQ1400" s="10"/>
      <c r="AR1400" s="10"/>
      <c r="AS1400" s="10"/>
      <c r="AT1400" s="10"/>
      <c r="AU1400" s="10"/>
      <c r="AV1400" s="10"/>
      <c r="AW1400" s="10"/>
      <c r="AX1400" s="10"/>
      <c r="AY1400" s="10"/>
      <c r="AZ1400" s="10"/>
      <c r="BA1400" s="10"/>
      <c r="BB1400" s="10"/>
      <c r="BC1400" s="10"/>
      <c r="BD1400" s="10"/>
      <c r="BE1400" s="173"/>
    </row>
    <row r="1401" spans="1:57">
      <c r="A1401" s="688">
        <v>9.7222222222222224E-2</v>
      </c>
      <c r="B1401" s="689">
        <v>25.04</v>
      </c>
      <c r="C1401" s="689">
        <v>26.35</v>
      </c>
      <c r="D1401" s="689">
        <v>25.59</v>
      </c>
      <c r="E1401" s="689">
        <v>24.94</v>
      </c>
      <c r="F1401" s="689">
        <v>25.69</v>
      </c>
      <c r="G1401" s="689">
        <v>28.03</v>
      </c>
      <c r="H1401" s="689">
        <v>24.91</v>
      </c>
      <c r="I1401" s="689">
        <v>22.58</v>
      </c>
      <c r="J1401" s="683">
        <v>23.78</v>
      </c>
      <c r="K1401" s="689">
        <v>25.18</v>
      </c>
      <c r="L1401" s="689">
        <v>28.39</v>
      </c>
      <c r="M1401" s="689">
        <v>25.41</v>
      </c>
      <c r="N1401" s="689">
        <v>27.7</v>
      </c>
      <c r="O1401" s="689">
        <v>26.66</v>
      </c>
      <c r="P1401" s="689">
        <v>26.65</v>
      </c>
      <c r="Q1401" s="689">
        <v>22.39</v>
      </c>
      <c r="R1401" s="676"/>
      <c r="S1401" s="694">
        <v>9.7222222222222224E-2</v>
      </c>
      <c r="T1401" s="689">
        <f t="shared" si="96"/>
        <v>5.0000000000000711E-2</v>
      </c>
      <c r="U1401" s="689">
        <f t="shared" si="96"/>
        <v>0</v>
      </c>
      <c r="V1401" s="689">
        <f t="shared" si="96"/>
        <v>0.14999999999999858</v>
      </c>
      <c r="W1401" s="689">
        <f t="shared" si="96"/>
        <v>0</v>
      </c>
      <c r="X1401" s="689">
        <f t="shared" si="96"/>
        <v>0</v>
      </c>
      <c r="Y1401" s="689">
        <f t="shared" si="96"/>
        <v>0</v>
      </c>
      <c r="Z1401" s="689">
        <f t="shared" si="95"/>
        <v>0</v>
      </c>
      <c r="AA1401" s="689">
        <f t="shared" si="95"/>
        <v>0</v>
      </c>
      <c r="AB1401" s="683">
        <f t="shared" si="95"/>
        <v>0</v>
      </c>
      <c r="AC1401" s="689">
        <f t="shared" si="95"/>
        <v>0</v>
      </c>
      <c r="AD1401" s="689">
        <f t="shared" si="95"/>
        <v>0</v>
      </c>
      <c r="AE1401" s="689">
        <f t="shared" si="95"/>
        <v>8.9999999999999858E-2</v>
      </c>
      <c r="AF1401" s="689">
        <f t="shared" si="95"/>
        <v>0</v>
      </c>
      <c r="AG1401" s="689">
        <f t="shared" si="94"/>
        <v>0</v>
      </c>
      <c r="AH1401" s="689">
        <f t="shared" si="94"/>
        <v>0</v>
      </c>
      <c r="AI1401" s="689">
        <f t="shared" si="94"/>
        <v>1.9999999999999574E-2</v>
      </c>
      <c r="AJ1401" s="10"/>
      <c r="AK1401" s="10"/>
      <c r="AL1401" s="10"/>
      <c r="AM1401" s="10"/>
      <c r="AN1401" s="10"/>
      <c r="AO1401" s="10"/>
      <c r="AP1401" s="10"/>
      <c r="AQ1401" s="10"/>
      <c r="AR1401" s="10"/>
      <c r="AS1401" s="10"/>
      <c r="AT1401" s="10"/>
      <c r="AU1401" s="10"/>
      <c r="AV1401" s="10"/>
      <c r="AW1401" s="10"/>
      <c r="AX1401" s="10"/>
      <c r="AY1401" s="10"/>
      <c r="AZ1401" s="10"/>
      <c r="BA1401" s="10"/>
      <c r="BB1401" s="10"/>
      <c r="BC1401" s="10"/>
      <c r="BD1401" s="10"/>
      <c r="BE1401" s="173"/>
    </row>
    <row r="1402" spans="1:57">
      <c r="A1402" s="688">
        <v>0.10069444444444443</v>
      </c>
      <c r="B1402" s="689">
        <v>25.14</v>
      </c>
      <c r="C1402" s="689">
        <v>26.35</v>
      </c>
      <c r="D1402" s="689">
        <v>25.68</v>
      </c>
      <c r="E1402" s="689">
        <v>24.94</v>
      </c>
      <c r="F1402" s="689">
        <v>25.69</v>
      </c>
      <c r="G1402" s="689">
        <v>28.03</v>
      </c>
      <c r="H1402" s="689">
        <v>24.91</v>
      </c>
      <c r="I1402" s="689">
        <v>22.58</v>
      </c>
      <c r="J1402" s="683">
        <v>23.78</v>
      </c>
      <c r="K1402" s="689">
        <v>25.18</v>
      </c>
      <c r="L1402" s="689">
        <v>28.39</v>
      </c>
      <c r="M1402" s="689">
        <v>25.44</v>
      </c>
      <c r="N1402" s="689">
        <v>27.7</v>
      </c>
      <c r="O1402" s="689">
        <v>26.66</v>
      </c>
      <c r="P1402" s="689">
        <v>26.66</v>
      </c>
      <c r="Q1402" s="689">
        <v>22.39</v>
      </c>
      <c r="R1402" s="676"/>
      <c r="S1402" s="694">
        <v>0.10069444444444443</v>
      </c>
      <c r="T1402" s="689">
        <f t="shared" si="96"/>
        <v>0.10000000000000142</v>
      </c>
      <c r="U1402" s="689">
        <f t="shared" si="96"/>
        <v>0</v>
      </c>
      <c r="V1402" s="689">
        <f t="shared" si="96"/>
        <v>8.9999999999999858E-2</v>
      </c>
      <c r="W1402" s="689">
        <f t="shared" si="96"/>
        <v>0</v>
      </c>
      <c r="X1402" s="689">
        <f t="shared" si="96"/>
        <v>0</v>
      </c>
      <c r="Y1402" s="689">
        <f t="shared" si="96"/>
        <v>0</v>
      </c>
      <c r="Z1402" s="689">
        <f t="shared" si="95"/>
        <v>0</v>
      </c>
      <c r="AA1402" s="689">
        <f t="shared" si="95"/>
        <v>0</v>
      </c>
      <c r="AB1402" s="683">
        <f t="shared" si="95"/>
        <v>0</v>
      </c>
      <c r="AC1402" s="689">
        <f t="shared" si="95"/>
        <v>0</v>
      </c>
      <c r="AD1402" s="689">
        <f t="shared" si="95"/>
        <v>0</v>
      </c>
      <c r="AE1402" s="689">
        <f t="shared" si="95"/>
        <v>3.0000000000001137E-2</v>
      </c>
      <c r="AF1402" s="689">
        <f t="shared" si="95"/>
        <v>0</v>
      </c>
      <c r="AG1402" s="689">
        <f t="shared" si="94"/>
        <v>0</v>
      </c>
      <c r="AH1402" s="689">
        <f t="shared" si="94"/>
        <v>1.0000000000001563E-2</v>
      </c>
      <c r="AI1402" s="689">
        <f t="shared" si="94"/>
        <v>0</v>
      </c>
      <c r="AJ1402" s="10"/>
      <c r="AK1402" s="10"/>
      <c r="AL1402" s="10"/>
      <c r="AM1402" s="10"/>
      <c r="AN1402" s="10"/>
      <c r="AO1402" s="10"/>
      <c r="AP1402" s="10"/>
      <c r="AQ1402" s="10"/>
      <c r="AR1402" s="10"/>
      <c r="AS1402" s="10"/>
      <c r="AT1402" s="10"/>
      <c r="AU1402" s="10"/>
      <c r="AV1402" s="10"/>
      <c r="AW1402" s="10"/>
      <c r="AX1402" s="10"/>
      <c r="AY1402" s="10"/>
      <c r="AZ1402" s="10"/>
      <c r="BA1402" s="10"/>
      <c r="BB1402" s="10"/>
      <c r="BC1402" s="10"/>
      <c r="BD1402" s="10"/>
      <c r="BE1402" s="173"/>
    </row>
    <row r="1403" spans="1:57">
      <c r="A1403" s="688">
        <v>0.10416666666666667</v>
      </c>
      <c r="B1403" s="689">
        <v>25.14</v>
      </c>
      <c r="C1403" s="689">
        <v>26.35</v>
      </c>
      <c r="D1403" s="689">
        <v>25.68</v>
      </c>
      <c r="E1403" s="689">
        <v>24.94</v>
      </c>
      <c r="F1403" s="689">
        <v>25.72</v>
      </c>
      <c r="G1403" s="689">
        <v>28.03</v>
      </c>
      <c r="H1403" s="689">
        <v>24.91</v>
      </c>
      <c r="I1403" s="689">
        <v>22.58</v>
      </c>
      <c r="J1403" s="683">
        <v>23.78</v>
      </c>
      <c r="K1403" s="689">
        <v>25.18</v>
      </c>
      <c r="L1403" s="689">
        <v>28.42</v>
      </c>
      <c r="M1403" s="689">
        <v>25.44</v>
      </c>
      <c r="N1403" s="689">
        <v>27.7</v>
      </c>
      <c r="O1403" s="689">
        <v>26.67</v>
      </c>
      <c r="P1403" s="689">
        <v>26.68</v>
      </c>
      <c r="Q1403" s="689">
        <v>22.39</v>
      </c>
      <c r="R1403" s="676"/>
      <c r="S1403" s="694">
        <v>0.10416666666666667</v>
      </c>
      <c r="T1403" s="689">
        <f t="shared" si="96"/>
        <v>0</v>
      </c>
      <c r="U1403" s="689">
        <f t="shared" si="96"/>
        <v>0</v>
      </c>
      <c r="V1403" s="689">
        <f t="shared" si="96"/>
        <v>0</v>
      </c>
      <c r="W1403" s="689">
        <f t="shared" si="96"/>
        <v>0</v>
      </c>
      <c r="X1403" s="689">
        <f t="shared" si="96"/>
        <v>2.9999999999997584E-2</v>
      </c>
      <c r="Y1403" s="689">
        <f t="shared" si="96"/>
        <v>0</v>
      </c>
      <c r="Z1403" s="689">
        <f t="shared" si="95"/>
        <v>0</v>
      </c>
      <c r="AA1403" s="689">
        <f t="shared" si="95"/>
        <v>0</v>
      </c>
      <c r="AB1403" s="683">
        <f t="shared" si="95"/>
        <v>0</v>
      </c>
      <c r="AC1403" s="689">
        <f t="shared" si="95"/>
        <v>0</v>
      </c>
      <c r="AD1403" s="689">
        <f t="shared" si="95"/>
        <v>3.0000000000001137E-2</v>
      </c>
      <c r="AE1403" s="689">
        <f t="shared" si="95"/>
        <v>0</v>
      </c>
      <c r="AF1403" s="689">
        <f t="shared" si="95"/>
        <v>0</v>
      </c>
      <c r="AG1403" s="689">
        <f t="shared" si="94"/>
        <v>1.0000000000001563E-2</v>
      </c>
      <c r="AH1403" s="689">
        <f t="shared" si="94"/>
        <v>1.9999999999999574E-2</v>
      </c>
      <c r="AI1403" s="689">
        <f t="shared" si="94"/>
        <v>0</v>
      </c>
      <c r="AJ1403" s="10"/>
      <c r="AK1403" s="10"/>
      <c r="AL1403" s="10"/>
      <c r="AM1403" s="10"/>
      <c r="AN1403" s="10"/>
      <c r="AO1403" s="10"/>
      <c r="AP1403" s="10"/>
      <c r="AQ1403" s="10"/>
      <c r="AR1403" s="10"/>
      <c r="AS1403" s="10"/>
      <c r="AT1403" s="10"/>
      <c r="AU1403" s="10"/>
      <c r="AV1403" s="10"/>
      <c r="AW1403" s="10"/>
      <c r="AX1403" s="10"/>
      <c r="AY1403" s="10"/>
      <c r="AZ1403" s="10"/>
      <c r="BA1403" s="10"/>
      <c r="BB1403" s="10"/>
      <c r="BC1403" s="10"/>
      <c r="BD1403" s="10"/>
      <c r="BE1403" s="173"/>
    </row>
    <row r="1404" spans="1:57">
      <c r="A1404" s="688">
        <v>0.1076388888888889</v>
      </c>
      <c r="B1404" s="689">
        <v>25.14</v>
      </c>
      <c r="C1404" s="689">
        <v>26.35</v>
      </c>
      <c r="D1404" s="689">
        <v>25.68</v>
      </c>
      <c r="E1404" s="689">
        <v>25.05</v>
      </c>
      <c r="F1404" s="689">
        <v>25.72</v>
      </c>
      <c r="G1404" s="689">
        <v>28.03</v>
      </c>
      <c r="H1404" s="689">
        <v>24.91</v>
      </c>
      <c r="I1404" s="689">
        <v>22.58</v>
      </c>
      <c r="J1404" s="683">
        <v>23.78</v>
      </c>
      <c r="K1404" s="689">
        <v>25.18</v>
      </c>
      <c r="L1404" s="689">
        <v>28.42</v>
      </c>
      <c r="M1404" s="689">
        <v>25.47</v>
      </c>
      <c r="N1404" s="689">
        <v>27.7</v>
      </c>
      <c r="O1404" s="689">
        <v>26.67</v>
      </c>
      <c r="P1404" s="689">
        <v>26.78</v>
      </c>
      <c r="Q1404" s="689">
        <v>22.39</v>
      </c>
      <c r="R1404" s="676"/>
      <c r="S1404" s="694">
        <v>0.1076388888888889</v>
      </c>
      <c r="T1404" s="689">
        <f t="shared" si="96"/>
        <v>0</v>
      </c>
      <c r="U1404" s="689">
        <f t="shared" si="96"/>
        <v>0</v>
      </c>
      <c r="V1404" s="689">
        <f t="shared" si="96"/>
        <v>0</v>
      </c>
      <c r="W1404" s="689">
        <f t="shared" si="96"/>
        <v>0.10999999999999943</v>
      </c>
      <c r="X1404" s="689">
        <f t="shared" si="96"/>
        <v>0</v>
      </c>
      <c r="Y1404" s="689">
        <f t="shared" si="96"/>
        <v>0</v>
      </c>
      <c r="Z1404" s="689">
        <f t="shared" si="95"/>
        <v>0</v>
      </c>
      <c r="AA1404" s="689">
        <f t="shared" si="95"/>
        <v>0</v>
      </c>
      <c r="AB1404" s="683">
        <f t="shared" si="95"/>
        <v>0</v>
      </c>
      <c r="AC1404" s="689">
        <f t="shared" si="95"/>
        <v>0</v>
      </c>
      <c r="AD1404" s="689">
        <f t="shared" si="95"/>
        <v>0</v>
      </c>
      <c r="AE1404" s="689">
        <f t="shared" si="95"/>
        <v>2.9999999999997584E-2</v>
      </c>
      <c r="AF1404" s="689">
        <f t="shared" si="95"/>
        <v>0</v>
      </c>
      <c r="AG1404" s="689">
        <f t="shared" si="94"/>
        <v>0</v>
      </c>
      <c r="AH1404" s="689">
        <f t="shared" si="94"/>
        <v>0.10000000000000142</v>
      </c>
      <c r="AI1404" s="689">
        <f t="shared" si="94"/>
        <v>0</v>
      </c>
      <c r="AJ1404" s="10"/>
      <c r="AK1404" s="10"/>
      <c r="AL1404" s="10"/>
      <c r="AM1404" s="10"/>
      <c r="AN1404" s="10"/>
      <c r="AO1404" s="10"/>
      <c r="AP1404" s="10"/>
      <c r="AQ1404" s="10"/>
      <c r="AR1404" s="10"/>
      <c r="AS1404" s="10"/>
      <c r="AT1404" s="10"/>
      <c r="AU1404" s="10"/>
      <c r="AV1404" s="10"/>
      <c r="AW1404" s="10"/>
      <c r="AX1404" s="10"/>
      <c r="AY1404" s="10"/>
      <c r="AZ1404" s="10"/>
      <c r="BA1404" s="10"/>
      <c r="BB1404" s="10"/>
      <c r="BC1404" s="10"/>
      <c r="BD1404" s="10"/>
      <c r="BE1404" s="173"/>
    </row>
    <row r="1405" spans="1:57">
      <c r="A1405" s="688">
        <v>0.1111111111111111</v>
      </c>
      <c r="B1405" s="689">
        <v>25.14</v>
      </c>
      <c r="C1405" s="689">
        <v>26.44</v>
      </c>
      <c r="D1405" s="689">
        <v>25.68</v>
      </c>
      <c r="E1405" s="689">
        <v>25.05</v>
      </c>
      <c r="F1405" s="689">
        <v>25.72</v>
      </c>
      <c r="G1405" s="689">
        <v>28.04</v>
      </c>
      <c r="H1405" s="689">
        <v>24.91</v>
      </c>
      <c r="I1405" s="689">
        <v>22.66</v>
      </c>
      <c r="J1405" s="683">
        <v>23.78</v>
      </c>
      <c r="K1405" s="689">
        <v>25.18</v>
      </c>
      <c r="L1405" s="689">
        <v>28.42</v>
      </c>
      <c r="M1405" s="689">
        <v>25.5</v>
      </c>
      <c r="N1405" s="689">
        <v>27.7</v>
      </c>
      <c r="O1405" s="689">
        <v>26.67</v>
      </c>
      <c r="P1405" s="689">
        <v>26.82</v>
      </c>
      <c r="Q1405" s="689">
        <v>22.39</v>
      </c>
      <c r="R1405" s="676"/>
      <c r="S1405" s="694">
        <v>0.1111111111111111</v>
      </c>
      <c r="T1405" s="689">
        <f t="shared" si="96"/>
        <v>0</v>
      </c>
      <c r="U1405" s="689">
        <f t="shared" si="96"/>
        <v>8.9999999999999858E-2</v>
      </c>
      <c r="V1405" s="689">
        <f t="shared" si="96"/>
        <v>0</v>
      </c>
      <c r="W1405" s="689">
        <f t="shared" si="96"/>
        <v>0</v>
      </c>
      <c r="X1405" s="689">
        <f t="shared" si="96"/>
        <v>0</v>
      </c>
      <c r="Y1405" s="689">
        <f t="shared" si="96"/>
        <v>9.9999999999980105E-3</v>
      </c>
      <c r="Z1405" s="689">
        <f t="shared" si="95"/>
        <v>0</v>
      </c>
      <c r="AA1405" s="689">
        <f t="shared" si="95"/>
        <v>8.0000000000001847E-2</v>
      </c>
      <c r="AB1405" s="683">
        <f t="shared" si="95"/>
        <v>0</v>
      </c>
      <c r="AC1405" s="689">
        <f t="shared" si="95"/>
        <v>0</v>
      </c>
      <c r="AD1405" s="689">
        <f t="shared" si="95"/>
        <v>0</v>
      </c>
      <c r="AE1405" s="689">
        <f t="shared" si="95"/>
        <v>3.0000000000001137E-2</v>
      </c>
      <c r="AF1405" s="689">
        <f t="shared" si="95"/>
        <v>0</v>
      </c>
      <c r="AG1405" s="689">
        <f t="shared" si="94"/>
        <v>0</v>
      </c>
      <c r="AH1405" s="689">
        <f t="shared" si="94"/>
        <v>3.9999999999999147E-2</v>
      </c>
      <c r="AI1405" s="689">
        <f t="shared" si="94"/>
        <v>0</v>
      </c>
      <c r="AJ1405" s="10"/>
      <c r="AK1405" s="10"/>
      <c r="AL1405" s="10"/>
      <c r="AM1405" s="10"/>
      <c r="AN1405" s="10"/>
      <c r="AO1405" s="10"/>
      <c r="AP1405" s="10"/>
      <c r="AQ1405" s="10"/>
      <c r="AR1405" s="10"/>
      <c r="AS1405" s="10"/>
      <c r="AT1405" s="10"/>
      <c r="AU1405" s="10"/>
      <c r="AV1405" s="10"/>
      <c r="AW1405" s="10"/>
      <c r="AX1405" s="10"/>
      <c r="AY1405" s="10"/>
      <c r="AZ1405" s="10"/>
      <c r="BA1405" s="10"/>
      <c r="BB1405" s="10"/>
      <c r="BC1405" s="10"/>
      <c r="BD1405" s="10"/>
      <c r="BE1405" s="173"/>
    </row>
    <row r="1406" spans="1:57">
      <c r="A1406" s="688">
        <v>0.11458333333333333</v>
      </c>
      <c r="B1406" s="689">
        <v>25.14</v>
      </c>
      <c r="C1406" s="689">
        <v>26.44</v>
      </c>
      <c r="D1406" s="689">
        <v>25.7</v>
      </c>
      <c r="E1406" s="689">
        <v>25.05</v>
      </c>
      <c r="F1406" s="689">
        <v>25.72</v>
      </c>
      <c r="G1406" s="689">
        <v>28.04</v>
      </c>
      <c r="H1406" s="689">
        <v>24.91</v>
      </c>
      <c r="I1406" s="689">
        <v>22.92</v>
      </c>
      <c r="J1406" s="683">
        <v>23.78</v>
      </c>
      <c r="K1406" s="689">
        <v>25.18</v>
      </c>
      <c r="L1406" s="689">
        <v>28.42</v>
      </c>
      <c r="M1406" s="689">
        <v>25.53</v>
      </c>
      <c r="N1406" s="689">
        <v>27.7</v>
      </c>
      <c r="O1406" s="689">
        <v>26.67</v>
      </c>
      <c r="P1406" s="689">
        <v>26.82</v>
      </c>
      <c r="Q1406" s="689">
        <v>22.39</v>
      </c>
      <c r="R1406" s="676"/>
      <c r="S1406" s="694">
        <v>0.11458333333333333</v>
      </c>
      <c r="T1406" s="689">
        <f t="shared" si="96"/>
        <v>0</v>
      </c>
      <c r="U1406" s="689">
        <f t="shared" si="96"/>
        <v>0</v>
      </c>
      <c r="V1406" s="689">
        <f t="shared" si="96"/>
        <v>1.9999999999999574E-2</v>
      </c>
      <c r="W1406" s="689">
        <f t="shared" si="96"/>
        <v>0</v>
      </c>
      <c r="X1406" s="689">
        <f t="shared" si="96"/>
        <v>0</v>
      </c>
      <c r="Y1406" s="689">
        <f t="shared" si="96"/>
        <v>0</v>
      </c>
      <c r="Z1406" s="689">
        <f t="shared" si="95"/>
        <v>0</v>
      </c>
      <c r="AA1406" s="689">
        <f t="shared" si="95"/>
        <v>0.26000000000000156</v>
      </c>
      <c r="AB1406" s="683">
        <f t="shared" si="95"/>
        <v>0</v>
      </c>
      <c r="AC1406" s="689">
        <f t="shared" si="95"/>
        <v>0</v>
      </c>
      <c r="AD1406" s="689">
        <f t="shared" si="95"/>
        <v>0</v>
      </c>
      <c r="AE1406" s="689">
        <f t="shared" si="95"/>
        <v>3.0000000000001137E-2</v>
      </c>
      <c r="AF1406" s="689">
        <f t="shared" si="95"/>
        <v>0</v>
      </c>
      <c r="AG1406" s="689">
        <f t="shared" si="94"/>
        <v>0</v>
      </c>
      <c r="AH1406" s="689">
        <f t="shared" si="94"/>
        <v>0</v>
      </c>
      <c r="AI1406" s="689">
        <f t="shared" si="94"/>
        <v>0</v>
      </c>
      <c r="AJ1406" s="10"/>
      <c r="AK1406" s="10"/>
      <c r="AL1406" s="10"/>
      <c r="AM1406" s="10"/>
      <c r="AN1406" s="10"/>
      <c r="AO1406" s="10"/>
      <c r="AP1406" s="10"/>
      <c r="AQ1406" s="10"/>
      <c r="AR1406" s="10"/>
      <c r="AS1406" s="10"/>
      <c r="AT1406" s="10"/>
      <c r="AU1406" s="10"/>
      <c r="AV1406" s="10"/>
      <c r="AW1406" s="10"/>
      <c r="AX1406" s="10"/>
      <c r="AY1406" s="10"/>
      <c r="AZ1406" s="10"/>
      <c r="BA1406" s="10"/>
      <c r="BB1406" s="10"/>
      <c r="BC1406" s="10"/>
      <c r="BD1406" s="10"/>
      <c r="BE1406" s="173"/>
    </row>
    <row r="1407" spans="1:57">
      <c r="A1407" s="688">
        <v>0.11805555555555557</v>
      </c>
      <c r="B1407" s="689">
        <v>25.16</v>
      </c>
      <c r="C1407" s="689">
        <v>26.48</v>
      </c>
      <c r="D1407" s="689">
        <v>26.07</v>
      </c>
      <c r="E1407" s="689">
        <v>25.05</v>
      </c>
      <c r="F1407" s="689">
        <v>25.72</v>
      </c>
      <c r="G1407" s="689">
        <v>28.04</v>
      </c>
      <c r="H1407" s="689">
        <v>24.91</v>
      </c>
      <c r="I1407" s="689">
        <v>22.93</v>
      </c>
      <c r="J1407" s="683">
        <v>23.78</v>
      </c>
      <c r="K1407" s="689">
        <v>25.18</v>
      </c>
      <c r="L1407" s="689">
        <v>28.5</v>
      </c>
      <c r="M1407" s="689">
        <v>25.55</v>
      </c>
      <c r="N1407" s="689">
        <v>27.7</v>
      </c>
      <c r="O1407" s="689">
        <v>26.67</v>
      </c>
      <c r="P1407" s="689">
        <v>26.82</v>
      </c>
      <c r="Q1407" s="689">
        <v>22.39</v>
      </c>
      <c r="R1407" s="676"/>
      <c r="S1407" s="694">
        <v>0.11805555555555557</v>
      </c>
      <c r="T1407" s="689">
        <f t="shared" si="96"/>
        <v>1.9999999999999574E-2</v>
      </c>
      <c r="U1407" s="689">
        <f t="shared" si="96"/>
        <v>3.9999999999999147E-2</v>
      </c>
      <c r="V1407" s="689">
        <f t="shared" si="96"/>
        <v>0.37000000000000099</v>
      </c>
      <c r="W1407" s="689">
        <f t="shared" si="96"/>
        <v>0</v>
      </c>
      <c r="X1407" s="689">
        <f t="shared" si="96"/>
        <v>0</v>
      </c>
      <c r="Y1407" s="689">
        <f t="shared" si="96"/>
        <v>0</v>
      </c>
      <c r="Z1407" s="689">
        <f t="shared" si="95"/>
        <v>0</v>
      </c>
      <c r="AA1407" s="689">
        <f t="shared" si="95"/>
        <v>9.9999999999980105E-3</v>
      </c>
      <c r="AB1407" s="683">
        <f t="shared" si="95"/>
        <v>0</v>
      </c>
      <c r="AC1407" s="689">
        <f t="shared" si="95"/>
        <v>0</v>
      </c>
      <c r="AD1407" s="689">
        <f t="shared" si="95"/>
        <v>7.9999999999998295E-2</v>
      </c>
      <c r="AE1407" s="689">
        <f t="shared" si="95"/>
        <v>1.9999999999999574E-2</v>
      </c>
      <c r="AF1407" s="689">
        <f t="shared" si="95"/>
        <v>0</v>
      </c>
      <c r="AG1407" s="689">
        <f t="shared" si="94"/>
        <v>0</v>
      </c>
      <c r="AH1407" s="689">
        <f t="shared" si="94"/>
        <v>0</v>
      </c>
      <c r="AI1407" s="689">
        <f t="shared" si="94"/>
        <v>0</v>
      </c>
      <c r="AJ1407" s="10"/>
      <c r="AK1407" s="10"/>
      <c r="AL1407" s="10"/>
      <c r="AM1407" s="10"/>
      <c r="AN1407" s="10"/>
      <c r="AO1407" s="10"/>
      <c r="AP1407" s="10"/>
      <c r="AQ1407" s="10"/>
      <c r="AR1407" s="10"/>
      <c r="AS1407" s="10"/>
      <c r="AT1407" s="10"/>
      <c r="AU1407" s="10"/>
      <c r="AV1407" s="10"/>
      <c r="AW1407" s="10"/>
      <c r="AX1407" s="10"/>
      <c r="AY1407" s="10"/>
      <c r="AZ1407" s="10"/>
      <c r="BA1407" s="10"/>
      <c r="BB1407" s="10"/>
      <c r="BC1407" s="10"/>
      <c r="BD1407" s="10"/>
      <c r="BE1407" s="173"/>
    </row>
    <row r="1408" spans="1:57" ht="16" thickBot="1">
      <c r="A1408" s="688">
        <v>0.12152777777777778</v>
      </c>
      <c r="B1408" s="689">
        <v>25.16</v>
      </c>
      <c r="C1408" s="689">
        <v>26.48</v>
      </c>
      <c r="D1408" s="689">
        <v>26.07</v>
      </c>
      <c r="E1408" s="689">
        <v>25.05</v>
      </c>
      <c r="F1408" s="689">
        <v>25.77</v>
      </c>
      <c r="G1408" s="689">
        <v>28.04</v>
      </c>
      <c r="H1408" s="689">
        <v>24.91</v>
      </c>
      <c r="I1408" s="689">
        <v>22.94</v>
      </c>
      <c r="J1408" s="683">
        <v>23.78</v>
      </c>
      <c r="K1408" s="689">
        <v>25.18</v>
      </c>
      <c r="L1408" s="689">
        <v>28.5</v>
      </c>
      <c r="M1408" s="689">
        <v>25.55</v>
      </c>
      <c r="N1408" s="689">
        <v>27.7</v>
      </c>
      <c r="O1408" s="689">
        <v>26.73</v>
      </c>
      <c r="P1408" s="689">
        <v>26.9</v>
      </c>
      <c r="Q1408" s="689">
        <v>22.39</v>
      </c>
      <c r="R1408" s="676"/>
      <c r="S1408" s="694">
        <v>0.12152777777777778</v>
      </c>
      <c r="T1408" s="689">
        <f t="shared" si="96"/>
        <v>0</v>
      </c>
      <c r="U1408" s="689">
        <f t="shared" si="96"/>
        <v>0</v>
      </c>
      <c r="V1408" s="689">
        <f t="shared" si="96"/>
        <v>0</v>
      </c>
      <c r="W1408" s="689">
        <f t="shared" si="96"/>
        <v>0</v>
      </c>
      <c r="X1408" s="689">
        <f t="shared" si="96"/>
        <v>5.0000000000000711E-2</v>
      </c>
      <c r="Y1408" s="689">
        <f t="shared" si="96"/>
        <v>0</v>
      </c>
      <c r="Z1408" s="689">
        <f t="shared" si="95"/>
        <v>0</v>
      </c>
      <c r="AA1408" s="689">
        <f t="shared" si="95"/>
        <v>1.0000000000001563E-2</v>
      </c>
      <c r="AB1408" s="683">
        <f t="shared" si="95"/>
        <v>0</v>
      </c>
      <c r="AC1408" s="689">
        <f t="shared" si="95"/>
        <v>0</v>
      </c>
      <c r="AD1408" s="689">
        <f t="shared" si="95"/>
        <v>0</v>
      </c>
      <c r="AE1408" s="689">
        <f t="shared" si="95"/>
        <v>0</v>
      </c>
      <c r="AF1408" s="689">
        <f t="shared" si="95"/>
        <v>0</v>
      </c>
      <c r="AG1408" s="689">
        <f t="shared" si="94"/>
        <v>5.9999999999998721E-2</v>
      </c>
      <c r="AH1408" s="689">
        <f t="shared" si="94"/>
        <v>7.9999999999998295E-2</v>
      </c>
      <c r="AI1408" s="689">
        <f t="shared" si="94"/>
        <v>0</v>
      </c>
      <c r="AJ1408" s="10"/>
      <c r="AK1408" s="10"/>
      <c r="AL1408" s="10"/>
      <c r="AM1408" s="10"/>
      <c r="AN1408" s="10"/>
      <c r="AO1408" s="10"/>
      <c r="AP1408" s="10"/>
      <c r="AQ1408" s="10"/>
      <c r="AR1408" s="10"/>
      <c r="AS1408" s="10"/>
      <c r="AT1408" s="10"/>
      <c r="AU1408" s="10"/>
      <c r="AV1408" s="10"/>
      <c r="AW1408" s="10"/>
      <c r="AX1408" s="10"/>
      <c r="AY1408" s="10"/>
      <c r="AZ1408" s="10"/>
      <c r="BA1408" s="10"/>
      <c r="BB1408" s="10"/>
      <c r="BC1408" s="10"/>
      <c r="BD1408" s="10"/>
      <c r="BE1408" s="173"/>
    </row>
    <row r="1409" spans="1:57" ht="16" thickTop="1">
      <c r="A1409" s="693">
        <v>0.125</v>
      </c>
      <c r="B1409" s="685">
        <v>25.16</v>
      </c>
      <c r="C1409" s="685">
        <v>26.48</v>
      </c>
      <c r="D1409" s="685">
        <v>26.07</v>
      </c>
      <c r="E1409" s="685">
        <v>25.05</v>
      </c>
      <c r="F1409" s="685">
        <v>25.91</v>
      </c>
      <c r="G1409" s="685">
        <v>28.1</v>
      </c>
      <c r="H1409" s="685">
        <v>25.01</v>
      </c>
      <c r="I1409" s="685">
        <v>22.94</v>
      </c>
      <c r="J1409" s="686">
        <v>23.78</v>
      </c>
      <c r="K1409" s="685">
        <v>25.18</v>
      </c>
      <c r="L1409" s="685">
        <v>28.5</v>
      </c>
      <c r="M1409" s="685">
        <v>25.57</v>
      </c>
      <c r="N1409" s="685">
        <v>27.7</v>
      </c>
      <c r="O1409" s="685">
        <v>26.74</v>
      </c>
      <c r="P1409" s="685">
        <v>27.18</v>
      </c>
      <c r="Q1409" s="685">
        <v>22.39</v>
      </c>
      <c r="R1409" s="676"/>
      <c r="S1409" s="684">
        <v>0.125</v>
      </c>
      <c r="T1409" s="685">
        <f t="shared" si="96"/>
        <v>0</v>
      </c>
      <c r="U1409" s="685">
        <f t="shared" si="96"/>
        <v>0</v>
      </c>
      <c r="V1409" s="685">
        <f t="shared" si="96"/>
        <v>0</v>
      </c>
      <c r="W1409" s="685">
        <f t="shared" si="96"/>
        <v>0</v>
      </c>
      <c r="X1409" s="685">
        <f t="shared" si="96"/>
        <v>0.14000000000000057</v>
      </c>
      <c r="Y1409" s="685">
        <f t="shared" si="96"/>
        <v>6.0000000000002274E-2</v>
      </c>
      <c r="Z1409" s="685">
        <f t="shared" si="95"/>
        <v>0.10000000000000142</v>
      </c>
      <c r="AA1409" s="685">
        <f t="shared" si="95"/>
        <v>0</v>
      </c>
      <c r="AB1409" s="686">
        <f t="shared" si="95"/>
        <v>0</v>
      </c>
      <c r="AC1409" s="685">
        <f t="shared" si="95"/>
        <v>0</v>
      </c>
      <c r="AD1409" s="685">
        <f t="shared" si="95"/>
        <v>0</v>
      </c>
      <c r="AE1409" s="685">
        <f t="shared" si="95"/>
        <v>1.9999999999999574E-2</v>
      </c>
      <c r="AF1409" s="685">
        <f t="shared" si="95"/>
        <v>0</v>
      </c>
      <c r="AG1409" s="685">
        <f t="shared" si="94"/>
        <v>9.9999999999980105E-3</v>
      </c>
      <c r="AH1409" s="685">
        <f t="shared" si="94"/>
        <v>0.28000000000000114</v>
      </c>
      <c r="AI1409" s="685">
        <f t="shared" si="94"/>
        <v>0</v>
      </c>
      <c r="AJ1409" s="10"/>
      <c r="AK1409" s="10"/>
      <c r="AL1409" s="10"/>
      <c r="AM1409" s="10"/>
      <c r="AN1409" s="10"/>
      <c r="AO1409" s="10"/>
      <c r="AP1409" s="10"/>
      <c r="AQ1409" s="10"/>
      <c r="AR1409" s="10"/>
      <c r="AS1409" s="10"/>
      <c r="AT1409" s="10"/>
      <c r="AU1409" s="10"/>
      <c r="AV1409" s="10"/>
      <c r="AW1409" s="10"/>
      <c r="AX1409" s="10"/>
      <c r="AY1409" s="10"/>
      <c r="AZ1409" s="10"/>
      <c r="BA1409" s="10"/>
      <c r="BB1409" s="10"/>
      <c r="BC1409" s="10"/>
      <c r="BD1409" s="10"/>
      <c r="BE1409" s="173"/>
    </row>
    <row r="1410" spans="1:57">
      <c r="A1410" s="688">
        <v>0.12847222222222224</v>
      </c>
      <c r="B1410" s="689">
        <v>25.16</v>
      </c>
      <c r="C1410" s="689">
        <v>26.48</v>
      </c>
      <c r="D1410" s="689">
        <v>26.07</v>
      </c>
      <c r="E1410" s="689">
        <v>25.05</v>
      </c>
      <c r="F1410" s="689">
        <v>25.94</v>
      </c>
      <c r="G1410" s="689">
        <v>28.1</v>
      </c>
      <c r="H1410" s="689">
        <v>25.1</v>
      </c>
      <c r="I1410" s="689">
        <v>22.94</v>
      </c>
      <c r="J1410" s="683">
        <v>23.78</v>
      </c>
      <c r="K1410" s="689">
        <v>25.18</v>
      </c>
      <c r="L1410" s="689">
        <v>28.5</v>
      </c>
      <c r="M1410" s="689">
        <v>25.67</v>
      </c>
      <c r="N1410" s="689">
        <v>27.7</v>
      </c>
      <c r="O1410" s="689">
        <v>26.74</v>
      </c>
      <c r="P1410" s="689">
        <v>27.18</v>
      </c>
      <c r="Q1410" s="689">
        <v>22.39</v>
      </c>
      <c r="R1410" s="676"/>
      <c r="S1410" s="694">
        <v>0.12847222222222224</v>
      </c>
      <c r="T1410" s="689">
        <f t="shared" si="96"/>
        <v>0</v>
      </c>
      <c r="U1410" s="689">
        <f t="shared" si="96"/>
        <v>0</v>
      </c>
      <c r="V1410" s="689">
        <f t="shared" si="96"/>
        <v>0</v>
      </c>
      <c r="W1410" s="689">
        <f t="shared" si="96"/>
        <v>0</v>
      </c>
      <c r="X1410" s="689">
        <f t="shared" si="96"/>
        <v>3.0000000000001137E-2</v>
      </c>
      <c r="Y1410" s="689">
        <f t="shared" si="96"/>
        <v>0</v>
      </c>
      <c r="Z1410" s="689">
        <f t="shared" si="95"/>
        <v>8.9999999999999858E-2</v>
      </c>
      <c r="AA1410" s="689">
        <f t="shared" si="95"/>
        <v>0</v>
      </c>
      <c r="AB1410" s="683">
        <f t="shared" si="95"/>
        <v>0</v>
      </c>
      <c r="AC1410" s="689">
        <f t="shared" si="95"/>
        <v>0</v>
      </c>
      <c r="AD1410" s="689">
        <f t="shared" si="95"/>
        <v>0</v>
      </c>
      <c r="AE1410" s="689">
        <f t="shared" si="95"/>
        <v>0.10000000000000142</v>
      </c>
      <c r="AF1410" s="689">
        <f t="shared" si="95"/>
        <v>0</v>
      </c>
      <c r="AG1410" s="689">
        <f t="shared" si="94"/>
        <v>0</v>
      </c>
      <c r="AH1410" s="689">
        <f t="shared" si="94"/>
        <v>0</v>
      </c>
      <c r="AI1410" s="689">
        <f t="shared" si="94"/>
        <v>0</v>
      </c>
      <c r="AJ1410" s="10"/>
      <c r="AK1410" s="10"/>
      <c r="AL1410" s="10"/>
      <c r="AM1410" s="10"/>
      <c r="AN1410" s="10"/>
      <c r="AO1410" s="10"/>
      <c r="AP1410" s="10"/>
      <c r="AQ1410" s="10"/>
      <c r="AR1410" s="10"/>
      <c r="AS1410" s="10"/>
      <c r="AT1410" s="10"/>
      <c r="AU1410" s="10"/>
      <c r="AV1410" s="10"/>
      <c r="AW1410" s="10"/>
      <c r="AX1410" s="10"/>
      <c r="AY1410" s="10"/>
      <c r="AZ1410" s="10"/>
      <c r="BA1410" s="10"/>
      <c r="BB1410" s="10"/>
      <c r="BC1410" s="10"/>
      <c r="BD1410" s="10"/>
      <c r="BE1410" s="173"/>
    </row>
    <row r="1411" spans="1:57">
      <c r="A1411" s="688">
        <v>0.13194444444444445</v>
      </c>
      <c r="B1411" s="689">
        <v>25.16</v>
      </c>
      <c r="C1411" s="689">
        <v>26.48</v>
      </c>
      <c r="D1411" s="689">
        <v>26.07</v>
      </c>
      <c r="E1411" s="689">
        <v>25.05</v>
      </c>
      <c r="F1411" s="689">
        <v>25.94</v>
      </c>
      <c r="G1411" s="689">
        <v>28.14</v>
      </c>
      <c r="H1411" s="689">
        <v>25.13</v>
      </c>
      <c r="I1411" s="689">
        <v>22.94</v>
      </c>
      <c r="J1411" s="683">
        <v>23.78</v>
      </c>
      <c r="K1411" s="689">
        <v>25.18</v>
      </c>
      <c r="L1411" s="689">
        <v>28.5</v>
      </c>
      <c r="M1411" s="689">
        <v>25.69</v>
      </c>
      <c r="N1411" s="689">
        <v>27.9</v>
      </c>
      <c r="O1411" s="689">
        <v>26.74</v>
      </c>
      <c r="P1411" s="689">
        <v>27.18</v>
      </c>
      <c r="Q1411" s="689">
        <v>22.39</v>
      </c>
      <c r="R1411" s="676"/>
      <c r="S1411" s="694">
        <v>0.13194444444444445</v>
      </c>
      <c r="T1411" s="689">
        <f t="shared" si="96"/>
        <v>0</v>
      </c>
      <c r="U1411" s="689">
        <f t="shared" si="96"/>
        <v>0</v>
      </c>
      <c r="V1411" s="689">
        <f t="shared" si="96"/>
        <v>0</v>
      </c>
      <c r="W1411" s="689">
        <f t="shared" si="96"/>
        <v>0</v>
      </c>
      <c r="X1411" s="689">
        <f t="shared" si="96"/>
        <v>0</v>
      </c>
      <c r="Y1411" s="689">
        <f t="shared" si="96"/>
        <v>3.9999999999999147E-2</v>
      </c>
      <c r="Z1411" s="689">
        <f t="shared" si="95"/>
        <v>2.9999999999997584E-2</v>
      </c>
      <c r="AA1411" s="689">
        <f t="shared" si="95"/>
        <v>0</v>
      </c>
      <c r="AB1411" s="683">
        <f t="shared" si="95"/>
        <v>0</v>
      </c>
      <c r="AC1411" s="689">
        <f t="shared" ref="AC1411:AI1448" si="97">K1411-K1410</f>
        <v>0</v>
      </c>
      <c r="AD1411" s="689">
        <f t="shared" si="97"/>
        <v>0</v>
      </c>
      <c r="AE1411" s="689">
        <f t="shared" si="97"/>
        <v>1.9999999999999574E-2</v>
      </c>
      <c r="AF1411" s="689">
        <f t="shared" si="97"/>
        <v>0.19999999999999929</v>
      </c>
      <c r="AG1411" s="689">
        <f t="shared" si="94"/>
        <v>0</v>
      </c>
      <c r="AH1411" s="689">
        <f t="shared" si="94"/>
        <v>0</v>
      </c>
      <c r="AI1411" s="689">
        <f t="shared" si="94"/>
        <v>0</v>
      </c>
      <c r="AJ1411" s="10"/>
      <c r="AK1411" s="10"/>
      <c r="AL1411" s="10"/>
      <c r="AM1411" s="10"/>
      <c r="AN1411" s="10"/>
      <c r="AO1411" s="10"/>
      <c r="AP1411" s="10"/>
      <c r="AQ1411" s="10"/>
      <c r="AR1411" s="10"/>
      <c r="AS1411" s="10"/>
      <c r="AT1411" s="10"/>
      <c r="AU1411" s="10"/>
      <c r="AV1411" s="10"/>
      <c r="AW1411" s="10"/>
      <c r="AX1411" s="10"/>
      <c r="AY1411" s="10"/>
      <c r="AZ1411" s="10"/>
      <c r="BA1411" s="10"/>
      <c r="BB1411" s="10"/>
      <c r="BC1411" s="10"/>
      <c r="BD1411" s="10"/>
      <c r="BE1411" s="173"/>
    </row>
    <row r="1412" spans="1:57">
      <c r="A1412" s="688">
        <v>0.13541666666666666</v>
      </c>
      <c r="B1412" s="689">
        <v>25.21</v>
      </c>
      <c r="C1412" s="689">
        <v>26.48</v>
      </c>
      <c r="D1412" s="689">
        <v>26.07</v>
      </c>
      <c r="E1412" s="689">
        <v>25.05</v>
      </c>
      <c r="F1412" s="689">
        <v>25.94</v>
      </c>
      <c r="G1412" s="689">
        <v>28.14</v>
      </c>
      <c r="H1412" s="689">
        <v>25.13</v>
      </c>
      <c r="I1412" s="689">
        <v>22.94</v>
      </c>
      <c r="J1412" s="683">
        <v>23.78</v>
      </c>
      <c r="K1412" s="689">
        <v>25.18</v>
      </c>
      <c r="L1412" s="689">
        <v>28.5</v>
      </c>
      <c r="M1412" s="689">
        <v>25.69</v>
      </c>
      <c r="N1412" s="689">
        <v>27.9</v>
      </c>
      <c r="O1412" s="689">
        <v>26.74</v>
      </c>
      <c r="P1412" s="689">
        <v>27.18</v>
      </c>
      <c r="Q1412" s="689">
        <v>22.39</v>
      </c>
      <c r="R1412" s="676"/>
      <c r="S1412" s="694">
        <v>0.13541666666666666</v>
      </c>
      <c r="T1412" s="689">
        <f t="shared" si="96"/>
        <v>5.0000000000000711E-2</v>
      </c>
      <c r="U1412" s="689">
        <f t="shared" si="96"/>
        <v>0</v>
      </c>
      <c r="V1412" s="689">
        <f t="shared" si="96"/>
        <v>0</v>
      </c>
      <c r="W1412" s="689">
        <f t="shared" si="96"/>
        <v>0</v>
      </c>
      <c r="X1412" s="689">
        <f t="shared" si="96"/>
        <v>0</v>
      </c>
      <c r="Y1412" s="689">
        <f t="shared" si="96"/>
        <v>0</v>
      </c>
      <c r="Z1412" s="689">
        <f t="shared" si="96"/>
        <v>0</v>
      </c>
      <c r="AA1412" s="689">
        <f t="shared" si="96"/>
        <v>0</v>
      </c>
      <c r="AB1412" s="683">
        <f t="shared" si="96"/>
        <v>0</v>
      </c>
      <c r="AC1412" s="689">
        <f t="shared" si="97"/>
        <v>0</v>
      </c>
      <c r="AD1412" s="689">
        <f t="shared" si="97"/>
        <v>0</v>
      </c>
      <c r="AE1412" s="689">
        <f t="shared" si="97"/>
        <v>0</v>
      </c>
      <c r="AF1412" s="689">
        <f t="shared" si="97"/>
        <v>0</v>
      </c>
      <c r="AG1412" s="689">
        <f t="shared" si="94"/>
        <v>0</v>
      </c>
      <c r="AH1412" s="689">
        <f t="shared" si="94"/>
        <v>0</v>
      </c>
      <c r="AI1412" s="689">
        <f t="shared" si="94"/>
        <v>0</v>
      </c>
      <c r="AJ1412" s="10"/>
      <c r="AK1412" s="10"/>
      <c r="AL1412" s="10"/>
      <c r="AM1412" s="10"/>
      <c r="AN1412" s="10"/>
      <c r="AO1412" s="10"/>
      <c r="AP1412" s="10"/>
      <c r="AQ1412" s="10"/>
      <c r="AR1412" s="10"/>
      <c r="AS1412" s="10"/>
      <c r="AT1412" s="10"/>
      <c r="AU1412" s="10"/>
      <c r="AV1412" s="10"/>
      <c r="AW1412" s="10"/>
      <c r="AX1412" s="10"/>
      <c r="AY1412" s="10"/>
      <c r="AZ1412" s="10"/>
      <c r="BA1412" s="10"/>
      <c r="BB1412" s="10"/>
      <c r="BC1412" s="10"/>
      <c r="BD1412" s="10"/>
      <c r="BE1412" s="173"/>
    </row>
    <row r="1413" spans="1:57">
      <c r="A1413" s="688">
        <v>0.1388888888888889</v>
      </c>
      <c r="B1413" s="689">
        <v>25.21</v>
      </c>
      <c r="C1413" s="689">
        <v>26.48</v>
      </c>
      <c r="D1413" s="689">
        <v>26.07</v>
      </c>
      <c r="E1413" s="689">
        <v>25.05</v>
      </c>
      <c r="F1413" s="689">
        <v>25.94</v>
      </c>
      <c r="G1413" s="689">
        <v>28.14</v>
      </c>
      <c r="H1413" s="689">
        <v>25.13</v>
      </c>
      <c r="I1413" s="689">
        <v>22.94</v>
      </c>
      <c r="J1413" s="683">
        <v>23.78</v>
      </c>
      <c r="K1413" s="689">
        <v>25.2</v>
      </c>
      <c r="L1413" s="689">
        <v>28.5</v>
      </c>
      <c r="M1413" s="689">
        <v>25.69</v>
      </c>
      <c r="N1413" s="689">
        <v>27.9</v>
      </c>
      <c r="O1413" s="689">
        <v>26.74</v>
      </c>
      <c r="P1413" s="689">
        <v>27.18</v>
      </c>
      <c r="Q1413" s="689">
        <v>22.39</v>
      </c>
      <c r="R1413" s="676"/>
      <c r="S1413" s="694">
        <v>0.1388888888888889</v>
      </c>
      <c r="T1413" s="689">
        <f t="shared" si="96"/>
        <v>0</v>
      </c>
      <c r="U1413" s="689">
        <f t="shared" si="96"/>
        <v>0</v>
      </c>
      <c r="V1413" s="689">
        <f t="shared" si="96"/>
        <v>0</v>
      </c>
      <c r="W1413" s="689">
        <f t="shared" si="96"/>
        <v>0</v>
      </c>
      <c r="X1413" s="689">
        <f t="shared" si="96"/>
        <v>0</v>
      </c>
      <c r="Y1413" s="689">
        <f t="shared" si="96"/>
        <v>0</v>
      </c>
      <c r="Z1413" s="689">
        <f t="shared" si="96"/>
        <v>0</v>
      </c>
      <c r="AA1413" s="689">
        <f t="shared" si="96"/>
        <v>0</v>
      </c>
      <c r="AB1413" s="683">
        <f t="shared" si="96"/>
        <v>0</v>
      </c>
      <c r="AC1413" s="689">
        <f t="shared" si="97"/>
        <v>1.9999999999999574E-2</v>
      </c>
      <c r="AD1413" s="689">
        <f t="shared" si="97"/>
        <v>0</v>
      </c>
      <c r="AE1413" s="689">
        <f t="shared" si="97"/>
        <v>0</v>
      </c>
      <c r="AF1413" s="689">
        <f t="shared" si="97"/>
        <v>0</v>
      </c>
      <c r="AG1413" s="689">
        <f t="shared" si="94"/>
        <v>0</v>
      </c>
      <c r="AH1413" s="689">
        <f t="shared" si="94"/>
        <v>0</v>
      </c>
      <c r="AI1413" s="689">
        <f t="shared" si="94"/>
        <v>0</v>
      </c>
      <c r="AJ1413" s="10"/>
      <c r="AK1413" s="10"/>
      <c r="AL1413" s="10"/>
      <c r="AM1413" s="10"/>
      <c r="AN1413" s="10"/>
      <c r="AO1413" s="10"/>
      <c r="AP1413" s="10"/>
      <c r="AQ1413" s="10"/>
      <c r="AR1413" s="10"/>
      <c r="AS1413" s="10"/>
      <c r="AT1413" s="10"/>
      <c r="AU1413" s="10"/>
      <c r="AV1413" s="10"/>
      <c r="AW1413" s="10"/>
      <c r="AX1413" s="10"/>
      <c r="AY1413" s="10"/>
      <c r="AZ1413" s="10"/>
      <c r="BA1413" s="10"/>
      <c r="BB1413" s="10"/>
      <c r="BC1413" s="10"/>
      <c r="BD1413" s="10"/>
      <c r="BE1413" s="173"/>
    </row>
    <row r="1414" spans="1:57">
      <c r="A1414" s="688">
        <v>0.1423611111111111</v>
      </c>
      <c r="B1414" s="689">
        <v>25.21</v>
      </c>
      <c r="C1414" s="689">
        <v>26.48</v>
      </c>
      <c r="D1414" s="689">
        <v>26.07</v>
      </c>
      <c r="E1414" s="689">
        <v>25.05</v>
      </c>
      <c r="F1414" s="689">
        <v>25.94</v>
      </c>
      <c r="G1414" s="689">
        <v>28.14</v>
      </c>
      <c r="H1414" s="689">
        <v>25.13</v>
      </c>
      <c r="I1414" s="689">
        <v>22.94</v>
      </c>
      <c r="J1414" s="683">
        <v>23.78</v>
      </c>
      <c r="K1414" s="689">
        <v>25.2</v>
      </c>
      <c r="L1414" s="689">
        <v>28.6</v>
      </c>
      <c r="M1414" s="689">
        <v>25.69</v>
      </c>
      <c r="N1414" s="689">
        <v>27.9</v>
      </c>
      <c r="O1414" s="689">
        <v>26.74</v>
      </c>
      <c r="P1414" s="689">
        <v>27.18</v>
      </c>
      <c r="Q1414" s="689">
        <v>22.39</v>
      </c>
      <c r="R1414" s="676"/>
      <c r="S1414" s="694">
        <v>0.1423611111111111</v>
      </c>
      <c r="T1414" s="689">
        <f t="shared" si="96"/>
        <v>0</v>
      </c>
      <c r="U1414" s="689">
        <f t="shared" si="96"/>
        <v>0</v>
      </c>
      <c r="V1414" s="689">
        <f t="shared" si="96"/>
        <v>0</v>
      </c>
      <c r="W1414" s="689">
        <f t="shared" si="96"/>
        <v>0</v>
      </c>
      <c r="X1414" s="689">
        <f t="shared" si="96"/>
        <v>0</v>
      </c>
      <c r="Y1414" s="689">
        <f t="shared" si="96"/>
        <v>0</v>
      </c>
      <c r="Z1414" s="689">
        <f t="shared" si="96"/>
        <v>0</v>
      </c>
      <c r="AA1414" s="689">
        <f t="shared" si="96"/>
        <v>0</v>
      </c>
      <c r="AB1414" s="683">
        <f t="shared" si="96"/>
        <v>0</v>
      </c>
      <c r="AC1414" s="689">
        <f t="shared" si="97"/>
        <v>0</v>
      </c>
      <c r="AD1414" s="689">
        <f t="shared" si="97"/>
        <v>0.10000000000000142</v>
      </c>
      <c r="AE1414" s="689">
        <f t="shared" si="97"/>
        <v>0</v>
      </c>
      <c r="AF1414" s="689">
        <f t="shared" si="97"/>
        <v>0</v>
      </c>
      <c r="AG1414" s="689">
        <f t="shared" si="97"/>
        <v>0</v>
      </c>
      <c r="AH1414" s="689">
        <f t="shared" si="97"/>
        <v>0</v>
      </c>
      <c r="AI1414" s="689">
        <f t="shared" si="97"/>
        <v>0</v>
      </c>
      <c r="AJ1414" s="10"/>
      <c r="AK1414" s="10"/>
      <c r="AL1414" s="10"/>
      <c r="AM1414" s="10"/>
      <c r="AN1414" s="10"/>
      <c r="AO1414" s="10"/>
      <c r="AP1414" s="10"/>
      <c r="AQ1414" s="10"/>
      <c r="AR1414" s="10"/>
      <c r="AS1414" s="10"/>
      <c r="AT1414" s="10"/>
      <c r="AU1414" s="10"/>
      <c r="AV1414" s="10"/>
      <c r="AW1414" s="10"/>
      <c r="AX1414" s="10"/>
      <c r="AY1414" s="10"/>
      <c r="AZ1414" s="10"/>
      <c r="BA1414" s="10"/>
      <c r="BB1414" s="10"/>
      <c r="BC1414" s="10"/>
      <c r="BD1414" s="10"/>
      <c r="BE1414" s="173"/>
    </row>
    <row r="1415" spans="1:57">
      <c r="A1415" s="688">
        <v>0.14583333333333334</v>
      </c>
      <c r="B1415" s="689">
        <v>25.21</v>
      </c>
      <c r="C1415" s="689">
        <v>26.48</v>
      </c>
      <c r="D1415" s="689">
        <v>26.07</v>
      </c>
      <c r="E1415" s="689">
        <v>25.05</v>
      </c>
      <c r="F1415" s="689">
        <v>25.94</v>
      </c>
      <c r="G1415" s="689">
        <v>28.14</v>
      </c>
      <c r="H1415" s="689">
        <v>25.13</v>
      </c>
      <c r="I1415" s="689">
        <v>22.94</v>
      </c>
      <c r="J1415" s="683">
        <v>23.78</v>
      </c>
      <c r="K1415" s="689">
        <v>25.2</v>
      </c>
      <c r="L1415" s="689">
        <v>28.6</v>
      </c>
      <c r="M1415" s="689">
        <v>25.69</v>
      </c>
      <c r="N1415" s="689">
        <v>27.92</v>
      </c>
      <c r="O1415" s="689">
        <v>26.83</v>
      </c>
      <c r="P1415" s="689">
        <v>27.18</v>
      </c>
      <c r="Q1415" s="689">
        <v>22.39</v>
      </c>
      <c r="R1415" s="676"/>
      <c r="S1415" s="694">
        <v>0.14583333333333334</v>
      </c>
      <c r="T1415" s="689">
        <f t="shared" si="96"/>
        <v>0</v>
      </c>
      <c r="U1415" s="689">
        <f t="shared" si="96"/>
        <v>0</v>
      </c>
      <c r="V1415" s="689">
        <f t="shared" si="96"/>
        <v>0</v>
      </c>
      <c r="W1415" s="689">
        <f t="shared" si="96"/>
        <v>0</v>
      </c>
      <c r="X1415" s="689">
        <f t="shared" si="96"/>
        <v>0</v>
      </c>
      <c r="Y1415" s="689">
        <f t="shared" si="96"/>
        <v>0</v>
      </c>
      <c r="Z1415" s="689">
        <f t="shared" si="96"/>
        <v>0</v>
      </c>
      <c r="AA1415" s="689">
        <f t="shared" si="96"/>
        <v>0</v>
      </c>
      <c r="AB1415" s="683">
        <f t="shared" si="96"/>
        <v>0</v>
      </c>
      <c r="AC1415" s="689">
        <f t="shared" si="97"/>
        <v>0</v>
      </c>
      <c r="AD1415" s="689">
        <f t="shared" si="97"/>
        <v>0</v>
      </c>
      <c r="AE1415" s="689">
        <f t="shared" si="97"/>
        <v>0</v>
      </c>
      <c r="AF1415" s="689">
        <f t="shared" si="97"/>
        <v>2.0000000000003126E-2</v>
      </c>
      <c r="AG1415" s="689">
        <f t="shared" si="97"/>
        <v>8.9999999999999858E-2</v>
      </c>
      <c r="AH1415" s="689">
        <f t="shared" si="97"/>
        <v>0</v>
      </c>
      <c r="AI1415" s="689">
        <f t="shared" si="97"/>
        <v>0</v>
      </c>
      <c r="AJ1415" s="10"/>
      <c r="AK1415" s="10"/>
      <c r="AL1415" s="10"/>
      <c r="AM1415" s="10"/>
      <c r="AN1415" s="10"/>
      <c r="AO1415" s="10"/>
      <c r="AP1415" s="10"/>
      <c r="AQ1415" s="10"/>
      <c r="AR1415" s="10"/>
      <c r="AS1415" s="10"/>
      <c r="AT1415" s="10"/>
      <c r="AU1415" s="10"/>
      <c r="AV1415" s="10"/>
      <c r="AW1415" s="10"/>
      <c r="AX1415" s="10"/>
      <c r="AY1415" s="10"/>
      <c r="AZ1415" s="10"/>
      <c r="BA1415" s="10"/>
      <c r="BB1415" s="10"/>
      <c r="BC1415" s="10"/>
      <c r="BD1415" s="10"/>
      <c r="BE1415" s="173"/>
    </row>
    <row r="1416" spans="1:57">
      <c r="A1416" s="688">
        <v>0.14930555555555555</v>
      </c>
      <c r="B1416" s="689">
        <v>25.21</v>
      </c>
      <c r="C1416" s="689">
        <v>26.48</v>
      </c>
      <c r="D1416" s="689">
        <v>26.07</v>
      </c>
      <c r="E1416" s="689">
        <v>25.06</v>
      </c>
      <c r="F1416" s="689">
        <v>25.94</v>
      </c>
      <c r="G1416" s="689">
        <v>28.14</v>
      </c>
      <c r="H1416" s="689">
        <v>25.13</v>
      </c>
      <c r="I1416" s="689">
        <v>22.94</v>
      </c>
      <c r="J1416" s="683">
        <v>23.78</v>
      </c>
      <c r="K1416" s="689">
        <v>25.2</v>
      </c>
      <c r="L1416" s="689">
        <v>28.6</v>
      </c>
      <c r="M1416" s="689">
        <v>25.69</v>
      </c>
      <c r="N1416" s="689">
        <v>27.92</v>
      </c>
      <c r="O1416" s="689">
        <v>26.83</v>
      </c>
      <c r="P1416" s="689">
        <v>27.18</v>
      </c>
      <c r="Q1416" s="689">
        <v>22.39</v>
      </c>
      <c r="R1416" s="676"/>
      <c r="S1416" s="694">
        <v>0.14930555555555555</v>
      </c>
      <c r="T1416" s="689">
        <f t="shared" si="96"/>
        <v>0</v>
      </c>
      <c r="U1416" s="689">
        <f t="shared" si="96"/>
        <v>0</v>
      </c>
      <c r="V1416" s="689">
        <f t="shared" si="96"/>
        <v>0</v>
      </c>
      <c r="W1416" s="689">
        <f t="shared" ref="W1416:AG1454" si="98">E1416-E1415</f>
        <v>9.9999999999980105E-3</v>
      </c>
      <c r="X1416" s="689">
        <f t="shared" si="98"/>
        <v>0</v>
      </c>
      <c r="Y1416" s="689">
        <f t="shared" si="98"/>
        <v>0</v>
      </c>
      <c r="Z1416" s="689">
        <f t="shared" si="98"/>
        <v>0</v>
      </c>
      <c r="AA1416" s="689">
        <f t="shared" si="98"/>
        <v>0</v>
      </c>
      <c r="AB1416" s="683">
        <f t="shared" si="98"/>
        <v>0</v>
      </c>
      <c r="AC1416" s="689">
        <f t="shared" si="97"/>
        <v>0</v>
      </c>
      <c r="AD1416" s="689">
        <f t="shared" si="97"/>
        <v>0</v>
      </c>
      <c r="AE1416" s="689">
        <f t="shared" si="97"/>
        <v>0</v>
      </c>
      <c r="AF1416" s="689">
        <f t="shared" si="97"/>
        <v>0</v>
      </c>
      <c r="AG1416" s="689">
        <f t="shared" si="97"/>
        <v>0</v>
      </c>
      <c r="AH1416" s="689">
        <f t="shared" si="97"/>
        <v>0</v>
      </c>
      <c r="AI1416" s="689">
        <f t="shared" si="97"/>
        <v>0</v>
      </c>
      <c r="AJ1416" s="10"/>
      <c r="AK1416" s="10"/>
      <c r="AL1416" s="10"/>
      <c r="AM1416" s="10"/>
      <c r="AN1416" s="10"/>
      <c r="AO1416" s="10"/>
      <c r="AP1416" s="10"/>
      <c r="AQ1416" s="10"/>
      <c r="AR1416" s="10"/>
      <c r="AS1416" s="10"/>
      <c r="AT1416" s="10"/>
      <c r="AU1416" s="10"/>
      <c r="AV1416" s="10"/>
      <c r="AW1416" s="10"/>
      <c r="AX1416" s="10"/>
      <c r="AY1416" s="10"/>
      <c r="AZ1416" s="10"/>
      <c r="BA1416" s="10"/>
      <c r="BB1416" s="10"/>
      <c r="BC1416" s="10"/>
      <c r="BD1416" s="10"/>
      <c r="BE1416" s="173"/>
    </row>
    <row r="1417" spans="1:57">
      <c r="A1417" s="688">
        <v>0.15277777777777776</v>
      </c>
      <c r="B1417" s="689">
        <v>25.21</v>
      </c>
      <c r="C1417" s="689">
        <v>26.48</v>
      </c>
      <c r="D1417" s="689">
        <v>26.07</v>
      </c>
      <c r="E1417" s="689">
        <v>25.06</v>
      </c>
      <c r="F1417" s="689">
        <v>25.94</v>
      </c>
      <c r="G1417" s="689">
        <v>28.14</v>
      </c>
      <c r="H1417" s="689">
        <v>25.13</v>
      </c>
      <c r="I1417" s="689">
        <v>22.94</v>
      </c>
      <c r="J1417" s="683">
        <v>23.78</v>
      </c>
      <c r="K1417" s="689">
        <v>25.37</v>
      </c>
      <c r="L1417" s="689">
        <v>28.6</v>
      </c>
      <c r="M1417" s="689">
        <v>25.69</v>
      </c>
      <c r="N1417" s="689">
        <v>27.92</v>
      </c>
      <c r="O1417" s="689">
        <v>26.83</v>
      </c>
      <c r="P1417" s="689">
        <v>27.18</v>
      </c>
      <c r="Q1417" s="689">
        <v>22.39</v>
      </c>
      <c r="R1417" s="676"/>
      <c r="S1417" s="694">
        <v>0.15277777777777776</v>
      </c>
      <c r="T1417" s="689">
        <f t="shared" ref="T1417:V1456" si="99">B1417-B1416</f>
        <v>0</v>
      </c>
      <c r="U1417" s="689">
        <f t="shared" si="99"/>
        <v>0</v>
      </c>
      <c r="V1417" s="689">
        <f t="shared" si="99"/>
        <v>0</v>
      </c>
      <c r="W1417" s="689">
        <f t="shared" si="98"/>
        <v>0</v>
      </c>
      <c r="X1417" s="689">
        <f t="shared" si="98"/>
        <v>0</v>
      </c>
      <c r="Y1417" s="689">
        <f t="shared" si="98"/>
        <v>0</v>
      </c>
      <c r="Z1417" s="689">
        <f t="shared" si="98"/>
        <v>0</v>
      </c>
      <c r="AA1417" s="689">
        <f t="shared" si="98"/>
        <v>0</v>
      </c>
      <c r="AB1417" s="683">
        <f t="shared" si="98"/>
        <v>0</v>
      </c>
      <c r="AC1417" s="689">
        <f t="shared" si="97"/>
        <v>0.17000000000000171</v>
      </c>
      <c r="AD1417" s="689">
        <f t="shared" si="97"/>
        <v>0</v>
      </c>
      <c r="AE1417" s="689">
        <f t="shared" si="97"/>
        <v>0</v>
      </c>
      <c r="AF1417" s="689">
        <f t="shared" si="97"/>
        <v>0</v>
      </c>
      <c r="AG1417" s="689">
        <f t="shared" si="97"/>
        <v>0</v>
      </c>
      <c r="AH1417" s="689">
        <f t="shared" si="97"/>
        <v>0</v>
      </c>
      <c r="AI1417" s="689">
        <f t="shared" si="97"/>
        <v>0</v>
      </c>
      <c r="AJ1417" s="10"/>
      <c r="AK1417" s="10"/>
      <c r="AL1417" s="10"/>
      <c r="AM1417" s="10"/>
      <c r="AN1417" s="10"/>
      <c r="AO1417" s="10"/>
      <c r="AP1417" s="10"/>
      <c r="AQ1417" s="10"/>
      <c r="AR1417" s="10"/>
      <c r="AS1417" s="10"/>
      <c r="AT1417" s="10"/>
      <c r="AU1417" s="10"/>
      <c r="AV1417" s="10"/>
      <c r="AW1417" s="10"/>
      <c r="AX1417" s="10"/>
      <c r="AY1417" s="10"/>
      <c r="AZ1417" s="10"/>
      <c r="BA1417" s="10"/>
      <c r="BB1417" s="10"/>
      <c r="BC1417" s="10"/>
      <c r="BD1417" s="10"/>
      <c r="BE1417" s="173"/>
    </row>
    <row r="1418" spans="1:57">
      <c r="A1418" s="688">
        <v>0.15625</v>
      </c>
      <c r="B1418" s="689">
        <v>25.21</v>
      </c>
      <c r="C1418" s="689">
        <v>26.48</v>
      </c>
      <c r="D1418" s="689">
        <v>26.07</v>
      </c>
      <c r="E1418" s="689">
        <v>25.06</v>
      </c>
      <c r="F1418" s="689">
        <v>26.1</v>
      </c>
      <c r="G1418" s="689">
        <v>28.14</v>
      </c>
      <c r="H1418" s="689">
        <v>25.13</v>
      </c>
      <c r="I1418" s="689">
        <v>22.94</v>
      </c>
      <c r="J1418" s="683">
        <v>23.78</v>
      </c>
      <c r="K1418" s="689">
        <v>25.37</v>
      </c>
      <c r="L1418" s="689">
        <v>28.6</v>
      </c>
      <c r="M1418" s="689">
        <v>25.69</v>
      </c>
      <c r="N1418" s="689">
        <v>27.92</v>
      </c>
      <c r="O1418" s="689">
        <v>26.83</v>
      </c>
      <c r="P1418" s="689">
        <v>27.18</v>
      </c>
      <c r="Q1418" s="689">
        <v>22.39</v>
      </c>
      <c r="R1418" s="676"/>
      <c r="S1418" s="694">
        <v>0.15625</v>
      </c>
      <c r="T1418" s="689">
        <f t="shared" si="99"/>
        <v>0</v>
      </c>
      <c r="U1418" s="689">
        <f t="shared" si="99"/>
        <v>0</v>
      </c>
      <c r="V1418" s="689">
        <f t="shared" si="99"/>
        <v>0</v>
      </c>
      <c r="W1418" s="689">
        <f t="shared" si="98"/>
        <v>0</v>
      </c>
      <c r="X1418" s="689">
        <f t="shared" si="98"/>
        <v>0.16000000000000014</v>
      </c>
      <c r="Y1418" s="689">
        <f t="shared" si="98"/>
        <v>0</v>
      </c>
      <c r="Z1418" s="689">
        <f t="shared" si="98"/>
        <v>0</v>
      </c>
      <c r="AA1418" s="689">
        <f t="shared" si="98"/>
        <v>0</v>
      </c>
      <c r="AB1418" s="683">
        <f t="shared" si="98"/>
        <v>0</v>
      </c>
      <c r="AC1418" s="689">
        <f t="shared" si="97"/>
        <v>0</v>
      </c>
      <c r="AD1418" s="689">
        <f t="shared" si="97"/>
        <v>0</v>
      </c>
      <c r="AE1418" s="689">
        <f t="shared" si="97"/>
        <v>0</v>
      </c>
      <c r="AF1418" s="689">
        <f t="shared" si="97"/>
        <v>0</v>
      </c>
      <c r="AG1418" s="689">
        <f t="shared" si="97"/>
        <v>0</v>
      </c>
      <c r="AH1418" s="689">
        <f t="shared" si="97"/>
        <v>0</v>
      </c>
      <c r="AI1418" s="689">
        <f t="shared" si="97"/>
        <v>0</v>
      </c>
      <c r="AJ1418" s="10"/>
      <c r="AK1418" s="10"/>
      <c r="AL1418" s="10"/>
      <c r="AM1418" s="10"/>
      <c r="AN1418" s="10"/>
      <c r="AO1418" s="10"/>
      <c r="AP1418" s="10"/>
      <c r="AQ1418" s="10"/>
      <c r="AR1418" s="10"/>
      <c r="AS1418" s="10"/>
      <c r="AT1418" s="10"/>
      <c r="AU1418" s="10"/>
      <c r="AV1418" s="10"/>
      <c r="AW1418" s="10"/>
      <c r="AX1418" s="10"/>
      <c r="AY1418" s="10"/>
      <c r="AZ1418" s="10"/>
      <c r="BA1418" s="10"/>
      <c r="BB1418" s="10"/>
      <c r="BC1418" s="10"/>
      <c r="BD1418" s="10"/>
      <c r="BE1418" s="173"/>
    </row>
    <row r="1419" spans="1:57">
      <c r="A1419" s="688">
        <v>0.15972222222222224</v>
      </c>
      <c r="B1419" s="689">
        <v>25.25</v>
      </c>
      <c r="C1419" s="689">
        <v>26.48</v>
      </c>
      <c r="D1419" s="689">
        <v>26.07</v>
      </c>
      <c r="E1419" s="689">
        <v>25.12</v>
      </c>
      <c r="F1419" s="689">
        <v>26.1</v>
      </c>
      <c r="G1419" s="689">
        <v>28.14</v>
      </c>
      <c r="H1419" s="689">
        <v>25.13</v>
      </c>
      <c r="I1419" s="689">
        <v>22.94</v>
      </c>
      <c r="J1419" s="683">
        <v>23.78</v>
      </c>
      <c r="K1419" s="689">
        <v>25.37</v>
      </c>
      <c r="L1419" s="689">
        <v>28.68</v>
      </c>
      <c r="M1419" s="689">
        <v>25.69</v>
      </c>
      <c r="N1419" s="689">
        <v>27.92</v>
      </c>
      <c r="O1419" s="689">
        <v>26.83</v>
      </c>
      <c r="P1419" s="689">
        <v>27.18</v>
      </c>
      <c r="Q1419" s="689">
        <v>22.47</v>
      </c>
      <c r="R1419" s="676"/>
      <c r="S1419" s="694">
        <v>0.15972222222222224</v>
      </c>
      <c r="T1419" s="689">
        <f t="shared" si="99"/>
        <v>3.9999999999999147E-2</v>
      </c>
      <c r="U1419" s="689">
        <f t="shared" si="99"/>
        <v>0</v>
      </c>
      <c r="V1419" s="689">
        <f t="shared" si="99"/>
        <v>0</v>
      </c>
      <c r="W1419" s="689">
        <f t="shared" si="98"/>
        <v>6.0000000000002274E-2</v>
      </c>
      <c r="X1419" s="689">
        <f t="shared" si="98"/>
        <v>0</v>
      </c>
      <c r="Y1419" s="689">
        <f t="shared" si="98"/>
        <v>0</v>
      </c>
      <c r="Z1419" s="689">
        <f t="shared" si="98"/>
        <v>0</v>
      </c>
      <c r="AA1419" s="689">
        <f t="shared" si="98"/>
        <v>0</v>
      </c>
      <c r="AB1419" s="683">
        <f t="shared" si="98"/>
        <v>0</v>
      </c>
      <c r="AC1419" s="689">
        <f t="shared" si="97"/>
        <v>0</v>
      </c>
      <c r="AD1419" s="689">
        <f t="shared" si="97"/>
        <v>7.9999999999998295E-2</v>
      </c>
      <c r="AE1419" s="689">
        <f t="shared" si="97"/>
        <v>0</v>
      </c>
      <c r="AF1419" s="689">
        <f t="shared" si="97"/>
        <v>0</v>
      </c>
      <c r="AG1419" s="689">
        <f t="shared" si="97"/>
        <v>0</v>
      </c>
      <c r="AH1419" s="689">
        <f t="shared" si="97"/>
        <v>0</v>
      </c>
      <c r="AI1419" s="689">
        <f t="shared" si="97"/>
        <v>7.9999999999998295E-2</v>
      </c>
      <c r="AJ1419" s="10"/>
      <c r="AK1419" s="10"/>
      <c r="AL1419" s="10"/>
      <c r="AM1419" s="10"/>
      <c r="AN1419" s="10"/>
      <c r="AO1419" s="10"/>
      <c r="AP1419" s="10"/>
      <c r="AQ1419" s="10"/>
      <c r="AR1419" s="10"/>
      <c r="AS1419" s="10"/>
      <c r="AT1419" s="10"/>
      <c r="AU1419" s="10"/>
      <c r="AV1419" s="10"/>
      <c r="AW1419" s="10"/>
      <c r="AX1419" s="10"/>
      <c r="AY1419" s="10"/>
      <c r="AZ1419" s="10"/>
      <c r="BA1419" s="10"/>
      <c r="BB1419" s="10"/>
      <c r="BC1419" s="10"/>
      <c r="BD1419" s="10"/>
      <c r="BE1419" s="173"/>
    </row>
    <row r="1420" spans="1:57" ht="16" thickBot="1">
      <c r="A1420" s="688">
        <v>0.16319444444444445</v>
      </c>
      <c r="B1420" s="689">
        <v>25.32</v>
      </c>
      <c r="C1420" s="689">
        <v>26.48</v>
      </c>
      <c r="D1420" s="689">
        <v>26.07</v>
      </c>
      <c r="E1420" s="689">
        <v>25.12</v>
      </c>
      <c r="F1420" s="689">
        <v>26.1</v>
      </c>
      <c r="G1420" s="689">
        <v>28.14</v>
      </c>
      <c r="H1420" s="689">
        <v>25.13</v>
      </c>
      <c r="I1420" s="689">
        <v>22.98</v>
      </c>
      <c r="J1420" s="683">
        <v>23.78</v>
      </c>
      <c r="K1420" s="689">
        <v>25.37</v>
      </c>
      <c r="L1420" s="689">
        <v>28.68</v>
      </c>
      <c r="M1420" s="689">
        <v>25.69</v>
      </c>
      <c r="N1420" s="689">
        <v>27.92</v>
      </c>
      <c r="O1420" s="689">
        <v>26.83</v>
      </c>
      <c r="P1420" s="689">
        <v>27.18</v>
      </c>
      <c r="Q1420" s="689">
        <v>22.5</v>
      </c>
      <c r="R1420" s="676"/>
      <c r="S1420" s="694">
        <v>0.16319444444444445</v>
      </c>
      <c r="T1420" s="689">
        <f t="shared" si="99"/>
        <v>7.0000000000000284E-2</v>
      </c>
      <c r="U1420" s="689">
        <f t="shared" si="99"/>
        <v>0</v>
      </c>
      <c r="V1420" s="689">
        <f t="shared" si="99"/>
        <v>0</v>
      </c>
      <c r="W1420" s="689">
        <f t="shared" si="98"/>
        <v>0</v>
      </c>
      <c r="X1420" s="689">
        <f t="shared" si="98"/>
        <v>0</v>
      </c>
      <c r="Y1420" s="689">
        <f t="shared" si="98"/>
        <v>0</v>
      </c>
      <c r="Z1420" s="689">
        <f t="shared" si="98"/>
        <v>0</v>
      </c>
      <c r="AA1420" s="689">
        <f t="shared" si="98"/>
        <v>3.9999999999999147E-2</v>
      </c>
      <c r="AB1420" s="683">
        <f t="shared" si="98"/>
        <v>0</v>
      </c>
      <c r="AC1420" s="689">
        <f t="shared" si="97"/>
        <v>0</v>
      </c>
      <c r="AD1420" s="689">
        <f t="shared" si="97"/>
        <v>0</v>
      </c>
      <c r="AE1420" s="689">
        <f t="shared" si="97"/>
        <v>0</v>
      </c>
      <c r="AF1420" s="689">
        <f t="shared" si="97"/>
        <v>0</v>
      </c>
      <c r="AG1420" s="689">
        <f t="shared" si="97"/>
        <v>0</v>
      </c>
      <c r="AH1420" s="689">
        <f t="shared" si="97"/>
        <v>0</v>
      </c>
      <c r="AI1420" s="689">
        <f t="shared" si="97"/>
        <v>3.0000000000001137E-2</v>
      </c>
      <c r="AJ1420" s="10"/>
      <c r="AK1420" s="10"/>
      <c r="AL1420" s="10"/>
      <c r="AM1420" s="10"/>
      <c r="AN1420" s="10"/>
      <c r="AO1420" s="10"/>
      <c r="AP1420" s="10"/>
      <c r="AQ1420" s="10"/>
      <c r="AR1420" s="10"/>
      <c r="AS1420" s="10"/>
      <c r="AT1420" s="10"/>
      <c r="AU1420" s="10"/>
      <c r="AV1420" s="10"/>
      <c r="AW1420" s="10"/>
      <c r="AX1420" s="10"/>
      <c r="AY1420" s="10"/>
      <c r="AZ1420" s="10"/>
      <c r="BA1420" s="10"/>
      <c r="BB1420" s="10"/>
      <c r="BC1420" s="10"/>
      <c r="BD1420" s="10"/>
      <c r="BE1420" s="173"/>
    </row>
    <row r="1421" spans="1:57" ht="16" thickTop="1">
      <c r="A1421" s="693">
        <v>0.16666666666666666</v>
      </c>
      <c r="B1421" s="685">
        <v>25.35</v>
      </c>
      <c r="C1421" s="685">
        <v>26.48</v>
      </c>
      <c r="D1421" s="685">
        <v>26.07</v>
      </c>
      <c r="E1421" s="685">
        <v>25.12</v>
      </c>
      <c r="F1421" s="685">
        <v>26.1</v>
      </c>
      <c r="G1421" s="685">
        <v>28.14</v>
      </c>
      <c r="H1421" s="685">
        <v>25.13</v>
      </c>
      <c r="I1421" s="685">
        <v>22.98</v>
      </c>
      <c r="J1421" s="686">
        <v>23.78</v>
      </c>
      <c r="K1421" s="685">
        <v>25.37</v>
      </c>
      <c r="L1421" s="685">
        <v>28.68</v>
      </c>
      <c r="M1421" s="685">
        <v>25.69</v>
      </c>
      <c r="N1421" s="685">
        <v>27.92</v>
      </c>
      <c r="O1421" s="685">
        <v>26.83</v>
      </c>
      <c r="P1421" s="685">
        <v>27.18</v>
      </c>
      <c r="Q1421" s="685">
        <v>22.5</v>
      </c>
      <c r="R1421" s="676"/>
      <c r="S1421" s="684">
        <v>0.16666666666666666</v>
      </c>
      <c r="T1421" s="685">
        <f t="shared" si="99"/>
        <v>3.0000000000001137E-2</v>
      </c>
      <c r="U1421" s="685">
        <f t="shared" si="99"/>
        <v>0</v>
      </c>
      <c r="V1421" s="685">
        <f t="shared" si="99"/>
        <v>0</v>
      </c>
      <c r="W1421" s="685">
        <f t="shared" si="98"/>
        <v>0</v>
      </c>
      <c r="X1421" s="685">
        <f t="shared" si="98"/>
        <v>0</v>
      </c>
      <c r="Y1421" s="685">
        <f t="shared" si="98"/>
        <v>0</v>
      </c>
      <c r="Z1421" s="685">
        <f t="shared" si="98"/>
        <v>0</v>
      </c>
      <c r="AA1421" s="685">
        <f t="shared" si="98"/>
        <v>0</v>
      </c>
      <c r="AB1421" s="686">
        <f t="shared" si="98"/>
        <v>0</v>
      </c>
      <c r="AC1421" s="685">
        <f t="shared" si="97"/>
        <v>0</v>
      </c>
      <c r="AD1421" s="685">
        <f t="shared" si="97"/>
        <v>0</v>
      </c>
      <c r="AE1421" s="685">
        <f t="shared" si="97"/>
        <v>0</v>
      </c>
      <c r="AF1421" s="685">
        <f t="shared" si="97"/>
        <v>0</v>
      </c>
      <c r="AG1421" s="685">
        <f t="shared" si="97"/>
        <v>0</v>
      </c>
      <c r="AH1421" s="685">
        <f t="shared" si="97"/>
        <v>0</v>
      </c>
      <c r="AI1421" s="685">
        <f t="shared" si="97"/>
        <v>0</v>
      </c>
      <c r="AJ1421" s="10"/>
      <c r="AK1421" s="10"/>
      <c r="AL1421" s="10"/>
      <c r="AM1421" s="10"/>
      <c r="AN1421" s="10"/>
      <c r="AO1421" s="10"/>
      <c r="AP1421" s="10"/>
      <c r="AQ1421" s="10"/>
      <c r="AR1421" s="10"/>
      <c r="AS1421" s="10"/>
      <c r="AT1421" s="10"/>
      <c r="AU1421" s="10"/>
      <c r="AV1421" s="10"/>
      <c r="AW1421" s="10"/>
      <c r="AX1421" s="10"/>
      <c r="AY1421" s="10"/>
      <c r="AZ1421" s="10"/>
      <c r="BA1421" s="10"/>
      <c r="BB1421" s="10"/>
      <c r="BC1421" s="10"/>
      <c r="BD1421" s="10"/>
      <c r="BE1421" s="173"/>
    </row>
    <row r="1422" spans="1:57">
      <c r="A1422" s="688">
        <v>0.17013888888888887</v>
      </c>
      <c r="B1422" s="689">
        <v>25.35</v>
      </c>
      <c r="C1422" s="689">
        <v>26.48</v>
      </c>
      <c r="D1422" s="689">
        <v>26.07</v>
      </c>
      <c r="E1422" s="689">
        <v>25.12</v>
      </c>
      <c r="F1422" s="689">
        <v>26.1</v>
      </c>
      <c r="G1422" s="689">
        <v>28.14</v>
      </c>
      <c r="H1422" s="689">
        <v>25.13</v>
      </c>
      <c r="I1422" s="689">
        <v>22.98</v>
      </c>
      <c r="J1422" s="683">
        <v>23.78</v>
      </c>
      <c r="K1422" s="689">
        <v>25.37</v>
      </c>
      <c r="L1422" s="689">
        <v>28.68</v>
      </c>
      <c r="M1422" s="689">
        <v>25.69</v>
      </c>
      <c r="N1422" s="689">
        <v>27.92</v>
      </c>
      <c r="O1422" s="689">
        <v>26.83</v>
      </c>
      <c r="P1422" s="689">
        <v>27.18</v>
      </c>
      <c r="Q1422" s="689">
        <v>22.5</v>
      </c>
      <c r="R1422" s="676"/>
      <c r="S1422" s="694">
        <v>0.17013888888888887</v>
      </c>
      <c r="T1422" s="689">
        <f t="shared" si="99"/>
        <v>0</v>
      </c>
      <c r="U1422" s="689">
        <f t="shared" si="99"/>
        <v>0</v>
      </c>
      <c r="V1422" s="689">
        <f t="shared" si="99"/>
        <v>0</v>
      </c>
      <c r="W1422" s="689">
        <f t="shared" si="98"/>
        <v>0</v>
      </c>
      <c r="X1422" s="689">
        <f t="shared" si="98"/>
        <v>0</v>
      </c>
      <c r="Y1422" s="689">
        <f t="shared" si="98"/>
        <v>0</v>
      </c>
      <c r="Z1422" s="689">
        <f t="shared" si="98"/>
        <v>0</v>
      </c>
      <c r="AA1422" s="689">
        <f t="shared" si="98"/>
        <v>0</v>
      </c>
      <c r="AB1422" s="683">
        <f t="shared" si="98"/>
        <v>0</v>
      </c>
      <c r="AC1422" s="689">
        <f t="shared" si="97"/>
        <v>0</v>
      </c>
      <c r="AD1422" s="689">
        <f t="shared" si="97"/>
        <v>0</v>
      </c>
      <c r="AE1422" s="689">
        <f t="shared" si="97"/>
        <v>0</v>
      </c>
      <c r="AF1422" s="689">
        <f t="shared" si="97"/>
        <v>0</v>
      </c>
      <c r="AG1422" s="689">
        <f t="shared" si="97"/>
        <v>0</v>
      </c>
      <c r="AH1422" s="689">
        <f t="shared" si="97"/>
        <v>0</v>
      </c>
      <c r="AI1422" s="689">
        <f t="shared" si="97"/>
        <v>0</v>
      </c>
      <c r="AJ1422" s="10"/>
      <c r="AK1422" s="10"/>
      <c r="AL1422" s="10"/>
      <c r="AM1422" s="10"/>
      <c r="AN1422" s="10"/>
      <c r="AO1422" s="10"/>
      <c r="AP1422" s="10"/>
      <c r="AQ1422" s="10"/>
      <c r="AR1422" s="10"/>
      <c r="AS1422" s="10"/>
      <c r="AT1422" s="10"/>
      <c r="AU1422" s="10"/>
      <c r="AV1422" s="10"/>
      <c r="AW1422" s="10"/>
      <c r="AX1422" s="10"/>
      <c r="AY1422" s="10"/>
      <c r="AZ1422" s="10"/>
      <c r="BA1422" s="10"/>
      <c r="BB1422" s="10"/>
      <c r="BC1422" s="10"/>
      <c r="BD1422" s="10"/>
      <c r="BE1422" s="173"/>
    </row>
    <row r="1423" spans="1:57">
      <c r="A1423" s="688">
        <v>0.17361111111111113</v>
      </c>
      <c r="B1423" s="689">
        <v>25.35</v>
      </c>
      <c r="C1423" s="689">
        <v>26.62</v>
      </c>
      <c r="D1423" s="689">
        <v>26.07</v>
      </c>
      <c r="E1423" s="689">
        <v>25.17</v>
      </c>
      <c r="F1423" s="689">
        <v>26.1</v>
      </c>
      <c r="G1423" s="689">
        <v>28.14</v>
      </c>
      <c r="H1423" s="689">
        <v>25.13</v>
      </c>
      <c r="I1423" s="689">
        <v>22.98</v>
      </c>
      <c r="J1423" s="683">
        <v>23.78</v>
      </c>
      <c r="K1423" s="689">
        <v>25.37</v>
      </c>
      <c r="L1423" s="689">
        <v>28.68</v>
      </c>
      <c r="M1423" s="689">
        <v>25.69</v>
      </c>
      <c r="N1423" s="689">
        <v>27.92</v>
      </c>
      <c r="O1423" s="689">
        <v>26.83</v>
      </c>
      <c r="P1423" s="689">
        <v>27.18</v>
      </c>
      <c r="Q1423" s="689">
        <v>22.5</v>
      </c>
      <c r="R1423" s="676"/>
      <c r="S1423" s="694">
        <v>0.17361111111111113</v>
      </c>
      <c r="T1423" s="689">
        <f t="shared" si="99"/>
        <v>0</v>
      </c>
      <c r="U1423" s="689">
        <f t="shared" si="99"/>
        <v>0.14000000000000057</v>
      </c>
      <c r="V1423" s="689">
        <f t="shared" si="99"/>
        <v>0</v>
      </c>
      <c r="W1423" s="689">
        <f t="shared" si="98"/>
        <v>5.0000000000000711E-2</v>
      </c>
      <c r="X1423" s="689">
        <f t="shared" si="98"/>
        <v>0</v>
      </c>
      <c r="Y1423" s="689">
        <f t="shared" si="98"/>
        <v>0</v>
      </c>
      <c r="Z1423" s="689">
        <f t="shared" si="98"/>
        <v>0</v>
      </c>
      <c r="AA1423" s="689">
        <f t="shared" si="98"/>
        <v>0</v>
      </c>
      <c r="AB1423" s="683">
        <f t="shared" si="98"/>
        <v>0</v>
      </c>
      <c r="AC1423" s="689">
        <f t="shared" si="97"/>
        <v>0</v>
      </c>
      <c r="AD1423" s="689">
        <f t="shared" si="97"/>
        <v>0</v>
      </c>
      <c r="AE1423" s="689">
        <f t="shared" si="97"/>
        <v>0</v>
      </c>
      <c r="AF1423" s="689">
        <f t="shared" si="97"/>
        <v>0</v>
      </c>
      <c r="AG1423" s="689">
        <f t="shared" si="97"/>
        <v>0</v>
      </c>
      <c r="AH1423" s="689">
        <f t="shared" si="97"/>
        <v>0</v>
      </c>
      <c r="AI1423" s="689">
        <f t="shared" si="97"/>
        <v>0</v>
      </c>
      <c r="AJ1423" s="10"/>
      <c r="AK1423" s="10"/>
      <c r="AL1423" s="10"/>
      <c r="AM1423" s="10"/>
      <c r="AN1423" s="10"/>
      <c r="AO1423" s="10"/>
      <c r="AP1423" s="10"/>
      <c r="AQ1423" s="10"/>
      <c r="AR1423" s="10"/>
      <c r="AS1423" s="10"/>
      <c r="AT1423" s="10"/>
      <c r="AU1423" s="10"/>
      <c r="AV1423" s="10"/>
      <c r="AW1423" s="10"/>
      <c r="AX1423" s="10"/>
      <c r="AY1423" s="10"/>
      <c r="AZ1423" s="10"/>
      <c r="BA1423" s="10"/>
      <c r="BB1423" s="10"/>
      <c r="BC1423" s="10"/>
      <c r="BD1423" s="10"/>
      <c r="BE1423" s="173"/>
    </row>
    <row r="1424" spans="1:57">
      <c r="A1424" s="688">
        <v>0.17708333333333334</v>
      </c>
      <c r="B1424" s="689">
        <v>25.35</v>
      </c>
      <c r="C1424" s="689">
        <v>26.62</v>
      </c>
      <c r="D1424" s="689">
        <v>26.07</v>
      </c>
      <c r="E1424" s="689">
        <v>25.18</v>
      </c>
      <c r="F1424" s="689">
        <v>26.1</v>
      </c>
      <c r="G1424" s="689">
        <v>28.23</v>
      </c>
      <c r="H1424" s="689">
        <v>25.13</v>
      </c>
      <c r="I1424" s="689">
        <v>22.98</v>
      </c>
      <c r="J1424" s="683">
        <v>23.78</v>
      </c>
      <c r="K1424" s="689">
        <v>25.37</v>
      </c>
      <c r="L1424" s="689">
        <v>28.68</v>
      </c>
      <c r="M1424" s="689">
        <v>25.99</v>
      </c>
      <c r="N1424" s="689">
        <v>27.92</v>
      </c>
      <c r="O1424" s="689">
        <v>26.85</v>
      </c>
      <c r="P1424" s="689">
        <v>27.18</v>
      </c>
      <c r="Q1424" s="689">
        <v>22.5</v>
      </c>
      <c r="R1424" s="676"/>
      <c r="S1424" s="694">
        <v>0.17708333333333334</v>
      </c>
      <c r="T1424" s="689">
        <f t="shared" si="99"/>
        <v>0</v>
      </c>
      <c r="U1424" s="689">
        <f t="shared" si="99"/>
        <v>0</v>
      </c>
      <c r="V1424" s="689">
        <f t="shared" si="99"/>
        <v>0</v>
      </c>
      <c r="W1424" s="689">
        <f t="shared" si="98"/>
        <v>9.9999999999980105E-3</v>
      </c>
      <c r="X1424" s="689">
        <f t="shared" si="98"/>
        <v>0</v>
      </c>
      <c r="Y1424" s="689">
        <f t="shared" si="98"/>
        <v>8.9999999999999858E-2</v>
      </c>
      <c r="Z1424" s="689">
        <f t="shared" si="98"/>
        <v>0</v>
      </c>
      <c r="AA1424" s="689">
        <f t="shared" si="98"/>
        <v>0</v>
      </c>
      <c r="AB1424" s="683">
        <f t="shared" si="98"/>
        <v>0</v>
      </c>
      <c r="AC1424" s="689">
        <f t="shared" si="97"/>
        <v>0</v>
      </c>
      <c r="AD1424" s="689">
        <f t="shared" si="97"/>
        <v>0</v>
      </c>
      <c r="AE1424" s="689">
        <f t="shared" si="97"/>
        <v>0.29999999999999716</v>
      </c>
      <c r="AF1424" s="689">
        <f t="shared" si="97"/>
        <v>0</v>
      </c>
      <c r="AG1424" s="689">
        <f t="shared" si="97"/>
        <v>2.0000000000003126E-2</v>
      </c>
      <c r="AH1424" s="689">
        <f t="shared" si="97"/>
        <v>0</v>
      </c>
      <c r="AI1424" s="689">
        <f t="shared" si="97"/>
        <v>0</v>
      </c>
      <c r="AJ1424" s="10"/>
      <c r="AK1424" s="10"/>
      <c r="AL1424" s="10"/>
      <c r="AM1424" s="10"/>
      <c r="AN1424" s="10"/>
      <c r="AO1424" s="10"/>
      <c r="AP1424" s="10"/>
      <c r="AQ1424" s="10"/>
      <c r="AR1424" s="10"/>
      <c r="AS1424" s="10"/>
      <c r="AT1424" s="10"/>
      <c r="AU1424" s="10"/>
      <c r="AV1424" s="10"/>
      <c r="AW1424" s="10"/>
      <c r="AX1424" s="10"/>
      <c r="AY1424" s="10"/>
      <c r="AZ1424" s="10"/>
      <c r="BA1424" s="10"/>
      <c r="BB1424" s="10"/>
      <c r="BC1424" s="10"/>
      <c r="BD1424" s="10"/>
      <c r="BE1424" s="173"/>
    </row>
    <row r="1425" spans="1:57">
      <c r="A1425" s="688">
        <v>0.18055555555555555</v>
      </c>
      <c r="B1425" s="689">
        <v>25.35</v>
      </c>
      <c r="C1425" s="689">
        <v>26.62</v>
      </c>
      <c r="D1425" s="689">
        <v>26.07</v>
      </c>
      <c r="E1425" s="689">
        <v>25.18</v>
      </c>
      <c r="F1425" s="689">
        <v>26.1</v>
      </c>
      <c r="G1425" s="689">
        <v>28.32</v>
      </c>
      <c r="H1425" s="689">
        <v>25.13</v>
      </c>
      <c r="I1425" s="689">
        <v>22.98</v>
      </c>
      <c r="J1425" s="683">
        <v>23.78</v>
      </c>
      <c r="K1425" s="689">
        <v>25.37</v>
      </c>
      <c r="L1425" s="689">
        <v>28.68</v>
      </c>
      <c r="M1425" s="689">
        <v>25.99</v>
      </c>
      <c r="N1425" s="689">
        <v>27.92</v>
      </c>
      <c r="O1425" s="689">
        <v>26.85</v>
      </c>
      <c r="P1425" s="689">
        <v>27.18</v>
      </c>
      <c r="Q1425" s="689">
        <v>22.5</v>
      </c>
      <c r="R1425" s="676"/>
      <c r="S1425" s="694">
        <v>0.18055555555555555</v>
      </c>
      <c r="T1425" s="689">
        <f t="shared" si="99"/>
        <v>0</v>
      </c>
      <c r="U1425" s="689">
        <f t="shared" si="99"/>
        <v>0</v>
      </c>
      <c r="V1425" s="689">
        <f t="shared" si="99"/>
        <v>0</v>
      </c>
      <c r="W1425" s="689">
        <f t="shared" si="98"/>
        <v>0</v>
      </c>
      <c r="X1425" s="689">
        <f t="shared" si="98"/>
        <v>0</v>
      </c>
      <c r="Y1425" s="689">
        <f t="shared" si="98"/>
        <v>8.9999999999999858E-2</v>
      </c>
      <c r="Z1425" s="689">
        <f t="shared" si="98"/>
        <v>0</v>
      </c>
      <c r="AA1425" s="689">
        <f t="shared" si="98"/>
        <v>0</v>
      </c>
      <c r="AB1425" s="683">
        <f t="shared" si="98"/>
        <v>0</v>
      </c>
      <c r="AC1425" s="689">
        <f t="shared" si="97"/>
        <v>0</v>
      </c>
      <c r="AD1425" s="689">
        <f t="shared" si="97"/>
        <v>0</v>
      </c>
      <c r="AE1425" s="689">
        <f t="shared" si="97"/>
        <v>0</v>
      </c>
      <c r="AF1425" s="689">
        <f t="shared" si="97"/>
        <v>0</v>
      </c>
      <c r="AG1425" s="689">
        <f t="shared" si="97"/>
        <v>0</v>
      </c>
      <c r="AH1425" s="689">
        <f t="shared" si="97"/>
        <v>0</v>
      </c>
      <c r="AI1425" s="689">
        <f t="shared" si="97"/>
        <v>0</v>
      </c>
      <c r="AJ1425" s="10"/>
      <c r="AK1425" s="10"/>
      <c r="AL1425" s="10"/>
      <c r="AM1425" s="10"/>
      <c r="AN1425" s="10"/>
      <c r="AO1425" s="10"/>
      <c r="AP1425" s="10"/>
      <c r="AQ1425" s="10"/>
      <c r="AR1425" s="10"/>
      <c r="AS1425" s="10"/>
      <c r="AT1425" s="10"/>
      <c r="AU1425" s="10"/>
      <c r="AV1425" s="10"/>
      <c r="AW1425" s="10"/>
      <c r="AX1425" s="10"/>
      <c r="AY1425" s="10"/>
      <c r="AZ1425" s="10"/>
      <c r="BA1425" s="10"/>
      <c r="BB1425" s="10"/>
      <c r="BC1425" s="10"/>
      <c r="BD1425" s="10"/>
      <c r="BE1425" s="173"/>
    </row>
    <row r="1426" spans="1:57">
      <c r="A1426" s="688">
        <v>0.18402777777777779</v>
      </c>
      <c r="B1426" s="689">
        <v>25.35</v>
      </c>
      <c r="C1426" s="689">
        <v>26.65</v>
      </c>
      <c r="D1426" s="689">
        <v>26.1</v>
      </c>
      <c r="E1426" s="689">
        <v>25.18</v>
      </c>
      <c r="F1426" s="689">
        <v>26.1</v>
      </c>
      <c r="G1426" s="689">
        <v>28.32</v>
      </c>
      <c r="H1426" s="689">
        <v>25.13</v>
      </c>
      <c r="I1426" s="689">
        <v>22.98</v>
      </c>
      <c r="J1426" s="683">
        <v>23.78</v>
      </c>
      <c r="K1426" s="689">
        <v>25.37</v>
      </c>
      <c r="L1426" s="689">
        <v>28.77</v>
      </c>
      <c r="M1426" s="689">
        <v>26.02</v>
      </c>
      <c r="N1426" s="689">
        <v>27.92</v>
      </c>
      <c r="O1426" s="689">
        <v>27.02</v>
      </c>
      <c r="P1426" s="689">
        <v>27.18</v>
      </c>
      <c r="Q1426" s="689">
        <v>22.5</v>
      </c>
      <c r="R1426" s="676"/>
      <c r="S1426" s="694">
        <v>0.18402777777777779</v>
      </c>
      <c r="T1426" s="689">
        <f t="shared" si="99"/>
        <v>0</v>
      </c>
      <c r="U1426" s="689">
        <f t="shared" si="99"/>
        <v>2.9999999999997584E-2</v>
      </c>
      <c r="V1426" s="689">
        <f t="shared" si="99"/>
        <v>3.0000000000001137E-2</v>
      </c>
      <c r="W1426" s="689">
        <f t="shared" si="98"/>
        <v>0</v>
      </c>
      <c r="X1426" s="689">
        <f t="shared" si="98"/>
        <v>0</v>
      </c>
      <c r="Y1426" s="689">
        <f t="shared" si="98"/>
        <v>0</v>
      </c>
      <c r="Z1426" s="689">
        <f t="shared" si="98"/>
        <v>0</v>
      </c>
      <c r="AA1426" s="689">
        <f t="shared" si="98"/>
        <v>0</v>
      </c>
      <c r="AB1426" s="683">
        <f t="shared" si="98"/>
        <v>0</v>
      </c>
      <c r="AC1426" s="689">
        <f t="shared" si="97"/>
        <v>0</v>
      </c>
      <c r="AD1426" s="689">
        <f t="shared" si="97"/>
        <v>8.9999999999999858E-2</v>
      </c>
      <c r="AE1426" s="689">
        <f t="shared" si="97"/>
        <v>3.0000000000001137E-2</v>
      </c>
      <c r="AF1426" s="689">
        <f t="shared" si="97"/>
        <v>0</v>
      </c>
      <c r="AG1426" s="689">
        <f t="shared" si="97"/>
        <v>0.16999999999999815</v>
      </c>
      <c r="AH1426" s="689">
        <f t="shared" si="97"/>
        <v>0</v>
      </c>
      <c r="AI1426" s="689">
        <f t="shared" si="97"/>
        <v>0</v>
      </c>
      <c r="AJ1426" s="10"/>
      <c r="AK1426" s="10"/>
      <c r="AL1426" s="10"/>
      <c r="AM1426" s="10"/>
      <c r="AN1426" s="10"/>
      <c r="AO1426" s="10"/>
      <c r="AP1426" s="10"/>
      <c r="AQ1426" s="10"/>
      <c r="AR1426" s="10"/>
      <c r="AS1426" s="10"/>
      <c r="AT1426" s="10"/>
      <c r="AU1426" s="10"/>
      <c r="AV1426" s="10"/>
      <c r="AW1426" s="10"/>
      <c r="AX1426" s="10"/>
      <c r="AY1426" s="10"/>
      <c r="AZ1426" s="10"/>
      <c r="BA1426" s="10"/>
      <c r="BB1426" s="10"/>
      <c r="BC1426" s="10"/>
      <c r="BD1426" s="10"/>
      <c r="BE1426" s="173"/>
    </row>
    <row r="1427" spans="1:57">
      <c r="A1427" s="688">
        <v>0.1875</v>
      </c>
      <c r="B1427" s="689">
        <v>25.35</v>
      </c>
      <c r="C1427" s="689">
        <v>26.65</v>
      </c>
      <c r="D1427" s="689">
        <v>26.1</v>
      </c>
      <c r="E1427" s="689">
        <v>25.18</v>
      </c>
      <c r="F1427" s="689">
        <v>26.1</v>
      </c>
      <c r="G1427" s="689">
        <v>28.32</v>
      </c>
      <c r="H1427" s="689">
        <v>25.33</v>
      </c>
      <c r="I1427" s="689">
        <v>22.98</v>
      </c>
      <c r="J1427" s="683">
        <v>23.78</v>
      </c>
      <c r="K1427" s="689">
        <v>25.37</v>
      </c>
      <c r="L1427" s="689">
        <v>28.86</v>
      </c>
      <c r="M1427" s="689">
        <v>26.03</v>
      </c>
      <c r="N1427" s="689">
        <v>27.92</v>
      </c>
      <c r="O1427" s="689">
        <v>27.02</v>
      </c>
      <c r="P1427" s="689">
        <v>27.18</v>
      </c>
      <c r="Q1427" s="689">
        <v>22.5</v>
      </c>
      <c r="R1427" s="676"/>
      <c r="S1427" s="694">
        <v>0.1875</v>
      </c>
      <c r="T1427" s="689">
        <f t="shared" si="99"/>
        <v>0</v>
      </c>
      <c r="U1427" s="689">
        <f t="shared" si="99"/>
        <v>0</v>
      </c>
      <c r="V1427" s="689">
        <f t="shared" si="99"/>
        <v>0</v>
      </c>
      <c r="W1427" s="689">
        <f t="shared" si="98"/>
        <v>0</v>
      </c>
      <c r="X1427" s="689">
        <f t="shared" si="98"/>
        <v>0</v>
      </c>
      <c r="Y1427" s="689">
        <f t="shared" si="98"/>
        <v>0</v>
      </c>
      <c r="Z1427" s="689">
        <f t="shared" si="98"/>
        <v>0.19999999999999929</v>
      </c>
      <c r="AA1427" s="689">
        <f t="shared" si="98"/>
        <v>0</v>
      </c>
      <c r="AB1427" s="683">
        <f t="shared" si="98"/>
        <v>0</v>
      </c>
      <c r="AC1427" s="689">
        <f t="shared" si="97"/>
        <v>0</v>
      </c>
      <c r="AD1427" s="689">
        <f t="shared" si="97"/>
        <v>8.9999999999999858E-2</v>
      </c>
      <c r="AE1427" s="689">
        <f t="shared" si="97"/>
        <v>1.0000000000001563E-2</v>
      </c>
      <c r="AF1427" s="689">
        <f t="shared" si="97"/>
        <v>0</v>
      </c>
      <c r="AG1427" s="689">
        <f t="shared" si="97"/>
        <v>0</v>
      </c>
      <c r="AH1427" s="689">
        <f t="shared" si="97"/>
        <v>0</v>
      </c>
      <c r="AI1427" s="689">
        <f t="shared" si="97"/>
        <v>0</v>
      </c>
      <c r="AJ1427" s="10"/>
      <c r="AK1427" s="10"/>
      <c r="AL1427" s="10"/>
      <c r="AM1427" s="10"/>
      <c r="AN1427" s="10"/>
      <c r="AO1427" s="10"/>
      <c r="AP1427" s="10"/>
      <c r="AQ1427" s="10"/>
      <c r="AR1427" s="10"/>
      <c r="AS1427" s="10"/>
      <c r="AT1427" s="10"/>
      <c r="AU1427" s="10"/>
      <c r="AV1427" s="10"/>
      <c r="AW1427" s="10"/>
      <c r="AX1427" s="10"/>
      <c r="AY1427" s="10"/>
      <c r="AZ1427" s="10"/>
      <c r="BA1427" s="10"/>
      <c r="BB1427" s="10"/>
      <c r="BC1427" s="10"/>
      <c r="BD1427" s="10"/>
      <c r="BE1427" s="173"/>
    </row>
    <row r="1428" spans="1:57">
      <c r="A1428" s="688">
        <v>0.19097222222222221</v>
      </c>
      <c r="B1428" s="689">
        <v>25.35</v>
      </c>
      <c r="C1428" s="689">
        <v>26.65</v>
      </c>
      <c r="D1428" s="689">
        <v>26.1</v>
      </c>
      <c r="E1428" s="689">
        <v>25.18</v>
      </c>
      <c r="F1428" s="689">
        <v>26.1</v>
      </c>
      <c r="G1428" s="689">
        <v>28.32</v>
      </c>
      <c r="H1428" s="689">
        <v>25.33</v>
      </c>
      <c r="I1428" s="689">
        <v>22.98</v>
      </c>
      <c r="J1428" s="683">
        <v>23.78</v>
      </c>
      <c r="K1428" s="689">
        <v>25.37</v>
      </c>
      <c r="L1428" s="689">
        <v>28.89</v>
      </c>
      <c r="M1428" s="689">
        <v>26.03</v>
      </c>
      <c r="N1428" s="689">
        <v>27.96</v>
      </c>
      <c r="O1428" s="689">
        <v>27.05</v>
      </c>
      <c r="P1428" s="689">
        <v>27.18</v>
      </c>
      <c r="Q1428" s="689">
        <v>22.5</v>
      </c>
      <c r="R1428" s="676"/>
      <c r="S1428" s="694">
        <v>0.19097222222222221</v>
      </c>
      <c r="T1428" s="689">
        <f t="shared" si="99"/>
        <v>0</v>
      </c>
      <c r="U1428" s="689">
        <f t="shared" si="99"/>
        <v>0</v>
      </c>
      <c r="V1428" s="689">
        <f t="shared" si="99"/>
        <v>0</v>
      </c>
      <c r="W1428" s="689">
        <f t="shared" si="98"/>
        <v>0</v>
      </c>
      <c r="X1428" s="689">
        <f t="shared" si="98"/>
        <v>0</v>
      </c>
      <c r="Y1428" s="689">
        <f t="shared" si="98"/>
        <v>0</v>
      </c>
      <c r="Z1428" s="689">
        <f t="shared" si="98"/>
        <v>0</v>
      </c>
      <c r="AA1428" s="689">
        <f t="shared" si="98"/>
        <v>0</v>
      </c>
      <c r="AB1428" s="683">
        <f t="shared" si="98"/>
        <v>0</v>
      </c>
      <c r="AC1428" s="689">
        <f t="shared" si="97"/>
        <v>0</v>
      </c>
      <c r="AD1428" s="689">
        <f t="shared" si="97"/>
        <v>3.0000000000001137E-2</v>
      </c>
      <c r="AE1428" s="689">
        <f t="shared" si="97"/>
        <v>0</v>
      </c>
      <c r="AF1428" s="689">
        <f t="shared" si="97"/>
        <v>3.9999999999999147E-2</v>
      </c>
      <c r="AG1428" s="689">
        <f t="shared" si="97"/>
        <v>3.0000000000001137E-2</v>
      </c>
      <c r="AH1428" s="689">
        <f t="shared" si="97"/>
        <v>0</v>
      </c>
      <c r="AI1428" s="689">
        <f t="shared" si="97"/>
        <v>0</v>
      </c>
      <c r="AJ1428" s="10"/>
      <c r="AK1428" s="10"/>
      <c r="AL1428" s="10"/>
      <c r="AM1428" s="10"/>
      <c r="AN1428" s="10"/>
      <c r="AO1428" s="10"/>
      <c r="AP1428" s="10"/>
      <c r="AQ1428" s="10"/>
      <c r="AR1428" s="10"/>
      <c r="AS1428" s="10"/>
      <c r="AT1428" s="10"/>
      <c r="AU1428" s="10"/>
      <c r="AV1428" s="10"/>
      <c r="AW1428" s="10"/>
      <c r="AX1428" s="10"/>
      <c r="AY1428" s="10"/>
      <c r="AZ1428" s="10"/>
      <c r="BA1428" s="10"/>
      <c r="BB1428" s="10"/>
      <c r="BC1428" s="10"/>
      <c r="BD1428" s="10"/>
      <c r="BE1428" s="173"/>
    </row>
    <row r="1429" spans="1:57">
      <c r="A1429" s="688">
        <v>0.19444444444444445</v>
      </c>
      <c r="B1429" s="689">
        <v>25.35</v>
      </c>
      <c r="C1429" s="689">
        <v>26.67</v>
      </c>
      <c r="D1429" s="689">
        <v>26.1</v>
      </c>
      <c r="E1429" s="689">
        <v>25.18</v>
      </c>
      <c r="F1429" s="689">
        <v>26.1</v>
      </c>
      <c r="G1429" s="689">
        <v>28.32</v>
      </c>
      <c r="H1429" s="689">
        <v>25.33</v>
      </c>
      <c r="I1429" s="689">
        <v>22.98</v>
      </c>
      <c r="J1429" s="683">
        <v>23.78</v>
      </c>
      <c r="K1429" s="689">
        <v>25.37</v>
      </c>
      <c r="L1429" s="689">
        <v>28.89</v>
      </c>
      <c r="M1429" s="689">
        <v>26.03</v>
      </c>
      <c r="N1429" s="689">
        <v>28.04</v>
      </c>
      <c r="O1429" s="689">
        <v>27.05</v>
      </c>
      <c r="P1429" s="689">
        <v>27.18</v>
      </c>
      <c r="Q1429" s="689">
        <v>22.5</v>
      </c>
      <c r="R1429" s="676"/>
      <c r="S1429" s="694">
        <v>0.19444444444444445</v>
      </c>
      <c r="T1429" s="689">
        <f t="shared" si="99"/>
        <v>0</v>
      </c>
      <c r="U1429" s="689">
        <f t="shared" si="99"/>
        <v>2.0000000000003126E-2</v>
      </c>
      <c r="V1429" s="689">
        <f t="shared" si="99"/>
        <v>0</v>
      </c>
      <c r="W1429" s="689">
        <f t="shared" si="98"/>
        <v>0</v>
      </c>
      <c r="X1429" s="689">
        <f t="shared" si="98"/>
        <v>0</v>
      </c>
      <c r="Y1429" s="689">
        <f t="shared" si="98"/>
        <v>0</v>
      </c>
      <c r="Z1429" s="689">
        <f t="shared" si="98"/>
        <v>0</v>
      </c>
      <c r="AA1429" s="689">
        <f t="shared" si="98"/>
        <v>0</v>
      </c>
      <c r="AB1429" s="683">
        <f t="shared" si="98"/>
        <v>0</v>
      </c>
      <c r="AC1429" s="689">
        <f t="shared" si="97"/>
        <v>0</v>
      </c>
      <c r="AD1429" s="689">
        <f t="shared" si="97"/>
        <v>0</v>
      </c>
      <c r="AE1429" s="689">
        <f t="shared" si="97"/>
        <v>0</v>
      </c>
      <c r="AF1429" s="689">
        <f t="shared" si="97"/>
        <v>7.9999999999998295E-2</v>
      </c>
      <c r="AG1429" s="689">
        <f t="shared" si="97"/>
        <v>0</v>
      </c>
      <c r="AH1429" s="689">
        <f t="shared" si="97"/>
        <v>0</v>
      </c>
      <c r="AI1429" s="689">
        <f t="shared" si="97"/>
        <v>0</v>
      </c>
      <c r="AJ1429" s="10"/>
      <c r="AK1429" s="10"/>
      <c r="AL1429" s="10"/>
      <c r="AM1429" s="10"/>
      <c r="AN1429" s="10"/>
      <c r="AO1429" s="10"/>
      <c r="AP1429" s="10"/>
      <c r="AQ1429" s="10"/>
      <c r="AR1429" s="10"/>
      <c r="AS1429" s="10"/>
      <c r="AT1429" s="10"/>
      <c r="AU1429" s="10"/>
      <c r="AV1429" s="10"/>
      <c r="AW1429" s="10"/>
      <c r="AX1429" s="10"/>
      <c r="AY1429" s="10"/>
      <c r="AZ1429" s="10"/>
      <c r="BA1429" s="10"/>
      <c r="BB1429" s="10"/>
      <c r="BC1429" s="10"/>
      <c r="BD1429" s="10"/>
      <c r="BE1429" s="173"/>
    </row>
    <row r="1430" spans="1:57">
      <c r="A1430" s="688">
        <v>0.19791666666666666</v>
      </c>
      <c r="B1430" s="689">
        <v>25.35</v>
      </c>
      <c r="C1430" s="689">
        <v>26.71</v>
      </c>
      <c r="D1430" s="689">
        <v>26.1</v>
      </c>
      <c r="E1430" s="689">
        <v>25.18</v>
      </c>
      <c r="F1430" s="689">
        <v>26.15</v>
      </c>
      <c r="G1430" s="689">
        <v>28.32</v>
      </c>
      <c r="H1430" s="689">
        <v>25.33</v>
      </c>
      <c r="I1430" s="689">
        <v>23.12</v>
      </c>
      <c r="J1430" s="683">
        <v>23.78</v>
      </c>
      <c r="K1430" s="689">
        <v>25.47</v>
      </c>
      <c r="L1430" s="689">
        <v>28.89</v>
      </c>
      <c r="M1430" s="689">
        <v>26.03</v>
      </c>
      <c r="N1430" s="689">
        <v>28.04</v>
      </c>
      <c r="O1430" s="689">
        <v>27.05</v>
      </c>
      <c r="P1430" s="689">
        <v>27.18</v>
      </c>
      <c r="Q1430" s="689">
        <v>22.5</v>
      </c>
      <c r="R1430" s="676"/>
      <c r="S1430" s="694">
        <v>0.19791666666666666</v>
      </c>
      <c r="T1430" s="689">
        <f t="shared" si="99"/>
        <v>0</v>
      </c>
      <c r="U1430" s="689">
        <f t="shared" si="99"/>
        <v>3.9999999999999147E-2</v>
      </c>
      <c r="V1430" s="689">
        <f t="shared" si="99"/>
        <v>0</v>
      </c>
      <c r="W1430" s="689">
        <f t="shared" si="98"/>
        <v>0</v>
      </c>
      <c r="X1430" s="689">
        <f t="shared" si="98"/>
        <v>4.9999999999997158E-2</v>
      </c>
      <c r="Y1430" s="689">
        <f t="shared" si="98"/>
        <v>0</v>
      </c>
      <c r="Z1430" s="689">
        <f t="shared" si="98"/>
        <v>0</v>
      </c>
      <c r="AA1430" s="689">
        <f t="shared" si="98"/>
        <v>0.14000000000000057</v>
      </c>
      <c r="AB1430" s="683">
        <f t="shared" si="98"/>
        <v>0</v>
      </c>
      <c r="AC1430" s="689">
        <f t="shared" si="97"/>
        <v>9.9999999999997868E-2</v>
      </c>
      <c r="AD1430" s="689">
        <f t="shared" si="97"/>
        <v>0</v>
      </c>
      <c r="AE1430" s="689">
        <f t="shared" si="97"/>
        <v>0</v>
      </c>
      <c r="AF1430" s="689">
        <f t="shared" si="97"/>
        <v>0</v>
      </c>
      <c r="AG1430" s="689">
        <f t="shared" si="97"/>
        <v>0</v>
      </c>
      <c r="AH1430" s="689">
        <f t="shared" si="97"/>
        <v>0</v>
      </c>
      <c r="AI1430" s="689">
        <f t="shared" si="97"/>
        <v>0</v>
      </c>
      <c r="AJ1430" s="10"/>
      <c r="AK1430" s="10"/>
      <c r="AL1430" s="10"/>
      <c r="AM1430" s="10"/>
      <c r="AN1430" s="10"/>
      <c r="AO1430" s="10"/>
      <c r="AP1430" s="10"/>
      <c r="AQ1430" s="10"/>
      <c r="AR1430" s="10"/>
      <c r="AS1430" s="10"/>
      <c r="AT1430" s="10"/>
      <c r="AU1430" s="10"/>
      <c r="AV1430" s="10"/>
      <c r="AW1430" s="10"/>
      <c r="AX1430" s="10"/>
      <c r="AY1430" s="10"/>
      <c r="AZ1430" s="10"/>
      <c r="BA1430" s="10"/>
      <c r="BB1430" s="10"/>
      <c r="BC1430" s="10"/>
      <c r="BD1430" s="10"/>
      <c r="BE1430" s="173"/>
    </row>
    <row r="1431" spans="1:57">
      <c r="A1431" s="688">
        <v>0.20138888888888887</v>
      </c>
      <c r="B1431" s="689">
        <v>25.35</v>
      </c>
      <c r="C1431" s="689">
        <v>26.71</v>
      </c>
      <c r="D1431" s="689">
        <v>26.1</v>
      </c>
      <c r="E1431" s="689">
        <v>25.18</v>
      </c>
      <c r="F1431" s="689">
        <v>26.15</v>
      </c>
      <c r="G1431" s="689">
        <v>28.32</v>
      </c>
      <c r="H1431" s="689">
        <v>25.33</v>
      </c>
      <c r="I1431" s="689">
        <v>23.12</v>
      </c>
      <c r="J1431" s="683">
        <v>23.78</v>
      </c>
      <c r="K1431" s="689">
        <v>25.47</v>
      </c>
      <c r="L1431" s="689">
        <v>28.89</v>
      </c>
      <c r="M1431" s="689">
        <v>26.03</v>
      </c>
      <c r="N1431" s="689">
        <v>28.04</v>
      </c>
      <c r="O1431" s="689">
        <v>27.05</v>
      </c>
      <c r="P1431" s="689">
        <v>27.18</v>
      </c>
      <c r="Q1431" s="689">
        <v>22.58</v>
      </c>
      <c r="R1431" s="676"/>
      <c r="S1431" s="694">
        <v>0.20138888888888887</v>
      </c>
      <c r="T1431" s="689">
        <f t="shared" si="99"/>
        <v>0</v>
      </c>
      <c r="U1431" s="689">
        <f t="shared" si="99"/>
        <v>0</v>
      </c>
      <c r="V1431" s="689">
        <f t="shared" si="99"/>
        <v>0</v>
      </c>
      <c r="W1431" s="689">
        <f t="shared" si="98"/>
        <v>0</v>
      </c>
      <c r="X1431" s="689">
        <f t="shared" si="98"/>
        <v>0</v>
      </c>
      <c r="Y1431" s="689">
        <f t="shared" si="98"/>
        <v>0</v>
      </c>
      <c r="Z1431" s="689">
        <f t="shared" si="98"/>
        <v>0</v>
      </c>
      <c r="AA1431" s="689">
        <f t="shared" si="98"/>
        <v>0</v>
      </c>
      <c r="AB1431" s="683">
        <f t="shared" si="98"/>
        <v>0</v>
      </c>
      <c r="AC1431" s="689">
        <f t="shared" si="97"/>
        <v>0</v>
      </c>
      <c r="AD1431" s="689">
        <f t="shared" si="97"/>
        <v>0</v>
      </c>
      <c r="AE1431" s="689">
        <f t="shared" si="97"/>
        <v>0</v>
      </c>
      <c r="AF1431" s="689">
        <f t="shared" si="97"/>
        <v>0</v>
      </c>
      <c r="AG1431" s="689">
        <f t="shared" si="97"/>
        <v>0</v>
      </c>
      <c r="AH1431" s="689">
        <f t="shared" si="97"/>
        <v>0</v>
      </c>
      <c r="AI1431" s="689">
        <f t="shared" si="97"/>
        <v>7.9999999999998295E-2</v>
      </c>
      <c r="AJ1431" s="10"/>
      <c r="AK1431" s="10"/>
      <c r="AL1431" s="10"/>
      <c r="AM1431" s="10"/>
      <c r="AN1431" s="10"/>
      <c r="AO1431" s="10"/>
      <c r="AP1431" s="10"/>
      <c r="AQ1431" s="10"/>
      <c r="AR1431" s="10"/>
      <c r="AS1431" s="10"/>
      <c r="AT1431" s="10"/>
      <c r="AU1431" s="10"/>
      <c r="AV1431" s="10"/>
      <c r="AW1431" s="10"/>
      <c r="AX1431" s="10"/>
      <c r="AY1431" s="10"/>
      <c r="AZ1431" s="10"/>
      <c r="BA1431" s="10"/>
      <c r="BB1431" s="10"/>
      <c r="BC1431" s="10"/>
      <c r="BD1431" s="10"/>
      <c r="BE1431" s="173"/>
    </row>
    <row r="1432" spans="1:57" ht="16" thickBot="1">
      <c r="A1432" s="688">
        <v>0.20486111111111113</v>
      </c>
      <c r="B1432" s="689">
        <v>25.35</v>
      </c>
      <c r="C1432" s="689">
        <v>26.71</v>
      </c>
      <c r="D1432" s="689">
        <v>26.1</v>
      </c>
      <c r="E1432" s="689">
        <v>25.18</v>
      </c>
      <c r="F1432" s="689">
        <v>26.18</v>
      </c>
      <c r="G1432" s="689">
        <v>28.32</v>
      </c>
      <c r="H1432" s="689">
        <v>25.33</v>
      </c>
      <c r="I1432" s="689">
        <v>23.12</v>
      </c>
      <c r="J1432" s="683">
        <v>23.78</v>
      </c>
      <c r="K1432" s="689">
        <v>25.47</v>
      </c>
      <c r="L1432" s="689">
        <v>28.89</v>
      </c>
      <c r="M1432" s="689">
        <v>26.03</v>
      </c>
      <c r="N1432" s="689">
        <v>28.04</v>
      </c>
      <c r="O1432" s="689">
        <v>27.05</v>
      </c>
      <c r="P1432" s="689">
        <v>27.2</v>
      </c>
      <c r="Q1432" s="689">
        <v>22.59</v>
      </c>
      <c r="R1432" s="676"/>
      <c r="S1432" s="694">
        <v>0.20486111111111113</v>
      </c>
      <c r="T1432" s="689">
        <f t="shared" si="99"/>
        <v>0</v>
      </c>
      <c r="U1432" s="689">
        <f t="shared" si="99"/>
        <v>0</v>
      </c>
      <c r="V1432" s="689">
        <f t="shared" si="99"/>
        <v>0</v>
      </c>
      <c r="W1432" s="689">
        <f t="shared" si="98"/>
        <v>0</v>
      </c>
      <c r="X1432" s="689">
        <f t="shared" si="98"/>
        <v>3.0000000000001137E-2</v>
      </c>
      <c r="Y1432" s="689">
        <f t="shared" si="98"/>
        <v>0</v>
      </c>
      <c r="Z1432" s="689">
        <f t="shared" si="98"/>
        <v>0</v>
      </c>
      <c r="AA1432" s="689">
        <f t="shared" si="98"/>
        <v>0</v>
      </c>
      <c r="AB1432" s="683">
        <f t="shared" si="98"/>
        <v>0</v>
      </c>
      <c r="AC1432" s="689">
        <f t="shared" si="97"/>
        <v>0</v>
      </c>
      <c r="AD1432" s="689">
        <f t="shared" si="97"/>
        <v>0</v>
      </c>
      <c r="AE1432" s="689">
        <f t="shared" si="97"/>
        <v>0</v>
      </c>
      <c r="AF1432" s="689">
        <f t="shared" si="97"/>
        <v>0</v>
      </c>
      <c r="AG1432" s="689">
        <f t="shared" si="97"/>
        <v>0</v>
      </c>
      <c r="AH1432" s="689">
        <f t="shared" si="97"/>
        <v>1.9999999999999574E-2</v>
      </c>
      <c r="AI1432" s="689">
        <f t="shared" si="97"/>
        <v>1.0000000000001563E-2</v>
      </c>
      <c r="AJ1432" s="10"/>
      <c r="AK1432" s="10"/>
      <c r="AL1432" s="10"/>
      <c r="AM1432" s="10"/>
      <c r="AN1432" s="10"/>
      <c r="AO1432" s="10"/>
      <c r="AP1432" s="10"/>
      <c r="AQ1432" s="10"/>
      <c r="AR1432" s="10"/>
      <c r="AS1432" s="10"/>
      <c r="AT1432" s="10"/>
      <c r="AU1432" s="10"/>
      <c r="AV1432" s="10"/>
      <c r="AW1432" s="10"/>
      <c r="AX1432" s="10"/>
      <c r="AY1432" s="10"/>
      <c r="AZ1432" s="10"/>
      <c r="BA1432" s="10"/>
      <c r="BB1432" s="10"/>
      <c r="BC1432" s="10"/>
      <c r="BD1432" s="10"/>
      <c r="BE1432" s="173"/>
    </row>
    <row r="1433" spans="1:57" ht="16" thickTop="1">
      <c r="A1433" s="693">
        <v>0.20833333333333334</v>
      </c>
      <c r="B1433" s="685">
        <v>25.35</v>
      </c>
      <c r="C1433" s="685">
        <v>26.71</v>
      </c>
      <c r="D1433" s="685">
        <v>26.18</v>
      </c>
      <c r="E1433" s="685">
        <v>25.18</v>
      </c>
      <c r="F1433" s="685">
        <v>26.21</v>
      </c>
      <c r="G1433" s="685">
        <v>28.32</v>
      </c>
      <c r="H1433" s="685">
        <v>25.33</v>
      </c>
      <c r="I1433" s="685">
        <v>23.12</v>
      </c>
      <c r="J1433" s="686">
        <v>23.78</v>
      </c>
      <c r="K1433" s="685">
        <v>25.47</v>
      </c>
      <c r="L1433" s="685">
        <v>28.89</v>
      </c>
      <c r="M1433" s="685">
        <v>26.03</v>
      </c>
      <c r="N1433" s="685">
        <v>28.04</v>
      </c>
      <c r="O1433" s="685">
        <v>27.05</v>
      </c>
      <c r="P1433" s="685">
        <v>27.2</v>
      </c>
      <c r="Q1433" s="685">
        <v>22.59</v>
      </c>
      <c r="R1433" s="676"/>
      <c r="S1433" s="684">
        <v>0.20833333333333334</v>
      </c>
      <c r="T1433" s="685">
        <f t="shared" si="99"/>
        <v>0</v>
      </c>
      <c r="U1433" s="685">
        <f t="shared" si="99"/>
        <v>0</v>
      </c>
      <c r="V1433" s="685">
        <f t="shared" si="99"/>
        <v>7.9999999999998295E-2</v>
      </c>
      <c r="W1433" s="685">
        <f t="shared" si="98"/>
        <v>0</v>
      </c>
      <c r="X1433" s="685">
        <f t="shared" si="98"/>
        <v>3.0000000000001137E-2</v>
      </c>
      <c r="Y1433" s="685">
        <f t="shared" si="98"/>
        <v>0</v>
      </c>
      <c r="Z1433" s="685">
        <f t="shared" si="98"/>
        <v>0</v>
      </c>
      <c r="AA1433" s="685">
        <f t="shared" si="98"/>
        <v>0</v>
      </c>
      <c r="AB1433" s="686">
        <f t="shared" si="98"/>
        <v>0</v>
      </c>
      <c r="AC1433" s="685">
        <f t="shared" si="97"/>
        <v>0</v>
      </c>
      <c r="AD1433" s="685">
        <f t="shared" si="97"/>
        <v>0</v>
      </c>
      <c r="AE1433" s="685">
        <f t="shared" si="97"/>
        <v>0</v>
      </c>
      <c r="AF1433" s="685">
        <f t="shared" si="97"/>
        <v>0</v>
      </c>
      <c r="AG1433" s="685">
        <f t="shared" si="97"/>
        <v>0</v>
      </c>
      <c r="AH1433" s="685">
        <f t="shared" si="97"/>
        <v>0</v>
      </c>
      <c r="AI1433" s="685">
        <f t="shared" si="97"/>
        <v>0</v>
      </c>
      <c r="AJ1433" s="10"/>
      <c r="AK1433" s="10"/>
      <c r="AL1433" s="10"/>
      <c r="AM1433" s="10"/>
      <c r="AN1433" s="10"/>
      <c r="AO1433" s="10"/>
      <c r="AP1433" s="10"/>
      <c r="AQ1433" s="10"/>
      <c r="AR1433" s="10"/>
      <c r="AS1433" s="10"/>
      <c r="AT1433" s="10"/>
      <c r="AU1433" s="10"/>
      <c r="AV1433" s="10"/>
      <c r="AW1433" s="10"/>
      <c r="AX1433" s="10"/>
      <c r="AY1433" s="10"/>
      <c r="AZ1433" s="10"/>
      <c r="BA1433" s="10"/>
      <c r="BB1433" s="10"/>
      <c r="BC1433" s="10"/>
      <c r="BD1433" s="10"/>
      <c r="BE1433" s="173"/>
    </row>
    <row r="1434" spans="1:57">
      <c r="A1434" s="688">
        <v>0.21180555555555555</v>
      </c>
      <c r="B1434" s="689">
        <v>25.35</v>
      </c>
      <c r="C1434" s="689">
        <v>26.71</v>
      </c>
      <c r="D1434" s="689">
        <v>26.18</v>
      </c>
      <c r="E1434" s="689">
        <v>25.18</v>
      </c>
      <c r="F1434" s="689">
        <v>26.21</v>
      </c>
      <c r="G1434" s="689">
        <v>28.32</v>
      </c>
      <c r="H1434" s="689">
        <v>25.33</v>
      </c>
      <c r="I1434" s="689">
        <v>23.12</v>
      </c>
      <c r="J1434" s="683">
        <v>23.78</v>
      </c>
      <c r="K1434" s="689">
        <v>25.47</v>
      </c>
      <c r="L1434" s="689">
        <v>28.89</v>
      </c>
      <c r="M1434" s="689">
        <v>26.03</v>
      </c>
      <c r="N1434" s="689">
        <v>28.04</v>
      </c>
      <c r="O1434" s="689">
        <v>27.05</v>
      </c>
      <c r="P1434" s="689">
        <v>27.21</v>
      </c>
      <c r="Q1434" s="689">
        <v>22.59</v>
      </c>
      <c r="R1434" s="676"/>
      <c r="S1434" s="694">
        <v>0.21180555555555555</v>
      </c>
      <c r="T1434" s="689">
        <f t="shared" si="99"/>
        <v>0</v>
      </c>
      <c r="U1434" s="689">
        <f t="shared" si="99"/>
        <v>0</v>
      </c>
      <c r="V1434" s="689">
        <f t="shared" si="99"/>
        <v>0</v>
      </c>
      <c r="W1434" s="689">
        <f t="shared" si="98"/>
        <v>0</v>
      </c>
      <c r="X1434" s="689">
        <f t="shared" si="98"/>
        <v>0</v>
      </c>
      <c r="Y1434" s="689">
        <f t="shared" si="98"/>
        <v>0</v>
      </c>
      <c r="Z1434" s="689">
        <f t="shared" si="98"/>
        <v>0</v>
      </c>
      <c r="AA1434" s="689">
        <f t="shared" si="98"/>
        <v>0</v>
      </c>
      <c r="AB1434" s="683">
        <f t="shared" si="98"/>
        <v>0</v>
      </c>
      <c r="AC1434" s="689">
        <f t="shared" si="97"/>
        <v>0</v>
      </c>
      <c r="AD1434" s="689">
        <f t="shared" si="97"/>
        <v>0</v>
      </c>
      <c r="AE1434" s="689">
        <f t="shared" si="97"/>
        <v>0</v>
      </c>
      <c r="AF1434" s="689">
        <f t="shared" si="97"/>
        <v>0</v>
      </c>
      <c r="AG1434" s="689">
        <f t="shared" si="97"/>
        <v>0</v>
      </c>
      <c r="AH1434" s="689">
        <f t="shared" si="97"/>
        <v>1.0000000000001563E-2</v>
      </c>
      <c r="AI1434" s="689">
        <f t="shared" si="97"/>
        <v>0</v>
      </c>
      <c r="AJ1434" s="10"/>
      <c r="AK1434" s="10"/>
      <c r="AL1434" s="10"/>
      <c r="AM1434" s="10"/>
      <c r="AN1434" s="10"/>
      <c r="AO1434" s="10"/>
      <c r="AP1434" s="10"/>
      <c r="AQ1434" s="10"/>
      <c r="AR1434" s="10"/>
      <c r="AS1434" s="10"/>
      <c r="AT1434" s="10"/>
      <c r="AU1434" s="10"/>
      <c r="AV1434" s="10"/>
      <c r="AW1434" s="10"/>
      <c r="AX1434" s="10"/>
      <c r="AY1434" s="10"/>
      <c r="AZ1434" s="10"/>
      <c r="BA1434" s="10"/>
      <c r="BB1434" s="10"/>
      <c r="BC1434" s="10"/>
      <c r="BD1434" s="10"/>
      <c r="BE1434" s="173"/>
    </row>
    <row r="1435" spans="1:57">
      <c r="A1435" s="688">
        <v>0.21527777777777779</v>
      </c>
      <c r="B1435" s="689">
        <v>25.35</v>
      </c>
      <c r="C1435" s="689">
        <v>26.71</v>
      </c>
      <c r="D1435" s="689">
        <v>26.18</v>
      </c>
      <c r="E1435" s="689">
        <v>25.18</v>
      </c>
      <c r="F1435" s="689">
        <v>26.21</v>
      </c>
      <c r="G1435" s="689">
        <v>28.32</v>
      </c>
      <c r="H1435" s="689">
        <v>25.33</v>
      </c>
      <c r="I1435" s="689">
        <v>23.12</v>
      </c>
      <c r="J1435" s="683">
        <v>23.78</v>
      </c>
      <c r="K1435" s="689">
        <v>25.47</v>
      </c>
      <c r="L1435" s="689">
        <v>28.89</v>
      </c>
      <c r="M1435" s="689">
        <v>26.03</v>
      </c>
      <c r="N1435" s="689">
        <v>28.04</v>
      </c>
      <c r="O1435" s="689">
        <v>27.05</v>
      </c>
      <c r="P1435" s="689">
        <v>27.23</v>
      </c>
      <c r="Q1435" s="689">
        <v>22.59</v>
      </c>
      <c r="R1435" s="676"/>
      <c r="S1435" s="694">
        <v>0.21527777777777779</v>
      </c>
      <c r="T1435" s="689">
        <f t="shared" si="99"/>
        <v>0</v>
      </c>
      <c r="U1435" s="689">
        <f t="shared" si="99"/>
        <v>0</v>
      </c>
      <c r="V1435" s="689">
        <f t="shared" si="99"/>
        <v>0</v>
      </c>
      <c r="W1435" s="689">
        <f t="shared" si="98"/>
        <v>0</v>
      </c>
      <c r="X1435" s="689">
        <f t="shared" si="98"/>
        <v>0</v>
      </c>
      <c r="Y1435" s="689">
        <f t="shared" si="98"/>
        <v>0</v>
      </c>
      <c r="Z1435" s="689">
        <f t="shared" si="98"/>
        <v>0</v>
      </c>
      <c r="AA1435" s="689">
        <f t="shared" si="98"/>
        <v>0</v>
      </c>
      <c r="AB1435" s="683">
        <f t="shared" si="98"/>
        <v>0</v>
      </c>
      <c r="AC1435" s="689">
        <f t="shared" si="97"/>
        <v>0</v>
      </c>
      <c r="AD1435" s="689">
        <f t="shared" si="97"/>
        <v>0</v>
      </c>
      <c r="AE1435" s="689">
        <f t="shared" si="97"/>
        <v>0</v>
      </c>
      <c r="AF1435" s="689">
        <f t="shared" si="97"/>
        <v>0</v>
      </c>
      <c r="AG1435" s="689">
        <f t="shared" si="97"/>
        <v>0</v>
      </c>
      <c r="AH1435" s="689">
        <f t="shared" si="97"/>
        <v>1.9999999999999574E-2</v>
      </c>
      <c r="AI1435" s="689">
        <f t="shared" si="97"/>
        <v>0</v>
      </c>
      <c r="AJ1435" s="10"/>
      <c r="AK1435" s="10"/>
      <c r="AL1435" s="10"/>
      <c r="AM1435" s="10"/>
      <c r="AN1435" s="10"/>
      <c r="AO1435" s="10"/>
      <c r="AP1435" s="10"/>
      <c r="AQ1435" s="10"/>
      <c r="AR1435" s="10"/>
      <c r="AS1435" s="10"/>
      <c r="AT1435" s="10"/>
      <c r="AU1435" s="10"/>
      <c r="AV1435" s="10"/>
      <c r="AW1435" s="10"/>
      <c r="AX1435" s="10"/>
      <c r="AY1435" s="10"/>
      <c r="AZ1435" s="10"/>
      <c r="BA1435" s="10"/>
      <c r="BB1435" s="10"/>
      <c r="BC1435" s="10"/>
      <c r="BD1435" s="10"/>
      <c r="BE1435" s="173"/>
    </row>
    <row r="1436" spans="1:57">
      <c r="A1436" s="688">
        <v>0.21875</v>
      </c>
      <c r="B1436" s="689">
        <v>25.83</v>
      </c>
      <c r="C1436" s="689">
        <v>26.71</v>
      </c>
      <c r="D1436" s="689">
        <v>26.18</v>
      </c>
      <c r="E1436" s="689">
        <v>25.2</v>
      </c>
      <c r="F1436" s="689">
        <v>26.21</v>
      </c>
      <c r="G1436" s="689">
        <v>28.32</v>
      </c>
      <c r="H1436" s="689">
        <v>25.33</v>
      </c>
      <c r="I1436" s="689">
        <v>23.12</v>
      </c>
      <c r="J1436" s="683">
        <v>23.78</v>
      </c>
      <c r="K1436" s="689">
        <v>25.47</v>
      </c>
      <c r="L1436" s="689">
        <v>28.89</v>
      </c>
      <c r="M1436" s="689">
        <v>26.03</v>
      </c>
      <c r="N1436" s="689">
        <v>28.04</v>
      </c>
      <c r="O1436" s="689">
        <v>27.05</v>
      </c>
      <c r="P1436" s="689">
        <v>27.27</v>
      </c>
      <c r="Q1436" s="689">
        <v>22.59</v>
      </c>
      <c r="R1436" s="676"/>
      <c r="S1436" s="694">
        <v>0.21875</v>
      </c>
      <c r="T1436" s="689">
        <f t="shared" si="99"/>
        <v>0.47999999999999687</v>
      </c>
      <c r="U1436" s="689">
        <f t="shared" si="99"/>
        <v>0</v>
      </c>
      <c r="V1436" s="689">
        <f t="shared" si="99"/>
        <v>0</v>
      </c>
      <c r="W1436" s="689">
        <f t="shared" si="98"/>
        <v>1.9999999999999574E-2</v>
      </c>
      <c r="X1436" s="689">
        <f t="shared" si="98"/>
        <v>0</v>
      </c>
      <c r="Y1436" s="689">
        <f t="shared" si="98"/>
        <v>0</v>
      </c>
      <c r="Z1436" s="689">
        <f t="shared" si="98"/>
        <v>0</v>
      </c>
      <c r="AA1436" s="689">
        <f t="shared" si="98"/>
        <v>0</v>
      </c>
      <c r="AB1436" s="683">
        <f t="shared" si="98"/>
        <v>0</v>
      </c>
      <c r="AC1436" s="689">
        <f t="shared" si="97"/>
        <v>0</v>
      </c>
      <c r="AD1436" s="689">
        <f t="shared" si="97"/>
        <v>0</v>
      </c>
      <c r="AE1436" s="689">
        <f t="shared" si="97"/>
        <v>0</v>
      </c>
      <c r="AF1436" s="689">
        <f t="shared" si="97"/>
        <v>0</v>
      </c>
      <c r="AG1436" s="689">
        <f t="shared" si="97"/>
        <v>0</v>
      </c>
      <c r="AH1436" s="689">
        <f t="shared" si="97"/>
        <v>3.9999999999999147E-2</v>
      </c>
      <c r="AI1436" s="689">
        <f t="shared" si="97"/>
        <v>0</v>
      </c>
      <c r="AJ1436" s="10"/>
      <c r="AK1436" s="10"/>
      <c r="AL1436" s="10"/>
      <c r="AM1436" s="10"/>
      <c r="AN1436" s="10"/>
      <c r="AO1436" s="10"/>
      <c r="AP1436" s="10"/>
      <c r="AQ1436" s="10"/>
      <c r="AR1436" s="10"/>
      <c r="AS1436" s="10"/>
      <c r="AT1436" s="10"/>
      <c r="AU1436" s="10"/>
      <c r="AV1436" s="10"/>
      <c r="AW1436" s="10"/>
      <c r="AX1436" s="10"/>
      <c r="AY1436" s="10"/>
      <c r="AZ1436" s="10"/>
      <c r="BA1436" s="10"/>
      <c r="BB1436" s="10"/>
      <c r="BC1436" s="10"/>
      <c r="BD1436" s="10"/>
      <c r="BE1436" s="173"/>
    </row>
    <row r="1437" spans="1:57">
      <c r="A1437" s="688">
        <v>0.22222222222222221</v>
      </c>
      <c r="B1437" s="689">
        <v>25.83</v>
      </c>
      <c r="C1437" s="689">
        <v>26.71</v>
      </c>
      <c r="D1437" s="689">
        <v>26.18</v>
      </c>
      <c r="E1437" s="689">
        <v>25.2</v>
      </c>
      <c r="F1437" s="689">
        <v>26.21</v>
      </c>
      <c r="G1437" s="689">
        <v>28.32</v>
      </c>
      <c r="H1437" s="689">
        <v>25.33</v>
      </c>
      <c r="I1437" s="689">
        <v>23.21</v>
      </c>
      <c r="J1437" s="683">
        <v>23.78</v>
      </c>
      <c r="K1437" s="689">
        <v>25.58</v>
      </c>
      <c r="L1437" s="689">
        <v>29.09</v>
      </c>
      <c r="M1437" s="689">
        <v>26.03</v>
      </c>
      <c r="N1437" s="689">
        <v>28.04</v>
      </c>
      <c r="O1437" s="689">
        <v>27.11</v>
      </c>
      <c r="P1437" s="689">
        <v>27.27</v>
      </c>
      <c r="Q1437" s="689">
        <v>22.59</v>
      </c>
      <c r="R1437" s="676"/>
      <c r="S1437" s="694">
        <v>0.22222222222222221</v>
      </c>
      <c r="T1437" s="689">
        <f t="shared" si="99"/>
        <v>0</v>
      </c>
      <c r="U1437" s="689">
        <f t="shared" si="99"/>
        <v>0</v>
      </c>
      <c r="V1437" s="689">
        <f t="shared" si="99"/>
        <v>0</v>
      </c>
      <c r="W1437" s="689">
        <f t="shared" si="98"/>
        <v>0</v>
      </c>
      <c r="X1437" s="689">
        <f t="shared" si="98"/>
        <v>0</v>
      </c>
      <c r="Y1437" s="689">
        <f t="shared" si="98"/>
        <v>0</v>
      </c>
      <c r="Z1437" s="689">
        <f t="shared" si="98"/>
        <v>0</v>
      </c>
      <c r="AA1437" s="689">
        <f t="shared" si="98"/>
        <v>8.9999999999999858E-2</v>
      </c>
      <c r="AB1437" s="683">
        <f t="shared" si="98"/>
        <v>0</v>
      </c>
      <c r="AC1437" s="689">
        <f t="shared" si="97"/>
        <v>0.10999999999999943</v>
      </c>
      <c r="AD1437" s="689">
        <f t="shared" si="97"/>
        <v>0.19999999999999929</v>
      </c>
      <c r="AE1437" s="689">
        <f t="shared" si="97"/>
        <v>0</v>
      </c>
      <c r="AF1437" s="689">
        <f t="shared" si="97"/>
        <v>0</v>
      </c>
      <c r="AG1437" s="689">
        <f t="shared" si="97"/>
        <v>5.9999999999998721E-2</v>
      </c>
      <c r="AH1437" s="689">
        <f t="shared" si="97"/>
        <v>0</v>
      </c>
      <c r="AI1437" s="689">
        <f t="shared" si="97"/>
        <v>0</v>
      </c>
      <c r="AJ1437" s="10"/>
      <c r="AK1437" s="10"/>
      <c r="AL1437" s="10"/>
      <c r="AM1437" s="10"/>
      <c r="AN1437" s="10"/>
      <c r="AO1437" s="10"/>
      <c r="AP1437" s="10"/>
      <c r="AQ1437" s="10"/>
      <c r="AR1437" s="10"/>
      <c r="AS1437" s="10"/>
      <c r="AT1437" s="10"/>
      <c r="AU1437" s="10"/>
      <c r="AV1437" s="10"/>
      <c r="AW1437" s="10"/>
      <c r="AX1437" s="10"/>
      <c r="AY1437" s="10"/>
      <c r="AZ1437" s="10"/>
      <c r="BA1437" s="10"/>
      <c r="BB1437" s="10"/>
      <c r="BC1437" s="10"/>
      <c r="BD1437" s="10"/>
      <c r="BE1437" s="173"/>
    </row>
    <row r="1438" spans="1:57">
      <c r="A1438" s="688">
        <v>0.22569444444444445</v>
      </c>
      <c r="B1438" s="689">
        <v>25.83</v>
      </c>
      <c r="C1438" s="689">
        <v>26.71</v>
      </c>
      <c r="D1438" s="689">
        <v>26.24</v>
      </c>
      <c r="E1438" s="689">
        <v>25.2</v>
      </c>
      <c r="F1438" s="689">
        <v>26.21</v>
      </c>
      <c r="G1438" s="689">
        <v>28.32</v>
      </c>
      <c r="H1438" s="689">
        <v>25.33</v>
      </c>
      <c r="I1438" s="689">
        <v>23.24</v>
      </c>
      <c r="J1438" s="683">
        <v>23.78</v>
      </c>
      <c r="K1438" s="689">
        <v>25.58</v>
      </c>
      <c r="L1438" s="689">
        <v>29.09</v>
      </c>
      <c r="M1438" s="689">
        <v>26.03</v>
      </c>
      <c r="N1438" s="689">
        <v>28.04</v>
      </c>
      <c r="O1438" s="689">
        <v>27.11</v>
      </c>
      <c r="P1438" s="689">
        <v>27.27</v>
      </c>
      <c r="Q1438" s="689">
        <v>22.59</v>
      </c>
      <c r="R1438" s="676"/>
      <c r="S1438" s="694">
        <v>0.22569444444444445</v>
      </c>
      <c r="T1438" s="689">
        <f t="shared" si="99"/>
        <v>0</v>
      </c>
      <c r="U1438" s="689">
        <f t="shared" si="99"/>
        <v>0</v>
      </c>
      <c r="V1438" s="689">
        <f t="shared" si="99"/>
        <v>5.9999999999998721E-2</v>
      </c>
      <c r="W1438" s="689">
        <f t="shared" si="98"/>
        <v>0</v>
      </c>
      <c r="X1438" s="689">
        <f t="shared" si="98"/>
        <v>0</v>
      </c>
      <c r="Y1438" s="689">
        <f t="shared" si="98"/>
        <v>0</v>
      </c>
      <c r="Z1438" s="689">
        <f t="shared" si="98"/>
        <v>0</v>
      </c>
      <c r="AA1438" s="689">
        <f t="shared" si="98"/>
        <v>2.9999999999997584E-2</v>
      </c>
      <c r="AB1438" s="683">
        <f t="shared" si="98"/>
        <v>0</v>
      </c>
      <c r="AC1438" s="689">
        <f t="shared" si="97"/>
        <v>0</v>
      </c>
      <c r="AD1438" s="689">
        <f t="shared" si="97"/>
        <v>0</v>
      </c>
      <c r="AE1438" s="689">
        <f t="shared" si="97"/>
        <v>0</v>
      </c>
      <c r="AF1438" s="689">
        <f t="shared" si="97"/>
        <v>0</v>
      </c>
      <c r="AG1438" s="689">
        <f t="shared" si="97"/>
        <v>0</v>
      </c>
      <c r="AH1438" s="689">
        <f t="shared" si="97"/>
        <v>0</v>
      </c>
      <c r="AI1438" s="689">
        <f t="shared" si="97"/>
        <v>0</v>
      </c>
      <c r="AJ1438" s="10"/>
      <c r="AK1438" s="10"/>
      <c r="AL1438" s="10"/>
      <c r="AM1438" s="10"/>
      <c r="AN1438" s="10"/>
      <c r="AO1438" s="10"/>
      <c r="AP1438" s="10"/>
      <c r="AQ1438" s="10"/>
      <c r="AR1438" s="10"/>
      <c r="AS1438" s="10"/>
      <c r="AT1438" s="10"/>
      <c r="AU1438" s="10"/>
      <c r="AV1438" s="10"/>
      <c r="AW1438" s="10"/>
      <c r="AX1438" s="10"/>
      <c r="AY1438" s="10"/>
      <c r="AZ1438" s="10"/>
      <c r="BA1438" s="10"/>
      <c r="BB1438" s="10"/>
      <c r="BC1438" s="10"/>
      <c r="BD1438" s="10"/>
      <c r="BE1438" s="173"/>
    </row>
    <row r="1439" spans="1:57">
      <c r="A1439" s="688">
        <v>0.22916666666666666</v>
      </c>
      <c r="B1439" s="689">
        <v>25.83</v>
      </c>
      <c r="C1439" s="689">
        <v>26.71</v>
      </c>
      <c r="D1439" s="689">
        <v>26.24</v>
      </c>
      <c r="E1439" s="689">
        <v>25.2</v>
      </c>
      <c r="F1439" s="689">
        <v>26.21</v>
      </c>
      <c r="G1439" s="689">
        <v>28.32</v>
      </c>
      <c r="H1439" s="689">
        <v>25.33</v>
      </c>
      <c r="I1439" s="689">
        <v>23.31</v>
      </c>
      <c r="J1439" s="683">
        <v>23.78</v>
      </c>
      <c r="K1439" s="689">
        <v>25.58</v>
      </c>
      <c r="L1439" s="689">
        <v>29.09</v>
      </c>
      <c r="M1439" s="689">
        <v>26.03</v>
      </c>
      <c r="N1439" s="689">
        <v>28.04</v>
      </c>
      <c r="O1439" s="689">
        <v>27.11</v>
      </c>
      <c r="P1439" s="689">
        <v>27.27</v>
      </c>
      <c r="Q1439" s="689">
        <v>22.59</v>
      </c>
      <c r="R1439" s="676"/>
      <c r="S1439" s="694">
        <v>0.22916666666666666</v>
      </c>
      <c r="T1439" s="689">
        <f t="shared" si="99"/>
        <v>0</v>
      </c>
      <c r="U1439" s="689">
        <f t="shared" si="99"/>
        <v>0</v>
      </c>
      <c r="V1439" s="689">
        <f t="shared" si="99"/>
        <v>0</v>
      </c>
      <c r="W1439" s="689">
        <f t="shared" si="98"/>
        <v>0</v>
      </c>
      <c r="X1439" s="689">
        <f t="shared" si="98"/>
        <v>0</v>
      </c>
      <c r="Y1439" s="689">
        <f t="shared" si="98"/>
        <v>0</v>
      </c>
      <c r="Z1439" s="689">
        <f t="shared" si="98"/>
        <v>0</v>
      </c>
      <c r="AA1439" s="689">
        <f t="shared" si="98"/>
        <v>7.0000000000000284E-2</v>
      </c>
      <c r="AB1439" s="683">
        <f t="shared" si="98"/>
        <v>0</v>
      </c>
      <c r="AC1439" s="689">
        <f t="shared" si="97"/>
        <v>0</v>
      </c>
      <c r="AD1439" s="689">
        <f t="shared" si="97"/>
        <v>0</v>
      </c>
      <c r="AE1439" s="689">
        <f t="shared" si="97"/>
        <v>0</v>
      </c>
      <c r="AF1439" s="689">
        <f t="shared" si="97"/>
        <v>0</v>
      </c>
      <c r="AG1439" s="689">
        <f t="shared" si="97"/>
        <v>0</v>
      </c>
      <c r="AH1439" s="689">
        <f t="shared" si="97"/>
        <v>0</v>
      </c>
      <c r="AI1439" s="689">
        <f t="shared" si="97"/>
        <v>0</v>
      </c>
      <c r="AJ1439" s="10"/>
      <c r="AK1439" s="10"/>
      <c r="AL1439" s="10"/>
      <c r="AM1439" s="10"/>
      <c r="AN1439" s="10"/>
      <c r="AO1439" s="10"/>
      <c r="AP1439" s="10"/>
      <c r="AQ1439" s="10"/>
      <c r="AR1439" s="10"/>
      <c r="AS1439" s="10"/>
      <c r="AT1439" s="10"/>
      <c r="AU1439" s="10"/>
      <c r="AV1439" s="10"/>
      <c r="AW1439" s="10"/>
      <c r="AX1439" s="10"/>
      <c r="AY1439" s="10"/>
      <c r="AZ1439" s="10"/>
      <c r="BA1439" s="10"/>
      <c r="BB1439" s="10"/>
      <c r="BC1439" s="10"/>
      <c r="BD1439" s="10"/>
      <c r="BE1439" s="173"/>
    </row>
    <row r="1440" spans="1:57">
      <c r="A1440" s="688">
        <v>0.23263888888888887</v>
      </c>
      <c r="B1440" s="689">
        <v>25.83</v>
      </c>
      <c r="C1440" s="689">
        <v>26.71</v>
      </c>
      <c r="D1440" s="689">
        <v>26.24</v>
      </c>
      <c r="E1440" s="689">
        <v>25.2</v>
      </c>
      <c r="F1440" s="689">
        <v>26.21</v>
      </c>
      <c r="G1440" s="689">
        <v>28.36</v>
      </c>
      <c r="H1440" s="689">
        <v>25.33</v>
      </c>
      <c r="I1440" s="689">
        <v>23.31</v>
      </c>
      <c r="J1440" s="683">
        <v>23.78</v>
      </c>
      <c r="K1440" s="689">
        <v>25.58</v>
      </c>
      <c r="L1440" s="689">
        <v>29.09</v>
      </c>
      <c r="M1440" s="689">
        <v>26.03</v>
      </c>
      <c r="N1440" s="689">
        <v>28.04</v>
      </c>
      <c r="O1440" s="689">
        <v>27.11</v>
      </c>
      <c r="P1440" s="689">
        <v>27.27</v>
      </c>
      <c r="Q1440" s="689">
        <v>22.64</v>
      </c>
      <c r="R1440" s="676"/>
      <c r="S1440" s="694">
        <v>0.23263888888888887</v>
      </c>
      <c r="T1440" s="689">
        <f t="shared" si="99"/>
        <v>0</v>
      </c>
      <c r="U1440" s="689">
        <f t="shared" si="99"/>
        <v>0</v>
      </c>
      <c r="V1440" s="689">
        <f t="shared" si="99"/>
        <v>0</v>
      </c>
      <c r="W1440" s="689">
        <f t="shared" si="98"/>
        <v>0</v>
      </c>
      <c r="X1440" s="689">
        <f t="shared" si="98"/>
        <v>0</v>
      </c>
      <c r="Y1440" s="689">
        <f t="shared" si="98"/>
        <v>3.9999999999999147E-2</v>
      </c>
      <c r="Z1440" s="689">
        <f t="shared" si="98"/>
        <v>0</v>
      </c>
      <c r="AA1440" s="689">
        <f t="shared" si="98"/>
        <v>0</v>
      </c>
      <c r="AB1440" s="683">
        <f t="shared" si="98"/>
        <v>0</v>
      </c>
      <c r="AC1440" s="689">
        <f t="shared" si="97"/>
        <v>0</v>
      </c>
      <c r="AD1440" s="689">
        <f t="shared" si="97"/>
        <v>0</v>
      </c>
      <c r="AE1440" s="689">
        <f t="shared" si="97"/>
        <v>0</v>
      </c>
      <c r="AF1440" s="689">
        <f t="shared" si="97"/>
        <v>0</v>
      </c>
      <c r="AG1440" s="689">
        <f t="shared" si="97"/>
        <v>0</v>
      </c>
      <c r="AH1440" s="689">
        <f t="shared" si="97"/>
        <v>0</v>
      </c>
      <c r="AI1440" s="689">
        <f t="shared" si="97"/>
        <v>5.0000000000000711E-2</v>
      </c>
      <c r="AJ1440" s="10"/>
      <c r="AK1440" s="10"/>
      <c r="AL1440" s="10"/>
      <c r="AM1440" s="10"/>
      <c r="AN1440" s="10"/>
      <c r="AO1440" s="10"/>
      <c r="AP1440" s="10"/>
      <c r="AQ1440" s="10"/>
      <c r="AR1440" s="10"/>
      <c r="AS1440" s="10"/>
      <c r="AT1440" s="10"/>
      <c r="AU1440" s="10"/>
      <c r="AV1440" s="10"/>
      <c r="AW1440" s="10"/>
      <c r="AX1440" s="10"/>
      <c r="AY1440" s="10"/>
      <c r="AZ1440" s="10"/>
      <c r="BA1440" s="10"/>
      <c r="BB1440" s="10"/>
      <c r="BC1440" s="10"/>
      <c r="BD1440" s="10"/>
      <c r="BE1440" s="173"/>
    </row>
    <row r="1441" spans="1:57">
      <c r="A1441" s="688">
        <v>0.23611111111111113</v>
      </c>
      <c r="B1441" s="689">
        <v>25.83</v>
      </c>
      <c r="C1441" s="689">
        <v>26.81</v>
      </c>
      <c r="D1441" s="689">
        <v>26.24</v>
      </c>
      <c r="E1441" s="689">
        <v>25.2</v>
      </c>
      <c r="F1441" s="689">
        <v>26.21</v>
      </c>
      <c r="G1441" s="689">
        <v>28.49</v>
      </c>
      <c r="H1441" s="689">
        <v>25.33</v>
      </c>
      <c r="I1441" s="689">
        <v>23.31</v>
      </c>
      <c r="J1441" s="683">
        <v>23.78</v>
      </c>
      <c r="K1441" s="689">
        <v>25.6</v>
      </c>
      <c r="L1441" s="689">
        <v>29.09</v>
      </c>
      <c r="M1441" s="689">
        <v>26.03</v>
      </c>
      <c r="N1441" s="689">
        <v>28.04</v>
      </c>
      <c r="O1441" s="689">
        <v>27.25</v>
      </c>
      <c r="P1441" s="689">
        <v>27.27</v>
      </c>
      <c r="Q1441" s="689">
        <v>22.71</v>
      </c>
      <c r="R1441" s="676"/>
      <c r="S1441" s="694">
        <v>0.23611111111111113</v>
      </c>
      <c r="T1441" s="689">
        <f t="shared" si="99"/>
        <v>0</v>
      </c>
      <c r="U1441" s="689">
        <f t="shared" si="99"/>
        <v>9.9999999999997868E-2</v>
      </c>
      <c r="V1441" s="689">
        <f t="shared" si="99"/>
        <v>0</v>
      </c>
      <c r="W1441" s="689">
        <f t="shared" si="98"/>
        <v>0</v>
      </c>
      <c r="X1441" s="689">
        <f t="shared" si="98"/>
        <v>0</v>
      </c>
      <c r="Y1441" s="689">
        <f t="shared" si="98"/>
        <v>0.12999999999999901</v>
      </c>
      <c r="Z1441" s="689">
        <f t="shared" si="98"/>
        <v>0</v>
      </c>
      <c r="AA1441" s="689">
        <f t="shared" si="98"/>
        <v>0</v>
      </c>
      <c r="AB1441" s="683">
        <f t="shared" si="98"/>
        <v>0</v>
      </c>
      <c r="AC1441" s="689">
        <f t="shared" si="97"/>
        <v>2.0000000000003126E-2</v>
      </c>
      <c r="AD1441" s="689">
        <f t="shared" si="97"/>
        <v>0</v>
      </c>
      <c r="AE1441" s="689">
        <f t="shared" si="97"/>
        <v>0</v>
      </c>
      <c r="AF1441" s="689">
        <f t="shared" si="97"/>
        <v>0</v>
      </c>
      <c r="AG1441" s="689">
        <f t="shared" si="97"/>
        <v>0.14000000000000057</v>
      </c>
      <c r="AH1441" s="689">
        <f t="shared" si="97"/>
        <v>0</v>
      </c>
      <c r="AI1441" s="689">
        <f t="shared" si="97"/>
        <v>7.0000000000000284E-2</v>
      </c>
      <c r="AJ1441" s="10"/>
      <c r="AK1441" s="10"/>
      <c r="AL1441" s="10"/>
      <c r="AM1441" s="10"/>
      <c r="AN1441" s="10"/>
      <c r="AO1441" s="10"/>
      <c r="AP1441" s="10"/>
      <c r="AQ1441" s="10"/>
      <c r="AR1441" s="10"/>
      <c r="AS1441" s="10"/>
      <c r="AT1441" s="10"/>
      <c r="AU1441" s="10"/>
      <c r="AV1441" s="10"/>
      <c r="AW1441" s="10"/>
      <c r="AX1441" s="10"/>
      <c r="AY1441" s="10"/>
      <c r="AZ1441" s="10"/>
      <c r="BA1441" s="10"/>
      <c r="BB1441" s="10"/>
      <c r="BC1441" s="10"/>
      <c r="BD1441" s="10"/>
      <c r="BE1441" s="173"/>
    </row>
    <row r="1442" spans="1:57">
      <c r="A1442" s="688">
        <v>0.23958333333333334</v>
      </c>
      <c r="B1442" s="689">
        <v>25.83</v>
      </c>
      <c r="C1442" s="689">
        <v>27.26</v>
      </c>
      <c r="D1442" s="689">
        <v>26.24</v>
      </c>
      <c r="E1442" s="689">
        <v>25.27</v>
      </c>
      <c r="F1442" s="689">
        <v>26.21</v>
      </c>
      <c r="G1442" s="689">
        <v>28.53</v>
      </c>
      <c r="H1442" s="689">
        <v>25.36</v>
      </c>
      <c r="I1442" s="689">
        <v>23.41</v>
      </c>
      <c r="J1442" s="683">
        <v>23.78</v>
      </c>
      <c r="K1442" s="689">
        <v>25.69</v>
      </c>
      <c r="L1442" s="689">
        <v>29.09</v>
      </c>
      <c r="M1442" s="689">
        <v>26.03</v>
      </c>
      <c r="N1442" s="689">
        <v>28.04</v>
      </c>
      <c r="O1442" s="689">
        <v>27.31</v>
      </c>
      <c r="P1442" s="689">
        <v>27.27</v>
      </c>
      <c r="Q1442" s="689">
        <v>22.71</v>
      </c>
      <c r="R1442" s="676"/>
      <c r="S1442" s="694">
        <v>0.23958333333333334</v>
      </c>
      <c r="T1442" s="689">
        <f t="shared" si="99"/>
        <v>0</v>
      </c>
      <c r="U1442" s="689">
        <f t="shared" si="99"/>
        <v>0.45000000000000284</v>
      </c>
      <c r="V1442" s="689">
        <f t="shared" si="99"/>
        <v>0</v>
      </c>
      <c r="W1442" s="689">
        <f t="shared" si="98"/>
        <v>7.0000000000000284E-2</v>
      </c>
      <c r="X1442" s="689">
        <f t="shared" si="98"/>
        <v>0</v>
      </c>
      <c r="Y1442" s="689">
        <f t="shared" si="98"/>
        <v>4.00000000000027E-2</v>
      </c>
      <c r="Z1442" s="689">
        <f t="shared" si="98"/>
        <v>3.0000000000001137E-2</v>
      </c>
      <c r="AA1442" s="689">
        <f t="shared" si="98"/>
        <v>0.10000000000000142</v>
      </c>
      <c r="AB1442" s="683">
        <f t="shared" si="98"/>
        <v>0</v>
      </c>
      <c r="AC1442" s="689">
        <f t="shared" si="97"/>
        <v>8.9999999999999858E-2</v>
      </c>
      <c r="AD1442" s="689">
        <f t="shared" si="97"/>
        <v>0</v>
      </c>
      <c r="AE1442" s="689">
        <f t="shared" si="97"/>
        <v>0</v>
      </c>
      <c r="AF1442" s="689">
        <f t="shared" si="97"/>
        <v>0</v>
      </c>
      <c r="AG1442" s="689">
        <f t="shared" si="97"/>
        <v>5.9999999999998721E-2</v>
      </c>
      <c r="AH1442" s="689">
        <f t="shared" si="97"/>
        <v>0</v>
      </c>
      <c r="AI1442" s="689">
        <f t="shared" si="97"/>
        <v>0</v>
      </c>
      <c r="AJ1442" s="10"/>
      <c r="AK1442" s="10"/>
      <c r="AL1442" s="10"/>
      <c r="AM1442" s="10"/>
      <c r="AN1442" s="10"/>
      <c r="AO1442" s="10"/>
      <c r="AP1442" s="10"/>
      <c r="AQ1442" s="10"/>
      <c r="AR1442" s="10"/>
      <c r="AS1442" s="10"/>
      <c r="AT1442" s="10"/>
      <c r="AU1442" s="10"/>
      <c r="AV1442" s="10"/>
      <c r="AW1442" s="10"/>
      <c r="AX1442" s="10"/>
      <c r="AY1442" s="10"/>
      <c r="AZ1442" s="10"/>
      <c r="BA1442" s="10"/>
      <c r="BB1442" s="10"/>
      <c r="BC1442" s="10"/>
      <c r="BD1442" s="10"/>
      <c r="BE1442" s="173"/>
    </row>
    <row r="1443" spans="1:57">
      <c r="A1443" s="688">
        <v>0.24305555555555555</v>
      </c>
      <c r="B1443" s="689">
        <v>25.83</v>
      </c>
      <c r="C1443" s="689">
        <v>27.26</v>
      </c>
      <c r="D1443" s="689">
        <v>26.24</v>
      </c>
      <c r="E1443" s="689">
        <v>25.27</v>
      </c>
      <c r="F1443" s="689">
        <v>26.21</v>
      </c>
      <c r="G1443" s="689">
        <v>28.53</v>
      </c>
      <c r="H1443" s="689">
        <v>25.36</v>
      </c>
      <c r="I1443" s="689">
        <v>23.41</v>
      </c>
      <c r="J1443" s="683">
        <v>23.78</v>
      </c>
      <c r="K1443" s="689">
        <v>25.69</v>
      </c>
      <c r="L1443" s="689">
        <v>29.12</v>
      </c>
      <c r="M1443" s="689">
        <v>26.03</v>
      </c>
      <c r="N1443" s="689">
        <v>28.09</v>
      </c>
      <c r="O1443" s="689">
        <v>27.32</v>
      </c>
      <c r="P1443" s="689">
        <v>27.27</v>
      </c>
      <c r="Q1443" s="689">
        <v>22.71</v>
      </c>
      <c r="R1443" s="676"/>
      <c r="S1443" s="694">
        <v>0.24305555555555555</v>
      </c>
      <c r="T1443" s="689">
        <f t="shared" si="99"/>
        <v>0</v>
      </c>
      <c r="U1443" s="689">
        <f t="shared" si="99"/>
        <v>0</v>
      </c>
      <c r="V1443" s="689">
        <f t="shared" si="99"/>
        <v>0</v>
      </c>
      <c r="W1443" s="689">
        <f t="shared" si="98"/>
        <v>0</v>
      </c>
      <c r="X1443" s="689">
        <f t="shared" si="98"/>
        <v>0</v>
      </c>
      <c r="Y1443" s="689">
        <f t="shared" si="98"/>
        <v>0</v>
      </c>
      <c r="Z1443" s="689">
        <f t="shared" si="98"/>
        <v>0</v>
      </c>
      <c r="AA1443" s="689">
        <f t="shared" si="98"/>
        <v>0</v>
      </c>
      <c r="AB1443" s="683">
        <f t="shared" si="98"/>
        <v>0</v>
      </c>
      <c r="AC1443" s="689">
        <f t="shared" si="97"/>
        <v>0</v>
      </c>
      <c r="AD1443" s="689">
        <f t="shared" si="97"/>
        <v>3.0000000000001137E-2</v>
      </c>
      <c r="AE1443" s="689">
        <f t="shared" si="97"/>
        <v>0</v>
      </c>
      <c r="AF1443" s="689">
        <f t="shared" si="97"/>
        <v>5.0000000000000711E-2</v>
      </c>
      <c r="AG1443" s="689">
        <f t="shared" si="97"/>
        <v>1.0000000000001563E-2</v>
      </c>
      <c r="AH1443" s="689">
        <f t="shared" si="97"/>
        <v>0</v>
      </c>
      <c r="AI1443" s="689">
        <f t="shared" si="97"/>
        <v>0</v>
      </c>
      <c r="AJ1443" s="10"/>
      <c r="AK1443" s="10"/>
      <c r="AL1443" s="10"/>
      <c r="AM1443" s="10"/>
      <c r="AN1443" s="10"/>
      <c r="AO1443" s="10"/>
      <c r="AP1443" s="10"/>
      <c r="AQ1443" s="10"/>
      <c r="AR1443" s="10"/>
      <c r="AS1443" s="10"/>
      <c r="AT1443" s="10"/>
      <c r="AU1443" s="10"/>
      <c r="AV1443" s="10"/>
      <c r="AW1443" s="10"/>
      <c r="AX1443" s="10"/>
      <c r="AY1443" s="10"/>
      <c r="AZ1443" s="10"/>
      <c r="BA1443" s="10"/>
      <c r="BB1443" s="10"/>
      <c r="BC1443" s="10"/>
      <c r="BD1443" s="10"/>
      <c r="BE1443" s="173"/>
    </row>
    <row r="1444" spans="1:57" ht="16" thickBot="1">
      <c r="A1444" s="688">
        <v>0.24652777777777779</v>
      </c>
      <c r="B1444" s="689">
        <v>25.83</v>
      </c>
      <c r="C1444" s="689">
        <v>27.26</v>
      </c>
      <c r="D1444" s="689">
        <v>26.24</v>
      </c>
      <c r="E1444" s="689">
        <v>25.32</v>
      </c>
      <c r="F1444" s="689">
        <v>26.21</v>
      </c>
      <c r="G1444" s="689">
        <v>28.53</v>
      </c>
      <c r="H1444" s="689">
        <v>25.44</v>
      </c>
      <c r="I1444" s="689">
        <v>23.48</v>
      </c>
      <c r="J1444" s="683">
        <v>23.78</v>
      </c>
      <c r="K1444" s="689">
        <v>25.69</v>
      </c>
      <c r="L1444" s="689">
        <v>29.12</v>
      </c>
      <c r="M1444" s="689">
        <v>26.03</v>
      </c>
      <c r="N1444" s="689">
        <v>28.19</v>
      </c>
      <c r="O1444" s="689">
        <v>27.32</v>
      </c>
      <c r="P1444" s="689">
        <v>27.3</v>
      </c>
      <c r="Q1444" s="689">
        <v>22.71</v>
      </c>
      <c r="R1444" s="676"/>
      <c r="S1444" s="694">
        <v>0.24652777777777779</v>
      </c>
      <c r="T1444" s="689">
        <f t="shared" si="99"/>
        <v>0</v>
      </c>
      <c r="U1444" s="689">
        <f t="shared" si="99"/>
        <v>0</v>
      </c>
      <c r="V1444" s="689">
        <f t="shared" si="99"/>
        <v>0</v>
      </c>
      <c r="W1444" s="689">
        <f t="shared" si="98"/>
        <v>5.0000000000000711E-2</v>
      </c>
      <c r="X1444" s="689">
        <f t="shared" si="98"/>
        <v>0</v>
      </c>
      <c r="Y1444" s="689">
        <f t="shared" si="98"/>
        <v>0</v>
      </c>
      <c r="Z1444" s="689">
        <f t="shared" si="98"/>
        <v>8.0000000000001847E-2</v>
      </c>
      <c r="AA1444" s="689">
        <f t="shared" si="98"/>
        <v>7.0000000000000284E-2</v>
      </c>
      <c r="AB1444" s="683">
        <f t="shared" si="98"/>
        <v>0</v>
      </c>
      <c r="AC1444" s="689">
        <f t="shared" si="97"/>
        <v>0</v>
      </c>
      <c r="AD1444" s="689">
        <f t="shared" si="97"/>
        <v>0</v>
      </c>
      <c r="AE1444" s="689">
        <f t="shared" si="97"/>
        <v>0</v>
      </c>
      <c r="AF1444" s="689">
        <f t="shared" si="97"/>
        <v>0.10000000000000142</v>
      </c>
      <c r="AG1444" s="689">
        <f t="shared" si="97"/>
        <v>0</v>
      </c>
      <c r="AH1444" s="689">
        <f t="shared" si="97"/>
        <v>3.0000000000001137E-2</v>
      </c>
      <c r="AI1444" s="689">
        <f t="shared" si="97"/>
        <v>0</v>
      </c>
      <c r="AJ1444" s="10"/>
      <c r="AK1444" s="10"/>
      <c r="AL1444" s="10"/>
      <c r="AM1444" s="10"/>
      <c r="AN1444" s="10"/>
      <c r="AO1444" s="10"/>
      <c r="AP1444" s="10"/>
      <c r="AQ1444" s="10"/>
      <c r="AR1444" s="10"/>
      <c r="AS1444" s="10"/>
      <c r="AT1444" s="10"/>
      <c r="AU1444" s="10"/>
      <c r="AV1444" s="10"/>
      <c r="AW1444" s="10"/>
      <c r="AX1444" s="10"/>
      <c r="AY1444" s="10"/>
      <c r="AZ1444" s="10"/>
      <c r="BA1444" s="10"/>
      <c r="BB1444" s="10"/>
      <c r="BC1444" s="10"/>
      <c r="BD1444" s="10"/>
      <c r="BE1444" s="173"/>
    </row>
    <row r="1445" spans="1:57" ht="16" thickTop="1">
      <c r="A1445" s="693">
        <v>0.25</v>
      </c>
      <c r="B1445" s="685">
        <v>25.83</v>
      </c>
      <c r="C1445" s="685">
        <v>27.26</v>
      </c>
      <c r="D1445" s="685">
        <v>26.24</v>
      </c>
      <c r="E1445" s="685">
        <v>25.32</v>
      </c>
      <c r="F1445" s="685">
        <v>26.33</v>
      </c>
      <c r="G1445" s="685">
        <v>28.53</v>
      </c>
      <c r="H1445" s="685">
        <v>25.46</v>
      </c>
      <c r="I1445" s="685">
        <v>23.51</v>
      </c>
      <c r="J1445" s="686">
        <v>23.78</v>
      </c>
      <c r="K1445" s="685">
        <v>25.69</v>
      </c>
      <c r="L1445" s="685">
        <v>29.12</v>
      </c>
      <c r="M1445" s="685">
        <v>26.03</v>
      </c>
      <c r="N1445" s="685">
        <v>28.19</v>
      </c>
      <c r="O1445" s="685">
        <v>27.32</v>
      </c>
      <c r="P1445" s="685">
        <v>27.35</v>
      </c>
      <c r="Q1445" s="685">
        <v>22.71</v>
      </c>
      <c r="R1445" s="676"/>
      <c r="S1445" s="684">
        <v>0.25</v>
      </c>
      <c r="T1445" s="685">
        <f t="shared" si="99"/>
        <v>0</v>
      </c>
      <c r="U1445" s="685">
        <f t="shared" si="99"/>
        <v>0</v>
      </c>
      <c r="V1445" s="685">
        <f t="shared" si="99"/>
        <v>0</v>
      </c>
      <c r="W1445" s="685">
        <f t="shared" si="98"/>
        <v>0</v>
      </c>
      <c r="X1445" s="685">
        <f t="shared" si="98"/>
        <v>0.11999999999999744</v>
      </c>
      <c r="Y1445" s="685">
        <f t="shared" si="98"/>
        <v>0</v>
      </c>
      <c r="Z1445" s="685">
        <f t="shared" si="98"/>
        <v>1.9999999999999574E-2</v>
      </c>
      <c r="AA1445" s="685">
        <f t="shared" si="98"/>
        <v>3.0000000000001137E-2</v>
      </c>
      <c r="AB1445" s="686">
        <f t="shared" si="98"/>
        <v>0</v>
      </c>
      <c r="AC1445" s="685">
        <f t="shared" si="97"/>
        <v>0</v>
      </c>
      <c r="AD1445" s="685">
        <f t="shared" si="97"/>
        <v>0</v>
      </c>
      <c r="AE1445" s="685">
        <f t="shared" si="97"/>
        <v>0</v>
      </c>
      <c r="AF1445" s="685">
        <f t="shared" si="97"/>
        <v>0</v>
      </c>
      <c r="AG1445" s="685">
        <f t="shared" si="97"/>
        <v>0</v>
      </c>
      <c r="AH1445" s="685">
        <f t="shared" si="97"/>
        <v>5.0000000000000711E-2</v>
      </c>
      <c r="AI1445" s="685">
        <f t="shared" si="97"/>
        <v>0</v>
      </c>
      <c r="AJ1445" s="10"/>
      <c r="AK1445" s="10"/>
      <c r="AL1445" s="10"/>
      <c r="AM1445" s="10"/>
      <c r="AN1445" s="10"/>
      <c r="AO1445" s="10"/>
      <c r="AP1445" s="10"/>
      <c r="AQ1445" s="10"/>
      <c r="AR1445" s="10"/>
      <c r="AS1445" s="10"/>
      <c r="AT1445" s="10"/>
      <c r="AU1445" s="10"/>
      <c r="AV1445" s="10"/>
      <c r="AW1445" s="10"/>
      <c r="AX1445" s="10"/>
      <c r="AY1445" s="10"/>
      <c r="AZ1445" s="10"/>
      <c r="BA1445" s="10"/>
      <c r="BB1445" s="10"/>
      <c r="BC1445" s="10"/>
      <c r="BD1445" s="10"/>
      <c r="BE1445" s="173"/>
    </row>
    <row r="1446" spans="1:57">
      <c r="A1446" s="688">
        <v>0.25347222222222221</v>
      </c>
      <c r="B1446" s="689">
        <v>25.84</v>
      </c>
      <c r="C1446" s="689">
        <v>27.26</v>
      </c>
      <c r="D1446" s="689">
        <v>26.24</v>
      </c>
      <c r="E1446" s="689">
        <v>25.32</v>
      </c>
      <c r="F1446" s="689">
        <v>26.43</v>
      </c>
      <c r="G1446" s="689">
        <v>28.53</v>
      </c>
      <c r="H1446" s="689">
        <v>25.46</v>
      </c>
      <c r="I1446" s="689">
        <v>23.51</v>
      </c>
      <c r="J1446" s="683">
        <v>23.78</v>
      </c>
      <c r="K1446" s="689">
        <v>25.74</v>
      </c>
      <c r="L1446" s="689">
        <v>29.12</v>
      </c>
      <c r="M1446" s="689">
        <v>26.03</v>
      </c>
      <c r="N1446" s="689">
        <v>28.19</v>
      </c>
      <c r="O1446" s="689">
        <v>27.32</v>
      </c>
      <c r="P1446" s="689">
        <v>27.36</v>
      </c>
      <c r="Q1446" s="689">
        <v>22.83</v>
      </c>
      <c r="R1446" s="676"/>
      <c r="S1446" s="694">
        <v>0.25347222222222221</v>
      </c>
      <c r="T1446" s="689">
        <f t="shared" si="99"/>
        <v>1.0000000000001563E-2</v>
      </c>
      <c r="U1446" s="689">
        <f t="shared" si="99"/>
        <v>0</v>
      </c>
      <c r="V1446" s="689">
        <f t="shared" si="99"/>
        <v>0</v>
      </c>
      <c r="W1446" s="689">
        <f t="shared" si="98"/>
        <v>0</v>
      </c>
      <c r="X1446" s="689">
        <f t="shared" si="98"/>
        <v>0.10000000000000142</v>
      </c>
      <c r="Y1446" s="689">
        <f t="shared" si="98"/>
        <v>0</v>
      </c>
      <c r="Z1446" s="689">
        <f t="shared" si="98"/>
        <v>0</v>
      </c>
      <c r="AA1446" s="689">
        <f t="shared" si="98"/>
        <v>0</v>
      </c>
      <c r="AB1446" s="683">
        <f t="shared" si="98"/>
        <v>0</v>
      </c>
      <c r="AC1446" s="689">
        <f t="shared" si="97"/>
        <v>4.9999999999997158E-2</v>
      </c>
      <c r="AD1446" s="689">
        <f t="shared" si="97"/>
        <v>0</v>
      </c>
      <c r="AE1446" s="689">
        <f t="shared" si="97"/>
        <v>0</v>
      </c>
      <c r="AF1446" s="689">
        <f t="shared" si="97"/>
        <v>0</v>
      </c>
      <c r="AG1446" s="689">
        <f t="shared" si="97"/>
        <v>0</v>
      </c>
      <c r="AH1446" s="689">
        <f t="shared" si="97"/>
        <v>9.9999999999980105E-3</v>
      </c>
      <c r="AI1446" s="689">
        <f t="shared" si="97"/>
        <v>0.11999999999999744</v>
      </c>
      <c r="AJ1446" s="10"/>
      <c r="AK1446" s="10"/>
      <c r="AL1446" s="10"/>
      <c r="AM1446" s="10"/>
      <c r="AN1446" s="10"/>
      <c r="AO1446" s="10"/>
      <c r="AP1446" s="10"/>
      <c r="AQ1446" s="10"/>
      <c r="AR1446" s="10"/>
      <c r="AS1446" s="10"/>
      <c r="AT1446" s="10"/>
      <c r="AU1446" s="10"/>
      <c r="AV1446" s="10"/>
      <c r="AW1446" s="10"/>
      <c r="AX1446" s="10"/>
      <c r="AY1446" s="10"/>
      <c r="AZ1446" s="10"/>
      <c r="BA1446" s="10"/>
      <c r="BB1446" s="10"/>
      <c r="BC1446" s="10"/>
      <c r="BD1446" s="10"/>
      <c r="BE1446" s="173"/>
    </row>
    <row r="1447" spans="1:57">
      <c r="A1447" s="688">
        <v>0.25694444444444448</v>
      </c>
      <c r="B1447" s="689">
        <v>25.84</v>
      </c>
      <c r="C1447" s="689">
        <v>27.26</v>
      </c>
      <c r="D1447" s="689">
        <v>26.24</v>
      </c>
      <c r="E1447" s="689">
        <v>25.32</v>
      </c>
      <c r="F1447" s="689">
        <v>26.43</v>
      </c>
      <c r="G1447" s="689">
        <v>28.53</v>
      </c>
      <c r="H1447" s="689">
        <v>25.46</v>
      </c>
      <c r="I1447" s="689">
        <v>23.51</v>
      </c>
      <c r="J1447" s="683">
        <v>23.78</v>
      </c>
      <c r="K1447" s="689">
        <v>25.74</v>
      </c>
      <c r="L1447" s="689">
        <v>29.12</v>
      </c>
      <c r="M1447" s="689">
        <v>26.03</v>
      </c>
      <c r="N1447" s="689">
        <v>28.23</v>
      </c>
      <c r="O1447" s="689">
        <v>27.32</v>
      </c>
      <c r="P1447" s="689">
        <v>27.43</v>
      </c>
      <c r="Q1447" s="689">
        <v>22.83</v>
      </c>
      <c r="R1447" s="676"/>
      <c r="S1447" s="694">
        <v>0.25694444444444448</v>
      </c>
      <c r="T1447" s="689">
        <f t="shared" si="99"/>
        <v>0</v>
      </c>
      <c r="U1447" s="689">
        <f t="shared" si="99"/>
        <v>0</v>
      </c>
      <c r="V1447" s="689">
        <f t="shared" si="99"/>
        <v>0</v>
      </c>
      <c r="W1447" s="689">
        <f t="shared" si="98"/>
        <v>0</v>
      </c>
      <c r="X1447" s="689">
        <f t="shared" si="98"/>
        <v>0</v>
      </c>
      <c r="Y1447" s="689">
        <f t="shared" si="98"/>
        <v>0</v>
      </c>
      <c r="Z1447" s="689">
        <f t="shared" si="98"/>
        <v>0</v>
      </c>
      <c r="AA1447" s="689">
        <f t="shared" si="98"/>
        <v>0</v>
      </c>
      <c r="AB1447" s="683">
        <f t="shared" si="98"/>
        <v>0</v>
      </c>
      <c r="AC1447" s="689">
        <f t="shared" si="97"/>
        <v>0</v>
      </c>
      <c r="AD1447" s="689">
        <f t="shared" si="97"/>
        <v>0</v>
      </c>
      <c r="AE1447" s="689">
        <f t="shared" si="97"/>
        <v>0</v>
      </c>
      <c r="AF1447" s="689">
        <f t="shared" si="97"/>
        <v>3.9999999999999147E-2</v>
      </c>
      <c r="AG1447" s="689">
        <f t="shared" si="97"/>
        <v>0</v>
      </c>
      <c r="AH1447" s="689">
        <f t="shared" si="97"/>
        <v>7.0000000000000284E-2</v>
      </c>
      <c r="AI1447" s="689">
        <f t="shared" si="97"/>
        <v>0</v>
      </c>
      <c r="AJ1447" s="10"/>
      <c r="AK1447" s="10"/>
      <c r="AL1447" s="10"/>
      <c r="AM1447" s="10"/>
      <c r="AN1447" s="10"/>
      <c r="AO1447" s="10"/>
      <c r="AP1447" s="10"/>
      <c r="AQ1447" s="10"/>
      <c r="AR1447" s="10"/>
      <c r="AS1447" s="10"/>
      <c r="AT1447" s="10"/>
      <c r="AU1447" s="10"/>
      <c r="AV1447" s="10"/>
      <c r="AW1447" s="10"/>
      <c r="AX1447" s="10"/>
      <c r="AY1447" s="10"/>
      <c r="AZ1447" s="10"/>
      <c r="BA1447" s="10"/>
      <c r="BB1447" s="10"/>
      <c r="BC1447" s="10"/>
      <c r="BD1447" s="10"/>
      <c r="BE1447" s="173"/>
    </row>
    <row r="1448" spans="1:57">
      <c r="A1448" s="688">
        <v>0.26041666666666669</v>
      </c>
      <c r="B1448" s="689">
        <v>25.84</v>
      </c>
      <c r="C1448" s="689">
        <v>27.26</v>
      </c>
      <c r="D1448" s="689">
        <v>26.24</v>
      </c>
      <c r="E1448" s="689">
        <v>25.32</v>
      </c>
      <c r="F1448" s="689">
        <v>26.51</v>
      </c>
      <c r="G1448" s="689">
        <v>28.53</v>
      </c>
      <c r="H1448" s="689">
        <v>25.48</v>
      </c>
      <c r="I1448" s="689">
        <v>23.51</v>
      </c>
      <c r="J1448" s="683">
        <v>23.78</v>
      </c>
      <c r="K1448" s="689">
        <v>25.74</v>
      </c>
      <c r="L1448" s="689">
        <v>29.12</v>
      </c>
      <c r="M1448" s="689">
        <v>26.03</v>
      </c>
      <c r="N1448" s="689">
        <v>28.23</v>
      </c>
      <c r="O1448" s="689">
        <v>27.32</v>
      </c>
      <c r="P1448" s="689">
        <v>27.43</v>
      </c>
      <c r="Q1448" s="689">
        <v>22.83</v>
      </c>
      <c r="R1448" s="676"/>
      <c r="S1448" s="694">
        <v>0.26041666666666669</v>
      </c>
      <c r="T1448" s="689">
        <f t="shared" si="99"/>
        <v>0</v>
      </c>
      <c r="U1448" s="689">
        <f t="shared" si="99"/>
        <v>0</v>
      </c>
      <c r="V1448" s="689">
        <f t="shared" si="99"/>
        <v>0</v>
      </c>
      <c r="W1448" s="689">
        <f t="shared" si="98"/>
        <v>0</v>
      </c>
      <c r="X1448" s="689">
        <f t="shared" si="98"/>
        <v>8.0000000000001847E-2</v>
      </c>
      <c r="Y1448" s="689">
        <f t="shared" si="98"/>
        <v>0</v>
      </c>
      <c r="Z1448" s="689">
        <f t="shared" si="98"/>
        <v>1.9999999999999574E-2</v>
      </c>
      <c r="AA1448" s="689">
        <f t="shared" si="98"/>
        <v>0</v>
      </c>
      <c r="AB1448" s="683">
        <f t="shared" si="98"/>
        <v>0</v>
      </c>
      <c r="AC1448" s="689">
        <f t="shared" si="97"/>
        <v>0</v>
      </c>
      <c r="AD1448" s="689">
        <f t="shared" si="97"/>
        <v>0</v>
      </c>
      <c r="AE1448" s="689">
        <f t="shared" si="97"/>
        <v>0</v>
      </c>
      <c r="AF1448" s="689">
        <f t="shared" si="97"/>
        <v>0</v>
      </c>
      <c r="AG1448" s="689">
        <f t="shared" si="97"/>
        <v>0</v>
      </c>
      <c r="AH1448" s="689">
        <f t="shared" ref="AH1448:AI1456" si="100">P1448-P1447</f>
        <v>0</v>
      </c>
      <c r="AI1448" s="689">
        <f t="shared" si="100"/>
        <v>0</v>
      </c>
      <c r="AJ1448" s="10"/>
      <c r="AK1448" s="10"/>
      <c r="AL1448" s="10"/>
      <c r="AM1448" s="10"/>
      <c r="AN1448" s="10"/>
      <c r="AO1448" s="10"/>
      <c r="AP1448" s="10"/>
      <c r="AQ1448" s="10"/>
      <c r="AR1448" s="10"/>
      <c r="AS1448" s="10"/>
      <c r="AT1448" s="10"/>
      <c r="AU1448" s="10"/>
      <c r="AV1448" s="10"/>
      <c r="AW1448" s="10"/>
      <c r="AX1448" s="10"/>
      <c r="AY1448" s="10"/>
      <c r="AZ1448" s="10"/>
      <c r="BA1448" s="10"/>
      <c r="BB1448" s="10"/>
      <c r="BC1448" s="10"/>
      <c r="BD1448" s="10"/>
      <c r="BE1448" s="173"/>
    </row>
    <row r="1449" spans="1:57">
      <c r="A1449" s="688">
        <v>0.2638888888888889</v>
      </c>
      <c r="B1449" s="689">
        <v>25.84</v>
      </c>
      <c r="C1449" s="689">
        <v>27.27</v>
      </c>
      <c r="D1449" s="689">
        <v>26.24</v>
      </c>
      <c r="E1449" s="689">
        <v>25.32</v>
      </c>
      <c r="F1449" s="689">
        <v>26.51</v>
      </c>
      <c r="G1449" s="689">
        <v>28.53</v>
      </c>
      <c r="H1449" s="689">
        <v>25.6</v>
      </c>
      <c r="I1449" s="689">
        <v>23.51</v>
      </c>
      <c r="J1449" s="683">
        <v>23.78</v>
      </c>
      <c r="K1449" s="689">
        <v>25.74</v>
      </c>
      <c r="L1449" s="689">
        <v>29.12</v>
      </c>
      <c r="M1449" s="689">
        <v>26.03</v>
      </c>
      <c r="N1449" s="689">
        <v>28.23</v>
      </c>
      <c r="O1449" s="689">
        <v>27.32</v>
      </c>
      <c r="P1449" s="689">
        <v>27.43</v>
      </c>
      <c r="Q1449" s="689">
        <v>22.83</v>
      </c>
      <c r="R1449" s="676"/>
      <c r="S1449" s="694">
        <v>0.2638888888888889</v>
      </c>
      <c r="T1449" s="689">
        <f t="shared" si="99"/>
        <v>0</v>
      </c>
      <c r="U1449" s="689">
        <f t="shared" si="99"/>
        <v>9.9999999999980105E-3</v>
      </c>
      <c r="V1449" s="689">
        <f t="shared" si="99"/>
        <v>0</v>
      </c>
      <c r="W1449" s="689">
        <f t="shared" si="98"/>
        <v>0</v>
      </c>
      <c r="X1449" s="689">
        <f t="shared" si="98"/>
        <v>0</v>
      </c>
      <c r="Y1449" s="689">
        <f t="shared" si="98"/>
        <v>0</v>
      </c>
      <c r="Z1449" s="689">
        <f t="shared" si="98"/>
        <v>0.12000000000000099</v>
      </c>
      <c r="AA1449" s="689">
        <f t="shared" si="98"/>
        <v>0</v>
      </c>
      <c r="AB1449" s="683">
        <f t="shared" si="98"/>
        <v>0</v>
      </c>
      <c r="AC1449" s="689">
        <f t="shared" si="98"/>
        <v>0</v>
      </c>
      <c r="AD1449" s="689">
        <f t="shared" si="98"/>
        <v>0</v>
      </c>
      <c r="AE1449" s="689">
        <f t="shared" si="98"/>
        <v>0</v>
      </c>
      <c r="AF1449" s="689">
        <f t="shared" si="98"/>
        <v>0</v>
      </c>
      <c r="AG1449" s="689">
        <f t="shared" si="98"/>
        <v>0</v>
      </c>
      <c r="AH1449" s="689">
        <f t="shared" si="100"/>
        <v>0</v>
      </c>
      <c r="AI1449" s="689">
        <f t="shared" si="100"/>
        <v>0</v>
      </c>
      <c r="AJ1449" s="10"/>
      <c r="AK1449" s="10"/>
      <c r="AL1449" s="10"/>
      <c r="AM1449" s="10"/>
      <c r="AN1449" s="10"/>
      <c r="AO1449" s="10"/>
      <c r="AP1449" s="10"/>
      <c r="AQ1449" s="10"/>
      <c r="AR1449" s="10"/>
      <c r="AS1449" s="10"/>
      <c r="AT1449" s="10"/>
      <c r="AU1449" s="10"/>
      <c r="AV1449" s="10"/>
      <c r="AW1449" s="10"/>
      <c r="AX1449" s="10"/>
      <c r="AY1449" s="10"/>
      <c r="AZ1449" s="10"/>
      <c r="BA1449" s="10"/>
      <c r="BB1449" s="10"/>
      <c r="BC1449" s="10"/>
      <c r="BD1449" s="10"/>
      <c r="BE1449" s="173"/>
    </row>
    <row r="1450" spans="1:57">
      <c r="A1450" s="688">
        <v>0.2673611111111111</v>
      </c>
      <c r="B1450" s="689">
        <v>25.84</v>
      </c>
      <c r="C1450" s="689">
        <v>27.27</v>
      </c>
      <c r="D1450" s="689">
        <v>26.24</v>
      </c>
      <c r="E1450" s="689">
        <v>25.32</v>
      </c>
      <c r="F1450" s="689">
        <v>26.51</v>
      </c>
      <c r="G1450" s="689">
        <v>28.53</v>
      </c>
      <c r="H1450" s="689">
        <v>25.6</v>
      </c>
      <c r="I1450" s="689">
        <v>23.51</v>
      </c>
      <c r="J1450" s="683">
        <v>23.78</v>
      </c>
      <c r="K1450" s="689">
        <v>25.74</v>
      </c>
      <c r="L1450" s="689">
        <v>29.12</v>
      </c>
      <c r="M1450" s="689">
        <v>26.03</v>
      </c>
      <c r="N1450" s="689">
        <v>28.23</v>
      </c>
      <c r="O1450" s="689">
        <v>27.32</v>
      </c>
      <c r="P1450" s="689">
        <v>27.47</v>
      </c>
      <c r="Q1450" s="689">
        <v>23.16</v>
      </c>
      <c r="R1450" s="676"/>
      <c r="S1450" s="694">
        <v>0.2673611111111111</v>
      </c>
      <c r="T1450" s="689">
        <f t="shared" si="99"/>
        <v>0</v>
      </c>
      <c r="U1450" s="689">
        <f t="shared" si="99"/>
        <v>0</v>
      </c>
      <c r="V1450" s="689">
        <f t="shared" si="99"/>
        <v>0</v>
      </c>
      <c r="W1450" s="689">
        <f t="shared" si="98"/>
        <v>0</v>
      </c>
      <c r="X1450" s="689">
        <f t="shared" si="98"/>
        <v>0</v>
      </c>
      <c r="Y1450" s="689">
        <f t="shared" si="98"/>
        <v>0</v>
      </c>
      <c r="Z1450" s="689">
        <f t="shared" si="98"/>
        <v>0</v>
      </c>
      <c r="AA1450" s="689">
        <f t="shared" si="98"/>
        <v>0</v>
      </c>
      <c r="AB1450" s="683">
        <f t="shared" si="98"/>
        <v>0</v>
      </c>
      <c r="AC1450" s="689">
        <f t="shared" si="98"/>
        <v>0</v>
      </c>
      <c r="AD1450" s="689">
        <f t="shared" si="98"/>
        <v>0</v>
      </c>
      <c r="AE1450" s="689">
        <f t="shared" si="98"/>
        <v>0</v>
      </c>
      <c r="AF1450" s="689">
        <f t="shared" si="98"/>
        <v>0</v>
      </c>
      <c r="AG1450" s="689">
        <f t="shared" si="98"/>
        <v>0</v>
      </c>
      <c r="AH1450" s="689">
        <f t="shared" si="100"/>
        <v>3.9999999999999147E-2</v>
      </c>
      <c r="AI1450" s="689">
        <f t="shared" si="100"/>
        <v>0.33000000000000185</v>
      </c>
      <c r="AJ1450" s="10"/>
      <c r="AK1450" s="10"/>
      <c r="AL1450" s="10"/>
      <c r="AM1450" s="10"/>
      <c r="AN1450" s="10"/>
      <c r="AO1450" s="10"/>
      <c r="AP1450" s="10"/>
      <c r="AQ1450" s="10"/>
      <c r="AR1450" s="10"/>
      <c r="AS1450" s="10"/>
      <c r="AT1450" s="10"/>
      <c r="AU1450" s="10"/>
      <c r="AV1450" s="10"/>
      <c r="AW1450" s="10"/>
      <c r="AX1450" s="10"/>
      <c r="AY1450" s="10"/>
      <c r="AZ1450" s="10"/>
      <c r="BA1450" s="10"/>
      <c r="BB1450" s="10"/>
      <c r="BC1450" s="10"/>
      <c r="BD1450" s="10"/>
      <c r="BE1450" s="173"/>
    </row>
    <row r="1451" spans="1:57">
      <c r="A1451" s="688">
        <v>0.27083333333333331</v>
      </c>
      <c r="B1451" s="689">
        <v>25.84</v>
      </c>
      <c r="C1451" s="689">
        <v>27.27</v>
      </c>
      <c r="D1451" s="689">
        <v>26.25</v>
      </c>
      <c r="E1451" s="689">
        <v>25.32</v>
      </c>
      <c r="F1451" s="689">
        <v>26.51</v>
      </c>
      <c r="G1451" s="689">
        <v>28.53</v>
      </c>
      <c r="H1451" s="689">
        <v>25.6</v>
      </c>
      <c r="I1451" s="689">
        <v>23.51</v>
      </c>
      <c r="J1451" s="683">
        <v>23.78</v>
      </c>
      <c r="K1451" s="689">
        <v>25.74</v>
      </c>
      <c r="L1451" s="689">
        <v>29.12</v>
      </c>
      <c r="M1451" s="689">
        <v>26.03</v>
      </c>
      <c r="N1451" s="689">
        <v>28.23</v>
      </c>
      <c r="O1451" s="689">
        <v>27.32</v>
      </c>
      <c r="P1451" s="689">
        <v>27.47</v>
      </c>
      <c r="Q1451" s="689">
        <v>23.19</v>
      </c>
      <c r="R1451" s="676"/>
      <c r="S1451" s="694">
        <v>0.27083333333333331</v>
      </c>
      <c r="T1451" s="689">
        <f t="shared" si="99"/>
        <v>0</v>
      </c>
      <c r="U1451" s="689">
        <f t="shared" si="99"/>
        <v>0</v>
      </c>
      <c r="V1451" s="689">
        <f t="shared" si="99"/>
        <v>1.0000000000001563E-2</v>
      </c>
      <c r="W1451" s="689">
        <f t="shared" si="98"/>
        <v>0</v>
      </c>
      <c r="X1451" s="689">
        <f t="shared" si="98"/>
        <v>0</v>
      </c>
      <c r="Y1451" s="689">
        <f t="shared" si="98"/>
        <v>0</v>
      </c>
      <c r="Z1451" s="689">
        <f t="shared" si="98"/>
        <v>0</v>
      </c>
      <c r="AA1451" s="689">
        <f t="shared" si="98"/>
        <v>0</v>
      </c>
      <c r="AB1451" s="683">
        <f t="shared" si="98"/>
        <v>0</v>
      </c>
      <c r="AC1451" s="689">
        <f t="shared" si="98"/>
        <v>0</v>
      </c>
      <c r="AD1451" s="689">
        <f t="shared" si="98"/>
        <v>0</v>
      </c>
      <c r="AE1451" s="689">
        <f t="shared" si="98"/>
        <v>0</v>
      </c>
      <c r="AF1451" s="689">
        <f t="shared" si="98"/>
        <v>0</v>
      </c>
      <c r="AG1451" s="689">
        <f t="shared" si="98"/>
        <v>0</v>
      </c>
      <c r="AH1451" s="689">
        <f t="shared" si="100"/>
        <v>0</v>
      </c>
      <c r="AI1451" s="689">
        <f t="shared" si="100"/>
        <v>3.0000000000001137E-2</v>
      </c>
      <c r="AJ1451" s="10"/>
      <c r="AK1451" s="10"/>
      <c r="AL1451" s="10"/>
      <c r="AM1451" s="10"/>
      <c r="AN1451" s="10"/>
      <c r="AO1451" s="10"/>
      <c r="AP1451" s="10"/>
      <c r="AQ1451" s="10"/>
      <c r="AR1451" s="10"/>
      <c r="AS1451" s="10"/>
      <c r="AT1451" s="10"/>
      <c r="AU1451" s="10"/>
      <c r="AV1451" s="10"/>
      <c r="AW1451" s="10"/>
      <c r="AX1451" s="10"/>
      <c r="AY1451" s="10"/>
      <c r="AZ1451" s="10"/>
      <c r="BA1451" s="10"/>
      <c r="BB1451" s="10"/>
      <c r="BC1451" s="10"/>
      <c r="BD1451" s="10"/>
      <c r="BE1451" s="173"/>
    </row>
    <row r="1452" spans="1:57">
      <c r="A1452" s="688">
        <v>0.27430555555555552</v>
      </c>
      <c r="B1452" s="689">
        <v>25.84</v>
      </c>
      <c r="C1452" s="689">
        <v>27.27</v>
      </c>
      <c r="D1452" s="689">
        <v>26.25</v>
      </c>
      <c r="E1452" s="689">
        <v>25.32</v>
      </c>
      <c r="F1452" s="689">
        <v>26.51</v>
      </c>
      <c r="G1452" s="689">
        <v>28.53</v>
      </c>
      <c r="H1452" s="689">
        <v>25.6</v>
      </c>
      <c r="I1452" s="689">
        <v>23.51</v>
      </c>
      <c r="J1452" s="683">
        <v>23.78</v>
      </c>
      <c r="K1452" s="689">
        <v>25.74</v>
      </c>
      <c r="L1452" s="689">
        <v>29.12</v>
      </c>
      <c r="M1452" s="689">
        <v>26.03</v>
      </c>
      <c r="N1452" s="689">
        <v>28.23</v>
      </c>
      <c r="O1452" s="689">
        <v>27.42</v>
      </c>
      <c r="P1452" s="689">
        <v>27.47</v>
      </c>
      <c r="Q1452" s="689">
        <v>23.19</v>
      </c>
      <c r="R1452" s="676"/>
      <c r="S1452" s="694">
        <v>0.27430555555555552</v>
      </c>
      <c r="T1452" s="689">
        <f t="shared" si="99"/>
        <v>0</v>
      </c>
      <c r="U1452" s="689">
        <f t="shared" si="99"/>
        <v>0</v>
      </c>
      <c r="V1452" s="689">
        <f t="shared" si="99"/>
        <v>0</v>
      </c>
      <c r="W1452" s="689">
        <f t="shared" si="98"/>
        <v>0</v>
      </c>
      <c r="X1452" s="689">
        <f t="shared" si="98"/>
        <v>0</v>
      </c>
      <c r="Y1452" s="689">
        <f t="shared" si="98"/>
        <v>0</v>
      </c>
      <c r="Z1452" s="689">
        <f t="shared" si="98"/>
        <v>0</v>
      </c>
      <c r="AA1452" s="689">
        <f t="shared" si="98"/>
        <v>0</v>
      </c>
      <c r="AB1452" s="683">
        <f t="shared" si="98"/>
        <v>0</v>
      </c>
      <c r="AC1452" s="689">
        <f t="shared" si="98"/>
        <v>0</v>
      </c>
      <c r="AD1452" s="689">
        <f t="shared" si="98"/>
        <v>0</v>
      </c>
      <c r="AE1452" s="689">
        <f t="shared" si="98"/>
        <v>0</v>
      </c>
      <c r="AF1452" s="689">
        <f t="shared" si="98"/>
        <v>0</v>
      </c>
      <c r="AG1452" s="689">
        <f t="shared" si="98"/>
        <v>0.10000000000000142</v>
      </c>
      <c r="AH1452" s="689">
        <f t="shared" si="100"/>
        <v>0</v>
      </c>
      <c r="AI1452" s="689">
        <f t="shared" si="100"/>
        <v>0</v>
      </c>
      <c r="AJ1452" s="10"/>
      <c r="AK1452" s="10"/>
      <c r="AL1452" s="10"/>
      <c r="AM1452" s="10"/>
      <c r="AN1452" s="10"/>
      <c r="AO1452" s="10"/>
      <c r="AP1452" s="10"/>
      <c r="AQ1452" s="10"/>
      <c r="AR1452" s="10"/>
      <c r="AS1452" s="10"/>
      <c r="AT1452" s="10"/>
      <c r="AU1452" s="10"/>
      <c r="AV1452" s="10"/>
      <c r="AW1452" s="10"/>
      <c r="AX1452" s="10"/>
      <c r="AY1452" s="10"/>
      <c r="AZ1452" s="10"/>
      <c r="BA1452" s="10"/>
      <c r="BB1452" s="10"/>
      <c r="BC1452" s="10"/>
      <c r="BD1452" s="10"/>
      <c r="BE1452" s="173"/>
    </row>
    <row r="1453" spans="1:57">
      <c r="A1453" s="688">
        <v>0.27777777777777779</v>
      </c>
      <c r="B1453" s="689">
        <v>25.84</v>
      </c>
      <c r="C1453" s="689">
        <v>27.27</v>
      </c>
      <c r="D1453" s="689">
        <v>26.25</v>
      </c>
      <c r="E1453" s="689">
        <v>25.32</v>
      </c>
      <c r="F1453" s="689">
        <v>26.51</v>
      </c>
      <c r="G1453" s="689">
        <v>28.53</v>
      </c>
      <c r="H1453" s="689">
        <v>25.6</v>
      </c>
      <c r="I1453" s="689">
        <v>23.51</v>
      </c>
      <c r="J1453" s="683">
        <v>23.78</v>
      </c>
      <c r="K1453" s="689">
        <v>25.86</v>
      </c>
      <c r="L1453" s="689">
        <v>29.12</v>
      </c>
      <c r="M1453" s="689">
        <v>26.06</v>
      </c>
      <c r="N1453" s="689">
        <v>28.23</v>
      </c>
      <c r="O1453" s="689">
        <v>27.42</v>
      </c>
      <c r="P1453" s="689">
        <v>27.47</v>
      </c>
      <c r="Q1453" s="689">
        <v>23.19</v>
      </c>
      <c r="R1453" s="676"/>
      <c r="S1453" s="694">
        <v>0.27777777777777779</v>
      </c>
      <c r="T1453" s="689">
        <f t="shared" si="99"/>
        <v>0</v>
      </c>
      <c r="U1453" s="689">
        <f t="shared" si="99"/>
        <v>0</v>
      </c>
      <c r="V1453" s="689">
        <f t="shared" si="99"/>
        <v>0</v>
      </c>
      <c r="W1453" s="689">
        <f t="shared" si="98"/>
        <v>0</v>
      </c>
      <c r="X1453" s="689">
        <f t="shared" si="98"/>
        <v>0</v>
      </c>
      <c r="Y1453" s="689">
        <f t="shared" si="98"/>
        <v>0</v>
      </c>
      <c r="Z1453" s="689">
        <f t="shared" si="98"/>
        <v>0</v>
      </c>
      <c r="AA1453" s="689">
        <f t="shared" si="98"/>
        <v>0</v>
      </c>
      <c r="AB1453" s="683">
        <f t="shared" si="98"/>
        <v>0</v>
      </c>
      <c r="AC1453" s="689">
        <f t="shared" si="98"/>
        <v>0.12000000000000099</v>
      </c>
      <c r="AD1453" s="689">
        <f t="shared" si="98"/>
        <v>0</v>
      </c>
      <c r="AE1453" s="689">
        <f t="shared" si="98"/>
        <v>2.9999999999997584E-2</v>
      </c>
      <c r="AF1453" s="689">
        <f t="shared" si="98"/>
        <v>0</v>
      </c>
      <c r="AG1453" s="689">
        <f t="shared" si="98"/>
        <v>0</v>
      </c>
      <c r="AH1453" s="689">
        <f t="shared" si="100"/>
        <v>0</v>
      </c>
      <c r="AI1453" s="689">
        <f t="shared" si="100"/>
        <v>0</v>
      </c>
      <c r="AJ1453" s="10"/>
      <c r="AK1453" s="10"/>
      <c r="AL1453" s="10"/>
      <c r="AM1453" s="10"/>
      <c r="AN1453" s="10"/>
      <c r="AO1453" s="10"/>
      <c r="AP1453" s="10"/>
      <c r="AQ1453" s="10"/>
      <c r="AR1453" s="10"/>
      <c r="AS1453" s="10"/>
      <c r="AT1453" s="10"/>
      <c r="AU1453" s="10"/>
      <c r="AV1453" s="10"/>
      <c r="AW1453" s="10"/>
      <c r="AX1453" s="10"/>
      <c r="AY1453" s="10"/>
      <c r="AZ1453" s="10"/>
      <c r="BA1453" s="10"/>
      <c r="BB1453" s="10"/>
      <c r="BC1453" s="10"/>
      <c r="BD1453" s="10"/>
      <c r="BE1453" s="173"/>
    </row>
    <row r="1454" spans="1:57">
      <c r="A1454" s="688">
        <v>0.28125</v>
      </c>
      <c r="B1454" s="689">
        <v>25.84</v>
      </c>
      <c r="C1454" s="689">
        <v>27.27</v>
      </c>
      <c r="D1454" s="689">
        <v>26.25</v>
      </c>
      <c r="E1454" s="689">
        <v>25.32</v>
      </c>
      <c r="F1454" s="689">
        <v>26.51</v>
      </c>
      <c r="G1454" s="689">
        <v>28.53</v>
      </c>
      <c r="H1454" s="689">
        <v>25.6</v>
      </c>
      <c r="I1454" s="689">
        <v>23.51</v>
      </c>
      <c r="J1454" s="683">
        <v>23.78</v>
      </c>
      <c r="K1454" s="689">
        <v>25.86</v>
      </c>
      <c r="L1454" s="689">
        <v>29.12</v>
      </c>
      <c r="M1454" s="689">
        <v>26.06</v>
      </c>
      <c r="N1454" s="689">
        <v>28.23</v>
      </c>
      <c r="O1454" s="689">
        <v>27.42</v>
      </c>
      <c r="P1454" s="689">
        <v>27.47</v>
      </c>
      <c r="Q1454" s="689">
        <v>23.24</v>
      </c>
      <c r="R1454" s="676"/>
      <c r="S1454" s="694">
        <v>0.28125</v>
      </c>
      <c r="T1454" s="689">
        <f t="shared" si="99"/>
        <v>0</v>
      </c>
      <c r="U1454" s="689">
        <f t="shared" si="99"/>
        <v>0</v>
      </c>
      <c r="V1454" s="689">
        <f t="shared" si="99"/>
        <v>0</v>
      </c>
      <c r="W1454" s="689">
        <f t="shared" si="98"/>
        <v>0</v>
      </c>
      <c r="X1454" s="689">
        <f t="shared" si="98"/>
        <v>0</v>
      </c>
      <c r="Y1454" s="689">
        <f t="shared" ref="Y1454:AG1456" si="101">G1454-G1453</f>
        <v>0</v>
      </c>
      <c r="Z1454" s="689">
        <f t="shared" si="101"/>
        <v>0</v>
      </c>
      <c r="AA1454" s="689">
        <f t="shared" si="101"/>
        <v>0</v>
      </c>
      <c r="AB1454" s="683">
        <f t="shared" si="101"/>
        <v>0</v>
      </c>
      <c r="AC1454" s="689">
        <f t="shared" si="101"/>
        <v>0</v>
      </c>
      <c r="AD1454" s="689">
        <f t="shared" si="101"/>
        <v>0</v>
      </c>
      <c r="AE1454" s="689">
        <f t="shared" si="101"/>
        <v>0</v>
      </c>
      <c r="AF1454" s="689">
        <f t="shared" si="101"/>
        <v>0</v>
      </c>
      <c r="AG1454" s="689">
        <f t="shared" si="101"/>
        <v>0</v>
      </c>
      <c r="AH1454" s="689">
        <f t="shared" si="100"/>
        <v>0</v>
      </c>
      <c r="AI1454" s="689">
        <f t="shared" si="100"/>
        <v>4.9999999999997158E-2</v>
      </c>
      <c r="AJ1454" s="10"/>
      <c r="AK1454" s="10"/>
      <c r="AL1454" s="10"/>
      <c r="AM1454" s="10"/>
      <c r="AN1454" s="10"/>
      <c r="AO1454" s="10"/>
      <c r="AP1454" s="10"/>
      <c r="AQ1454" s="10"/>
      <c r="AR1454" s="10"/>
      <c r="AS1454" s="10"/>
      <c r="AT1454" s="10"/>
      <c r="AU1454" s="10"/>
      <c r="AV1454" s="10"/>
      <c r="AW1454" s="10"/>
      <c r="AX1454" s="10"/>
      <c r="AY1454" s="10"/>
      <c r="AZ1454" s="10"/>
      <c r="BA1454" s="10"/>
      <c r="BB1454" s="10"/>
      <c r="BC1454" s="10"/>
      <c r="BD1454" s="10"/>
      <c r="BE1454" s="173"/>
    </row>
    <row r="1455" spans="1:57">
      <c r="A1455" s="688">
        <v>0.28472222222222221</v>
      </c>
      <c r="B1455" s="689">
        <v>25.84</v>
      </c>
      <c r="C1455" s="689">
        <v>27.27</v>
      </c>
      <c r="D1455" s="689">
        <v>26.25</v>
      </c>
      <c r="E1455" s="689">
        <v>25.32</v>
      </c>
      <c r="F1455" s="689">
        <v>26.51</v>
      </c>
      <c r="G1455" s="689">
        <v>28.53</v>
      </c>
      <c r="H1455" s="689">
        <v>25.6</v>
      </c>
      <c r="I1455" s="689">
        <v>23.58</v>
      </c>
      <c r="J1455" s="683">
        <v>23.78</v>
      </c>
      <c r="K1455" s="689">
        <v>25.86</v>
      </c>
      <c r="L1455" s="689">
        <v>29.12</v>
      </c>
      <c r="M1455" s="689">
        <v>26.16</v>
      </c>
      <c r="N1455" s="689">
        <v>28.23</v>
      </c>
      <c r="O1455" s="689">
        <v>27.42</v>
      </c>
      <c r="P1455" s="689">
        <v>27.47</v>
      </c>
      <c r="Q1455" s="689">
        <v>23.24</v>
      </c>
      <c r="R1455" s="676"/>
      <c r="S1455" s="694">
        <v>0.28472222222222221</v>
      </c>
      <c r="T1455" s="689">
        <f t="shared" si="99"/>
        <v>0</v>
      </c>
      <c r="U1455" s="689">
        <f t="shared" si="99"/>
        <v>0</v>
      </c>
      <c r="V1455" s="689">
        <f t="shared" si="99"/>
        <v>0</v>
      </c>
      <c r="W1455" s="689">
        <f>E1455-E1454</f>
        <v>0</v>
      </c>
      <c r="X1455" s="689">
        <f>F1455-F1454</f>
        <v>0</v>
      </c>
      <c r="Y1455" s="689">
        <f t="shared" si="101"/>
        <v>0</v>
      </c>
      <c r="Z1455" s="689">
        <f t="shared" si="101"/>
        <v>0</v>
      </c>
      <c r="AA1455" s="689">
        <f t="shared" si="101"/>
        <v>6.9999999999996732E-2</v>
      </c>
      <c r="AB1455" s="683">
        <f t="shared" si="101"/>
        <v>0</v>
      </c>
      <c r="AC1455" s="689">
        <f t="shared" si="101"/>
        <v>0</v>
      </c>
      <c r="AD1455" s="689">
        <f t="shared" si="101"/>
        <v>0</v>
      </c>
      <c r="AE1455" s="689">
        <f t="shared" si="101"/>
        <v>0.10000000000000142</v>
      </c>
      <c r="AF1455" s="689">
        <f t="shared" si="101"/>
        <v>0</v>
      </c>
      <c r="AG1455" s="689">
        <f t="shared" si="101"/>
        <v>0</v>
      </c>
      <c r="AH1455" s="689">
        <f t="shared" si="100"/>
        <v>0</v>
      </c>
      <c r="AI1455" s="689">
        <f t="shared" si="100"/>
        <v>0</v>
      </c>
      <c r="AJ1455" s="10"/>
      <c r="AK1455" s="10"/>
      <c r="AL1455" s="10"/>
      <c r="AM1455" s="10"/>
      <c r="AN1455" s="10"/>
      <c r="AO1455" s="10"/>
      <c r="AP1455" s="10"/>
      <c r="AQ1455" s="10"/>
      <c r="AR1455" s="10"/>
      <c r="AS1455" s="10"/>
      <c r="AT1455" s="10"/>
      <c r="AU1455" s="10"/>
      <c r="AV1455" s="10"/>
      <c r="AW1455" s="10"/>
      <c r="AX1455" s="10"/>
      <c r="AY1455" s="10"/>
      <c r="AZ1455" s="10"/>
      <c r="BA1455" s="10"/>
      <c r="BB1455" s="10"/>
      <c r="BC1455" s="10"/>
      <c r="BD1455" s="10"/>
      <c r="BE1455" s="173"/>
    </row>
    <row r="1456" spans="1:57">
      <c r="A1456" s="688">
        <v>0.28819444444444448</v>
      </c>
      <c r="B1456" s="689">
        <v>25.84</v>
      </c>
      <c r="C1456" s="689">
        <v>27.27</v>
      </c>
      <c r="D1456" s="689">
        <v>26.25</v>
      </c>
      <c r="E1456" s="689">
        <v>25.32</v>
      </c>
      <c r="F1456" s="689">
        <v>26.51</v>
      </c>
      <c r="G1456" s="689">
        <v>28.53</v>
      </c>
      <c r="H1456" s="689">
        <v>25.6</v>
      </c>
      <c r="I1456" s="689">
        <v>23.63</v>
      </c>
      <c r="J1456" s="683">
        <v>23.78</v>
      </c>
      <c r="K1456" s="689">
        <v>25.86</v>
      </c>
      <c r="L1456" s="689">
        <v>29.12</v>
      </c>
      <c r="M1456" s="689">
        <v>26.26</v>
      </c>
      <c r="N1456" s="689">
        <v>28.23</v>
      </c>
      <c r="O1456" s="689">
        <v>27.42</v>
      </c>
      <c r="P1456" s="689">
        <v>27.47</v>
      </c>
      <c r="Q1456" s="689">
        <v>23.24</v>
      </c>
      <c r="R1456" s="676"/>
      <c r="S1456" s="694">
        <v>0.28819444444444448</v>
      </c>
      <c r="T1456" s="689">
        <f t="shared" si="99"/>
        <v>0</v>
      </c>
      <c r="U1456" s="689">
        <f t="shared" si="99"/>
        <v>0</v>
      </c>
      <c r="V1456" s="689">
        <f t="shared" si="99"/>
        <v>0</v>
      </c>
      <c r="W1456" s="689">
        <f>E1456-E1455</f>
        <v>0</v>
      </c>
      <c r="X1456" s="689">
        <f>F1456-F1455</f>
        <v>0</v>
      </c>
      <c r="Y1456" s="689">
        <f t="shared" si="101"/>
        <v>0</v>
      </c>
      <c r="Z1456" s="689">
        <f t="shared" si="101"/>
        <v>0</v>
      </c>
      <c r="AA1456" s="689">
        <f t="shared" si="101"/>
        <v>5.0000000000000711E-2</v>
      </c>
      <c r="AB1456" s="683">
        <f t="shared" si="101"/>
        <v>0</v>
      </c>
      <c r="AC1456" s="689">
        <f t="shared" si="101"/>
        <v>0</v>
      </c>
      <c r="AD1456" s="689">
        <f t="shared" si="101"/>
        <v>0</v>
      </c>
      <c r="AE1456" s="689">
        <f t="shared" si="101"/>
        <v>0.10000000000000142</v>
      </c>
      <c r="AF1456" s="689">
        <f t="shared" si="101"/>
        <v>0</v>
      </c>
      <c r="AG1456" s="689">
        <f t="shared" si="101"/>
        <v>0</v>
      </c>
      <c r="AH1456" s="689">
        <f t="shared" si="100"/>
        <v>0</v>
      </c>
      <c r="AI1456" s="689">
        <f t="shared" si="100"/>
        <v>0</v>
      </c>
      <c r="AJ1456" s="10"/>
      <c r="AK1456" s="10"/>
      <c r="AL1456" s="10"/>
      <c r="AM1456" s="10"/>
      <c r="AN1456" s="10"/>
      <c r="AO1456" s="10"/>
      <c r="AP1456" s="10"/>
      <c r="AQ1456" s="10"/>
      <c r="AR1456" s="10"/>
      <c r="AS1456" s="10"/>
      <c r="AT1456" s="10"/>
      <c r="AU1456" s="10"/>
      <c r="AV1456" s="10"/>
      <c r="AW1456" s="10"/>
      <c r="AX1456" s="10"/>
      <c r="AY1456" s="10"/>
      <c r="AZ1456" s="10"/>
      <c r="BA1456" s="10"/>
      <c r="BB1456" s="10"/>
      <c r="BC1456" s="10"/>
      <c r="BD1456" s="10"/>
      <c r="BE1456" s="173"/>
    </row>
    <row r="1457" spans="1:57">
      <c r="A1457" s="232"/>
      <c r="B1457" s="10"/>
      <c r="C1457" s="10"/>
      <c r="D1457" s="10"/>
      <c r="E1457" s="10"/>
      <c r="F1457" s="10"/>
      <c r="G1457" s="10"/>
      <c r="H1457" s="10"/>
      <c r="I1457" s="10"/>
      <c r="J1457" s="10"/>
      <c r="K1457" s="10"/>
      <c r="L1457" s="10"/>
      <c r="M1457" s="10"/>
      <c r="N1457" s="10"/>
      <c r="O1457" s="10"/>
      <c r="P1457" s="10"/>
      <c r="Q1457" s="10"/>
      <c r="R1457" s="10"/>
      <c r="S1457" s="10"/>
      <c r="T1457" s="10"/>
      <c r="U1457" s="10"/>
      <c r="V1457" s="10"/>
      <c r="W1457" s="10"/>
      <c r="X1457" s="10"/>
      <c r="Y1457" s="10"/>
      <c r="Z1457" s="10"/>
      <c r="AA1457" s="10"/>
      <c r="AB1457" s="13"/>
      <c r="AC1457" s="10"/>
      <c r="AD1457" s="10"/>
      <c r="AE1457" s="10"/>
      <c r="AF1457" s="10"/>
      <c r="AG1457" s="10"/>
      <c r="AH1457" s="10"/>
      <c r="AI1457" s="10"/>
      <c r="AJ1457" s="10"/>
      <c r="AK1457" s="10"/>
      <c r="AL1457" s="10"/>
      <c r="AM1457" s="10"/>
      <c r="AN1457" s="10"/>
      <c r="AO1457" s="10"/>
      <c r="AP1457" s="10"/>
      <c r="AQ1457" s="10"/>
      <c r="AR1457" s="10"/>
      <c r="AS1457" s="10"/>
      <c r="AT1457" s="10"/>
      <c r="AU1457" s="10"/>
      <c r="AV1457" s="10"/>
      <c r="AW1457" s="10"/>
      <c r="AX1457" s="10"/>
      <c r="AY1457" s="10"/>
      <c r="AZ1457" s="10"/>
      <c r="BA1457" s="10"/>
      <c r="BB1457" s="10"/>
      <c r="BC1457" s="10"/>
      <c r="BD1457" s="10"/>
      <c r="BE1457" s="173"/>
    </row>
    <row r="1458" spans="1:57">
      <c r="A1458" s="232"/>
      <c r="B1458" s="10"/>
      <c r="C1458" s="10"/>
      <c r="D1458" s="10"/>
      <c r="E1458" s="10"/>
      <c r="F1458" s="10"/>
      <c r="G1458" s="10"/>
      <c r="H1458" s="10"/>
      <c r="I1458" s="10"/>
      <c r="J1458" s="10"/>
      <c r="K1458" s="10"/>
      <c r="L1458" s="10"/>
      <c r="M1458" s="10"/>
      <c r="N1458" s="10"/>
      <c r="O1458" s="10"/>
      <c r="P1458" s="10"/>
      <c r="Q1458" s="10"/>
      <c r="R1458" s="10"/>
      <c r="S1458" s="10"/>
      <c r="T1458" s="10"/>
      <c r="U1458" s="10"/>
      <c r="V1458" s="10"/>
      <c r="W1458" s="10"/>
      <c r="X1458" s="10"/>
      <c r="Y1458" s="10"/>
      <c r="Z1458" s="10"/>
      <c r="AA1458" s="10"/>
      <c r="AB1458" s="10"/>
      <c r="AC1458" s="10"/>
      <c r="AD1458" s="10"/>
      <c r="AE1458" s="10"/>
      <c r="AF1458" s="10"/>
      <c r="AG1458" s="10"/>
      <c r="AH1458" s="10"/>
      <c r="AI1458" s="10"/>
      <c r="AJ1458" s="10"/>
      <c r="AK1458" s="10"/>
      <c r="AL1458" s="10"/>
      <c r="AM1458" s="10"/>
      <c r="AN1458" s="10"/>
      <c r="AO1458" s="10"/>
      <c r="AP1458" s="10"/>
      <c r="AQ1458" s="10"/>
      <c r="AR1458" s="10"/>
      <c r="AS1458" s="10"/>
      <c r="AT1458" s="10"/>
      <c r="AU1458" s="10"/>
      <c r="AV1458" s="10"/>
      <c r="AW1458" s="10"/>
      <c r="AX1458" s="10"/>
      <c r="AY1458" s="10"/>
      <c r="AZ1458" s="10"/>
      <c r="BA1458" s="10"/>
      <c r="BB1458" s="10"/>
      <c r="BC1458" s="10"/>
      <c r="BD1458" s="10"/>
      <c r="BE1458" s="173"/>
    </row>
    <row r="1459" spans="1:57">
      <c r="A1459" s="232"/>
      <c r="B1459" s="10"/>
      <c r="C1459" s="10"/>
      <c r="D1459" s="10"/>
      <c r="E1459" s="10"/>
      <c r="F1459" s="10"/>
      <c r="G1459" s="10"/>
      <c r="H1459" s="10"/>
      <c r="I1459" s="10"/>
      <c r="J1459" s="10"/>
      <c r="K1459" s="10"/>
      <c r="L1459" s="10"/>
      <c r="M1459" s="10"/>
      <c r="N1459" s="10"/>
      <c r="O1459" s="10"/>
      <c r="P1459" s="10"/>
      <c r="Q1459" s="10"/>
      <c r="R1459" s="10"/>
      <c r="S1459" s="10"/>
      <c r="T1459" s="10"/>
      <c r="U1459" s="10"/>
      <c r="V1459" s="10"/>
      <c r="W1459" s="10"/>
      <c r="X1459" s="10"/>
      <c r="Y1459" s="10"/>
      <c r="Z1459" s="10"/>
      <c r="AA1459" s="10"/>
      <c r="AB1459" s="10"/>
      <c r="AC1459" s="10"/>
      <c r="AD1459" s="10"/>
      <c r="AE1459" s="10"/>
      <c r="AF1459" s="10"/>
      <c r="AG1459" s="10"/>
      <c r="AH1459" s="10"/>
      <c r="AI1459" s="10"/>
      <c r="AJ1459" s="10"/>
      <c r="AK1459" s="10"/>
      <c r="AL1459" s="10"/>
      <c r="AM1459" s="10"/>
      <c r="AN1459" s="10"/>
      <c r="AO1459" s="10"/>
      <c r="AP1459" s="10"/>
      <c r="AQ1459" s="10"/>
      <c r="AR1459" s="10"/>
      <c r="AS1459" s="10"/>
      <c r="AT1459" s="10"/>
      <c r="AU1459" s="10"/>
      <c r="AV1459" s="10"/>
      <c r="AW1459" s="10"/>
      <c r="AX1459" s="10"/>
      <c r="AY1459" s="10"/>
      <c r="AZ1459" s="10"/>
      <c r="BA1459" s="10"/>
      <c r="BB1459" s="10"/>
      <c r="BC1459" s="10"/>
      <c r="BD1459" s="10"/>
      <c r="BE1459" s="173"/>
    </row>
    <row r="1460" spans="1:57" ht="16" thickBot="1">
      <c r="A1460" s="233"/>
      <c r="B1460" s="213"/>
      <c r="C1460" s="213"/>
      <c r="D1460" s="213"/>
      <c r="E1460" s="213"/>
      <c r="F1460" s="213"/>
      <c r="G1460" s="213"/>
      <c r="H1460" s="213"/>
      <c r="I1460" s="213"/>
      <c r="J1460" s="213"/>
      <c r="K1460" s="213"/>
      <c r="L1460" s="213"/>
      <c r="M1460" s="213"/>
      <c r="N1460" s="213"/>
      <c r="O1460" s="213"/>
      <c r="P1460" s="213"/>
      <c r="Q1460" s="213"/>
      <c r="R1460" s="213"/>
      <c r="S1460" s="213"/>
      <c r="T1460" s="213"/>
      <c r="U1460" s="213"/>
      <c r="V1460" s="213"/>
      <c r="W1460" s="213"/>
      <c r="X1460" s="213"/>
      <c r="Y1460" s="213"/>
      <c r="Z1460" s="213"/>
      <c r="AA1460" s="213"/>
      <c r="AB1460" s="213"/>
      <c r="AC1460" s="213"/>
      <c r="AD1460" s="213"/>
      <c r="AE1460" s="213"/>
      <c r="AF1460" s="213"/>
      <c r="AG1460" s="213"/>
      <c r="AH1460" s="213"/>
      <c r="AI1460" s="213"/>
      <c r="AJ1460" s="213"/>
      <c r="AK1460" s="213"/>
      <c r="AL1460" s="213"/>
      <c r="AM1460" s="213"/>
      <c r="AN1460" s="213"/>
      <c r="AO1460" s="213"/>
      <c r="AP1460" s="213"/>
      <c r="AQ1460" s="213"/>
      <c r="AR1460" s="213"/>
      <c r="AS1460" s="213"/>
      <c r="AT1460" s="213"/>
      <c r="AU1460" s="213"/>
      <c r="AV1460" s="213"/>
      <c r="AW1460" s="213"/>
      <c r="AX1460" s="213"/>
      <c r="AY1460" s="213"/>
      <c r="AZ1460" s="213"/>
      <c r="BA1460" s="213"/>
      <c r="BB1460" s="213"/>
      <c r="BC1460" s="213"/>
      <c r="BD1460" s="213"/>
      <c r="BE1460" s="214"/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W56"/>
  <sheetViews>
    <sheetView workbookViewId="0">
      <selection activeCell="A22" sqref="A22"/>
    </sheetView>
  </sheetViews>
  <sheetFormatPr defaultColWidth="11" defaultRowHeight="15.5"/>
  <cols>
    <col min="1" max="1" width="23" customWidth="1"/>
  </cols>
  <sheetData>
    <row r="1" spans="1:23" ht="16" thickBot="1">
      <c r="A1" s="9" t="s">
        <v>1682</v>
      </c>
      <c r="B1" s="9" t="s">
        <v>1841</v>
      </c>
    </row>
    <row r="2" spans="1:23">
      <c r="A2" s="487" t="s">
        <v>1795</v>
      </c>
      <c r="B2" s="196"/>
      <c r="C2" s="196"/>
      <c r="D2" s="196"/>
      <c r="E2" s="196"/>
      <c r="F2" s="196"/>
      <c r="G2" s="196"/>
      <c r="H2" s="196"/>
      <c r="I2" s="196"/>
      <c r="J2" s="196" t="s">
        <v>1414</v>
      </c>
      <c r="K2" s="196" t="s">
        <v>1842</v>
      </c>
      <c r="L2" s="196" t="s">
        <v>1842</v>
      </c>
      <c r="M2" s="196" t="s">
        <v>1842</v>
      </c>
      <c r="N2" s="196" t="s">
        <v>1842</v>
      </c>
      <c r="O2" s="196"/>
      <c r="P2" s="196" t="s">
        <v>1032</v>
      </c>
      <c r="Q2" s="196" t="s">
        <v>1842</v>
      </c>
      <c r="R2" s="196" t="s">
        <v>1842</v>
      </c>
      <c r="S2" s="196" t="s">
        <v>1842</v>
      </c>
      <c r="T2" s="196" t="s">
        <v>1842</v>
      </c>
      <c r="U2" s="196"/>
      <c r="V2" s="696"/>
      <c r="W2" s="697"/>
    </row>
    <row r="3" spans="1:23">
      <c r="A3" s="370" t="s">
        <v>1835</v>
      </c>
      <c r="B3" s="198" t="s">
        <v>1108</v>
      </c>
      <c r="C3" s="198" t="s">
        <v>1110</v>
      </c>
      <c r="D3" s="727" t="s">
        <v>1796</v>
      </c>
      <c r="E3" s="198" t="s">
        <v>1500</v>
      </c>
      <c r="F3" s="134" t="s">
        <v>1501</v>
      </c>
      <c r="G3" s="488" t="s">
        <v>1502</v>
      </c>
      <c r="H3" s="488" t="s">
        <v>1503</v>
      </c>
      <c r="I3" s="198"/>
      <c r="J3" s="198" t="s">
        <v>1838</v>
      </c>
      <c r="K3" s="198" t="s">
        <v>1500</v>
      </c>
      <c r="L3" s="134" t="s">
        <v>1501</v>
      </c>
      <c r="M3" s="488" t="s">
        <v>1502</v>
      </c>
      <c r="N3" s="488" t="s">
        <v>1503</v>
      </c>
      <c r="O3" s="198"/>
      <c r="P3" s="198" t="s">
        <v>1838</v>
      </c>
      <c r="Q3" s="198" t="s">
        <v>1500</v>
      </c>
      <c r="R3" s="134" t="s">
        <v>1501</v>
      </c>
      <c r="S3" s="488" t="s">
        <v>1502</v>
      </c>
      <c r="T3" s="488" t="s">
        <v>1503</v>
      </c>
      <c r="U3" s="198"/>
      <c r="V3" s="10"/>
      <c r="W3" s="173"/>
    </row>
    <row r="4" spans="1:23">
      <c r="A4" s="702"/>
      <c r="B4" s="198" t="s">
        <v>1797</v>
      </c>
      <c r="C4" s="198" t="s">
        <v>1019</v>
      </c>
      <c r="D4" s="198">
        <v>70</v>
      </c>
      <c r="E4" s="489">
        <v>0.63200000000000001</v>
      </c>
      <c r="F4" s="134">
        <v>6.58</v>
      </c>
      <c r="G4" s="728">
        <v>8.7999999999999995E-2</v>
      </c>
      <c r="H4" s="728">
        <v>0.192</v>
      </c>
      <c r="I4" s="198"/>
      <c r="J4" s="198" t="s">
        <v>1019</v>
      </c>
      <c r="K4" s="489">
        <f>AVERAGE(E4:E7)</f>
        <v>0.75524999999999998</v>
      </c>
      <c r="L4" s="489">
        <f>AVERAGE(F4:F7)</f>
        <v>6.0775000000000006</v>
      </c>
      <c r="M4" s="489">
        <f>AVERAGE(G4:G7)</f>
        <v>7.400000000000001E-2</v>
      </c>
      <c r="N4" s="489">
        <f>AVERAGE(H4:H7)</f>
        <v>0.16</v>
      </c>
      <c r="O4" s="198"/>
      <c r="P4" s="198" t="s">
        <v>1019</v>
      </c>
      <c r="Q4" s="489">
        <f>STDEV(E4:E7)/4^0.5</f>
        <v>8.6494099028006977E-2</v>
      </c>
      <c r="R4" s="489">
        <f t="shared" ref="R4:S4" si="0">STDEV(F4:F7)/4^0.5</f>
        <v>0.36538507084991684</v>
      </c>
      <c r="S4" s="489">
        <f t="shared" si="0"/>
        <v>2.1509687739868888E-2</v>
      </c>
      <c r="T4" s="489">
        <f>STDEV(H4:H7)/3^0.5</f>
        <v>1.8475208614068064E-2</v>
      </c>
      <c r="U4" s="489"/>
      <c r="V4" s="10"/>
      <c r="W4" s="173"/>
    </row>
    <row r="5" spans="1:23">
      <c r="A5" s="702"/>
      <c r="B5" s="198" t="s">
        <v>1798</v>
      </c>
      <c r="C5" s="198" t="s">
        <v>1019</v>
      </c>
      <c r="D5" s="198">
        <v>93</v>
      </c>
      <c r="E5" s="489">
        <v>0.92100000000000004</v>
      </c>
      <c r="F5" s="134">
        <v>6.69</v>
      </c>
      <c r="G5" s="728">
        <v>4.8000000000000001E-2</v>
      </c>
      <c r="H5" s="728">
        <v>0.16</v>
      </c>
      <c r="I5" s="198"/>
      <c r="J5" s="198" t="s">
        <v>1020</v>
      </c>
      <c r="K5" s="489">
        <f>AVERAGE(E8:E12)</f>
        <v>0.64</v>
      </c>
      <c r="L5" s="489">
        <f>AVERAGE(F8:F12)</f>
        <v>6.6920000000000002</v>
      </c>
      <c r="M5" s="489">
        <f>AVERAGE(G8:G12)</f>
        <v>6.720000000000001E-2</v>
      </c>
      <c r="N5" s="489">
        <f>AVERAGE(H8:H12)</f>
        <v>0.17200000000000001</v>
      </c>
      <c r="O5" s="198"/>
      <c r="P5" s="198" t="s">
        <v>1020</v>
      </c>
      <c r="Q5" s="489">
        <f>STDEV(E8:E12)/5^0.5</f>
        <v>1.8549932614432878E-2</v>
      </c>
      <c r="R5" s="489">
        <f t="shared" ref="R5:T5" si="1">STDEV(F8:F12)/5^0.5</f>
        <v>0.23552919139673525</v>
      </c>
      <c r="S5" s="489">
        <f t="shared" si="1"/>
        <v>4.454211490264013E-3</v>
      </c>
      <c r="T5" s="489">
        <f t="shared" si="1"/>
        <v>5.513619500836087E-3</v>
      </c>
      <c r="U5" s="489"/>
      <c r="V5" s="10"/>
      <c r="W5" s="173"/>
    </row>
    <row r="6" spans="1:23">
      <c r="A6" s="702"/>
      <c r="B6" s="198" t="s">
        <v>1799</v>
      </c>
      <c r="C6" s="198" t="s">
        <v>1019</v>
      </c>
      <c r="D6" s="198">
        <v>101</v>
      </c>
      <c r="E6" s="489">
        <v>0.88600000000000001</v>
      </c>
      <c r="F6" s="134">
        <v>5.94</v>
      </c>
      <c r="G6" s="728">
        <v>0.128</v>
      </c>
      <c r="H6" s="729" t="s">
        <v>1719</v>
      </c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0"/>
      <c r="W6" s="173"/>
    </row>
    <row r="7" spans="1:23">
      <c r="A7" s="702"/>
      <c r="B7" s="198" t="s">
        <v>1800</v>
      </c>
      <c r="C7" s="198" t="s">
        <v>1019</v>
      </c>
      <c r="D7" s="198">
        <v>104</v>
      </c>
      <c r="E7" s="489">
        <v>0.58199999999999996</v>
      </c>
      <c r="F7" s="134">
        <v>5.0999999999999996</v>
      </c>
      <c r="G7" s="728">
        <v>3.2000000000000001E-2</v>
      </c>
      <c r="H7" s="728">
        <v>0.128</v>
      </c>
      <c r="I7" s="198"/>
      <c r="J7" s="198"/>
      <c r="K7" s="198"/>
      <c r="L7" s="198"/>
      <c r="M7" s="198"/>
      <c r="N7" s="198"/>
      <c r="O7" s="198"/>
      <c r="P7" s="198"/>
      <c r="Q7" s="198"/>
      <c r="R7" s="198"/>
      <c r="S7" s="198"/>
      <c r="T7" s="198"/>
      <c r="U7" s="198"/>
      <c r="V7" s="10"/>
      <c r="W7" s="173"/>
    </row>
    <row r="8" spans="1:23">
      <c r="A8" s="702"/>
      <c r="B8" s="198" t="s">
        <v>1801</v>
      </c>
      <c r="C8" s="198" t="s">
        <v>1020</v>
      </c>
      <c r="D8" s="198">
        <v>66</v>
      </c>
      <c r="E8" s="489">
        <v>0.62</v>
      </c>
      <c r="F8" s="134">
        <v>7.35</v>
      </c>
      <c r="G8" s="728">
        <v>0.08</v>
      </c>
      <c r="H8" s="728">
        <v>0.17599999999999999</v>
      </c>
      <c r="I8" s="198"/>
      <c r="J8" s="198"/>
      <c r="K8" s="198"/>
      <c r="L8" s="198"/>
      <c r="M8" s="198"/>
      <c r="N8" s="198"/>
      <c r="O8" s="198"/>
      <c r="P8" s="198"/>
      <c r="Q8" s="198"/>
      <c r="R8" s="198"/>
      <c r="S8" s="198"/>
      <c r="T8" s="198"/>
      <c r="U8" s="198"/>
      <c r="V8" s="10"/>
      <c r="W8" s="173"/>
    </row>
    <row r="9" spans="1:23">
      <c r="A9" s="702"/>
      <c r="B9" s="198" t="s">
        <v>1802</v>
      </c>
      <c r="C9" s="198" t="s">
        <v>1020</v>
      </c>
      <c r="D9" s="198">
        <v>68</v>
      </c>
      <c r="E9" s="489">
        <v>0.63500000000000001</v>
      </c>
      <c r="F9" s="134">
        <v>6.46</v>
      </c>
      <c r="G9" s="728">
        <v>0.06</v>
      </c>
      <c r="H9" s="728">
        <v>0.188</v>
      </c>
      <c r="I9" s="198"/>
      <c r="J9" s="198"/>
      <c r="K9" s="198"/>
      <c r="L9" s="198"/>
      <c r="M9" s="198"/>
      <c r="N9" s="198"/>
      <c r="O9" s="198"/>
      <c r="P9" s="198"/>
      <c r="Q9" s="198"/>
      <c r="R9" s="198"/>
      <c r="S9" s="198"/>
      <c r="T9" s="198"/>
      <c r="U9" s="198"/>
      <c r="V9" s="10"/>
      <c r="W9" s="173"/>
    </row>
    <row r="10" spans="1:23">
      <c r="A10" s="702"/>
      <c r="B10" s="198" t="s">
        <v>1803</v>
      </c>
      <c r="C10" s="198" t="s">
        <v>1020</v>
      </c>
      <c r="D10" s="198">
        <v>71</v>
      </c>
      <c r="E10" s="489">
        <v>0.58399999999999996</v>
      </c>
      <c r="F10" s="134">
        <v>5.94</v>
      </c>
      <c r="G10" s="728">
        <v>0.06</v>
      </c>
      <c r="H10" s="728">
        <v>0.17599999999999999</v>
      </c>
      <c r="I10" s="198"/>
      <c r="J10" s="198"/>
      <c r="K10" s="198"/>
      <c r="L10" s="198"/>
      <c r="M10" s="198"/>
      <c r="N10" s="198"/>
      <c r="O10" s="198"/>
      <c r="P10" s="198"/>
      <c r="Q10" s="198"/>
      <c r="R10" s="198"/>
      <c r="S10" s="198"/>
      <c r="T10" s="198"/>
      <c r="U10" s="198"/>
      <c r="V10" s="10"/>
      <c r="W10" s="173"/>
    </row>
    <row r="11" spans="1:23">
      <c r="A11" s="702"/>
      <c r="B11" s="198" t="s">
        <v>1804</v>
      </c>
      <c r="C11" s="198" t="s">
        <v>1020</v>
      </c>
      <c r="D11" s="198">
        <v>91</v>
      </c>
      <c r="E11" s="489">
        <v>0.67600000000000005</v>
      </c>
      <c r="F11" s="134">
        <v>6.9</v>
      </c>
      <c r="G11" s="728">
        <v>7.5999999999999998E-2</v>
      </c>
      <c r="H11" s="728">
        <v>0.16400000000000001</v>
      </c>
      <c r="I11" s="198"/>
      <c r="J11" s="198" t="s">
        <v>1414</v>
      </c>
      <c r="K11" s="198" t="s">
        <v>1504</v>
      </c>
      <c r="L11" s="198" t="s">
        <v>1504</v>
      </c>
      <c r="M11" s="198" t="s">
        <v>1504</v>
      </c>
      <c r="N11" s="198" t="s">
        <v>1504</v>
      </c>
      <c r="O11" s="198"/>
      <c r="P11" s="198" t="s">
        <v>1032</v>
      </c>
      <c r="Q11" s="198" t="s">
        <v>1504</v>
      </c>
      <c r="R11" s="198" t="s">
        <v>1504</v>
      </c>
      <c r="S11" s="198" t="s">
        <v>1504</v>
      </c>
      <c r="T11" s="198" t="s">
        <v>1504</v>
      </c>
      <c r="U11" s="198"/>
      <c r="V11" s="10"/>
      <c r="W11" s="173"/>
    </row>
    <row r="12" spans="1:23">
      <c r="A12" s="702"/>
      <c r="B12" s="198" t="s">
        <v>1805</v>
      </c>
      <c r="C12" s="198" t="s">
        <v>1020</v>
      </c>
      <c r="D12" s="198">
        <v>103</v>
      </c>
      <c r="E12" s="489">
        <v>0.68500000000000005</v>
      </c>
      <c r="F12" s="134">
        <v>6.81</v>
      </c>
      <c r="G12" s="728">
        <v>0.06</v>
      </c>
      <c r="H12" s="728">
        <v>0.156</v>
      </c>
      <c r="I12" s="198"/>
      <c r="J12" s="198" t="s">
        <v>1839</v>
      </c>
      <c r="K12" s="198" t="s">
        <v>1500</v>
      </c>
      <c r="L12" s="134" t="s">
        <v>1501</v>
      </c>
      <c r="M12" s="488" t="s">
        <v>1502</v>
      </c>
      <c r="N12" s="488" t="s">
        <v>1503</v>
      </c>
      <c r="O12" s="198"/>
      <c r="P12" s="198" t="s">
        <v>1839</v>
      </c>
      <c r="Q12" s="198" t="s">
        <v>1500</v>
      </c>
      <c r="R12" s="134" t="s">
        <v>1501</v>
      </c>
      <c r="S12" s="488" t="s">
        <v>1502</v>
      </c>
      <c r="T12" s="488" t="s">
        <v>1503</v>
      </c>
      <c r="U12" s="198"/>
      <c r="V12" s="10"/>
      <c r="W12" s="173"/>
    </row>
    <row r="13" spans="1:23">
      <c r="A13" s="370" t="s">
        <v>1836</v>
      </c>
      <c r="B13" s="198" t="s">
        <v>1797</v>
      </c>
      <c r="C13" s="198" t="s">
        <v>1019</v>
      </c>
      <c r="D13" s="391" t="s">
        <v>1806</v>
      </c>
      <c r="E13" s="372">
        <v>0.30399999999999999</v>
      </c>
      <c r="F13" s="372">
        <v>9.6</v>
      </c>
      <c r="G13" s="372">
        <v>0.21299999999999999</v>
      </c>
      <c r="H13" s="728">
        <v>0.23200000000000001</v>
      </c>
      <c r="I13" s="198"/>
      <c r="J13" s="198" t="s">
        <v>1019</v>
      </c>
      <c r="K13" s="489">
        <f>AVERAGE(E13:E16)</f>
        <v>0.50174999999999992</v>
      </c>
      <c r="L13" s="489">
        <f>AVERAGE(F13:F16)</f>
        <v>8.25</v>
      </c>
      <c r="M13" s="489">
        <f>AVERAGE(G13:G16)</f>
        <v>0.20300000000000001</v>
      </c>
      <c r="N13" s="489">
        <f>AVERAGE(H13:H16)</f>
        <v>0.248</v>
      </c>
      <c r="O13" s="198"/>
      <c r="P13" s="198" t="s">
        <v>1019</v>
      </c>
      <c r="Q13" s="489">
        <f>STDEV(E13:E16)/4^0.5</f>
        <v>6.6852293652998038E-2</v>
      </c>
      <c r="R13" s="489">
        <f t="shared" ref="R13:S13" si="2">STDEV(F13:F16)/4^0.5</f>
        <v>0.86842769800753294</v>
      </c>
      <c r="S13" s="489">
        <f t="shared" si="2"/>
        <v>3.6507989993059486E-2</v>
      </c>
      <c r="T13" s="489">
        <f>STDEV(H13:H16)/4^0.5</f>
        <v>6.9761498454854499E-3</v>
      </c>
      <c r="U13" s="198"/>
      <c r="V13" s="10"/>
      <c r="W13" s="173"/>
    </row>
    <row r="14" spans="1:23">
      <c r="A14" s="702"/>
      <c r="B14" s="198" t="s">
        <v>1798</v>
      </c>
      <c r="C14" s="198" t="s">
        <v>1019</v>
      </c>
      <c r="D14" s="391" t="s">
        <v>1807</v>
      </c>
      <c r="E14" s="372">
        <v>0.54300000000000004</v>
      </c>
      <c r="F14" s="372">
        <v>6.8</v>
      </c>
      <c r="G14" s="372">
        <v>0.16900000000000001</v>
      </c>
      <c r="H14" s="728">
        <v>0.248</v>
      </c>
      <c r="I14" s="198"/>
      <c r="J14" s="198" t="s">
        <v>1020</v>
      </c>
      <c r="K14" s="489">
        <f>AVERAGE(E17:E21)</f>
        <v>0.50659999999999994</v>
      </c>
      <c r="L14" s="489">
        <f>AVERAGE(F17:F21)</f>
        <v>7.9799999999999995</v>
      </c>
      <c r="M14" s="489">
        <f>AVERAGE(G17:G21)</f>
        <v>0.19619999999999999</v>
      </c>
      <c r="N14" s="489">
        <f>AVERAGE(H17:H21)</f>
        <v>0.22739999999999999</v>
      </c>
      <c r="O14" s="198"/>
      <c r="P14" s="198" t="s">
        <v>1020</v>
      </c>
      <c r="Q14" s="489">
        <f>STDEV(E17:E21)/5^0.5</f>
        <v>4.0752423240833245E-2</v>
      </c>
      <c r="R14" s="489">
        <f t="shared" ref="R14:T14" si="3">STDEV(F17:F21)/5^0.5</f>
        <v>0.13564659966250539</v>
      </c>
      <c r="S14" s="489">
        <f t="shared" si="3"/>
        <v>1.3540310188470671E-2</v>
      </c>
      <c r="T14" s="489">
        <f t="shared" si="3"/>
        <v>1.6533602148352398E-2</v>
      </c>
      <c r="U14" s="198"/>
      <c r="V14" s="10"/>
      <c r="W14" s="173"/>
    </row>
    <row r="15" spans="1:23">
      <c r="A15" s="702"/>
      <c r="B15" s="198" t="s">
        <v>1799</v>
      </c>
      <c r="C15" s="198" t="s">
        <v>1019</v>
      </c>
      <c r="D15" s="391" t="s">
        <v>1808</v>
      </c>
      <c r="E15" s="372">
        <v>0.59699999999999998</v>
      </c>
      <c r="F15" s="372">
        <v>6.7</v>
      </c>
      <c r="G15" s="728">
        <v>0.13</v>
      </c>
      <c r="H15" s="728">
        <v>0.246</v>
      </c>
      <c r="I15" s="198"/>
      <c r="J15" s="198"/>
      <c r="K15" s="489"/>
      <c r="L15" s="489"/>
      <c r="M15" s="489"/>
      <c r="N15" s="489"/>
      <c r="O15" s="198"/>
      <c r="P15" s="198"/>
      <c r="Q15" s="489"/>
      <c r="R15" s="489"/>
      <c r="S15" s="489"/>
      <c r="T15" s="489"/>
      <c r="U15" s="198"/>
      <c r="V15" s="10"/>
      <c r="W15" s="173"/>
    </row>
    <row r="16" spans="1:23">
      <c r="A16" s="702"/>
      <c r="B16" s="198" t="s">
        <v>1800</v>
      </c>
      <c r="C16" s="198" t="s">
        <v>1019</v>
      </c>
      <c r="D16" s="391" t="s">
        <v>1809</v>
      </c>
      <c r="E16" s="372">
        <v>0.56299999999999994</v>
      </c>
      <c r="F16" s="372">
        <v>9.9</v>
      </c>
      <c r="G16" s="728">
        <v>0.3</v>
      </c>
      <c r="H16" s="728">
        <v>0.26600000000000001</v>
      </c>
      <c r="I16" s="198"/>
      <c r="J16" s="198"/>
      <c r="K16" s="198"/>
      <c r="L16" s="198"/>
      <c r="M16" s="198"/>
      <c r="N16" s="198"/>
      <c r="O16" s="198"/>
      <c r="P16" s="198"/>
      <c r="Q16" s="198"/>
      <c r="R16" s="198"/>
      <c r="S16" s="198"/>
      <c r="T16" s="198"/>
      <c r="U16" s="198"/>
      <c r="V16" s="10"/>
      <c r="W16" s="173"/>
    </row>
    <row r="17" spans="1:23">
      <c r="A17" s="702"/>
      <c r="B17" s="198" t="s">
        <v>1801</v>
      </c>
      <c r="C17" s="198" t="s">
        <v>1020</v>
      </c>
      <c r="D17" s="391" t="s">
        <v>1810</v>
      </c>
      <c r="E17" s="372">
        <v>0.52600000000000002</v>
      </c>
      <c r="F17" s="372">
        <v>8.1</v>
      </c>
      <c r="G17" s="372">
        <v>0.17100000000000001</v>
      </c>
      <c r="H17" s="728">
        <v>0.17</v>
      </c>
      <c r="I17" s="198"/>
      <c r="J17" s="198"/>
      <c r="K17" s="198"/>
      <c r="L17" s="198"/>
      <c r="M17" s="198"/>
      <c r="N17" s="198"/>
      <c r="O17" s="198"/>
      <c r="P17" s="198"/>
      <c r="Q17" s="198"/>
      <c r="R17" s="198"/>
      <c r="S17" s="198"/>
      <c r="T17" s="198"/>
      <c r="U17" s="198"/>
      <c r="V17" s="10"/>
      <c r="W17" s="173"/>
    </row>
    <row r="18" spans="1:23">
      <c r="A18" s="702"/>
      <c r="B18" s="198" t="s">
        <v>1802</v>
      </c>
      <c r="C18" s="198" t="s">
        <v>1020</v>
      </c>
      <c r="D18" s="391" t="s">
        <v>1811</v>
      </c>
      <c r="E18" s="372">
        <v>0.432</v>
      </c>
      <c r="F18" s="372">
        <v>7.5</v>
      </c>
      <c r="G18" s="372">
        <v>0.215</v>
      </c>
      <c r="H18" s="728">
        <v>0.219</v>
      </c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98"/>
      <c r="V18" s="10"/>
      <c r="W18" s="173"/>
    </row>
    <row r="19" spans="1:23">
      <c r="A19" s="702"/>
      <c r="B19" s="198" t="s">
        <v>1803</v>
      </c>
      <c r="C19" s="198" t="s">
        <v>1020</v>
      </c>
      <c r="D19" s="391" t="s">
        <v>1812</v>
      </c>
      <c r="E19" s="372">
        <v>0.41299999999999998</v>
      </c>
      <c r="F19" s="372">
        <v>8.3000000000000007</v>
      </c>
      <c r="G19" s="372">
        <v>0.183</v>
      </c>
      <c r="H19" s="728">
        <v>0.23</v>
      </c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98"/>
      <c r="V19" s="10"/>
      <c r="W19" s="173"/>
    </row>
    <row r="20" spans="1:23">
      <c r="A20" s="702"/>
      <c r="B20" s="198" t="s">
        <v>1804</v>
      </c>
      <c r="C20" s="198" t="s">
        <v>1020</v>
      </c>
      <c r="D20" s="391" t="s">
        <v>1813</v>
      </c>
      <c r="E20" s="728">
        <v>0.52</v>
      </c>
      <c r="F20" s="730">
        <v>7.9</v>
      </c>
      <c r="G20" s="728">
        <v>0.24</v>
      </c>
      <c r="H20" s="728">
        <v>0.252</v>
      </c>
      <c r="I20" s="198"/>
      <c r="J20" s="198" t="s">
        <v>1414</v>
      </c>
      <c r="K20" s="198" t="s">
        <v>1837</v>
      </c>
      <c r="L20" s="198" t="s">
        <v>1837</v>
      </c>
      <c r="M20" s="198" t="s">
        <v>1837</v>
      </c>
      <c r="N20" s="198" t="s">
        <v>1837</v>
      </c>
      <c r="O20" s="198"/>
      <c r="P20" s="198" t="s">
        <v>1032</v>
      </c>
      <c r="Q20" s="198" t="s">
        <v>1837</v>
      </c>
      <c r="R20" s="198" t="s">
        <v>1837</v>
      </c>
      <c r="S20" s="198" t="s">
        <v>1837</v>
      </c>
      <c r="T20" s="198" t="s">
        <v>1837</v>
      </c>
      <c r="U20" s="198"/>
      <c r="V20" s="10"/>
      <c r="W20" s="173"/>
    </row>
    <row r="21" spans="1:23">
      <c r="A21" s="702"/>
      <c r="B21" s="198" t="s">
        <v>1805</v>
      </c>
      <c r="C21" s="198" t="s">
        <v>1020</v>
      </c>
      <c r="D21" s="391" t="s">
        <v>1814</v>
      </c>
      <c r="E21" s="372">
        <v>0.64200000000000002</v>
      </c>
      <c r="F21" s="372">
        <v>8.1</v>
      </c>
      <c r="G21" s="372">
        <v>0.17199999999999999</v>
      </c>
      <c r="H21" s="728">
        <v>0.26600000000000001</v>
      </c>
      <c r="I21" s="198"/>
      <c r="J21" s="198" t="s">
        <v>1840</v>
      </c>
      <c r="K21" s="198" t="s">
        <v>1500</v>
      </c>
      <c r="L21" s="134" t="s">
        <v>1501</v>
      </c>
      <c r="M21" s="488" t="s">
        <v>1502</v>
      </c>
      <c r="N21" s="488" t="s">
        <v>1503</v>
      </c>
      <c r="O21" s="198"/>
      <c r="P21" s="198" t="s">
        <v>1840</v>
      </c>
      <c r="Q21" s="198" t="s">
        <v>1500</v>
      </c>
      <c r="R21" s="134" t="s">
        <v>1501</v>
      </c>
      <c r="S21" s="488" t="s">
        <v>1502</v>
      </c>
      <c r="T21" s="488" t="s">
        <v>1503</v>
      </c>
      <c r="U21" s="198"/>
      <c r="V21" s="10"/>
      <c r="W21" s="173"/>
    </row>
    <row r="22" spans="1:23">
      <c r="A22" s="370" t="s">
        <v>1837</v>
      </c>
      <c r="B22" s="198" t="s">
        <v>1815</v>
      </c>
      <c r="C22" s="198" t="s">
        <v>1019</v>
      </c>
      <c r="D22" s="391" t="s">
        <v>1825</v>
      </c>
      <c r="E22" s="489">
        <v>1.202</v>
      </c>
      <c r="F22" s="134">
        <v>2.04</v>
      </c>
      <c r="G22" s="728">
        <v>1.0920000000000001</v>
      </c>
      <c r="H22" s="728">
        <v>0.30399999999999999</v>
      </c>
      <c r="I22" s="198"/>
      <c r="J22" s="198" t="s">
        <v>1019</v>
      </c>
      <c r="K22" s="489">
        <f>AVERAGE(E22:E26)</f>
        <v>1.0455999999999999</v>
      </c>
      <c r="L22" s="489">
        <f>AVERAGE(F22:F26)</f>
        <v>5.444</v>
      </c>
      <c r="M22" s="489">
        <f>AVERAGE(G22:G26)</f>
        <v>0.67360000000000009</v>
      </c>
      <c r="N22" s="489">
        <f>AVERAGE(H22:H26)</f>
        <v>0.22720000000000001</v>
      </c>
      <c r="O22" s="198"/>
      <c r="P22" s="198" t="s">
        <v>1019</v>
      </c>
      <c r="Q22" s="489">
        <f>STDEV(E22:E26)/5^0.5</f>
        <v>0.16297932384201375</v>
      </c>
      <c r="R22" s="489">
        <f>STDEV(F22:F26)/5^0.5</f>
        <v>1.6023813528620456</v>
      </c>
      <c r="S22" s="489">
        <f>STDEV(G22:G26)/5^0.5</f>
        <v>0.13730899460705401</v>
      </c>
      <c r="T22" s="489">
        <f>STDEV(H22:H26)/5^0.5</f>
        <v>4.321851455105781E-2</v>
      </c>
      <c r="U22" s="198"/>
      <c r="V22" s="10"/>
      <c r="W22" s="173"/>
    </row>
    <row r="23" spans="1:23">
      <c r="A23" s="702"/>
      <c r="B23" s="198" t="s">
        <v>1816</v>
      </c>
      <c r="C23" s="198" t="s">
        <v>1019</v>
      </c>
      <c r="D23" s="391" t="s">
        <v>1826</v>
      </c>
      <c r="E23" s="489">
        <v>0.97</v>
      </c>
      <c r="F23" s="134">
        <v>1.94</v>
      </c>
      <c r="G23" s="728">
        <v>0.76</v>
      </c>
      <c r="H23" s="728">
        <v>0.22</v>
      </c>
      <c r="I23" s="198"/>
      <c r="J23" s="198" t="s">
        <v>1020</v>
      </c>
      <c r="K23" s="489">
        <f>AVERAGE(E27:E31)</f>
        <v>1.1481999999999999</v>
      </c>
      <c r="L23" s="489">
        <f>AVERAGE(F27:F31)</f>
        <v>3.3639999999999999</v>
      </c>
      <c r="M23" s="489">
        <f>AVERAGE(G27:G31)</f>
        <v>0.6552</v>
      </c>
      <c r="N23" s="489">
        <f>AVERAGE(H27:H31)</f>
        <v>0.23299999999999998</v>
      </c>
      <c r="O23" s="198"/>
      <c r="P23" s="198" t="s">
        <v>1020</v>
      </c>
      <c r="Q23" s="489">
        <f>STDEV(E27:E31)/5^0.5</f>
        <v>9.7453270853266286E-2</v>
      </c>
      <c r="R23" s="489">
        <f>STDEV(F27:F31)/5^0.5</f>
        <v>0.3108472293587321</v>
      </c>
      <c r="S23" s="489">
        <f>STDEV(G27:G31)/5^0.5</f>
        <v>5.8039986216400746E-2</v>
      </c>
      <c r="T23" s="489">
        <f>STDEV(H27:H31)/5^0.5</f>
        <v>1.2596295751794251E-2</v>
      </c>
      <c r="U23" s="198"/>
      <c r="V23" s="10"/>
      <c r="W23" s="173"/>
    </row>
    <row r="24" spans="1:23">
      <c r="A24" s="702"/>
      <c r="B24" s="198" t="s">
        <v>1817</v>
      </c>
      <c r="C24" s="198" t="s">
        <v>1019</v>
      </c>
      <c r="D24" s="391" t="s">
        <v>1827</v>
      </c>
      <c r="E24" s="489">
        <v>0.47099999999999997</v>
      </c>
      <c r="F24" s="134">
        <v>9.61</v>
      </c>
      <c r="G24" s="728">
        <v>0.308</v>
      </c>
      <c r="H24" s="728">
        <v>6.8000000000000005E-2</v>
      </c>
      <c r="I24" s="198"/>
      <c r="J24" s="198"/>
      <c r="K24" s="198"/>
      <c r="L24" s="198"/>
      <c r="M24" s="198"/>
      <c r="N24" s="198"/>
      <c r="O24" s="198"/>
      <c r="P24" s="198"/>
      <c r="Q24" s="198"/>
      <c r="R24" s="198"/>
      <c r="S24" s="198"/>
      <c r="T24" s="198"/>
      <c r="U24" s="198"/>
      <c r="V24" s="10"/>
      <c r="W24" s="173"/>
    </row>
    <row r="25" spans="1:23">
      <c r="A25" s="702"/>
      <c r="B25" s="198" t="s">
        <v>1818</v>
      </c>
      <c r="C25" s="198" t="s">
        <v>1019</v>
      </c>
      <c r="D25" s="391" t="s">
        <v>1828</v>
      </c>
      <c r="E25" s="489">
        <v>1.4490000000000001</v>
      </c>
      <c r="F25" s="134">
        <v>5.03</v>
      </c>
      <c r="G25" s="728">
        <v>0.76400000000000001</v>
      </c>
      <c r="H25" s="728">
        <v>0.30399999999999999</v>
      </c>
      <c r="I25" s="198"/>
      <c r="J25" s="198"/>
      <c r="K25" s="198"/>
      <c r="L25" s="198"/>
      <c r="M25" s="198"/>
      <c r="N25" s="198"/>
      <c r="O25" s="198"/>
      <c r="P25" s="198"/>
      <c r="Q25" s="198"/>
      <c r="R25" s="198"/>
      <c r="S25" s="198"/>
      <c r="T25" s="198"/>
      <c r="U25" s="198"/>
      <c r="V25" s="10"/>
      <c r="W25" s="173"/>
    </row>
    <row r="26" spans="1:23">
      <c r="A26" s="702"/>
      <c r="B26" s="198" t="s">
        <v>1819</v>
      </c>
      <c r="C26" s="198" t="s">
        <v>1019</v>
      </c>
      <c r="D26" s="391" t="s">
        <v>1829</v>
      </c>
      <c r="E26" s="489">
        <v>1.1359999999999999</v>
      </c>
      <c r="F26" s="134">
        <v>8.6</v>
      </c>
      <c r="G26" s="728">
        <v>0.44400000000000001</v>
      </c>
      <c r="H26" s="728">
        <v>0.24</v>
      </c>
      <c r="I26" s="198"/>
      <c r="J26" s="198"/>
      <c r="K26" s="198"/>
      <c r="L26" s="198"/>
      <c r="M26" s="198"/>
      <c r="N26" s="198"/>
      <c r="O26" s="198"/>
      <c r="P26" s="198"/>
      <c r="Q26" s="198"/>
      <c r="R26" s="198"/>
      <c r="S26" s="198"/>
      <c r="T26" s="198"/>
      <c r="U26" s="198"/>
      <c r="V26" s="10"/>
      <c r="W26" s="173"/>
    </row>
    <row r="27" spans="1:23">
      <c r="A27" s="702"/>
      <c r="B27" s="198" t="s">
        <v>1820</v>
      </c>
      <c r="C27" s="198" t="s">
        <v>1020</v>
      </c>
      <c r="D27" s="391" t="s">
        <v>1830</v>
      </c>
      <c r="E27" s="489">
        <v>0.78900000000000003</v>
      </c>
      <c r="F27" s="134">
        <v>4.57</v>
      </c>
      <c r="G27" s="728">
        <v>0.54</v>
      </c>
      <c r="H27" s="728">
        <v>0.23200000000000001</v>
      </c>
      <c r="I27" s="198"/>
      <c r="J27" s="198"/>
      <c r="K27" s="198"/>
      <c r="L27" s="198"/>
      <c r="M27" s="198"/>
      <c r="N27" s="198"/>
      <c r="O27" s="198"/>
      <c r="P27" s="198"/>
      <c r="Q27" s="198"/>
      <c r="R27" s="198"/>
      <c r="S27" s="198"/>
      <c r="T27" s="198"/>
      <c r="U27" s="198"/>
      <c r="V27" s="10"/>
      <c r="W27" s="173"/>
    </row>
    <row r="28" spans="1:23">
      <c r="A28" s="702"/>
      <c r="B28" s="198" t="s">
        <v>1821</v>
      </c>
      <c r="C28" s="198" t="s">
        <v>1020</v>
      </c>
      <c r="D28" s="391" t="s">
        <v>1831</v>
      </c>
      <c r="E28" s="489">
        <v>1.2490000000000001</v>
      </c>
      <c r="F28" s="134">
        <v>2.94</v>
      </c>
      <c r="G28" s="728">
        <v>0.82799999999999996</v>
      </c>
      <c r="H28" s="728">
        <v>0.24</v>
      </c>
      <c r="I28" s="198"/>
      <c r="J28" s="198"/>
      <c r="K28" s="198"/>
      <c r="L28" s="198"/>
      <c r="M28" s="198"/>
      <c r="N28" s="198"/>
      <c r="O28" s="198"/>
      <c r="P28" s="198"/>
      <c r="Q28" s="198"/>
      <c r="R28" s="198"/>
      <c r="S28" s="198"/>
      <c r="T28" s="198"/>
      <c r="U28" s="198"/>
      <c r="V28" s="10"/>
      <c r="W28" s="173"/>
    </row>
    <row r="29" spans="1:23">
      <c r="A29" s="702"/>
      <c r="B29" s="198" t="s">
        <v>1822</v>
      </c>
      <c r="C29" s="198" t="s">
        <v>1020</v>
      </c>
      <c r="D29" s="391" t="s">
        <v>1832</v>
      </c>
      <c r="E29" s="489">
        <v>1.21</v>
      </c>
      <c r="F29" s="134">
        <v>3.14</v>
      </c>
      <c r="G29" s="728">
        <v>0.57999999999999996</v>
      </c>
      <c r="H29" s="728">
        <v>0.19600000000000001</v>
      </c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198"/>
      <c r="T29" s="198"/>
      <c r="U29" s="198"/>
      <c r="V29" s="10"/>
      <c r="W29" s="173"/>
    </row>
    <row r="30" spans="1:23">
      <c r="A30" s="702"/>
      <c r="B30" s="198" t="s">
        <v>1823</v>
      </c>
      <c r="C30" s="198" t="s">
        <v>1020</v>
      </c>
      <c r="D30" s="391" t="s">
        <v>1833</v>
      </c>
      <c r="E30" s="489">
        <v>1.3640000000000001</v>
      </c>
      <c r="F30" s="134">
        <v>3.3</v>
      </c>
      <c r="G30" s="728">
        <v>0.76</v>
      </c>
      <c r="H30" s="728">
        <v>0.26400000000000001</v>
      </c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73"/>
    </row>
    <row r="31" spans="1:23">
      <c r="A31" s="702"/>
      <c r="B31" s="198" t="s">
        <v>1824</v>
      </c>
      <c r="C31" s="198" t="s">
        <v>1020</v>
      </c>
      <c r="D31" s="391" t="s">
        <v>1834</v>
      </c>
      <c r="E31" s="489">
        <v>1.129</v>
      </c>
      <c r="F31" s="134">
        <v>2.87</v>
      </c>
      <c r="G31" s="728">
        <v>0.56799999999999995</v>
      </c>
      <c r="H31" s="729" t="s">
        <v>1719</v>
      </c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73"/>
    </row>
    <row r="32" spans="1:23" ht="16" thickBot="1">
      <c r="A32" s="233"/>
      <c r="B32" s="213"/>
      <c r="C32" s="213"/>
      <c r="D32" s="213"/>
      <c r="E32" s="213"/>
      <c r="F32" s="213"/>
      <c r="G32" s="213"/>
      <c r="H32" s="213"/>
      <c r="I32" s="213"/>
      <c r="J32" s="213"/>
      <c r="K32" s="213"/>
      <c r="L32" s="213"/>
      <c r="M32" s="213"/>
      <c r="N32" s="213"/>
      <c r="O32" s="213"/>
      <c r="P32" s="213"/>
      <c r="Q32" s="213"/>
      <c r="R32" s="213"/>
      <c r="S32" s="213"/>
      <c r="T32" s="213"/>
      <c r="U32" s="213"/>
      <c r="V32" s="213"/>
      <c r="W32" s="214"/>
    </row>
    <row r="34" spans="1:21"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</row>
    <row r="35" spans="1:21"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</row>
    <row r="36" spans="1:21"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</row>
    <row r="37" spans="1:21"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</row>
    <row r="38" spans="1:21"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</row>
    <row r="39" spans="1:21"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</row>
    <row r="40" spans="1:21"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</row>
    <row r="41" spans="1:21">
      <c r="I41" s="37"/>
      <c r="J41" s="37"/>
      <c r="K41" s="37"/>
      <c r="L41" s="722"/>
      <c r="M41" s="723"/>
      <c r="N41" s="723"/>
      <c r="O41" s="37"/>
      <c r="P41" s="37"/>
      <c r="Q41" s="37"/>
      <c r="R41" s="722"/>
      <c r="S41" s="723"/>
      <c r="T41" s="723"/>
      <c r="U41" s="37"/>
    </row>
    <row r="42" spans="1:21">
      <c r="A42" s="37"/>
      <c r="B42" s="37"/>
      <c r="C42" s="37"/>
      <c r="D42" s="37"/>
      <c r="E42" s="724"/>
      <c r="F42" s="722"/>
      <c r="G42" s="725"/>
      <c r="H42" s="725"/>
      <c r="I42" s="37"/>
      <c r="J42" s="37"/>
      <c r="K42" s="724"/>
      <c r="L42" s="724"/>
      <c r="M42" s="724"/>
      <c r="N42" s="724"/>
      <c r="O42" s="37"/>
      <c r="P42" s="37"/>
      <c r="Q42" s="724"/>
      <c r="R42" s="724"/>
      <c r="S42" s="724"/>
      <c r="T42" s="724"/>
      <c r="U42" s="37"/>
    </row>
    <row r="43" spans="1:21">
      <c r="A43" s="14"/>
      <c r="B43" s="37"/>
      <c r="C43" s="37"/>
      <c r="D43" s="37"/>
      <c r="E43" s="724"/>
      <c r="F43" s="722"/>
      <c r="G43" s="725"/>
      <c r="H43" s="725"/>
      <c r="I43" s="37"/>
      <c r="J43" s="37"/>
      <c r="K43" s="724"/>
      <c r="L43" s="724"/>
      <c r="M43" s="724"/>
      <c r="N43" s="724"/>
      <c r="O43" s="37"/>
      <c r="P43" s="37"/>
      <c r="Q43" s="724"/>
      <c r="R43" s="724"/>
      <c r="S43" s="724"/>
      <c r="T43" s="724"/>
      <c r="U43" s="37"/>
    </row>
    <row r="44" spans="1:21">
      <c r="A44" s="14"/>
      <c r="B44" s="37"/>
      <c r="C44" s="37"/>
      <c r="D44" s="37"/>
      <c r="E44" s="724"/>
      <c r="F44" s="722"/>
      <c r="G44" s="725"/>
      <c r="H44" s="725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</row>
    <row r="45" spans="1:21">
      <c r="A45" s="14"/>
      <c r="B45" s="37"/>
      <c r="C45" s="37"/>
      <c r="D45" s="37"/>
      <c r="E45" s="724"/>
      <c r="F45" s="722"/>
      <c r="G45" s="725"/>
      <c r="H45" s="725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</row>
    <row r="46" spans="1:21">
      <c r="A46" s="14"/>
      <c r="B46" s="37"/>
      <c r="C46" s="37"/>
      <c r="D46" s="37"/>
      <c r="E46" s="724"/>
      <c r="F46" s="722"/>
      <c r="G46" s="725"/>
      <c r="H46" s="725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</row>
    <row r="47" spans="1:21">
      <c r="A47" s="14"/>
      <c r="B47" s="37"/>
      <c r="C47" s="37"/>
      <c r="D47" s="37"/>
      <c r="E47" s="724"/>
      <c r="F47" s="722"/>
      <c r="G47" s="725"/>
      <c r="H47" s="725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</row>
    <row r="48" spans="1:21">
      <c r="A48" s="14"/>
      <c r="B48" s="37"/>
      <c r="C48" s="37"/>
      <c r="D48" s="37"/>
      <c r="E48" s="724"/>
      <c r="F48" s="722"/>
      <c r="G48" s="725"/>
      <c r="H48" s="725"/>
      <c r="I48" s="37"/>
      <c r="J48" s="37"/>
      <c r="K48" s="37"/>
      <c r="L48" s="722"/>
      <c r="M48" s="723"/>
      <c r="N48" s="723"/>
      <c r="O48" s="37"/>
      <c r="P48" s="37"/>
      <c r="Q48" s="37"/>
      <c r="R48" s="722"/>
      <c r="S48" s="723"/>
      <c r="T48" s="723"/>
      <c r="U48" s="37"/>
    </row>
    <row r="49" spans="1:21">
      <c r="A49" s="37"/>
      <c r="B49" s="37"/>
      <c r="C49" s="37"/>
      <c r="D49" s="726"/>
      <c r="E49" s="724"/>
      <c r="F49" s="722"/>
      <c r="G49" s="725"/>
      <c r="H49" s="725"/>
      <c r="I49" s="37"/>
      <c r="J49" s="37"/>
      <c r="K49" s="724"/>
      <c r="L49" s="724"/>
      <c r="M49" s="724"/>
      <c r="N49" s="724"/>
      <c r="O49" s="37"/>
      <c r="P49" s="37"/>
      <c r="Q49" s="724"/>
      <c r="R49" s="724"/>
      <c r="S49" s="724"/>
      <c r="T49" s="724"/>
      <c r="U49" s="37"/>
    </row>
    <row r="50" spans="1:21">
      <c r="A50" s="14"/>
      <c r="B50" s="37"/>
      <c r="C50" s="37"/>
      <c r="D50" s="726"/>
      <c r="E50" s="724"/>
      <c r="F50" s="722"/>
      <c r="G50" s="725"/>
      <c r="H50" s="725"/>
      <c r="I50" s="37"/>
      <c r="J50" s="37"/>
      <c r="K50" s="724"/>
      <c r="L50" s="724"/>
      <c r="M50" s="724"/>
      <c r="N50" s="724"/>
      <c r="O50" s="37"/>
      <c r="P50" s="37"/>
      <c r="Q50" s="724"/>
      <c r="R50" s="724"/>
      <c r="S50" s="724"/>
      <c r="T50" s="724"/>
      <c r="U50" s="37"/>
    </row>
    <row r="51" spans="1:21">
      <c r="A51" s="14"/>
      <c r="B51" s="37"/>
      <c r="C51" s="37"/>
      <c r="D51" s="726"/>
      <c r="E51" s="724"/>
      <c r="F51" s="722"/>
      <c r="G51" s="725"/>
      <c r="H51" s="725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</row>
    <row r="52" spans="1:21">
      <c r="A52" s="14"/>
      <c r="B52" s="37"/>
      <c r="C52" s="37"/>
      <c r="D52" s="726"/>
      <c r="E52" s="724"/>
      <c r="F52" s="722"/>
      <c r="G52" s="725"/>
      <c r="H52" s="725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</row>
    <row r="53" spans="1:21">
      <c r="A53" s="14"/>
      <c r="B53" s="37"/>
      <c r="C53" s="37"/>
      <c r="D53" s="726"/>
      <c r="E53" s="724"/>
      <c r="F53" s="722"/>
      <c r="G53" s="725"/>
      <c r="H53" s="725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</row>
    <row r="54" spans="1:21">
      <c r="A54" s="14"/>
      <c r="B54" s="37"/>
      <c r="C54" s="37"/>
      <c r="D54" s="726"/>
      <c r="E54" s="724"/>
      <c r="F54" s="722"/>
      <c r="G54" s="725"/>
      <c r="H54" s="725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</row>
    <row r="55" spans="1:21">
      <c r="A55" s="14"/>
      <c r="B55" s="37"/>
      <c r="C55" s="37"/>
      <c r="D55" s="726"/>
      <c r="E55" s="724"/>
      <c r="F55" s="722"/>
      <c r="G55" s="725"/>
      <c r="H55" s="725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</row>
    <row r="56" spans="1:21">
      <c r="A56" s="14"/>
      <c r="B56" s="37"/>
      <c r="C56" s="37"/>
      <c r="D56" s="726"/>
      <c r="E56" s="724"/>
      <c r="F56" s="722"/>
      <c r="G56" s="725"/>
      <c r="H56" s="725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2:AX90"/>
  <sheetViews>
    <sheetView workbookViewId="0">
      <selection activeCell="B3" sqref="B3"/>
    </sheetView>
  </sheetViews>
  <sheetFormatPr defaultColWidth="11" defaultRowHeight="15.5"/>
  <cols>
    <col min="1" max="1" width="13.08203125" bestFit="1" customWidth="1"/>
  </cols>
  <sheetData>
    <row r="2" spans="1:50" ht="16" thickBot="1">
      <c r="A2" t="s">
        <v>1553</v>
      </c>
      <c r="B2" t="s">
        <v>1554</v>
      </c>
    </row>
    <row r="3" spans="1:50">
      <c r="A3" s="229"/>
      <c r="B3" s="493" t="s">
        <v>1505</v>
      </c>
      <c r="C3" s="493" t="s">
        <v>1506</v>
      </c>
      <c r="D3" s="493" t="s">
        <v>1507</v>
      </c>
      <c r="E3" s="493" t="s">
        <v>1508</v>
      </c>
      <c r="F3" s="493" t="s">
        <v>1509</v>
      </c>
      <c r="G3" s="493" t="s">
        <v>1510</v>
      </c>
      <c r="H3" s="493" t="s">
        <v>1511</v>
      </c>
      <c r="I3" s="493" t="s">
        <v>1512</v>
      </c>
      <c r="J3" s="493" t="s">
        <v>1513</v>
      </c>
      <c r="K3" s="493" t="s">
        <v>1514</v>
      </c>
      <c r="L3" s="493" t="s">
        <v>1515</v>
      </c>
      <c r="M3" s="493" t="s">
        <v>1516</v>
      </c>
      <c r="N3" s="493" t="s">
        <v>1517</v>
      </c>
      <c r="O3" s="493" t="s">
        <v>1518</v>
      </c>
      <c r="P3" s="493" t="s">
        <v>1519</v>
      </c>
      <c r="Q3" s="493" t="s">
        <v>1520</v>
      </c>
      <c r="R3" s="493" t="s">
        <v>1521</v>
      </c>
      <c r="S3" s="493" t="s">
        <v>1522</v>
      </c>
      <c r="T3" s="493" t="s">
        <v>1523</v>
      </c>
      <c r="U3" s="493" t="s">
        <v>1524</v>
      </c>
      <c r="V3" s="493" t="s">
        <v>1525</v>
      </c>
      <c r="W3" s="493" t="s">
        <v>1526</v>
      </c>
      <c r="X3" s="493" t="s">
        <v>1527</v>
      </c>
      <c r="Y3" s="493" t="s">
        <v>1528</v>
      </c>
      <c r="Z3" s="493" t="s">
        <v>1529</v>
      </c>
      <c r="AA3" s="493" t="s">
        <v>1530</v>
      </c>
      <c r="AB3" s="493" t="s">
        <v>1531</v>
      </c>
      <c r="AC3" s="493" t="s">
        <v>1532</v>
      </c>
      <c r="AD3" s="493" t="s">
        <v>1533</v>
      </c>
      <c r="AE3" s="493" t="s">
        <v>1534</v>
      </c>
      <c r="AF3" s="493" t="s">
        <v>1535</v>
      </c>
      <c r="AG3" s="493" t="s">
        <v>1536</v>
      </c>
      <c r="AH3" s="493" t="s">
        <v>1537</v>
      </c>
      <c r="AI3" s="493" t="s">
        <v>1538</v>
      </c>
      <c r="AJ3" s="493" t="s">
        <v>1539</v>
      </c>
      <c r="AK3" s="493" t="s">
        <v>1540</v>
      </c>
      <c r="AL3" s="493" t="s">
        <v>1541</v>
      </c>
      <c r="AM3" s="493" t="s">
        <v>1542</v>
      </c>
      <c r="AN3" s="493" t="s">
        <v>1543</v>
      </c>
      <c r="AO3" s="493" t="s">
        <v>1544</v>
      </c>
      <c r="AP3" s="493" t="s">
        <v>1545</v>
      </c>
      <c r="AQ3" s="493" t="s">
        <v>1546</v>
      </c>
      <c r="AR3" s="493" t="s">
        <v>1547</v>
      </c>
      <c r="AS3" s="493" t="s">
        <v>1548</v>
      </c>
      <c r="AT3" s="493" t="s">
        <v>1549</v>
      </c>
      <c r="AU3" s="493" t="s">
        <v>1550</v>
      </c>
      <c r="AV3" s="493" t="s">
        <v>1551</v>
      </c>
      <c r="AW3" s="493" t="s">
        <v>1552</v>
      </c>
      <c r="AX3" s="170"/>
    </row>
    <row r="4" spans="1:50" ht="16" thickBot="1">
      <c r="A4" s="232" t="s">
        <v>1021</v>
      </c>
      <c r="B4" s="10">
        <v>7.7695742857484762E-2</v>
      </c>
      <c r="C4" s="10">
        <v>0.70312756580095725</v>
      </c>
      <c r="D4" s="10">
        <v>0.8480378101459497</v>
      </c>
      <c r="E4" s="10">
        <v>2.0253817918287877</v>
      </c>
      <c r="F4" s="10">
        <v>4.8777155838606809</v>
      </c>
      <c r="G4" s="10">
        <v>4.0218757460357715</v>
      </c>
      <c r="H4" s="10">
        <v>0.8881226249643851</v>
      </c>
      <c r="I4" s="10">
        <v>3.4116466601165123</v>
      </c>
      <c r="J4" s="10">
        <v>8.1011712068936816</v>
      </c>
      <c r="K4" s="10">
        <v>9.0712649057804811</v>
      </c>
      <c r="L4" s="10">
        <v>4.9536097747154315</v>
      </c>
      <c r="M4" s="10">
        <v>0.95403285084377942</v>
      </c>
      <c r="N4" s="10">
        <v>9.028960551390891E-2</v>
      </c>
      <c r="O4" s="10">
        <v>5.8180216924375934</v>
      </c>
      <c r="P4" s="10">
        <v>8.4846230742305089</v>
      </c>
      <c r="Q4" s="10">
        <v>8.4213411926004866</v>
      </c>
      <c r="R4" s="10">
        <v>5.8712217839334331</v>
      </c>
      <c r="S4" s="10">
        <v>0.79937239679604399</v>
      </c>
      <c r="T4" s="10">
        <v>2.8099521236312022</v>
      </c>
      <c r="U4" s="10">
        <v>5.4398988815964282</v>
      </c>
      <c r="V4" s="10">
        <v>9.4327424669324369</v>
      </c>
      <c r="W4" s="10">
        <v>5.9404198345878472</v>
      </c>
      <c r="X4" s="10">
        <v>2.3925088950375666</v>
      </c>
      <c r="Y4" s="10">
        <v>0.48057994336106757</v>
      </c>
      <c r="Z4" s="10">
        <v>7.4980156662929107E-2</v>
      </c>
      <c r="AA4" s="10">
        <v>5.6178256287013791E-2</v>
      </c>
      <c r="AB4" s="10">
        <v>0.2147077680753651</v>
      </c>
      <c r="AC4" s="10">
        <v>0.64955083218370702</v>
      </c>
      <c r="AD4" s="10">
        <v>0.93078872957425896</v>
      </c>
      <c r="AE4" s="10">
        <v>0.44155171745525562</v>
      </c>
      <c r="AF4" s="10">
        <v>0.32175788066876565</v>
      </c>
      <c r="AG4" s="10">
        <v>0.31078447947055959</v>
      </c>
      <c r="AH4" s="10">
        <v>0.1853111013906163</v>
      </c>
      <c r="AI4" s="10">
        <v>5.8966210478490377E-2</v>
      </c>
      <c r="AJ4" s="10">
        <v>7.7443532040133309E-2</v>
      </c>
      <c r="AK4" s="10">
        <v>0.12512496683800717</v>
      </c>
      <c r="AL4" s="10">
        <v>0.1312951958247979</v>
      </c>
      <c r="AM4" s="10">
        <v>7.0749878311534536E-2</v>
      </c>
      <c r="AN4" s="10">
        <v>6.2574583649696883E-2</v>
      </c>
      <c r="AO4" s="10">
        <v>8.542796082271896E-2</v>
      </c>
      <c r="AP4" s="10">
        <v>6.2312498756853865E-2</v>
      </c>
      <c r="AQ4" s="10">
        <v>4.0114948701549497E-2</v>
      </c>
      <c r="AR4" s="10">
        <v>2.7461814662879152E-2</v>
      </c>
      <c r="AS4" s="10">
        <v>7.0489391223634706E-2</v>
      </c>
      <c r="AT4" s="10">
        <v>3.7017558937031673E-2</v>
      </c>
      <c r="AU4" s="10">
        <v>2.6043960257315781E-2</v>
      </c>
      <c r="AV4" s="10">
        <v>1.2056748855411886E-2</v>
      </c>
      <c r="AW4" s="10">
        <v>1.2655674369001365E-2</v>
      </c>
      <c r="AX4" s="173"/>
    </row>
    <row r="5" spans="1:50">
      <c r="A5" s="491">
        <v>508.27347388276996</v>
      </c>
      <c r="B5" s="10">
        <v>7.982228088366651E-2</v>
      </c>
      <c r="C5" s="10">
        <v>0.52529000532918502</v>
      </c>
      <c r="D5" s="10">
        <v>0.6485071404159285</v>
      </c>
      <c r="E5" s="10">
        <v>1.6354839973684476</v>
      </c>
      <c r="F5" s="10">
        <v>3.8140298337248759</v>
      </c>
      <c r="G5" s="10">
        <v>3.4676219542772611</v>
      </c>
      <c r="H5" s="10">
        <v>0.63795403976145437</v>
      </c>
      <c r="I5" s="10">
        <v>3.7826063474457268</v>
      </c>
      <c r="J5" s="10">
        <v>7.4406549899713887</v>
      </c>
      <c r="K5" s="10">
        <v>7.6310583814113633</v>
      </c>
      <c r="L5" s="10">
        <v>3.9253820227725993</v>
      </c>
      <c r="M5" s="10">
        <v>0.63753812770788387</v>
      </c>
      <c r="N5" s="10">
        <v>6.719492337753144E-2</v>
      </c>
      <c r="O5" s="10">
        <v>6.0498075193559941</v>
      </c>
      <c r="P5" s="10">
        <v>8.2007166519295218</v>
      </c>
      <c r="Q5" s="10">
        <v>8.3092392916585798</v>
      </c>
      <c r="R5" s="10">
        <v>6.4921375134457504</v>
      </c>
      <c r="S5" s="10">
        <v>0.84990025177635808</v>
      </c>
      <c r="T5" s="10">
        <v>1.9114448795185419</v>
      </c>
      <c r="U5" s="10">
        <v>6.3422210414433096</v>
      </c>
      <c r="V5" s="10">
        <v>10.918634133842303</v>
      </c>
      <c r="W5" s="10">
        <v>7.6800692953571241</v>
      </c>
      <c r="X5" s="10">
        <v>3.4857579271807531</v>
      </c>
      <c r="Y5" s="10">
        <v>0.61287449993048337</v>
      </c>
      <c r="Z5" s="10">
        <v>7.50588862403999E-2</v>
      </c>
      <c r="AA5" s="10">
        <v>4.8136175168141407E-2</v>
      </c>
      <c r="AB5" s="10">
        <v>0.25888645249832259</v>
      </c>
      <c r="AC5" s="10">
        <v>0.685480073619256</v>
      </c>
      <c r="AD5" s="10">
        <v>1.1683671451315523</v>
      </c>
      <c r="AE5" s="10">
        <v>0.5751506125501552</v>
      </c>
      <c r="AF5" s="10">
        <v>0.36964147688289167</v>
      </c>
      <c r="AG5" s="10">
        <v>0.33343194893998324</v>
      </c>
      <c r="AH5" s="10">
        <v>0.20878054077816308</v>
      </c>
      <c r="AI5" s="10">
        <v>5.9005942325620106E-2</v>
      </c>
      <c r="AJ5" s="10">
        <v>9.4810231937274961E-2</v>
      </c>
      <c r="AK5" s="10">
        <v>0.15937609423958896</v>
      </c>
      <c r="AL5" s="10">
        <v>0.18074740902387923</v>
      </c>
      <c r="AM5" s="10">
        <v>0.11247172587217491</v>
      </c>
      <c r="AN5" s="10">
        <v>8.1259047997708875E-2</v>
      </c>
      <c r="AO5" s="10">
        <v>9.7822753892394351E-2</v>
      </c>
      <c r="AP5" s="10">
        <v>7.721650706116702E-2</v>
      </c>
      <c r="AQ5" s="10">
        <v>4.7076342387588774E-2</v>
      </c>
      <c r="AR5" s="10">
        <v>3.0539105795336155E-2</v>
      </c>
      <c r="AS5" s="10">
        <v>6.2927058920640544E-2</v>
      </c>
      <c r="AT5" s="10">
        <v>5.279083544592663E-2</v>
      </c>
      <c r="AU5" s="10">
        <v>4.0529442324114165E-2</v>
      </c>
      <c r="AV5" s="10">
        <v>1.6242920882890859E-2</v>
      </c>
      <c r="AW5" s="10">
        <v>1.830422019877596E-2</v>
      </c>
      <c r="AX5" s="173"/>
    </row>
    <row r="6" spans="1:50" ht="16" thickBot="1">
      <c r="A6" s="492">
        <v>144.89921115382592</v>
      </c>
      <c r="B6" s="10">
        <v>0.11699278536828725</v>
      </c>
      <c r="C6" s="10">
        <v>0.68645425109757485</v>
      </c>
      <c r="D6" s="10">
        <v>1.0078002467076517</v>
      </c>
      <c r="E6" s="10">
        <v>2.2500598842379786</v>
      </c>
      <c r="F6" s="10">
        <v>3.9554666495311248</v>
      </c>
      <c r="G6" s="10">
        <v>3.2394551685678739</v>
      </c>
      <c r="H6" s="10">
        <v>0.47719702885644455</v>
      </c>
      <c r="I6" s="10">
        <v>4.0717449097709757</v>
      </c>
      <c r="J6" s="10">
        <v>8.1245483493121355</v>
      </c>
      <c r="K6" s="10">
        <v>8.5683480380912709</v>
      </c>
      <c r="L6" s="10">
        <v>4.00653442358667</v>
      </c>
      <c r="M6" s="10">
        <v>0.53670630167125033</v>
      </c>
      <c r="N6" s="10">
        <v>5.9406548916045368E-2</v>
      </c>
      <c r="O6" s="10">
        <v>6.3086788753726921</v>
      </c>
      <c r="P6" s="10">
        <v>8.4777740995546615</v>
      </c>
      <c r="Q6" s="10">
        <v>8.5965187838323995</v>
      </c>
      <c r="R6" s="10">
        <v>5.4839524271880009</v>
      </c>
      <c r="S6" s="10">
        <v>0.64895572261224621</v>
      </c>
      <c r="T6" s="10">
        <v>2.0744071513333449</v>
      </c>
      <c r="U6" s="10">
        <v>6.2451325074711148</v>
      </c>
      <c r="V6" s="10">
        <v>10.838011216761766</v>
      </c>
      <c r="W6" s="10">
        <v>6.719760565934739</v>
      </c>
      <c r="X6" s="10">
        <v>2.8232576414265438</v>
      </c>
      <c r="Y6" s="10">
        <v>0.55156987132491242</v>
      </c>
      <c r="Z6" s="10">
        <v>6.2527976514644729E-2</v>
      </c>
      <c r="AA6" s="10">
        <v>3.7713164175853908E-2</v>
      </c>
      <c r="AB6" s="10">
        <v>0.20945610091708269</v>
      </c>
      <c r="AC6" s="10">
        <v>0.46387232031614389</v>
      </c>
      <c r="AD6" s="10">
        <v>0.93008028884687965</v>
      </c>
      <c r="AE6" s="10">
        <v>0.54962035134161102</v>
      </c>
      <c r="AF6" s="10">
        <v>0.37595507361780423</v>
      </c>
      <c r="AG6" s="10">
        <v>0.35820015836894509</v>
      </c>
      <c r="AH6" s="10">
        <v>0.21918591686033495</v>
      </c>
      <c r="AI6" s="10">
        <v>5.3415140162665277E-2</v>
      </c>
      <c r="AJ6" s="10">
        <v>8.0679598647770315E-2</v>
      </c>
      <c r="AK6" s="10">
        <v>0.11544544653722599</v>
      </c>
      <c r="AL6" s="10">
        <v>0.13214878449897649</v>
      </c>
      <c r="AM6" s="10">
        <v>8.5729951145835009E-2</v>
      </c>
      <c r="AN6" s="10">
        <v>7.951001389753154E-2</v>
      </c>
      <c r="AO6" s="10">
        <v>0.10346410856235061</v>
      </c>
      <c r="AP6" s="10">
        <v>7.0719907835579521E-2</v>
      </c>
      <c r="AQ6" s="10">
        <v>4.2255193904264146E-2</v>
      </c>
      <c r="AR6" s="10">
        <v>2.7490087097534262E-2</v>
      </c>
      <c r="AS6" s="10">
        <v>3.8142864621151067E-2</v>
      </c>
      <c r="AT6" s="10">
        <v>3.4546019042014799E-2</v>
      </c>
      <c r="AU6" s="10">
        <v>2.9347151133355724E-2</v>
      </c>
      <c r="AV6" s="10">
        <v>1.4471626862064581E-2</v>
      </c>
      <c r="AW6" s="10">
        <v>1.7289306564718266E-2</v>
      </c>
      <c r="AX6" s="173"/>
    </row>
    <row r="7" spans="1:50">
      <c r="A7" s="232"/>
      <c r="B7" s="10">
        <v>5.355575450492351E-2</v>
      </c>
      <c r="C7" s="10">
        <v>0.39408462271286149</v>
      </c>
      <c r="D7" s="10">
        <v>0.4724191860580465</v>
      </c>
      <c r="E7" s="10">
        <v>0.94204020024884394</v>
      </c>
      <c r="F7" s="10">
        <v>2.8280954236454625</v>
      </c>
      <c r="G7" s="10">
        <v>2.7280375264874719</v>
      </c>
      <c r="H7" s="10">
        <v>0.48393837742304124</v>
      </c>
      <c r="I7" s="10">
        <v>3.005816104878829</v>
      </c>
      <c r="J7" s="10">
        <v>6.9027238352175386</v>
      </c>
      <c r="K7" s="10">
        <v>7.7429133916961312</v>
      </c>
      <c r="L7" s="10">
        <v>3.9394073076022109</v>
      </c>
      <c r="M7" s="10">
        <v>0.56729644901114817</v>
      </c>
      <c r="N7" s="10">
        <v>5.5179886728871363E-2</v>
      </c>
      <c r="O7" s="10">
        <v>6.4259792801339461</v>
      </c>
      <c r="P7" s="10">
        <v>9.2226455409482622</v>
      </c>
      <c r="Q7" s="10">
        <v>8.6571136578389432</v>
      </c>
      <c r="R7" s="10">
        <v>6.0280992830988911</v>
      </c>
      <c r="S7" s="10">
        <v>0.68805829946059727</v>
      </c>
      <c r="T7" s="10">
        <v>2.4507157951196543</v>
      </c>
      <c r="U7" s="10">
        <v>7.2379552819662614</v>
      </c>
      <c r="V7" s="10">
        <v>12.098562878400575</v>
      </c>
      <c r="W7" s="10">
        <v>8.1939978417245545</v>
      </c>
      <c r="X7" s="10">
        <v>3.2849807184454556</v>
      </c>
      <c r="Y7" s="10">
        <v>0.59248639785356627</v>
      </c>
      <c r="Z7" s="10">
        <v>5.7800822014619321E-2</v>
      </c>
      <c r="AA7" s="10">
        <v>4.6462121110571422E-2</v>
      </c>
      <c r="AB7" s="10">
        <v>0.28096679290522308</v>
      </c>
      <c r="AC7" s="10">
        <v>0.72310972317931443</v>
      </c>
      <c r="AD7" s="10">
        <v>1.342328009339387</v>
      </c>
      <c r="AE7" s="10">
        <v>0.57215131937204255</v>
      </c>
      <c r="AF7" s="10">
        <v>0.44563313299297047</v>
      </c>
      <c r="AG7" s="10">
        <v>0.3218625130203106</v>
      </c>
      <c r="AH7" s="10">
        <v>0.22175473870662979</v>
      </c>
      <c r="AI7" s="10">
        <v>5.2668960760843313E-2</v>
      </c>
      <c r="AJ7" s="10">
        <v>9.584736540847591E-2</v>
      </c>
      <c r="AK7" s="10">
        <v>0.15674766617763908</v>
      </c>
      <c r="AL7" s="10">
        <v>0.16207255178899901</v>
      </c>
      <c r="AM7" s="10">
        <v>8.4982708926914577E-2</v>
      </c>
      <c r="AN7" s="10">
        <v>5.9172455542957005E-2</v>
      </c>
      <c r="AO7" s="10">
        <v>8.3172447750561804E-2</v>
      </c>
      <c r="AP7" s="10">
        <v>7.0943734463559685E-2</v>
      </c>
      <c r="AQ7" s="10">
        <v>3.8132706591451404E-2</v>
      </c>
      <c r="AR7" s="10">
        <v>2.4379932557026338E-2</v>
      </c>
      <c r="AS7" s="10">
        <v>6.3043479625547932E-2</v>
      </c>
      <c r="AT7" s="10">
        <v>4.4479416070456967E-2</v>
      </c>
      <c r="AU7" s="10">
        <v>2.9799697534026819E-2</v>
      </c>
      <c r="AV7" s="10">
        <v>1.2284452124437359E-2</v>
      </c>
      <c r="AW7" s="10">
        <v>1.410021082996181E-2</v>
      </c>
      <c r="AX7" s="173"/>
    </row>
    <row r="8" spans="1:50">
      <c r="A8" s="232"/>
      <c r="B8" s="10">
        <v>6.3323982320013184E-2</v>
      </c>
      <c r="C8" s="10">
        <v>0.64047354850046168</v>
      </c>
      <c r="D8" s="10">
        <v>0.41060628467661192</v>
      </c>
      <c r="E8" s="10">
        <v>1.7627419170433956</v>
      </c>
      <c r="F8" s="10">
        <v>4.2211804232508978</v>
      </c>
      <c r="G8" s="10">
        <v>4.7353124609204791</v>
      </c>
      <c r="H8" s="10">
        <v>0.91764958229829996</v>
      </c>
      <c r="I8" s="10">
        <v>2.9247756815277608</v>
      </c>
      <c r="J8" s="10">
        <v>7.76785474531024</v>
      </c>
      <c r="K8" s="10">
        <v>9.3503255817154649</v>
      </c>
      <c r="L8" s="10">
        <v>4.972042562311926</v>
      </c>
      <c r="M8" s="10">
        <v>0.74444949114375303</v>
      </c>
      <c r="N8" s="10">
        <v>9.7937172121409274E-2</v>
      </c>
      <c r="O8" s="10">
        <v>6.8294194396660179</v>
      </c>
      <c r="P8" s="10">
        <v>9.5088368265939582</v>
      </c>
      <c r="Q8" s="10">
        <v>8.1105916805761193</v>
      </c>
      <c r="R8" s="10">
        <v>4.8240755988268207</v>
      </c>
      <c r="S8" s="10">
        <v>0.57205154879166187</v>
      </c>
      <c r="T8" s="10">
        <v>2.4471307720632733</v>
      </c>
      <c r="U8" s="10">
        <v>6.7879960125110994</v>
      </c>
      <c r="V8" s="10">
        <v>9.8647533818035473</v>
      </c>
      <c r="W8" s="10">
        <v>5.183419110637133</v>
      </c>
      <c r="X8" s="10">
        <v>1.522632889989832</v>
      </c>
      <c r="Y8" s="10">
        <v>0.636137529190832</v>
      </c>
      <c r="Z8" s="10">
        <v>0.28897062781288935</v>
      </c>
      <c r="AA8" s="10">
        <v>4.7234403230879719E-2</v>
      </c>
      <c r="AB8" s="10">
        <v>0.26659803614914279</v>
      </c>
      <c r="AC8" s="10">
        <v>0.5748516400654381</v>
      </c>
      <c r="AD8" s="10">
        <v>0.93547757436681211</v>
      </c>
      <c r="AE8" s="10">
        <v>0.34628898470689301</v>
      </c>
      <c r="AF8" s="10">
        <v>0.31965034968848105</v>
      </c>
      <c r="AG8" s="10">
        <v>0.48714009591974777</v>
      </c>
      <c r="AH8" s="10">
        <v>0.4388074869638281</v>
      </c>
      <c r="AI8" s="10">
        <v>0.22102482335736584</v>
      </c>
      <c r="AJ8" s="10">
        <v>9.5018940088569454E-2</v>
      </c>
      <c r="AK8" s="10">
        <v>0.14215040968030138</v>
      </c>
      <c r="AL8" s="10">
        <v>0.12577164543051719</v>
      </c>
      <c r="AM8" s="10">
        <v>5.7818112473909729E-2</v>
      </c>
      <c r="AN8" s="10">
        <v>7.6468404563639195E-2</v>
      </c>
      <c r="AO8" s="10">
        <v>0.14477171912704037</v>
      </c>
      <c r="AP8" s="10">
        <v>0.17226501391832094</v>
      </c>
      <c r="AQ8" s="10">
        <v>0.12276341116507762</v>
      </c>
      <c r="AR8" s="10">
        <v>8.5832875827933849E-2</v>
      </c>
      <c r="AS8" s="10">
        <v>5.7836737626060002E-2</v>
      </c>
      <c r="AT8" s="10">
        <v>3.6929901707147265E-2</v>
      </c>
      <c r="AU8" s="10">
        <v>2.2296395425577317E-2</v>
      </c>
      <c r="AV8" s="10">
        <v>1.2258946634449241E-2</v>
      </c>
      <c r="AW8" s="10">
        <v>2.6055240278969296E-2</v>
      </c>
      <c r="AX8" s="173"/>
    </row>
    <row r="9" spans="1:50">
      <c r="A9" s="232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73"/>
    </row>
    <row r="10" spans="1:50">
      <c r="A10" s="232"/>
      <c r="B10" s="10">
        <f>(B4*$A$5)/100</f>
        <v>0.39490685128076192</v>
      </c>
      <c r="C10" s="10">
        <f t="shared" ref="C10:AW14" si="0">(C4*$A$5)/100</f>
        <v>3.5738109045238851</v>
      </c>
      <c r="D10" s="10">
        <f t="shared" si="0"/>
        <v>4.310351237468188</v>
      </c>
      <c r="E10" s="10">
        <f t="shared" si="0"/>
        <v>10.294478392717272</v>
      </c>
      <c r="F10" s="10">
        <f t="shared" si="0"/>
        <v>24.792134444209918</v>
      </c>
      <c r="G10" s="10">
        <f t="shared" si="0"/>
        <v>20.442127569624585</v>
      </c>
      <c r="H10" s="10">
        <f t="shared" si="0"/>
        <v>4.5140917182453251</v>
      </c>
      <c r="I10" s="10">
        <f t="shared" si="0"/>
        <v>17.340494995979697</v>
      </c>
      <c r="J10" s="10">
        <f t="shared" si="0"/>
        <v>41.176104318469235</v>
      </c>
      <c r="K10" s="10">
        <f t="shared" si="0"/>
        <v>46.106833261719032</v>
      </c>
      <c r="L10" s="10">
        <f t="shared" si="0"/>
        <v>25.177884484542577</v>
      </c>
      <c r="M10" s="10">
        <f t="shared" si="0"/>
        <v>4.8490959129665034</v>
      </c>
      <c r="N10" s="10">
        <f t="shared" si="0"/>
        <v>0.45891811450059383</v>
      </c>
      <c r="O10" s="10">
        <f t="shared" si="0"/>
        <v>29.571460967405685</v>
      </c>
      <c r="P10" s="10">
        <f t="shared" si="0"/>
        <v>43.125088445250476</v>
      </c>
      <c r="Q10" s="10">
        <f t="shared" si="0"/>
        <v>42.803443427151187</v>
      </c>
      <c r="R10" s="10">
        <f t="shared" si="0"/>
        <v>29.841862920560398</v>
      </c>
      <c r="S10" s="10">
        <f t="shared" si="0"/>
        <v>4.0629978504552131</v>
      </c>
      <c r="T10" s="10">
        <f t="shared" si="0"/>
        <v>14.282241273222978</v>
      </c>
      <c r="U10" s="10">
        <f t="shared" si="0"/>
        <v>27.649563021200116</v>
      </c>
      <c r="V10" s="10">
        <f t="shared" si="0"/>
        <v>47.944127819092792</v>
      </c>
      <c r="W10" s="10">
        <f t="shared" si="0"/>
        <v>30.193578256480745</v>
      </c>
      <c r="X10" s="10">
        <f t="shared" si="0"/>
        <v>12.160488073761714</v>
      </c>
      <c r="Y10" s="10">
        <f t="shared" si="0"/>
        <v>2.4426603729051464</v>
      </c>
      <c r="Z10" s="10">
        <f t="shared" si="0"/>
        <v>0.38110424699341294</v>
      </c>
      <c r="AA10" s="10">
        <f t="shared" si="0"/>
        <v>0.2855391747967706</v>
      </c>
      <c r="AB10" s="10">
        <f t="shared" si="0"/>
        <v>1.0913026314928191</v>
      </c>
      <c r="AC10" s="10">
        <f t="shared" si="0"/>
        <v>3.3014945793745691</v>
      </c>
      <c r="AD10" s="10">
        <f t="shared" si="0"/>
        <v>4.7309522103163877</v>
      </c>
      <c r="AE10" s="10">
        <f t="shared" si="0"/>
        <v>2.2442902532988609</v>
      </c>
      <c r="AF10" s="10">
        <f t="shared" si="0"/>
        <v>1.6354099575667127</v>
      </c>
      <c r="AG10" s="10">
        <f t="shared" si="0"/>
        <v>1.5796350700934974</v>
      </c>
      <c r="AH10" s="10">
        <f t="shared" si="0"/>
        <v>0.94188717252850751</v>
      </c>
      <c r="AI10" s="10">
        <f t="shared" si="0"/>
        <v>0.29970960641604899</v>
      </c>
      <c r="AJ10" s="10">
        <f t="shared" si="0"/>
        <v>0.39362493059790155</v>
      </c>
      <c r="AK10" s="10">
        <f t="shared" si="0"/>
        <v>0.63597701564220299</v>
      </c>
      <c r="AL10" s="10">
        <f t="shared" si="0"/>
        <v>0.66733865285988581</v>
      </c>
      <c r="AM10" s="10">
        <f t="shared" si="0"/>
        <v>0.35960286426186905</v>
      </c>
      <c r="AN10" s="10">
        <f t="shared" si="0"/>
        <v>0.31805001008399414</v>
      </c>
      <c r="AO10" s="10">
        <f t="shared" si="0"/>
        <v>0.43420766414084538</v>
      </c>
      <c r="AP10" s="10">
        <f t="shared" si="0"/>
        <v>0.31671790209461897</v>
      </c>
      <c r="AQ10" s="10">
        <f t="shared" si="0"/>
        <v>0.20389364331165674</v>
      </c>
      <c r="AR10" s="10">
        <f t="shared" si="0"/>
        <v>0.13958111937826376</v>
      </c>
      <c r="AS10" s="10">
        <f t="shared" si="0"/>
        <v>0.35827887749118448</v>
      </c>
      <c r="AT10" s="10">
        <f t="shared" si="0"/>
        <v>0.18815043275585266</v>
      </c>
      <c r="AU10" s="10">
        <f t="shared" si="0"/>
        <v>0.13237454153650691</v>
      </c>
      <c r="AV10" s="10">
        <f t="shared" si="0"/>
        <v>6.1281256244723102E-2</v>
      </c>
      <c r="AW10" s="10">
        <f t="shared" si="0"/>
        <v>6.432543575861456E-2</v>
      </c>
      <c r="AX10" s="173"/>
    </row>
    <row r="11" spans="1:50">
      <c r="A11" s="232"/>
      <c r="B11" s="10">
        <f>(B5*$A$5)/100</f>
        <v>0.40571547997987395</v>
      </c>
      <c r="C11" s="10">
        <f t="shared" si="0"/>
        <v>2.6699097580456361</v>
      </c>
      <c r="D11" s="10">
        <f t="shared" si="0"/>
        <v>3.2961897709698524</v>
      </c>
      <c r="E11" s="10">
        <f t="shared" si="0"/>
        <v>8.3127313282213997</v>
      </c>
      <c r="F11" s="10">
        <f t="shared" si="0"/>
        <v>19.38570193079866</v>
      </c>
      <c r="G11" s="10">
        <f t="shared" si="0"/>
        <v>17.625002568126632</v>
      </c>
      <c r="H11" s="10">
        <f t="shared" si="0"/>
        <v>3.2425511596710117</v>
      </c>
      <c r="I11" s="10">
        <f t="shared" si="0"/>
        <v>19.225984685472554</v>
      </c>
      <c r="J11" s="10">
        <f t="shared" si="0"/>
        <v>37.818875597159241</v>
      </c>
      <c r="K11" s="10">
        <f t="shared" si="0"/>
        <v>38.786645529221815</v>
      </c>
      <c r="L11" s="10">
        <f t="shared" si="0"/>
        <v>19.951675570316034</v>
      </c>
      <c r="M11" s="10">
        <f t="shared" si="0"/>
        <v>3.2404371890280315</v>
      </c>
      <c r="N11" s="10">
        <f t="shared" si="0"/>
        <v>0.34153397132384455</v>
      </c>
      <c r="O11" s="10">
        <f t="shared" si="0"/>
        <v>30.749566841851742</v>
      </c>
      <c r="P11" s="10">
        <f t="shared" si="0"/>
        <v>41.682067410044965</v>
      </c>
      <c r="Q11" s="10">
        <f t="shared" si="0"/>
        <v>42.233659200945134</v>
      </c>
      <c r="R11" s="10">
        <f t="shared" si="0"/>
        <v>32.997812868837194</v>
      </c>
      <c r="S11" s="10">
        <f t="shared" si="0"/>
        <v>4.3198175342421035</v>
      </c>
      <c r="T11" s="10">
        <f t="shared" si="0"/>
        <v>9.7153672904832202</v>
      </c>
      <c r="U11" s="10">
        <f t="shared" si="0"/>
        <v>32.235827208667899</v>
      </c>
      <c r="V11" s="10">
        <f t="shared" si="0"/>
        <v>55.496521012630161</v>
      </c>
      <c r="W11" s="10">
        <f t="shared" si="0"/>
        <v>39.035755004115629</v>
      </c>
      <c r="X11" s="10">
        <f t="shared" si="0"/>
        <v>17.717182907625649</v>
      </c>
      <c r="Y11" s="10">
        <f t="shared" si="0"/>
        <v>3.1150785113383224</v>
      </c>
      <c r="Z11" s="10">
        <f t="shared" si="0"/>
        <v>0.38150440855179701</v>
      </c>
      <c r="AA11" s="10">
        <f t="shared" si="0"/>
        <v>0.2446634097214076</v>
      </c>
      <c r="AB11" s="10">
        <f t="shared" si="0"/>
        <v>1.3158511655250913</v>
      </c>
      <c r="AC11" s="10">
        <f t="shared" si="0"/>
        <v>3.4841133829587614</v>
      </c>
      <c r="AD11" s="10">
        <f t="shared" si="0"/>
        <v>5.9385002762650858</v>
      </c>
      <c r="AE11" s="10">
        <f t="shared" si="0"/>
        <v>2.9233379984667045</v>
      </c>
      <c r="AF11" s="10">
        <f t="shared" si="0"/>
        <v>1.8787895754642496</v>
      </c>
      <c r="AG11" s="10">
        <f t="shared" si="0"/>
        <v>1.6947461499122767</v>
      </c>
      <c r="AH11" s="10">
        <f t="shared" si="0"/>
        <v>1.0611761074044026</v>
      </c>
      <c r="AI11" s="10">
        <f t="shared" si="0"/>
        <v>0.29991155285569304</v>
      </c>
      <c r="AJ11" s="10">
        <f t="shared" si="0"/>
        <v>0.48189525946389883</v>
      </c>
      <c r="AK11" s="10">
        <f t="shared" si="0"/>
        <v>0.810066410730236</v>
      </c>
      <c r="AL11" s="10">
        <f t="shared" si="0"/>
        <v>0.91869113479877018</v>
      </c>
      <c r="AM11" s="10">
        <f t="shared" si="0"/>
        <v>0.57166394822640965</v>
      </c>
      <c r="AN11" s="10">
        <f t="shared" si="0"/>
        <v>0.41301818610202234</v>
      </c>
      <c r="AO11" s="10">
        <f t="shared" si="0"/>
        <v>0.4972071094566653</v>
      </c>
      <c r="AP11" s="10">
        <f t="shared" si="0"/>
        <v>0.39247102285072799</v>
      </c>
      <c r="AQ11" s="10">
        <f t="shared" si="0"/>
        <v>0.23927656083034438</v>
      </c>
      <c r="AR11" s="10">
        <f t="shared" si="0"/>
        <v>0.15522217391868939</v>
      </c>
      <c r="AS11" s="10">
        <f t="shared" si="0"/>
        <v>0.31984154838819717</v>
      </c>
      <c r="AT11" s="10">
        <f t="shared" si="0"/>
        <v>0.26832181321274795</v>
      </c>
      <c r="AU11" s="10">
        <f t="shared" si="0"/>
        <v>0.20600040444608872</v>
      </c>
      <c r="AV11" s="10">
        <f t="shared" si="0"/>
        <v>8.2558458231499265E-2</v>
      </c>
      <c r="AW11" s="10">
        <f t="shared" si="0"/>
        <v>9.3035495871470225E-2</v>
      </c>
      <c r="AX11" s="173"/>
    </row>
    <row r="12" spans="1:50">
      <c r="A12" s="232"/>
      <c r="B12" s="10">
        <f>(B6*$A$5)/100</f>
        <v>0.59464329438360664</v>
      </c>
      <c r="C12" s="10">
        <f t="shared" si="0"/>
        <v>3.4890648686695966</v>
      </c>
      <c r="D12" s="10">
        <f t="shared" si="0"/>
        <v>5.1223813237401066</v>
      </c>
      <c r="E12" s="10">
        <f t="shared" si="0"/>
        <v>11.436457538059006</v>
      </c>
      <c r="F12" s="10">
        <f t="shared" si="0"/>
        <v>20.104587747846256</v>
      </c>
      <c r="G12" s="10">
        <f t="shared" si="0"/>
        <v>16.465291320154876</v>
      </c>
      <c r="H12" s="10">
        <f t="shared" si="0"/>
        <v>2.4254659158340148</v>
      </c>
      <c r="I12" s="10">
        <f t="shared" si="0"/>
        <v>20.695599300537797</v>
      </c>
      <c r="J12" s="10">
        <f t="shared" si="0"/>
        <v>41.294924132334039</v>
      </c>
      <c r="K12" s="10">
        <f t="shared" si="0"/>
        <v>43.550640227572664</v>
      </c>
      <c r="L12" s="10">
        <f t="shared" si="0"/>
        <v>20.364151697072984</v>
      </c>
      <c r="M12" s="10">
        <f t="shared" si="0"/>
        <v>2.7279357640522033</v>
      </c>
      <c r="N12" s="10">
        <f t="shared" si="0"/>
        <v>0.30194772988945084</v>
      </c>
      <c r="O12" s="10">
        <f t="shared" si="0"/>
        <v>32.065341275965245</v>
      </c>
      <c r="P12" s="10">
        <f t="shared" si="0"/>
        <v>43.090276923740205</v>
      </c>
      <c r="Q12" s="10">
        <f t="shared" si="0"/>
        <v>43.693824655569784</v>
      </c>
      <c r="R12" s="10">
        <f t="shared" si="0"/>
        <v>27.873475507746935</v>
      </c>
      <c r="S12" s="10">
        <f t="shared" si="0"/>
        <v>3.2984697952822959</v>
      </c>
      <c r="T12" s="10">
        <f t="shared" si="0"/>
        <v>10.543661290554601</v>
      </c>
      <c r="U12" s="10">
        <f t="shared" si="0"/>
        <v>31.742351944305575</v>
      </c>
      <c r="V12" s="10">
        <f t="shared" si="0"/>
        <v>55.08673611123929</v>
      </c>
      <c r="W12" s="10">
        <f t="shared" si="0"/>
        <v>34.154760465080983</v>
      </c>
      <c r="X12" s="10">
        <f t="shared" si="0"/>
        <v>14.349869690739451</v>
      </c>
      <c r="Y12" s="10">
        <f t="shared" si="0"/>
        <v>2.8034833458738562</v>
      </c>
      <c r="Z12" s="10">
        <f t="shared" si="0"/>
        <v>0.31781311837958731</v>
      </c>
      <c r="AA12" s="10">
        <f t="shared" si="0"/>
        <v>0.19168600966772498</v>
      </c>
      <c r="AB12" s="10">
        <f t="shared" si="0"/>
        <v>1.0646098003906566</v>
      </c>
      <c r="AC12" s="10">
        <f t="shared" si="0"/>
        <v>2.3577399568514745</v>
      </c>
      <c r="AD12" s="10">
        <f t="shared" si="0"/>
        <v>4.7273513940209364</v>
      </c>
      <c r="AE12" s="10">
        <f t="shared" si="0"/>
        <v>2.7935744529306921</v>
      </c>
      <c r="AF12" s="10">
        <f t="shared" si="0"/>
        <v>1.9108799129157388</v>
      </c>
      <c r="AG12" s="10">
        <f t="shared" si="0"/>
        <v>1.8206363883954209</v>
      </c>
      <c r="AH12" s="10">
        <f t="shared" si="0"/>
        <v>1.1140638738878246</v>
      </c>
      <c r="AI12" s="10">
        <f t="shared" si="0"/>
        <v>0.27149498848412945</v>
      </c>
      <c r="AJ12" s="10">
        <f t="shared" si="0"/>
        <v>0.41007299876169845</v>
      </c>
      <c r="AK12" s="10">
        <f t="shared" si="0"/>
        <v>0.58677858155423446</v>
      </c>
      <c r="AL12" s="10">
        <f t="shared" si="0"/>
        <v>0.67167721766680333</v>
      </c>
      <c r="AM12" s="10">
        <f t="shared" si="0"/>
        <v>0.43574260084693711</v>
      </c>
      <c r="AN12" s="10">
        <f t="shared" si="0"/>
        <v>0.4041283097216567</v>
      </c>
      <c r="AO12" s="10">
        <f t="shared" si="0"/>
        <v>0.5258806188116999</v>
      </c>
      <c r="AP12" s="10">
        <f t="shared" si="0"/>
        <v>0.35945053228259327</v>
      </c>
      <c r="AQ12" s="10">
        <f t="shared" si="0"/>
        <v>0.21477194195310381</v>
      </c>
      <c r="AR12" s="10">
        <f t="shared" si="0"/>
        <v>0.13972482066403652</v>
      </c>
      <c r="AS12" s="10">
        <f t="shared" si="0"/>
        <v>0.19387006304832657</v>
      </c>
      <c r="AT12" s="10">
        <f t="shared" si="0"/>
        <v>0.17558825107305182</v>
      </c>
      <c r="AU12" s="10">
        <f t="shared" si="0"/>
        <v>0.14916378455113383</v>
      </c>
      <c r="AV12" s="10">
        <f t="shared" si="0"/>
        <v>7.3555440579167741E-2</v>
      </c>
      <c r="AW12" s="10">
        <f t="shared" si="0"/>
        <v>8.7876959086735318E-2</v>
      </c>
      <c r="AX12" s="173"/>
    </row>
    <row r="13" spans="1:50">
      <c r="A13" s="232"/>
      <c r="B13" s="10">
        <f>(B7*$A$5)/100</f>
        <v>0.27220969388630278</v>
      </c>
      <c r="C13" s="10">
        <f t="shared" si="0"/>
        <v>2.0030276019004685</v>
      </c>
      <c r="D13" s="10">
        <f t="shared" si="0"/>
        <v>2.4011814082659395</v>
      </c>
      <c r="E13" s="10">
        <f t="shared" si="0"/>
        <v>4.7881404511770018</v>
      </c>
      <c r="F13" s="10">
        <f t="shared" si="0"/>
        <v>14.374458854482432</v>
      </c>
      <c r="G13" s="10">
        <f t="shared" si="0"/>
        <v>13.865891104703465</v>
      </c>
      <c r="H13" s="10">
        <f t="shared" si="0"/>
        <v>2.4597304023800022</v>
      </c>
      <c r="I13" s="10">
        <f t="shared" si="0"/>
        <v>15.277765934795388</v>
      </c>
      <c r="J13" s="10">
        <f t="shared" si="0"/>
        <v>35.084714229794152</v>
      </c>
      <c r="K13" s="10">
        <f t="shared" si="0"/>
        <v>39.355174875708137</v>
      </c>
      <c r="L13" s="10">
        <f t="shared" si="0"/>
        <v>20.022962372741457</v>
      </c>
      <c r="M13" s="10">
        <f t="shared" si="0"/>
        <v>2.8834173686025593</v>
      </c>
      <c r="N13" s="10">
        <f t="shared" si="0"/>
        <v>0.28046472716141202</v>
      </c>
      <c r="O13" s="10">
        <f t="shared" si="0"/>
        <v>32.661548118123825</v>
      </c>
      <c r="P13" s="10">
        <f t="shared" si="0"/>
        <v>46.876260874872116</v>
      </c>
      <c r="Q13" s="10">
        <f t="shared" si="0"/>
        <v>44.001812326677737</v>
      </c>
      <c r="R13" s="10">
        <f t="shared" si="0"/>
        <v>30.639229635309086</v>
      </c>
      <c r="S13" s="10">
        <f t="shared" si="0"/>
        <v>3.4972178210070899</v>
      </c>
      <c r="T13" s="10">
        <f t="shared" si="0"/>
        <v>12.456338306848416</v>
      </c>
      <c r="U13" s="10">
        <f t="shared" si="0"/>
        <v>36.78860674973135</v>
      </c>
      <c r="V13" s="10">
        <f t="shared" si="0"/>
        <v>61.493785831937849</v>
      </c>
      <c r="W13" s="10">
        <f t="shared" si="0"/>
        <v>41.64791748001258</v>
      </c>
      <c r="X13" s="10">
        <f t="shared" si="0"/>
        <v>16.696685614021892</v>
      </c>
      <c r="Y13" s="10">
        <f t="shared" si="0"/>
        <v>3.0114511966532107</v>
      </c>
      <c r="Z13" s="10">
        <f t="shared" si="0"/>
        <v>0.29378624598650249</v>
      </c>
      <c r="AA13" s="10">
        <f t="shared" si="0"/>
        <v>0.23615463700832121</v>
      </c>
      <c r="AB13" s="10">
        <f t="shared" si="0"/>
        <v>1.4280796787563856</v>
      </c>
      <c r="AC13" s="10">
        <f t="shared" si="0"/>
        <v>3.6753749099875832</v>
      </c>
      <c r="AD13" s="10">
        <f t="shared" si="0"/>
        <v>6.8226972039707361</v>
      </c>
      <c r="AE13" s="10">
        <f t="shared" si="0"/>
        <v>2.9080933868383823</v>
      </c>
      <c r="AF13" s="10">
        <f t="shared" si="0"/>
        <v>2.2650350058359954</v>
      </c>
      <c r="AG13" s="10">
        <f t="shared" si="0"/>
        <v>1.6359417760547155</v>
      </c>
      <c r="AH13" s="10">
        <f t="shared" si="0"/>
        <v>1.1271205139238467</v>
      </c>
      <c r="AI13" s="10">
        <f t="shared" si="0"/>
        <v>0.26770235651709129</v>
      </c>
      <c r="AJ13" s="10">
        <f t="shared" si="0"/>
        <v>0.48716673378677294</v>
      </c>
      <c r="AK13" s="10">
        <f t="shared" si="0"/>
        <v>0.79670680811125383</v>
      </c>
      <c r="AL13" s="10">
        <f t="shared" si="0"/>
        <v>0.82377178918839677</v>
      </c>
      <c r="AM13" s="10">
        <f t="shared" si="0"/>
        <v>0.43194456686251159</v>
      </c>
      <c r="AN13" s="10">
        <f t="shared" si="0"/>
        <v>0.30075789536992525</v>
      </c>
      <c r="AO13" s="10">
        <f t="shared" si="0"/>
        <v>0.4227434894951122</v>
      </c>
      <c r="AP13" s="10">
        <f t="shared" si="0"/>
        <v>0.3605881836601027</v>
      </c>
      <c r="AQ13" s="10">
        <f t="shared" si="0"/>
        <v>0.19381843247789404</v>
      </c>
      <c r="AR13" s="10">
        <f t="shared" si="0"/>
        <v>0.1239167301378742</v>
      </c>
      <c r="AS13" s="10">
        <f t="shared" si="0"/>
        <v>0.32043328394934872</v>
      </c>
      <c r="AT13" s="10">
        <f t="shared" si="0"/>
        <v>0.22607707322408266</v>
      </c>
      <c r="AU13" s="10">
        <f t="shared" si="0"/>
        <v>0.15146395786275624</v>
      </c>
      <c r="AV13" s="10">
        <f t="shared" si="0"/>
        <v>6.2438611560343499E-2</v>
      </c>
      <c r="AW13" s="10">
        <f t="shared" si="0"/>
        <v>7.1667631410241434E-2</v>
      </c>
      <c r="AX13" s="173"/>
    </row>
    <row r="14" spans="1:50">
      <c r="A14" s="232"/>
      <c r="B14" s="10">
        <f>(B8*$A$5)/100</f>
        <v>0.3218590047388421</v>
      </c>
      <c r="C14" s="10">
        <f t="shared" si="0"/>
        <v>3.2553571542635438</v>
      </c>
      <c r="D14" s="10">
        <f t="shared" si="0"/>
        <v>2.0870028271067911</v>
      </c>
      <c r="E14" s="10">
        <f t="shared" si="0"/>
        <v>8.9595495773442018</v>
      </c>
      <c r="F14" s="10">
        <f t="shared" si="0"/>
        <v>21.455140376116752</v>
      </c>
      <c r="G14" s="10">
        <f t="shared" si="0"/>
        <v>24.068337144324204</v>
      </c>
      <c r="H14" s="10">
        <f t="shared" si="0"/>
        <v>4.6641694100182978</v>
      </c>
      <c r="I14" s="10">
        <f t="shared" si="0"/>
        <v>14.86585895977961</v>
      </c>
      <c r="J14" s="10">
        <f t="shared" si="0"/>
        <v>39.481945160155952</v>
      </c>
      <c r="K14" s="10">
        <f t="shared" si="0"/>
        <v>47.525224653534515</v>
      </c>
      <c r="L14" s="10">
        <f t="shared" si="0"/>
        <v>25.271573454392716</v>
      </c>
      <c r="M14" s="10">
        <f t="shared" si="0"/>
        <v>3.7838392899389572</v>
      </c>
      <c r="N14" s="10">
        <f t="shared" si="0"/>
        <v>0.49778866696403462</v>
      </c>
      <c r="O14" s="10">
        <f t="shared" si="0"/>
        <v>34.71212743201567</v>
      </c>
      <c r="P14" s="10">
        <f t="shared" si="0"/>
        <v>48.330895264373254</v>
      </c>
      <c r="Q14" s="10">
        <f t="shared" si="0"/>
        <v>41.223986087311175</v>
      </c>
      <c r="R14" s="10">
        <f t="shared" si="0"/>
        <v>24.51949662888812</v>
      </c>
      <c r="S14" s="10">
        <f t="shared" si="0"/>
        <v>2.907586279443569</v>
      </c>
      <c r="T14" s="10">
        <f t="shared" si="0"/>
        <v>12.438116585620248</v>
      </c>
      <c r="U14" s="10">
        <f t="shared" si="0"/>
        <v>34.501583139814073</v>
      </c>
      <c r="V14" s="10">
        <f t="shared" si="0"/>
        <v>50.139924703660917</v>
      </c>
      <c r="W14" s="10">
        <f t="shared" si="0"/>
        <v>26.345944379538736</v>
      </c>
      <c r="X14" s="10">
        <f t="shared" si="0"/>
        <v>7.7391390844329342</v>
      </c>
      <c r="Y14" s="10">
        <f t="shared" si="0"/>
        <v>3.2333183182902614</v>
      </c>
      <c r="Z14" s="10">
        <f t="shared" si="0"/>
        <v>1.4687610484854223</v>
      </c>
      <c r="AA14" s="10">
        <f t="shared" si="0"/>
        <v>0.24007994216938769</v>
      </c>
      <c r="AB14" s="10">
        <f t="shared" si="0"/>
        <v>1.3550470996384909</v>
      </c>
      <c r="AC14" s="10">
        <f t="shared" si="0"/>
        <v>2.9218184006326795</v>
      </c>
      <c r="AD14" s="10">
        <f t="shared" si="0"/>
        <v>4.7547843646284687</v>
      </c>
      <c r="AE14" s="10">
        <f t="shared" si="0"/>
        <v>1.7600950522430991</v>
      </c>
      <c r="AF14" s="10">
        <f t="shared" si="0"/>
        <v>1.6246979366400647</v>
      </c>
      <c r="AG14" s="10">
        <f t="shared" si="0"/>
        <v>2.4760038882071598</v>
      </c>
      <c r="AH14" s="10">
        <f t="shared" si="0"/>
        <v>2.2303420576487323</v>
      </c>
      <c r="AI14" s="10">
        <f t="shared" si="0"/>
        <v>1.1234105478217393</v>
      </c>
      <c r="AJ14" s="10">
        <f t="shared" si="0"/>
        <v>0.4829560676347599</v>
      </c>
      <c r="AK14" s="10">
        <f t="shared" si="0"/>
        <v>0.72251282542065709</v>
      </c>
      <c r="AL14" s="10">
        <f t="shared" si="0"/>
        <v>0.63926391138920979</v>
      </c>
      <c r="AM14" s="10">
        <f t="shared" si="0"/>
        <v>0.29387412880458813</v>
      </c>
      <c r="AN14" s="10">
        <f t="shared" si="0"/>
        <v>0.38866861629833954</v>
      </c>
      <c r="AO14" s="10">
        <f t="shared" si="0"/>
        <v>0.73583624600681463</v>
      </c>
      <c r="AP14" s="10">
        <f t="shared" si="0"/>
        <v>0.87557737052728701</v>
      </c>
      <c r="AQ14" s="10">
        <f t="shared" si="0"/>
        <v>0.62397385458572829</v>
      </c>
      <c r="AR14" s="10">
        <f t="shared" si="0"/>
        <v>0.43626573970412375</v>
      </c>
      <c r="AS14" s="10">
        <f t="shared" si="0"/>
        <v>0.29396879551243826</v>
      </c>
      <c r="AT14" s="10">
        <f t="shared" si="0"/>
        <v>0.18770489430840978</v>
      </c>
      <c r="AU14" s="10">
        <f t="shared" si="0"/>
        <v>0.11332666358022085</v>
      </c>
      <c r="AV14" s="10">
        <f t="shared" si="0"/>
        <v>6.2308973920350071E-2</v>
      </c>
      <c r="AW14" s="10">
        <f t="shared" si="0"/>
        <v>0.13243187489441996</v>
      </c>
      <c r="AX14" s="173"/>
    </row>
    <row r="15" spans="1:50" ht="16" thickBot="1">
      <c r="A15" s="232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73"/>
    </row>
    <row r="16" spans="1:50">
      <c r="A16" s="232" t="s">
        <v>1025</v>
      </c>
      <c r="B16" s="229">
        <f>AVERAGE(B10:B14)</f>
        <v>0.39786686485387746</v>
      </c>
      <c r="C16" s="208">
        <f t="shared" ref="C16:AW16" si="1">AVERAGE(C10:C14)</f>
        <v>2.9982340574806257</v>
      </c>
      <c r="D16" s="208">
        <f t="shared" si="1"/>
        <v>3.4434213135101759</v>
      </c>
      <c r="E16" s="208">
        <f t="shared" si="1"/>
        <v>8.7582714575037759</v>
      </c>
      <c r="F16" s="208">
        <f t="shared" si="1"/>
        <v>20.022404670690804</v>
      </c>
      <c r="G16" s="208">
        <f t="shared" si="1"/>
        <v>18.493329941386754</v>
      </c>
      <c r="H16" s="208">
        <f t="shared" si="1"/>
        <v>3.4612017212297301</v>
      </c>
      <c r="I16" s="208">
        <f t="shared" si="1"/>
        <v>17.481140775313008</v>
      </c>
      <c r="J16" s="208">
        <f t="shared" si="1"/>
        <v>38.971312687582525</v>
      </c>
      <c r="K16" s="208">
        <f t="shared" si="1"/>
        <v>43.064903709551231</v>
      </c>
      <c r="L16" s="208">
        <f t="shared" si="1"/>
        <v>22.157649515813155</v>
      </c>
      <c r="M16" s="208">
        <f t="shared" si="1"/>
        <v>3.4969451049176512</v>
      </c>
      <c r="N16" s="208">
        <f t="shared" si="1"/>
        <v>0.37613064196786716</v>
      </c>
      <c r="O16" s="208">
        <f t="shared" si="1"/>
        <v>31.952008927072434</v>
      </c>
      <c r="P16" s="208">
        <f t="shared" si="1"/>
        <v>44.620917783656196</v>
      </c>
      <c r="Q16" s="208">
        <f t="shared" si="1"/>
        <v>42.791345139531003</v>
      </c>
      <c r="R16" s="208">
        <f t="shared" si="1"/>
        <v>29.174375512268341</v>
      </c>
      <c r="S16" s="208">
        <f t="shared" si="1"/>
        <v>3.6172178560860546</v>
      </c>
      <c r="T16" s="208">
        <f t="shared" si="1"/>
        <v>11.887144949345892</v>
      </c>
      <c r="U16" s="208">
        <f t="shared" si="1"/>
        <v>32.583586412743799</v>
      </c>
      <c r="V16" s="208">
        <f t="shared" si="1"/>
        <v>54.032219095712207</v>
      </c>
      <c r="W16" s="208">
        <f t="shared" si="1"/>
        <v>34.275591117045735</v>
      </c>
      <c r="X16" s="208">
        <f t="shared" si="1"/>
        <v>13.732673074116329</v>
      </c>
      <c r="Y16" s="208">
        <f t="shared" si="1"/>
        <v>2.9211983490121591</v>
      </c>
      <c r="Z16" s="208">
        <f t="shared" si="1"/>
        <v>0.56859381367934447</v>
      </c>
      <c r="AA16" s="208">
        <f t="shared" si="1"/>
        <v>0.23962463467272238</v>
      </c>
      <c r="AB16" s="208">
        <f t="shared" si="1"/>
        <v>1.2509780751606887</v>
      </c>
      <c r="AC16" s="208">
        <f t="shared" si="1"/>
        <v>3.1481082459610135</v>
      </c>
      <c r="AD16" s="208">
        <f t="shared" si="1"/>
        <v>5.3948570898403236</v>
      </c>
      <c r="AE16" s="208">
        <f t="shared" si="1"/>
        <v>2.5258782287555475</v>
      </c>
      <c r="AF16" s="208">
        <f t="shared" si="1"/>
        <v>1.8629624776845521</v>
      </c>
      <c r="AG16" s="208">
        <f t="shared" si="1"/>
        <v>1.8413926545326142</v>
      </c>
      <c r="AH16" s="208">
        <f t="shared" si="1"/>
        <v>1.2949179450786628</v>
      </c>
      <c r="AI16" s="208">
        <f t="shared" si="1"/>
        <v>0.45244581041894039</v>
      </c>
      <c r="AJ16" s="208">
        <f t="shared" si="1"/>
        <v>0.45114319804900632</v>
      </c>
      <c r="AK16" s="208">
        <f t="shared" si="1"/>
        <v>0.71040832829171685</v>
      </c>
      <c r="AL16" s="208">
        <f t="shared" si="1"/>
        <v>0.74414854118061302</v>
      </c>
      <c r="AM16" s="208">
        <f t="shared" si="1"/>
        <v>0.41856562180046308</v>
      </c>
      <c r="AN16" s="208">
        <f t="shared" si="1"/>
        <v>0.36492460351518757</v>
      </c>
      <c r="AO16" s="208">
        <f t="shared" si="1"/>
        <v>0.5231750255822275</v>
      </c>
      <c r="AP16" s="208">
        <f t="shared" si="1"/>
        <v>0.46096100228306591</v>
      </c>
      <c r="AQ16" s="208">
        <f t="shared" si="1"/>
        <v>0.29514688663174543</v>
      </c>
      <c r="AR16" s="208">
        <f t="shared" si="1"/>
        <v>0.19894211676059753</v>
      </c>
      <c r="AS16" s="208">
        <f t="shared" si="1"/>
        <v>0.29727851367789898</v>
      </c>
      <c r="AT16" s="208">
        <f t="shared" si="1"/>
        <v>0.20916849291482897</v>
      </c>
      <c r="AU16" s="208">
        <f t="shared" si="1"/>
        <v>0.15046587039534129</v>
      </c>
      <c r="AV16" s="208">
        <f t="shared" si="1"/>
        <v>6.8428548107216741E-2</v>
      </c>
      <c r="AW16" s="170">
        <f t="shared" si="1"/>
        <v>8.9867479404296319E-2</v>
      </c>
      <c r="AX16" s="173"/>
    </row>
    <row r="17" spans="1:50" ht="16" thickBot="1">
      <c r="A17" s="232" t="s">
        <v>1026</v>
      </c>
      <c r="B17" s="233">
        <f t="shared" ref="B17:AW17" si="2">STDEV(B10:B14)/5^0.5</f>
        <v>5.4935528154855598E-2</v>
      </c>
      <c r="C17" s="213">
        <f t="shared" si="2"/>
        <v>0.29466494648938352</v>
      </c>
      <c r="D17" s="213">
        <f t="shared" si="2"/>
        <v>0.57088906393730721</v>
      </c>
      <c r="E17" s="213">
        <f t="shared" si="2"/>
        <v>1.1299020206549462</v>
      </c>
      <c r="F17" s="213">
        <f t="shared" si="2"/>
        <v>1.6898889030640387</v>
      </c>
      <c r="G17" s="213">
        <f t="shared" si="2"/>
        <v>1.7486943811346145</v>
      </c>
      <c r="H17" s="213">
        <f t="shared" si="2"/>
        <v>0.48369464206315543</v>
      </c>
      <c r="I17" s="213">
        <f t="shared" si="2"/>
        <v>1.1200795681321338</v>
      </c>
      <c r="J17" s="213">
        <f t="shared" si="2"/>
        <v>1.1609216300707166</v>
      </c>
      <c r="K17" s="213">
        <f t="shared" si="2"/>
        <v>1.7528451067739803</v>
      </c>
      <c r="L17" s="213">
        <f t="shared" si="2"/>
        <v>1.2541568130506739</v>
      </c>
      <c r="M17" s="213">
        <f t="shared" si="2"/>
        <v>0.38368007777225438</v>
      </c>
      <c r="N17" s="213">
        <f t="shared" si="2"/>
        <v>4.3304989305024702E-2</v>
      </c>
      <c r="O17" s="213">
        <f t="shared" si="2"/>
        <v>0.87313858587445659</v>
      </c>
      <c r="P17" s="213">
        <f t="shared" si="2"/>
        <v>1.2662486670610476</v>
      </c>
      <c r="Q17" s="213">
        <f t="shared" si="2"/>
        <v>0.50236811509408608</v>
      </c>
      <c r="R17" s="213">
        <f t="shared" si="2"/>
        <v>1.424258552762226</v>
      </c>
      <c r="S17" s="213">
        <f t="shared" si="2"/>
        <v>0.25611944678000903</v>
      </c>
      <c r="T17" s="213">
        <f t="shared" si="2"/>
        <v>0.80267065985457542</v>
      </c>
      <c r="U17" s="213">
        <f t="shared" si="2"/>
        <v>1.5253541589207973</v>
      </c>
      <c r="V17" s="213">
        <f t="shared" si="2"/>
        <v>2.3573923668528121</v>
      </c>
      <c r="W17" s="213">
        <f t="shared" si="2"/>
        <v>2.7979196079925801</v>
      </c>
      <c r="X17" s="213">
        <f t="shared" si="2"/>
        <v>1.7809665349810899</v>
      </c>
      <c r="Y17" s="213">
        <f t="shared" si="2"/>
        <v>0.1389261288623469</v>
      </c>
      <c r="Z17" s="213">
        <f t="shared" si="2"/>
        <v>0.22570622389975911</v>
      </c>
      <c r="AA17" s="213">
        <f t="shared" si="2"/>
        <v>1.4906197041618966E-2</v>
      </c>
      <c r="AB17" s="213">
        <f t="shared" si="2"/>
        <v>7.301823020884754E-2</v>
      </c>
      <c r="AC17" s="213">
        <f t="shared" si="2"/>
        <v>0.23348726741401818</v>
      </c>
      <c r="AD17" s="213">
        <f t="shared" si="2"/>
        <v>0.42604588615741784</v>
      </c>
      <c r="AE17" s="213">
        <f t="shared" si="2"/>
        <v>0.22819285981336621</v>
      </c>
      <c r="AF17" s="213">
        <f t="shared" si="2"/>
        <v>0.11678164163268061</v>
      </c>
      <c r="AG17" s="213">
        <f t="shared" si="2"/>
        <v>0.16361456754916234</v>
      </c>
      <c r="AH17" s="213">
        <f t="shared" si="2"/>
        <v>0.23613009299882307</v>
      </c>
      <c r="AI17" s="213">
        <f t="shared" si="2"/>
        <v>0.16787824014744424</v>
      </c>
      <c r="AJ17" s="213">
        <f t="shared" si="2"/>
        <v>2.0310779699055915E-2</v>
      </c>
      <c r="AK17" s="213">
        <f t="shared" si="2"/>
        <v>4.3789276339266756E-2</v>
      </c>
      <c r="AL17" s="213">
        <f t="shared" si="2"/>
        <v>5.4294390065838534E-2</v>
      </c>
      <c r="AM17" s="213">
        <f t="shared" si="2"/>
        <v>4.6334499855214546E-2</v>
      </c>
      <c r="AN17" s="213">
        <f t="shared" si="2"/>
        <v>2.3160629690214905E-2</v>
      </c>
      <c r="AO17" s="213">
        <f t="shared" si="2"/>
        <v>5.6527927795807731E-2</v>
      </c>
      <c r="AP17" s="213">
        <f t="shared" si="2"/>
        <v>0.10435103264670639</v>
      </c>
      <c r="AQ17" s="213">
        <f t="shared" si="2"/>
        <v>8.2554045911967119E-2</v>
      </c>
      <c r="AR17" s="213">
        <f t="shared" si="2"/>
        <v>5.9537030583596925E-2</v>
      </c>
      <c r="AS17" s="213">
        <f t="shared" si="2"/>
        <v>2.7812353552835675E-2</v>
      </c>
      <c r="AT17" s="213">
        <f t="shared" si="2"/>
        <v>1.7051529184326467E-2</v>
      </c>
      <c r="AU17" s="213">
        <f t="shared" si="2"/>
        <v>1.5481267617845027E-2</v>
      </c>
      <c r="AV17" s="213">
        <f t="shared" si="2"/>
        <v>4.1854013879856905E-3</v>
      </c>
      <c r="AW17" s="214">
        <f t="shared" si="2"/>
        <v>1.1851912764434222E-2</v>
      </c>
      <c r="AX17" s="173"/>
    </row>
    <row r="18" spans="1:50">
      <c r="A18" s="232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73"/>
    </row>
    <row r="19" spans="1:50" ht="16" thickBot="1">
      <c r="A19" s="232" t="s">
        <v>1022</v>
      </c>
      <c r="B19" s="10">
        <v>3.070500986554198E-2</v>
      </c>
      <c r="C19" s="10">
        <v>0.30955205154767057</v>
      </c>
      <c r="D19" s="10">
        <v>0.28569058276043907</v>
      </c>
      <c r="E19" s="10">
        <v>0.67530924711994234</v>
      </c>
      <c r="F19" s="10">
        <v>2.6567702379974447</v>
      </c>
      <c r="G19" s="10">
        <v>2.9385597199152218</v>
      </c>
      <c r="H19" s="10">
        <v>0.70217789036226419</v>
      </c>
      <c r="I19" s="10">
        <v>2.3900004225395235</v>
      </c>
      <c r="J19" s="10">
        <v>6.2772122741246479</v>
      </c>
      <c r="K19" s="10">
        <v>7.5833384301783626</v>
      </c>
      <c r="L19" s="10">
        <v>4.5652100498720865</v>
      </c>
      <c r="M19" s="10">
        <v>0.84962094242767683</v>
      </c>
      <c r="N19" s="10">
        <v>6.0410796016202008E-2</v>
      </c>
      <c r="O19" s="10">
        <v>6.4043635727915058</v>
      </c>
      <c r="P19" s="10">
        <v>9.2294963123362219</v>
      </c>
      <c r="Q19" s="10">
        <v>8.9239975603049579</v>
      </c>
      <c r="R19" s="10">
        <v>6.1384692032631127</v>
      </c>
      <c r="S19" s="10">
        <v>0.71158803760413747</v>
      </c>
      <c r="T19" s="10">
        <v>1.5001614703106425</v>
      </c>
      <c r="U19" s="10">
        <v>7.131624083048683</v>
      </c>
      <c r="V19" s="10">
        <v>12.971301353967524</v>
      </c>
      <c r="W19" s="10">
        <v>8.6752667279814606</v>
      </c>
      <c r="X19" s="10">
        <v>3.2795857804672068</v>
      </c>
      <c r="Y19" s="10">
        <v>0.48130192472631639</v>
      </c>
      <c r="Z19" s="10">
        <v>5.526544956441172E-2</v>
      </c>
      <c r="AA19" s="10">
        <v>5.5637406221077532E-2</v>
      </c>
      <c r="AB19" s="10">
        <v>0.35209128944641976</v>
      </c>
      <c r="AC19" s="10">
        <v>0.72849841762773826</v>
      </c>
      <c r="AD19" s="10">
        <v>1.5257895267993054</v>
      </c>
      <c r="AE19" s="10">
        <v>0.61006027852029598</v>
      </c>
      <c r="AF19" s="10">
        <v>0.29654304759037325</v>
      </c>
      <c r="AG19" s="10">
        <v>0.24927927209286468</v>
      </c>
      <c r="AH19" s="10">
        <v>0.16898950957147146</v>
      </c>
      <c r="AI19" s="10">
        <v>4.5321821767567765E-2</v>
      </c>
      <c r="AJ19" s="10">
        <v>0.1173274012488775</v>
      </c>
      <c r="AK19" s="10">
        <v>0.22788171867166687</v>
      </c>
      <c r="AL19" s="10">
        <v>0.22275140428758994</v>
      </c>
      <c r="AM19" s="10">
        <v>9.8220882272790397E-2</v>
      </c>
      <c r="AN19" s="10">
        <v>5.9108259658768002E-2</v>
      </c>
      <c r="AO19" s="10">
        <v>8.1294830691250389E-2</v>
      </c>
      <c r="AP19" s="10">
        <v>5.720739519953958E-2</v>
      </c>
      <c r="AQ19" s="10">
        <v>3.2130045027879667E-2</v>
      </c>
      <c r="AR19" s="10">
        <v>2.0099882046367822E-2</v>
      </c>
      <c r="AS19" s="10">
        <v>9.3843879279920786E-2</v>
      </c>
      <c r="AT19" s="10">
        <v>6.5665446727730239E-2</v>
      </c>
      <c r="AU19" s="10">
        <v>4.0413839516939859E-2</v>
      </c>
      <c r="AV19" s="10">
        <v>1.0950201601916405E-2</v>
      </c>
      <c r="AW19" s="10">
        <v>1.3915113038411538E-2</v>
      </c>
      <c r="AX19" s="173"/>
    </row>
    <row r="20" spans="1:50">
      <c r="A20" s="491">
        <v>1165.0057142244714</v>
      </c>
      <c r="B20" s="10">
        <v>3.821589419661852E-2</v>
      </c>
      <c r="C20" s="10">
        <v>0.52233677684393698</v>
      </c>
      <c r="D20" s="10">
        <v>0.66086723167766159</v>
      </c>
      <c r="E20" s="10">
        <v>1.6137623991094225</v>
      </c>
      <c r="F20" s="10">
        <v>3.3816153483857816</v>
      </c>
      <c r="G20" s="10">
        <v>3.7317058706677622</v>
      </c>
      <c r="H20" s="10">
        <v>1.0462705367587783</v>
      </c>
      <c r="I20" s="10">
        <v>3.1802547084249451</v>
      </c>
      <c r="J20" s="10">
        <v>7.0497663712553154</v>
      </c>
      <c r="K20" s="10">
        <v>8.0362984177402925</v>
      </c>
      <c r="L20" s="10">
        <v>5.5685202479430282</v>
      </c>
      <c r="M20" s="10">
        <v>0.97927396917608733</v>
      </c>
      <c r="N20" s="10">
        <v>9.4967638289630091E-2</v>
      </c>
      <c r="O20" s="10">
        <v>6.9240342088610305</v>
      </c>
      <c r="P20" s="10">
        <v>8.0288459671326358</v>
      </c>
      <c r="Q20" s="10">
        <v>8.0671035711474417</v>
      </c>
      <c r="R20" s="10">
        <v>5.6636544864532672</v>
      </c>
      <c r="S20" s="10">
        <v>0.84007723298599879</v>
      </c>
      <c r="T20" s="10">
        <v>2.1765327234280578</v>
      </c>
      <c r="U20" s="10">
        <v>6.7950734942606577</v>
      </c>
      <c r="V20" s="10">
        <v>10.468108950074569</v>
      </c>
      <c r="W20" s="10">
        <v>7.3846724495251408</v>
      </c>
      <c r="X20" s="10">
        <v>2.6586385925192242</v>
      </c>
      <c r="Y20" s="10">
        <v>0.42081956877260274</v>
      </c>
      <c r="Z20" s="10">
        <v>5.8306457963709014E-2</v>
      </c>
      <c r="AA20" s="10">
        <v>6.8328250583526637E-2</v>
      </c>
      <c r="AB20" s="10">
        <v>0.3586847624288958</v>
      </c>
      <c r="AC20" s="10">
        <v>0.83475925507218984</v>
      </c>
      <c r="AD20" s="10">
        <v>1.2860268046616652</v>
      </c>
      <c r="AE20" s="10">
        <v>0.48193162398297307</v>
      </c>
      <c r="AF20" s="10">
        <v>0.19706669449985842</v>
      </c>
      <c r="AG20" s="10">
        <v>0.16160106654051387</v>
      </c>
      <c r="AH20" s="10">
        <v>0.11632769325161946</v>
      </c>
      <c r="AI20" s="10">
        <v>4.4085355845915407E-2</v>
      </c>
      <c r="AJ20" s="10">
        <v>0.12847005051151256</v>
      </c>
      <c r="AK20" s="10">
        <v>0.22247350066218805</v>
      </c>
      <c r="AL20" s="10">
        <v>0.20349052763455003</v>
      </c>
      <c r="AM20" s="10">
        <v>8.0056258761198332E-2</v>
      </c>
      <c r="AN20" s="10">
        <v>4.418624063197614E-2</v>
      </c>
      <c r="AO20" s="10">
        <v>5.2481005814231506E-2</v>
      </c>
      <c r="AP20" s="10">
        <v>3.5633127016017264E-2</v>
      </c>
      <c r="AQ20" s="10">
        <v>1.8705916373098718E-2</v>
      </c>
      <c r="AR20" s="10">
        <v>1.8367954013160281E-2</v>
      </c>
      <c r="AS20" s="10">
        <v>0.11190092563806418</v>
      </c>
      <c r="AT20" s="10">
        <v>7.6675884538079969E-2</v>
      </c>
      <c r="AU20" s="10">
        <v>4.392767227029961E-2</v>
      </c>
      <c r="AV20" s="10">
        <v>1.2901572527988701E-2</v>
      </c>
      <c r="AW20" s="10">
        <v>1.219474314685897E-2</v>
      </c>
      <c r="AX20" s="173"/>
    </row>
    <row r="21" spans="1:50" ht="16" thickBot="1">
      <c r="A21" s="492">
        <v>405.40649471371319</v>
      </c>
      <c r="B21" s="10">
        <v>3.995813154929851E-2</v>
      </c>
      <c r="C21" s="10">
        <v>0.57952814274227837</v>
      </c>
      <c r="D21" s="10">
        <v>0.60954158997255503</v>
      </c>
      <c r="E21" s="10">
        <v>1.5511665290264649</v>
      </c>
      <c r="F21" s="10">
        <v>3.2232030666137392</v>
      </c>
      <c r="G21" s="10">
        <v>3.4985232285448755</v>
      </c>
      <c r="H21" s="10">
        <v>0.9847511981814544</v>
      </c>
      <c r="I21" s="10">
        <v>3.0153888121589176</v>
      </c>
      <c r="J21" s="10">
        <v>7.3287103586659832</v>
      </c>
      <c r="K21" s="10">
        <v>8.0946783144291974</v>
      </c>
      <c r="L21" s="10">
        <v>5.0273697906657242</v>
      </c>
      <c r="M21" s="10">
        <v>0.85646789535701207</v>
      </c>
      <c r="N21" s="10">
        <v>8.350885698169723E-2</v>
      </c>
      <c r="O21" s="10">
        <v>6.6368364952270591</v>
      </c>
      <c r="P21" s="10">
        <v>8.9117408840937973</v>
      </c>
      <c r="Q21" s="10">
        <v>8.2755589722341618</v>
      </c>
      <c r="R21" s="10">
        <v>5.58609704064156</v>
      </c>
      <c r="S21" s="10">
        <v>0.7871918683426421</v>
      </c>
      <c r="T21" s="10">
        <v>2.5303962276305314</v>
      </c>
      <c r="U21" s="10">
        <v>7.1418491890049021</v>
      </c>
      <c r="V21" s="10">
        <v>10.057186758621233</v>
      </c>
      <c r="W21" s="10">
        <v>7.3284448132109343</v>
      </c>
      <c r="X21" s="10">
        <v>2.901072764565543</v>
      </c>
      <c r="Y21" s="10">
        <v>0.52791231741171463</v>
      </c>
      <c r="Z21" s="10">
        <v>6.5219202940570528E-2</v>
      </c>
      <c r="AA21" s="10">
        <v>5.6743152944993415E-2</v>
      </c>
      <c r="AB21" s="10">
        <v>0.294376468376356</v>
      </c>
      <c r="AC21" s="10">
        <v>0.47464832879092017</v>
      </c>
      <c r="AD21" s="10">
        <v>1.2840141269226348</v>
      </c>
      <c r="AE21" s="10">
        <v>0.5173052452281568</v>
      </c>
      <c r="AF21" s="10">
        <v>0.25859066942580761</v>
      </c>
      <c r="AG21" s="10">
        <v>0.21378564228528885</v>
      </c>
      <c r="AH21" s="10">
        <v>0.1604966709344478</v>
      </c>
      <c r="AI21" s="10">
        <v>4.8779442171370493E-2</v>
      </c>
      <c r="AJ21" s="10">
        <v>0.1151658410707144</v>
      </c>
      <c r="AK21" s="10">
        <v>0.20171690470673323</v>
      </c>
      <c r="AL21" s="10">
        <v>0.18965980933805401</v>
      </c>
      <c r="AM21" s="10">
        <v>8.8141595644864512E-2</v>
      </c>
      <c r="AN21" s="10">
        <v>5.9051508008862864E-2</v>
      </c>
      <c r="AO21" s="10">
        <v>6.7839051537299452E-2</v>
      </c>
      <c r="AP21" s="10">
        <v>5.0040660101756167E-2</v>
      </c>
      <c r="AQ21" s="10">
        <v>2.7560478116765652E-2</v>
      </c>
      <c r="AR21" s="10">
        <v>2.1585166603895475E-2</v>
      </c>
      <c r="AS21" s="10">
        <v>9.0704006216207334E-2</v>
      </c>
      <c r="AT21" s="10">
        <v>6.8679808832627545E-2</v>
      </c>
      <c r="AU21" s="10">
        <v>4.3106383040864359E-2</v>
      </c>
      <c r="AV21" s="10">
        <v>1.3129068826149771E-2</v>
      </c>
      <c r="AW21" s="10">
        <v>1.2577522061377494E-2</v>
      </c>
      <c r="AX21" s="173"/>
    </row>
    <row r="22" spans="1:50">
      <c r="A22" s="232"/>
      <c r="B22" s="10">
        <v>4.7458164307754638E-2</v>
      </c>
      <c r="C22" s="10">
        <v>0.47877878978959121</v>
      </c>
      <c r="D22" s="10">
        <v>0.75435771379166883</v>
      </c>
      <c r="E22" s="10">
        <v>1.4744298928097368</v>
      </c>
      <c r="F22" s="10">
        <v>2.8582158979236252</v>
      </c>
      <c r="G22" s="10">
        <v>2.4467756706059136</v>
      </c>
      <c r="H22" s="10">
        <v>0.58578185055175269</v>
      </c>
      <c r="I22" s="10">
        <v>3.6203959759085502</v>
      </c>
      <c r="J22" s="10">
        <v>7.0182703974536054</v>
      </c>
      <c r="K22" s="10">
        <v>6.8886108135622832</v>
      </c>
      <c r="L22" s="10">
        <v>3.3934881890214177</v>
      </c>
      <c r="M22" s="10">
        <v>0.67183539700774175</v>
      </c>
      <c r="N22" s="10">
        <v>6.1658730155243931E-2</v>
      </c>
      <c r="O22" s="10">
        <v>7.5731647004566405</v>
      </c>
      <c r="P22" s="10">
        <v>8.519521058595771</v>
      </c>
      <c r="Q22" s="10">
        <v>7.8490936562114184</v>
      </c>
      <c r="R22" s="10">
        <v>5.1927769203286855</v>
      </c>
      <c r="S22" s="10">
        <v>0.7226390485904528</v>
      </c>
      <c r="T22" s="10">
        <v>3.2692742893385525</v>
      </c>
      <c r="U22" s="10">
        <v>7.0893799271760107</v>
      </c>
      <c r="V22" s="10">
        <v>10.711774193257899</v>
      </c>
      <c r="W22" s="10">
        <v>7.8997574555256058</v>
      </c>
      <c r="X22" s="10">
        <v>3.2699980391066559</v>
      </c>
      <c r="Y22" s="10">
        <v>0.56425708926946938</v>
      </c>
      <c r="Z22" s="10">
        <v>5.8547718270884945E-2</v>
      </c>
      <c r="AA22" s="10">
        <v>0.12152172586621975</v>
      </c>
      <c r="AB22" s="10">
        <v>0.65041827313655076</v>
      </c>
      <c r="AC22" s="10">
        <v>1.2335054150372584</v>
      </c>
      <c r="AD22" s="10">
        <v>1.9112270825585851</v>
      </c>
      <c r="AE22" s="10">
        <v>0.66171523430927381</v>
      </c>
      <c r="AF22" s="10">
        <v>0.25113895556251153</v>
      </c>
      <c r="AG22" s="10">
        <v>0.21844079826284885</v>
      </c>
      <c r="AH22" s="10">
        <v>0.15085606165832074</v>
      </c>
      <c r="AI22" s="10">
        <v>5.0698959713363828E-2</v>
      </c>
      <c r="AJ22" s="10">
        <v>0.21676032498477804</v>
      </c>
      <c r="AK22" s="10">
        <v>0.3950811761801416</v>
      </c>
      <c r="AL22" s="10">
        <v>0.34833257940245793</v>
      </c>
      <c r="AM22" s="10">
        <v>0.13485279859359273</v>
      </c>
      <c r="AN22" s="10">
        <v>6.5791119870011405E-2</v>
      </c>
      <c r="AO22" s="10">
        <v>8.2243517086502571E-2</v>
      </c>
      <c r="AP22" s="10">
        <v>5.6154841015136729E-2</v>
      </c>
      <c r="AQ22" s="10">
        <v>3.3439451972191184E-2</v>
      </c>
      <c r="AR22" s="10">
        <v>2.6896479664693235E-2</v>
      </c>
      <c r="AS22" s="10">
        <v>0.16999313728239787</v>
      </c>
      <c r="AT22" s="10">
        <v>0.10678385213368118</v>
      </c>
      <c r="AU22" s="10">
        <v>5.7159399096277173E-2</v>
      </c>
      <c r="AV22" s="10">
        <v>1.7133195980454312E-2</v>
      </c>
      <c r="AW22" s="10">
        <v>1.9614041615815734E-2</v>
      </c>
      <c r="AX22" s="173"/>
    </row>
    <row r="23" spans="1:50">
      <c r="A23" s="232"/>
      <c r="B23" s="10">
        <v>4.0549463731530296E-2</v>
      </c>
      <c r="C23" s="10">
        <v>0.5404754446992176</v>
      </c>
      <c r="D23" s="10">
        <v>0.28100249350987766</v>
      </c>
      <c r="E23" s="10">
        <v>1.3856148560010098</v>
      </c>
      <c r="F23" s="10">
        <v>3.9924065986740183</v>
      </c>
      <c r="G23" s="10">
        <v>5.0833796520579977</v>
      </c>
      <c r="H23" s="10">
        <v>1.0825298492488817</v>
      </c>
      <c r="I23" s="10">
        <v>2.3844124172245547</v>
      </c>
      <c r="J23" s="10">
        <v>7.2414500125516854</v>
      </c>
      <c r="K23" s="10">
        <v>9.3214027304321867</v>
      </c>
      <c r="L23" s="10">
        <v>5.7026826245788085</v>
      </c>
      <c r="M23" s="10">
        <v>1.0704874807382534</v>
      </c>
      <c r="N23" s="10">
        <v>0.10575063267683729</v>
      </c>
      <c r="O23" s="10">
        <v>6.9688968558394269</v>
      </c>
      <c r="P23" s="10">
        <v>9.9901593990384345</v>
      </c>
      <c r="Q23" s="10">
        <v>8.5198501119023931</v>
      </c>
      <c r="R23" s="10">
        <v>5.0328225805578652</v>
      </c>
      <c r="S23" s="10">
        <v>0.53557796654018541</v>
      </c>
      <c r="T23" s="10">
        <v>1.7348480065058178</v>
      </c>
      <c r="U23" s="10">
        <v>7.2134950852594582</v>
      </c>
      <c r="V23" s="10">
        <v>10.075892430816394</v>
      </c>
      <c r="W23" s="10">
        <v>5.0995632603524834</v>
      </c>
      <c r="X23" s="10">
        <v>1.339086558024464</v>
      </c>
      <c r="Y23" s="10">
        <v>0.52164985547601384</v>
      </c>
      <c r="Z23" s="10">
        <v>0.23778615606543646</v>
      </c>
      <c r="AA23" s="10">
        <v>4.9269267478457203E-2</v>
      </c>
      <c r="AB23" s="10">
        <v>0.27237795465273945</v>
      </c>
      <c r="AC23" s="10">
        <v>0.68791666506756888</v>
      </c>
      <c r="AD23" s="10">
        <v>0.88359641687974011</v>
      </c>
      <c r="AE23" s="10">
        <v>0.3052228969922301</v>
      </c>
      <c r="AF23" s="10">
        <v>0.25469083636350032</v>
      </c>
      <c r="AG23" s="10">
        <v>0.39799155696118699</v>
      </c>
      <c r="AH23" s="10">
        <v>0.37882029497988617</v>
      </c>
      <c r="AI23" s="10">
        <v>0.19679414082746263</v>
      </c>
      <c r="AJ23" s="10">
        <v>9.0604452025643434E-2</v>
      </c>
      <c r="AK23" s="10">
        <v>0.14208820898208727</v>
      </c>
      <c r="AL23" s="10">
        <v>0.11037684876600339</v>
      </c>
      <c r="AM23" s="10">
        <v>4.8470100465647398E-2</v>
      </c>
      <c r="AN23" s="10">
        <v>6.2147402164991254E-2</v>
      </c>
      <c r="AO23" s="10">
        <v>0.12988568272268958</v>
      </c>
      <c r="AP23" s="10">
        <v>0.15266964974644212</v>
      </c>
      <c r="AQ23" s="10">
        <v>0.11396562146691673</v>
      </c>
      <c r="AR23" s="10">
        <v>7.4521493397793223E-2</v>
      </c>
      <c r="AS23" s="10">
        <v>6.1085506851469212E-2</v>
      </c>
      <c r="AT23" s="10">
        <v>3.7278077965310109E-2</v>
      </c>
      <c r="AU23" s="10">
        <v>1.8607647465587664E-2</v>
      </c>
      <c r="AV23" s="10">
        <v>9.0260038864469431E-3</v>
      </c>
      <c r="AW23" s="10">
        <v>2.0820751386958901E-2</v>
      </c>
      <c r="AX23" s="173"/>
    </row>
    <row r="24" spans="1:50">
      <c r="A24" s="232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73"/>
    </row>
    <row r="25" spans="1:50">
      <c r="A25" s="232"/>
      <c r="B25" s="10">
        <f t="shared" ref="B25:AW29" si="3">(B19*$A$20)/100</f>
        <v>0.35771511948675178</v>
      </c>
      <c r="C25" s="10">
        <f t="shared" si="3"/>
        <v>3.6062990890294433</v>
      </c>
      <c r="D25" s="10">
        <f t="shared" si="3"/>
        <v>3.3283116141603077</v>
      </c>
      <c r="E25" s="10">
        <f t="shared" si="3"/>
        <v>7.8673913176335848</v>
      </c>
      <c r="F25" s="10">
        <f t="shared" si="3"/>
        <v>30.951525086485319</v>
      </c>
      <c r="G25" s="10">
        <f t="shared" si="3"/>
        <v>34.234388652910958</v>
      </c>
      <c r="H25" s="10">
        <f t="shared" si="3"/>
        <v>8.1804125467412216</v>
      </c>
      <c r="I25" s="10">
        <f t="shared" si="3"/>
        <v>27.843641492574463</v>
      </c>
      <c r="J25" s="10">
        <f t="shared" si="3"/>
        <v>73.129881687552029</v>
      </c>
      <c r="K25" s="10">
        <f t="shared" si="3"/>
        <v>88.346326040558253</v>
      </c>
      <c r="L25" s="10">
        <f t="shared" si="3"/>
        <v>53.184957947359642</v>
      </c>
      <c r="M25" s="10">
        <f t="shared" si="3"/>
        <v>9.8981325285302404</v>
      </c>
      <c r="N25" s="10">
        <f t="shared" si="3"/>
        <v>0.70378922559724277</v>
      </c>
      <c r="O25" s="10">
        <f t="shared" si="3"/>
        <v>74.611201582731553</v>
      </c>
      <c r="P25" s="10">
        <f t="shared" si="3"/>
        <v>107.52415943285385</v>
      </c>
      <c r="Q25" s="10">
        <f t="shared" si="3"/>
        <v>103.96508151480516</v>
      </c>
      <c r="R25" s="10">
        <f t="shared" si="3"/>
        <v>71.513516983924646</v>
      </c>
      <c r="S25" s="10">
        <f t="shared" si="3"/>
        <v>8.2900412998259814</v>
      </c>
      <c r="T25" s="10">
        <f t="shared" si="3"/>
        <v>17.476966851712831</v>
      </c>
      <c r="U25" s="10">
        <f t="shared" si="3"/>
        <v>83.08382808452572</v>
      </c>
      <c r="V25" s="10">
        <f t="shared" si="3"/>
        <v>151.1164019829979</v>
      </c>
      <c r="W25" s="10">
        <f t="shared" si="3"/>
        <v>101.06735310519835</v>
      </c>
      <c r="X25" s="10">
        <f t="shared" si="3"/>
        <v>38.207361745336186</v>
      </c>
      <c r="Y25" s="10">
        <f t="shared" si="3"/>
        <v>5.6071949257339497</v>
      </c>
      <c r="Z25" s="10">
        <f t="shared" si="3"/>
        <v>0.64384564541723976</v>
      </c>
      <c r="AA25" s="10">
        <f t="shared" si="3"/>
        <v>0.64817896172183476</v>
      </c>
      <c r="AB25" s="10">
        <f t="shared" si="3"/>
        <v>4.1018836413374133</v>
      </c>
      <c r="AC25" s="10">
        <f t="shared" si="3"/>
        <v>8.4870481933980049</v>
      </c>
      <c r="AD25" s="10">
        <f t="shared" si="3"/>
        <v>17.775535174250429</v>
      </c>
      <c r="AE25" s="10">
        <f t="shared" si="3"/>
        <v>7.107237104975173</v>
      </c>
      <c r="AF25" s="10">
        <f t="shared" si="3"/>
        <v>3.4547434495632423</v>
      </c>
      <c r="AG25" s="10">
        <f t="shared" si="3"/>
        <v>2.9041177642590417</v>
      </c>
      <c r="AH25" s="10">
        <f t="shared" si="3"/>
        <v>1.9687374429475526</v>
      </c>
      <c r="AI25" s="10">
        <f t="shared" si="3"/>
        <v>0.52800181338279484</v>
      </c>
      <c r="AJ25" s="10">
        <f t="shared" si="3"/>
        <v>1.3668709289004966</v>
      </c>
      <c r="AK25" s="10">
        <f t="shared" si="3"/>
        <v>2.6548350441978532</v>
      </c>
      <c r="AL25" s="10">
        <f t="shared" si="3"/>
        <v>2.5950665884656767</v>
      </c>
      <c r="AM25" s="10">
        <f t="shared" si="3"/>
        <v>1.1442788910396988</v>
      </c>
      <c r="AN25" s="10">
        <f t="shared" si="3"/>
        <v>0.68861460260328533</v>
      </c>
      <c r="AO25" s="10">
        <f t="shared" si="3"/>
        <v>0.94708942292217624</v>
      </c>
      <c r="AP25" s="10">
        <f t="shared" si="3"/>
        <v>0.66646942303361201</v>
      </c>
      <c r="AQ25" s="10">
        <f t="shared" si="3"/>
        <v>0.37431686055769375</v>
      </c>
      <c r="AR25" s="10">
        <f t="shared" si="3"/>
        <v>0.23416477439256375</v>
      </c>
      <c r="AS25" s="10">
        <f t="shared" si="3"/>
        <v>1.0932865560609919</v>
      </c>
      <c r="AT25" s="10">
        <f t="shared" si="3"/>
        <v>0.76500620664908336</v>
      </c>
      <c r="AU25" s="10">
        <f t="shared" si="3"/>
        <v>0.47082353970985685</v>
      </c>
      <c r="AV25" s="10">
        <f t="shared" si="3"/>
        <v>0.12757047438142574</v>
      </c>
      <c r="AW25" s="10">
        <f t="shared" si="3"/>
        <v>0.16211186203828887</v>
      </c>
      <c r="AX25" s="173"/>
    </row>
    <row r="26" spans="1:50">
      <c r="A26" s="232"/>
      <c r="B26" s="10">
        <f t="shared" si="3"/>
        <v>0.44521735113258387</v>
      </c>
      <c r="C26" s="10">
        <f t="shared" si="3"/>
        <v>6.0852532977277916</v>
      </c>
      <c r="D26" s="10">
        <f t="shared" si="3"/>
        <v>7.6991410124818334</v>
      </c>
      <c r="E26" s="10">
        <f t="shared" si="3"/>
        <v>18.800424163630691</v>
      </c>
      <c r="F26" s="10">
        <f t="shared" si="3"/>
        <v>39.396012041786122</v>
      </c>
      <c r="G26" s="10">
        <f t="shared" si="3"/>
        <v>43.474586631329494</v>
      </c>
      <c r="H26" s="10">
        <f t="shared" si="3"/>
        <v>12.189111539486817</v>
      </c>
      <c r="I26" s="10">
        <f t="shared" si="3"/>
        <v>37.050149080043411</v>
      </c>
      <c r="J26" s="10">
        <f t="shared" si="3"/>
        <v>82.130181064599583</v>
      </c>
      <c r="K26" s="10">
        <f t="shared" si="3"/>
        <v>93.623335778805199</v>
      </c>
      <c r="L26" s="10">
        <f t="shared" si="3"/>
        <v>64.873579086282973</v>
      </c>
      <c r="M26" s="10">
        <f t="shared" si="3"/>
        <v>11.408597698814205</v>
      </c>
      <c r="N26" s="10">
        <f t="shared" si="3"/>
        <v>1.1063784127382177</v>
      </c>
      <c r="O26" s="10">
        <f t="shared" si="3"/>
        <v>80.665394188088172</v>
      </c>
      <c r="P26" s="10">
        <f t="shared" si="3"/>
        <v>93.536514303376222</v>
      </c>
      <c r="Q26" s="10">
        <f t="shared" si="3"/>
        <v>93.982217576274081</v>
      </c>
      <c r="R26" s="10">
        <f t="shared" si="3"/>
        <v>65.981898401111209</v>
      </c>
      <c r="S26" s="10">
        <f t="shared" si="3"/>
        <v>9.786947768185712</v>
      </c>
      <c r="T26" s="10">
        <f t="shared" si="3"/>
        <v>25.356730599902384</v>
      </c>
      <c r="U26" s="10">
        <f t="shared" si="3"/>
        <v>79.162994493889116</v>
      </c>
      <c r="V26" s="10">
        <f t="shared" si="3"/>
        <v>121.95406743961205</v>
      </c>
      <c r="W26" s="10">
        <f t="shared" si="3"/>
        <v>86.031856013728145</v>
      </c>
      <c r="X26" s="10">
        <f t="shared" si="3"/>
        <v>30.97329152342602</v>
      </c>
      <c r="Y26" s="10">
        <f t="shared" si="3"/>
        <v>4.9025720227756011</v>
      </c>
      <c r="Z26" s="10">
        <f t="shared" si="3"/>
        <v>0.67927356703909936</v>
      </c>
      <c r="AA26" s="10">
        <f t="shared" si="3"/>
        <v>0.79602802372770098</v>
      </c>
      <c r="AB26" s="10">
        <f t="shared" si="3"/>
        <v>4.1786979783491054</v>
      </c>
      <c r="AC26" s="10">
        <f t="shared" si="3"/>
        <v>9.7249930216086415</v>
      </c>
      <c r="AD26" s="10">
        <f t="shared" si="3"/>
        <v>14.982285760766779</v>
      </c>
      <c r="AE26" s="10">
        <f t="shared" si="3"/>
        <v>5.6145309580564291</v>
      </c>
      <c r="AF26" s="10">
        <f t="shared" si="3"/>
        <v>2.2958382517566327</v>
      </c>
      <c r="AG26" s="10">
        <f t="shared" si="3"/>
        <v>1.8826616594446768</v>
      </c>
      <c r="AH26" s="10">
        <f t="shared" si="3"/>
        <v>1.3552242736068814</v>
      </c>
      <c r="AI26" s="10">
        <f t="shared" si="3"/>
        <v>0.51359691474110658</v>
      </c>
      <c r="AJ26" s="10">
        <f t="shared" si="3"/>
        <v>1.4966834295261859</v>
      </c>
      <c r="AK26" s="10">
        <f t="shared" si="3"/>
        <v>2.5918289953497076</v>
      </c>
      <c r="AL26" s="10">
        <f t="shared" si="3"/>
        <v>2.370676274848035</v>
      </c>
      <c r="AM26" s="10">
        <f t="shared" si="3"/>
        <v>0.93265998916228954</v>
      </c>
      <c r="AN26" s="10">
        <f t="shared" si="3"/>
        <v>0.51477222826349722</v>
      </c>
      <c r="AO26" s="10">
        <f t="shared" si="3"/>
        <v>0.61140671661827417</v>
      </c>
      <c r="AP26" s="10">
        <f t="shared" si="3"/>
        <v>0.41512796589346501</v>
      </c>
      <c r="AQ26" s="10">
        <f t="shared" si="3"/>
        <v>0.21792499464465107</v>
      </c>
      <c r="AR26" s="10">
        <f t="shared" si="3"/>
        <v>0.21398771383944037</v>
      </c>
      <c r="AS26" s="10">
        <f t="shared" si="3"/>
        <v>1.3036521779535244</v>
      </c>
      <c r="AT26" s="10">
        <f t="shared" si="3"/>
        <v>0.89327843630078962</v>
      </c>
      <c r="AU26" s="10">
        <f t="shared" si="3"/>
        <v>0.51175989207478911</v>
      </c>
      <c r="AV26" s="10">
        <f t="shared" si="3"/>
        <v>0.15030405717588297</v>
      </c>
      <c r="AW26" s="10">
        <f t="shared" si="3"/>
        <v>0.14206945449590413</v>
      </c>
      <c r="AX26" s="173"/>
    </row>
    <row r="27" spans="1:50">
      <c r="A27" s="232"/>
      <c r="B27" s="10">
        <f t="shared" si="3"/>
        <v>0.46551451584665893</v>
      </c>
      <c r="C27" s="10">
        <f t="shared" si="3"/>
        <v>6.7515359784864941</v>
      </c>
      <c r="D27" s="10">
        <f t="shared" si="3"/>
        <v>7.1011943537549636</v>
      </c>
      <c r="E27" s="10">
        <f t="shared" si="3"/>
        <v>18.071178700295707</v>
      </c>
      <c r="F27" s="10">
        <f t="shared" si="3"/>
        <v>37.550499907108453</v>
      </c>
      <c r="G27" s="10">
        <f t="shared" si="3"/>
        <v>40.757995526018263</v>
      </c>
      <c r="H27" s="10">
        <f t="shared" si="3"/>
        <v>11.472407729707893</v>
      </c>
      <c r="I27" s="10">
        <f t="shared" si="3"/>
        <v>35.129451967736799</v>
      </c>
      <c r="J27" s="10">
        <f t="shared" si="3"/>
        <v>85.379894457419454</v>
      </c>
      <c r="K27" s="10">
        <f t="shared" si="3"/>
        <v>94.30346491118928</v>
      </c>
      <c r="L27" s="10">
        <f t="shared" si="3"/>
        <v>58.569145336450532</v>
      </c>
      <c r="M27" s="10">
        <f t="shared" si="3"/>
        <v>9.977899921407257</v>
      </c>
      <c r="N27" s="10">
        <f t="shared" si="3"/>
        <v>0.97288295572031414</v>
      </c>
      <c r="O27" s="10">
        <f t="shared" si="3"/>
        <v>77.319524413130381</v>
      </c>
      <c r="P27" s="10">
        <f t="shared" si="3"/>
        <v>103.82229053657116</v>
      </c>
      <c r="Q27" s="10">
        <f t="shared" si="3"/>
        <v>96.410734910543923</v>
      </c>
      <c r="R27" s="10">
        <f t="shared" si="3"/>
        <v>65.078349725598258</v>
      </c>
      <c r="S27" s="10">
        <f t="shared" si="3"/>
        <v>9.170830248102158</v>
      </c>
      <c r="T27" s="10">
        <f t="shared" si="3"/>
        <v>29.479260644416154</v>
      </c>
      <c r="U27" s="10">
        <f t="shared" si="3"/>
        <v>83.20295115320117</v>
      </c>
      <c r="V27" s="10">
        <f t="shared" si="3"/>
        <v>117.16680042816427</v>
      </c>
      <c r="W27" s="10">
        <f t="shared" si="3"/>
        <v>85.376800837694276</v>
      </c>
      <c r="X27" s="10">
        <f t="shared" si="3"/>
        <v>33.797663480998423</v>
      </c>
      <c r="Y27" s="10">
        <f t="shared" si="3"/>
        <v>6.1502086639413038</v>
      </c>
      <c r="Z27" s="10">
        <f t="shared" si="3"/>
        <v>0.7598074410293012</v>
      </c>
      <c r="AA27" s="10">
        <f t="shared" si="3"/>
        <v>0.66106097424030463</v>
      </c>
      <c r="AB27" s="10">
        <f t="shared" si="3"/>
        <v>3.4295026779167417</v>
      </c>
      <c r="AC27" s="10">
        <f t="shared" si="3"/>
        <v>5.5296801528851764</v>
      </c>
      <c r="AD27" s="10">
        <f t="shared" si="3"/>
        <v>14.958837950098152</v>
      </c>
      <c r="AE27" s="10">
        <f t="shared" si="3"/>
        <v>6.0266356668909404</v>
      </c>
      <c r="AF27" s="10">
        <f t="shared" si="3"/>
        <v>3.0125960752619716</v>
      </c>
      <c r="AG27" s="10">
        <f t="shared" si="3"/>
        <v>2.4906149488151028</v>
      </c>
      <c r="AH27" s="10">
        <f t="shared" si="3"/>
        <v>1.8697953875263633</v>
      </c>
      <c r="AI27" s="10">
        <f t="shared" si="3"/>
        <v>0.56828328866328781</v>
      </c>
      <c r="AJ27" s="10">
        <f t="shared" si="3"/>
        <v>1.341688629308496</v>
      </c>
      <c r="AK27" s="10">
        <f t="shared" si="3"/>
        <v>2.3500134663901737</v>
      </c>
      <c r="AL27" s="10">
        <f t="shared" si="3"/>
        <v>2.2095476163755667</v>
      </c>
      <c r="AM27" s="10">
        <f t="shared" si="3"/>
        <v>1.0268546258712994</v>
      </c>
      <c r="AN27" s="10">
        <f t="shared" si="3"/>
        <v>0.68795344263897373</v>
      </c>
      <c r="AO27" s="10">
        <f t="shared" si="3"/>
        <v>0.79032882688522277</v>
      </c>
      <c r="AP27" s="10">
        <f t="shared" si="3"/>
        <v>0.58297654962110446</v>
      </c>
      <c r="AQ27" s="10">
        <f t="shared" si="3"/>
        <v>0.32108114492790485</v>
      </c>
      <c r="AR27" s="10">
        <f t="shared" si="3"/>
        <v>0.25146842436025457</v>
      </c>
      <c r="AS27" s="10">
        <f t="shared" si="3"/>
        <v>1.0567068554493353</v>
      </c>
      <c r="AT27" s="10">
        <f t="shared" si="3"/>
        <v>0.80012369741855405</v>
      </c>
      <c r="AU27" s="10">
        <f t="shared" si="3"/>
        <v>0.50219182562155817</v>
      </c>
      <c r="AV27" s="10">
        <f t="shared" si="3"/>
        <v>0.15295440204910857</v>
      </c>
      <c r="AW27" s="10">
        <f t="shared" si="3"/>
        <v>0.14652885072289132</v>
      </c>
      <c r="AX27" s="173"/>
    </row>
    <row r="28" spans="1:50">
      <c r="A28" s="232"/>
      <c r="B28" s="10">
        <f t="shared" si="3"/>
        <v>0.55289032605138</v>
      </c>
      <c r="C28" s="10">
        <f t="shared" si="3"/>
        <v>5.5778002595435074</v>
      </c>
      <c r="D28" s="10">
        <f t="shared" si="3"/>
        <v>8.7883104713660245</v>
      </c>
      <c r="E28" s="10">
        <f t="shared" si="3"/>
        <v>17.177192503467182</v>
      </c>
      <c r="F28" s="10">
        <f t="shared" si="3"/>
        <v>33.298378535682517</v>
      </c>
      <c r="G28" s="10">
        <f t="shared" si="3"/>
        <v>28.505076376813022</v>
      </c>
      <c r="H28" s="10">
        <f t="shared" si="3"/>
        <v>6.824392031817772</v>
      </c>
      <c r="I28" s="10">
        <f t="shared" si="3"/>
        <v>42.177819996887429</v>
      </c>
      <c r="J28" s="10">
        <f t="shared" si="3"/>
        <v>81.763251170059021</v>
      </c>
      <c r="K28" s="10">
        <f t="shared" si="3"/>
        <v>80.25270960868545</v>
      </c>
      <c r="L28" s="10">
        <f t="shared" si="3"/>
        <v>39.534331313632045</v>
      </c>
      <c r="M28" s="10">
        <f t="shared" si="3"/>
        <v>7.8269207653228543</v>
      </c>
      <c r="N28" s="10">
        <f t="shared" si="3"/>
        <v>0.718327729626839</v>
      </c>
      <c r="O28" s="10">
        <f t="shared" si="3"/>
        <v>88.227801507950431</v>
      </c>
      <c r="P28" s="10">
        <f t="shared" si="3"/>
        <v>99.25290715719791</v>
      </c>
      <c r="Q28" s="10">
        <f t="shared" si="3"/>
        <v>91.442389609693507</v>
      </c>
      <c r="R28" s="10">
        <f t="shared" si="3"/>
        <v>60.49614784875871</v>
      </c>
      <c r="S28" s="10">
        <f t="shared" si="3"/>
        <v>8.4187862092961296</v>
      </c>
      <c r="T28" s="10">
        <f t="shared" si="3"/>
        <v>38.087232284465614</v>
      </c>
      <c r="U28" s="10">
        <f t="shared" si="3"/>
        <v>82.591681254683195</v>
      </c>
      <c r="V28" s="10">
        <f t="shared" si="3"/>
        <v>124.79278144627679</v>
      </c>
      <c r="W28" s="10">
        <f t="shared" si="3"/>
        <v>92.032625766747003</v>
      </c>
      <c r="X28" s="10">
        <f t="shared" si="3"/>
        <v>38.095664010620702</v>
      </c>
      <c r="Y28" s="10">
        <f t="shared" si="3"/>
        <v>6.5736273329059953</v>
      </c>
      <c r="Z28" s="10">
        <f t="shared" si="3"/>
        <v>0.68208426340385442</v>
      </c>
      <c r="AA28" s="10">
        <f t="shared" si="3"/>
        <v>1.4157350503656576</v>
      </c>
      <c r="AB28" s="10">
        <f t="shared" si="3"/>
        <v>7.5774100484009468</v>
      </c>
      <c r="AC28" s="10">
        <f t="shared" si="3"/>
        <v>14.370408570452341</v>
      </c>
      <c r="AD28" s="10">
        <f t="shared" si="3"/>
        <v>22.265904723613172</v>
      </c>
      <c r="AE28" s="10">
        <f t="shared" si="3"/>
        <v>7.7090202915968895</v>
      </c>
      <c r="AF28" s="10">
        <f t="shared" si="3"/>
        <v>2.9257831829469154</v>
      </c>
      <c r="AG28" s="10">
        <f t="shared" si="3"/>
        <v>2.544847781959739</v>
      </c>
      <c r="AH28" s="10">
        <f t="shared" si="3"/>
        <v>1.7574817385734287</v>
      </c>
      <c r="AI28" s="10">
        <f t="shared" si="3"/>
        <v>0.59064577771305127</v>
      </c>
      <c r="AJ28" s="10">
        <f t="shared" si="3"/>
        <v>2.5252701722441988</v>
      </c>
      <c r="AK28" s="10">
        <f t="shared" si="3"/>
        <v>4.6027182783239011</v>
      </c>
      <c r="AL28" s="10">
        <f t="shared" si="3"/>
        <v>4.0580944545441291</v>
      </c>
      <c r="AM28" s="10">
        <f t="shared" si="3"/>
        <v>1.5710428094069728</v>
      </c>
      <c r="AN28" s="10">
        <f t="shared" si="3"/>
        <v>0.76647030593790444</v>
      </c>
      <c r="AO28" s="10">
        <f t="shared" si="3"/>
        <v>0.95814167363693448</v>
      </c>
      <c r="AP28" s="10">
        <f t="shared" si="3"/>
        <v>0.65420710664001003</v>
      </c>
      <c r="AQ28" s="10">
        <f t="shared" si="3"/>
        <v>0.38957152628137498</v>
      </c>
      <c r="AR28" s="10">
        <f t="shared" si="3"/>
        <v>0.31334552501889912</v>
      </c>
      <c r="AS28" s="10">
        <f t="shared" si="3"/>
        <v>1.9804297631293855</v>
      </c>
      <c r="AT28" s="10">
        <f t="shared" si="3"/>
        <v>1.2440379792263958</v>
      </c>
      <c r="AU28" s="10">
        <f t="shared" si="3"/>
        <v>0.66591026568799994</v>
      </c>
      <c r="AV28" s="10">
        <f t="shared" si="3"/>
        <v>0.19960271220157019</v>
      </c>
      <c r="AW28" s="10">
        <f t="shared" si="3"/>
        <v>0.22850470561461914</v>
      </c>
      <c r="AX28" s="173"/>
    </row>
    <row r="29" spans="1:50">
      <c r="A29" s="232"/>
      <c r="B29" s="10">
        <f t="shared" si="3"/>
        <v>0.47240356955970753</v>
      </c>
      <c r="C29" s="10">
        <f t="shared" si="3"/>
        <v>6.2965698147260083</v>
      </c>
      <c r="D29" s="10">
        <f t="shared" si="3"/>
        <v>3.273695106503324</v>
      </c>
      <c r="E29" s="10">
        <f t="shared" si="3"/>
        <v>16.142492249554945</v>
      </c>
      <c r="F29" s="10">
        <f t="shared" si="3"/>
        <v>46.511765009627169</v>
      </c>
      <c r="G29" s="10">
        <f t="shared" si="3"/>
        <v>59.221663422199725</v>
      </c>
      <c r="H29" s="10">
        <f t="shared" si="3"/>
        <v>12.611534601935027</v>
      </c>
      <c r="I29" s="10">
        <f t="shared" si="3"/>
        <v>27.778540911343907</v>
      </c>
      <c r="J29" s="10">
        <f t="shared" si="3"/>
        <v>84.363306438935837</v>
      </c>
      <c r="K29" s="10">
        <f t="shared" si="3"/>
        <v>108.59487445541089</v>
      </c>
      <c r="L29" s="10">
        <f t="shared" si="3"/>
        <v>66.436578440429173</v>
      </c>
      <c r="M29" s="10">
        <f t="shared" si="3"/>
        <v>12.471240320658239</v>
      </c>
      <c r="N29" s="10">
        <f t="shared" si="3"/>
        <v>1.2320009135136856</v>
      </c>
      <c r="O29" s="10">
        <f t="shared" si="3"/>
        <v>81.188046588938846</v>
      </c>
      <c r="P29" s="10">
        <f t="shared" si="3"/>
        <v>116.38592785893087</v>
      </c>
      <c r="Q29" s="10">
        <f t="shared" si="3"/>
        <v>99.256740647022895</v>
      </c>
      <c r="R29" s="10">
        <f t="shared" si="3"/>
        <v>58.632670650278634</v>
      </c>
      <c r="S29" s="10">
        <f t="shared" si="3"/>
        <v>6.239513914320387</v>
      </c>
      <c r="T29" s="10">
        <f t="shared" si="3"/>
        <v>20.211078408902107</v>
      </c>
      <c r="U29" s="10">
        <f t="shared" si="3"/>
        <v>84.037629938574085</v>
      </c>
      <c r="V29" s="10">
        <f t="shared" si="3"/>
        <v>117.38472257812198</v>
      </c>
      <c r="W29" s="10">
        <f t="shared" si="3"/>
        <v>59.410203383598194</v>
      </c>
      <c r="X29" s="10">
        <f t="shared" si="3"/>
        <v>15.600434919396797</v>
      </c>
      <c r="Y29" s="10">
        <f t="shared" si="3"/>
        <v>6.077250624539257</v>
      </c>
      <c r="Z29" s="10">
        <f t="shared" si="3"/>
        <v>2.7702223057970543</v>
      </c>
      <c r="AA29" s="10">
        <f t="shared" si="3"/>
        <v>0.57398978148056556</v>
      </c>
      <c r="AB29" s="10">
        <f t="shared" si="3"/>
        <v>3.1732187359921538</v>
      </c>
      <c r="AC29" s="10">
        <f t="shared" si="3"/>
        <v>8.014268457139595</v>
      </c>
      <c r="AD29" s="10">
        <f t="shared" si="3"/>
        <v>10.293948747331653</v>
      </c>
      <c r="AE29" s="10">
        <f t="shared" si="3"/>
        <v>3.555864191080953</v>
      </c>
      <c r="AF29" s="10">
        <f t="shared" si="3"/>
        <v>2.9671627972408765</v>
      </c>
      <c r="AG29" s="10">
        <f t="shared" si="3"/>
        <v>4.6366243807287706</v>
      </c>
      <c r="AH29" s="10">
        <f t="shared" si="3"/>
        <v>4.4132780831576728</v>
      </c>
      <c r="AI29" s="10">
        <f t="shared" si="3"/>
        <v>2.2926629858988932</v>
      </c>
      <c r="AJ29" s="10">
        <f t="shared" si="3"/>
        <v>1.0555470434405159</v>
      </c>
      <c r="AK29" s="10">
        <f t="shared" si="3"/>
        <v>1.6553357538805253</v>
      </c>
      <c r="AL29" s="10">
        <f t="shared" si="3"/>
        <v>1.2858965953048422</v>
      </c>
      <c r="AM29" s="10">
        <f t="shared" si="3"/>
        <v>0.56467944011513427</v>
      </c>
      <c r="AN29" s="10">
        <f t="shared" si="3"/>
        <v>0.72402078646421086</v>
      </c>
      <c r="AO29" s="10">
        <f t="shared" si="3"/>
        <v>1.5131756256788007</v>
      </c>
      <c r="AP29" s="10">
        <f t="shared" si="3"/>
        <v>1.7786101434325368</v>
      </c>
      <c r="AQ29" s="10">
        <f t="shared" si="3"/>
        <v>1.3277060023410108</v>
      </c>
      <c r="AR29" s="10">
        <f t="shared" si="3"/>
        <v>0.86817965640970329</v>
      </c>
      <c r="AS29" s="10">
        <f t="shared" si="3"/>
        <v>0.71164964538259723</v>
      </c>
      <c r="AT29" s="10">
        <f t="shared" si="3"/>
        <v>0.43429173844891628</v>
      </c>
      <c r="AU29" s="10">
        <f t="shared" si="3"/>
        <v>0.21678015625684133</v>
      </c>
      <c r="AV29" s="10">
        <f t="shared" si="3"/>
        <v>0.10515346104322976</v>
      </c>
      <c r="AW29" s="10">
        <f t="shared" si="3"/>
        <v>0.24256294340254209</v>
      </c>
      <c r="AX29" s="173"/>
    </row>
    <row r="30" spans="1:50" ht="16" thickBot="1">
      <c r="A30" s="232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73"/>
    </row>
    <row r="31" spans="1:50">
      <c r="A31" s="232"/>
      <c r="B31" s="229">
        <f t="shared" ref="B31:AW31" si="4">AVERAGE(B25:B29)</f>
        <v>0.45874817641541643</v>
      </c>
      <c r="C31" s="208">
        <f t="shared" si="4"/>
        <v>5.6634916879026491</v>
      </c>
      <c r="D31" s="208">
        <f t="shared" si="4"/>
        <v>6.0381305116532911</v>
      </c>
      <c r="E31" s="208">
        <f t="shared" si="4"/>
        <v>15.611735786916423</v>
      </c>
      <c r="F31" s="208">
        <f t="shared" si="4"/>
        <v>37.541636116137916</v>
      </c>
      <c r="G31" s="208">
        <f t="shared" si="4"/>
        <v>41.238742121854287</v>
      </c>
      <c r="H31" s="208">
        <f t="shared" si="4"/>
        <v>10.255571689937746</v>
      </c>
      <c r="I31" s="208">
        <f t="shared" si="4"/>
        <v>33.995920689717202</v>
      </c>
      <c r="J31" s="208">
        <f t="shared" si="4"/>
        <v>81.35330296371319</v>
      </c>
      <c r="K31" s="208">
        <f t="shared" si="4"/>
        <v>93.02414215892982</v>
      </c>
      <c r="L31" s="208">
        <f t="shared" si="4"/>
        <v>56.519718424830877</v>
      </c>
      <c r="M31" s="208">
        <f t="shared" si="4"/>
        <v>10.31655824694656</v>
      </c>
      <c r="N31" s="208">
        <f t="shared" si="4"/>
        <v>0.94667584743925981</v>
      </c>
      <c r="O31" s="208">
        <f t="shared" si="4"/>
        <v>80.402393656167874</v>
      </c>
      <c r="P31" s="208">
        <f t="shared" si="4"/>
        <v>104.10435985778599</v>
      </c>
      <c r="Q31" s="208">
        <f t="shared" si="4"/>
        <v>97.011432851667905</v>
      </c>
      <c r="R31" s="208">
        <f t="shared" si="4"/>
        <v>64.340516721934279</v>
      </c>
      <c r="S31" s="208">
        <f t="shared" si="4"/>
        <v>8.3812238879460725</v>
      </c>
      <c r="T31" s="208">
        <f t="shared" si="4"/>
        <v>26.122253757879815</v>
      </c>
      <c r="U31" s="208">
        <f t="shared" si="4"/>
        <v>82.415816984974654</v>
      </c>
      <c r="V31" s="208">
        <f t="shared" si="4"/>
        <v>126.48295477503461</v>
      </c>
      <c r="W31" s="208">
        <f t="shared" si="4"/>
        <v>84.783767821393184</v>
      </c>
      <c r="X31" s="208">
        <f t="shared" si="4"/>
        <v>31.334883135955625</v>
      </c>
      <c r="Y31" s="208">
        <f t="shared" si="4"/>
        <v>5.8621707139792214</v>
      </c>
      <c r="Z31" s="208">
        <f t="shared" si="4"/>
        <v>1.1070466445373097</v>
      </c>
      <c r="AA31" s="208">
        <f t="shared" si="4"/>
        <v>0.81899855830721258</v>
      </c>
      <c r="AB31" s="208">
        <f t="shared" si="4"/>
        <v>4.4921426163992724</v>
      </c>
      <c r="AC31" s="208">
        <f t="shared" si="4"/>
        <v>9.2252796790967526</v>
      </c>
      <c r="AD31" s="208">
        <f t="shared" si="4"/>
        <v>16.055302471212038</v>
      </c>
      <c r="AE31" s="208">
        <f t="shared" si="4"/>
        <v>6.0026576425200773</v>
      </c>
      <c r="AF31" s="208">
        <f t="shared" si="4"/>
        <v>2.9312247513539278</v>
      </c>
      <c r="AG31" s="208">
        <f t="shared" si="4"/>
        <v>2.8917733070414662</v>
      </c>
      <c r="AH31" s="208">
        <f t="shared" si="4"/>
        <v>2.2729033851623797</v>
      </c>
      <c r="AI31" s="208">
        <f t="shared" si="4"/>
        <v>0.89863815607982678</v>
      </c>
      <c r="AJ31" s="208">
        <f t="shared" si="4"/>
        <v>1.5572120406839787</v>
      </c>
      <c r="AK31" s="208">
        <f t="shared" si="4"/>
        <v>2.7709463076284324</v>
      </c>
      <c r="AL31" s="208">
        <f t="shared" si="4"/>
        <v>2.5038563059076502</v>
      </c>
      <c r="AM31" s="208">
        <f t="shared" si="4"/>
        <v>1.0479031511190791</v>
      </c>
      <c r="AN31" s="208">
        <f t="shared" si="4"/>
        <v>0.67636627318157427</v>
      </c>
      <c r="AO31" s="208">
        <f t="shared" si="4"/>
        <v>0.96402845314828167</v>
      </c>
      <c r="AP31" s="208">
        <f t="shared" si="4"/>
        <v>0.81947823772414574</v>
      </c>
      <c r="AQ31" s="208">
        <f t="shared" si="4"/>
        <v>0.52612010575052715</v>
      </c>
      <c r="AR31" s="208">
        <f t="shared" si="4"/>
        <v>0.37622921880417226</v>
      </c>
      <c r="AS31" s="208">
        <f t="shared" si="4"/>
        <v>1.2291449995951669</v>
      </c>
      <c r="AT31" s="208">
        <f t="shared" si="4"/>
        <v>0.82734761160874781</v>
      </c>
      <c r="AU31" s="208">
        <f t="shared" si="4"/>
        <v>0.47349313587020908</v>
      </c>
      <c r="AV31" s="208">
        <f t="shared" si="4"/>
        <v>0.14711702137024346</v>
      </c>
      <c r="AW31" s="170">
        <f t="shared" si="4"/>
        <v>0.18435556325484911</v>
      </c>
      <c r="AX31" s="173"/>
    </row>
    <row r="32" spans="1:50" ht="16" thickBot="1">
      <c r="A32" s="232"/>
      <c r="B32" s="233">
        <f t="shared" ref="B32:AW32" si="5">STDEV(B25:B29)/5^0.5</f>
        <v>3.1213586204158962E-2</v>
      </c>
      <c r="C32" s="213">
        <f t="shared" si="5"/>
        <v>0.5478090706719585</v>
      </c>
      <c r="D32" s="213">
        <f t="shared" si="5"/>
        <v>1.1497341430415322</v>
      </c>
      <c r="E32" s="213">
        <f t="shared" si="5"/>
        <v>1.9865022202467073</v>
      </c>
      <c r="F32" s="213">
        <f t="shared" si="5"/>
        <v>2.6957076926427628</v>
      </c>
      <c r="G32" s="213">
        <f t="shared" si="5"/>
        <v>5.1952997376412844</v>
      </c>
      <c r="H32" s="213">
        <f t="shared" si="5"/>
        <v>1.1586437514627377</v>
      </c>
      <c r="I32" s="213">
        <f t="shared" si="5"/>
        <v>2.7754551979748858</v>
      </c>
      <c r="J32" s="213">
        <f t="shared" si="5"/>
        <v>2.1641374099024202</v>
      </c>
      <c r="K32" s="213">
        <f t="shared" si="5"/>
        <v>4.633761198907238</v>
      </c>
      <c r="L32" s="213">
        <f t="shared" si="5"/>
        <v>4.8577528443992675</v>
      </c>
      <c r="M32" s="213">
        <f t="shared" si="5"/>
        <v>0.78496080591341599</v>
      </c>
      <c r="N32" s="213">
        <f t="shared" si="5"/>
        <v>0.10457984729291785</v>
      </c>
      <c r="O32" s="213">
        <f t="shared" si="5"/>
        <v>2.2909104768453994</v>
      </c>
      <c r="P32" s="213">
        <f t="shared" si="5"/>
        <v>3.8589341648326445</v>
      </c>
      <c r="Q32" s="213">
        <f t="shared" si="5"/>
        <v>2.1673239566151969</v>
      </c>
      <c r="R32" s="213">
        <f t="shared" si="5"/>
        <v>2.2588619139657844</v>
      </c>
      <c r="S32" s="213">
        <f t="shared" si="5"/>
        <v>0.59984100539077245</v>
      </c>
      <c r="T32" s="213">
        <f t="shared" si="5"/>
        <v>3.6379885361255377</v>
      </c>
      <c r="U32" s="213">
        <f t="shared" si="5"/>
        <v>0.84580963237149376</v>
      </c>
      <c r="V32" s="213">
        <f t="shared" si="5"/>
        <v>6.3235385214662774</v>
      </c>
      <c r="W32" s="213">
        <f t="shared" si="5"/>
        <v>6.9405629302675802</v>
      </c>
      <c r="X32" s="213">
        <f t="shared" si="5"/>
        <v>4.1635802890864451</v>
      </c>
      <c r="Y32" s="213">
        <f t="shared" si="5"/>
        <v>0.28471372024461589</v>
      </c>
      <c r="Z32" s="213">
        <f t="shared" si="5"/>
        <v>0.41622507982198775</v>
      </c>
      <c r="AA32" s="213">
        <f t="shared" si="5"/>
        <v>0.15342343402714928</v>
      </c>
      <c r="AB32" s="213">
        <f t="shared" si="5"/>
        <v>0.79492731041508646</v>
      </c>
      <c r="AC32" s="213">
        <f t="shared" si="5"/>
        <v>1.4558683748482328</v>
      </c>
      <c r="AD32" s="213">
        <f t="shared" si="5"/>
        <v>1.9631298597999003</v>
      </c>
      <c r="AE32" s="213">
        <f t="shared" si="5"/>
        <v>0.71658163323842117</v>
      </c>
      <c r="AF32" s="213">
        <f t="shared" si="5"/>
        <v>0.1851661790674434</v>
      </c>
      <c r="AG32" s="213">
        <f t="shared" si="5"/>
        <v>0.46606058193197009</v>
      </c>
      <c r="AH32" s="213">
        <f t="shared" si="5"/>
        <v>0.54516104279092392</v>
      </c>
      <c r="AI32" s="213">
        <f t="shared" si="5"/>
        <v>0.34877836270111368</v>
      </c>
      <c r="AJ32" s="213">
        <f t="shared" si="5"/>
        <v>0.2525022879098065</v>
      </c>
      <c r="AK32" s="213">
        <f t="shared" si="5"/>
        <v>0.4910562469893634</v>
      </c>
      <c r="AL32" s="213">
        <f t="shared" si="5"/>
        <v>0.4478702892791655</v>
      </c>
      <c r="AM32" s="213">
        <f t="shared" si="5"/>
        <v>0.16281777651536536</v>
      </c>
      <c r="AN32" s="213">
        <f t="shared" si="5"/>
        <v>4.2887415856986362E-2</v>
      </c>
      <c r="AO32" s="213">
        <f t="shared" si="5"/>
        <v>0.15106254520125834</v>
      </c>
      <c r="AP32" s="213">
        <f t="shared" si="5"/>
        <v>0.24393569311355134</v>
      </c>
      <c r="AQ32" s="213">
        <f t="shared" si="5"/>
        <v>0.20263944475146886</v>
      </c>
      <c r="AR32" s="213">
        <f t="shared" si="5"/>
        <v>0.1241046856758098</v>
      </c>
      <c r="AS32" s="213">
        <f t="shared" si="5"/>
        <v>0.21047256203756926</v>
      </c>
      <c r="AT32" s="213">
        <f t="shared" si="5"/>
        <v>0.12982647030007424</v>
      </c>
      <c r="AU32" s="213">
        <f t="shared" si="5"/>
        <v>7.2533093108185495E-2</v>
      </c>
      <c r="AV32" s="213">
        <f t="shared" si="5"/>
        <v>1.5719395419294908E-2</v>
      </c>
      <c r="AW32" s="214">
        <f t="shared" si="5"/>
        <v>2.1273226475456854E-2</v>
      </c>
      <c r="AX32" s="173"/>
    </row>
    <row r="33" spans="1:50">
      <c r="A33" s="232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73"/>
    </row>
    <row r="34" spans="1:50" ht="16" thickBot="1">
      <c r="A34" s="232" t="s">
        <v>1023</v>
      </c>
      <c r="B34" s="10">
        <v>9.1179351676338699E-2</v>
      </c>
      <c r="C34" s="10">
        <v>0.49528374352762988</v>
      </c>
      <c r="D34" s="10">
        <v>0.87905265233068353</v>
      </c>
      <c r="E34" s="10">
        <v>1.6808033059936125</v>
      </c>
      <c r="F34" s="10">
        <v>3.1509365513471681</v>
      </c>
      <c r="G34" s="10">
        <v>2.9911219919386478</v>
      </c>
      <c r="H34" s="10">
        <v>0.51115985219915472</v>
      </c>
      <c r="I34" s="10">
        <v>3.5450869401667564</v>
      </c>
      <c r="J34" s="10">
        <v>7.5073417341957418</v>
      </c>
      <c r="K34" s="10">
        <v>8.0095844114836048</v>
      </c>
      <c r="L34" s="10">
        <v>4.206099992223062</v>
      </c>
      <c r="M34" s="10">
        <v>0.60136394636701751</v>
      </c>
      <c r="N34" s="10">
        <v>5.3610166117175964E-2</v>
      </c>
      <c r="O34" s="10">
        <v>5.9627866928162785</v>
      </c>
      <c r="P34" s="10">
        <v>9.3438754077242105</v>
      </c>
      <c r="Q34" s="10">
        <v>8.6390989090103574</v>
      </c>
      <c r="R34" s="10">
        <v>5.7483195949535659</v>
      </c>
      <c r="S34" s="10">
        <v>0.65230581814713129</v>
      </c>
      <c r="T34" s="10">
        <v>1.6716944800334763</v>
      </c>
      <c r="U34" s="10">
        <v>6.6379822921014773</v>
      </c>
      <c r="V34" s="10">
        <v>11.788555237985255</v>
      </c>
      <c r="W34" s="10">
        <v>7.544278771754489</v>
      </c>
      <c r="X34" s="10">
        <v>3.0111566207554876</v>
      </c>
      <c r="Y34" s="10">
        <v>0.49970472569473218</v>
      </c>
      <c r="Z34" s="10">
        <v>6.6661657389464057E-2</v>
      </c>
      <c r="AA34" s="10">
        <v>3.0391761972498283E-2</v>
      </c>
      <c r="AB34" s="10">
        <v>0.27524836835192712</v>
      </c>
      <c r="AC34" s="10">
        <v>0.37381899537628799</v>
      </c>
      <c r="AD34" s="10">
        <v>1.2432237331240636</v>
      </c>
      <c r="AE34" s="10">
        <v>0.58453391051713888</v>
      </c>
      <c r="AF34" s="10">
        <v>0.42436506970602078</v>
      </c>
      <c r="AG34" s="10">
        <v>0.40520168174031446</v>
      </c>
      <c r="AH34" s="10">
        <v>0.23980350005800521</v>
      </c>
      <c r="AI34" s="10">
        <v>5.9633593805839831E-2</v>
      </c>
      <c r="AJ34" s="10">
        <v>9.0565755936220654E-2</v>
      </c>
      <c r="AK34" s="10">
        <v>0.15220750076561371</v>
      </c>
      <c r="AL34" s="10">
        <v>0.1712661924603297</v>
      </c>
      <c r="AM34" s="10">
        <v>0.10690340573632273</v>
      </c>
      <c r="AN34" s="10">
        <v>9.7933519036618122E-2</v>
      </c>
      <c r="AO34" s="10">
        <v>0.12878491445025961</v>
      </c>
      <c r="AP34" s="10">
        <v>9.2989890127816499E-2</v>
      </c>
      <c r="AQ34" s="10">
        <v>6.3107266085375174E-2</v>
      </c>
      <c r="AR34" s="10">
        <v>3.3693575460318002E-2</v>
      </c>
      <c r="AS34" s="10">
        <v>3.0738043010919053E-2</v>
      </c>
      <c r="AT34" s="10">
        <v>4.1815399711212446E-2</v>
      </c>
      <c r="AU34" s="10">
        <v>3.0466757934749657E-2</v>
      </c>
      <c r="AV34" s="10">
        <v>1.1652309846825302E-2</v>
      </c>
      <c r="AW34" s="10">
        <v>2.2610006852817457E-2</v>
      </c>
      <c r="AX34" s="173"/>
    </row>
    <row r="35" spans="1:50">
      <c r="A35" s="491">
        <v>438.41602380843807</v>
      </c>
      <c r="B35" s="10">
        <v>3.4136067814818025E-2</v>
      </c>
      <c r="C35" s="10">
        <v>0.33136790794519599</v>
      </c>
      <c r="D35" s="10">
        <v>0.45480400611383454</v>
      </c>
      <c r="E35" s="10">
        <v>1.1707765579469578</v>
      </c>
      <c r="F35" s="10">
        <v>2.7878843234986412</v>
      </c>
      <c r="G35" s="10">
        <v>3.1059984776228076</v>
      </c>
      <c r="H35" s="10">
        <v>0.77503234379180319</v>
      </c>
      <c r="I35" s="10">
        <v>2.7940563093391471</v>
      </c>
      <c r="J35" s="10">
        <v>6.2331725833279483</v>
      </c>
      <c r="K35" s="10">
        <v>7.2936301607363605</v>
      </c>
      <c r="L35" s="10">
        <v>4.5043084262410433</v>
      </c>
      <c r="M35" s="10">
        <v>0.92871418563920471</v>
      </c>
      <c r="N35" s="10">
        <v>7.0361681492801059E-2</v>
      </c>
      <c r="O35" s="10">
        <v>6.7343509460491981</v>
      </c>
      <c r="P35" s="10">
        <v>8.4326857136365483</v>
      </c>
      <c r="Q35" s="10">
        <v>8.1162003316934879</v>
      </c>
      <c r="R35" s="10">
        <v>5.9723779391523006</v>
      </c>
      <c r="S35" s="10">
        <v>0.86495735373671756</v>
      </c>
      <c r="T35" s="10">
        <v>2.4484619381853845</v>
      </c>
      <c r="U35" s="10">
        <v>6.9225699805732868</v>
      </c>
      <c r="V35" s="10">
        <v>11.576923680986397</v>
      </c>
      <c r="W35" s="10">
        <v>8.2582907741310603</v>
      </c>
      <c r="X35" s="10">
        <v>3.6767424207107862</v>
      </c>
      <c r="Y35" s="10">
        <v>0.55437415543668189</v>
      </c>
      <c r="Z35" s="10">
        <v>6.6439531868839191E-2</v>
      </c>
      <c r="AA35" s="10">
        <v>6.6746974123446975E-2</v>
      </c>
      <c r="AB35" s="10">
        <v>0.40330796662396551</v>
      </c>
      <c r="AC35" s="10">
        <v>1.1987770985074166</v>
      </c>
      <c r="AD35" s="10">
        <v>1.6213514979677373</v>
      </c>
      <c r="AE35" s="10">
        <v>0.55949208359199054</v>
      </c>
      <c r="AF35" s="10">
        <v>0.29317205841585592</v>
      </c>
      <c r="AG35" s="10">
        <v>0.24663181957147159</v>
      </c>
      <c r="AH35" s="10">
        <v>0.16763552753104632</v>
      </c>
      <c r="AI35" s="10">
        <v>5.1579763100913202E-2</v>
      </c>
      <c r="AJ35" s="10">
        <v>0.12580880118135335</v>
      </c>
      <c r="AK35" s="10">
        <v>0.24272020421493554</v>
      </c>
      <c r="AL35" s="10">
        <v>0.25191199895084287</v>
      </c>
      <c r="AM35" s="10">
        <v>0.12244829564398001</v>
      </c>
      <c r="AN35" s="10">
        <v>7.5885522251015428E-2</v>
      </c>
      <c r="AO35" s="10">
        <v>8.8061465253017238E-2</v>
      </c>
      <c r="AP35" s="10">
        <v>5.9008116521172209E-2</v>
      </c>
      <c r="AQ35" s="10">
        <v>3.2170316604614016E-2</v>
      </c>
      <c r="AR35" s="10">
        <v>2.851842073510499E-2</v>
      </c>
      <c r="AS35" s="10">
        <v>0.10380307530015015</v>
      </c>
      <c r="AT35" s="10">
        <v>7.3363267280841055E-2</v>
      </c>
      <c r="AU35" s="10">
        <v>4.845403626004386E-2</v>
      </c>
      <c r="AV35" s="10">
        <v>1.4324679942675608E-2</v>
      </c>
      <c r="AW35" s="10">
        <v>1.6209212755169258E-2</v>
      </c>
      <c r="AX35" s="173"/>
    </row>
    <row r="36" spans="1:50" ht="16" thickBot="1">
      <c r="A36" s="492">
        <v>281.21356728789567</v>
      </c>
      <c r="B36" s="10">
        <v>0.13594778978759303</v>
      </c>
      <c r="C36" s="10">
        <v>0.6888382003257425</v>
      </c>
      <c r="D36" s="10">
        <v>1.1444426907728831</v>
      </c>
      <c r="E36" s="10">
        <v>2.2895166718753508</v>
      </c>
      <c r="F36" s="10">
        <v>3.6601213398104386</v>
      </c>
      <c r="G36" s="10">
        <v>2.6686262194470896</v>
      </c>
      <c r="H36" s="10">
        <v>0.5639968383940055</v>
      </c>
      <c r="I36" s="10">
        <v>4.5378405599844074</v>
      </c>
      <c r="J36" s="10">
        <v>8.0975753208482057</v>
      </c>
      <c r="K36" s="10">
        <v>7.6821739481847056</v>
      </c>
      <c r="L36" s="10">
        <v>3.4947319322396559</v>
      </c>
      <c r="M36" s="10">
        <v>0.4838287489414746</v>
      </c>
      <c r="N36" s="10">
        <v>5.5084877686855903E-2</v>
      </c>
      <c r="O36" s="10">
        <v>6.4818581638270523</v>
      </c>
      <c r="P36" s="10">
        <v>8.9437429237534847</v>
      </c>
      <c r="Q36" s="10">
        <v>8.0400976247779052</v>
      </c>
      <c r="R36" s="10">
        <v>5.0207103934750403</v>
      </c>
      <c r="S36" s="10">
        <v>0.60917028888224289</v>
      </c>
      <c r="T36" s="10">
        <v>2.0620856792753806</v>
      </c>
      <c r="U36" s="10">
        <v>6.2680611623232414</v>
      </c>
      <c r="V36" s="10">
        <v>10.485808331477653</v>
      </c>
      <c r="W36" s="10">
        <v>7.346116390593</v>
      </c>
      <c r="X36" s="10">
        <v>3.1475860946469369</v>
      </c>
      <c r="Y36" s="10">
        <v>0.59967608442481768</v>
      </c>
      <c r="Z36" s="10">
        <v>6.215420848128813E-2</v>
      </c>
      <c r="AA36" s="10">
        <v>4.9293665910966608E-2</v>
      </c>
      <c r="AB36" s="10">
        <v>0.26041762480217245</v>
      </c>
      <c r="AC36" s="10">
        <v>0.66607036720018542</v>
      </c>
      <c r="AD36" s="10">
        <v>1.2643218005399637</v>
      </c>
      <c r="AE36" s="10">
        <v>0.7485599438844962</v>
      </c>
      <c r="AF36" s="10">
        <v>0.5039706882929833</v>
      </c>
      <c r="AG36" s="10">
        <v>0.43074585838512058</v>
      </c>
      <c r="AH36" s="10">
        <v>0.23025621624369177</v>
      </c>
      <c r="AI36" s="10">
        <v>5.9881738249592885E-2</v>
      </c>
      <c r="AJ36" s="10">
        <v>9.8094418885509627E-2</v>
      </c>
      <c r="AK36" s="10">
        <v>0.14376101953703141</v>
      </c>
      <c r="AL36" s="10">
        <v>0.16857717316431378</v>
      </c>
      <c r="AM36" s="10">
        <v>0.14057231986273636</v>
      </c>
      <c r="AN36" s="10">
        <v>0.14459957200944262</v>
      </c>
      <c r="AO36" s="10">
        <v>0.15571265704407611</v>
      </c>
      <c r="AP36" s="10">
        <v>9.8797070020117894E-2</v>
      </c>
      <c r="AQ36" s="10">
        <v>5.4988934248396078E-2</v>
      </c>
      <c r="AR36" s="10">
        <v>3.1351916732044634E-2</v>
      </c>
      <c r="AS36" s="10">
        <v>4.9537802003947549E-2</v>
      </c>
      <c r="AT36" s="10">
        <v>4.1002290597180927E-2</v>
      </c>
      <c r="AU36" s="10">
        <v>3.601042955497806E-2</v>
      </c>
      <c r="AV36" s="10">
        <v>2.209688143020503E-2</v>
      </c>
      <c r="AW36" s="10">
        <v>3.1587127164393075E-2</v>
      </c>
      <c r="AX36" s="173"/>
    </row>
    <row r="37" spans="1:50">
      <c r="A37" s="232"/>
      <c r="B37" s="10">
        <v>5.1076182747670833E-2</v>
      </c>
      <c r="C37" s="10">
        <v>0.49294504388968668</v>
      </c>
      <c r="D37" s="10">
        <v>0.94231593567682315</v>
      </c>
      <c r="E37" s="10">
        <v>1.511907865812625</v>
      </c>
      <c r="F37" s="10">
        <v>2.3469272339133798</v>
      </c>
      <c r="G37" s="10">
        <v>2.5495475927384552</v>
      </c>
      <c r="H37" s="10">
        <v>0.64229275598158764</v>
      </c>
      <c r="I37" s="10">
        <v>3.4955883151494973</v>
      </c>
      <c r="J37" s="10">
        <v>7.3390324084564824</v>
      </c>
      <c r="K37" s="10">
        <v>6.6058695396288547</v>
      </c>
      <c r="L37" s="10">
        <v>3.7645673964434456</v>
      </c>
      <c r="M37" s="10">
        <v>0.82220542064644719</v>
      </c>
      <c r="N37" s="10">
        <v>6.859443585414142E-2</v>
      </c>
      <c r="O37" s="10">
        <v>6.5675578920254774</v>
      </c>
      <c r="P37" s="10">
        <v>8.3482298087780826</v>
      </c>
      <c r="Q37" s="10">
        <v>8.2636446145761244</v>
      </c>
      <c r="R37" s="10">
        <v>5.8771642087062475</v>
      </c>
      <c r="S37" s="10">
        <v>0.91348699781077503</v>
      </c>
      <c r="T37" s="10">
        <v>2.4830920555286533</v>
      </c>
      <c r="U37" s="10">
        <v>5.997935993991387</v>
      </c>
      <c r="V37" s="10">
        <v>10.138755388169434</v>
      </c>
      <c r="W37" s="10">
        <v>9.4906601513003128</v>
      </c>
      <c r="X37" s="10">
        <v>4.7067554009787074</v>
      </c>
      <c r="Y37" s="10">
        <v>0.99796112782996882</v>
      </c>
      <c r="Z37" s="10">
        <v>8.8122454542335943E-2</v>
      </c>
      <c r="AA37" s="10">
        <v>7.6341511492893227E-2</v>
      </c>
      <c r="AB37" s="10">
        <v>0.40516325383819712</v>
      </c>
      <c r="AC37" s="10">
        <v>0.72173048288395425</v>
      </c>
      <c r="AD37" s="10">
        <v>1.5588358383932981</v>
      </c>
      <c r="AE37" s="10">
        <v>0.6786067373418545</v>
      </c>
      <c r="AF37" s="10">
        <v>0.2819203121879148</v>
      </c>
      <c r="AG37" s="10">
        <v>0.22206019657191411</v>
      </c>
      <c r="AH37" s="10">
        <v>0.18364798156298187</v>
      </c>
      <c r="AI37" s="10">
        <v>6.4294242769817558E-2</v>
      </c>
      <c r="AJ37" s="10">
        <v>0.13987130576276866</v>
      </c>
      <c r="AK37" s="10">
        <v>0.24712181305309761</v>
      </c>
      <c r="AL37" s="10">
        <v>0.25676113310381177</v>
      </c>
      <c r="AM37" s="10">
        <v>0.11856459081555465</v>
      </c>
      <c r="AN37" s="10">
        <v>6.697993536582858E-2</v>
      </c>
      <c r="AO37" s="10">
        <v>7.6894755754224095E-2</v>
      </c>
      <c r="AP37" s="10">
        <v>5.610703031829118E-2</v>
      </c>
      <c r="AQ37" s="10">
        <v>3.7274750309763446E-2</v>
      </c>
      <c r="AR37" s="10">
        <v>3.1718295984723748E-2</v>
      </c>
      <c r="AS37" s="10">
        <v>0.10612454764658619</v>
      </c>
      <c r="AT37" s="10">
        <v>7.7376292069982852E-2</v>
      </c>
      <c r="AU37" s="10">
        <v>5.453101801307525E-2</v>
      </c>
      <c r="AV37" s="10">
        <v>1.5532739620688355E-2</v>
      </c>
      <c r="AW37" s="10">
        <v>1.6305013962162333E-2</v>
      </c>
      <c r="AX37" s="173"/>
    </row>
    <row r="38" spans="1:50">
      <c r="A38" s="232"/>
      <c r="B38" s="10">
        <v>0.2510546850979164</v>
      </c>
      <c r="C38" s="10">
        <v>1.0477769500102303</v>
      </c>
      <c r="D38" s="10">
        <v>1.3669582919429206</v>
      </c>
      <c r="E38" s="10">
        <v>2.872368778544375</v>
      </c>
      <c r="F38" s="10">
        <v>4.5223920342677077</v>
      </c>
      <c r="G38" s="10">
        <v>3.0292957623557264</v>
      </c>
      <c r="H38" s="10">
        <v>0.29400249989359845</v>
      </c>
      <c r="I38" s="10">
        <v>5.721710228931367</v>
      </c>
      <c r="J38" s="10">
        <v>8.7798151389975185</v>
      </c>
      <c r="K38" s="10">
        <v>8.1412484106533753</v>
      </c>
      <c r="L38" s="10">
        <v>3.4084809794757662</v>
      </c>
      <c r="M38" s="10">
        <v>0.40484852580820752</v>
      </c>
      <c r="N38" s="10">
        <v>6.5125365322984533E-2</v>
      </c>
      <c r="O38" s="10">
        <v>6.5129699726655108</v>
      </c>
      <c r="P38" s="10">
        <v>8.5872273746137431</v>
      </c>
      <c r="Q38" s="10">
        <v>7.5141544889727205</v>
      </c>
      <c r="R38" s="10">
        <v>3.5350477095989583</v>
      </c>
      <c r="S38" s="10">
        <v>0.54648955984631098</v>
      </c>
      <c r="T38" s="10">
        <v>2.4796409152766561</v>
      </c>
      <c r="U38" s="10">
        <v>5.9768264766926942</v>
      </c>
      <c r="V38" s="10">
        <v>9.35992701583924</v>
      </c>
      <c r="W38" s="10">
        <v>5.1632059406641275</v>
      </c>
      <c r="X38" s="10">
        <v>1.6937492213197816</v>
      </c>
      <c r="Y38" s="10">
        <v>0.8780411564263797</v>
      </c>
      <c r="Z38" s="10">
        <v>0.30647027862356468</v>
      </c>
      <c r="AA38" s="10">
        <v>6.9562225886305076E-2</v>
      </c>
      <c r="AB38" s="10">
        <v>0.31707719515825888</v>
      </c>
      <c r="AC38" s="10">
        <v>0.71208179290626639</v>
      </c>
      <c r="AD38" s="10">
        <v>1.0427845215958307</v>
      </c>
      <c r="AE38" s="10">
        <v>0.54216659867795347</v>
      </c>
      <c r="AF38" s="10">
        <v>0.78389744372326997</v>
      </c>
      <c r="AG38" s="10">
        <v>1.0663462509968158</v>
      </c>
      <c r="AH38" s="10">
        <v>0.78380361924829245</v>
      </c>
      <c r="AI38" s="10">
        <v>0.3004179631698099</v>
      </c>
      <c r="AJ38" s="10">
        <v>0.12052185431752882</v>
      </c>
      <c r="AK38" s="10">
        <v>0.14890886264807981</v>
      </c>
      <c r="AL38" s="10">
        <v>0.14082811096908338</v>
      </c>
      <c r="AM38" s="10">
        <v>0.10300164479399178</v>
      </c>
      <c r="AN38" s="10">
        <v>0.21247060802004886</v>
      </c>
      <c r="AO38" s="10">
        <v>0.30944403535084253</v>
      </c>
      <c r="AP38" s="10">
        <v>0.30012405663733344</v>
      </c>
      <c r="AQ38" s="10">
        <v>0.22446362398975384</v>
      </c>
      <c r="AR38" s="10">
        <v>0.15714845485711251</v>
      </c>
      <c r="AS38" s="10">
        <v>5.0175210535597016E-2</v>
      </c>
      <c r="AT38" s="10">
        <v>3.5046686141933507E-2</v>
      </c>
      <c r="AU38" s="10">
        <v>2.7615609819084095E-2</v>
      </c>
      <c r="AV38" s="10">
        <v>3.3544544369846427E-2</v>
      </c>
      <c r="AW38" s="10">
        <v>5.9741324345605008E-2</v>
      </c>
      <c r="AX38" s="173"/>
    </row>
    <row r="39" spans="1:50">
      <c r="A39" s="232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73"/>
    </row>
    <row r="40" spans="1:50">
      <c r="A40" s="232"/>
      <c r="B40" s="10">
        <f>(B34*$A$35)/100</f>
        <v>0.39974488815371656</v>
      </c>
      <c r="C40" s="10">
        <f t="shared" ref="C40:AW44" si="6">(C34*$A$35)/100</f>
        <v>2.1714032949434174</v>
      </c>
      <c r="D40" s="10">
        <f t="shared" si="6"/>
        <v>3.8539076855307957</v>
      </c>
      <c r="E40" s="10">
        <f t="shared" si="6"/>
        <v>7.3689110221779712</v>
      </c>
      <c r="F40" s="10">
        <f t="shared" si="6"/>
        <v>13.814210741142979</v>
      </c>
      <c r="G40" s="10">
        <f t="shared" si="6"/>
        <v>13.113558104317169</v>
      </c>
      <c r="H40" s="10">
        <f t="shared" si="6"/>
        <v>2.2410066993166229</v>
      </c>
      <c r="I40" s="10">
        <f t="shared" si="6"/>
        <v>15.542229203631315</v>
      </c>
      <c r="J40" s="10">
        <f t="shared" si="6"/>
        <v>32.913389124772408</v>
      </c>
      <c r="K40" s="10">
        <f t="shared" si="6"/>
        <v>35.1153015004069</v>
      </c>
      <c r="L40" s="10">
        <f t="shared" si="6"/>
        <v>18.440216343311373</v>
      </c>
      <c r="M40" s="10">
        <f t="shared" si="6"/>
        <v>2.6364759022797863</v>
      </c>
      <c r="N40" s="10">
        <f t="shared" si="6"/>
        <v>0.23503555864802139</v>
      </c>
      <c r="O40" s="10">
        <f t="shared" si="6"/>
        <v>26.141812326823793</v>
      </c>
      <c r="P40" s="10">
        <f t="shared" si="6"/>
        <v>40.965047032158964</v>
      </c>
      <c r="Q40" s="10">
        <f t="shared" si="6"/>
        <v>37.875193929761366</v>
      </c>
      <c r="R40" s="10">
        <f t="shared" si="6"/>
        <v>25.201554203996739</v>
      </c>
      <c r="S40" s="10">
        <f t="shared" si="6"/>
        <v>2.8598132309917537</v>
      </c>
      <c r="T40" s="10">
        <f t="shared" si="6"/>
        <v>7.3289764695879107</v>
      </c>
      <c r="U40" s="10">
        <f t="shared" si="6"/>
        <v>29.101978026139513</v>
      </c>
      <c r="V40" s="10">
        <f t="shared" si="6"/>
        <v>51.682915138836307</v>
      </c>
      <c r="W40" s="10">
        <f t="shared" si="6"/>
        <v>33.075327016150098</v>
      </c>
      <c r="X40" s="10">
        <f t="shared" si="6"/>
        <v>13.201393127360738</v>
      </c>
      <c r="Y40" s="10">
        <f t="shared" si="6"/>
        <v>2.1907855891737071</v>
      </c>
      <c r="Z40" s="10">
        <f t="shared" si="6"/>
        <v>0.29225538773169218</v>
      </c>
      <c r="AA40" s="10">
        <f t="shared" si="6"/>
        <v>0.13324235440515189</v>
      </c>
      <c r="AB40" s="10">
        <f t="shared" si="6"/>
        <v>1.2067329521261221</v>
      </c>
      <c r="AC40" s="10">
        <f t="shared" si="6"/>
        <v>1.6388823757693709</v>
      </c>
      <c r="AD40" s="10">
        <f t="shared" si="6"/>
        <v>5.4504920578053477</v>
      </c>
      <c r="AE40" s="10">
        <f t="shared" si="6"/>
        <v>2.5626903283012137</v>
      </c>
      <c r="AF40" s="10">
        <f t="shared" si="6"/>
        <v>1.8604844650370429</v>
      </c>
      <c r="AG40" s="10">
        <f t="shared" si="6"/>
        <v>1.7764691014908083</v>
      </c>
      <c r="AH40" s="10">
        <f t="shared" si="6"/>
        <v>1.0513369699077719</v>
      </c>
      <c r="AI40" s="10">
        <f t="shared" si="6"/>
        <v>0.26144323081763798</v>
      </c>
      <c r="AJ40" s="10">
        <f t="shared" si="6"/>
        <v>0.39705478610763306</v>
      </c>
      <c r="AK40" s="10">
        <f t="shared" si="6"/>
        <v>0.66730207279480158</v>
      </c>
      <c r="AL40" s="10">
        <f t="shared" si="6"/>
        <v>0.75085843111268447</v>
      </c>
      <c r="AM40" s="10">
        <f t="shared" si="6"/>
        <v>0.46868166074498779</v>
      </c>
      <c r="AN40" s="10">
        <f t="shared" si="6"/>
        <v>0.42935624013602092</v>
      </c>
      <c r="AO40" s="10">
        <f t="shared" si="6"/>
        <v>0.56461370119792675</v>
      </c>
      <c r="AP40" s="10">
        <f t="shared" si="6"/>
        <v>0.40768257884220838</v>
      </c>
      <c r="AQ40" s="10">
        <f t="shared" si="6"/>
        <v>0.27667236670571277</v>
      </c>
      <c r="AR40" s="10">
        <f t="shared" si="6"/>
        <v>0.14771803381202181</v>
      </c>
      <c r="AS40" s="10">
        <f t="shared" si="6"/>
        <v>0.13476050596499881</v>
      </c>
      <c r="AT40" s="10">
        <f t="shared" si="6"/>
        <v>0.1833254127535027</v>
      </c>
      <c r="AU40" s="10">
        <f t="shared" si="6"/>
        <v>0.13357114872087125</v>
      </c>
      <c r="AV40" s="10">
        <f t="shared" si="6"/>
        <v>5.108559351229059E-2</v>
      </c>
      <c r="AW40" s="10">
        <f t="shared" si="6"/>
        <v>9.9125893026937653E-2</v>
      </c>
      <c r="AX40" s="173"/>
    </row>
    <row r="41" spans="1:50">
      <c r="A41" s="232"/>
      <c r="B41" s="10">
        <f>(B35*$A$35)/100</f>
        <v>0.14965799119827716</v>
      </c>
      <c r="C41" s="10">
        <f t="shared" si="6"/>
        <v>1.4527700061905335</v>
      </c>
      <c r="D41" s="10">
        <f t="shared" si="6"/>
        <v>1.9939336397257588</v>
      </c>
      <c r="E41" s="10">
        <f t="shared" si="6"/>
        <v>5.1328720330323456</v>
      </c>
      <c r="F41" s="10">
        <f t="shared" si="6"/>
        <v>12.222531599461515</v>
      </c>
      <c r="G41" s="10">
        <f t="shared" si="6"/>
        <v>13.617195025144531</v>
      </c>
      <c r="H41" s="10">
        <f t="shared" si="6"/>
        <v>3.3978659848813675</v>
      </c>
      <c r="I41" s="10">
        <f t="shared" si="6"/>
        <v>12.24959057437348</v>
      </c>
      <c r="J41" s="10">
        <f t="shared" si="6"/>
        <v>27.327227396944089</v>
      </c>
      <c r="K41" s="10">
        <f t="shared" si="6"/>
        <v>31.976443341993342</v>
      </c>
      <c r="L41" s="10">
        <f t="shared" si="6"/>
        <v>19.747609902394416</v>
      </c>
      <c r="M41" s="10">
        <f t="shared" si="6"/>
        <v>4.0716318052243174</v>
      </c>
      <c r="N41" s="10">
        <f t="shared" si="6"/>
        <v>0.30847688628549608</v>
      </c>
      <c r="O41" s="10">
        <f t="shared" si="6"/>
        <v>29.524473646974826</v>
      </c>
      <c r="P41" s="10">
        <f t="shared" si="6"/>
        <v>36.970245405987569</v>
      </c>
      <c r="Q41" s="10">
        <f t="shared" si="6"/>
        <v>35.58272277853785</v>
      </c>
      <c r="R41" s="10">
        <f t="shared" si="6"/>
        <v>26.183861887643854</v>
      </c>
      <c r="S41" s="10">
        <f t="shared" si="6"/>
        <v>3.7921116378912036</v>
      </c>
      <c r="T41" s="10">
        <f t="shared" si="6"/>
        <v>10.73444947385538</v>
      </c>
      <c r="U41" s="10">
        <f t="shared" si="6"/>
        <v>30.349656054185967</v>
      </c>
      <c r="V41" s="10">
        <f t="shared" si="6"/>
        <v>50.755088481518023</v>
      </c>
      <c r="W41" s="10">
        <f t="shared" si="6"/>
        <v>36.205670046484471</v>
      </c>
      <c r="X41" s="10">
        <f t="shared" si="6"/>
        <v>16.119427926558341</v>
      </c>
      <c r="Y41" s="10">
        <f t="shared" si="6"/>
        <v>2.4304651292871107</v>
      </c>
      <c r="Z41" s="10">
        <f t="shared" si="6"/>
        <v>0.29128155385630483</v>
      </c>
      <c r="AA41" s="10">
        <f t="shared" si="6"/>
        <v>0.29262942996446328</v>
      </c>
      <c r="AB41" s="10">
        <f t="shared" si="6"/>
        <v>1.7681667509754522</v>
      </c>
      <c r="AC41" s="10">
        <f t="shared" si="6"/>
        <v>5.2556308896023793</v>
      </c>
      <c r="AD41" s="10">
        <f t="shared" si="6"/>
        <v>7.1082647693487022</v>
      </c>
      <c r="AE41" s="10">
        <f t="shared" si="6"/>
        <v>2.4529029464069878</v>
      </c>
      <c r="AF41" s="10">
        <f t="shared" si="6"/>
        <v>1.2853132814241468</v>
      </c>
      <c r="AG41" s="10">
        <f t="shared" si="6"/>
        <v>1.0812734168116469</v>
      </c>
      <c r="AH41" s="10">
        <f t="shared" si="6"/>
        <v>0.73494101429191272</v>
      </c>
      <c r="AI41" s="10">
        <f t="shared" si="6"/>
        <v>0.22613394647683557</v>
      </c>
      <c r="AJ41" s="10">
        <f t="shared" si="6"/>
        <v>0.55156594374035262</v>
      </c>
      <c r="AK41" s="10">
        <f t="shared" si="6"/>
        <v>1.0641242682988412</v>
      </c>
      <c r="AL41" s="10">
        <f t="shared" si="6"/>
        <v>1.1044225692966396</v>
      </c>
      <c r="AM41" s="10">
        <f t="shared" si="6"/>
        <v>0.53683294898353795</v>
      </c>
      <c r="AN41" s="10">
        <f t="shared" si="6"/>
        <v>0.33269428929916933</v>
      </c>
      <c r="AO41" s="10">
        <f t="shared" si="6"/>
        <v>0.38607557446972751</v>
      </c>
      <c r="AP41" s="10">
        <f t="shared" si="6"/>
        <v>0.25870103817637324</v>
      </c>
      <c r="AQ41" s="10">
        <f t="shared" si="6"/>
        <v>0.14103982290453448</v>
      </c>
      <c r="AR41" s="10">
        <f t="shared" si="6"/>
        <v>0.12502932623980845</v>
      </c>
      <c r="AS41" s="10">
        <f t="shared" si="6"/>
        <v>0.45508931532179714</v>
      </c>
      <c r="AT41" s="10">
        <f t="shared" si="6"/>
        <v>0.32163631934862019</v>
      </c>
      <c r="AU41" s="10">
        <f t="shared" si="6"/>
        <v>0.2124302591459831</v>
      </c>
      <c r="AV41" s="10">
        <f t="shared" si="6"/>
        <v>6.2801692227963238E-2</v>
      </c>
      <c r="AW41" s="10">
        <f t="shared" si="6"/>
        <v>7.106378605186324E-2</v>
      </c>
      <c r="AX41" s="173"/>
    </row>
    <row r="42" spans="1:50">
      <c r="A42" s="232"/>
      <c r="B42" s="10">
        <f>(B36*$A$35)/100</f>
        <v>0.59601689444221917</v>
      </c>
      <c r="C42" s="10">
        <f t="shared" si="6"/>
        <v>3.0199770483417234</v>
      </c>
      <c r="D42" s="10">
        <f t="shared" si="6"/>
        <v>5.0174201396527724</v>
      </c>
      <c r="E42" s="10">
        <f t="shared" si="6"/>
        <v>10.037607957267197</v>
      </c>
      <c r="F42" s="10">
        <f t="shared" si="6"/>
        <v>16.046558444561057</v>
      </c>
      <c r="G42" s="10">
        <f t="shared" si="6"/>
        <v>11.699684961609373</v>
      </c>
      <c r="H42" s="10">
        <f t="shared" si="6"/>
        <v>2.4726525132923012</v>
      </c>
      <c r="I42" s="10">
        <f t="shared" si="6"/>
        <v>19.894620149850198</v>
      </c>
      <c r="J42" s="10">
        <f t="shared" si="6"/>
        <v>35.501067746556075</v>
      </c>
      <c r="K42" s="10">
        <f t="shared" si="6"/>
        <v>33.679881565679082</v>
      </c>
      <c r="L42" s="10">
        <f t="shared" si="6"/>
        <v>15.321464780088897</v>
      </c>
      <c r="M42" s="10">
        <f t="shared" si="6"/>
        <v>2.1211827631513231</v>
      </c>
      <c r="N42" s="10">
        <f t="shared" si="6"/>
        <v>0.24150093047445517</v>
      </c>
      <c r="O42" s="10">
        <f t="shared" si="6"/>
        <v>28.417504830753195</v>
      </c>
      <c r="P42" s="10">
        <f t="shared" si="6"/>
        <v>39.210802105968575</v>
      </c>
      <c r="Q42" s="10">
        <f t="shared" si="6"/>
        <v>35.249076316867963</v>
      </c>
      <c r="R42" s="10">
        <f t="shared" si="6"/>
        <v>22.011598874010257</v>
      </c>
      <c r="S42" s="10">
        <f t="shared" si="6"/>
        <v>2.6707001587399049</v>
      </c>
      <c r="T42" s="10">
        <f t="shared" si="6"/>
        <v>9.0405140426023447</v>
      </c>
      <c r="U42" s="10">
        <f t="shared" si="6"/>
        <v>27.480184517738522</v>
      </c>
      <c r="V42" s="10">
        <f t="shared" si="6"/>
        <v>45.971463951038253</v>
      </c>
      <c r="W42" s="10">
        <f t="shared" si="6"/>
        <v>32.206551383977782</v>
      </c>
      <c r="X42" s="10">
        <f t="shared" si="6"/>
        <v>13.799521802098402</v>
      </c>
      <c r="Y42" s="10">
        <f t="shared" si="6"/>
        <v>2.6290760450654176</v>
      </c>
      <c r="Z42" s="10">
        <f t="shared" si="6"/>
        <v>0.2724940094532704</v>
      </c>
      <c r="AA42" s="10">
        <f t="shared" si="6"/>
        <v>0.21611133007627528</v>
      </c>
      <c r="AB42" s="10">
        <f t="shared" si="6"/>
        <v>1.1417125959540613</v>
      </c>
      <c r="AC42" s="10">
        <f t="shared" si="6"/>
        <v>2.9201592196453157</v>
      </c>
      <c r="AD42" s="10">
        <f t="shared" si="6"/>
        <v>5.54298936607056</v>
      </c>
      <c r="AE42" s="10">
        <f t="shared" si="6"/>
        <v>3.2818067418010832</v>
      </c>
      <c r="AF42" s="10">
        <f t="shared" si="6"/>
        <v>2.2094882527741149</v>
      </c>
      <c r="AG42" s="10">
        <f t="shared" si="6"/>
        <v>1.8884588650515712</v>
      </c>
      <c r="AH42" s="10">
        <f t="shared" si="6"/>
        <v>1.0094801478273525</v>
      </c>
      <c r="AI42" s="10">
        <f t="shared" si="6"/>
        <v>0.26253113582124171</v>
      </c>
      <c r="AJ42" s="10">
        <f t="shared" si="6"/>
        <v>0.43006165085584486</v>
      </c>
      <c r="AK42" s="10">
        <f t="shared" si="6"/>
        <v>0.63027134564072496</v>
      </c>
      <c r="AL42" s="10">
        <f t="shared" si="6"/>
        <v>0.7390693396356498</v>
      </c>
      <c r="AM42" s="10">
        <f t="shared" si="6"/>
        <v>0.61629157531748791</v>
      </c>
      <c r="AN42" s="10">
        <f t="shared" si="6"/>
        <v>0.63394769404781759</v>
      </c>
      <c r="AO42" s="10">
        <f t="shared" si="6"/>
        <v>0.68266923957910819</v>
      </c>
      <c r="AP42" s="10">
        <f t="shared" si="6"/>
        <v>0.43314218602143933</v>
      </c>
      <c r="AQ42" s="10">
        <f t="shared" si="6"/>
        <v>0.24108029906645448</v>
      </c>
      <c r="AR42" s="10">
        <f t="shared" si="6"/>
        <v>0.13745182672436249</v>
      </c>
      <c r="AS42" s="10">
        <f t="shared" si="6"/>
        <v>0.21718166182780363</v>
      </c>
      <c r="AT42" s="10">
        <f t="shared" si="6"/>
        <v>0.17976061210654171</v>
      </c>
      <c r="AU42" s="10">
        <f t="shared" si="6"/>
        <v>0.15787549341127344</v>
      </c>
      <c r="AV42" s="10">
        <f t="shared" si="6"/>
        <v>9.6876268951970004E-2</v>
      </c>
      <c r="AW42" s="10">
        <f t="shared" si="6"/>
        <v>0.13848302694944714</v>
      </c>
      <c r="AX42" s="173"/>
    </row>
    <row r="43" spans="1:50">
      <c r="A43" s="232"/>
      <c r="B43" s="10">
        <f>(B37*$A$35)/100</f>
        <v>0.2239261695154699</v>
      </c>
      <c r="C43" s="10">
        <f t="shared" si="6"/>
        <v>2.1611500609819241</v>
      </c>
      <c r="D43" s="10">
        <f t="shared" si="6"/>
        <v>4.1312640569076073</v>
      </c>
      <c r="E43" s="10">
        <f t="shared" si="6"/>
        <v>6.6284463489427266</v>
      </c>
      <c r="F43" s="10">
        <f t="shared" si="6"/>
        <v>10.2893050606004</v>
      </c>
      <c r="G43" s="10">
        <f t="shared" si="6"/>
        <v>11.177625181187686</v>
      </c>
      <c r="H43" s="10">
        <f t="shared" si="6"/>
        <v>2.8159143619841105</v>
      </c>
      <c r="I43" s="10">
        <f t="shared" si="6"/>
        <v>15.325219299990799</v>
      </c>
      <c r="J43" s="10">
        <f t="shared" si="6"/>
        <v>32.175494071167556</v>
      </c>
      <c r="K43" s="10">
        <f t="shared" si="6"/>
        <v>28.961190573613599</v>
      </c>
      <c r="L43" s="10">
        <f t="shared" si="6"/>
        <v>16.504466693076196</v>
      </c>
      <c r="M43" s="10">
        <f t="shared" si="6"/>
        <v>3.6046803127355962</v>
      </c>
      <c r="N43" s="10">
        <f t="shared" si="6"/>
        <v>0.30072899822555643</v>
      </c>
      <c r="O43" s="10">
        <f t="shared" si="6"/>
        <v>28.79322617153537</v>
      </c>
      <c r="P43" s="10">
        <f t="shared" si="6"/>
        <v>36.599977186035645</v>
      </c>
      <c r="Q43" s="10">
        <f t="shared" si="6"/>
        <v>36.229142140884775</v>
      </c>
      <c r="R43" s="10">
        <f t="shared" si="6"/>
        <v>25.766429636502586</v>
      </c>
      <c r="S43" s="10">
        <f t="shared" si="6"/>
        <v>4.0048733738090734</v>
      </c>
      <c r="T43" s="10">
        <f t="shared" si="6"/>
        <v>10.886273457351935</v>
      </c>
      <c r="U43" s="10">
        <f t="shared" si="6"/>
        <v>26.295912495432159</v>
      </c>
      <c r="V43" s="10">
        <f t="shared" si="6"/>
        <v>44.449928236476211</v>
      </c>
      <c r="W43" s="10">
        <f t="shared" si="6"/>
        <v>41.608574868502728</v>
      </c>
      <c r="X43" s="10">
        <f t="shared" si="6"/>
        <v>20.635169879359754</v>
      </c>
      <c r="Y43" s="10">
        <f t="shared" si="6"/>
        <v>4.3752214957859934</v>
      </c>
      <c r="Z43" s="10">
        <f t="shared" si="6"/>
        <v>0.38634296128690759</v>
      </c>
      <c r="AA43" s="10">
        <f t="shared" si="6"/>
        <v>0.33469341920240425</v>
      </c>
      <c r="AB43" s="10">
        <f t="shared" si="6"/>
        <v>1.7763006274103128</v>
      </c>
      <c r="AC43" s="10">
        <f t="shared" si="6"/>
        <v>3.1641820856732723</v>
      </c>
      <c r="AD43" s="10">
        <f t="shared" si="6"/>
        <v>6.8341861003848274</v>
      </c>
      <c r="AE43" s="10">
        <f t="shared" si="6"/>
        <v>2.9751206751503299</v>
      </c>
      <c r="AF43" s="10">
        <f t="shared" si="6"/>
        <v>1.2359838230025915</v>
      </c>
      <c r="AG43" s="10">
        <f t="shared" si="6"/>
        <v>0.97354748427178739</v>
      </c>
      <c r="AH43" s="10">
        <f t="shared" si="6"/>
        <v>0.80514217857287862</v>
      </c>
      <c r="AI43" s="10">
        <f t="shared" si="6"/>
        <v>0.28187626268917831</v>
      </c>
      <c r="AJ43" s="10">
        <f t="shared" si="6"/>
        <v>0.61321821717407299</v>
      </c>
      <c r="AK43" s="10">
        <f t="shared" si="6"/>
        <v>1.0834216267507122</v>
      </c>
      <c r="AL43" s="10">
        <f t="shared" si="6"/>
        <v>1.1256819504392228</v>
      </c>
      <c r="AM43" s="10">
        <f t="shared" si="6"/>
        <v>0.51980616469829921</v>
      </c>
      <c r="AN43" s="10">
        <f t="shared" si="6"/>
        <v>0.29365076938032747</v>
      </c>
      <c r="AO43" s="10">
        <f t="shared" si="6"/>
        <v>0.33711893069487942</v>
      </c>
      <c r="AP43" s="10">
        <f t="shared" si="6"/>
        <v>0.24598221139844703</v>
      </c>
      <c r="AQ43" s="10">
        <f t="shared" si="6"/>
        <v>0.16341847819258834</v>
      </c>
      <c r="AR43" s="10">
        <f t="shared" si="6"/>
        <v>0.13905809207601733</v>
      </c>
      <c r="AS43" s="10">
        <f t="shared" si="6"/>
        <v>0.46526702207685455</v>
      </c>
      <c r="AT43" s="10">
        <f t="shared" si="6"/>
        <v>0.33923006306362263</v>
      </c>
      <c r="AU43" s="10">
        <f t="shared" si="6"/>
        <v>0.23907272091518764</v>
      </c>
      <c r="AV43" s="10">
        <f t="shared" si="6"/>
        <v>6.8098019433539755E-2</v>
      </c>
      <c r="AW43" s="10">
        <f t="shared" si="6"/>
        <v>7.1483793894322759E-2</v>
      </c>
      <c r="AX43" s="173"/>
    </row>
    <row r="44" spans="1:50">
      <c r="A44" s="232"/>
      <c r="B44" s="10">
        <f>(B38*$A$35)/100</f>
        <v>1.1006639679910803</v>
      </c>
      <c r="C44" s="10">
        <f t="shared" si="6"/>
        <v>4.593622042616178</v>
      </c>
      <c r="D44" s="10">
        <f t="shared" si="6"/>
        <v>5.9929641906558935</v>
      </c>
      <c r="E44" s="10">
        <f t="shared" si="6"/>
        <v>12.59292498800925</v>
      </c>
      <c r="F44" s="10">
        <f t="shared" si="6"/>
        <v>19.826891337666019</v>
      </c>
      <c r="G44" s="10">
        <f t="shared" si="6"/>
        <v>13.280918030717487</v>
      </c>
      <c r="H44" s="10">
        <f t="shared" si="6"/>
        <v>1.2889540699309217</v>
      </c>
      <c r="I44" s="10">
        <f t="shared" si="6"/>
        <v>25.084894479521576</v>
      </c>
      <c r="J44" s="10">
        <f t="shared" si="6"/>
        <v>38.492116430124213</v>
      </c>
      <c r="K44" s="10">
        <f t="shared" si="6"/>
        <v>35.69253757035419</v>
      </c>
      <c r="L44" s="10">
        <f t="shared" si="6"/>
        <v>14.943326782484558</v>
      </c>
      <c r="M44" s="10">
        <f t="shared" si="6"/>
        <v>1.7749208092954216</v>
      </c>
      <c r="N44" s="10">
        <f t="shared" si="6"/>
        <v>0.28552003713974811</v>
      </c>
      <c r="O44" s="10">
        <f t="shared" si="6"/>
        <v>28.55390398599765</v>
      </c>
      <c r="P44" s="10">
        <f t="shared" si="6"/>
        <v>37.647780811171302</v>
      </c>
      <c r="Q44" s="10">
        <f t="shared" si="6"/>
        <v>32.94325733337746</v>
      </c>
      <c r="R44" s="10">
        <f t="shared" si="6"/>
        <v>15.498215608155014</v>
      </c>
      <c r="S44" s="10">
        <f t="shared" si="6"/>
        <v>2.3958977988064309</v>
      </c>
      <c r="T44" s="10">
        <f t="shared" si="6"/>
        <v>10.871143105483076</v>
      </c>
      <c r="U44" s="10">
        <f t="shared" si="6"/>
        <v>26.203364989046072</v>
      </c>
      <c r="V44" s="10">
        <f t="shared" si="6"/>
        <v>41.03541985421419</v>
      </c>
      <c r="W44" s="10">
        <f t="shared" si="6"/>
        <v>22.636322186100728</v>
      </c>
      <c r="X44" s="10">
        <f t="shared" si="6"/>
        <v>7.425667989396568</v>
      </c>
      <c r="Y44" s="10">
        <f t="shared" si="6"/>
        <v>3.8494731254061616</v>
      </c>
      <c r="Z44" s="10">
        <f t="shared" si="6"/>
        <v>1.3436148096960738</v>
      </c>
      <c r="AA44" s="10">
        <f t="shared" si="6"/>
        <v>0.30497194480338274</v>
      </c>
      <c r="AB44" s="10">
        <f t="shared" si="6"/>
        <v>1.3901172314161598</v>
      </c>
      <c r="AC44" s="10">
        <f t="shared" si="6"/>
        <v>3.1218806827234897</v>
      </c>
      <c r="AD44" s="10">
        <f t="shared" si="6"/>
        <v>4.5717344364702841</v>
      </c>
      <c r="AE44" s="10">
        <f t="shared" si="6"/>
        <v>2.3769452443413353</v>
      </c>
      <c r="AF44" s="10">
        <f t="shared" si="6"/>
        <v>3.436732003507549</v>
      </c>
      <c r="AG44" s="10">
        <f t="shared" si="6"/>
        <v>4.6750328336505866</v>
      </c>
      <c r="AH44" s="10">
        <f t="shared" si="6"/>
        <v>3.4363206619749929</v>
      </c>
      <c r="AI44" s="10">
        <f t="shared" si="6"/>
        <v>1.3170804889353784</v>
      </c>
      <c r="AJ44" s="10">
        <f t="shared" si="6"/>
        <v>0.52838712151910816</v>
      </c>
      <c r="AK44" s="10">
        <f t="shared" si="6"/>
        <v>0.65284031472007997</v>
      </c>
      <c r="AL44" s="10">
        <f t="shared" si="6"/>
        <v>0.61741300451519021</v>
      </c>
      <c r="AM44" s="10">
        <f t="shared" si="6"/>
        <v>0.45157571556310983</v>
      </c>
      <c r="AN44" s="10">
        <f t="shared" si="6"/>
        <v>0.9315051914431105</v>
      </c>
      <c r="AO44" s="10">
        <f t="shared" si="6"/>
        <v>1.3566522356975412</v>
      </c>
      <c r="AP44" s="10">
        <f t="shared" si="6"/>
        <v>1.3157919556019819</v>
      </c>
      <c r="AQ44" s="10">
        <f t="shared" si="6"/>
        <v>0.98408449519220209</v>
      </c>
      <c r="AR44" s="10">
        <f t="shared" si="6"/>
        <v>0.68896400726095097</v>
      </c>
      <c r="AS44" s="10">
        <f t="shared" si="6"/>
        <v>0.21997616296767697</v>
      </c>
      <c r="AT44" s="10">
        <f t="shared" si="6"/>
        <v>0.15365028786008778</v>
      </c>
      <c r="AU44" s="10">
        <f t="shared" si="6"/>
        <v>0.12107125851928108</v>
      </c>
      <c r="AV44" s="10">
        <f t="shared" si="6"/>
        <v>0.14706465763093798</v>
      </c>
      <c r="AW44" s="10">
        <f t="shared" si="6"/>
        <v>0.26191553876650386</v>
      </c>
      <c r="AX44" s="173"/>
    </row>
    <row r="45" spans="1:50" ht="16" thickBot="1">
      <c r="A45" s="232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73"/>
    </row>
    <row r="46" spans="1:50">
      <c r="A46" s="232"/>
      <c r="B46" s="229">
        <f>AVERAGE(B40:B44)</f>
        <v>0.49400198226015257</v>
      </c>
      <c r="C46" s="208">
        <f t="shared" ref="C46:AW46" si="7">AVERAGE(C40:C44)</f>
        <v>2.6797844906147552</v>
      </c>
      <c r="D46" s="208">
        <f t="shared" si="7"/>
        <v>4.1978979424945653</v>
      </c>
      <c r="E46" s="208">
        <f t="shared" si="7"/>
        <v>8.3521524698858975</v>
      </c>
      <c r="F46" s="208">
        <f t="shared" si="7"/>
        <v>14.439899436686392</v>
      </c>
      <c r="G46" s="208">
        <f t="shared" si="7"/>
        <v>12.57779626059525</v>
      </c>
      <c r="H46" s="208">
        <f t="shared" si="7"/>
        <v>2.4432787258810644</v>
      </c>
      <c r="I46" s="208">
        <f t="shared" si="7"/>
        <v>17.619310741473473</v>
      </c>
      <c r="J46" s="208">
        <f t="shared" si="7"/>
        <v>33.281858953912867</v>
      </c>
      <c r="K46" s="208">
        <f t="shared" si="7"/>
        <v>33.085070910409421</v>
      </c>
      <c r="L46" s="208">
        <f t="shared" si="7"/>
        <v>16.991416900271091</v>
      </c>
      <c r="M46" s="208">
        <f t="shared" si="7"/>
        <v>2.8417783185372887</v>
      </c>
      <c r="N46" s="208">
        <f t="shared" si="7"/>
        <v>0.27425248215465547</v>
      </c>
      <c r="O46" s="208">
        <f t="shared" si="7"/>
        <v>28.286184192416965</v>
      </c>
      <c r="P46" s="208">
        <f t="shared" si="7"/>
        <v>38.278770508264401</v>
      </c>
      <c r="Q46" s="208">
        <f t="shared" si="7"/>
        <v>35.575878499885881</v>
      </c>
      <c r="R46" s="208">
        <f t="shared" si="7"/>
        <v>22.932332042061695</v>
      </c>
      <c r="S46" s="208">
        <f t="shared" si="7"/>
        <v>3.1446792400476733</v>
      </c>
      <c r="T46" s="208">
        <f t="shared" si="7"/>
        <v>9.77227130977613</v>
      </c>
      <c r="U46" s="208">
        <f t="shared" si="7"/>
        <v>27.886219216508447</v>
      </c>
      <c r="V46" s="208">
        <f t="shared" si="7"/>
        <v>46.778963132416592</v>
      </c>
      <c r="W46" s="208">
        <f t="shared" si="7"/>
        <v>33.146489100243159</v>
      </c>
      <c r="X46" s="208">
        <f t="shared" si="7"/>
        <v>14.236236144954763</v>
      </c>
      <c r="Y46" s="208">
        <f t="shared" si="7"/>
        <v>3.0950042769436781</v>
      </c>
      <c r="Z46" s="208">
        <f t="shared" si="7"/>
        <v>0.51719774440484978</v>
      </c>
      <c r="AA46" s="208">
        <f t="shared" si="7"/>
        <v>0.25632969569033548</v>
      </c>
      <c r="AB46" s="208">
        <f t="shared" si="7"/>
        <v>1.4566060315764218</v>
      </c>
      <c r="AC46" s="208">
        <f t="shared" si="7"/>
        <v>3.2201470506827654</v>
      </c>
      <c r="AD46" s="208">
        <f t="shared" si="7"/>
        <v>5.9015333460159436</v>
      </c>
      <c r="AE46" s="208">
        <f t="shared" si="7"/>
        <v>2.7298931872001901</v>
      </c>
      <c r="AF46" s="208">
        <f t="shared" si="7"/>
        <v>2.005600365149089</v>
      </c>
      <c r="AG46" s="208">
        <f t="shared" si="7"/>
        <v>2.0789563402552802</v>
      </c>
      <c r="AH46" s="208">
        <f t="shared" si="7"/>
        <v>1.4074441945149818</v>
      </c>
      <c r="AI46" s="208">
        <f t="shared" si="7"/>
        <v>0.46981301294805444</v>
      </c>
      <c r="AJ46" s="208">
        <f t="shared" si="7"/>
        <v>0.50405754387940227</v>
      </c>
      <c r="AK46" s="208">
        <f t="shared" si="7"/>
        <v>0.81959192564103189</v>
      </c>
      <c r="AL46" s="208">
        <f t="shared" si="7"/>
        <v>0.86748905899987727</v>
      </c>
      <c r="AM46" s="208">
        <f t="shared" si="7"/>
        <v>0.51863761306148448</v>
      </c>
      <c r="AN46" s="208">
        <f t="shared" si="7"/>
        <v>0.52423083686128913</v>
      </c>
      <c r="AO46" s="208">
        <f t="shared" si="7"/>
        <v>0.66542593632783664</v>
      </c>
      <c r="AP46" s="208">
        <f t="shared" si="7"/>
        <v>0.5322599940080901</v>
      </c>
      <c r="AQ46" s="208">
        <f t="shared" si="7"/>
        <v>0.36125909241229842</v>
      </c>
      <c r="AR46" s="208">
        <f t="shared" si="7"/>
        <v>0.2476442572226322</v>
      </c>
      <c r="AS46" s="208">
        <f t="shared" si="7"/>
        <v>0.29845493363182624</v>
      </c>
      <c r="AT46" s="208">
        <f t="shared" si="7"/>
        <v>0.23552053902647502</v>
      </c>
      <c r="AU46" s="208">
        <f t="shared" si="7"/>
        <v>0.17280417614251928</v>
      </c>
      <c r="AV46" s="208">
        <f t="shared" si="7"/>
        <v>8.5185246351340324E-2</v>
      </c>
      <c r="AW46" s="170">
        <f t="shared" si="7"/>
        <v>0.12841440773781493</v>
      </c>
      <c r="AX46" s="173"/>
    </row>
    <row r="47" spans="1:50" ht="16" thickBot="1">
      <c r="A47" s="232"/>
      <c r="B47" s="233">
        <f t="shared" ref="B47:AW47" si="8">STDEV(B40:B44)/5^0.5</f>
        <v>0.17012406294202165</v>
      </c>
      <c r="C47" s="213">
        <f t="shared" si="8"/>
        <v>0.53905022068835295</v>
      </c>
      <c r="D47" s="213">
        <f t="shared" si="8"/>
        <v>0.66611213344288345</v>
      </c>
      <c r="E47" s="213">
        <f t="shared" si="8"/>
        <v>1.3252661019091554</v>
      </c>
      <c r="F47" s="213">
        <f t="shared" si="8"/>
        <v>1.6452458031080353</v>
      </c>
      <c r="G47" s="213">
        <f t="shared" si="8"/>
        <v>0.47923529051869262</v>
      </c>
      <c r="H47" s="213">
        <f t="shared" si="8"/>
        <v>0.3481620567919072</v>
      </c>
      <c r="I47" s="213">
        <f t="shared" si="8"/>
        <v>2.2284859364975294</v>
      </c>
      <c r="J47" s="213">
        <f t="shared" si="8"/>
        <v>1.8559245793103969</v>
      </c>
      <c r="K47" s="213">
        <f t="shared" si="8"/>
        <v>1.2147008369259225</v>
      </c>
      <c r="L47" s="213">
        <f t="shared" si="8"/>
        <v>0.91967802544341448</v>
      </c>
      <c r="M47" s="213">
        <f t="shared" si="8"/>
        <v>0.4355543039080742</v>
      </c>
      <c r="N47" s="213">
        <f t="shared" si="8"/>
        <v>1.5182069627510971E-2</v>
      </c>
      <c r="O47" s="213">
        <f t="shared" si="8"/>
        <v>0.56910904217614466</v>
      </c>
      <c r="P47" s="213">
        <f t="shared" si="8"/>
        <v>0.80664420353189636</v>
      </c>
      <c r="Q47" s="213">
        <f t="shared" si="8"/>
        <v>0.79847183882834338</v>
      </c>
      <c r="R47" s="213">
        <f t="shared" si="8"/>
        <v>1.9983463344897816</v>
      </c>
      <c r="S47" s="213">
        <f t="shared" si="8"/>
        <v>0.31824370511567623</v>
      </c>
      <c r="T47" s="213">
        <f t="shared" si="8"/>
        <v>0.70283231292345316</v>
      </c>
      <c r="U47" s="213">
        <f t="shared" si="8"/>
        <v>0.80847166094476541</v>
      </c>
      <c r="V47" s="213">
        <f t="shared" si="8"/>
        <v>1.9864927124967464</v>
      </c>
      <c r="W47" s="213">
        <f t="shared" si="8"/>
        <v>3.100948557514553</v>
      </c>
      <c r="X47" s="213">
        <f t="shared" si="8"/>
        <v>2.1463716163962414</v>
      </c>
      <c r="Y47" s="213">
        <f t="shared" si="8"/>
        <v>0.42921394444160532</v>
      </c>
      <c r="Z47" s="213">
        <f t="shared" si="8"/>
        <v>0.20755785301287641</v>
      </c>
      <c r="AA47" s="213">
        <f t="shared" si="8"/>
        <v>3.6464107549167686E-2</v>
      </c>
      <c r="AB47" s="213">
        <f t="shared" si="8"/>
        <v>0.13514620021602849</v>
      </c>
      <c r="AC47" s="213">
        <f t="shared" si="8"/>
        <v>0.58079142064009814</v>
      </c>
      <c r="AD47" s="213">
        <f t="shared" si="8"/>
        <v>0.47044654623799598</v>
      </c>
      <c r="AE47" s="213">
        <f t="shared" si="8"/>
        <v>0.17233655045948476</v>
      </c>
      <c r="AF47" s="213">
        <f t="shared" si="8"/>
        <v>0.40136577871205026</v>
      </c>
      <c r="AG47" s="213">
        <f t="shared" si="8"/>
        <v>0.67396961844922143</v>
      </c>
      <c r="AH47" s="213">
        <f t="shared" si="8"/>
        <v>0.51071301647326939</v>
      </c>
      <c r="AI47" s="213">
        <f t="shared" si="8"/>
        <v>0.21200773902034503</v>
      </c>
      <c r="AJ47" s="213">
        <f t="shared" si="8"/>
        <v>3.9805785606327401E-2</v>
      </c>
      <c r="AK47" s="213">
        <f t="shared" si="8"/>
        <v>0.1039814307532002</v>
      </c>
      <c r="AL47" s="213">
        <f t="shared" si="8"/>
        <v>0.10378666055927721</v>
      </c>
      <c r="AM47" s="213">
        <f t="shared" si="8"/>
        <v>2.9035863491957425E-2</v>
      </c>
      <c r="AN47" s="213">
        <f t="shared" si="8"/>
        <v>0.1176360476908018</v>
      </c>
      <c r="AO47" s="213">
        <f t="shared" si="8"/>
        <v>0.18358599481131113</v>
      </c>
      <c r="AP47" s="213">
        <f t="shared" si="8"/>
        <v>0.19950635055058974</v>
      </c>
      <c r="AQ47" s="213">
        <f t="shared" si="8"/>
        <v>0.15766210295773977</v>
      </c>
      <c r="AR47" s="213">
        <f t="shared" si="8"/>
        <v>0.110389338298424</v>
      </c>
      <c r="AS47" s="213">
        <f t="shared" si="8"/>
        <v>6.7794074292171103E-2</v>
      </c>
      <c r="AT47" s="213">
        <f t="shared" si="8"/>
        <v>3.9184073090554813E-2</v>
      </c>
      <c r="AU47" s="213">
        <f t="shared" si="8"/>
        <v>2.2803658977294975E-2</v>
      </c>
      <c r="AV47" s="213">
        <f t="shared" si="8"/>
        <v>1.7206865915146041E-2</v>
      </c>
      <c r="AW47" s="214">
        <f t="shared" si="8"/>
        <v>3.5575226473698866E-2</v>
      </c>
      <c r="AX47" s="173"/>
    </row>
    <row r="48" spans="1:50">
      <c r="A48" s="232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73"/>
    </row>
    <row r="49" spans="1:50" ht="16" thickBot="1">
      <c r="A49" s="232" t="s">
        <v>1024</v>
      </c>
      <c r="B49" s="10">
        <v>3.7857638326992446E-2</v>
      </c>
      <c r="C49" s="10">
        <v>0.48755322707851401</v>
      </c>
      <c r="D49" s="10">
        <v>0.62844274055242977</v>
      </c>
      <c r="E49" s="10">
        <v>1.3805134856141181</v>
      </c>
      <c r="F49" s="10">
        <v>2.6566055953487981</v>
      </c>
      <c r="G49" s="10">
        <v>3.1840354609020198</v>
      </c>
      <c r="H49" s="10">
        <v>0.86022994598138558</v>
      </c>
      <c r="I49" s="10">
        <v>3.0578804861668987</v>
      </c>
      <c r="J49" s="10">
        <v>6.5863582886161511</v>
      </c>
      <c r="K49" s="10">
        <v>7.4376380412878369</v>
      </c>
      <c r="L49" s="10">
        <v>4.8174290535766504</v>
      </c>
      <c r="M49" s="10">
        <v>0.89878027945610872</v>
      </c>
      <c r="N49" s="10">
        <v>7.7598441473275465E-2</v>
      </c>
      <c r="O49" s="10">
        <v>6.7714140902880935</v>
      </c>
      <c r="P49" s="10">
        <v>8.8785061897718549</v>
      </c>
      <c r="Q49" s="10">
        <v>8.2735450457357143</v>
      </c>
      <c r="R49" s="10">
        <v>5.9443873659251887</v>
      </c>
      <c r="S49" s="10">
        <v>0.86373082132800982</v>
      </c>
      <c r="T49" s="10">
        <v>2.5437473117667095</v>
      </c>
      <c r="U49" s="10">
        <v>6.5453661526940632</v>
      </c>
      <c r="V49" s="10">
        <v>9.9914206301569113</v>
      </c>
      <c r="W49" s="10">
        <v>7.9322029640502665</v>
      </c>
      <c r="X49" s="10">
        <v>3.769608866514309</v>
      </c>
      <c r="Y49" s="10">
        <v>0.56816484561287794</v>
      </c>
      <c r="Z49" s="10">
        <v>7.0476092107968805E-2</v>
      </c>
      <c r="AA49" s="10">
        <v>7.6745212579988564E-2</v>
      </c>
      <c r="AB49" s="10">
        <v>0.42520284261733321</v>
      </c>
      <c r="AC49" s="10">
        <v>0.99217655038891239</v>
      </c>
      <c r="AD49" s="10">
        <v>1.6541083877894238</v>
      </c>
      <c r="AE49" s="10">
        <v>0.60498386180726194</v>
      </c>
      <c r="AF49" s="10">
        <v>0.25510295863658461</v>
      </c>
      <c r="AG49" s="10">
        <v>0.20610404928121989</v>
      </c>
      <c r="AH49" s="10">
        <v>0.15388407258897058</v>
      </c>
      <c r="AI49" s="10">
        <v>5.5810720868746708E-2</v>
      </c>
      <c r="AJ49" s="10">
        <v>0.14556208411559873</v>
      </c>
      <c r="AK49" s="10">
        <v>0.26902096412551646</v>
      </c>
      <c r="AL49" s="10">
        <v>0.26323496616948155</v>
      </c>
      <c r="AM49" s="10">
        <v>0.11097796444998945</v>
      </c>
      <c r="AN49" s="10">
        <v>6.0562899162170919E-2</v>
      </c>
      <c r="AO49" s="10">
        <v>6.8581765274558948E-2</v>
      </c>
      <c r="AP49" s="10">
        <v>4.9599593950577031E-2</v>
      </c>
      <c r="AQ49" s="10">
        <v>2.9570066560971806E-2</v>
      </c>
      <c r="AR49" s="10">
        <v>2.4020171154795142E-2</v>
      </c>
      <c r="AS49" s="10">
        <v>0.12106509629672896</v>
      </c>
      <c r="AT49" s="10">
        <v>8.9178383832596367E-2</v>
      </c>
      <c r="AU49" s="10">
        <v>5.3041885129028341E-2</v>
      </c>
      <c r="AV49" s="10">
        <v>1.2785935045706284E-2</v>
      </c>
      <c r="AW49" s="10">
        <v>1.5186507840705693E-2</v>
      </c>
      <c r="AX49" s="173"/>
    </row>
    <row r="50" spans="1:50">
      <c r="A50" s="491">
        <v>605.33982483714101</v>
      </c>
      <c r="B50" s="10">
        <v>7.3853407819431616E-2</v>
      </c>
      <c r="C50" s="10">
        <v>0.63838492120626134</v>
      </c>
      <c r="D50" s="10">
        <v>1.1250096723685044</v>
      </c>
      <c r="E50" s="10">
        <v>1.9437329566352055</v>
      </c>
      <c r="F50" s="10">
        <v>3.3745574921116002</v>
      </c>
      <c r="G50" s="10">
        <v>2.4987932583907448</v>
      </c>
      <c r="H50" s="10">
        <v>0.62153677034517485</v>
      </c>
      <c r="I50" s="10">
        <v>4.4044760435472732</v>
      </c>
      <c r="J50" s="10">
        <v>7.8785659007160582</v>
      </c>
      <c r="K50" s="10">
        <v>7.3826771914186979</v>
      </c>
      <c r="L50" s="10">
        <v>3.4528565422429014</v>
      </c>
      <c r="M50" s="10">
        <v>0.65906395676850882</v>
      </c>
      <c r="N50" s="10">
        <v>5.2922896062898309E-2</v>
      </c>
      <c r="O50" s="10">
        <v>7.8048921024533966</v>
      </c>
      <c r="P50" s="10">
        <v>8.361215488881756</v>
      </c>
      <c r="Q50" s="10">
        <v>7.8389303283990106</v>
      </c>
      <c r="R50" s="10">
        <v>5.5427033277557518</v>
      </c>
      <c r="S50" s="10">
        <v>0.79524963148416994</v>
      </c>
      <c r="T50" s="10">
        <v>2.7149688898768995</v>
      </c>
      <c r="U50" s="10">
        <v>6.5288404194203382</v>
      </c>
      <c r="V50" s="10">
        <v>9.7619708774609322</v>
      </c>
      <c r="W50" s="10">
        <v>7.4767791511066903</v>
      </c>
      <c r="X50" s="10">
        <v>3.4607421058754286</v>
      </c>
      <c r="Y50" s="10">
        <v>0.63690854345123871</v>
      </c>
      <c r="Z50" s="10">
        <v>6.0605883234390437E-2</v>
      </c>
      <c r="AA50" s="10">
        <v>9.1928665672459095E-2</v>
      </c>
      <c r="AB50" s="10">
        <v>0.39699464546273167</v>
      </c>
      <c r="AC50" s="10">
        <v>0.78906735152285201</v>
      </c>
      <c r="AD50" s="10">
        <v>1.180685738754919</v>
      </c>
      <c r="AE50" s="10">
        <v>0.48925153380040248</v>
      </c>
      <c r="AF50" s="10">
        <v>0.28599798003542021</v>
      </c>
      <c r="AG50" s="10">
        <v>0.22721385902500196</v>
      </c>
      <c r="AH50" s="10">
        <v>0.15642672938561494</v>
      </c>
      <c r="AI50" s="10">
        <v>5.5849591995037112E-2</v>
      </c>
      <c r="AJ50" s="10">
        <v>0.15655842785071047</v>
      </c>
      <c r="AK50" s="10">
        <v>0.22790806285862725</v>
      </c>
      <c r="AL50" s="10">
        <v>0.20784142103973435</v>
      </c>
      <c r="AM50" s="10">
        <v>9.7406494149987907E-2</v>
      </c>
      <c r="AN50" s="10">
        <v>7.0967296891405796E-2</v>
      </c>
      <c r="AO50" s="10">
        <v>8.4751146855596496E-2</v>
      </c>
      <c r="AP50" s="10">
        <v>5.2571459333029265E-2</v>
      </c>
      <c r="AQ50" s="10">
        <v>3.3027251211678162E-2</v>
      </c>
      <c r="AR50" s="10">
        <v>2.5255666545261055E-2</v>
      </c>
      <c r="AS50" s="10">
        <v>0.11426267455514255</v>
      </c>
      <c r="AT50" s="10">
        <v>8.0141909712969847E-2</v>
      </c>
      <c r="AU50" s="10">
        <v>5.0100603215980824E-2</v>
      </c>
      <c r="AV50" s="10">
        <v>1.7115622769048693E-2</v>
      </c>
      <c r="AW50" s="10">
        <v>1.8438108323122579E-2</v>
      </c>
      <c r="AX50" s="173"/>
    </row>
    <row r="51" spans="1:50" ht="16" thickBot="1">
      <c r="A51" s="492">
        <v>190.05535658159482</v>
      </c>
      <c r="B51" s="10">
        <v>7.4836065113946859E-2</v>
      </c>
      <c r="C51" s="10">
        <v>0.67172309892895099</v>
      </c>
      <c r="D51" s="10">
        <v>0.89793759858653155</v>
      </c>
      <c r="E51" s="10">
        <v>1.8125639530930746</v>
      </c>
      <c r="F51" s="10">
        <v>3.532563610491751</v>
      </c>
      <c r="G51" s="10">
        <v>2.8721218968577937</v>
      </c>
      <c r="H51" s="10">
        <v>0.70876606481343107</v>
      </c>
      <c r="I51" s="10">
        <v>3.8169108893391517</v>
      </c>
      <c r="J51" s="10">
        <v>8.0809103971062939</v>
      </c>
      <c r="K51" s="10">
        <v>7.7858746705041808</v>
      </c>
      <c r="L51" s="10">
        <v>3.9644248429603866</v>
      </c>
      <c r="M51" s="10">
        <v>0.59980917352960239</v>
      </c>
      <c r="N51" s="10">
        <v>5.6702269857527791E-2</v>
      </c>
      <c r="O51" s="10">
        <v>7.6155688840708846</v>
      </c>
      <c r="P51" s="10">
        <v>9.1887987191262059</v>
      </c>
      <c r="Q51" s="10">
        <v>6.2979606764511882</v>
      </c>
      <c r="R51" s="10">
        <v>5.487555915731269</v>
      </c>
      <c r="S51" s="10">
        <v>0.76366104557618719</v>
      </c>
      <c r="T51" s="10">
        <v>2.5126634664903644</v>
      </c>
      <c r="U51" s="10">
        <v>6.8275956820850841</v>
      </c>
      <c r="V51" s="10">
        <v>10.883075717673327</v>
      </c>
      <c r="W51" s="10">
        <v>7.3703430202565849</v>
      </c>
      <c r="X51" s="10">
        <v>2.9037013311088091</v>
      </c>
      <c r="Y51" s="10">
        <v>0.54341317581848558</v>
      </c>
      <c r="Z51" s="10">
        <v>6.0411614017686535E-2</v>
      </c>
      <c r="AA51" s="10">
        <v>7.0300794839200001E-2</v>
      </c>
      <c r="AB51" s="10">
        <v>0.32633627313788183</v>
      </c>
      <c r="AC51" s="10">
        <v>0.60407660989601941</v>
      </c>
      <c r="AD51" s="10">
        <v>1.1595636689447972</v>
      </c>
      <c r="AE51" s="10">
        <v>0.54286553721243425</v>
      </c>
      <c r="AF51" s="10">
        <v>0.34003852550980423</v>
      </c>
      <c r="AG51" s="10">
        <v>0.28311277035088467</v>
      </c>
      <c r="AH51" s="10">
        <v>0.15927288671642742</v>
      </c>
      <c r="AI51" s="10">
        <v>5.0974305487091899E-2</v>
      </c>
      <c r="AJ51" s="10">
        <v>0.11883571020338279</v>
      </c>
      <c r="AK51" s="10">
        <v>0.18765776243214288</v>
      </c>
      <c r="AL51" s="10">
        <v>0.18624565943897045</v>
      </c>
      <c r="AM51" s="10">
        <v>0.10490184473086472</v>
      </c>
      <c r="AN51" s="10">
        <v>7.9155210955709154E-2</v>
      </c>
      <c r="AO51" s="10">
        <v>0.1017391805132615</v>
      </c>
      <c r="AP51" s="10">
        <v>6.8083664595648852E-2</v>
      </c>
      <c r="AQ51" s="10">
        <v>3.6908069426308684E-2</v>
      </c>
      <c r="AR51" s="10">
        <v>2.4652790390194405E-2</v>
      </c>
      <c r="AS51" s="10">
        <v>8.2760285872337455E-2</v>
      </c>
      <c r="AT51" s="10">
        <v>6.122755335950926E-2</v>
      </c>
      <c r="AU51" s="10">
        <v>4.2329619934860237E-2</v>
      </c>
      <c r="AV51" s="10">
        <v>1.7538315173822983E-2</v>
      </c>
      <c r="AW51" s="10">
        <v>2.1529181289791401E-2</v>
      </c>
      <c r="AX51" s="173"/>
    </row>
    <row r="52" spans="1:50">
      <c r="A52" s="232"/>
      <c r="B52" s="10">
        <v>6.1985064940774902E-2</v>
      </c>
      <c r="C52" s="10">
        <v>0.59641345890486341</v>
      </c>
      <c r="D52" s="10">
        <v>0.78733609551013073</v>
      </c>
      <c r="E52" s="10">
        <v>1.9093099374090232</v>
      </c>
      <c r="F52" s="10">
        <v>3.2123189087179882</v>
      </c>
      <c r="G52" s="10">
        <v>3.423287035270421</v>
      </c>
      <c r="H52" s="10">
        <v>0.74365831062676324</v>
      </c>
      <c r="I52" s="10">
        <v>3.2194270159294027</v>
      </c>
      <c r="J52" s="10">
        <v>7.7781753438232606</v>
      </c>
      <c r="K52" s="10">
        <v>8.4854340758687954</v>
      </c>
      <c r="L52" s="10">
        <v>4.735982100199343</v>
      </c>
      <c r="M52" s="10">
        <v>0.86261389486997253</v>
      </c>
      <c r="N52" s="10">
        <v>7.6756021402562949E-2</v>
      </c>
      <c r="O52" s="10">
        <v>6.5825728247277695</v>
      </c>
      <c r="P52" s="10">
        <v>8.8953930754194861</v>
      </c>
      <c r="Q52" s="10">
        <v>8.3636029680659227</v>
      </c>
      <c r="R52" s="10">
        <v>5.4033951491459096</v>
      </c>
      <c r="S52" s="10">
        <v>0.81057934596322234</v>
      </c>
      <c r="T52" s="10">
        <v>2.2368030017309088</v>
      </c>
      <c r="U52" s="10">
        <v>6.3352146163391474</v>
      </c>
      <c r="V52" s="10">
        <v>10.506037425429863</v>
      </c>
      <c r="W52" s="10">
        <v>7.0788541399268103</v>
      </c>
      <c r="X52" s="10">
        <v>2.4873777824386742</v>
      </c>
      <c r="Y52" s="10">
        <v>0.49617481126792823</v>
      </c>
      <c r="Z52" s="10">
        <v>7.0906612778741815E-2</v>
      </c>
      <c r="AA52" s="10">
        <v>4.8797042458322074E-2</v>
      </c>
      <c r="AB52" s="10">
        <v>0.28579918250951769</v>
      </c>
      <c r="AC52" s="10">
        <v>0.73690123614418157</v>
      </c>
      <c r="AD52" s="10">
        <v>1.1412594270820797</v>
      </c>
      <c r="AE52" s="10">
        <v>0.55138010863449549</v>
      </c>
      <c r="AF52" s="10">
        <v>0.37675718147538889</v>
      </c>
      <c r="AG52" s="10">
        <v>0.34431535900249555</v>
      </c>
      <c r="AH52" s="10">
        <v>0.20600928964630028</v>
      </c>
      <c r="AI52" s="10">
        <v>6.6160197414054933E-2</v>
      </c>
      <c r="AJ52" s="10">
        <v>9.0369539353000836E-2</v>
      </c>
      <c r="AK52" s="10">
        <v>0.15905766294217813</v>
      </c>
      <c r="AL52" s="10">
        <v>0.16834254798733395</v>
      </c>
      <c r="AM52" s="10">
        <v>9.8677572687270246E-2</v>
      </c>
      <c r="AN52" s="10">
        <v>9.8068913910601865E-2</v>
      </c>
      <c r="AO52" s="10">
        <v>0.12437215600222744</v>
      </c>
      <c r="AP52" s="10">
        <v>8.5806873617778001E-2</v>
      </c>
      <c r="AQ52" s="10">
        <v>5.0325225637992244E-2</v>
      </c>
      <c r="AR52" s="10">
        <v>3.1384487912303187E-2</v>
      </c>
      <c r="AS52" s="10">
        <v>5.861215968219468E-2</v>
      </c>
      <c r="AT52" s="10">
        <v>4.4605971969453262E-2</v>
      </c>
      <c r="AU52" s="10">
        <v>3.4251646078291301E-2</v>
      </c>
      <c r="AV52" s="10">
        <v>1.6486465001880779E-2</v>
      </c>
      <c r="AW52" s="10">
        <v>2.2650736142991252E-2</v>
      </c>
      <c r="AX52" s="173"/>
    </row>
    <row r="53" spans="1:50">
      <c r="A53" s="232"/>
      <c r="B53" s="10">
        <v>0.12807695439610964</v>
      </c>
      <c r="C53" s="10">
        <v>0.63578921909835751</v>
      </c>
      <c r="D53" s="10">
        <v>0.96364837573803752</v>
      </c>
      <c r="E53" s="10">
        <v>2.0438840980138706</v>
      </c>
      <c r="F53" s="10">
        <v>3.2182961699696624</v>
      </c>
      <c r="G53" s="10">
        <v>2.6883486602193281</v>
      </c>
      <c r="H53" s="10">
        <v>0.45594050417729204</v>
      </c>
      <c r="I53" s="10">
        <v>4.231927460852309</v>
      </c>
      <c r="J53" s="10">
        <v>8.3164017421406928</v>
      </c>
      <c r="K53" s="10">
        <v>7.7054222797591043</v>
      </c>
      <c r="L53" s="10">
        <v>3.3751173707672253</v>
      </c>
      <c r="M53" s="10">
        <v>0.50037439783577164</v>
      </c>
      <c r="N53" s="10">
        <v>5.8211752947220724E-2</v>
      </c>
      <c r="O53" s="10">
        <v>6.6030117965797981</v>
      </c>
      <c r="P53" s="10">
        <v>8.3193051772045443</v>
      </c>
      <c r="Q53" s="10">
        <v>8.3549222189152044</v>
      </c>
      <c r="R53" s="10">
        <v>5.4868653981532391</v>
      </c>
      <c r="S53" s="10">
        <v>0.60223088717461992</v>
      </c>
      <c r="T53" s="10">
        <v>2.4933503929495169</v>
      </c>
      <c r="U53" s="10">
        <v>6.8440239456195071</v>
      </c>
      <c r="V53" s="10">
        <v>10.83084010339004</v>
      </c>
      <c r="W53" s="10">
        <v>7.069595954304841</v>
      </c>
      <c r="X53" s="10">
        <v>2.8999914815809538</v>
      </c>
      <c r="Y53" s="10">
        <v>0.52208759123531967</v>
      </c>
      <c r="Z53" s="10">
        <v>6.1826314716953289E-2</v>
      </c>
      <c r="AA53" s="10">
        <v>7.320391054178127E-2</v>
      </c>
      <c r="AB53" s="10">
        <v>0.3701040367963141</v>
      </c>
      <c r="AC53" s="10">
        <v>0.706307377352697</v>
      </c>
      <c r="AD53" s="10">
        <v>1.4373243844054215</v>
      </c>
      <c r="AE53" s="10">
        <v>0.60173331160016597</v>
      </c>
      <c r="AF53" s="10">
        <v>0.40838158330560526</v>
      </c>
      <c r="AG53" s="10">
        <v>0.40518064365322221</v>
      </c>
      <c r="AH53" s="10">
        <v>0.21870905872002724</v>
      </c>
      <c r="AI53" s="10">
        <v>5.7209632916108082E-2</v>
      </c>
      <c r="AJ53" s="10">
        <v>0.1283963070187194</v>
      </c>
      <c r="AK53" s="10">
        <v>0.20689001754833447</v>
      </c>
      <c r="AL53" s="10">
        <v>0.21964084926262331</v>
      </c>
      <c r="AM53" s="10">
        <v>0.12199768334560228</v>
      </c>
      <c r="AN53" s="10">
        <v>0.10600547154242131</v>
      </c>
      <c r="AO53" s="10">
        <v>0.13305635801707519</v>
      </c>
      <c r="AP53" s="10">
        <v>9.3790093173218958E-2</v>
      </c>
      <c r="AQ53" s="10">
        <v>5.6420384125474864E-2</v>
      </c>
      <c r="AR53" s="10">
        <v>3.4426003520119423E-2</v>
      </c>
      <c r="AS53" s="10">
        <v>7.853110453168935E-2</v>
      </c>
      <c r="AT53" s="10">
        <v>5.4097288284024006E-2</v>
      </c>
      <c r="AU53" s="10">
        <v>3.9454150092040563E-2</v>
      </c>
      <c r="AV53" s="10">
        <v>1.6951524854296702E-2</v>
      </c>
      <c r="AW53" s="10">
        <v>2.2698577653508554E-2</v>
      </c>
      <c r="AX53" s="173"/>
    </row>
    <row r="54" spans="1:50">
      <c r="A54" s="232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73"/>
    </row>
    <row r="55" spans="1:50">
      <c r="A55" s="232"/>
      <c r="B55" s="10">
        <f>(B49*$A$50)/100</f>
        <v>0.2291673615360944</v>
      </c>
      <c r="C55" s="10">
        <f t="shared" ref="C55:AW59" si="9">(C49*$A$50)/100</f>
        <v>2.9513538507849053</v>
      </c>
      <c r="D55" s="10">
        <f t="shared" si="9"/>
        <v>3.8042141848618072</v>
      </c>
      <c r="E55" s="10">
        <f t="shared" si="9"/>
        <v>8.3567979156696133</v>
      </c>
      <c r="F55" s="10">
        <f t="shared" si="9"/>
        <v>16.081491657498102</v>
      </c>
      <c r="G55" s="10">
        <f t="shared" si="9"/>
        <v>19.274234681776743</v>
      </c>
      <c r="H55" s="10">
        <f t="shared" si="9"/>
        <v>5.2073144482003526</v>
      </c>
      <c r="I55" s="10">
        <f t="shared" si="9"/>
        <v>18.510568378691822</v>
      </c>
      <c r="J55" s="10">
        <f t="shared" si="9"/>
        <v>39.869849727455524</v>
      </c>
      <c r="K55" s="10">
        <f t="shared" si="9"/>
        <v>45.022985091152357</v>
      </c>
      <c r="L55" s="10">
        <f t="shared" si="9"/>
        <v>29.161816594574432</v>
      </c>
      <c r="M55" s="10">
        <f t="shared" si="9"/>
        <v>5.4406749693303755</v>
      </c>
      <c r="N55" s="10">
        <f t="shared" si="9"/>
        <v>0.46973426969067711</v>
      </c>
      <c r="O55" s="10">
        <f t="shared" si="9"/>
        <v>40.990066193147435</v>
      </c>
      <c r="P55" s="10">
        <f t="shared" si="9"/>
        <v>53.745133817319669</v>
      </c>
      <c r="Q55" s="10">
        <f t="shared" si="9"/>
        <v>50.083063087678532</v>
      </c>
      <c r="R55" s="10">
        <f t="shared" si="9"/>
        <v>35.98374406853268</v>
      </c>
      <c r="S55" s="10">
        <f t="shared" si="9"/>
        <v>5.2285066408913732</v>
      </c>
      <c r="T55" s="10">
        <f t="shared" si="9"/>
        <v>15.398315521348083</v>
      </c>
      <c r="U55" s="10">
        <f t="shared" si="9"/>
        <v>39.621708003667756</v>
      </c>
      <c r="V55" s="10">
        <f t="shared" si="9"/>
        <v>60.48204814133382</v>
      </c>
      <c r="W55" s="10">
        <f t="shared" si="9"/>
        <v>48.016783528308387</v>
      </c>
      <c r="X55" s="10">
        <f t="shared" si="9"/>
        <v>22.818943709603055</v>
      </c>
      <c r="Y55" s="10">
        <f t="shared" si="9"/>
        <v>3.439328081219208</v>
      </c>
      <c r="Z55" s="10">
        <f t="shared" si="9"/>
        <v>0.42661985251844053</v>
      </c>
      <c r="AA55" s="10">
        <f t="shared" si="9"/>
        <v>0.46456933540259426</v>
      </c>
      <c r="AB55" s="10">
        <f t="shared" si="9"/>
        <v>2.5739221427023091</v>
      </c>
      <c r="AC55" s="10">
        <f t="shared" si="9"/>
        <v>6.0060397921994308</v>
      </c>
      <c r="AD55" s="10">
        <f t="shared" si="9"/>
        <v>10.012976817260956</v>
      </c>
      <c r="AE55" s="10">
        <f t="shared" si="9"/>
        <v>3.6622082493570507</v>
      </c>
      <c r="AF55" s="10">
        <f t="shared" si="9"/>
        <v>1.5442398029650655</v>
      </c>
      <c r="AG55" s="10">
        <f t="shared" si="9"/>
        <v>1.2476298909011914</v>
      </c>
      <c r="AH55" s="10">
        <f t="shared" si="9"/>
        <v>0.93152157546233338</v>
      </c>
      <c r="AI55" s="10">
        <f t="shared" si="9"/>
        <v>0.33784451994721698</v>
      </c>
      <c r="AJ55" s="10">
        <f t="shared" si="9"/>
        <v>0.88114526501465718</v>
      </c>
      <c r="AK55" s="10">
        <f t="shared" si="9"/>
        <v>1.6284910330125895</v>
      </c>
      <c r="AL55" s="10">
        <f t="shared" si="9"/>
        <v>1.593466083120447</v>
      </c>
      <c r="AM55" s="10">
        <f t="shared" si="9"/>
        <v>0.67179381560939078</v>
      </c>
      <c r="AN55" s="10">
        <f t="shared" si="9"/>
        <v>0.36661134770457976</v>
      </c>
      <c r="AO55" s="10">
        <f t="shared" si="9"/>
        <v>0.4151527377832343</v>
      </c>
      <c r="AP55" s="10">
        <f t="shared" si="9"/>
        <v>0.30024609514035616</v>
      </c>
      <c r="AQ55" s="10">
        <f t="shared" si="9"/>
        <v>0.17899938912441274</v>
      </c>
      <c r="AR55" s="10">
        <f t="shared" si="9"/>
        <v>0.14540366199401838</v>
      </c>
      <c r="AS55" s="10">
        <f t="shared" si="9"/>
        <v>0.73285524186153506</v>
      </c>
      <c r="AT55" s="10">
        <f t="shared" si="9"/>
        <v>0.53983227248483212</v>
      </c>
      <c r="AU55" s="10">
        <f t="shared" si="9"/>
        <v>0.32108365453037768</v>
      </c>
      <c r="AV55" s="10">
        <f t="shared" si="9"/>
        <v>7.7398356809469049E-2</v>
      </c>
      <c r="AW55" s="10">
        <f t="shared" si="9"/>
        <v>9.1929979961806532E-2</v>
      </c>
      <c r="AX55" s="173"/>
    </row>
    <row r="56" spans="1:50">
      <c r="A56" s="232"/>
      <c r="B56" s="10">
        <f>(B50*$A$50)/100</f>
        <v>0.44706408953040672</v>
      </c>
      <c r="C56" s="10">
        <f t="shared" si="9"/>
        <v>3.8643981638167033</v>
      </c>
      <c r="D56" s="10">
        <f t="shared" si="9"/>
        <v>6.8101315801163977</v>
      </c>
      <c r="E56" s="10">
        <f t="shared" si="9"/>
        <v>11.766189674997335</v>
      </c>
      <c r="F56" s="10">
        <f t="shared" si="9"/>
        <v>20.427540411776977</v>
      </c>
      <c r="G56" s="10">
        <f t="shared" si="9"/>
        <v>15.126190733384824</v>
      </c>
      <c r="H56" s="10">
        <f t="shared" si="9"/>
        <v>3.762409596905905</v>
      </c>
      <c r="I56" s="10">
        <f t="shared" si="9"/>
        <v>26.662047567002901</v>
      </c>
      <c r="J56" s="10">
        <f t="shared" si="9"/>
        <v>47.692097023073309</v>
      </c>
      <c r="K56" s="10">
        <f t="shared" si="9"/>
        <v>44.690285178825505</v>
      </c>
      <c r="L56" s="10">
        <f t="shared" si="9"/>
        <v>20.90151574469094</v>
      </c>
      <c r="M56" s="10">
        <f t="shared" si="9"/>
        <v>3.9895766014672223</v>
      </c>
      <c r="N56" s="10">
        <f t="shared" si="9"/>
        <v>0.32036336632589085</v>
      </c>
      <c r="O56" s="10">
        <f t="shared" si="9"/>
        <v>47.246120181719242</v>
      </c>
      <c r="P56" s="10">
        <f t="shared" si="9"/>
        <v>50.613767194652731</v>
      </c>
      <c r="Q56" s="10">
        <f t="shared" si="9"/>
        <v>47.452167119036091</v>
      </c>
      <c r="R56" s="10">
        <f t="shared" si="9"/>
        <v>33.552190615479056</v>
      </c>
      <c r="S56" s="10">
        <f t="shared" si="9"/>
        <v>4.8139627262442835</v>
      </c>
      <c r="T56" s="10">
        <f t="shared" si="9"/>
        <v>16.434787922363697</v>
      </c>
      <c r="U56" s="10">
        <f t="shared" si="9"/>
        <v>39.521671158815536</v>
      </c>
      <c r="V56" s="10">
        <f t="shared" si="9"/>
        <v>59.093097410274723</v>
      </c>
      <c r="W56" s="10">
        <f t="shared" si="9"/>
        <v>45.259921816769122</v>
      </c>
      <c r="X56" s="10">
        <f t="shared" si="9"/>
        <v>20.949250201771505</v>
      </c>
      <c r="Y56" s="10">
        <f t="shared" si="9"/>
        <v>3.8554610613005145</v>
      </c>
      <c r="Z56" s="10">
        <f t="shared" si="9"/>
        <v>0.36687154741206129</v>
      </c>
      <c r="AA56" s="10">
        <f t="shared" si="9"/>
        <v>0.55648082375678487</v>
      </c>
      <c r="AB56" s="10">
        <f t="shared" si="9"/>
        <v>2.4031666914569287</v>
      </c>
      <c r="AC56" s="10">
        <f t="shared" si="9"/>
        <v>4.7765389235555</v>
      </c>
      <c r="AD56" s="10">
        <f t="shared" si="9"/>
        <v>7.1471609828561302</v>
      </c>
      <c r="AE56" s="10">
        <f t="shared" si="9"/>
        <v>2.9616343777203822</v>
      </c>
      <c r="AF56" s="10">
        <f t="shared" si="9"/>
        <v>1.7312596713841741</v>
      </c>
      <c r="AG56" s="10">
        <f t="shared" si="9"/>
        <v>1.3754159762276554</v>
      </c>
      <c r="AH56" s="10">
        <f t="shared" si="9"/>
        <v>0.94691328966135002</v>
      </c>
      <c r="AI56" s="10">
        <f t="shared" si="9"/>
        <v>0.33807982235501555</v>
      </c>
      <c r="AJ56" s="10">
        <f t="shared" si="9"/>
        <v>0.94771051291927255</v>
      </c>
      <c r="AK56" s="10">
        <f t="shared" si="9"/>
        <v>1.3796182684981355</v>
      </c>
      <c r="AL56" s="10">
        <f t="shared" si="9"/>
        <v>1.2581468940609526</v>
      </c>
      <c r="AM56" s="10">
        <f t="shared" si="9"/>
        <v>0.58964030106753684</v>
      </c>
      <c r="AN56" s="10">
        <f t="shared" si="9"/>
        <v>0.42959331069408968</v>
      </c>
      <c r="AO56" s="10">
        <f t="shared" si="9"/>
        <v>0.51303244392313596</v>
      </c>
      <c r="AP56" s="10">
        <f t="shared" si="9"/>
        <v>0.31823597984088819</v>
      </c>
      <c r="AQ56" s="10">
        <f t="shared" si="9"/>
        <v>0.19992710463329513</v>
      </c>
      <c r="AR56" s="10">
        <f t="shared" si="9"/>
        <v>0.15288260762653569</v>
      </c>
      <c r="AS56" s="10">
        <f t="shared" si="9"/>
        <v>0.6916774740063325</v>
      </c>
      <c r="AT56" s="10">
        <f t="shared" si="9"/>
        <v>0.48513089587763142</v>
      </c>
      <c r="AU56" s="10">
        <f t="shared" si="9"/>
        <v>0.30327890374996935</v>
      </c>
      <c r="AV56" s="10">
        <f t="shared" si="9"/>
        <v>0.10360768088994518</v>
      </c>
      <c r="AW56" s="10">
        <f t="shared" si="9"/>
        <v>0.11161321262647254</v>
      </c>
      <c r="AX56" s="173"/>
    </row>
    <row r="57" spans="1:50">
      <c r="A57" s="232"/>
      <c r="B57" s="10">
        <f>(B51*$A$50)/100</f>
        <v>0.45301250547577465</v>
      </c>
      <c r="C57" s="10">
        <f t="shared" si="9"/>
        <v>4.0662074304471272</v>
      </c>
      <c r="D57" s="10">
        <f t="shared" si="9"/>
        <v>5.4355738864305412</v>
      </c>
      <c r="E57" s="10">
        <f t="shared" si="9"/>
        <v>10.972171458714776</v>
      </c>
      <c r="F57" s="10">
        <f t="shared" si="9"/>
        <v>21.38401437201135</v>
      </c>
      <c r="G57" s="10">
        <f t="shared" si="9"/>
        <v>17.386097659548142</v>
      </c>
      <c r="H57" s="10">
        <f t="shared" si="9"/>
        <v>4.2904432552467213</v>
      </c>
      <c r="I57" s="10">
        <f t="shared" si="9"/>
        <v>23.10528169171538</v>
      </c>
      <c r="J57" s="10">
        <f t="shared" si="9"/>
        <v>48.916968843089556</v>
      </c>
      <c r="K57" s="10">
        <f t="shared" si="9"/>
        <v>47.131000092469343</v>
      </c>
      <c r="L57" s="10">
        <f t="shared" si="9"/>
        <v>23.998242400176505</v>
      </c>
      <c r="M57" s="10">
        <f t="shared" si="9"/>
        <v>3.6308838004011985</v>
      </c>
      <c r="N57" s="10">
        <f t="shared" si="9"/>
        <v>0.34324142103424171</v>
      </c>
      <c r="O57" s="10">
        <f t="shared" si="9"/>
        <v>46.100071343186507</v>
      </c>
      <c r="P57" s="10">
        <f t="shared" si="9"/>
        <v>55.62345807099603</v>
      </c>
      <c r="Q57" s="10">
        <f t="shared" si="9"/>
        <v>38.124064127141644</v>
      </c>
      <c r="R57" s="10">
        <f t="shared" si="9"/>
        <v>33.218361368127837</v>
      </c>
      <c r="S57" s="10">
        <f t="shared" si="9"/>
        <v>4.6227444356403709</v>
      </c>
      <c r="T57" s="10">
        <f t="shared" si="9"/>
        <v>15.210152626799607</v>
      </c>
      <c r="U57" s="10">
        <f t="shared" si="9"/>
        <v>41.330155742522045</v>
      </c>
      <c r="V57" s="10">
        <f t="shared" si="9"/>
        <v>65.879591486257141</v>
      </c>
      <c r="W57" s="10">
        <f t="shared" si="9"/>
        <v>44.615621528717654</v>
      </c>
      <c r="X57" s="10">
        <f t="shared" si="9"/>
        <v>17.577260551527797</v>
      </c>
      <c r="Y57" s="10">
        <f t="shared" si="9"/>
        <v>3.2894963666415657</v>
      </c>
      <c r="Z57" s="10">
        <f t="shared" si="9"/>
        <v>0.36569555847595336</v>
      </c>
      <c r="AA57" s="10">
        <f t="shared" si="9"/>
        <v>0.42555870833873116</v>
      </c>
      <c r="AB57" s="10">
        <f t="shared" si="9"/>
        <v>1.9754434241929077</v>
      </c>
      <c r="AC57" s="10">
        <f t="shared" si="9"/>
        <v>3.6567162922267031</v>
      </c>
      <c r="AD57" s="10">
        <f t="shared" si="9"/>
        <v>7.0193006824655617</v>
      </c>
      <c r="AE57" s="10">
        <f t="shared" si="9"/>
        <v>3.2861812920629543</v>
      </c>
      <c r="AF57" s="10">
        <f t="shared" si="9"/>
        <v>2.058388614699846</v>
      </c>
      <c r="AG57" s="10">
        <f t="shared" si="9"/>
        <v>1.7137943481336224</v>
      </c>
      <c r="AH57" s="10">
        <f t="shared" si="9"/>
        <v>0.9641422134622798</v>
      </c>
      <c r="AI57" s="10">
        <f t="shared" si="9"/>
        <v>0.30856777154751125</v>
      </c>
      <c r="AJ57" s="10">
        <f t="shared" si="9"/>
        <v>0.71935987998912987</v>
      </c>
      <c r="AK57" s="10">
        <f t="shared" si="9"/>
        <v>1.135967170400032</v>
      </c>
      <c r="AL57" s="10">
        <f t="shared" si="9"/>
        <v>1.1274191486146419</v>
      </c>
      <c r="AM57" s="10">
        <f t="shared" si="9"/>
        <v>0.63501264314474615</v>
      </c>
      <c r="AN57" s="10">
        <f t="shared" si="9"/>
        <v>0.47915801534875924</v>
      </c>
      <c r="AO57" s="10">
        <f t="shared" si="9"/>
        <v>0.61586777710971985</v>
      </c>
      <c r="AP57" s="10">
        <f t="shared" si="9"/>
        <v>0.41213753600600733</v>
      </c>
      <c r="AQ57" s="10">
        <f t="shared" si="9"/>
        <v>0.22341924281598741</v>
      </c>
      <c r="AR57" s="10">
        <f t="shared" si="9"/>
        <v>0.14923315816547034</v>
      </c>
      <c r="AS57" s="10">
        <f t="shared" si="9"/>
        <v>0.50098096953432469</v>
      </c>
      <c r="AT57" s="10">
        <f t="shared" si="9"/>
        <v>0.37063476425852038</v>
      </c>
      <c r="AU57" s="10">
        <f t="shared" si="9"/>
        <v>0.25623804716791049</v>
      </c>
      <c r="AV57" s="10">
        <f t="shared" si="9"/>
        <v>0.10616640635260577</v>
      </c>
      <c r="AW57" s="10">
        <f t="shared" si="9"/>
        <v>0.1303247083084938</v>
      </c>
      <c r="AX57" s="173"/>
    </row>
    <row r="58" spans="1:50">
      <c r="A58" s="232"/>
      <c r="B58" s="10">
        <f>(B52*$A$50)/100</f>
        <v>0.37522028353767489</v>
      </c>
      <c r="C58" s="10">
        <f t="shared" si="9"/>
        <v>3.6103281874398339</v>
      </c>
      <c r="D58" s="10">
        <f t="shared" si="9"/>
        <v>4.76605894144061</v>
      </c>
      <c r="E58" s="10">
        <f t="shared" si="9"/>
        <v>11.557813430709906</v>
      </c>
      <c r="F58" s="10">
        <f t="shared" si="9"/>
        <v>19.44544565524383</v>
      </c>
      <c r="G58" s="10">
        <f t="shared" si="9"/>
        <v>20.722519742978523</v>
      </c>
      <c r="H58" s="10">
        <f t="shared" si="9"/>
        <v>4.5016599149348906</v>
      </c>
      <c r="I58" s="10">
        <f t="shared" si="9"/>
        <v>19.488473858986641</v>
      </c>
      <c r="J58" s="10">
        <f t="shared" si="9"/>
        <v>47.084393001825418</v>
      </c>
      <c r="K58" s="10">
        <f t="shared" si="9"/>
        <v>51.365711771535246</v>
      </c>
      <c r="L58" s="10">
        <f t="shared" si="9"/>
        <v>28.668785749665052</v>
      </c>
      <c r="M58" s="10">
        <f t="shared" si="9"/>
        <v>5.2217454402267309</v>
      </c>
      <c r="N58" s="10">
        <f t="shared" si="9"/>
        <v>0.46463476551023303</v>
      </c>
      <c r="O58" s="10">
        <f t="shared" si="9"/>
        <v>39.846934806984322</v>
      </c>
      <c r="P58" s="10">
        <f t="shared" si="9"/>
        <v>53.847356861319483</v>
      </c>
      <c r="Q58" s="10">
        <f t="shared" si="9"/>
        <v>50.628219556964183</v>
      </c>
      <c r="R58" s="10">
        <f t="shared" si="9"/>
        <v>32.708902731098426</v>
      </c>
      <c r="S58" s="10">
        <f t="shared" si="9"/>
        <v>4.9067595930198129</v>
      </c>
      <c r="T58" s="10">
        <f t="shared" si="9"/>
        <v>13.540259372629796</v>
      </c>
      <c r="U58" s="10">
        <f t="shared" si="9"/>
        <v>38.34957706160435</v>
      </c>
      <c r="V58" s="10">
        <f t="shared" si="9"/>
        <v>63.597228548421612</v>
      </c>
      <c r="W58" s="10">
        <f t="shared" si="9"/>
        <v>42.851123251109655</v>
      </c>
      <c r="X58" s="10">
        <f t="shared" si="9"/>
        <v>15.057088311252233</v>
      </c>
      <c r="Y58" s="10">
        <f t="shared" si="9"/>
        <v>3.0035437334152921</v>
      </c>
      <c r="Z58" s="10">
        <f t="shared" si="9"/>
        <v>0.42922596559278553</v>
      </c>
      <c r="AA58" s="10">
        <f t="shared" si="9"/>
        <v>0.29538793134291219</v>
      </c>
      <c r="AB58" s="10">
        <f t="shared" si="9"/>
        <v>1.7300562707890952</v>
      </c>
      <c r="AC58" s="10">
        <f t="shared" si="9"/>
        <v>4.4607566520979161</v>
      </c>
      <c r="AD58" s="10">
        <f t="shared" si="9"/>
        <v>6.9084978168360207</v>
      </c>
      <c r="AE58" s="10">
        <f t="shared" si="9"/>
        <v>3.3377233837948928</v>
      </c>
      <c r="AF58" s="10">
        <f t="shared" si="9"/>
        <v>2.2806612624044686</v>
      </c>
      <c r="AG58" s="10">
        <f t="shared" si="9"/>
        <v>2.0842779910730798</v>
      </c>
      <c r="AH58" s="10">
        <f t="shared" si="9"/>
        <v>1.2470562730931527</v>
      </c>
      <c r="AI58" s="10">
        <f t="shared" si="9"/>
        <v>0.4004940231381468</v>
      </c>
      <c r="AJ58" s="10">
        <f t="shared" si="9"/>
        <v>0.54704281122558651</v>
      </c>
      <c r="AK58" s="10">
        <f t="shared" si="9"/>
        <v>0.96283937824423116</v>
      </c>
      <c r="AL58" s="10">
        <f t="shared" si="9"/>
        <v>1.0190444851129075</v>
      </c>
      <c r="AM58" s="10">
        <f t="shared" si="9"/>
        <v>0.59733464565866423</v>
      </c>
      <c r="AN58" s="10">
        <f t="shared" si="9"/>
        <v>0.59365019168612387</v>
      </c>
      <c r="AO58" s="10">
        <f t="shared" si="9"/>
        <v>0.75287419129005939</v>
      </c>
      <c r="AP58" s="10">
        <f t="shared" si="9"/>
        <v>0.51942317845608432</v>
      </c>
      <c r="AQ58" s="10">
        <f t="shared" si="9"/>
        <v>0.30463863272591823</v>
      </c>
      <c r="AR58" s="10">
        <f t="shared" si="9"/>
        <v>0.1899828041543698</v>
      </c>
      <c r="AS58" s="10">
        <f t="shared" si="9"/>
        <v>0.35480274475346263</v>
      </c>
      <c r="AT58" s="10">
        <f t="shared" si="9"/>
        <v>0.27001771258679258</v>
      </c>
      <c r="AU58" s="10">
        <f t="shared" si="9"/>
        <v>0.20733885437416602</v>
      </c>
      <c r="AV58" s="10">
        <f t="shared" si="9"/>
        <v>9.9799138364221662E-2</v>
      </c>
      <c r="AW58" s="10">
        <f t="shared" si="9"/>
        <v>0.13711392649230622</v>
      </c>
      <c r="AX58" s="173"/>
    </row>
    <row r="59" spans="1:50">
      <c r="A59" s="232"/>
      <c r="B59" s="10">
        <f>(B53*$A$50)/100</f>
        <v>0.7753008113981551</v>
      </c>
      <c r="C59" s="10">
        <f t="shared" si="9"/>
        <v>3.8486853452234238</v>
      </c>
      <c r="D59" s="10">
        <f t="shared" si="9"/>
        <v>5.8333473897385906</v>
      </c>
      <c r="E59" s="10">
        <f t="shared" si="9"/>
        <v>12.372444418791344</v>
      </c>
      <c r="F59" s="10">
        <f t="shared" si="9"/>
        <v>19.481628398034772</v>
      </c>
      <c r="G59" s="10">
        <f t="shared" si="9"/>
        <v>16.273645070783306</v>
      </c>
      <c r="H59" s="10">
        <f t="shared" si="9"/>
        <v>2.7599894493483972</v>
      </c>
      <c r="I59" s="10">
        <f t="shared" si="9"/>
        <v>25.617542278758236</v>
      </c>
      <c r="J59" s="10">
        <f t="shared" si="9"/>
        <v>50.342491738627416</v>
      </c>
      <c r="K59" s="10">
        <f t="shared" si="9"/>
        <v>46.6439897312558</v>
      </c>
      <c r="L59" s="10">
        <f t="shared" si="9"/>
        <v>20.43092958025024</v>
      </c>
      <c r="M59" s="10">
        <f t="shared" si="9"/>
        <v>3.0289655033889589</v>
      </c>
      <c r="N59" s="10">
        <f t="shared" si="9"/>
        <v>0.35237892332533521</v>
      </c>
      <c r="O59" s="10">
        <f t="shared" si="9"/>
        <v>39.970660043391909</v>
      </c>
      <c r="P59" s="10">
        <f t="shared" si="9"/>
        <v>50.360067387357191</v>
      </c>
      <c r="Q59" s="10">
        <f t="shared" si="9"/>
        <v>50.575671525260674</v>
      </c>
      <c r="R59" s="10">
        <f t="shared" si="9"/>
        <v>33.214181390230522</v>
      </c>
      <c r="S59" s="10">
        <f t="shared" si="9"/>
        <v>3.6455433975380043</v>
      </c>
      <c r="T59" s="10">
        <f t="shared" si="9"/>
        <v>15.093242901256772</v>
      </c>
      <c r="U59" s="10">
        <f t="shared" si="9"/>
        <v>41.429602564225114</v>
      </c>
      <c r="V59" s="10">
        <f t="shared" si="9"/>
        <v>65.563388510252082</v>
      </c>
      <c r="W59" s="10">
        <f t="shared" si="9"/>
        <v>42.79507976648253</v>
      </c>
      <c r="X59" s="10">
        <f t="shared" si="9"/>
        <v>17.554803354894158</v>
      </c>
      <c r="Y59" s="10">
        <f t="shared" si="9"/>
        <v>3.1604041102803331</v>
      </c>
      <c r="Z59" s="10">
        <f t="shared" si="9"/>
        <v>0.37425930521086459</v>
      </c>
      <c r="AA59" s="10">
        <f t="shared" si="9"/>
        <v>0.44313242384755613</v>
      </c>
      <c r="AB59" s="10">
        <f t="shared" si="9"/>
        <v>2.2403871280579959</v>
      </c>
      <c r="AC59" s="10">
        <f t="shared" si="9"/>
        <v>4.2755598408786204</v>
      </c>
      <c r="AD59" s="10">
        <f t="shared" si="9"/>
        <v>8.7006969109012928</v>
      </c>
      <c r="AE59" s="10">
        <f t="shared" si="9"/>
        <v>3.6425313744271728</v>
      </c>
      <c r="AF59" s="10">
        <f t="shared" si="9"/>
        <v>2.4720963610492941</v>
      </c>
      <c r="AG59" s="10">
        <f t="shared" si="9"/>
        <v>2.452719798564416</v>
      </c>
      <c r="AH59" s="10">
        <f t="shared" si="9"/>
        <v>1.3239330329587728</v>
      </c>
      <c r="AI59" s="10">
        <f t="shared" si="9"/>
        <v>0.34631269168434003</v>
      </c>
      <c r="AJ59" s="10">
        <f t="shared" si="9"/>
        <v>0.77723398000447375</v>
      </c>
      <c r="AK59" s="10">
        <f t="shared" si="9"/>
        <v>1.2523876698326182</v>
      </c>
      <c r="AL59" s="10">
        <f t="shared" si="9"/>
        <v>1.3295735321971727</v>
      </c>
      <c r="AM59" s="10">
        <f t="shared" si="9"/>
        <v>0.7385005626696387</v>
      </c>
      <c r="AN59" s="10">
        <f t="shared" si="9"/>
        <v>0.64169333575267862</v>
      </c>
      <c r="AO59" s="10">
        <f t="shared" si="9"/>
        <v>0.80544312455524225</v>
      </c>
      <c r="AP59" s="10">
        <f t="shared" si="9"/>
        <v>0.56774878572935494</v>
      </c>
      <c r="AQ59" s="10">
        <f t="shared" si="9"/>
        <v>0.34153505443759163</v>
      </c>
      <c r="AR59" s="10">
        <f t="shared" si="9"/>
        <v>0.20839430940711892</v>
      </c>
      <c r="AS59" s="10">
        <f t="shared" si="9"/>
        <v>0.47538005061480043</v>
      </c>
      <c r="AT59" s="10">
        <f t="shared" si="9"/>
        <v>0.32747243014015409</v>
      </c>
      <c r="AU59" s="10">
        <f t="shared" si="9"/>
        <v>0.23883168305814106</v>
      </c>
      <c r="AV59" s="10">
        <f t="shared" si="9"/>
        <v>0.10261433086022408</v>
      </c>
      <c r="AW59" s="10">
        <f t="shared" si="9"/>
        <v>0.13740353020827112</v>
      </c>
      <c r="AX59" s="173"/>
    </row>
    <row r="60" spans="1:50" ht="16" thickBot="1">
      <c r="A60" s="232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73"/>
    </row>
    <row r="61" spans="1:50">
      <c r="A61" s="232"/>
      <c r="B61" s="229">
        <f>AVERAGE(B55:B59)</f>
        <v>0.45595301029562113</v>
      </c>
      <c r="C61" s="208">
        <f t="shared" ref="C61:AW61" si="10">AVERAGE(C55:C59)</f>
        <v>3.6681945955423982</v>
      </c>
      <c r="D61" s="208">
        <f t="shared" si="10"/>
        <v>5.3298651965175896</v>
      </c>
      <c r="E61" s="208">
        <f t="shared" si="10"/>
        <v>11.005083379776597</v>
      </c>
      <c r="F61" s="208">
        <f t="shared" si="10"/>
        <v>19.364024098913006</v>
      </c>
      <c r="G61" s="208">
        <f t="shared" si="10"/>
        <v>17.756537577694306</v>
      </c>
      <c r="H61" s="208">
        <f t="shared" si="10"/>
        <v>4.1043633329272531</v>
      </c>
      <c r="I61" s="208">
        <f t="shared" si="10"/>
        <v>22.676782755030995</v>
      </c>
      <c r="J61" s="208">
        <f t="shared" si="10"/>
        <v>46.781160066814245</v>
      </c>
      <c r="K61" s="208">
        <f t="shared" si="10"/>
        <v>46.970794373047653</v>
      </c>
      <c r="L61" s="208">
        <f t="shared" si="10"/>
        <v>24.632258013871432</v>
      </c>
      <c r="M61" s="208">
        <f t="shared" si="10"/>
        <v>4.2623692629628973</v>
      </c>
      <c r="N61" s="208">
        <f t="shared" si="10"/>
        <v>0.39007054917727557</v>
      </c>
      <c r="O61" s="208">
        <f t="shared" si="10"/>
        <v>42.830770513685884</v>
      </c>
      <c r="P61" s="208">
        <f t="shared" si="10"/>
        <v>52.837956666329021</v>
      </c>
      <c r="Q61" s="208">
        <f t="shared" si="10"/>
        <v>47.372637083216226</v>
      </c>
      <c r="R61" s="208">
        <f t="shared" si="10"/>
        <v>33.735476034693704</v>
      </c>
      <c r="S61" s="208">
        <f t="shared" si="10"/>
        <v>4.6435033586667682</v>
      </c>
      <c r="T61" s="208">
        <f t="shared" si="10"/>
        <v>15.13535166887959</v>
      </c>
      <c r="U61" s="208">
        <f t="shared" si="10"/>
        <v>40.05054290616696</v>
      </c>
      <c r="V61" s="208">
        <f t="shared" si="10"/>
        <v>62.923070819307874</v>
      </c>
      <c r="W61" s="208">
        <f t="shared" si="10"/>
        <v>44.707705978277474</v>
      </c>
      <c r="X61" s="208">
        <f t="shared" si="10"/>
        <v>18.791469225809749</v>
      </c>
      <c r="Y61" s="208">
        <f t="shared" si="10"/>
        <v>3.3496466705713823</v>
      </c>
      <c r="Z61" s="208">
        <f t="shared" si="10"/>
        <v>0.39253444584202102</v>
      </c>
      <c r="AA61" s="208">
        <f t="shared" si="10"/>
        <v>0.4370258445377157</v>
      </c>
      <c r="AB61" s="208">
        <f t="shared" si="10"/>
        <v>2.1845951314398473</v>
      </c>
      <c r="AC61" s="208">
        <f t="shared" si="10"/>
        <v>4.6351223001916342</v>
      </c>
      <c r="AD61" s="208">
        <f t="shared" si="10"/>
        <v>7.9577266420639914</v>
      </c>
      <c r="AE61" s="208">
        <f t="shared" si="10"/>
        <v>3.3780557354724907</v>
      </c>
      <c r="AF61" s="208">
        <f t="shared" si="10"/>
        <v>2.0173291425005697</v>
      </c>
      <c r="AG61" s="208">
        <f t="shared" si="10"/>
        <v>1.7747676009799931</v>
      </c>
      <c r="AH61" s="208">
        <f t="shared" si="10"/>
        <v>1.0827132769275776</v>
      </c>
      <c r="AI61" s="208">
        <f t="shared" si="10"/>
        <v>0.34625976573444611</v>
      </c>
      <c r="AJ61" s="208">
        <f t="shared" si="10"/>
        <v>0.77449848983062397</v>
      </c>
      <c r="AK61" s="208">
        <f t="shared" si="10"/>
        <v>1.2718607039975214</v>
      </c>
      <c r="AL61" s="208">
        <f t="shared" si="10"/>
        <v>1.2655300286212241</v>
      </c>
      <c r="AM61" s="208">
        <f t="shared" si="10"/>
        <v>0.6464563936299953</v>
      </c>
      <c r="AN61" s="208">
        <f t="shared" si="10"/>
        <v>0.50214124023724627</v>
      </c>
      <c r="AO61" s="208">
        <f t="shared" si="10"/>
        <v>0.62047405493227836</v>
      </c>
      <c r="AP61" s="208">
        <f t="shared" si="10"/>
        <v>0.42355831503453817</v>
      </c>
      <c r="AQ61" s="208">
        <f t="shared" si="10"/>
        <v>0.24970388474744104</v>
      </c>
      <c r="AR61" s="208">
        <f t="shared" si="10"/>
        <v>0.16917930826950262</v>
      </c>
      <c r="AS61" s="208">
        <f t="shared" si="10"/>
        <v>0.55113929615409107</v>
      </c>
      <c r="AT61" s="208">
        <f t="shared" si="10"/>
        <v>0.39861761506958615</v>
      </c>
      <c r="AU61" s="208">
        <f t="shared" si="10"/>
        <v>0.2653542285761129</v>
      </c>
      <c r="AV61" s="208">
        <f t="shared" si="10"/>
        <v>9.7917182655293158E-2</v>
      </c>
      <c r="AW61" s="170">
        <f t="shared" si="10"/>
        <v>0.12167707151947005</v>
      </c>
      <c r="AX61" s="173"/>
    </row>
    <row r="62" spans="1:50" ht="16" thickBot="1">
      <c r="A62" s="232"/>
      <c r="B62" s="233">
        <f t="shared" ref="B62:AW62" si="11">STDEV(B55:B59)/5^0.5</f>
        <v>8.9448359739863925E-2</v>
      </c>
      <c r="C62" s="213">
        <f t="shared" si="11"/>
        <v>0.19322217033819622</v>
      </c>
      <c r="D62" s="213">
        <f t="shared" si="11"/>
        <v>0.50504186534665874</v>
      </c>
      <c r="E62" s="213">
        <f t="shared" si="11"/>
        <v>0.69889085724428823</v>
      </c>
      <c r="F62" s="213">
        <f t="shared" si="11"/>
        <v>0.89462023007218672</v>
      </c>
      <c r="G62" s="213">
        <f t="shared" si="11"/>
        <v>1.0088452593411532</v>
      </c>
      <c r="H62" s="213">
        <f t="shared" si="11"/>
        <v>0.40824287934239645</v>
      </c>
      <c r="I62" s="213">
        <f t="shared" si="11"/>
        <v>1.6161167869755644</v>
      </c>
      <c r="J62" s="213">
        <f t="shared" si="11"/>
        <v>1.8156641947721917</v>
      </c>
      <c r="K62" s="213">
        <f t="shared" si="11"/>
        <v>1.1925277621407875</v>
      </c>
      <c r="L62" s="213">
        <f t="shared" si="11"/>
        <v>1.8544814825506417</v>
      </c>
      <c r="M62" s="213">
        <f t="shared" si="11"/>
        <v>0.46385782018218136</v>
      </c>
      <c r="N62" s="213">
        <f t="shared" si="11"/>
        <v>3.1920877154662644E-2</v>
      </c>
      <c r="O62" s="213">
        <f t="shared" si="11"/>
        <v>1.5914669400791379</v>
      </c>
      <c r="P62" s="213">
        <f t="shared" si="11"/>
        <v>1.0170504239487677</v>
      </c>
      <c r="Q62" s="213">
        <f t="shared" si="11"/>
        <v>2.384817422323898</v>
      </c>
      <c r="R62" s="213">
        <f t="shared" si="11"/>
        <v>0.57798404516287938</v>
      </c>
      <c r="S62" s="213">
        <f t="shared" si="11"/>
        <v>0.2680432892310104</v>
      </c>
      <c r="T62" s="213">
        <f t="shared" si="11"/>
        <v>0.46418597187688615</v>
      </c>
      <c r="U62" s="213">
        <f t="shared" si="11"/>
        <v>0.58720116036009418</v>
      </c>
      <c r="V62" s="213">
        <f t="shared" si="11"/>
        <v>1.3563566757165963</v>
      </c>
      <c r="W62" s="213">
        <f t="shared" si="11"/>
        <v>0.95834374206527095</v>
      </c>
      <c r="X62" s="213">
        <f t="shared" si="11"/>
        <v>1.3752420778508256</v>
      </c>
      <c r="Y62" s="213">
        <f t="shared" si="11"/>
        <v>0.1454491323592032</v>
      </c>
      <c r="Z62" s="213">
        <f t="shared" si="11"/>
        <v>1.4527514525687259E-2</v>
      </c>
      <c r="AA62" s="213">
        <f t="shared" si="11"/>
        <v>4.1987033669279396E-2</v>
      </c>
      <c r="AB62" s="213">
        <f t="shared" si="11"/>
        <v>0.15046790487002457</v>
      </c>
      <c r="AC62" s="213">
        <f t="shared" si="11"/>
        <v>0.38835423836111493</v>
      </c>
      <c r="AD62" s="213">
        <f t="shared" si="11"/>
        <v>0.60887598081415351</v>
      </c>
      <c r="AE62" s="213">
        <f t="shared" si="11"/>
        <v>0.12926027500418863</v>
      </c>
      <c r="AF62" s="213">
        <f t="shared" si="11"/>
        <v>0.17080576310298543</v>
      </c>
      <c r="AG62" s="213">
        <f t="shared" si="11"/>
        <v>0.22321396539276392</v>
      </c>
      <c r="AH62" s="213">
        <f t="shared" si="11"/>
        <v>8.3831752729256442E-2</v>
      </c>
      <c r="AI62" s="213">
        <f t="shared" si="11"/>
        <v>1.4999619559217383E-2</v>
      </c>
      <c r="AJ62" s="213">
        <f t="shared" si="11"/>
        <v>6.9339662002002159E-2</v>
      </c>
      <c r="AK62" s="213">
        <f t="shared" si="11"/>
        <v>0.11250273676316057</v>
      </c>
      <c r="AL62" s="213">
        <f t="shared" si="11"/>
        <v>9.7859050476059903E-2</v>
      </c>
      <c r="AM62" s="213">
        <f t="shared" si="11"/>
        <v>2.7281942681702358E-2</v>
      </c>
      <c r="AN62" s="213">
        <f t="shared" si="11"/>
        <v>5.0994341860254908E-2</v>
      </c>
      <c r="AO62" s="213">
        <f t="shared" si="11"/>
        <v>7.2617185869524106E-2</v>
      </c>
      <c r="AP62" s="213">
        <f t="shared" si="11"/>
        <v>5.3108424914281673E-2</v>
      </c>
      <c r="AQ62" s="213">
        <f t="shared" si="11"/>
        <v>3.1319743137056204E-2</v>
      </c>
      <c r="AR62" s="213">
        <f t="shared" si="11"/>
        <v>1.2647755664328313E-2</v>
      </c>
      <c r="AS62" s="213">
        <f t="shared" si="11"/>
        <v>7.056026742730219E-2</v>
      </c>
      <c r="AT62" s="213">
        <f t="shared" si="11"/>
        <v>4.990427808405723E-2</v>
      </c>
      <c r="AU62" s="213">
        <f t="shared" si="11"/>
        <v>2.085231849488986E-2</v>
      </c>
      <c r="AV62" s="213">
        <f t="shared" si="11"/>
        <v>5.2300030325401906E-3</v>
      </c>
      <c r="AW62" s="214">
        <f t="shared" si="11"/>
        <v>8.793663424125334E-3</v>
      </c>
      <c r="AX62" s="173"/>
    </row>
    <row r="63" spans="1:50">
      <c r="A63" s="232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73"/>
    </row>
    <row r="64" spans="1:50">
      <c r="A64" s="232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73"/>
    </row>
    <row r="65" spans="1:50">
      <c r="A65" s="232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73"/>
    </row>
    <row r="66" spans="1:50">
      <c r="A66" s="232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73"/>
    </row>
    <row r="67" spans="1:50">
      <c r="A67" s="232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73"/>
    </row>
    <row r="68" spans="1:50">
      <c r="A68" s="232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73"/>
    </row>
    <row r="69" spans="1:50">
      <c r="A69" s="232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73"/>
    </row>
    <row r="70" spans="1:50">
      <c r="A70" s="232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73"/>
    </row>
    <row r="71" spans="1:50">
      <c r="A71" s="232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73"/>
    </row>
    <row r="72" spans="1:50">
      <c r="A72" s="232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73"/>
    </row>
    <row r="73" spans="1:50">
      <c r="A73" s="232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73"/>
    </row>
    <row r="74" spans="1:50">
      <c r="A74" s="232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73"/>
    </row>
    <row r="75" spans="1:50">
      <c r="A75" s="232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73"/>
    </row>
    <row r="76" spans="1:50">
      <c r="A76" s="232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73"/>
    </row>
    <row r="77" spans="1:50">
      <c r="A77" s="232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73"/>
    </row>
    <row r="78" spans="1:50">
      <c r="A78" s="232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73"/>
    </row>
    <row r="79" spans="1:50">
      <c r="A79" s="232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73"/>
    </row>
    <row r="80" spans="1:50">
      <c r="A80" s="232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73"/>
    </row>
    <row r="81" spans="1:50">
      <c r="A81" s="232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73"/>
    </row>
    <row r="82" spans="1:50">
      <c r="A82" s="232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73"/>
    </row>
    <row r="83" spans="1:50">
      <c r="A83" s="232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73"/>
    </row>
    <row r="84" spans="1:50">
      <c r="A84" s="232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73"/>
    </row>
    <row r="85" spans="1:50">
      <c r="A85" s="232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73"/>
    </row>
    <row r="86" spans="1:50">
      <c r="A86" s="232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73"/>
    </row>
    <row r="87" spans="1:50">
      <c r="A87" s="232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73"/>
    </row>
    <row r="88" spans="1:50">
      <c r="A88" s="232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73"/>
    </row>
    <row r="89" spans="1:50">
      <c r="A89" s="232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73"/>
    </row>
    <row r="90" spans="1:50" ht="16" thickBot="1">
      <c r="A90" s="233"/>
      <c r="B90" s="213"/>
      <c r="C90" s="213"/>
      <c r="D90" s="213"/>
      <c r="E90" s="213"/>
      <c r="F90" s="213"/>
      <c r="G90" s="213"/>
      <c r="H90" s="213"/>
      <c r="I90" s="213"/>
      <c r="J90" s="213"/>
      <c r="K90" s="213"/>
      <c r="L90" s="213"/>
      <c r="M90" s="213"/>
      <c r="N90" s="213"/>
      <c r="O90" s="213"/>
      <c r="P90" s="213"/>
      <c r="Q90" s="213"/>
      <c r="R90" s="213"/>
      <c r="S90" s="213"/>
      <c r="T90" s="213"/>
      <c r="U90" s="213"/>
      <c r="V90" s="213"/>
      <c r="W90" s="213"/>
      <c r="X90" s="213"/>
      <c r="Y90" s="213"/>
      <c r="Z90" s="213"/>
      <c r="AA90" s="213"/>
      <c r="AB90" s="213"/>
      <c r="AC90" s="213"/>
      <c r="AD90" s="213"/>
      <c r="AE90" s="213"/>
      <c r="AF90" s="213"/>
      <c r="AG90" s="213"/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4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E179"/>
  <sheetViews>
    <sheetView workbookViewId="0">
      <selection activeCell="B73" sqref="B73"/>
    </sheetView>
  </sheetViews>
  <sheetFormatPr defaultColWidth="9.08203125" defaultRowHeight="12.5"/>
  <cols>
    <col min="1" max="1" width="9.08203125" style="494" customWidth="1"/>
    <col min="2" max="2" width="24.5" style="494" customWidth="1"/>
    <col min="3" max="5" width="9.08203125" style="494"/>
    <col min="6" max="27" width="9.08203125" style="495"/>
    <col min="28" max="16384" width="9.08203125" style="494"/>
  </cols>
  <sheetData>
    <row r="1" spans="1:57" ht="15.5">
      <c r="Y1" s="496" t="s">
        <v>1555</v>
      </c>
    </row>
    <row r="2" spans="1:57" ht="15.5">
      <c r="A2" s="497" t="s">
        <v>1556</v>
      </c>
      <c r="B2" s="497" t="s">
        <v>1557</v>
      </c>
      <c r="C2" s="497" t="s">
        <v>1505</v>
      </c>
      <c r="D2" s="497" t="s">
        <v>1506</v>
      </c>
      <c r="E2" s="497" t="s">
        <v>1507</v>
      </c>
      <c r="F2" s="496" t="s">
        <v>1508</v>
      </c>
      <c r="G2" s="496" t="s">
        <v>1509</v>
      </c>
      <c r="H2" s="496" t="s">
        <v>1510</v>
      </c>
      <c r="I2" s="496" t="s">
        <v>1511</v>
      </c>
      <c r="J2" s="496" t="s">
        <v>1512</v>
      </c>
      <c r="K2" s="496" t="s">
        <v>1513</v>
      </c>
      <c r="L2" s="496" t="s">
        <v>1514</v>
      </c>
      <c r="M2" s="496" t="s">
        <v>1515</v>
      </c>
      <c r="N2" s="496" t="s">
        <v>1516</v>
      </c>
      <c r="O2" s="496" t="s">
        <v>1517</v>
      </c>
      <c r="P2" s="496" t="s">
        <v>1518</v>
      </c>
      <c r="Q2" s="496" t="s">
        <v>1519</v>
      </c>
      <c r="R2" s="496" t="s">
        <v>1520</v>
      </c>
      <c r="S2" s="496" t="s">
        <v>1521</v>
      </c>
      <c r="T2" s="496" t="s">
        <v>1522</v>
      </c>
      <c r="U2" s="496" t="s">
        <v>1523</v>
      </c>
      <c r="V2" s="496" t="s">
        <v>1524</v>
      </c>
      <c r="W2" s="496" t="s">
        <v>1525</v>
      </c>
      <c r="X2" s="496" t="s">
        <v>1526</v>
      </c>
      <c r="Y2" s="496" t="s">
        <v>1527</v>
      </c>
      <c r="Z2" s="496" t="s">
        <v>1528</v>
      </c>
      <c r="AA2" s="496" t="s">
        <v>1529</v>
      </c>
      <c r="AB2" s="497" t="s">
        <v>1530</v>
      </c>
      <c r="AC2" s="497" t="s">
        <v>1531</v>
      </c>
      <c r="AD2" s="497" t="s">
        <v>1532</v>
      </c>
      <c r="AE2" s="497" t="s">
        <v>1533</v>
      </c>
      <c r="AF2" s="497" t="s">
        <v>1534</v>
      </c>
      <c r="AG2" s="497" t="s">
        <v>1535</v>
      </c>
      <c r="AH2" s="497" t="s">
        <v>1536</v>
      </c>
      <c r="AI2" s="497" t="s">
        <v>1537</v>
      </c>
      <c r="AJ2" s="497" t="s">
        <v>1538</v>
      </c>
      <c r="AK2" s="497" t="s">
        <v>1539</v>
      </c>
      <c r="AL2" s="497" t="s">
        <v>1540</v>
      </c>
      <c r="AM2" s="497" t="s">
        <v>1541</v>
      </c>
      <c r="AN2" s="497" t="s">
        <v>1542</v>
      </c>
      <c r="AO2" s="497" t="s">
        <v>1543</v>
      </c>
      <c r="AP2" s="497" t="s">
        <v>1544</v>
      </c>
      <c r="AQ2" s="497" t="s">
        <v>1545</v>
      </c>
      <c r="AR2" s="497" t="s">
        <v>1546</v>
      </c>
      <c r="AS2" s="497" t="s">
        <v>1547</v>
      </c>
      <c r="AT2" s="497" t="s">
        <v>1548</v>
      </c>
      <c r="AU2" s="497" t="s">
        <v>1549</v>
      </c>
      <c r="AV2" s="497" t="s">
        <v>1550</v>
      </c>
      <c r="AW2" s="497" t="s">
        <v>1551</v>
      </c>
      <c r="AX2" s="497" t="s">
        <v>1552</v>
      </c>
      <c r="AZ2" s="497" t="s">
        <v>1558</v>
      </c>
    </row>
    <row r="3" spans="1:57" ht="15.5">
      <c r="A3" s="497" t="s">
        <v>1559</v>
      </c>
      <c r="B3" s="497" t="s">
        <v>1560</v>
      </c>
      <c r="C3" s="498">
        <v>7907.4189999999999</v>
      </c>
      <c r="D3" s="498">
        <v>46396.718999999997</v>
      </c>
      <c r="E3" s="498">
        <v>68116.156000000003</v>
      </c>
      <c r="F3" s="495">
        <v>152079.17499999999</v>
      </c>
      <c r="G3" s="495">
        <v>267345.82</v>
      </c>
      <c r="H3" s="495">
        <v>218951.359</v>
      </c>
      <c r="I3" s="495">
        <v>32253.243999999999</v>
      </c>
      <c r="J3" s="495">
        <v>275204.94500000001</v>
      </c>
      <c r="K3" s="495">
        <v>549129.65599999996</v>
      </c>
      <c r="L3" s="495">
        <v>579125.60900000005</v>
      </c>
      <c r="M3" s="495">
        <v>270797.43699999998</v>
      </c>
      <c r="N3" s="495">
        <v>36275.413</v>
      </c>
      <c r="O3" s="495">
        <v>4015.2260000000001</v>
      </c>
      <c r="P3" s="495">
        <v>426396.95299999998</v>
      </c>
      <c r="Q3" s="495">
        <v>573003.81200000003</v>
      </c>
      <c r="R3" s="495">
        <v>581029.64</v>
      </c>
      <c r="S3" s="495">
        <v>370654.56199999998</v>
      </c>
      <c r="T3" s="495">
        <v>43862.233</v>
      </c>
      <c r="U3" s="495">
        <v>140206.992</v>
      </c>
      <c r="V3" s="495">
        <v>422101.92099999997</v>
      </c>
      <c r="W3" s="495">
        <v>732529.75</v>
      </c>
      <c r="X3" s="495">
        <v>454181.53100000002</v>
      </c>
      <c r="Y3" s="495">
        <v>190821.00700000001</v>
      </c>
      <c r="Z3" s="495">
        <v>37280.025999999998</v>
      </c>
      <c r="AA3" s="495">
        <v>4226.2</v>
      </c>
      <c r="AB3" s="498">
        <v>2548.9929999999999</v>
      </c>
      <c r="AC3" s="498">
        <v>14156.916999999999</v>
      </c>
      <c r="AD3" s="498">
        <v>31352.641</v>
      </c>
      <c r="AE3" s="498">
        <v>62863.146000000001</v>
      </c>
      <c r="AF3" s="498">
        <v>37148.26</v>
      </c>
      <c r="AG3" s="498">
        <v>25410.406999999999</v>
      </c>
      <c r="AH3" s="498">
        <v>24210.370999999999</v>
      </c>
      <c r="AI3" s="498">
        <v>14814.545</v>
      </c>
      <c r="AJ3" s="498">
        <v>3610.2730000000001</v>
      </c>
      <c r="AK3" s="498">
        <v>5453.049</v>
      </c>
      <c r="AL3" s="498">
        <v>7802.8360000000002</v>
      </c>
      <c r="AM3" s="498">
        <v>8931.7970000000005</v>
      </c>
      <c r="AN3" s="498">
        <v>5794.3969999999999</v>
      </c>
      <c r="AO3" s="498">
        <v>5373.9979999999996</v>
      </c>
      <c r="AP3" s="498">
        <v>6993.03</v>
      </c>
      <c r="AQ3" s="498">
        <v>4779.884</v>
      </c>
      <c r="AR3" s="498">
        <v>2855.9839999999999</v>
      </c>
      <c r="AS3" s="498">
        <v>1858.0260000000001</v>
      </c>
      <c r="AT3" s="498">
        <v>2578.0360000000001</v>
      </c>
      <c r="AU3" s="498">
        <v>2334.9290000000001</v>
      </c>
      <c r="AV3" s="498">
        <v>1983.5429999999999</v>
      </c>
      <c r="AW3" s="498">
        <v>978.12199999999996</v>
      </c>
      <c r="AX3" s="498">
        <v>1168.566</v>
      </c>
      <c r="AZ3" s="498">
        <v>27061.618999999999</v>
      </c>
      <c r="BB3" s="494">
        <f>1</f>
        <v>1</v>
      </c>
      <c r="BC3" s="499">
        <f>1/BB3</f>
        <v>1</v>
      </c>
      <c r="BE3" s="494">
        <f>BC3*AZ3</f>
        <v>27061.618999999999</v>
      </c>
    </row>
    <row r="4" spans="1:57" ht="15.5">
      <c r="A4" s="497" t="s">
        <v>1561</v>
      </c>
      <c r="B4" s="497" t="s">
        <v>1560</v>
      </c>
      <c r="C4" s="498">
        <v>8977.2350000000006</v>
      </c>
      <c r="D4" s="498">
        <v>80579.010999999999</v>
      </c>
      <c r="E4" s="498">
        <v>107715.402</v>
      </c>
      <c r="F4" s="495">
        <v>217432.76500000001</v>
      </c>
      <c r="G4" s="495">
        <v>423761.64</v>
      </c>
      <c r="H4" s="495">
        <v>344535.929</v>
      </c>
      <c r="I4" s="495">
        <v>85022.635999999999</v>
      </c>
      <c r="J4" s="495">
        <v>457871.56199999998</v>
      </c>
      <c r="K4" s="495">
        <v>969375.28099999996</v>
      </c>
      <c r="L4" s="495">
        <v>933983.18700000003</v>
      </c>
      <c r="M4" s="495">
        <v>475567.14</v>
      </c>
      <c r="N4" s="495">
        <v>71952.312000000005</v>
      </c>
      <c r="O4" s="495">
        <v>6801.9290000000001</v>
      </c>
      <c r="P4" s="495">
        <v>913553.53099999996</v>
      </c>
      <c r="Q4" s="495">
        <v>1102276.0930000001</v>
      </c>
      <c r="R4" s="495">
        <v>755495</v>
      </c>
      <c r="S4" s="495">
        <v>658279.92099999997</v>
      </c>
      <c r="T4" s="495">
        <v>91607.764999999999</v>
      </c>
      <c r="U4" s="495">
        <v>301415.77299999999</v>
      </c>
      <c r="V4" s="495">
        <v>819029.31200000003</v>
      </c>
      <c r="W4" s="495">
        <v>1305519.3119999999</v>
      </c>
      <c r="X4" s="495">
        <v>884136.56200000003</v>
      </c>
      <c r="Y4" s="495">
        <v>348324.15600000002</v>
      </c>
      <c r="Z4" s="495">
        <v>65187.123</v>
      </c>
      <c r="AA4" s="495">
        <v>7246.8969999999999</v>
      </c>
      <c r="AB4" s="498">
        <v>8433.19</v>
      </c>
      <c r="AC4" s="498">
        <v>39146.866000000002</v>
      </c>
      <c r="AD4" s="498">
        <v>72464.228000000003</v>
      </c>
      <c r="AE4" s="498">
        <v>139099.71799999999</v>
      </c>
      <c r="AF4" s="498">
        <v>65121.428999999996</v>
      </c>
      <c r="AG4" s="498">
        <v>40790.57</v>
      </c>
      <c r="AH4" s="498">
        <v>33961.832000000002</v>
      </c>
      <c r="AI4" s="498">
        <v>19106.164000000001</v>
      </c>
      <c r="AJ4" s="498">
        <v>6114.81</v>
      </c>
      <c r="AK4" s="498">
        <v>14255.374</v>
      </c>
      <c r="AL4" s="498">
        <v>22511.175999999999</v>
      </c>
      <c r="AM4" s="498">
        <v>22341.781999999999</v>
      </c>
      <c r="AN4" s="498">
        <v>12583.886</v>
      </c>
      <c r="AO4" s="498">
        <v>9495.3539999999994</v>
      </c>
      <c r="AP4" s="498">
        <v>12204.496999999999</v>
      </c>
      <c r="AQ4" s="498">
        <v>8167.2259999999997</v>
      </c>
      <c r="AR4" s="498">
        <v>4427.4430000000002</v>
      </c>
      <c r="AS4" s="498">
        <v>2957.3159999999998</v>
      </c>
      <c r="AT4" s="498">
        <v>9927.8140000000003</v>
      </c>
      <c r="AU4" s="498">
        <v>7344.7759999999998</v>
      </c>
      <c r="AV4" s="498">
        <v>5077.8050000000003</v>
      </c>
      <c r="AW4" s="498">
        <v>2103.873</v>
      </c>
      <c r="AX4" s="498">
        <v>2582.6120000000001</v>
      </c>
      <c r="AZ4" s="498">
        <v>22579.027999999998</v>
      </c>
      <c r="BB4" s="494">
        <f>AZ4/$AZ$3</f>
        <v>0.83435614107197353</v>
      </c>
      <c r="BC4" s="499">
        <f t="shared" ref="BC4:BC22" si="0">1/BB4</f>
        <v>1.1985289623627731</v>
      </c>
      <c r="BE4" s="494">
        <f t="shared" ref="BE4:BE22" si="1">BC4*AZ4</f>
        <v>27061.618999999999</v>
      </c>
    </row>
    <row r="5" spans="1:57" ht="15.5">
      <c r="A5" s="497" t="s">
        <v>1562</v>
      </c>
      <c r="B5" s="497" t="s">
        <v>1560</v>
      </c>
      <c r="C5" s="498">
        <v>6823.1689999999999</v>
      </c>
      <c r="D5" s="498">
        <v>98959.043000000005</v>
      </c>
      <c r="E5" s="498">
        <v>104084.07799999999</v>
      </c>
      <c r="F5" s="495">
        <v>264874.03100000002</v>
      </c>
      <c r="G5" s="495">
        <v>550387.57799999998</v>
      </c>
      <c r="H5" s="495">
        <v>597400.68700000003</v>
      </c>
      <c r="I5" s="495">
        <v>168154.10500000001</v>
      </c>
      <c r="J5" s="495">
        <v>514901.64</v>
      </c>
      <c r="K5" s="495">
        <v>1251435.625</v>
      </c>
      <c r="L5" s="495">
        <v>1382230.75</v>
      </c>
      <c r="M5" s="495">
        <v>858463.40599999996</v>
      </c>
      <c r="N5" s="495">
        <v>146248.71</v>
      </c>
      <c r="O5" s="495">
        <v>14259.802</v>
      </c>
      <c r="P5" s="495">
        <v>1133292.656</v>
      </c>
      <c r="Q5" s="495">
        <v>1521750.6869999999</v>
      </c>
      <c r="R5" s="495">
        <v>1413117.5619999999</v>
      </c>
      <c r="S5" s="495">
        <v>953870.53099999996</v>
      </c>
      <c r="T5" s="495">
        <v>134419.277</v>
      </c>
      <c r="U5" s="495">
        <v>432085.29599999997</v>
      </c>
      <c r="V5" s="495">
        <v>1219527.5930000001</v>
      </c>
      <c r="W5" s="495">
        <v>1717344.6869999999</v>
      </c>
      <c r="X5" s="495">
        <v>1251390.281</v>
      </c>
      <c r="Y5" s="495">
        <v>495381.26500000001</v>
      </c>
      <c r="Z5" s="495">
        <v>90145.23</v>
      </c>
      <c r="AA5" s="495">
        <v>11136.698</v>
      </c>
      <c r="AB5" s="498">
        <v>9689.3449999999993</v>
      </c>
      <c r="AC5" s="498">
        <v>50267.125</v>
      </c>
      <c r="AD5" s="498">
        <v>81049.98</v>
      </c>
      <c r="AE5" s="498">
        <v>219255.63200000001</v>
      </c>
      <c r="AF5" s="498">
        <v>88333.987999999998</v>
      </c>
      <c r="AG5" s="498">
        <v>44156.415000000001</v>
      </c>
      <c r="AH5" s="498">
        <v>36505.599999999999</v>
      </c>
      <c r="AI5" s="498">
        <v>27406.083999999999</v>
      </c>
      <c r="AJ5" s="498">
        <v>8329.4779999999992</v>
      </c>
      <c r="AK5" s="498">
        <v>19665.484</v>
      </c>
      <c r="AL5" s="498">
        <v>34444.767</v>
      </c>
      <c r="AM5" s="498">
        <v>32385.921999999999</v>
      </c>
      <c r="AN5" s="498">
        <v>15050.879000000001</v>
      </c>
      <c r="AO5" s="498">
        <v>10083.514999999999</v>
      </c>
      <c r="AP5" s="498">
        <v>11584.058000000001</v>
      </c>
      <c r="AQ5" s="498">
        <v>8544.8410000000003</v>
      </c>
      <c r="AR5" s="498">
        <v>4706.1710000000003</v>
      </c>
      <c r="AS5" s="498">
        <v>3685.8389999999999</v>
      </c>
      <c r="AT5" s="498">
        <v>15488.431</v>
      </c>
      <c r="AU5" s="498">
        <v>11727.624</v>
      </c>
      <c r="AV5" s="498">
        <v>7360.7579999999998</v>
      </c>
      <c r="AW5" s="498">
        <v>2241.893</v>
      </c>
      <c r="AX5" s="498">
        <v>2147.712</v>
      </c>
      <c r="AZ5" s="498">
        <v>17459.537</v>
      </c>
      <c r="BB5" s="494">
        <f t="shared" ref="BB5:BB22" si="2">AZ5/$AZ$3</f>
        <v>0.64517710488792268</v>
      </c>
      <c r="BC5" s="499">
        <f t="shared" si="0"/>
        <v>1.5499620064380859</v>
      </c>
      <c r="BE5" s="494">
        <f t="shared" si="1"/>
        <v>27061.618999999999</v>
      </c>
    </row>
    <row r="6" spans="1:57" ht="15.5">
      <c r="A6" s="497" t="s">
        <v>1563</v>
      </c>
      <c r="B6" s="497" t="s">
        <v>1560</v>
      </c>
      <c r="C6" s="498">
        <v>7649.1819999999998</v>
      </c>
      <c r="D6" s="498">
        <v>73823.573999999993</v>
      </c>
      <c r="E6" s="498">
        <v>141121.47200000001</v>
      </c>
      <c r="F6" s="495">
        <v>226423.70300000001</v>
      </c>
      <c r="G6" s="495">
        <v>351476.41399999999</v>
      </c>
      <c r="H6" s="495">
        <v>381820.89</v>
      </c>
      <c r="I6" s="495">
        <v>96189.925000000003</v>
      </c>
      <c r="J6" s="495">
        <v>523500.18699999998</v>
      </c>
      <c r="K6" s="495">
        <v>1099095.3430000001</v>
      </c>
      <c r="L6" s="495">
        <v>989296.68700000003</v>
      </c>
      <c r="M6" s="495">
        <v>563782.56200000003</v>
      </c>
      <c r="N6" s="495">
        <v>123133.69100000001</v>
      </c>
      <c r="O6" s="495">
        <v>10272.719999999999</v>
      </c>
      <c r="P6" s="495">
        <v>983559.125</v>
      </c>
      <c r="Q6" s="495">
        <v>1250233</v>
      </c>
      <c r="R6" s="495">
        <v>1237565.5</v>
      </c>
      <c r="S6" s="495">
        <v>880165.59299999999</v>
      </c>
      <c r="T6" s="495">
        <v>136804.04300000001</v>
      </c>
      <c r="U6" s="495">
        <v>371868.49200000003</v>
      </c>
      <c r="V6" s="495">
        <v>898252.40599999996</v>
      </c>
      <c r="W6" s="495">
        <v>1518382.5619999999</v>
      </c>
      <c r="X6" s="495">
        <v>1421323.656</v>
      </c>
      <c r="Y6" s="495">
        <v>704884.875</v>
      </c>
      <c r="Z6" s="495">
        <v>149454.91</v>
      </c>
      <c r="AA6" s="495">
        <v>13197.241</v>
      </c>
      <c r="AB6" s="498">
        <v>11432.924000000001</v>
      </c>
      <c r="AC6" s="498">
        <v>60677.351000000002</v>
      </c>
      <c r="AD6" s="498">
        <v>108086.539</v>
      </c>
      <c r="AE6" s="498">
        <v>233451.64799999999</v>
      </c>
      <c r="AF6" s="498">
        <v>101628.31600000001</v>
      </c>
      <c r="AG6" s="498">
        <v>42220.457000000002</v>
      </c>
      <c r="AH6" s="498">
        <v>33255.790999999997</v>
      </c>
      <c r="AI6" s="498">
        <v>27503.168000000001</v>
      </c>
      <c r="AJ6" s="498">
        <v>9628.7219999999998</v>
      </c>
      <c r="AK6" s="498">
        <v>20947.162</v>
      </c>
      <c r="AL6" s="498">
        <v>37009.025000000001</v>
      </c>
      <c r="AM6" s="498">
        <v>38452.612000000001</v>
      </c>
      <c r="AN6" s="498">
        <v>17756.262999999999</v>
      </c>
      <c r="AO6" s="498">
        <v>10030.932000000001</v>
      </c>
      <c r="AP6" s="498">
        <v>11515.778</v>
      </c>
      <c r="AQ6" s="498">
        <v>8402.6029999999992</v>
      </c>
      <c r="AR6" s="498">
        <v>5582.2759999999998</v>
      </c>
      <c r="AS6" s="498">
        <v>4750.1400000000003</v>
      </c>
      <c r="AT6" s="498">
        <v>15893.239</v>
      </c>
      <c r="AU6" s="498">
        <v>11587.893</v>
      </c>
      <c r="AV6" s="498">
        <v>8166.5789999999997</v>
      </c>
      <c r="AW6" s="498">
        <v>2326.1869999999999</v>
      </c>
      <c r="AX6" s="498">
        <v>2441.8429999999998</v>
      </c>
      <c r="AZ6" s="498">
        <v>17281.11</v>
      </c>
      <c r="BB6" s="494">
        <f t="shared" si="2"/>
        <v>0.6385837447493441</v>
      </c>
      <c r="BC6" s="499">
        <f t="shared" si="0"/>
        <v>1.5659653228293784</v>
      </c>
      <c r="BE6" s="494">
        <f t="shared" si="1"/>
        <v>27061.618999999999</v>
      </c>
    </row>
    <row r="7" spans="1:57" ht="15.5">
      <c r="A7" s="497" t="s">
        <v>1564</v>
      </c>
      <c r="B7" s="497" t="s">
        <v>1560</v>
      </c>
      <c r="C7" s="498">
        <v>4559.1559999999999</v>
      </c>
      <c r="D7" s="498">
        <v>33548.089999999997</v>
      </c>
      <c r="E7" s="498">
        <v>40216.644999999997</v>
      </c>
      <c r="F7" s="495">
        <v>80195.084000000003</v>
      </c>
      <c r="G7" s="495">
        <v>240753.367</v>
      </c>
      <c r="H7" s="495">
        <v>232235.52299999999</v>
      </c>
      <c r="I7" s="495">
        <v>41197.264000000003</v>
      </c>
      <c r="J7" s="495">
        <v>255882.57800000001</v>
      </c>
      <c r="K7" s="495">
        <v>587623.03099999996</v>
      </c>
      <c r="L7" s="495">
        <v>659147.65599999996</v>
      </c>
      <c r="M7" s="495">
        <v>335358.40600000002</v>
      </c>
      <c r="N7" s="495">
        <v>48293.466</v>
      </c>
      <c r="O7" s="495">
        <v>4697.4170000000004</v>
      </c>
      <c r="P7" s="495">
        <v>547038.17099999997</v>
      </c>
      <c r="Q7" s="495">
        <v>785116</v>
      </c>
      <c r="R7" s="495">
        <v>736972.75</v>
      </c>
      <c r="S7" s="495">
        <v>513166.984</v>
      </c>
      <c r="T7" s="495">
        <v>58573.82</v>
      </c>
      <c r="U7" s="495">
        <v>208627.359</v>
      </c>
      <c r="V7" s="495">
        <v>616161</v>
      </c>
      <c r="W7" s="495">
        <v>1029940.406</v>
      </c>
      <c r="X7" s="495">
        <v>697548.09299999999</v>
      </c>
      <c r="Y7" s="495">
        <v>279647.625</v>
      </c>
      <c r="Z7" s="495">
        <v>50437.864999999998</v>
      </c>
      <c r="AA7" s="495">
        <v>4920.5349999999999</v>
      </c>
      <c r="AB7" s="498">
        <v>3955.2809999999999</v>
      </c>
      <c r="AC7" s="498">
        <v>23918.465</v>
      </c>
      <c r="AD7" s="498">
        <v>61557.718000000001</v>
      </c>
      <c r="AE7" s="498">
        <v>114271.246</v>
      </c>
      <c r="AF7" s="498">
        <v>48706.756999999998</v>
      </c>
      <c r="AG7" s="498">
        <v>37936.370999999999</v>
      </c>
      <c r="AH7" s="498">
        <v>27399.883000000002</v>
      </c>
      <c r="AI7" s="498">
        <v>18877.793000000001</v>
      </c>
      <c r="AJ7" s="498">
        <v>4483.6639999999998</v>
      </c>
      <c r="AK7" s="498">
        <v>8159.4049999999997</v>
      </c>
      <c r="AL7" s="498">
        <v>13343.796</v>
      </c>
      <c r="AM7" s="498">
        <v>13797.099</v>
      </c>
      <c r="AN7" s="498">
        <v>7234.5060000000003</v>
      </c>
      <c r="AO7" s="498">
        <v>5037.3010000000004</v>
      </c>
      <c r="AP7" s="498">
        <v>7080.4</v>
      </c>
      <c r="AQ7" s="498">
        <v>6039.38</v>
      </c>
      <c r="AR7" s="498">
        <v>3246.2049999999999</v>
      </c>
      <c r="AS7" s="498">
        <v>2075.4430000000002</v>
      </c>
      <c r="AT7" s="498">
        <v>5366.8379999999997</v>
      </c>
      <c r="AU7" s="498">
        <v>3786.4949999999999</v>
      </c>
      <c r="AV7" s="498">
        <v>2536.8229999999999</v>
      </c>
      <c r="AW7" s="498">
        <v>1045.7650000000001</v>
      </c>
      <c r="AX7" s="498">
        <v>1200.3389999999999</v>
      </c>
      <c r="AZ7" s="498">
        <v>25249.395</v>
      </c>
      <c r="BB7" s="494">
        <f t="shared" si="2"/>
        <v>0.93303342272315637</v>
      </c>
      <c r="BC7" s="499">
        <f t="shared" si="0"/>
        <v>1.0717729672334724</v>
      </c>
      <c r="BE7" s="494">
        <f t="shared" si="1"/>
        <v>27061.619000000002</v>
      </c>
    </row>
    <row r="8" spans="1:57" ht="15.5">
      <c r="A8" s="497" t="s">
        <v>1565</v>
      </c>
      <c r="B8" s="497" t="s">
        <v>1560</v>
      </c>
      <c r="C8" s="498">
        <v>7506.027</v>
      </c>
      <c r="D8" s="498">
        <v>72222.164000000004</v>
      </c>
      <c r="E8" s="498">
        <v>95341.773000000001</v>
      </c>
      <c r="F8" s="495">
        <v>231206.21</v>
      </c>
      <c r="G8" s="495">
        <v>388992.93699999998</v>
      </c>
      <c r="H8" s="495">
        <v>414539.93699999998</v>
      </c>
      <c r="I8" s="495">
        <v>90052.65</v>
      </c>
      <c r="J8" s="495">
        <v>389853.68699999998</v>
      </c>
      <c r="K8" s="495">
        <v>941891.31200000003</v>
      </c>
      <c r="L8" s="495">
        <v>1027536.187</v>
      </c>
      <c r="M8" s="495">
        <v>573499.59299999999</v>
      </c>
      <c r="N8" s="495">
        <v>104457.47199999999</v>
      </c>
      <c r="O8" s="495">
        <v>9294.7029999999995</v>
      </c>
      <c r="P8" s="495">
        <v>797110.875</v>
      </c>
      <c r="Q8" s="495">
        <v>1077179.8119999999</v>
      </c>
      <c r="R8" s="495">
        <v>1012783.156</v>
      </c>
      <c r="S8" s="495">
        <v>654319.39</v>
      </c>
      <c r="T8" s="495">
        <v>98156.394</v>
      </c>
      <c r="U8" s="495">
        <v>270863.69500000001</v>
      </c>
      <c r="V8" s="495">
        <v>767157.25</v>
      </c>
      <c r="W8" s="495">
        <v>1272219.375</v>
      </c>
      <c r="X8" s="495">
        <v>857207.625</v>
      </c>
      <c r="Y8" s="495">
        <v>301206.82799999998</v>
      </c>
      <c r="Z8" s="495">
        <v>60083.853000000003</v>
      </c>
      <c r="AA8" s="495">
        <v>8586.3739999999998</v>
      </c>
      <c r="AB8" s="498">
        <v>5909.0349999999999</v>
      </c>
      <c r="AC8" s="498">
        <v>34608.601000000002</v>
      </c>
      <c r="AD8" s="498">
        <v>89234.407999999996</v>
      </c>
      <c r="AE8" s="498">
        <v>138199.80799999999</v>
      </c>
      <c r="AF8" s="498">
        <v>66768.89</v>
      </c>
      <c r="AG8" s="498">
        <v>45623.08</v>
      </c>
      <c r="AH8" s="498">
        <v>41694.565999999999</v>
      </c>
      <c r="AI8" s="498">
        <v>24946.513999999999</v>
      </c>
      <c r="AJ8" s="498">
        <v>8011.6109999999999</v>
      </c>
      <c r="AK8" s="498">
        <v>10943.22</v>
      </c>
      <c r="AL8" s="498">
        <v>19260.948</v>
      </c>
      <c r="AM8" s="498">
        <v>20385.293000000001</v>
      </c>
      <c r="AN8" s="498">
        <v>11949.273999999999</v>
      </c>
      <c r="AO8" s="498">
        <v>11875.569</v>
      </c>
      <c r="AP8" s="498">
        <v>15060.736999999999</v>
      </c>
      <c r="AQ8" s="498">
        <v>10390.708000000001</v>
      </c>
      <c r="AR8" s="498">
        <v>6094.0889999999999</v>
      </c>
      <c r="AS8" s="498">
        <v>3800.4769999999999</v>
      </c>
      <c r="AT8" s="498">
        <v>7097.5879999999997</v>
      </c>
      <c r="AU8" s="498">
        <v>5401.5209999999997</v>
      </c>
      <c r="AV8" s="498">
        <v>4147.6729999999998</v>
      </c>
      <c r="AW8" s="498">
        <v>1996.414</v>
      </c>
      <c r="AX8" s="498">
        <v>2742.8710000000001</v>
      </c>
      <c r="AZ8" s="498">
        <v>21827.512999999999</v>
      </c>
      <c r="BB8" s="494">
        <f t="shared" si="2"/>
        <v>0.80658562963287594</v>
      </c>
      <c r="BC8" s="499">
        <f t="shared" si="0"/>
        <v>1.2397939701146898</v>
      </c>
      <c r="BE8" s="494">
        <f t="shared" si="1"/>
        <v>27061.619000000002</v>
      </c>
    </row>
    <row r="9" spans="1:57" ht="15.5">
      <c r="A9" s="497" t="s">
        <v>1566</v>
      </c>
      <c r="B9" s="497" t="s">
        <v>1560</v>
      </c>
      <c r="C9" s="498">
        <v>7395.3450000000003</v>
      </c>
      <c r="D9" s="498">
        <v>74607.486000000004</v>
      </c>
      <c r="E9" s="498">
        <v>117550.59699999999</v>
      </c>
      <c r="F9" s="495">
        <v>229758.52299999999</v>
      </c>
      <c r="G9" s="495">
        <v>445392.125</v>
      </c>
      <c r="H9" s="495">
        <v>381277.92099999997</v>
      </c>
      <c r="I9" s="495">
        <v>91281.635999999999</v>
      </c>
      <c r="J9" s="495">
        <v>564161.67099999997</v>
      </c>
      <c r="K9" s="495">
        <v>1093648.0930000001</v>
      </c>
      <c r="L9" s="495">
        <v>1073443.406</v>
      </c>
      <c r="M9" s="495">
        <v>528802.92099999997</v>
      </c>
      <c r="N9" s="495">
        <v>104691.25</v>
      </c>
      <c r="O9" s="495">
        <v>9608.2009999999991</v>
      </c>
      <c r="P9" s="495">
        <v>1180116.5619999999</v>
      </c>
      <c r="Q9" s="495">
        <v>1327586.0619999999</v>
      </c>
      <c r="R9" s="495">
        <v>1223114.2180000001</v>
      </c>
      <c r="S9" s="495">
        <v>809183.78099999996</v>
      </c>
      <c r="T9" s="495">
        <v>112607.91800000001</v>
      </c>
      <c r="U9" s="495">
        <v>509446.82799999998</v>
      </c>
      <c r="V9" s="495">
        <v>1104729</v>
      </c>
      <c r="W9" s="495">
        <v>1669202.0619999999</v>
      </c>
      <c r="X9" s="495">
        <v>1231009.0930000001</v>
      </c>
      <c r="Y9" s="495">
        <v>509559.609</v>
      </c>
      <c r="Z9" s="495">
        <v>87927.46</v>
      </c>
      <c r="AA9" s="495">
        <v>9123.4159999999993</v>
      </c>
      <c r="AB9" s="498">
        <v>18936.575000000001</v>
      </c>
      <c r="AC9" s="498">
        <v>101353.84699999999</v>
      </c>
      <c r="AD9" s="498">
        <v>192215.57</v>
      </c>
      <c r="AE9" s="498">
        <v>297824.07</v>
      </c>
      <c r="AF9" s="498">
        <v>103114.238</v>
      </c>
      <c r="AG9" s="498">
        <v>39134.661999999997</v>
      </c>
      <c r="AH9" s="498">
        <v>34039.35</v>
      </c>
      <c r="AI9" s="498">
        <v>23507.706999999999</v>
      </c>
      <c r="AJ9" s="498">
        <v>7900.3540000000003</v>
      </c>
      <c r="AK9" s="498">
        <v>33777.483999999997</v>
      </c>
      <c r="AL9" s="498">
        <v>61564.993999999999</v>
      </c>
      <c r="AM9" s="498">
        <v>54280.22</v>
      </c>
      <c r="AN9" s="498">
        <v>21013.938999999998</v>
      </c>
      <c r="AO9" s="498">
        <v>10252.146000000001</v>
      </c>
      <c r="AP9" s="498">
        <v>12815.902</v>
      </c>
      <c r="AQ9" s="498">
        <v>8750.5370000000003</v>
      </c>
      <c r="AR9" s="498">
        <v>5210.8270000000002</v>
      </c>
      <c r="AS9" s="498">
        <v>4191.2439999999997</v>
      </c>
      <c r="AT9" s="498">
        <v>26489.812999999998</v>
      </c>
      <c r="AU9" s="498">
        <v>16639.991000000002</v>
      </c>
      <c r="AV9" s="498">
        <v>8907.0759999999991</v>
      </c>
      <c r="AW9" s="498">
        <v>2669.8440000000001</v>
      </c>
      <c r="AX9" s="498">
        <v>3056.431</v>
      </c>
      <c r="AZ9" s="498">
        <v>15969.39</v>
      </c>
      <c r="BB9" s="494">
        <f t="shared" si="2"/>
        <v>0.59011214369694587</v>
      </c>
      <c r="BC9" s="499">
        <f t="shared" si="0"/>
        <v>1.694593156031633</v>
      </c>
      <c r="BE9" s="494">
        <f t="shared" si="1"/>
        <v>27061.618999999999</v>
      </c>
    </row>
    <row r="10" spans="1:57" ht="15.5">
      <c r="A10" s="497" t="s">
        <v>1567</v>
      </c>
      <c r="B10" s="497" t="s">
        <v>1560</v>
      </c>
      <c r="C10" s="498">
        <v>12418.346</v>
      </c>
      <c r="D10" s="498">
        <v>51827.978000000003</v>
      </c>
      <c r="E10" s="498">
        <v>67616.188999999998</v>
      </c>
      <c r="F10" s="495">
        <v>142080.875</v>
      </c>
      <c r="G10" s="495">
        <v>223698.78899999999</v>
      </c>
      <c r="H10" s="495">
        <v>149843.22200000001</v>
      </c>
      <c r="I10" s="495">
        <v>14542.746999999999</v>
      </c>
      <c r="J10" s="495">
        <v>283022.71000000002</v>
      </c>
      <c r="K10" s="495">
        <v>434290.96799999999</v>
      </c>
      <c r="L10" s="495">
        <v>402704.45299999998</v>
      </c>
      <c r="M10" s="495">
        <v>168599.50700000001</v>
      </c>
      <c r="N10" s="495">
        <v>20025.713</v>
      </c>
      <c r="O10" s="495">
        <v>3221.4070000000002</v>
      </c>
      <c r="P10" s="495">
        <v>322162.14</v>
      </c>
      <c r="Q10" s="495">
        <v>424764.67099999997</v>
      </c>
      <c r="R10" s="495">
        <v>371685.43699999998</v>
      </c>
      <c r="S10" s="495">
        <v>174860.09299999999</v>
      </c>
      <c r="T10" s="495">
        <v>27031.945</v>
      </c>
      <c r="U10" s="495">
        <v>122654.70699999999</v>
      </c>
      <c r="V10" s="495">
        <v>295641.96000000002</v>
      </c>
      <c r="W10" s="495">
        <v>462986.03100000002</v>
      </c>
      <c r="X10" s="495">
        <v>255396.46</v>
      </c>
      <c r="Y10" s="495">
        <v>83780.805999999997</v>
      </c>
      <c r="Z10" s="495">
        <v>43432.046999999999</v>
      </c>
      <c r="AA10" s="495">
        <v>15159.462</v>
      </c>
      <c r="AB10" s="498">
        <v>3440.875</v>
      </c>
      <c r="AC10" s="498">
        <v>15684.13</v>
      </c>
      <c r="AD10" s="498">
        <v>35222.915999999997</v>
      </c>
      <c r="AE10" s="498">
        <v>51581.029000000002</v>
      </c>
      <c r="AF10" s="498">
        <v>26818.111000000001</v>
      </c>
      <c r="AG10" s="498">
        <v>38775.256000000001</v>
      </c>
      <c r="AH10" s="498">
        <v>52746.502999999997</v>
      </c>
      <c r="AI10" s="498">
        <v>38770.614999999998</v>
      </c>
      <c r="AJ10" s="498">
        <v>14860.085999999999</v>
      </c>
      <c r="AK10" s="498">
        <v>5961.5780000000004</v>
      </c>
      <c r="AL10" s="498">
        <v>7365.7330000000002</v>
      </c>
      <c r="AM10" s="498">
        <v>6966.0209999999997</v>
      </c>
      <c r="AN10" s="498">
        <v>5094.9459999999999</v>
      </c>
      <c r="AO10" s="498">
        <v>10509.796</v>
      </c>
      <c r="AP10" s="498">
        <v>15306.558000000001</v>
      </c>
      <c r="AQ10" s="498">
        <v>14845.548000000001</v>
      </c>
      <c r="AR10" s="498">
        <v>11103.027</v>
      </c>
      <c r="AS10" s="498">
        <v>7773.3019999999997</v>
      </c>
      <c r="AT10" s="498">
        <v>2481.902</v>
      </c>
      <c r="AU10" s="498">
        <v>1733.5740000000001</v>
      </c>
      <c r="AV10" s="498">
        <v>1365.998</v>
      </c>
      <c r="AW10" s="498">
        <v>1659.271</v>
      </c>
      <c r="AX10" s="498">
        <v>2955.087</v>
      </c>
      <c r="AZ10" s="498">
        <v>30530.922999999999</v>
      </c>
      <c r="BB10" s="494">
        <f t="shared" si="2"/>
        <v>1.1282001642252077</v>
      </c>
      <c r="BC10" s="499">
        <f t="shared" si="0"/>
        <v>0.88636753628444176</v>
      </c>
      <c r="BE10" s="494">
        <f t="shared" si="1"/>
        <v>27061.618999999995</v>
      </c>
    </row>
    <row r="11" spans="1:57" ht="15.5">
      <c r="A11" s="497" t="s">
        <v>1568</v>
      </c>
      <c r="B11" s="497" t="s">
        <v>1560</v>
      </c>
      <c r="C11" s="498">
        <v>7095.6279999999997</v>
      </c>
      <c r="D11" s="498">
        <v>71766.839000000007</v>
      </c>
      <c r="E11" s="498">
        <v>46009.574000000001</v>
      </c>
      <c r="F11" s="495">
        <v>197520.125</v>
      </c>
      <c r="G11" s="495">
        <v>472994.984</v>
      </c>
      <c r="H11" s="495">
        <v>530604.90599999996</v>
      </c>
      <c r="I11" s="495">
        <v>102825.183</v>
      </c>
      <c r="J11" s="495">
        <v>327729.234</v>
      </c>
      <c r="K11" s="495">
        <v>870409.68700000003</v>
      </c>
      <c r="L11" s="495">
        <v>1047729.937</v>
      </c>
      <c r="M11" s="495">
        <v>557131.17099999997</v>
      </c>
      <c r="N11" s="495">
        <v>83417.631999999998</v>
      </c>
      <c r="O11" s="495">
        <v>10974.132</v>
      </c>
      <c r="P11" s="495">
        <v>765255.40599999996</v>
      </c>
      <c r="Q11" s="495">
        <v>1065491.5619999999</v>
      </c>
      <c r="R11" s="495">
        <v>908814.31200000003</v>
      </c>
      <c r="S11" s="495">
        <v>540551.06200000003</v>
      </c>
      <c r="T11" s="495">
        <v>64099.964</v>
      </c>
      <c r="U11" s="495">
        <v>274207.79599999997</v>
      </c>
      <c r="V11" s="495">
        <v>760613.79599999997</v>
      </c>
      <c r="W11" s="495">
        <v>1105373</v>
      </c>
      <c r="X11" s="495">
        <v>580816.5</v>
      </c>
      <c r="Y11" s="495">
        <v>170615.242</v>
      </c>
      <c r="Z11" s="495">
        <v>71280.975999999995</v>
      </c>
      <c r="AA11" s="495">
        <v>32379.960999999999</v>
      </c>
      <c r="AB11" s="498">
        <v>5292.7460000000001</v>
      </c>
      <c r="AC11" s="498">
        <v>29873.05</v>
      </c>
      <c r="AD11" s="498">
        <v>64413.722000000002</v>
      </c>
      <c r="AE11" s="498">
        <v>104822.859</v>
      </c>
      <c r="AF11" s="498">
        <v>38802.642</v>
      </c>
      <c r="AG11" s="498">
        <v>35817.709000000003</v>
      </c>
      <c r="AH11" s="498">
        <v>54585.4</v>
      </c>
      <c r="AI11" s="498">
        <v>49169.597000000002</v>
      </c>
      <c r="AJ11" s="498">
        <v>24766.445</v>
      </c>
      <c r="AK11" s="498">
        <v>10647.136</v>
      </c>
      <c r="AL11" s="498">
        <v>15928.348</v>
      </c>
      <c r="AM11" s="498">
        <v>14093.062</v>
      </c>
      <c r="AN11" s="498">
        <v>6478.68</v>
      </c>
      <c r="AO11" s="498">
        <v>8568.4969999999994</v>
      </c>
      <c r="AP11" s="498">
        <v>16222.073</v>
      </c>
      <c r="AQ11" s="498">
        <v>19302.773000000001</v>
      </c>
      <c r="AR11" s="498">
        <v>13755.981</v>
      </c>
      <c r="AS11" s="498">
        <v>9617.8119999999999</v>
      </c>
      <c r="AT11" s="498">
        <v>6480.7669999999998</v>
      </c>
      <c r="AU11" s="498">
        <v>4138.098</v>
      </c>
      <c r="AV11" s="498">
        <v>2498.373</v>
      </c>
      <c r="AW11" s="498">
        <v>1373.6489999999999</v>
      </c>
      <c r="AX11" s="498">
        <v>2919.5619999999999</v>
      </c>
      <c r="AZ11" s="498">
        <v>27056.327000000001</v>
      </c>
      <c r="BB11" s="494">
        <f t="shared" si="2"/>
        <v>0.99980444628978049</v>
      </c>
      <c r="BC11" s="499">
        <f t="shared" si="0"/>
        <v>1.0001955919589527</v>
      </c>
      <c r="BE11" s="494">
        <f t="shared" si="1"/>
        <v>27061.618999999995</v>
      </c>
    </row>
    <row r="12" spans="1:57" ht="15.5">
      <c r="A12" s="497" t="s">
        <v>1569</v>
      </c>
      <c r="B12" s="497" t="s">
        <v>1560</v>
      </c>
      <c r="C12" s="498">
        <v>9795.6910000000007</v>
      </c>
      <c r="D12" s="498">
        <v>48626.974000000002</v>
      </c>
      <c r="E12" s="498">
        <v>73702.577999999994</v>
      </c>
      <c r="F12" s="495">
        <v>156322.08900000001</v>
      </c>
      <c r="G12" s="495">
        <v>246144.476</v>
      </c>
      <c r="H12" s="495">
        <v>205612.57800000001</v>
      </c>
      <c r="I12" s="495">
        <v>34871.631000000001</v>
      </c>
      <c r="J12" s="495">
        <v>323669.89</v>
      </c>
      <c r="K12" s="495">
        <v>636062.14</v>
      </c>
      <c r="L12" s="495">
        <v>589332.68700000003</v>
      </c>
      <c r="M12" s="495">
        <v>258138.609</v>
      </c>
      <c r="N12" s="495">
        <v>38270.061999999998</v>
      </c>
      <c r="O12" s="495">
        <v>4452.201</v>
      </c>
      <c r="P12" s="495">
        <v>505017.18699999998</v>
      </c>
      <c r="Q12" s="495">
        <v>636284.20299999998</v>
      </c>
      <c r="R12" s="495">
        <v>639008.29599999997</v>
      </c>
      <c r="S12" s="495">
        <v>419651.125</v>
      </c>
      <c r="T12" s="495">
        <v>46060.337</v>
      </c>
      <c r="U12" s="495">
        <v>190698.554</v>
      </c>
      <c r="V12" s="495">
        <v>523450.484</v>
      </c>
      <c r="W12" s="495">
        <v>828373.56200000003</v>
      </c>
      <c r="X12" s="495">
        <v>540702.875</v>
      </c>
      <c r="Y12" s="495">
        <v>221799.625</v>
      </c>
      <c r="Z12" s="495">
        <v>39930.749000000003</v>
      </c>
      <c r="AA12" s="495">
        <v>4728.6530000000002</v>
      </c>
      <c r="AB12" s="498">
        <v>5598.8440000000001</v>
      </c>
      <c r="AC12" s="498">
        <v>28306.613000000001</v>
      </c>
      <c r="AD12" s="498">
        <v>54020.404000000002</v>
      </c>
      <c r="AE12" s="498">
        <v>109930.671</v>
      </c>
      <c r="AF12" s="498">
        <v>46022.281000000003</v>
      </c>
      <c r="AG12" s="498">
        <v>31234.188999999998</v>
      </c>
      <c r="AH12" s="498">
        <v>30989.371999999999</v>
      </c>
      <c r="AI12" s="498">
        <v>16727.492999999999</v>
      </c>
      <c r="AJ12" s="498">
        <v>4375.5559999999996</v>
      </c>
      <c r="AK12" s="498">
        <v>9820.116</v>
      </c>
      <c r="AL12" s="498">
        <v>15823.539000000001</v>
      </c>
      <c r="AM12" s="498">
        <v>16798.758999999998</v>
      </c>
      <c r="AN12" s="498">
        <v>9330.7309999999998</v>
      </c>
      <c r="AO12" s="498">
        <v>8107.6009999999997</v>
      </c>
      <c r="AP12" s="498">
        <v>10176.530000000001</v>
      </c>
      <c r="AQ12" s="498">
        <v>7173.3339999999998</v>
      </c>
      <c r="AR12" s="498">
        <v>4315.192</v>
      </c>
      <c r="AS12" s="498">
        <v>2632.9989999999998</v>
      </c>
      <c r="AT12" s="498">
        <v>6006.2830000000004</v>
      </c>
      <c r="AU12" s="498">
        <v>4137.5150000000003</v>
      </c>
      <c r="AV12" s="498">
        <v>3017.5659999999998</v>
      </c>
      <c r="AW12" s="498">
        <v>1296.501</v>
      </c>
      <c r="AX12" s="498">
        <v>1736.0519999999999</v>
      </c>
      <c r="AZ12" s="498">
        <v>25171.383000000002</v>
      </c>
      <c r="BB12" s="494">
        <f t="shared" si="2"/>
        <v>0.93015066836910243</v>
      </c>
      <c r="BC12" s="499">
        <f t="shared" si="0"/>
        <v>1.075094642197451</v>
      </c>
      <c r="BE12" s="494">
        <f t="shared" si="1"/>
        <v>27061.619000000002</v>
      </c>
    </row>
    <row r="13" spans="1:57" ht="15.5">
      <c r="A13" s="497" t="s">
        <v>1570</v>
      </c>
      <c r="B13" s="497" t="s">
        <v>1560</v>
      </c>
      <c r="C13" s="498">
        <v>7647.32</v>
      </c>
      <c r="D13" s="498">
        <v>41540.033000000003</v>
      </c>
      <c r="E13" s="498">
        <v>73727.184999999998</v>
      </c>
      <c r="F13" s="495">
        <v>140970.96</v>
      </c>
      <c r="G13" s="495">
        <v>264272.77299999999</v>
      </c>
      <c r="H13" s="495">
        <v>250868.93700000001</v>
      </c>
      <c r="I13" s="495">
        <v>42871.580999999998</v>
      </c>
      <c r="J13" s="495">
        <v>297330.63199999998</v>
      </c>
      <c r="K13" s="495">
        <v>629649.625</v>
      </c>
      <c r="L13" s="495">
        <v>671773.31200000003</v>
      </c>
      <c r="M13" s="495">
        <v>352770.57799999998</v>
      </c>
      <c r="N13" s="495">
        <v>50437.105000000003</v>
      </c>
      <c r="O13" s="495">
        <v>4496.348</v>
      </c>
      <c r="P13" s="495">
        <v>500105.96799999999</v>
      </c>
      <c r="Q13" s="495">
        <v>783681.875</v>
      </c>
      <c r="R13" s="495">
        <v>724571.43700000003</v>
      </c>
      <c r="S13" s="495">
        <v>482118.359</v>
      </c>
      <c r="T13" s="495">
        <v>54709.66</v>
      </c>
      <c r="U13" s="495">
        <v>140206.992</v>
      </c>
      <c r="V13" s="495">
        <v>556735.42099999997</v>
      </c>
      <c r="W13" s="495">
        <v>988720.06200000003</v>
      </c>
      <c r="X13" s="495">
        <v>632747.57799999998</v>
      </c>
      <c r="Y13" s="495">
        <v>252549.26500000001</v>
      </c>
      <c r="Z13" s="495">
        <v>41910.826000000001</v>
      </c>
      <c r="AA13" s="495">
        <v>5590.9920000000002</v>
      </c>
      <c r="AB13" s="498">
        <v>2548.9929999999999</v>
      </c>
      <c r="AC13" s="498">
        <v>23085.405999999999</v>
      </c>
      <c r="AD13" s="498">
        <v>31352.641</v>
      </c>
      <c r="AE13" s="498">
        <v>104270.644</v>
      </c>
      <c r="AF13" s="498">
        <v>49025.55</v>
      </c>
      <c r="AG13" s="498">
        <v>35592</v>
      </c>
      <c r="AH13" s="498">
        <v>33984.743999999999</v>
      </c>
      <c r="AI13" s="498">
        <v>20112.602999999999</v>
      </c>
      <c r="AJ13" s="498">
        <v>5001.54</v>
      </c>
      <c r="AK13" s="498">
        <v>7595.857</v>
      </c>
      <c r="AL13" s="498">
        <v>12765.823</v>
      </c>
      <c r="AM13" s="498">
        <v>14364.298000000001</v>
      </c>
      <c r="AN13" s="498">
        <v>8966.1149999999998</v>
      </c>
      <c r="AO13" s="498">
        <v>8213.7999999999993</v>
      </c>
      <c r="AP13" s="498">
        <v>10801.343000000001</v>
      </c>
      <c r="AQ13" s="498">
        <v>7799.1719999999996</v>
      </c>
      <c r="AR13" s="498">
        <v>5292.8810000000003</v>
      </c>
      <c r="AS13" s="498">
        <v>2825.92</v>
      </c>
      <c r="AT13" s="498">
        <v>2578.0360000000001</v>
      </c>
      <c r="AU13" s="498">
        <v>3507.107</v>
      </c>
      <c r="AV13" s="498">
        <v>2555.2829999999999</v>
      </c>
      <c r="AW13" s="498">
        <v>977.29300000000001</v>
      </c>
      <c r="AX13" s="498">
        <v>1896.328</v>
      </c>
      <c r="AZ13" s="498">
        <v>22039.763999999999</v>
      </c>
      <c r="BB13" s="494">
        <f t="shared" si="2"/>
        <v>0.81442887803571551</v>
      </c>
      <c r="BC13" s="499">
        <f t="shared" si="0"/>
        <v>1.2278543000732676</v>
      </c>
      <c r="BE13" s="494">
        <f t="shared" si="1"/>
        <v>27061.618999999999</v>
      </c>
    </row>
    <row r="14" spans="1:57" ht="15.5">
      <c r="A14" s="497" t="s">
        <v>1571</v>
      </c>
      <c r="B14" s="497" t="s">
        <v>1560</v>
      </c>
      <c r="C14" s="498">
        <v>5150.7860000000001</v>
      </c>
      <c r="D14" s="498">
        <v>68653.764999999999</v>
      </c>
      <c r="E14" s="498">
        <v>35694.275000000001</v>
      </c>
      <c r="F14" s="495">
        <v>176007.39799999999</v>
      </c>
      <c r="G14" s="495">
        <v>507134.5</v>
      </c>
      <c r="H14" s="495">
        <v>645715.09299999999</v>
      </c>
      <c r="I14" s="495">
        <v>137508.09700000001</v>
      </c>
      <c r="J14" s="495">
        <v>302879.42099999997</v>
      </c>
      <c r="K14" s="495">
        <v>919843.46799999999</v>
      </c>
      <c r="L14" s="495">
        <v>1184048.9680000001</v>
      </c>
      <c r="M14" s="495">
        <v>724381.90599999996</v>
      </c>
      <c r="N14" s="495">
        <v>135978.41800000001</v>
      </c>
      <c r="O14" s="495">
        <v>13432.949000000001</v>
      </c>
      <c r="P14" s="495">
        <v>885222.46799999999</v>
      </c>
      <c r="Q14" s="495">
        <v>1268997.625</v>
      </c>
      <c r="R14" s="495">
        <v>1082231.9369999999</v>
      </c>
      <c r="S14" s="495">
        <v>639293.09299999999</v>
      </c>
      <c r="T14" s="495">
        <v>68031.664000000004</v>
      </c>
      <c r="U14" s="495">
        <v>220368.65599999999</v>
      </c>
      <c r="V14" s="495">
        <v>916292.5</v>
      </c>
      <c r="W14" s="495">
        <v>1279887.8430000001</v>
      </c>
      <c r="X14" s="495">
        <v>647770.81200000003</v>
      </c>
      <c r="Y14" s="495">
        <v>170097.152</v>
      </c>
      <c r="Z14" s="495">
        <v>66262.448999999993</v>
      </c>
      <c r="AA14" s="495">
        <v>30204.73</v>
      </c>
      <c r="AB14" s="498">
        <v>6258.4170000000004</v>
      </c>
      <c r="AC14" s="498">
        <v>34598.745000000003</v>
      </c>
      <c r="AD14" s="498">
        <v>87382.451000000001</v>
      </c>
      <c r="AE14" s="498">
        <v>112238.625</v>
      </c>
      <c r="AF14" s="498">
        <v>38770.866000000002</v>
      </c>
      <c r="AG14" s="498">
        <v>32352.043000000001</v>
      </c>
      <c r="AH14" s="498">
        <v>50554.783000000003</v>
      </c>
      <c r="AI14" s="498">
        <v>48119.557999999997</v>
      </c>
      <c r="AJ14" s="498">
        <v>24997.728999999999</v>
      </c>
      <c r="AK14" s="498">
        <v>11509.009</v>
      </c>
      <c r="AL14" s="498">
        <v>18048.721000000001</v>
      </c>
      <c r="AM14" s="498">
        <v>14020.593000000001</v>
      </c>
      <c r="AN14" s="498">
        <v>6156.9030000000002</v>
      </c>
      <c r="AO14" s="498">
        <v>7894.259</v>
      </c>
      <c r="AP14" s="498">
        <v>16498.698</v>
      </c>
      <c r="AQ14" s="498">
        <v>19392.826000000001</v>
      </c>
      <c r="AR14" s="498">
        <v>14476.456</v>
      </c>
      <c r="AS14" s="498">
        <v>9466.0750000000007</v>
      </c>
      <c r="AT14" s="498">
        <v>7759.3720000000003</v>
      </c>
      <c r="AU14" s="498">
        <v>4735.2389999999996</v>
      </c>
      <c r="AV14" s="498">
        <v>2363.6320000000001</v>
      </c>
      <c r="AW14" s="498">
        <v>1146.5260000000001</v>
      </c>
      <c r="AX14" s="498">
        <v>2644.7510000000002</v>
      </c>
      <c r="AZ14" s="498">
        <v>21638.726999999999</v>
      </c>
      <c r="BB14" s="494">
        <f t="shared" si="2"/>
        <v>0.79960947643228586</v>
      </c>
      <c r="BC14" s="499">
        <f t="shared" si="0"/>
        <v>1.2506104910885008</v>
      </c>
      <c r="BE14" s="494">
        <f t="shared" si="1"/>
        <v>27061.618999999999</v>
      </c>
    </row>
    <row r="15" spans="1:57" ht="15.5">
      <c r="A15" s="497" t="s">
        <v>1572</v>
      </c>
      <c r="B15" s="497" t="s">
        <v>1560</v>
      </c>
      <c r="C15" s="498">
        <v>8655.5259999999998</v>
      </c>
      <c r="D15" s="498">
        <v>78330.403999999995</v>
      </c>
      <c r="E15" s="498">
        <v>94473.816000000006</v>
      </c>
      <c r="F15" s="495">
        <v>225633.27299999999</v>
      </c>
      <c r="G15" s="495">
        <v>543391.34299999999</v>
      </c>
      <c r="H15" s="495">
        <v>448048.359</v>
      </c>
      <c r="I15" s="495">
        <v>98939.377999999997</v>
      </c>
      <c r="J15" s="495">
        <v>380067.109</v>
      </c>
      <c r="K15" s="495">
        <v>902493.43700000003</v>
      </c>
      <c r="L15" s="495">
        <v>1010564.625</v>
      </c>
      <c r="M15" s="495">
        <v>551846.17099999997</v>
      </c>
      <c r="N15" s="495">
        <v>106281.96400000001</v>
      </c>
      <c r="O15" s="495">
        <v>10058.518</v>
      </c>
      <c r="P15" s="495">
        <v>648144.10900000005</v>
      </c>
      <c r="Q15" s="495">
        <v>945211.06200000003</v>
      </c>
      <c r="R15" s="495">
        <v>938161.28099999996</v>
      </c>
      <c r="S15" s="495">
        <v>654070.75</v>
      </c>
      <c r="T15" s="495">
        <v>89052.350999999995</v>
      </c>
      <c r="U15" s="495">
        <v>313036.63199999998</v>
      </c>
      <c r="V15" s="495">
        <v>606020.15599999996</v>
      </c>
      <c r="W15" s="495">
        <v>1050834.25</v>
      </c>
      <c r="X15" s="495">
        <v>661779.60900000005</v>
      </c>
      <c r="Y15" s="495">
        <v>266532.27299999999</v>
      </c>
      <c r="Z15" s="495">
        <v>53537.968000000001</v>
      </c>
      <c r="AA15" s="495">
        <v>8353.0020000000004</v>
      </c>
      <c r="AB15" s="498">
        <v>6258.4170000000004</v>
      </c>
      <c r="AC15" s="498">
        <v>23919.054</v>
      </c>
      <c r="AD15" s="498">
        <v>72361.804000000004</v>
      </c>
      <c r="AE15" s="498">
        <v>103692.503</v>
      </c>
      <c r="AF15" s="498">
        <v>49190.112999999998</v>
      </c>
      <c r="AG15" s="498">
        <v>35844.74</v>
      </c>
      <c r="AH15" s="498">
        <v>34622.271999999997</v>
      </c>
      <c r="AI15" s="498">
        <v>20644.182000000001</v>
      </c>
      <c r="AJ15" s="498">
        <v>6569.0029999999997</v>
      </c>
      <c r="AK15" s="498">
        <v>8627.4290000000001</v>
      </c>
      <c r="AL15" s="498">
        <v>13939.276</v>
      </c>
      <c r="AM15" s="498">
        <v>14626.656999999999</v>
      </c>
      <c r="AN15" s="498">
        <v>7881.7370000000001</v>
      </c>
      <c r="AO15" s="498">
        <v>6970.9859999999999</v>
      </c>
      <c r="AP15" s="498">
        <v>9516.9169999999995</v>
      </c>
      <c r="AQ15" s="498">
        <v>6941.7889999999998</v>
      </c>
      <c r="AR15" s="498">
        <v>4468.9189999999999</v>
      </c>
      <c r="AS15" s="498">
        <v>3059.3240000000001</v>
      </c>
      <c r="AT15" s="498">
        <v>7852.7179999999998</v>
      </c>
      <c r="AU15" s="498">
        <v>4123.8609999999999</v>
      </c>
      <c r="AV15" s="498">
        <v>2901.3710000000001</v>
      </c>
      <c r="AW15" s="498">
        <v>1343.1559999999999</v>
      </c>
      <c r="AX15" s="498">
        <v>1409.8779999999999</v>
      </c>
      <c r="AZ15" s="498">
        <v>23540.352999999999</v>
      </c>
      <c r="BB15" s="494">
        <f t="shared" si="2"/>
        <v>0.86987969936314602</v>
      </c>
      <c r="BC15" s="499">
        <f t="shared" si="0"/>
        <v>1.1495842479507423</v>
      </c>
      <c r="BE15" s="494">
        <f t="shared" si="1"/>
        <v>27061.618999999999</v>
      </c>
    </row>
    <row r="16" spans="1:57" ht="15.5">
      <c r="A16" s="497" t="s">
        <v>1212</v>
      </c>
      <c r="B16" s="497" t="s">
        <v>1560</v>
      </c>
      <c r="C16" s="498">
        <v>6345.7759999999998</v>
      </c>
      <c r="D16" s="498">
        <v>81724.684999999998</v>
      </c>
      <c r="E16" s="498">
        <v>105340.878</v>
      </c>
      <c r="F16" s="495">
        <v>231404.53899999999</v>
      </c>
      <c r="G16" s="495">
        <v>445305.75</v>
      </c>
      <c r="H16" s="495">
        <v>533714.64</v>
      </c>
      <c r="I16" s="495">
        <v>144193.53099999999</v>
      </c>
      <c r="J16" s="495">
        <v>512568.28100000002</v>
      </c>
      <c r="K16" s="495">
        <v>1104019.0619999999</v>
      </c>
      <c r="L16" s="495">
        <v>1246712.3430000001</v>
      </c>
      <c r="M16" s="495">
        <v>807507.46799999999</v>
      </c>
      <c r="N16" s="495">
        <v>150655.41800000001</v>
      </c>
      <c r="O16" s="495">
        <v>13007.212</v>
      </c>
      <c r="P16" s="495">
        <v>1135038.5</v>
      </c>
      <c r="Q16" s="495">
        <v>1488233.656</v>
      </c>
      <c r="R16" s="495">
        <v>1386828.8119999999</v>
      </c>
      <c r="S16" s="495">
        <v>996410.56200000003</v>
      </c>
      <c r="T16" s="495">
        <v>144780.35500000001</v>
      </c>
      <c r="U16" s="495">
        <v>426388.21</v>
      </c>
      <c r="V16" s="495">
        <v>1097147.875</v>
      </c>
      <c r="W16" s="495">
        <v>1674782.6869999999</v>
      </c>
      <c r="X16" s="495">
        <v>1329612.3430000001</v>
      </c>
      <c r="Y16" s="495">
        <v>631869.67099999997</v>
      </c>
      <c r="Z16" s="495">
        <v>95236.971999999994</v>
      </c>
      <c r="AA16" s="495">
        <v>11813.349</v>
      </c>
      <c r="AB16" s="498">
        <v>12864.191999999999</v>
      </c>
      <c r="AC16" s="498">
        <v>71273.384000000005</v>
      </c>
      <c r="AD16" s="498">
        <v>166310.69500000001</v>
      </c>
      <c r="AE16" s="498">
        <v>277265.08500000002</v>
      </c>
      <c r="AF16" s="498">
        <v>101408.652</v>
      </c>
      <c r="AG16" s="498">
        <v>42760.887999999999</v>
      </c>
      <c r="AH16" s="498">
        <v>34547.589</v>
      </c>
      <c r="AI16" s="498">
        <v>25794.367999999999</v>
      </c>
      <c r="AJ16" s="498">
        <v>9355.1090000000004</v>
      </c>
      <c r="AK16" s="498">
        <v>24399.419000000002</v>
      </c>
      <c r="AL16" s="498">
        <v>45093.853000000003</v>
      </c>
      <c r="AM16" s="498">
        <v>44123.991999999998</v>
      </c>
      <c r="AN16" s="498">
        <v>18602.357</v>
      </c>
      <c r="AO16" s="498">
        <v>10151.679</v>
      </c>
      <c r="AP16" s="498">
        <v>11495.817999999999</v>
      </c>
      <c r="AQ16" s="498">
        <v>8313.9869999999992</v>
      </c>
      <c r="AR16" s="498">
        <v>4956.5959999999995</v>
      </c>
      <c r="AS16" s="498">
        <v>4026.3110000000001</v>
      </c>
      <c r="AT16" s="498">
        <v>20293.183000000001</v>
      </c>
      <c r="AU16" s="498">
        <v>14948.266</v>
      </c>
      <c r="AV16" s="498">
        <v>8890.991</v>
      </c>
      <c r="AW16" s="498">
        <v>2143.2049999999999</v>
      </c>
      <c r="AX16" s="498">
        <v>2545.5940000000001</v>
      </c>
      <c r="AZ16" s="498">
        <v>14407.287</v>
      </c>
      <c r="BB16" s="494">
        <f t="shared" si="2"/>
        <v>0.53238821372808487</v>
      </c>
      <c r="BC16" s="499">
        <f t="shared" si="0"/>
        <v>1.8783285846946753</v>
      </c>
      <c r="BE16" s="494">
        <f t="shared" si="1"/>
        <v>27061.618999999995</v>
      </c>
    </row>
    <row r="17" spans="1:57" ht="15.5">
      <c r="A17" s="497" t="s">
        <v>1573</v>
      </c>
      <c r="B17" s="497" t="s">
        <v>1560</v>
      </c>
      <c r="C17" s="498">
        <v>3793.1709999999998</v>
      </c>
      <c r="D17" s="498">
        <v>38240.790999999997</v>
      </c>
      <c r="E17" s="498">
        <v>35293.042999999998</v>
      </c>
      <c r="F17" s="495">
        <v>83424.934999999998</v>
      </c>
      <c r="G17" s="495">
        <v>328206.5</v>
      </c>
      <c r="H17" s="495">
        <v>363017.61700000003</v>
      </c>
      <c r="I17" s="495">
        <v>86744.176999999996</v>
      </c>
      <c r="J17" s="495">
        <v>295250.85100000002</v>
      </c>
      <c r="K17" s="495">
        <v>775461.06200000003</v>
      </c>
      <c r="L17" s="495">
        <v>936814.53099999996</v>
      </c>
      <c r="M17" s="495">
        <v>563967.32799999998</v>
      </c>
      <c r="N17" s="495">
        <v>104958.68700000001</v>
      </c>
      <c r="O17" s="495">
        <v>7462.902</v>
      </c>
      <c r="P17" s="495">
        <v>791168.81200000003</v>
      </c>
      <c r="Q17" s="495">
        <v>1140174.125</v>
      </c>
      <c r="R17" s="495">
        <v>1102434.0619999999</v>
      </c>
      <c r="S17" s="495">
        <v>758321.31200000003</v>
      </c>
      <c r="T17" s="495">
        <v>87906.668000000005</v>
      </c>
      <c r="U17" s="495">
        <v>185323.796</v>
      </c>
      <c r="V17" s="495">
        <v>881011.59299999999</v>
      </c>
      <c r="W17" s="495">
        <v>1602421.375</v>
      </c>
      <c r="X17" s="495">
        <v>1071706.875</v>
      </c>
      <c r="Y17" s="495">
        <v>405146.57799999998</v>
      </c>
      <c r="Z17" s="495">
        <v>59458.065999999999</v>
      </c>
      <c r="AA17" s="495">
        <v>6827.2669999999998</v>
      </c>
      <c r="AB17" s="498">
        <v>6873.2169999999996</v>
      </c>
      <c r="AC17" s="498">
        <v>43495.913999999997</v>
      </c>
      <c r="AD17" s="498">
        <v>89995.706999999995</v>
      </c>
      <c r="AE17" s="498">
        <v>188489.78099999999</v>
      </c>
      <c r="AF17" s="498">
        <v>75364.345000000001</v>
      </c>
      <c r="AG17" s="498">
        <v>36633.712</v>
      </c>
      <c r="AH17" s="498">
        <v>30794.938999999998</v>
      </c>
      <c r="AI17" s="498">
        <v>20876.271000000001</v>
      </c>
      <c r="AJ17" s="498">
        <v>5598.8720000000003</v>
      </c>
      <c r="AK17" s="498">
        <v>14494.146000000001</v>
      </c>
      <c r="AL17" s="498">
        <v>28151.573</v>
      </c>
      <c r="AM17" s="498">
        <v>27517.794999999998</v>
      </c>
      <c r="AN17" s="498">
        <v>12133.805</v>
      </c>
      <c r="AO17" s="498">
        <v>7301.9920000000002</v>
      </c>
      <c r="AP17" s="498">
        <v>10042.83</v>
      </c>
      <c r="AQ17" s="498">
        <v>7067.1670000000004</v>
      </c>
      <c r="AR17" s="498">
        <v>3969.2139999999999</v>
      </c>
      <c r="AS17" s="498">
        <v>2483.0569999999998</v>
      </c>
      <c r="AT17" s="498">
        <v>11593.088</v>
      </c>
      <c r="AU17" s="498">
        <v>8112.04</v>
      </c>
      <c r="AV17" s="498">
        <v>4992.5600000000004</v>
      </c>
      <c r="AW17" s="498">
        <v>1352.7429999999999</v>
      </c>
      <c r="AX17" s="498">
        <v>1719.0160000000001</v>
      </c>
      <c r="AZ17" s="498">
        <v>14441.371999999999</v>
      </c>
      <c r="BB17" s="494">
        <f t="shared" si="2"/>
        <v>0.53364774664812187</v>
      </c>
      <c r="BC17" s="499">
        <f t="shared" si="0"/>
        <v>1.8738952919431753</v>
      </c>
      <c r="BE17" s="494">
        <f t="shared" si="1"/>
        <v>27061.618999999995</v>
      </c>
    </row>
    <row r="18" spans="1:57" ht="15.5">
      <c r="A18" s="497" t="s">
        <v>1574</v>
      </c>
      <c r="B18" s="497" t="s">
        <v>1560</v>
      </c>
      <c r="C18" s="498">
        <v>5518.5349999999999</v>
      </c>
      <c r="D18" s="498">
        <v>53569.89</v>
      </c>
      <c r="E18" s="498">
        <v>73524.925000000003</v>
      </c>
      <c r="F18" s="495">
        <v>189271.109</v>
      </c>
      <c r="G18" s="495">
        <v>450697.40600000002</v>
      </c>
      <c r="H18" s="495">
        <v>502124.65600000002</v>
      </c>
      <c r="I18" s="495">
        <v>125293.96</v>
      </c>
      <c r="J18" s="495">
        <v>451695.18699999998</v>
      </c>
      <c r="K18" s="495">
        <v>1007672.625</v>
      </c>
      <c r="L18" s="495">
        <v>1179109.25</v>
      </c>
      <c r="M18" s="495">
        <v>728179.46799999999</v>
      </c>
      <c r="N18" s="495">
        <v>150138.609</v>
      </c>
      <c r="O18" s="495">
        <v>11374.871999999999</v>
      </c>
      <c r="P18" s="495">
        <v>1088694.5619999999</v>
      </c>
      <c r="Q18" s="495">
        <v>1363252.25</v>
      </c>
      <c r="R18" s="495">
        <v>1312088.3119999999</v>
      </c>
      <c r="S18" s="495">
        <v>965511.81200000003</v>
      </c>
      <c r="T18" s="495">
        <v>139831.49600000001</v>
      </c>
      <c r="U18" s="495">
        <v>395825.40600000002</v>
      </c>
      <c r="V18" s="495">
        <v>1119122.5930000001</v>
      </c>
      <c r="W18" s="495">
        <v>1871558.8119999999</v>
      </c>
      <c r="X18" s="495">
        <v>1335059.0619999999</v>
      </c>
      <c r="Y18" s="495">
        <v>594392.76500000001</v>
      </c>
      <c r="Z18" s="495">
        <v>89621.721999999994</v>
      </c>
      <c r="AA18" s="495">
        <v>10740.806</v>
      </c>
      <c r="AB18" s="498">
        <v>10790.508</v>
      </c>
      <c r="AC18" s="498">
        <v>65199.927000000003</v>
      </c>
      <c r="AD18" s="498">
        <v>193797.75700000001</v>
      </c>
      <c r="AE18" s="498">
        <v>262112.351</v>
      </c>
      <c r="AF18" s="498">
        <v>90449.100999999995</v>
      </c>
      <c r="AG18" s="498">
        <v>47395.038999999997</v>
      </c>
      <c r="AH18" s="498">
        <v>39871.21</v>
      </c>
      <c r="AI18" s="498">
        <v>27100.441999999999</v>
      </c>
      <c r="AJ18" s="498">
        <v>8338.5329999999994</v>
      </c>
      <c r="AK18" s="498">
        <v>20338.613000000001</v>
      </c>
      <c r="AL18" s="498">
        <v>39238.847000000002</v>
      </c>
      <c r="AM18" s="498">
        <v>40724.819000000003</v>
      </c>
      <c r="AN18" s="498">
        <v>19795.344000000001</v>
      </c>
      <c r="AO18" s="498">
        <v>12267.871999999999</v>
      </c>
      <c r="AP18" s="498">
        <v>14236.27</v>
      </c>
      <c r="AQ18" s="498">
        <v>9539.4220000000005</v>
      </c>
      <c r="AR18" s="498">
        <v>5200.7460000000001</v>
      </c>
      <c r="AS18" s="498">
        <v>4610.37</v>
      </c>
      <c r="AT18" s="498">
        <v>16781.103999999999</v>
      </c>
      <c r="AU18" s="498">
        <v>11860.117</v>
      </c>
      <c r="AV18" s="498">
        <v>7833.2190000000001</v>
      </c>
      <c r="AW18" s="498">
        <v>2315.7689999999998</v>
      </c>
      <c r="AX18" s="498">
        <v>2620.4279999999999</v>
      </c>
      <c r="AZ18" s="498">
        <v>14727.594999999999</v>
      </c>
      <c r="BB18" s="494">
        <f t="shared" si="2"/>
        <v>0.54422446048035777</v>
      </c>
      <c r="BC18" s="499">
        <f t="shared" si="0"/>
        <v>1.8374771305158786</v>
      </c>
      <c r="BE18" s="494">
        <f t="shared" si="1"/>
        <v>27061.618999999999</v>
      </c>
    </row>
    <row r="19" spans="1:57" ht="15.5">
      <c r="A19" s="497" t="s">
        <v>1575</v>
      </c>
      <c r="B19" s="497" t="s">
        <v>1560</v>
      </c>
      <c r="C19" s="498">
        <v>8353.3639999999996</v>
      </c>
      <c r="D19" s="498">
        <v>54971.351000000002</v>
      </c>
      <c r="E19" s="498">
        <v>67865.966</v>
      </c>
      <c r="F19" s="495">
        <v>171152.628</v>
      </c>
      <c r="G19" s="495">
        <v>399136.42099999997</v>
      </c>
      <c r="H19" s="495">
        <v>362885</v>
      </c>
      <c r="I19" s="495">
        <v>66761.589000000007</v>
      </c>
      <c r="J19" s="495">
        <v>395847.96799999999</v>
      </c>
      <c r="K19" s="495">
        <v>778661.03099999996</v>
      </c>
      <c r="L19" s="495">
        <v>798586.65599999996</v>
      </c>
      <c r="M19" s="495">
        <v>410789.375</v>
      </c>
      <c r="N19" s="495">
        <v>66718.063999999998</v>
      </c>
      <c r="O19" s="495">
        <v>7031.9170000000004</v>
      </c>
      <c r="P19" s="495">
        <v>633109.5</v>
      </c>
      <c r="Q19" s="495">
        <v>858201.125</v>
      </c>
      <c r="R19" s="495">
        <v>869557.96799999999</v>
      </c>
      <c r="S19" s="495">
        <v>679399.125</v>
      </c>
      <c r="T19" s="495">
        <v>88941.66</v>
      </c>
      <c r="U19" s="495">
        <v>200031.804</v>
      </c>
      <c r="V19" s="495">
        <v>663710.43700000003</v>
      </c>
      <c r="W19" s="495">
        <v>1142629.906</v>
      </c>
      <c r="X19" s="495">
        <v>803715.625</v>
      </c>
      <c r="Y19" s="495">
        <v>364782.92099999997</v>
      </c>
      <c r="Z19" s="495">
        <v>64137.027000000002</v>
      </c>
      <c r="AA19" s="495">
        <v>7854.8770000000004</v>
      </c>
      <c r="AB19" s="498">
        <v>5037.4279999999999</v>
      </c>
      <c r="AC19" s="498">
        <v>27092.345000000001</v>
      </c>
      <c r="AD19" s="498">
        <v>71735.165999999997</v>
      </c>
      <c r="AE19" s="498">
        <v>122269.07</v>
      </c>
      <c r="AF19" s="498">
        <v>60189.24</v>
      </c>
      <c r="AG19" s="498">
        <v>38682.805999999997</v>
      </c>
      <c r="AH19" s="498">
        <v>34893.495999999999</v>
      </c>
      <c r="AI19" s="498">
        <v>21848.785</v>
      </c>
      <c r="AJ19" s="498">
        <v>6174.9440000000004</v>
      </c>
      <c r="AK19" s="498">
        <v>9921.8459999999995</v>
      </c>
      <c r="AL19" s="498">
        <v>16678.633000000002</v>
      </c>
      <c r="AM19" s="498">
        <v>18915.131000000001</v>
      </c>
      <c r="AN19" s="498">
        <v>11770.112999999999</v>
      </c>
      <c r="AO19" s="498">
        <v>8503.7209999999995</v>
      </c>
      <c r="AP19" s="498">
        <v>10237.105</v>
      </c>
      <c r="AQ19" s="498">
        <v>8080.6710000000003</v>
      </c>
      <c r="AR19" s="498">
        <v>4926.5169999999998</v>
      </c>
      <c r="AS19" s="498">
        <v>3195.9029999999998</v>
      </c>
      <c r="AT19" s="498">
        <v>6585.2870000000003</v>
      </c>
      <c r="AU19" s="498">
        <v>5524.5360000000001</v>
      </c>
      <c r="AV19" s="498">
        <v>4241.3869999999997</v>
      </c>
      <c r="AW19" s="498">
        <v>1699.8140000000001</v>
      </c>
      <c r="AX19" s="498">
        <v>1915.528</v>
      </c>
      <c r="AZ19" s="498">
        <v>25962.002</v>
      </c>
      <c r="BB19" s="494">
        <f t="shared" si="2"/>
        <v>0.95936617835023108</v>
      </c>
      <c r="BC19" s="499">
        <f t="shared" si="0"/>
        <v>1.0423548615395684</v>
      </c>
      <c r="BE19" s="494">
        <f t="shared" si="1"/>
        <v>27061.618999999999</v>
      </c>
    </row>
    <row r="20" spans="1:57" ht="15.5">
      <c r="A20" s="497" t="s">
        <v>1576</v>
      </c>
      <c r="B20" s="497" t="s">
        <v>1560</v>
      </c>
      <c r="C20" s="498">
        <v>11653.496999999999</v>
      </c>
      <c r="D20" s="498">
        <v>100732.20699999999</v>
      </c>
      <c r="E20" s="498">
        <v>177517.83199999999</v>
      </c>
      <c r="F20" s="495">
        <v>306706.03899999999</v>
      </c>
      <c r="G20" s="495">
        <v>532479.09299999999</v>
      </c>
      <c r="H20" s="495">
        <v>394290.26500000001</v>
      </c>
      <c r="I20" s="495">
        <v>98073.698999999993</v>
      </c>
      <c r="J20" s="495">
        <v>694992.28099999996</v>
      </c>
      <c r="K20" s="495">
        <v>1243176.8119999999</v>
      </c>
      <c r="L20" s="495">
        <v>1164929.406</v>
      </c>
      <c r="M20" s="495">
        <v>544834.07799999998</v>
      </c>
      <c r="N20" s="495">
        <v>103995.19899999999</v>
      </c>
      <c r="O20" s="495">
        <v>8350.8240000000005</v>
      </c>
      <c r="P20" s="495">
        <v>1231551.656</v>
      </c>
      <c r="Q20" s="495">
        <v>1319335.1869999999</v>
      </c>
      <c r="R20" s="495">
        <v>1236922.625</v>
      </c>
      <c r="S20" s="495">
        <v>874595.75</v>
      </c>
      <c r="T20" s="495">
        <v>125484.246</v>
      </c>
      <c r="U20" s="495">
        <v>428401.109</v>
      </c>
      <c r="V20" s="495">
        <v>1030200.562</v>
      </c>
      <c r="W20" s="495">
        <v>1540363.5619999999</v>
      </c>
      <c r="X20" s="495">
        <v>1179777.9680000001</v>
      </c>
      <c r="Y20" s="495">
        <v>546078.35900000005</v>
      </c>
      <c r="Z20" s="495">
        <v>100499.246</v>
      </c>
      <c r="AA20" s="495">
        <v>9563.14</v>
      </c>
      <c r="AB20" s="498">
        <v>14505.633</v>
      </c>
      <c r="AC20" s="498">
        <v>62642.686999999998</v>
      </c>
      <c r="AD20" s="498">
        <v>124508.73</v>
      </c>
      <c r="AE20" s="498">
        <v>186303.08499999999</v>
      </c>
      <c r="AF20" s="498">
        <v>77200.111000000004</v>
      </c>
      <c r="AG20" s="498">
        <v>45128.271000000001</v>
      </c>
      <c r="AH20" s="498">
        <v>35852.591</v>
      </c>
      <c r="AI20" s="498">
        <v>24682.929</v>
      </c>
      <c r="AJ20" s="498">
        <v>8812.634</v>
      </c>
      <c r="AK20" s="498">
        <v>24703.71</v>
      </c>
      <c r="AL20" s="498">
        <v>35962.131000000001</v>
      </c>
      <c r="AM20" s="498">
        <v>32795.769999999997</v>
      </c>
      <c r="AN20" s="498">
        <v>15369.992</v>
      </c>
      <c r="AO20" s="498">
        <v>11198.091</v>
      </c>
      <c r="AP20" s="498">
        <v>13373.075999999999</v>
      </c>
      <c r="AQ20" s="498">
        <v>8295.3700000000008</v>
      </c>
      <c r="AR20" s="498">
        <v>5211.4449999999997</v>
      </c>
      <c r="AS20" s="498">
        <v>3985.1489999999999</v>
      </c>
      <c r="AT20" s="498">
        <v>18029.767</v>
      </c>
      <c r="AU20" s="498">
        <v>12645.773999999999</v>
      </c>
      <c r="AV20" s="498">
        <v>7905.4880000000003</v>
      </c>
      <c r="AW20" s="498">
        <v>2700.7130000000002</v>
      </c>
      <c r="AX20" s="498">
        <v>2909.3910000000001</v>
      </c>
      <c r="AZ20" s="498">
        <v>17157.071</v>
      </c>
      <c r="BB20" s="494">
        <f t="shared" si="2"/>
        <v>0.63400016828261463</v>
      </c>
      <c r="BC20" s="499">
        <f t="shared" si="0"/>
        <v>1.5772866475868752</v>
      </c>
      <c r="BE20" s="494">
        <f t="shared" si="1"/>
        <v>27061.618999999995</v>
      </c>
    </row>
    <row r="21" spans="1:57" ht="15.5">
      <c r="A21" s="497" t="s">
        <v>1577</v>
      </c>
      <c r="B21" s="497" t="s">
        <v>1560</v>
      </c>
      <c r="C21" s="498">
        <v>7993.2129999999997</v>
      </c>
      <c r="D21" s="498">
        <v>109251.64</v>
      </c>
      <c r="E21" s="498">
        <v>138226.58499999999</v>
      </c>
      <c r="F21" s="495">
        <v>337533.554</v>
      </c>
      <c r="G21" s="495">
        <v>707296.59299999999</v>
      </c>
      <c r="H21" s="495">
        <v>780521.31200000003</v>
      </c>
      <c r="I21" s="495">
        <v>218837.304</v>
      </c>
      <c r="J21" s="495">
        <v>665180.125</v>
      </c>
      <c r="K21" s="495">
        <v>1474524.8119999999</v>
      </c>
      <c r="L21" s="495">
        <v>1680867.25</v>
      </c>
      <c r="M21" s="495">
        <v>1164708.281</v>
      </c>
      <c r="N21" s="495">
        <v>204824.34299999999</v>
      </c>
      <c r="O21" s="495">
        <v>19863.373</v>
      </c>
      <c r="P21" s="495">
        <v>1448226.75</v>
      </c>
      <c r="Q21" s="495">
        <v>1679308.5</v>
      </c>
      <c r="R21" s="495">
        <v>1687310.4369999999</v>
      </c>
      <c r="S21" s="495">
        <v>1184606.5</v>
      </c>
      <c r="T21" s="495">
        <v>175710.03899999999</v>
      </c>
      <c r="U21" s="495">
        <v>455242.25</v>
      </c>
      <c r="V21" s="495">
        <v>1421253.406</v>
      </c>
      <c r="W21" s="495">
        <v>2189503.25</v>
      </c>
      <c r="X21" s="495">
        <v>1544573.5619999999</v>
      </c>
      <c r="Y21" s="495">
        <v>556079.21799999999</v>
      </c>
      <c r="Z21" s="495">
        <v>88018.362999999998</v>
      </c>
      <c r="AA21" s="495">
        <v>12195.343000000001</v>
      </c>
      <c r="AB21" s="498">
        <v>14291.495000000001</v>
      </c>
      <c r="AC21" s="498">
        <v>75022.285000000003</v>
      </c>
      <c r="AD21" s="498">
        <v>174597.734</v>
      </c>
      <c r="AE21" s="498">
        <v>268984.57799999998</v>
      </c>
      <c r="AF21" s="498">
        <v>100800.523</v>
      </c>
      <c r="AG21" s="498">
        <v>41218.349000000002</v>
      </c>
      <c r="AH21" s="498">
        <v>33800.379999999997</v>
      </c>
      <c r="AI21" s="498">
        <v>24331.028999999999</v>
      </c>
      <c r="AJ21" s="498">
        <v>9220.866</v>
      </c>
      <c r="AK21" s="498">
        <v>26870.717000000001</v>
      </c>
      <c r="AL21" s="498">
        <v>46532.421000000002</v>
      </c>
      <c r="AM21" s="498">
        <v>42561.953999999998</v>
      </c>
      <c r="AN21" s="498">
        <v>16744.518</v>
      </c>
      <c r="AO21" s="498">
        <v>9241.9670000000006</v>
      </c>
      <c r="AP21" s="498">
        <v>10976.895</v>
      </c>
      <c r="AQ21" s="498">
        <v>7453.0029999999997</v>
      </c>
      <c r="AR21" s="498">
        <v>3912.518</v>
      </c>
      <c r="AS21" s="498">
        <v>3841.83</v>
      </c>
      <c r="AT21" s="498">
        <v>23405.129000000001</v>
      </c>
      <c r="AU21" s="498">
        <v>16037.481</v>
      </c>
      <c r="AV21" s="498">
        <v>9187.8850000000002</v>
      </c>
      <c r="AW21" s="498">
        <v>2698.4850000000001</v>
      </c>
      <c r="AX21" s="498">
        <v>2550.645</v>
      </c>
      <c r="AZ21" s="498">
        <v>13878.894</v>
      </c>
      <c r="BB21" s="494">
        <f t="shared" si="2"/>
        <v>0.51286266353834931</v>
      </c>
      <c r="BC21" s="499">
        <f t="shared" si="0"/>
        <v>1.9498397350682266</v>
      </c>
      <c r="BE21" s="494">
        <f t="shared" si="1"/>
        <v>27061.618999999999</v>
      </c>
    </row>
    <row r="22" spans="1:57" ht="15.5">
      <c r="A22" s="497" t="s">
        <v>1578</v>
      </c>
      <c r="B22" s="497" t="s">
        <v>1560</v>
      </c>
      <c r="C22" s="498">
        <v>9169.1329999999998</v>
      </c>
      <c r="D22" s="498">
        <v>46459.373</v>
      </c>
      <c r="E22" s="498">
        <v>77188.067999999999</v>
      </c>
      <c r="F22" s="495">
        <v>154418.71400000001</v>
      </c>
      <c r="G22" s="495">
        <v>246860.5</v>
      </c>
      <c r="H22" s="495">
        <v>179988.13200000001</v>
      </c>
      <c r="I22" s="495">
        <v>38039.324000000001</v>
      </c>
      <c r="J22" s="495">
        <v>306059.14</v>
      </c>
      <c r="K22" s="495">
        <v>546148.96799999999</v>
      </c>
      <c r="L22" s="495">
        <v>518131.81199999998</v>
      </c>
      <c r="M22" s="495">
        <v>235705.64799999999</v>
      </c>
      <c r="N22" s="495">
        <v>32632.308000000001</v>
      </c>
      <c r="O22" s="495">
        <v>3715.2539999999999</v>
      </c>
      <c r="P22" s="495">
        <v>437175.32799999998</v>
      </c>
      <c r="Q22" s="495">
        <v>603219.57799999998</v>
      </c>
      <c r="R22" s="495">
        <v>542272.32799999998</v>
      </c>
      <c r="S22" s="495">
        <v>338626.77299999999</v>
      </c>
      <c r="T22" s="495">
        <v>41086.091999999997</v>
      </c>
      <c r="U22" s="495">
        <v>139079.40599999999</v>
      </c>
      <c r="V22" s="495">
        <v>422755.57799999998</v>
      </c>
      <c r="W22" s="495">
        <v>707225.70299999998</v>
      </c>
      <c r="X22" s="495">
        <v>495466.07799999998</v>
      </c>
      <c r="Y22" s="495">
        <v>212292.054</v>
      </c>
      <c r="Z22" s="495">
        <v>40445.745999999999</v>
      </c>
      <c r="AA22" s="495">
        <v>4192.0519999999997</v>
      </c>
      <c r="AB22" s="498">
        <v>3324.66</v>
      </c>
      <c r="AC22" s="498">
        <v>17564.124</v>
      </c>
      <c r="AD22" s="498">
        <v>44923.773999999998</v>
      </c>
      <c r="AE22" s="498">
        <v>85273.433000000005</v>
      </c>
      <c r="AF22" s="498">
        <v>50487.364999999998</v>
      </c>
      <c r="AG22" s="498">
        <v>33990.800999999999</v>
      </c>
      <c r="AH22" s="498">
        <v>29052.080000000002</v>
      </c>
      <c r="AI22" s="498">
        <v>15529.858</v>
      </c>
      <c r="AJ22" s="498">
        <v>4038.7829999999999</v>
      </c>
      <c r="AK22" s="498">
        <v>6616.0749999999998</v>
      </c>
      <c r="AL22" s="498">
        <v>9696.1039999999994</v>
      </c>
      <c r="AM22" s="498">
        <v>11369.853999999999</v>
      </c>
      <c r="AN22" s="498">
        <v>9481.0390000000007</v>
      </c>
      <c r="AO22" s="498">
        <v>9752.6610000000001</v>
      </c>
      <c r="AP22" s="498">
        <v>10502.194</v>
      </c>
      <c r="AQ22" s="498">
        <v>6663.4660000000003</v>
      </c>
      <c r="AR22" s="498">
        <v>3708.7829999999999</v>
      </c>
      <c r="AS22" s="498">
        <v>2114.5610000000001</v>
      </c>
      <c r="AT22" s="498">
        <v>3341.1260000000002</v>
      </c>
      <c r="AU22" s="498">
        <v>2765.44</v>
      </c>
      <c r="AV22" s="498">
        <v>2428.759</v>
      </c>
      <c r="AW22" s="498">
        <v>1490.346</v>
      </c>
      <c r="AX22" s="498">
        <v>2130.4250000000002</v>
      </c>
      <c r="AZ22" s="498">
        <v>27908.296999999999</v>
      </c>
      <c r="BB22" s="494">
        <f t="shared" si="2"/>
        <v>1.0312870416215674</v>
      </c>
      <c r="BC22" s="499">
        <f t="shared" si="0"/>
        <v>0.96966214025886288</v>
      </c>
      <c r="BE22" s="494">
        <f t="shared" si="1"/>
        <v>27061.619000000002</v>
      </c>
    </row>
    <row r="24" spans="1:57" ht="15.5">
      <c r="B24" s="497" t="s">
        <v>1559</v>
      </c>
      <c r="C24" s="494">
        <f>C3*$BC3</f>
        <v>7907.4189999999999</v>
      </c>
      <c r="D24" s="494">
        <f t="shared" ref="D24:AX24" si="3">D3*$BC3</f>
        <v>46396.718999999997</v>
      </c>
      <c r="E24" s="494">
        <f t="shared" si="3"/>
        <v>68116.156000000003</v>
      </c>
      <c r="F24" s="495">
        <f t="shared" si="3"/>
        <v>152079.17499999999</v>
      </c>
      <c r="G24" s="495">
        <f t="shared" si="3"/>
        <v>267345.82</v>
      </c>
      <c r="H24" s="495">
        <f t="shared" si="3"/>
        <v>218951.359</v>
      </c>
      <c r="I24" s="495">
        <f t="shared" si="3"/>
        <v>32253.243999999999</v>
      </c>
      <c r="J24" s="495">
        <f t="shared" si="3"/>
        <v>275204.94500000001</v>
      </c>
      <c r="K24" s="495">
        <f t="shared" si="3"/>
        <v>549129.65599999996</v>
      </c>
      <c r="L24" s="495">
        <f t="shared" si="3"/>
        <v>579125.60900000005</v>
      </c>
      <c r="M24" s="495">
        <f t="shared" si="3"/>
        <v>270797.43699999998</v>
      </c>
      <c r="N24" s="495">
        <f t="shared" si="3"/>
        <v>36275.413</v>
      </c>
      <c r="O24" s="495">
        <f t="shared" si="3"/>
        <v>4015.2260000000001</v>
      </c>
      <c r="P24" s="495">
        <f t="shared" si="3"/>
        <v>426396.95299999998</v>
      </c>
      <c r="Q24" s="495">
        <f t="shared" si="3"/>
        <v>573003.81200000003</v>
      </c>
      <c r="R24" s="495">
        <f t="shared" si="3"/>
        <v>581029.64</v>
      </c>
      <c r="S24" s="495">
        <f t="shared" si="3"/>
        <v>370654.56199999998</v>
      </c>
      <c r="T24" s="495">
        <f t="shared" si="3"/>
        <v>43862.233</v>
      </c>
      <c r="U24" s="495">
        <f t="shared" si="3"/>
        <v>140206.992</v>
      </c>
      <c r="V24" s="495">
        <f t="shared" si="3"/>
        <v>422101.92099999997</v>
      </c>
      <c r="W24" s="495">
        <f t="shared" si="3"/>
        <v>732529.75</v>
      </c>
      <c r="X24" s="495">
        <f t="shared" si="3"/>
        <v>454181.53100000002</v>
      </c>
      <c r="Y24" s="495">
        <f t="shared" si="3"/>
        <v>190821.00700000001</v>
      </c>
      <c r="Z24" s="495">
        <f t="shared" si="3"/>
        <v>37280.025999999998</v>
      </c>
      <c r="AA24" s="495">
        <f t="shared" si="3"/>
        <v>4226.2</v>
      </c>
      <c r="AB24" s="494">
        <f t="shared" si="3"/>
        <v>2548.9929999999999</v>
      </c>
      <c r="AC24" s="494">
        <f t="shared" si="3"/>
        <v>14156.916999999999</v>
      </c>
      <c r="AD24" s="494">
        <f t="shared" si="3"/>
        <v>31352.641</v>
      </c>
      <c r="AE24" s="494">
        <f t="shared" si="3"/>
        <v>62863.146000000001</v>
      </c>
      <c r="AF24" s="494">
        <f t="shared" si="3"/>
        <v>37148.26</v>
      </c>
      <c r="AG24" s="494">
        <f t="shared" si="3"/>
        <v>25410.406999999999</v>
      </c>
      <c r="AH24" s="494">
        <f t="shared" si="3"/>
        <v>24210.370999999999</v>
      </c>
      <c r="AI24" s="494">
        <f t="shared" si="3"/>
        <v>14814.545</v>
      </c>
      <c r="AJ24" s="494">
        <f t="shared" si="3"/>
        <v>3610.2730000000001</v>
      </c>
      <c r="AK24" s="494">
        <f t="shared" si="3"/>
        <v>5453.049</v>
      </c>
      <c r="AL24" s="494">
        <f t="shared" si="3"/>
        <v>7802.8360000000002</v>
      </c>
      <c r="AM24" s="494">
        <f t="shared" si="3"/>
        <v>8931.7970000000005</v>
      </c>
      <c r="AN24" s="494">
        <f t="shared" si="3"/>
        <v>5794.3969999999999</v>
      </c>
      <c r="AO24" s="494">
        <f t="shared" si="3"/>
        <v>5373.9979999999996</v>
      </c>
      <c r="AP24" s="494">
        <f t="shared" si="3"/>
        <v>6993.03</v>
      </c>
      <c r="AQ24" s="494">
        <f t="shared" si="3"/>
        <v>4779.884</v>
      </c>
      <c r="AR24" s="494">
        <f t="shared" si="3"/>
        <v>2855.9839999999999</v>
      </c>
      <c r="AS24" s="494">
        <f t="shared" si="3"/>
        <v>1858.0260000000001</v>
      </c>
      <c r="AT24" s="494">
        <f t="shared" si="3"/>
        <v>2578.0360000000001</v>
      </c>
      <c r="AU24" s="494">
        <f t="shared" si="3"/>
        <v>2334.9290000000001</v>
      </c>
      <c r="AV24" s="494">
        <f t="shared" si="3"/>
        <v>1983.5429999999999</v>
      </c>
      <c r="AW24" s="494">
        <f t="shared" si="3"/>
        <v>978.12199999999996</v>
      </c>
      <c r="AX24" s="494">
        <f t="shared" si="3"/>
        <v>1168.566</v>
      </c>
      <c r="AZ24" s="500">
        <v>79</v>
      </c>
      <c r="BD24" s="501"/>
      <c r="BE24" s="502"/>
    </row>
    <row r="25" spans="1:57" ht="15.5">
      <c r="B25" s="497" t="s">
        <v>1561</v>
      </c>
      <c r="C25" s="494">
        <f t="shared" ref="C25:AX30" si="4">C4*$BC4</f>
        <v>10759.47614943677</v>
      </c>
      <c r="D25" s="494">
        <f t="shared" si="4"/>
        <v>96576.278442048482</v>
      </c>
      <c r="E25" s="494">
        <f t="shared" si="4"/>
        <v>129100.02898954897</v>
      </c>
      <c r="F25" s="495">
        <f t="shared" si="4"/>
        <v>260599.46621911871</v>
      </c>
      <c r="G25" s="495">
        <f t="shared" si="4"/>
        <v>507890.59867834701</v>
      </c>
      <c r="H25" s="495">
        <f t="shared" si="4"/>
        <v>412936.28948106407</v>
      </c>
      <c r="I25" s="495">
        <f t="shared" si="4"/>
        <v>101902.09170242776</v>
      </c>
      <c r="J25" s="495">
        <f t="shared" si="4"/>
        <v>548772.32809928211</v>
      </c>
      <c r="K25" s="495">
        <f t="shared" si="4"/>
        <v>1161824.3496770514</v>
      </c>
      <c r="L25" s="495">
        <f t="shared" si="4"/>
        <v>1119405.8999793858</v>
      </c>
      <c r="M25" s="495">
        <f t="shared" si="4"/>
        <v>569980.99083803163</v>
      </c>
      <c r="N25" s="495">
        <f t="shared" si="4"/>
        <v>86236.929840962504</v>
      </c>
      <c r="O25" s="495">
        <f t="shared" si="4"/>
        <v>8152.3089064352544</v>
      </c>
      <c r="P25" s="495">
        <f t="shared" si="4"/>
        <v>1094920.3655722775</v>
      </c>
      <c r="Q25" s="495">
        <f t="shared" si="4"/>
        <v>1321109.8219805816</v>
      </c>
      <c r="R25" s="495">
        <f t="shared" si="4"/>
        <v>905482.63842026319</v>
      </c>
      <c r="S25" s="495">
        <f t="shared" si="4"/>
        <v>788967.55066037818</v>
      </c>
      <c r="T25" s="495">
        <f t="shared" si="4"/>
        <v>109794.55952982276</v>
      </c>
      <c r="U25" s="495">
        <f t="shared" si="4"/>
        <v>361255.53365346312</v>
      </c>
      <c r="V25" s="495">
        <f t="shared" si="4"/>
        <v>981630.351456056</v>
      </c>
      <c r="W25" s="495">
        <f t="shared" si="4"/>
        <v>1564702.7063559212</v>
      </c>
      <c r="X25" s="495">
        <f t="shared" si="4"/>
        <v>1059663.2762408496</v>
      </c>
      <c r="Y25" s="495">
        <f t="shared" si="4"/>
        <v>417476.5892565687</v>
      </c>
      <c r="Z25" s="495">
        <f t="shared" si="4"/>
        <v>78128.654888604462</v>
      </c>
      <c r="AA25" s="495">
        <f t="shared" si="4"/>
        <v>8685.6159417598938</v>
      </c>
      <c r="AB25" s="494">
        <f t="shared" si="4"/>
        <v>10107.422460108115</v>
      </c>
      <c r="AC25" s="494">
        <f t="shared" si="4"/>
        <v>46918.652686734524</v>
      </c>
      <c r="AD25" s="494">
        <f t="shared" si="4"/>
        <v>86850.475993259402</v>
      </c>
      <c r="AE25" s="494">
        <f t="shared" si="4"/>
        <v>166715.04067949433</v>
      </c>
      <c r="AF25" s="494">
        <f t="shared" si="4"/>
        <v>78049.918726951</v>
      </c>
      <c r="AG25" s="494">
        <f t="shared" si="4"/>
        <v>48888.679536286058</v>
      </c>
      <c r="AH25" s="494">
        <f t="shared" si="4"/>
        <v>40704.239266898825</v>
      </c>
      <c r="AI25" s="494">
        <f t="shared" si="4"/>
        <v>22899.290913652971</v>
      </c>
      <c r="AJ25" s="494">
        <f t="shared" si="4"/>
        <v>7328.7768843455087</v>
      </c>
      <c r="AK25" s="494">
        <f t="shared" si="4"/>
        <v>17085.478608313253</v>
      </c>
      <c r="AL25" s="494">
        <f t="shared" si="4"/>
        <v>26980.296412845761</v>
      </c>
      <c r="AM25" s="494">
        <f t="shared" si="4"/>
        <v>26777.272797795278</v>
      </c>
      <c r="AN25" s="494">
        <f t="shared" si="4"/>
        <v>15082.151830071427</v>
      </c>
      <c r="AO25" s="494">
        <f t="shared" si="4"/>
        <v>11380.456776887206</v>
      </c>
      <c r="AP25" s="494">
        <f t="shared" si="4"/>
        <v>14627.443125569576</v>
      </c>
      <c r="AQ25" s="494">
        <f t="shared" si="4"/>
        <v>9788.6569031622621</v>
      </c>
      <c r="AR25" s="494">
        <f t="shared" si="4"/>
        <v>5306.4186647103234</v>
      </c>
      <c r="AS25" s="494">
        <f t="shared" si="4"/>
        <v>3544.4288768588262</v>
      </c>
      <c r="AT25" s="494">
        <f t="shared" si="4"/>
        <v>11898.772611950611</v>
      </c>
      <c r="AU25" s="494">
        <f t="shared" si="4"/>
        <v>8802.9267580669984</v>
      </c>
      <c r="AV25" s="494">
        <f t="shared" si="4"/>
        <v>6085.8963577305012</v>
      </c>
      <c r="AW25" s="494">
        <f t="shared" si="4"/>
        <v>2521.5527236330545</v>
      </c>
      <c r="AX25" s="494">
        <f t="shared" si="4"/>
        <v>3095.3352805456461</v>
      </c>
      <c r="AZ25" s="500">
        <v>88.2</v>
      </c>
      <c r="BD25" s="501"/>
      <c r="BE25" s="502"/>
    </row>
    <row r="26" spans="1:57" ht="15.5">
      <c r="B26" s="497" t="s">
        <v>1562</v>
      </c>
      <c r="C26" s="494">
        <f t="shared" si="4"/>
        <v>10575.652713506148</v>
      </c>
      <c r="D26" s="494">
        <f t="shared" si="4"/>
        <v>153382.75684347283</v>
      </c>
      <c r="E26" s="494">
        <f t="shared" si="4"/>
        <v>161326.36637513823</v>
      </c>
      <c r="F26" s="495">
        <f t="shared" si="4"/>
        <v>410544.68454210379</v>
      </c>
      <c r="G26" s="495">
        <f t="shared" si="4"/>
        <v>853079.83471547847</v>
      </c>
      <c r="H26" s="495">
        <f t="shared" si="4"/>
        <v>925948.367470011</v>
      </c>
      <c r="I26" s="495">
        <f t="shared" si="4"/>
        <v>260632.4739766006</v>
      </c>
      <c r="J26" s="495">
        <f t="shared" si="4"/>
        <v>798077.97905266099</v>
      </c>
      <c r="K26" s="495">
        <f t="shared" si="4"/>
        <v>1939677.6722531</v>
      </c>
      <c r="L26" s="495">
        <f t="shared" si="4"/>
        <v>2142405.1466304203</v>
      </c>
      <c r="M26" s="495">
        <f t="shared" si="4"/>
        <v>1330585.663217433</v>
      </c>
      <c r="N26" s="495">
        <f t="shared" si="4"/>
        <v>226679.94399058176</v>
      </c>
      <c r="O26" s="495">
        <f t="shared" si="4"/>
        <v>22102.151319329831</v>
      </c>
      <c r="P26" s="495">
        <f t="shared" si="4"/>
        <v>1756560.5589753075</v>
      </c>
      <c r="Q26" s="495">
        <f t="shared" si="4"/>
        <v>2358655.7481210553</v>
      </c>
      <c r="R26" s="495">
        <f t="shared" si="4"/>
        <v>2190278.5317304162</v>
      </c>
      <c r="S26" s="495">
        <f t="shared" si="4"/>
        <v>1478463.0821109223</v>
      </c>
      <c r="T26" s="495">
        <f t="shared" si="4"/>
        <v>208344.77228287686</v>
      </c>
      <c r="U26" s="495">
        <f t="shared" si="4"/>
        <v>669715.79234055418</v>
      </c>
      <c r="V26" s="495">
        <f t="shared" si="4"/>
        <v>1890221.4349528896</v>
      </c>
      <c r="W26" s="495">
        <f t="shared" si="4"/>
        <v>2661819.0168083063</v>
      </c>
      <c r="X26" s="495">
        <f t="shared" si="4"/>
        <v>1939607.3907758801</v>
      </c>
      <c r="Y26" s="495">
        <f t="shared" si="4"/>
        <v>767822.13945123716</v>
      </c>
      <c r="Z26" s="495">
        <f t="shared" si="4"/>
        <v>139721.68156162274</v>
      </c>
      <c r="AA26" s="495">
        <f t="shared" si="4"/>
        <v>17261.458777175019</v>
      </c>
      <c r="AB26" s="494">
        <f t="shared" si="4"/>
        <v>15018.116617270834</v>
      </c>
      <c r="AC26" s="494">
        <f t="shared" si="4"/>
        <v>77912.133922874069</v>
      </c>
      <c r="AD26" s="494">
        <f t="shared" si="4"/>
        <v>125624.38962256673</v>
      </c>
      <c r="AE26" s="494">
        <f t="shared" si="4"/>
        <v>339837.89929757064</v>
      </c>
      <c r="AF26" s="494">
        <f t="shared" si="4"/>
        <v>136914.3252771578</v>
      </c>
      <c r="AG26" s="494">
        <f t="shared" si="4"/>
        <v>68440.76559051279</v>
      </c>
      <c r="AH26" s="494">
        <f t="shared" si="4"/>
        <v>56582.293022226186</v>
      </c>
      <c r="AI26" s="494">
        <f t="shared" si="4"/>
        <v>42478.388945250721</v>
      </c>
      <c r="AJ26" s="494">
        <f t="shared" si="4"/>
        <v>12910.374433461893</v>
      </c>
      <c r="AK26" s="494">
        <f t="shared" si="4"/>
        <v>30480.753038216077</v>
      </c>
      <c r="AL26" s="494">
        <f t="shared" si="4"/>
        <v>53388.080170612368</v>
      </c>
      <c r="AM26" s="494">
        <f t="shared" si="4"/>
        <v>50196.948643467345</v>
      </c>
      <c r="AN26" s="494">
        <f t="shared" si="4"/>
        <v>23328.290613496854</v>
      </c>
      <c r="AO26" s="494">
        <f t="shared" si="4"/>
        <v>15629.065141348536</v>
      </c>
      <c r="AP26" s="494">
        <f t="shared" si="4"/>
        <v>17954.849780375163</v>
      </c>
      <c r="AQ26" s="494">
        <f t="shared" si="4"/>
        <v>13244.178901054422</v>
      </c>
      <c r="AR26" s="494">
        <f t="shared" si="4"/>
        <v>7294.3862458007334</v>
      </c>
      <c r="AS26" s="494">
        <f t="shared" si="4"/>
        <v>5712.910411847748</v>
      </c>
      <c r="AT26" s="494">
        <f t="shared" si="4"/>
        <v>24006.47958933785</v>
      </c>
      <c r="AU26" s="494">
        <f t="shared" si="4"/>
        <v>18177.371625791449</v>
      </c>
      <c r="AV26" s="494">
        <f t="shared" si="4"/>
        <v>11408.895238585192</v>
      </c>
      <c r="AW26" s="494">
        <f t="shared" si="4"/>
        <v>3474.8489724994997</v>
      </c>
      <c r="AX26" s="494">
        <f t="shared" si="4"/>
        <v>3328.8720007711545</v>
      </c>
      <c r="AZ26" s="500">
        <v>65.8</v>
      </c>
      <c r="BD26" s="501"/>
      <c r="BE26" s="502"/>
    </row>
    <row r="27" spans="1:57" ht="15.5">
      <c r="B27" s="497" t="s">
        <v>1563</v>
      </c>
      <c r="C27" s="494">
        <f t="shared" si="4"/>
        <v>11978.35376001067</v>
      </c>
      <c r="D27" s="494">
        <f t="shared" si="4"/>
        <v>115605.1568913285</v>
      </c>
      <c r="E27" s="494">
        <f t="shared" si="4"/>
        <v>220991.33145863708</v>
      </c>
      <c r="F27" s="495">
        <f t="shared" si="4"/>
        <v>354571.66716461832</v>
      </c>
      <c r="G27" s="495">
        <f t="shared" si="4"/>
        <v>550399.87611642224</v>
      </c>
      <c r="H27" s="495">
        <f t="shared" si="4"/>
        <v>597918.27327185054</v>
      </c>
      <c r="I27" s="495">
        <f t="shared" si="4"/>
        <v>150630.08695555871</v>
      </c>
      <c r="J27" s="495">
        <f t="shared" si="4"/>
        <v>819783.13933669496</v>
      </c>
      <c r="K27" s="495">
        <f t="shared" si="4"/>
        <v>1721145.1936212615</v>
      </c>
      <c r="L27" s="495">
        <f t="shared" si="4"/>
        <v>1549204.3058319895</v>
      </c>
      <c r="M27" s="495">
        <f t="shared" si="4"/>
        <v>882863.9417079041</v>
      </c>
      <c r="N27" s="495">
        <f t="shared" si="4"/>
        <v>192823.09017798794</v>
      </c>
      <c r="O27" s="495">
        <f t="shared" si="4"/>
        <v>16086.723291135811</v>
      </c>
      <c r="P27" s="495">
        <f t="shared" si="4"/>
        <v>1540219.4827024059</v>
      </c>
      <c r="Q27" s="495">
        <f t="shared" si="4"/>
        <v>1957821.5234569423</v>
      </c>
      <c r="R27" s="495">
        <f t="shared" si="4"/>
        <v>1937984.657730001</v>
      </c>
      <c r="S27" s="495">
        <f t="shared" si="4"/>
        <v>1378308.7969855564</v>
      </c>
      <c r="T27" s="495">
        <f t="shared" si="4"/>
        <v>214230.38736085917</v>
      </c>
      <c r="U27" s="495">
        <f t="shared" si="4"/>
        <v>582333.16312485421</v>
      </c>
      <c r="V27" s="495">
        <f t="shared" si="4"/>
        <v>1406632.1189440559</v>
      </c>
      <c r="W27" s="495">
        <f t="shared" si="4"/>
        <v>2377734.4388808287</v>
      </c>
      <c r="X27" s="495">
        <f t="shared" si="4"/>
        <v>2225743.5578130721</v>
      </c>
      <c r="Y27" s="495">
        <f t="shared" si="4"/>
        <v>1103825.2708369209</v>
      </c>
      <c r="Z27" s="495">
        <f t="shared" si="4"/>
        <v>234041.20638658569</v>
      </c>
      <c r="AA27" s="495">
        <f t="shared" si="4"/>
        <v>20666.42176302211</v>
      </c>
      <c r="AB27" s="494">
        <f t="shared" si="4"/>
        <v>17903.562522543751</v>
      </c>
      <c r="AC27" s="494">
        <f t="shared" si="4"/>
        <v>95018.627547146505</v>
      </c>
      <c r="AD27" s="494">
        <f t="shared" si="4"/>
        <v>169259.77193864519</v>
      </c>
      <c r="AE27" s="494">
        <f t="shared" si="4"/>
        <v>365577.1853253704</v>
      </c>
      <c r="AF27" s="494">
        <f t="shared" si="4"/>
        <v>159146.41867354608</v>
      </c>
      <c r="AG27" s="494">
        <f t="shared" si="4"/>
        <v>66115.77157600889</v>
      </c>
      <c r="AH27" s="494">
        <f t="shared" si="4"/>
        <v>52077.41548926133</v>
      </c>
      <c r="AI27" s="494">
        <f t="shared" si="4"/>
        <v>43069.007355950635</v>
      </c>
      <c r="AJ27" s="494">
        <f t="shared" si="4"/>
        <v>15078.244755164338</v>
      </c>
      <c r="AK27" s="494">
        <f t="shared" si="4"/>
        <v>32802.529303689291</v>
      </c>
      <c r="AL27" s="494">
        <f t="shared" si="4"/>
        <v>57954.849781725541</v>
      </c>
      <c r="AM27" s="494">
        <f t="shared" si="4"/>
        <v>60215.456964212834</v>
      </c>
      <c r="AN27" s="494">
        <f t="shared" si="4"/>
        <v>27805.692121038344</v>
      </c>
      <c r="AO27" s="494">
        <f t="shared" si="4"/>
        <v>15708.091667659543</v>
      </c>
      <c r="AP27" s="494">
        <f t="shared" si="4"/>
        <v>18033.309013401453</v>
      </c>
      <c r="AQ27" s="494">
        <f t="shared" si="4"/>
        <v>13158.184919502102</v>
      </c>
      <c r="AR27" s="494">
        <f t="shared" si="4"/>
        <v>8741.65063846269</v>
      </c>
      <c r="AS27" s="494">
        <f t="shared" si="4"/>
        <v>7438.5545185847441</v>
      </c>
      <c r="AT27" s="494">
        <f t="shared" si="4"/>
        <v>24888.261141439467</v>
      </c>
      <c r="AU27" s="494">
        <f t="shared" si="4"/>
        <v>18146.238602657293</v>
      </c>
      <c r="AV27" s="494">
        <f t="shared" si="4"/>
        <v>12788.579520146623</v>
      </c>
      <c r="AW27" s="494">
        <f t="shared" si="4"/>
        <v>3642.7281764165032</v>
      </c>
      <c r="AX27" s="494">
        <f t="shared" si="4"/>
        <v>3823.8414617936578</v>
      </c>
      <c r="AZ27" s="500">
        <v>121.5</v>
      </c>
      <c r="BD27" s="501"/>
      <c r="BE27" s="502"/>
    </row>
    <row r="28" spans="1:57" ht="15.5">
      <c r="B28" s="497" t="s">
        <v>1564</v>
      </c>
      <c r="C28" s="494">
        <f t="shared" si="4"/>
        <v>4886.3801542002893</v>
      </c>
      <c r="D28" s="494">
        <f t="shared" si="4"/>
        <v>35955.935964315577</v>
      </c>
      <c r="E28" s="494">
        <f t="shared" si="4"/>
        <v>43103.112943825188</v>
      </c>
      <c r="F28" s="495">
        <f t="shared" si="4"/>
        <v>85950.923136217563</v>
      </c>
      <c r="G28" s="495">
        <f t="shared" si="4"/>
        <v>258032.95052103914</v>
      </c>
      <c r="H28" s="495">
        <f t="shared" si="4"/>
        <v>248903.75558272732</v>
      </c>
      <c r="I28" s="495">
        <f t="shared" si="4"/>
        <v>44154.113879180717</v>
      </c>
      <c r="J28" s="495">
        <f t="shared" si="4"/>
        <v>274248.02988641046</v>
      </c>
      <c r="K28" s="495">
        <f t="shared" si="4"/>
        <v>629798.47954959667</v>
      </c>
      <c r="L28" s="495">
        <f t="shared" si="4"/>
        <v>706456.63911610807</v>
      </c>
      <c r="M28" s="495">
        <f t="shared" si="4"/>
        <v>359428.07388530753</v>
      </c>
      <c r="N28" s="495">
        <f t="shared" si="4"/>
        <v>51759.631352808814</v>
      </c>
      <c r="O28" s="495">
        <f t="shared" si="4"/>
        <v>5034.5645564229562</v>
      </c>
      <c r="P28" s="495">
        <f t="shared" si="4"/>
        <v>586300.72372264159</v>
      </c>
      <c r="Q28" s="495">
        <f t="shared" si="4"/>
        <v>841466.10494247486</v>
      </c>
      <c r="R28" s="495">
        <f t="shared" si="4"/>
        <v>789867.47103771206</v>
      </c>
      <c r="S28" s="495">
        <f t="shared" si="4"/>
        <v>549998.50112793187</v>
      </c>
      <c r="T28" s="495">
        <f t="shared" si="4"/>
        <v>62777.83686359931</v>
      </c>
      <c r="U28" s="495">
        <f t="shared" si="4"/>
        <v>223601.16360151288</v>
      </c>
      <c r="V28" s="495">
        <f t="shared" si="4"/>
        <v>660384.70326354355</v>
      </c>
      <c r="W28" s="495">
        <f t="shared" si="4"/>
        <v>1103862.2850122673</v>
      </c>
      <c r="X28" s="495">
        <f t="shared" si="4"/>
        <v>747613.18942266016</v>
      </c>
      <c r="Y28" s="495">
        <f t="shared" si="4"/>
        <v>299718.76482604339</v>
      </c>
      <c r="Z28" s="495">
        <f t="shared" si="4"/>
        <v>54057.940231971304</v>
      </c>
      <c r="AA28" s="495">
        <f t="shared" si="4"/>
        <v>5273.6963973261536</v>
      </c>
      <c r="AB28" s="494">
        <f t="shared" si="4"/>
        <v>4239.163253612176</v>
      </c>
      <c r="AC28" s="494">
        <f t="shared" si="4"/>
        <v>25635.164204719957</v>
      </c>
      <c r="AD28" s="494">
        <f t="shared" si="4"/>
        <v>65975.898076981335</v>
      </c>
      <c r="AE28" s="494">
        <f t="shared" si="4"/>
        <v>122472.83239488606</v>
      </c>
      <c r="AF28" s="494">
        <f t="shared" si="4"/>
        <v>52202.5854742097</v>
      </c>
      <c r="AG28" s="494">
        <f t="shared" si="4"/>
        <v>40659.176912739851</v>
      </c>
      <c r="AH28" s="494">
        <f t="shared" si="4"/>
        <v>29366.453904759979</v>
      </c>
      <c r="AI28" s="494">
        <f t="shared" si="4"/>
        <v>20232.708218429274</v>
      </c>
      <c r="AJ28" s="494">
        <f t="shared" si="4"/>
        <v>4805.4698693578994</v>
      </c>
      <c r="AK28" s="494">
        <f t="shared" si="4"/>
        <v>8745.0297077096311</v>
      </c>
      <c r="AL28" s="494">
        <f t="shared" si="4"/>
        <v>14301.51983307814</v>
      </c>
      <c r="AM28" s="494">
        <f t="shared" si="4"/>
        <v>14787.357734443975</v>
      </c>
      <c r="AN28" s="494">
        <f t="shared" si="4"/>
        <v>7753.7479620883596</v>
      </c>
      <c r="AO28" s="494">
        <f t="shared" si="4"/>
        <v>5398.8430396181384</v>
      </c>
      <c r="AP28" s="494">
        <f t="shared" si="4"/>
        <v>7588.581317199877</v>
      </c>
      <c r="AQ28" s="494">
        <f t="shared" si="4"/>
        <v>6472.8442228504882</v>
      </c>
      <c r="AR28" s="494">
        <f t="shared" si="4"/>
        <v>3479.1947650981342</v>
      </c>
      <c r="AS28" s="494">
        <f t="shared" si="4"/>
        <v>2224.40370243394</v>
      </c>
      <c r="AT28" s="494">
        <f t="shared" si="4"/>
        <v>5752.0318879213537</v>
      </c>
      <c r="AU28" s="494">
        <f t="shared" si="4"/>
        <v>4058.2629815647069</v>
      </c>
      <c r="AV28" s="494">
        <f t="shared" si="4"/>
        <v>2718.898314056119</v>
      </c>
      <c r="AW28" s="494">
        <f t="shared" si="4"/>
        <v>1120.8226570789122</v>
      </c>
      <c r="AX28" s="494">
        <f t="shared" si="4"/>
        <v>1286.490891716059</v>
      </c>
      <c r="AZ28" s="500">
        <v>59.2</v>
      </c>
      <c r="BD28" s="501"/>
      <c r="BE28" s="502"/>
    </row>
    <row r="29" spans="1:57" ht="15.5">
      <c r="B29" s="497" t="s">
        <v>1565</v>
      </c>
      <c r="C29" s="494">
        <f t="shared" si="4"/>
        <v>9305.927014118055</v>
      </c>
      <c r="D29" s="494">
        <f t="shared" si="4"/>
        <v>89540.603435834229</v>
      </c>
      <c r="E29" s="494">
        <f t="shared" si="4"/>
        <v>118204.15526544355</v>
      </c>
      <c r="F29" s="495">
        <f t="shared" si="4"/>
        <v>286648.06501107069</v>
      </c>
      <c r="G29" s="495">
        <f t="shared" si="4"/>
        <v>482271.09770980338</v>
      </c>
      <c r="H29" s="495">
        <f t="shared" si="4"/>
        <v>513944.11426432338</v>
      </c>
      <c r="I29" s="495">
        <f t="shared" si="4"/>
        <v>111646.73246284861</v>
      </c>
      <c r="J29" s="495">
        <f t="shared" si="4"/>
        <v>483338.25036957959</v>
      </c>
      <c r="K29" s="495">
        <f t="shared" si="4"/>
        <v>1167751.169121014</v>
      </c>
      <c r="L29" s="495">
        <f t="shared" si="4"/>
        <v>1273933.1687172404</v>
      </c>
      <c r="M29" s="495">
        <f t="shared" si="4"/>
        <v>711021.33726462873</v>
      </c>
      <c r="N29" s="495">
        <f t="shared" si="4"/>
        <v>129505.74391902404</v>
      </c>
      <c r="O29" s="495">
        <f t="shared" si="4"/>
        <v>11523.516733406917</v>
      </c>
      <c r="P29" s="495">
        <f t="shared" si="4"/>
        <v>988253.2563378443</v>
      </c>
      <c r="Q29" s="495">
        <f t="shared" si="4"/>
        <v>1335481.0356468752</v>
      </c>
      <c r="R29" s="495">
        <f t="shared" si="4"/>
        <v>1255642.4498425252</v>
      </c>
      <c r="S29" s="495">
        <f t="shared" si="4"/>
        <v>811221.23425112211</v>
      </c>
      <c r="T29" s="495">
        <f t="shared" si="4"/>
        <v>121693.70540940172</v>
      </c>
      <c r="U29" s="495">
        <f t="shared" si="4"/>
        <v>335815.17578398448</v>
      </c>
      <c r="V29" s="495">
        <f t="shared" si="4"/>
        <v>951116.9326797676</v>
      </c>
      <c r="W29" s="495">
        <f t="shared" si="4"/>
        <v>1577289.9097880793</v>
      </c>
      <c r="X29" s="495">
        <f t="shared" si="4"/>
        <v>1062760.8446113341</v>
      </c>
      <c r="Y29" s="495">
        <f t="shared" si="4"/>
        <v>373434.40911177249</v>
      </c>
      <c r="Z29" s="495">
        <f t="shared" si="4"/>
        <v>74491.598650657426</v>
      </c>
      <c r="AA29" s="495">
        <f t="shared" si="4"/>
        <v>10645.334710349549</v>
      </c>
      <c r="AB29" s="494">
        <f t="shared" si="4"/>
        <v>7325.9859621966561</v>
      </c>
      <c r="AC29" s="494">
        <f t="shared" si="4"/>
        <v>42907.534833905229</v>
      </c>
      <c r="AD29" s="494">
        <f t="shared" si="4"/>
        <v>110632.28096515403</v>
      </c>
      <c r="AE29" s="494">
        <f t="shared" si="4"/>
        <v>171339.28862940785</v>
      </c>
      <c r="AF29" s="494">
        <f t="shared" si="4"/>
        <v>82779.667213251014</v>
      </c>
      <c r="AG29" s="494">
        <f t="shared" si="4"/>
        <v>56563.219482060107</v>
      </c>
      <c r="AH29" s="494">
        <f t="shared" si="4"/>
        <v>51692.671513348963</v>
      </c>
      <c r="AI29" s="494">
        <f t="shared" si="4"/>
        <v>30928.537632581691</v>
      </c>
      <c r="AJ29" s="494">
        <f t="shared" si="4"/>
        <v>9932.7470087045203</v>
      </c>
      <c r="AK29" s="494">
        <f t="shared" si="4"/>
        <v>13567.338169638475</v>
      </c>
      <c r="AL29" s="494">
        <f t="shared" si="4"/>
        <v>23879.607189092596</v>
      </c>
      <c r="AM29" s="494">
        <f t="shared" si="4"/>
        <v>25273.563340421199</v>
      </c>
      <c r="AN29" s="494">
        <f t="shared" si="4"/>
        <v>14814.637852448239</v>
      </c>
      <c r="AO29" s="494">
        <f t="shared" si="4"/>
        <v>14723.258837880936</v>
      </c>
      <c r="AP29" s="494">
        <f t="shared" si="4"/>
        <v>18672.210918083201</v>
      </c>
      <c r="AQ29" s="494">
        <f t="shared" si="4"/>
        <v>12882.337123622468</v>
      </c>
      <c r="AR29" s="494">
        <f t="shared" si="4"/>
        <v>7555.4147955422604</v>
      </c>
      <c r="AS29" s="494">
        <f t="shared" si="4"/>
        <v>4711.8084681595656</v>
      </c>
      <c r="AT29" s="494">
        <f t="shared" si="4"/>
        <v>8799.5468047583818</v>
      </c>
      <c r="AU29" s="494">
        <f t="shared" si="4"/>
        <v>6696.7731652478697</v>
      </c>
      <c r="AV29" s="494">
        <f t="shared" si="4"/>
        <v>5142.2599754075054</v>
      </c>
      <c r="AW29" s="494">
        <f t="shared" si="4"/>
        <v>2475.1420390525482</v>
      </c>
      <c r="AX29" s="494">
        <f t="shared" si="4"/>
        <v>3400.5949266024495</v>
      </c>
      <c r="AZ29" s="500">
        <v>143.19999999999999</v>
      </c>
      <c r="BD29" s="501"/>
      <c r="BE29" s="502"/>
    </row>
    <row r="30" spans="1:57" ht="15.5">
      <c r="B30" s="497" t="s">
        <v>1566</v>
      </c>
      <c r="C30" s="494">
        <f t="shared" si="4"/>
        <v>12532.101023492756</v>
      </c>
      <c r="D30" s="494">
        <f t="shared" si="4"/>
        <v>126429.33516432588</v>
      </c>
      <c r="E30" s="494">
        <f t="shared" si="4"/>
        <v>199200.4371636326</v>
      </c>
      <c r="F30" s="495">
        <f t="shared" si="4"/>
        <v>389347.2206157365</v>
      </c>
      <c r="G30" s="495">
        <f t="shared" si="4"/>
        <v>754758.44677538553</v>
      </c>
      <c r="H30" s="495">
        <f t="shared" si="4"/>
        <v>646110.95547256956</v>
      </c>
      <c r="I30" s="495">
        <f t="shared" si="4"/>
        <v>154685.23563697073</v>
      </c>
      <c r="J30" s="495">
        <f t="shared" si="4"/>
        <v>956024.50657196972</v>
      </c>
      <c r="K30" s="495">
        <f t="shared" si="4"/>
        <v>1853288.573504847</v>
      </c>
      <c r="L30" s="495">
        <f t="shared" si="4"/>
        <v>1819049.8491948855</v>
      </c>
      <c r="M30" s="495">
        <f t="shared" si="4"/>
        <v>896105.81081613619</v>
      </c>
      <c r="N30" s="495">
        <f t="shared" si="4"/>
        <v>177409.0757463967</v>
      </c>
      <c r="O30" s="495">
        <f t="shared" si="4"/>
        <v>16281.991656376291</v>
      </c>
      <c r="P30" s="495">
        <f t="shared" si="4"/>
        <v>1999817.4492847801</v>
      </c>
      <c r="Q30" s="495">
        <f t="shared" si="4"/>
        <v>2249718.2547081872</v>
      </c>
      <c r="R30" s="495">
        <f t="shared" ref="R30:AX30" si="5">R9*$BC9</f>
        <v>2072680.9828677829</v>
      </c>
      <c r="S30" s="495">
        <f t="shared" si="5"/>
        <v>1371237.2972543996</v>
      </c>
      <c r="T30" s="495">
        <f t="shared" si="5"/>
        <v>190824.60715777133</v>
      </c>
      <c r="U30" s="495">
        <f t="shared" si="5"/>
        <v>863305.10809082445</v>
      </c>
      <c r="V30" s="495">
        <f t="shared" si="5"/>
        <v>1872066.2026696699</v>
      </c>
      <c r="W30" s="495">
        <f t="shared" si="5"/>
        <v>2828618.3902990893</v>
      </c>
      <c r="X30" s="495">
        <f t="shared" si="5"/>
        <v>2086059.5840105081</v>
      </c>
      <c r="Y30" s="495">
        <f t="shared" si="5"/>
        <v>863496.22600155487</v>
      </c>
      <c r="Z30" s="495">
        <f t="shared" si="5"/>
        <v>149001.27194324517</v>
      </c>
      <c r="AA30" s="495">
        <f t="shared" si="5"/>
        <v>15460.478313229496</v>
      </c>
      <c r="AB30" s="494">
        <f t="shared" si="5"/>
        <v>32089.790393679723</v>
      </c>
      <c r="AC30" s="494">
        <f t="shared" si="5"/>
        <v>171753.53546367725</v>
      </c>
      <c r="AD30" s="494">
        <f t="shared" si="5"/>
        <v>325727.18940471928</v>
      </c>
      <c r="AE30" s="494">
        <f t="shared" si="5"/>
        <v>504690.63072348601</v>
      </c>
      <c r="AF30" s="494">
        <f t="shared" si="5"/>
        <v>174736.68200421694</v>
      </c>
      <c r="AG30" s="494">
        <f t="shared" si="5"/>
        <v>66317.330388811213</v>
      </c>
      <c r="AH30" s="494">
        <f t="shared" si="5"/>
        <v>57682.849545765363</v>
      </c>
      <c r="AI30" s="494">
        <f t="shared" si="5"/>
        <v>39835.999396196908</v>
      </c>
      <c r="AJ30" s="494">
        <f t="shared" si="5"/>
        <v>13387.885818627135</v>
      </c>
      <c r="AK30" s="494">
        <f t="shared" si="5"/>
        <v>57239.093214367982</v>
      </c>
      <c r="AL30" s="494">
        <f t="shared" si="5"/>
        <v>104327.61748352855</v>
      </c>
      <c r="AM30" s="494">
        <f t="shared" si="5"/>
        <v>91982.889319891372</v>
      </c>
      <c r="AN30" s="494">
        <f t="shared" si="5"/>
        <v>35610.077210666212</v>
      </c>
      <c r="AO30" s="494">
        <f t="shared" si="5"/>
        <v>17373.216446237082</v>
      </c>
      <c r="AP30" s="494">
        <f t="shared" si="5"/>
        <v>21717.739817572117</v>
      </c>
      <c r="AQ30" s="494">
        <f t="shared" si="5"/>
        <v>14828.600111801577</v>
      </c>
      <c r="AR30" s="494">
        <f t="shared" si="5"/>
        <v>8830.231771464847</v>
      </c>
      <c r="AS30" s="494">
        <f t="shared" si="5"/>
        <v>7102.4533976586454</v>
      </c>
      <c r="AT30" s="494">
        <f t="shared" si="5"/>
        <v>44889.455814357774</v>
      </c>
      <c r="AU30" s="494">
        <f t="shared" si="5"/>
        <v>28198.01486502797</v>
      </c>
      <c r="AV30" s="494">
        <f t="shared" si="5"/>
        <v>15093.870029853611</v>
      </c>
      <c r="AW30" s="494">
        <f t="shared" si="5"/>
        <v>4524.299370072119</v>
      </c>
      <c r="AX30" s="494">
        <f t="shared" si="5"/>
        <v>5179.4070544829201</v>
      </c>
      <c r="AZ30" s="500">
        <v>132.69999999999999</v>
      </c>
      <c r="BD30" s="501"/>
      <c r="BE30" s="502"/>
    </row>
    <row r="31" spans="1:57" ht="15.5">
      <c r="B31" s="497" t="s">
        <v>1567</v>
      </c>
      <c r="C31" s="494">
        <f t="shared" ref="C31:AX36" si="6">C10*$BC10</f>
        <v>11007.218748747751</v>
      </c>
      <c r="D31" s="494">
        <f t="shared" si="6"/>
        <v>45938.637170464252</v>
      </c>
      <c r="E31" s="494">
        <f t="shared" si="6"/>
        <v>59932.794856873174</v>
      </c>
      <c r="F31" s="495">
        <f t="shared" si="6"/>
        <v>125935.87512688774</v>
      </c>
      <c r="G31" s="495">
        <f t="shared" si="6"/>
        <v>198279.34447574319</v>
      </c>
      <c r="H31" s="495">
        <f t="shared" si="6"/>
        <v>132816.16751306268</v>
      </c>
      <c r="I31" s="495">
        <f t="shared" si="6"/>
        <v>12890.218829197956</v>
      </c>
      <c r="J31" s="495">
        <f t="shared" si="6"/>
        <v>250862.14217524606</v>
      </c>
      <c r="K31" s="495">
        <f t="shared" si="6"/>
        <v>384941.41533674533</v>
      </c>
      <c r="L31" s="495">
        <f t="shared" si="6"/>
        <v>356944.15385638375</v>
      </c>
      <c r="M31" s="495">
        <f t="shared" si="6"/>
        <v>149441.12963836151</v>
      </c>
      <c r="N31" s="495">
        <f t="shared" si="6"/>
        <v>17750.141894149318</v>
      </c>
      <c r="O31" s="495">
        <f t="shared" si="6"/>
        <v>2855.3505859594547</v>
      </c>
      <c r="P31" s="495">
        <f t="shared" si="6"/>
        <v>285554.06231592339</v>
      </c>
      <c r="Q31" s="495">
        <f t="shared" si="6"/>
        <v>376497.61493494146</v>
      </c>
      <c r="R31" s="495">
        <f t="shared" si="6"/>
        <v>329449.90506649605</v>
      </c>
      <c r="S31" s="495">
        <f t="shared" si="6"/>
        <v>154990.30982687837</v>
      </c>
      <c r="T31" s="495">
        <f t="shared" si="6"/>
        <v>23960.238490626532</v>
      </c>
      <c r="U31" s="495">
        <f t="shared" si="6"/>
        <v>108717.15045728006</v>
      </c>
      <c r="V31" s="495">
        <f t="shared" si="6"/>
        <v>262047.43570750349</v>
      </c>
      <c r="W31" s="495">
        <f t="shared" si="6"/>
        <v>410375.78763158218</v>
      </c>
      <c r="X31" s="495">
        <f t="shared" si="6"/>
        <v>226375.13102596797</v>
      </c>
      <c r="Y31" s="495">
        <f t="shared" si="6"/>
        <v>74260.586602144773</v>
      </c>
      <c r="Z31" s="495">
        <f t="shared" si="6"/>
        <v>38496.756495180081</v>
      </c>
      <c r="AA31" s="495">
        <f t="shared" si="6"/>
        <v>13436.854984337615</v>
      </c>
      <c r="AB31" s="494">
        <f t="shared" si="6"/>
        <v>3049.8798964127286</v>
      </c>
      <c r="AC31" s="494">
        <f t="shared" si="6"/>
        <v>13901.903666864901</v>
      </c>
      <c r="AD31" s="494">
        <f t="shared" si="6"/>
        <v>31220.449275673844</v>
      </c>
      <c r="AE31" s="494">
        <f t="shared" si="6"/>
        <v>45719.749593746346</v>
      </c>
      <c r="AF31" s="494">
        <f t="shared" si="6"/>
        <v>23770.702974872689</v>
      </c>
      <c r="AG31" s="494">
        <f t="shared" si="6"/>
        <v>34369.128129518518</v>
      </c>
      <c r="AH31" s="494">
        <f t="shared" si="6"/>
        <v>46752.787911729916</v>
      </c>
      <c r="AI31" s="494">
        <f t="shared" si="6"/>
        <v>34365.01449778262</v>
      </c>
      <c r="AJ31" s="494">
        <f t="shared" si="6"/>
        <v>13171.497816794925</v>
      </c>
      <c r="AK31" s="494">
        <f t="shared" si="6"/>
        <v>5284.1492042275304</v>
      </c>
      <c r="AL31" s="494">
        <f t="shared" si="6"/>
        <v>6528.7466121390098</v>
      </c>
      <c r="AM31" s="494">
        <f t="shared" si="6"/>
        <v>6174.4548714756829</v>
      </c>
      <c r="AN31" s="494">
        <f t="shared" si="6"/>
        <v>4515.9947335222714</v>
      </c>
      <c r="AO31" s="494">
        <f t="shared" si="6"/>
        <v>9315.5419873720803</v>
      </c>
      <c r="AP31" s="494">
        <f t="shared" si="6"/>
        <v>13567.236103454914</v>
      </c>
      <c r="AQ31" s="494">
        <f t="shared" si="6"/>
        <v>13158.611805552422</v>
      </c>
      <c r="AR31" s="494">
        <f t="shared" si="6"/>
        <v>9841.3626872896366</v>
      </c>
      <c r="AS31" s="494">
        <f t="shared" si="6"/>
        <v>6890.0025425349231</v>
      </c>
      <c r="AT31" s="494">
        <f t="shared" si="6"/>
        <v>2199.8773610394287</v>
      </c>
      <c r="AU31" s="494">
        <f t="shared" si="6"/>
        <v>1536.5837153467648</v>
      </c>
      <c r="AV31" s="494">
        <f t="shared" si="6"/>
        <v>1210.776281829475</v>
      </c>
      <c r="AW31" s="494">
        <f t="shared" si="6"/>
        <v>1470.723948298222</v>
      </c>
      <c r="AX31" s="494">
        <f t="shared" si="6"/>
        <v>2619.293183696182</v>
      </c>
      <c r="AZ31" s="500">
        <v>128.1</v>
      </c>
      <c r="BD31" s="501"/>
      <c r="BE31" s="502"/>
    </row>
    <row r="32" spans="1:57" ht="15.5">
      <c r="B32" s="497" t="s">
        <v>1568</v>
      </c>
      <c r="C32" s="494">
        <f t="shared" si="6"/>
        <v>7097.0158477805189</v>
      </c>
      <c r="D32" s="494">
        <f t="shared" si="6"/>
        <v>71780.876016627866</v>
      </c>
      <c r="E32" s="494">
        <f t="shared" si="6"/>
        <v>46018.573102709241</v>
      </c>
      <c r="F32" s="495">
        <f t="shared" si="6"/>
        <v>197558.75834818132</v>
      </c>
      <c r="G32" s="495">
        <f t="shared" si="6"/>
        <v>473087.49801549537</v>
      </c>
      <c r="H32" s="495">
        <f t="shared" si="6"/>
        <v>530708.68805299443</v>
      </c>
      <c r="I32" s="495">
        <f t="shared" si="6"/>
        <v>102845.29477897265</v>
      </c>
      <c r="J32" s="495">
        <f t="shared" si="6"/>
        <v>327793.3352028841</v>
      </c>
      <c r="K32" s="495">
        <f t="shared" si="6"/>
        <v>870579.93213577173</v>
      </c>
      <c r="L32" s="495">
        <f t="shared" si="6"/>
        <v>1047934.8645508313</v>
      </c>
      <c r="M32" s="495">
        <f t="shared" si="6"/>
        <v>557240.14137712948</v>
      </c>
      <c r="N32" s="495">
        <f t="shared" si="6"/>
        <v>83433.947818054075</v>
      </c>
      <c r="O32" s="495">
        <f t="shared" si="6"/>
        <v>10976.278451975684</v>
      </c>
      <c r="P32" s="495">
        <f t="shared" si="6"/>
        <v>765405.08380395861</v>
      </c>
      <c r="Q32" s="495">
        <f t="shared" si="6"/>
        <v>1065699.9635818591</v>
      </c>
      <c r="R32" s="495">
        <f t="shared" si="6"/>
        <v>908992.06877160841</v>
      </c>
      <c r="S32" s="495">
        <f t="shared" si="6"/>
        <v>540656.78944113059</v>
      </c>
      <c r="T32" s="495">
        <f t="shared" si="6"/>
        <v>64112.501437527557</v>
      </c>
      <c r="U32" s="495">
        <f t="shared" si="6"/>
        <v>274261.42883997969</v>
      </c>
      <c r="V32" s="495">
        <f t="shared" si="6"/>
        <v>760762.56594236603</v>
      </c>
      <c r="W32" s="495">
        <f t="shared" si="6"/>
        <v>1105589.2020704434</v>
      </c>
      <c r="X32" s="495">
        <f t="shared" si="6"/>
        <v>580930.10303702706</v>
      </c>
      <c r="Y32" s="495">
        <f t="shared" si="6"/>
        <v>170648.61296940997</v>
      </c>
      <c r="Z32" s="495">
        <f t="shared" si="6"/>
        <v>71294.917985731896</v>
      </c>
      <c r="AA32" s="495">
        <f t="shared" si="6"/>
        <v>32386.2942600028</v>
      </c>
      <c r="AB32" s="494">
        <f t="shared" si="6"/>
        <v>5293.7812185583789</v>
      </c>
      <c r="AC32" s="494">
        <f t="shared" si="6"/>
        <v>29878.892928369391</v>
      </c>
      <c r="AD32" s="494">
        <f t="shared" si="6"/>
        <v>64426.320806069416</v>
      </c>
      <c r="AE32" s="494">
        <f t="shared" si="6"/>
        <v>104843.36150833483</v>
      </c>
      <c r="AF32" s="494">
        <f t="shared" si="6"/>
        <v>38810.231484761323</v>
      </c>
      <c r="AG32" s="494">
        <f t="shared" si="6"/>
        <v>35824.714655868513</v>
      </c>
      <c r="AH32" s="494">
        <f t="shared" si="6"/>
        <v>54596.076465316219</v>
      </c>
      <c r="AI32" s="494">
        <f t="shared" si="6"/>
        <v>49179.214177798145</v>
      </c>
      <c r="AJ32" s="494">
        <f t="shared" si="6"/>
        <v>24771.289117493845</v>
      </c>
      <c r="AK32" s="494">
        <f t="shared" si="6"/>
        <v>10649.218494187477</v>
      </c>
      <c r="AL32" s="494">
        <f t="shared" si="6"/>
        <v>15931.4634567882</v>
      </c>
      <c r="AM32" s="494">
        <f t="shared" si="6"/>
        <v>14095.818489604222</v>
      </c>
      <c r="AN32" s="494">
        <f t="shared" si="6"/>
        <v>6479.9471777126282</v>
      </c>
      <c r="AO32" s="494">
        <f t="shared" si="6"/>
        <v>8570.1729291135089</v>
      </c>
      <c r="AP32" s="494">
        <f t="shared" si="6"/>
        <v>16225.245907036344</v>
      </c>
      <c r="AQ32" s="494">
        <f t="shared" si="6"/>
        <v>19306.54846718429</v>
      </c>
      <c r="AR32" s="494">
        <f t="shared" si="6"/>
        <v>13758.671559271106</v>
      </c>
      <c r="AS32" s="494">
        <f t="shared" si="6"/>
        <v>9619.6931666899181</v>
      </c>
      <c r="AT32" s="494">
        <f t="shared" si="6"/>
        <v>6482.0345859130457</v>
      </c>
      <c r="AU32" s="494">
        <f t="shared" si="6"/>
        <v>4138.9073786941581</v>
      </c>
      <c r="AV32" s="494">
        <f t="shared" si="6"/>
        <v>2498.8616616692648</v>
      </c>
      <c r="AW32" s="494">
        <f t="shared" si="6"/>
        <v>1373.9176746988232</v>
      </c>
      <c r="AX32" s="494">
        <f t="shared" si="6"/>
        <v>2920.1330428508636</v>
      </c>
      <c r="AZ32" s="500">
        <v>118.3</v>
      </c>
      <c r="BD32" s="501"/>
      <c r="BE32" s="502"/>
    </row>
    <row r="33" spans="2:57" ht="15.5">
      <c r="B33" s="497" t="s">
        <v>1569</v>
      </c>
      <c r="C33" s="494">
        <f t="shared" si="6"/>
        <v>10531.294910721792</v>
      </c>
      <c r="D33" s="494">
        <f t="shared" si="6"/>
        <v>52278.599213674752</v>
      </c>
      <c r="E33" s="494">
        <f t="shared" si="6"/>
        <v>79237.246723939723</v>
      </c>
      <c r="F33" s="495">
        <f t="shared" si="6"/>
        <v>168061.04034101311</v>
      </c>
      <c r="G33" s="495">
        <f t="shared" si="6"/>
        <v>264628.60735409905</v>
      </c>
      <c r="H33" s="495">
        <f t="shared" si="6"/>
        <v>221052.98097620549</v>
      </c>
      <c r="I33" s="495">
        <f t="shared" si="6"/>
        <v>37490.303652786541</v>
      </c>
      <c r="J33" s="495">
        <f t="shared" si="6"/>
        <v>347975.76457963831</v>
      </c>
      <c r="K33" s="495">
        <f t="shared" si="6"/>
        <v>683826.99881864502</v>
      </c>
      <c r="L33" s="495">
        <f t="shared" si="6"/>
        <v>633588.41426552739</v>
      </c>
      <c r="M33" s="495">
        <f t="shared" si="6"/>
        <v>277523.43548020272</v>
      </c>
      <c r="N33" s="495">
        <f t="shared" si="6"/>
        <v>41143.938612764265</v>
      </c>
      <c r="O33" s="495">
        <f t="shared" si="6"/>
        <v>4786.5374410861332</v>
      </c>
      <c r="P33" s="495">
        <f t="shared" si="6"/>
        <v>542941.27196132822</v>
      </c>
      <c r="Q33" s="495">
        <f t="shared" si="6"/>
        <v>684065.73756017524</v>
      </c>
      <c r="R33" s="495">
        <f t="shared" si="6"/>
        <v>686994.39534932282</v>
      </c>
      <c r="S33" s="495">
        <f t="shared" si="6"/>
        <v>451164.67607963277</v>
      </c>
      <c r="T33" s="495">
        <f t="shared" si="6"/>
        <v>49519.221526509013</v>
      </c>
      <c r="U33" s="495">
        <f t="shared" si="6"/>
        <v>205018.9936802013</v>
      </c>
      <c r="V33" s="495">
        <f t="shared" si="6"/>
        <v>562758.81080406252</v>
      </c>
      <c r="W33" s="495">
        <f t="shared" si="6"/>
        <v>890579.97824421804</v>
      </c>
      <c r="X33" s="495">
        <f t="shared" si="6"/>
        <v>581306.76393325801</v>
      </c>
      <c r="Y33" s="495">
        <f t="shared" si="6"/>
        <v>238455.58847890381</v>
      </c>
      <c r="Z33" s="495">
        <f t="shared" si="6"/>
        <v>42929.334308831225</v>
      </c>
      <c r="AA33" s="495">
        <f t="shared" si="6"/>
        <v>5083.7495051109036</v>
      </c>
      <c r="AB33" s="494">
        <f t="shared" si="6"/>
        <v>6019.2871868993452</v>
      </c>
      <c r="AC33" s="494">
        <f t="shared" si="6"/>
        <v>30432.287975056715</v>
      </c>
      <c r="AD33" s="494">
        <f t="shared" si="6"/>
        <v>58077.046909741752</v>
      </c>
      <c r="AE33" s="494">
        <f t="shared" si="6"/>
        <v>118185.87540527071</v>
      </c>
      <c r="AF33" s="494">
        <f t="shared" si="6"/>
        <v>49478.307724805549</v>
      </c>
      <c r="AG33" s="494">
        <f t="shared" si="6"/>
        <v>33579.709247282561</v>
      </c>
      <c r="AH33" s="494">
        <f t="shared" si="6"/>
        <v>33316.507802263703</v>
      </c>
      <c r="AI33" s="494">
        <f t="shared" si="6"/>
        <v>17983.638101695364</v>
      </c>
      <c r="AJ33" s="494">
        <f t="shared" si="6"/>
        <v>4704.1368122349095</v>
      </c>
      <c r="AK33" s="494">
        <f t="shared" si="6"/>
        <v>10557.554097357464</v>
      </c>
      <c r="AL33" s="494">
        <f t="shared" si="6"/>
        <v>17011.801999502411</v>
      </c>
      <c r="AM33" s="494">
        <f t="shared" si="6"/>
        <v>18060.255796466208</v>
      </c>
      <c r="AN33" s="494">
        <f t="shared" si="6"/>
        <v>10031.418905885665</v>
      </c>
      <c r="AO33" s="494">
        <f t="shared" si="6"/>
        <v>8716.4383961746953</v>
      </c>
      <c r="AP33" s="494">
        <f t="shared" si="6"/>
        <v>10940.732879161627</v>
      </c>
      <c r="AQ33" s="494">
        <f t="shared" si="6"/>
        <v>7712.0129500928097</v>
      </c>
      <c r="AR33" s="494">
        <f t="shared" si="6"/>
        <v>4639.2397992533033</v>
      </c>
      <c r="AS33" s="494">
        <f t="shared" si="6"/>
        <v>2830.7231178112461</v>
      </c>
      <c r="AT33" s="494">
        <f t="shared" si="6"/>
        <v>6457.3226728216332</v>
      </c>
      <c r="AU33" s="494">
        <f t="shared" si="6"/>
        <v>4448.2202085115869</v>
      </c>
      <c r="AV33" s="494">
        <f t="shared" si="6"/>
        <v>3244.1690390771932</v>
      </c>
      <c r="AW33" s="494">
        <f t="shared" si="6"/>
        <v>1393.8612787036375</v>
      </c>
      <c r="AX33" s="494">
        <f t="shared" si="6"/>
        <v>1866.420203776169</v>
      </c>
      <c r="AZ33" s="500">
        <v>80.5</v>
      </c>
      <c r="BD33" s="501"/>
      <c r="BE33" s="502"/>
    </row>
    <row r="34" spans="2:57" ht="15.5">
      <c r="B34" s="497" t="s">
        <v>1570</v>
      </c>
      <c r="C34" s="494">
        <f t="shared" si="6"/>
        <v>9389.7947460362993</v>
      </c>
      <c r="D34" s="494">
        <f t="shared" si="6"/>
        <v>51005.108144235441</v>
      </c>
      <c r="E34" s="494">
        <f t="shared" si="6"/>
        <v>90526.241134547308</v>
      </c>
      <c r="F34" s="495">
        <f t="shared" si="6"/>
        <v>173091.79942145658</v>
      </c>
      <c r="G34" s="495">
        <f t="shared" si="6"/>
        <v>324488.46072033653</v>
      </c>
      <c r="H34" s="495">
        <f t="shared" si="6"/>
        <v>308030.50305025966</v>
      </c>
      <c r="I34" s="495">
        <f t="shared" si="6"/>
        <v>52640.055081789396</v>
      </c>
      <c r="J34" s="495">
        <f t="shared" si="6"/>
        <v>365078.69504470227</v>
      </c>
      <c r="K34" s="495">
        <f t="shared" si="6"/>
        <v>773117.99959577038</v>
      </c>
      <c r="L34" s="495">
        <f t="shared" si="6"/>
        <v>824839.74981366086</v>
      </c>
      <c r="M34" s="495">
        <f t="shared" si="6"/>
        <v>433150.87113663199</v>
      </c>
      <c r="N34" s="495">
        <f t="shared" si="6"/>
        <v>61929.416257496909</v>
      </c>
      <c r="O34" s="495">
        <f t="shared" si="6"/>
        <v>5520.8602264258361</v>
      </c>
      <c r="P34" s="495">
        <f t="shared" si="6"/>
        <v>614057.26330110396</v>
      </c>
      <c r="Q34" s="495">
        <f t="shared" si="6"/>
        <v>962247.16010823101</v>
      </c>
      <c r="R34" s="495">
        <f t="shared" si="6"/>
        <v>889668.15463071677</v>
      </c>
      <c r="S34" s="495">
        <f t="shared" si="6"/>
        <v>591971.10024241731</v>
      </c>
      <c r="T34" s="495">
        <f t="shared" si="6"/>
        <v>67175.491286546443</v>
      </c>
      <c r="U34" s="495">
        <f t="shared" si="6"/>
        <v>172153.75802753822</v>
      </c>
      <c r="V34" s="495">
        <f t="shared" si="6"/>
        <v>683589.98067795089</v>
      </c>
      <c r="W34" s="495">
        <f t="shared" si="6"/>
        <v>1214004.1796954079</v>
      </c>
      <c r="X34" s="495">
        <f t="shared" si="6"/>
        <v>776921.83450824523</v>
      </c>
      <c r="Y34" s="495">
        <f t="shared" si="6"/>
        <v>310093.70101059321</v>
      </c>
      <c r="Z34" s="495">
        <f t="shared" si="6"/>
        <v>51460.387923722505</v>
      </c>
      <c r="AA34" s="495">
        <f t="shared" si="6"/>
        <v>6864.9235688752387</v>
      </c>
      <c r="AB34" s="494">
        <f t="shared" si="6"/>
        <v>3129.7920159066584</v>
      </c>
      <c r="AC34" s="494">
        <f t="shared" si="6"/>
        <v>28345.51502603721</v>
      </c>
      <c r="AD34" s="494">
        <f t="shared" si="6"/>
        <v>38496.475070503431</v>
      </c>
      <c r="AE34" s="494">
        <f t="shared" si="6"/>
        <v>128029.15860680885</v>
      </c>
      <c r="AF34" s="494">
        <f t="shared" si="6"/>
        <v>60196.232380956986</v>
      </c>
      <c r="AG34" s="494">
        <f t="shared" si="6"/>
        <v>43701.790248207741</v>
      </c>
      <c r="AH34" s="494">
        <f t="shared" si="6"/>
        <v>41728.314057289179</v>
      </c>
      <c r="AI34" s="494">
        <f t="shared" si="6"/>
        <v>24695.346079216499</v>
      </c>
      <c r="AJ34" s="494">
        <f t="shared" si="6"/>
        <v>6141.162395988451</v>
      </c>
      <c r="AK34" s="494">
        <f t="shared" si="6"/>
        <v>9326.6056801916293</v>
      </c>
      <c r="AL34" s="494">
        <f t="shared" si="6"/>
        <v>15674.570664524221</v>
      </c>
      <c r="AM34" s="494">
        <f t="shared" si="6"/>
        <v>17637.265066833839</v>
      </c>
      <c r="AN34" s="494">
        <f t="shared" si="6"/>
        <v>11009.082857701425</v>
      </c>
      <c r="AO34" s="494">
        <f t="shared" si="6"/>
        <v>10085.349649941803</v>
      </c>
      <c r="AP34" s="494">
        <f t="shared" si="6"/>
        <v>13262.475449116289</v>
      </c>
      <c r="AQ34" s="494">
        <f t="shared" si="6"/>
        <v>9576.246877211026</v>
      </c>
      <c r="AR34" s="494">
        <f t="shared" si="6"/>
        <v>6498.8866956260972</v>
      </c>
      <c r="AS34" s="494">
        <f t="shared" si="6"/>
        <v>3469.8180236630483</v>
      </c>
      <c r="AT34" s="494">
        <f t="shared" si="6"/>
        <v>3165.4525883436863</v>
      </c>
      <c r="AU34" s="494">
        <f t="shared" si="6"/>
        <v>4306.2164107670569</v>
      </c>
      <c r="AV34" s="494">
        <f t="shared" si="6"/>
        <v>3137.5152194541192</v>
      </c>
      <c r="AW34" s="494">
        <f t="shared" si="6"/>
        <v>1199.9734124815038</v>
      </c>
      <c r="AX34" s="494">
        <f t="shared" si="6"/>
        <v>2328.4144891493393</v>
      </c>
      <c r="AZ34" s="500">
        <v>107.8</v>
      </c>
      <c r="BD34" s="501"/>
      <c r="BE34" s="502"/>
    </row>
    <row r="35" spans="2:57" ht="15.5">
      <c r="B35" s="497" t="s">
        <v>1571</v>
      </c>
      <c r="C35" s="494">
        <f t="shared" si="6"/>
        <v>6441.6270089517748</v>
      </c>
      <c r="D35" s="494">
        <f t="shared" si="6"/>
        <v>85859.11876172453</v>
      </c>
      <c r="E35" s="494">
        <f t="shared" si="6"/>
        <v>44639.634786798</v>
      </c>
      <c r="F35" s="495">
        <f t="shared" si="6"/>
        <v>220116.69844798918</v>
      </c>
      <c r="G35" s="495">
        <f t="shared" si="6"/>
        <v>634227.72609292134</v>
      </c>
      <c r="H35" s="495">
        <f t="shared" si="6"/>
        <v>807538.06955998694</v>
      </c>
      <c r="I35" s="495">
        <f t="shared" si="6"/>
        <v>171969.06871781521</v>
      </c>
      <c r="J35" s="495">
        <f t="shared" si="6"/>
        <v>378784.18143741071</v>
      </c>
      <c r="K35" s="495">
        <f t="shared" si="6"/>
        <v>1150365.8912400296</v>
      </c>
      <c r="L35" s="495">
        <f t="shared" si="6"/>
        <v>1480784.0613433127</v>
      </c>
      <c r="M35" s="495">
        <f t="shared" si="6"/>
        <v>905919.61119828408</v>
      </c>
      <c r="N35" s="495">
        <f t="shared" si="6"/>
        <v>170056.03611241744</v>
      </c>
      <c r="O35" s="495">
        <f t="shared" si="6"/>
        <v>16799.386945656785</v>
      </c>
      <c r="P35" s="495">
        <f t="shared" si="6"/>
        <v>1107068.5054280546</v>
      </c>
      <c r="Q35" s="495">
        <f t="shared" si="6"/>
        <v>1587021.7429913911</v>
      </c>
      <c r="R35" s="495">
        <f t="shared" si="6"/>
        <v>1353450.6142032293</v>
      </c>
      <c r="S35" s="495">
        <f t="shared" si="6"/>
        <v>799506.64898621652</v>
      </c>
      <c r="T35" s="495">
        <f t="shared" si="6"/>
        <v>85081.112724607883</v>
      </c>
      <c r="U35" s="495">
        <f t="shared" si="6"/>
        <v>275595.35310067289</v>
      </c>
      <c r="V35" s="495">
        <f t="shared" si="6"/>
        <v>1145925.01340571</v>
      </c>
      <c r="W35" s="495">
        <f t="shared" si="6"/>
        <v>1600641.1638724322</v>
      </c>
      <c r="X35" s="495">
        <f t="shared" si="6"/>
        <v>810108.9733081169</v>
      </c>
      <c r="Y35" s="495">
        <f t="shared" si="6"/>
        <v>212725.28279547536</v>
      </c>
      <c r="Z35" s="495">
        <f t="shared" si="6"/>
        <v>82868.513884616725</v>
      </c>
      <c r="AA35" s="495">
        <f t="shared" si="6"/>
        <v>37774.352218495573</v>
      </c>
      <c r="AB35" s="494">
        <f t="shared" si="6"/>
        <v>7826.8419578066223</v>
      </c>
      <c r="AC35" s="494">
        <f t="shared" si="6"/>
        <v>43269.553475495813</v>
      </c>
      <c r="AD35" s="494">
        <f t="shared" si="6"/>
        <v>109281.40995762685</v>
      </c>
      <c r="AE35" s="494">
        <f t="shared" si="6"/>
        <v>140366.80193034807</v>
      </c>
      <c r="AF35" s="494">
        <f t="shared" si="6"/>
        <v>48487.251768186456</v>
      </c>
      <c r="AG35" s="494">
        <f t="shared" si="6"/>
        <v>40459.804383946292</v>
      </c>
      <c r="AH35" s="494">
        <f t="shared" si="6"/>
        <v>63224.341994502596</v>
      </c>
      <c r="AI35" s="494">
        <f t="shared" si="6"/>
        <v>60178.824061341591</v>
      </c>
      <c r="AJ35" s="494">
        <f t="shared" si="6"/>
        <v>31262.422140787257</v>
      </c>
      <c r="AK35" s="494">
        <f t="shared" si="6"/>
        <v>14393.287397431975</v>
      </c>
      <c r="AL35" s="494">
        <f t="shared" si="6"/>
        <v>22571.919833329339</v>
      </c>
      <c r="AM35" s="494">
        <f t="shared" si="6"/>
        <v>17534.300697081995</v>
      </c>
      <c r="AN35" s="494">
        <f t="shared" si="6"/>
        <v>7699.8874844142638</v>
      </c>
      <c r="AO35" s="494">
        <f t="shared" si="6"/>
        <v>9872.6431247698165</v>
      </c>
      <c r="AP35" s="494">
        <f t="shared" si="6"/>
        <v>20633.444808100867</v>
      </c>
      <c r="AQ35" s="494">
        <f t="shared" si="6"/>
        <v>24252.871647453845</v>
      </c>
      <c r="AR35" s="494">
        <f t="shared" si="6"/>
        <v>18104.407747381072</v>
      </c>
      <c r="AS35" s="494">
        <f t="shared" si="6"/>
        <v>11838.372704430582</v>
      </c>
      <c r="AT35" s="494">
        <f t="shared" si="6"/>
        <v>9703.9520274583629</v>
      </c>
      <c r="AU35" s="494">
        <f t="shared" si="6"/>
        <v>5921.939571211421</v>
      </c>
      <c r="AV35" s="494">
        <f t="shared" si="6"/>
        <v>2955.9829762724953</v>
      </c>
      <c r="AW35" s="494">
        <f t="shared" si="6"/>
        <v>1433.8574439057345</v>
      </c>
      <c r="AX35" s="494">
        <f t="shared" si="6"/>
        <v>3307.5533469168035</v>
      </c>
      <c r="AZ35" s="500">
        <v>102.7</v>
      </c>
      <c r="BD35" s="501"/>
      <c r="BE35" s="502"/>
    </row>
    <row r="36" spans="2:57" ht="15.5">
      <c r="B36" s="497" t="s">
        <v>1572</v>
      </c>
      <c r="C36" s="494">
        <f t="shared" si="6"/>
        <v>9950.256347328097</v>
      </c>
      <c r="D36" s="494">
        <f t="shared" si="6"/>
        <v>90047.398574017818</v>
      </c>
      <c r="E36" s="494">
        <f t="shared" si="6"/>
        <v>108605.61071739682</v>
      </c>
      <c r="F36" s="495">
        <f t="shared" si="6"/>
        <v>259384.45645436953</v>
      </c>
      <c r="G36" s="495">
        <f t="shared" si="6"/>
        <v>624674.12838559889</v>
      </c>
      <c r="H36" s="495">
        <f t="shared" si="6"/>
        <v>515069.33582657919</v>
      </c>
      <c r="I36" s="495">
        <f t="shared" si="6"/>
        <v>113739.15045084422</v>
      </c>
      <c r="J36" s="495">
        <f t="shared" si="6"/>
        <v>436919.16167057783</v>
      </c>
      <c r="K36" s="495">
        <f t="shared" si="6"/>
        <v>1037492.2390541257</v>
      </c>
      <c r="L36" s="495">
        <f t="shared" si="6"/>
        <v>1161729.1744362488</v>
      </c>
      <c r="M36" s="495">
        <f t="shared" si="6"/>
        <v>634393.6654735317</v>
      </c>
      <c r="N36" s="495">
        <f t="shared" si="6"/>
        <v>122180.07165566788</v>
      </c>
      <c r="O36" s="495">
        <f t="shared" si="6"/>
        <v>11563.113850529006</v>
      </c>
      <c r="P36" s="495">
        <f t="shared" si="6"/>
        <v>745096.25810846908</v>
      </c>
      <c r="Q36" s="495">
        <f t="shared" si="6"/>
        <v>1086599.7478639926</v>
      </c>
      <c r="R36" s="495">
        <f t="shared" ref="R36:AX36" si="7">R15*$BC15</f>
        <v>1078495.4306748901</v>
      </c>
      <c r="S36" s="495">
        <f t="shared" si="7"/>
        <v>751909.43124532804</v>
      </c>
      <c r="T36" s="495">
        <f t="shared" si="7"/>
        <v>102373.17995258053</v>
      </c>
      <c r="U36" s="495">
        <f t="shared" si="7"/>
        <v>359861.98117875325</v>
      </c>
      <c r="V36" s="495">
        <f t="shared" si="7"/>
        <v>696671.22527825146</v>
      </c>
      <c r="W36" s="495">
        <f t="shared" si="7"/>
        <v>1208022.5010071322</v>
      </c>
      <c r="X36" s="495">
        <f t="shared" si="7"/>
        <v>760771.41412140138</v>
      </c>
      <c r="Y36" s="495">
        <f t="shared" si="7"/>
        <v>306401.30261130695</v>
      </c>
      <c r="Z36" s="495">
        <f t="shared" si="7"/>
        <v>61546.404680090905</v>
      </c>
      <c r="AA36" s="495">
        <f t="shared" si="7"/>
        <v>9602.4795223010478</v>
      </c>
      <c r="AB36" s="494">
        <f t="shared" si="7"/>
        <v>7194.5776003071414</v>
      </c>
      <c r="AC36" s="494">
        <f t="shared" si="7"/>
        <v>27496.967704283194</v>
      </c>
      <c r="AD36" s="494">
        <f t="shared" si="7"/>
        <v>83185.990031699024</v>
      </c>
      <c r="AE36" s="494">
        <f t="shared" si="7"/>
        <v>119203.26807938509</v>
      </c>
      <c r="AF36" s="494">
        <f t="shared" si="7"/>
        <v>56548.179059717033</v>
      </c>
      <c r="AG36" s="494">
        <f t="shared" si="7"/>
        <v>41206.548475889889</v>
      </c>
      <c r="AH36" s="494">
        <f t="shared" si="7"/>
        <v>39801.218519466041</v>
      </c>
      <c r="AI36" s="494">
        <f t="shared" si="7"/>
        <v>23732.226439028251</v>
      </c>
      <c r="AJ36" s="494">
        <f t="shared" si="7"/>
        <v>7551.6223735411695</v>
      </c>
      <c r="AK36" s="494">
        <f t="shared" si="7"/>
        <v>9917.9564787134241</v>
      </c>
      <c r="AL36" s="494">
        <f t="shared" si="7"/>
        <v>16024.372117437832</v>
      </c>
      <c r="AM36" s="494">
        <f t="shared" si="7"/>
        <v>16814.574487378461</v>
      </c>
      <c r="AN36" s="494">
        <f t="shared" si="7"/>
        <v>9060.7207016905395</v>
      </c>
      <c r="AO36" s="494">
        <f t="shared" si="7"/>
        <v>8013.7356982851534</v>
      </c>
      <c r="AP36" s="494">
        <f t="shared" si="7"/>
        <v>10940.497872254635</v>
      </c>
      <c r="AQ36" s="494">
        <f t="shared" si="7"/>
        <v>7980.1712869977355</v>
      </c>
      <c r="AR36" s="494">
        <f t="shared" si="7"/>
        <v>5137.398887767783</v>
      </c>
      <c r="AS36" s="494">
        <f t="shared" si="7"/>
        <v>3516.9506797776567</v>
      </c>
      <c r="AT36" s="494">
        <f t="shared" si="7"/>
        <v>9027.3609163992569</v>
      </c>
      <c r="AU36" s="494">
        <f t="shared" si="7"/>
        <v>4740.7256463383965</v>
      </c>
      <c r="AV36" s="494">
        <f t="shared" si="7"/>
        <v>3335.3703990610934</v>
      </c>
      <c r="AW36" s="494">
        <f t="shared" si="7"/>
        <v>1544.0709801405271</v>
      </c>
      <c r="AX36" s="494">
        <f t="shared" si="7"/>
        <v>1620.7735403322965</v>
      </c>
      <c r="AZ36" s="500">
        <v>85.4</v>
      </c>
      <c r="BD36" s="501"/>
      <c r="BE36" s="502"/>
    </row>
    <row r="37" spans="2:57" ht="15.5">
      <c r="B37" s="497" t="s">
        <v>1212</v>
      </c>
      <c r="C37" s="494">
        <f t="shared" ref="C37:AX42" si="8">C16*$BC16</f>
        <v>11919.452452869438</v>
      </c>
      <c r="D37" s="494">
        <f t="shared" si="8"/>
        <v>153505.81191066816</v>
      </c>
      <c r="E37" s="494">
        <f t="shared" si="8"/>
        <v>197864.78228423445</v>
      </c>
      <c r="F37" s="495">
        <f t="shared" si="8"/>
        <v>434653.7602317938</v>
      </c>
      <c r="G37" s="495">
        <f t="shared" si="8"/>
        <v>836430.51915390091</v>
      </c>
      <c r="H37" s="495">
        <f t="shared" si="8"/>
        <v>1002491.4643820282</v>
      </c>
      <c r="I37" s="495">
        <f t="shared" si="8"/>
        <v>270842.83100535779</v>
      </c>
      <c r="J37" s="495">
        <f t="shared" si="8"/>
        <v>962771.65381011274</v>
      </c>
      <c r="K37" s="495">
        <f t="shared" si="8"/>
        <v>2073710.5622024029</v>
      </c>
      <c r="L37" s="495">
        <f t="shared" si="8"/>
        <v>2341735.430748573</v>
      </c>
      <c r="M37" s="495">
        <f t="shared" si="8"/>
        <v>1516764.3594988207</v>
      </c>
      <c r="N37" s="495">
        <f t="shared" si="8"/>
        <v>282980.3780685247</v>
      </c>
      <c r="O37" s="495">
        <f t="shared" si="8"/>
        <v>24431.818106783598</v>
      </c>
      <c r="P37" s="495">
        <f t="shared" si="8"/>
        <v>2131975.259278967</v>
      </c>
      <c r="Q37" s="495">
        <f t="shared" si="8"/>
        <v>2795391.8167694621</v>
      </c>
      <c r="R37" s="495">
        <f t="shared" si="8"/>
        <v>2604920.1996577578</v>
      </c>
      <c r="S37" s="495">
        <f t="shared" si="8"/>
        <v>1871586.440696286</v>
      </c>
      <c r="T37" s="495">
        <f t="shared" si="8"/>
        <v>271945.0792987427</v>
      </c>
      <c r="U37" s="495">
        <f t="shared" si="8"/>
        <v>800897.16301979602</v>
      </c>
      <c r="V37" s="495">
        <f t="shared" si="8"/>
        <v>2060804.2152495205</v>
      </c>
      <c r="W37" s="495">
        <f t="shared" si="8"/>
        <v>3145792.1941438555</v>
      </c>
      <c r="X37" s="495">
        <f t="shared" si="8"/>
        <v>2497448.8704197616</v>
      </c>
      <c r="Y37" s="495">
        <f t="shared" si="8"/>
        <v>1186858.8648409201</v>
      </c>
      <c r="Z37" s="495">
        <f t="shared" si="8"/>
        <v>178886.3268273664</v>
      </c>
      <c r="AA37" s="495">
        <f t="shared" si="8"/>
        <v>22189.351107674258</v>
      </c>
      <c r="AB37" s="494">
        <f t="shared" si="8"/>
        <v>24163.179552600563</v>
      </c>
      <c r="AC37" s="494">
        <f t="shared" si="8"/>
        <v>133874.83449512013</v>
      </c>
      <c r="AD37" s="494">
        <f t="shared" si="8"/>
        <v>312386.13235893782</v>
      </c>
      <c r="AE37" s="494">
        <f t="shared" si="8"/>
        <v>520794.93469329888</v>
      </c>
      <c r="AF37" s="494">
        <f t="shared" si="8"/>
        <v>190478.76978695486</v>
      </c>
      <c r="AG37" s="494">
        <f t="shared" si="8"/>
        <v>80318.998237327527</v>
      </c>
      <c r="AH37" s="494">
        <f t="shared" si="8"/>
        <v>64891.723950983331</v>
      </c>
      <c r="AI37" s="494">
        <f t="shared" si="8"/>
        <v>48450.298738533624</v>
      </c>
      <c r="AJ37" s="494">
        <f t="shared" si="8"/>
        <v>17571.968647634421</v>
      </c>
      <c r="AK37" s="494">
        <f t="shared" si="8"/>
        <v>45830.126157642371</v>
      </c>
      <c r="AL37" s="494">
        <f t="shared" si="8"/>
        <v>84701.073083919749</v>
      </c>
      <c r="AM37" s="494">
        <f t="shared" si="8"/>
        <v>82879.355444439178</v>
      </c>
      <c r="AN37" s="494">
        <f t="shared" si="8"/>
        <v>34941.338895795088</v>
      </c>
      <c r="AO37" s="494">
        <f t="shared" si="8"/>
        <v>19068.188848344656</v>
      </c>
      <c r="AP37" s="494">
        <f t="shared" si="8"/>
        <v>21592.923553847573</v>
      </c>
      <c r="AQ37" s="494">
        <f t="shared" si="8"/>
        <v>15616.399434879928</v>
      </c>
      <c r="AR37" s="494">
        <f t="shared" si="8"/>
        <v>9310.115949583289</v>
      </c>
      <c r="AS37" s="494">
        <f t="shared" si="8"/>
        <v>7562.7350421706033</v>
      </c>
      <c r="AT37" s="494">
        <f t="shared" si="8"/>
        <v>38117.265703340046</v>
      </c>
      <c r="AU37" s="494">
        <f t="shared" si="8"/>
        <v>28077.755319419535</v>
      </c>
      <c r="AV37" s="494">
        <f t="shared" si="8"/>
        <v>16700.202541563096</v>
      </c>
      <c r="AW37" s="494">
        <f t="shared" si="8"/>
        <v>4025.6432143605516</v>
      </c>
      <c r="AX37" s="494">
        <f t="shared" si="8"/>
        <v>4781.4619752272574</v>
      </c>
      <c r="AZ37" s="500">
        <v>128.69999999999999</v>
      </c>
      <c r="BD37" s="501"/>
      <c r="BE37" s="502"/>
    </row>
    <row r="38" spans="2:57" ht="15.5">
      <c r="B38" s="497" t="s">
        <v>1573</v>
      </c>
      <c r="C38" s="494">
        <f t="shared" si="8"/>
        <v>7108.0052784353857</v>
      </c>
      <c r="D38" s="494">
        <f t="shared" si="8"/>
        <v>71659.238215082951</v>
      </c>
      <c r="E38" s="494">
        <f t="shared" si="8"/>
        <v>66135.467116048036</v>
      </c>
      <c r="F38" s="495">
        <f t="shared" si="8"/>
        <v>156329.59292716542</v>
      </c>
      <c r="G38" s="495">
        <f t="shared" si="8"/>
        <v>615024.6151351477</v>
      </c>
      <c r="H38" s="495">
        <f t="shared" si="8"/>
        <v>680257.00338873081</v>
      </c>
      <c r="I38" s="495">
        <f t="shared" si="8"/>
        <v>162549.50488378547</v>
      </c>
      <c r="J38" s="495">
        <f t="shared" si="8"/>
        <v>553269.17963111599</v>
      </c>
      <c r="K38" s="495">
        <f t="shared" si="8"/>
        <v>1453132.8331670549</v>
      </c>
      <c r="L38" s="495">
        <f t="shared" si="8"/>
        <v>1755492.3390648537</v>
      </c>
      <c r="M38" s="495">
        <f t="shared" si="8"/>
        <v>1056815.7207489724</v>
      </c>
      <c r="N38" s="495">
        <f t="shared" si="8"/>
        <v>196681.58941783736</v>
      </c>
      <c r="O38" s="495">
        <f t="shared" si="8"/>
        <v>13984.696922033307</v>
      </c>
      <c r="P38" s="495">
        <f t="shared" si="8"/>
        <v>1482567.5119390753</v>
      </c>
      <c r="Q38" s="495">
        <f t="shared" si="8"/>
        <v>2136566.9248329294</v>
      </c>
      <c r="R38" s="495">
        <f t="shared" si="8"/>
        <v>2065845.9984595904</v>
      </c>
      <c r="S38" s="495">
        <f t="shared" si="8"/>
        <v>1421014.7363369719</v>
      </c>
      <c r="T38" s="495">
        <f t="shared" si="8"/>
        <v>164727.8912956118</v>
      </c>
      <c r="U38" s="495">
        <f t="shared" si="8"/>
        <v>347277.38880943746</v>
      </c>
      <c r="V38" s="495">
        <f t="shared" si="8"/>
        <v>1650923.4762700568</v>
      </c>
      <c r="W38" s="495">
        <f t="shared" si="8"/>
        <v>3002769.8703216095</v>
      </c>
      <c r="X38" s="495">
        <f t="shared" si="8"/>
        <v>2008266.4674056331</v>
      </c>
      <c r="Y38" s="495">
        <f t="shared" si="8"/>
        <v>759202.26506108837</v>
      </c>
      <c r="Z38" s="495">
        <f t="shared" si="8"/>
        <v>111418.18994544657</v>
      </c>
      <c r="AA38" s="495">
        <f t="shared" si="8"/>
        <v>12793.583488139006</v>
      </c>
      <c r="AB38" s="494">
        <f t="shared" si="8"/>
        <v>12879.688976803795</v>
      </c>
      <c r="AC38" s="494">
        <f t="shared" si="8"/>
        <v>81506.788463365243</v>
      </c>
      <c r="AD38" s="494">
        <f t="shared" si="8"/>
        <v>168642.53164239746</v>
      </c>
      <c r="AE38" s="494">
        <f t="shared" si="8"/>
        <v>353210.11319530016</v>
      </c>
      <c r="AF38" s="494">
        <f t="shared" si="8"/>
        <v>141224.89127588118</v>
      </c>
      <c r="AG38" s="494">
        <f t="shared" si="8"/>
        <v>68647.740443202201</v>
      </c>
      <c r="AH38" s="494">
        <f t="shared" si="8"/>
        <v>57706.491207777268</v>
      </c>
      <c r="AI38" s="494">
        <f t="shared" si="8"/>
        <v>39119.945940229845</v>
      </c>
      <c r="AJ38" s="494">
        <f t="shared" si="8"/>
        <v>10491.69988099247</v>
      </c>
      <c r="AK38" s="494">
        <f t="shared" si="8"/>
        <v>27160.511950137006</v>
      </c>
      <c r="AL38" s="494">
        <f t="shared" si="8"/>
        <v>52753.10010549461</v>
      </c>
      <c r="AM38" s="494">
        <f t="shared" si="8"/>
        <v>51565.466495157445</v>
      </c>
      <c r="AN38" s="494">
        <f t="shared" si="8"/>
        <v>22737.480062856561</v>
      </c>
      <c r="AO38" s="494">
        <f t="shared" si="8"/>
        <v>13683.168430606731</v>
      </c>
      <c r="AP38" s="494">
        <f t="shared" si="8"/>
        <v>18819.211854785677</v>
      </c>
      <c r="AQ38" s="494">
        <f t="shared" si="8"/>
        <v>13243.130968676174</v>
      </c>
      <c r="AR38" s="494">
        <f t="shared" si="8"/>
        <v>7437.8914273149385</v>
      </c>
      <c r="AS38" s="494">
        <f t="shared" si="8"/>
        <v>4652.9888219265449</v>
      </c>
      <c r="AT38" s="494">
        <f t="shared" si="8"/>
        <v>21724.233022282922</v>
      </c>
      <c r="AU38" s="494">
        <f t="shared" si="8"/>
        <v>15201.113564054716</v>
      </c>
      <c r="AV38" s="494">
        <f t="shared" si="8"/>
        <v>9355.5346787438193</v>
      </c>
      <c r="AW38" s="494">
        <f t="shared" si="8"/>
        <v>2534.8987389090867</v>
      </c>
      <c r="AX38" s="494">
        <f t="shared" si="8"/>
        <v>3221.2559891749897</v>
      </c>
      <c r="AZ38" s="500">
        <v>57</v>
      </c>
      <c r="BD38" s="501"/>
      <c r="BE38" s="502"/>
    </row>
    <row r="39" spans="2:57" ht="15.5">
      <c r="B39" s="497" t="s">
        <v>1574</v>
      </c>
      <c r="C39" s="494">
        <f t="shared" si="8"/>
        <v>10140.181856451443</v>
      </c>
      <c r="D39" s="494">
        <f t="shared" si="8"/>
        <v>98433.447759251256</v>
      </c>
      <c r="E39" s="494">
        <f t="shared" si="8"/>
        <v>135100.36821039519</v>
      </c>
      <c r="F39" s="495">
        <f t="shared" si="8"/>
        <v>347781.33425487805</v>
      </c>
      <c r="G39" s="495">
        <f t="shared" si="8"/>
        <v>828146.17630782991</v>
      </c>
      <c r="H39" s="495">
        <f t="shared" si="8"/>
        <v>922642.57206815272</v>
      </c>
      <c r="I39" s="495">
        <f t="shared" si="8"/>
        <v>230224.78609177127</v>
      </c>
      <c r="J39" s="495">
        <f t="shared" si="8"/>
        <v>829979.57607659313</v>
      </c>
      <c r="K39" s="495">
        <f t="shared" si="8"/>
        <v>1851575.4034844029</v>
      </c>
      <c r="L39" s="495">
        <f t="shared" si="8"/>
        <v>2166586.2812547297</v>
      </c>
      <c r="M39" s="495">
        <f t="shared" si="8"/>
        <v>1338013.119361219</v>
      </c>
      <c r="N39" s="495">
        <f t="shared" si="8"/>
        <v>275876.26044496545</v>
      </c>
      <c r="O39" s="495">
        <f t="shared" si="8"/>
        <v>20901.067162545412</v>
      </c>
      <c r="P39" s="495">
        <f t="shared" si="8"/>
        <v>2000451.3597920011</v>
      </c>
      <c r="Q39" s="495">
        <f t="shared" si="8"/>
        <v>2504944.832499315</v>
      </c>
      <c r="R39" s="495">
        <f t="shared" si="8"/>
        <v>2410932.2665171828</v>
      </c>
      <c r="S39" s="495">
        <f t="shared" si="8"/>
        <v>1774105.8737929466</v>
      </c>
      <c r="T39" s="495">
        <f t="shared" si="8"/>
        <v>256937.17602582258</v>
      </c>
      <c r="U39" s="495">
        <f t="shared" si="8"/>
        <v>727320.13120216271</v>
      </c>
      <c r="V39" s="495">
        <f t="shared" si="8"/>
        <v>2056362.1708811296</v>
      </c>
      <c r="W39" s="495">
        <f t="shared" si="8"/>
        <v>3438946.5154654663</v>
      </c>
      <c r="X39" s="495">
        <f t="shared" si="8"/>
        <v>2453140.4943129802</v>
      </c>
      <c r="Y39" s="495">
        <f t="shared" si="8"/>
        <v>1092183.1122315989</v>
      </c>
      <c r="Z39" s="495">
        <f t="shared" si="8"/>
        <v>164677.86457245177</v>
      </c>
      <c r="AA39" s="495">
        <f t="shared" si="8"/>
        <v>19735.985388307734</v>
      </c>
      <c r="AB39" s="494">
        <f t="shared" si="8"/>
        <v>19827.311676648631</v>
      </c>
      <c r="AC39" s="494">
        <f t="shared" si="8"/>
        <v>119803.37477380477</v>
      </c>
      <c r="AD39" s="494">
        <f t="shared" si="8"/>
        <v>356098.94643277355</v>
      </c>
      <c r="AE39" s="494">
        <f t="shared" si="8"/>
        <v>481625.45058825077</v>
      </c>
      <c r="AF39" s="494">
        <f t="shared" si="8"/>
        <v>166198.15456322089</v>
      </c>
      <c r="AG39" s="494">
        <f t="shared" si="8"/>
        <v>87087.300262408156</v>
      </c>
      <c r="AH39" s="494">
        <f t="shared" si="8"/>
        <v>73262.436540996001</v>
      </c>
      <c r="AI39" s="494">
        <f t="shared" si="8"/>
        <v>49796.442401871995</v>
      </c>
      <c r="AJ39" s="494">
        <f t="shared" si="8"/>
        <v>15321.863689551959</v>
      </c>
      <c r="AK39" s="494">
        <f t="shared" si="8"/>
        <v>37371.736253912946</v>
      </c>
      <c r="AL39" s="494">
        <f t="shared" si="8"/>
        <v>72100.483990311594</v>
      </c>
      <c r="AM39" s="494">
        <f t="shared" si="8"/>
        <v>74830.923556898531</v>
      </c>
      <c r="AN39" s="494">
        <f t="shared" si="8"/>
        <v>36373.491890694713</v>
      </c>
      <c r="AO39" s="494">
        <f t="shared" si="8"/>
        <v>22541.934240096092</v>
      </c>
      <c r="AP39" s="494">
        <f t="shared" si="8"/>
        <v>26158.820548849286</v>
      </c>
      <c r="AQ39" s="494">
        <f t="shared" si="8"/>
        <v>17528.469763340043</v>
      </c>
      <c r="AR39" s="494">
        <f t="shared" si="8"/>
        <v>9556.2518366219338</v>
      </c>
      <c r="AS39" s="494">
        <f t="shared" si="8"/>
        <v>8471.4494382164903</v>
      </c>
      <c r="AT39" s="494">
        <f t="shared" si="8"/>
        <v>30834.894824808533</v>
      </c>
      <c r="AU39" s="494">
        <f t="shared" si="8"/>
        <v>21792.693752742591</v>
      </c>
      <c r="AV39" s="494">
        <f t="shared" si="8"/>
        <v>14393.360770822461</v>
      </c>
      <c r="AW39" s="494">
        <f t="shared" si="8"/>
        <v>4255.1725770576249</v>
      </c>
      <c r="AX39" s="494">
        <f t="shared" si="8"/>
        <v>4814.9765221634625</v>
      </c>
      <c r="AZ39" s="500">
        <v>140.30000000000001</v>
      </c>
      <c r="BD39" s="501"/>
      <c r="BE39" s="502"/>
    </row>
    <row r="40" spans="2:57" ht="15.5">
      <c r="B40" s="497" t="s">
        <v>1575</v>
      </c>
      <c r="C40" s="494">
        <f t="shared" si="8"/>
        <v>8707.1695756096142</v>
      </c>
      <c r="D40" s="494">
        <f t="shared" si="8"/>
        <v>57299.654960248015</v>
      </c>
      <c r="E40" s="494">
        <f t="shared" si="8"/>
        <v>70740.41959317906</v>
      </c>
      <c r="F40" s="495">
        <f t="shared" si="8"/>
        <v>178401.77386107325</v>
      </c>
      <c r="G40" s="495">
        <f t="shared" si="8"/>
        <v>416041.78884685383</v>
      </c>
      <c r="H40" s="495">
        <f t="shared" si="8"/>
        <v>378254.94392978627</v>
      </c>
      <c r="I40" s="495">
        <f t="shared" si="8"/>
        <v>69589.266858256582</v>
      </c>
      <c r="J40" s="495">
        <f t="shared" si="8"/>
        <v>412614.05387535947</v>
      </c>
      <c r="K40" s="495">
        <f t="shared" si="8"/>
        <v>811641.11115426256</v>
      </c>
      <c r="L40" s="495">
        <f t="shared" si="8"/>
        <v>832410.68324222683</v>
      </c>
      <c r="M40" s="495">
        <f t="shared" si="8"/>
        <v>428188.30210005085</v>
      </c>
      <c r="N40" s="495">
        <f t="shared" si="8"/>
        <v>69543.898362908061</v>
      </c>
      <c r="O40" s="495">
        <f t="shared" si="8"/>
        <v>7329.7528708927375</v>
      </c>
      <c r="P40" s="495">
        <f t="shared" si="8"/>
        <v>659924.76521188533</v>
      </c>
      <c r="Q40" s="495">
        <f t="shared" si="8"/>
        <v>894550.11482247675</v>
      </c>
      <c r="R40" s="495">
        <f t="shared" si="8"/>
        <v>906387.97533526842</v>
      </c>
      <c r="S40" s="495">
        <f t="shared" si="8"/>
        <v>708174.9808694789</v>
      </c>
      <c r="T40" s="495">
        <f t="shared" si="8"/>
        <v>92708.771694399373</v>
      </c>
      <c r="U40" s="495">
        <f t="shared" si="8"/>
        <v>208504.12336193008</v>
      </c>
      <c r="V40" s="495">
        <f t="shared" si="8"/>
        <v>691821.80066150147</v>
      </c>
      <c r="W40" s="495">
        <f t="shared" si="8"/>
        <v>1191025.8374596001</v>
      </c>
      <c r="X40" s="495">
        <f t="shared" si="8"/>
        <v>837756.88901406259</v>
      </c>
      <c r="Y40" s="495">
        <f t="shared" si="8"/>
        <v>380233.25111095427</v>
      </c>
      <c r="Z40" s="495">
        <f t="shared" si="8"/>
        <v>66853.541898144555</v>
      </c>
      <c r="AA40" s="495">
        <f t="shared" si="8"/>
        <v>8187.5692277453409</v>
      </c>
      <c r="AB40" s="494">
        <f t="shared" si="8"/>
        <v>5250.7875654555446</v>
      </c>
      <c r="AC40" s="494">
        <f t="shared" si="8"/>
        <v>28239.837521257217</v>
      </c>
      <c r="AD40" s="494">
        <f t="shared" si="8"/>
        <v>74773.499023447948</v>
      </c>
      <c r="AE40" s="494">
        <f t="shared" si="8"/>
        <v>127447.7595304218</v>
      </c>
      <c r="AF40" s="494">
        <f t="shared" si="8"/>
        <v>62738.546926371848</v>
      </c>
      <c r="AG40" s="494">
        <f t="shared" si="8"/>
        <v>40321.210892091978</v>
      </c>
      <c r="AH40" s="494">
        <f t="shared" si="8"/>
        <v>36371.405191711485</v>
      </c>
      <c r="AI40" s="494">
        <f t="shared" si="8"/>
        <v>22774.1872634828</v>
      </c>
      <c r="AJ40" s="494">
        <f t="shared" si="8"/>
        <v>6436.482898134589</v>
      </c>
      <c r="AK40" s="494">
        <f t="shared" si="8"/>
        <v>10342.08441354692</v>
      </c>
      <c r="AL40" s="494">
        <f t="shared" si="8"/>
        <v>17385.054191384279</v>
      </c>
      <c r="AM40" s="494">
        <f t="shared" si="8"/>
        <v>19716.278754507799</v>
      </c>
      <c r="AN40" s="494">
        <f t="shared" si="8"/>
        <v>12268.634506420072</v>
      </c>
      <c r="AO40" s="494">
        <f t="shared" si="8"/>
        <v>8863.8949255261196</v>
      </c>
      <c r="AP40" s="494">
        <f t="shared" si="8"/>
        <v>10670.696164841023</v>
      </c>
      <c r="AQ40" s="494">
        <f t="shared" si="8"/>
        <v>8422.9267013518056</v>
      </c>
      <c r="AR40" s="494">
        <f t="shared" si="8"/>
        <v>5135.1789454073296</v>
      </c>
      <c r="AS40" s="494">
        <f t="shared" si="8"/>
        <v>3331.2650290588908</v>
      </c>
      <c r="AT40" s="494">
        <f t="shared" si="8"/>
        <v>6864.2059190833197</v>
      </c>
      <c r="AU40" s="494">
        <f t="shared" si="8"/>
        <v>5758.526957350361</v>
      </c>
      <c r="AV40" s="494">
        <f t="shared" si="8"/>
        <v>4421.0303591207248</v>
      </c>
      <c r="AW40" s="494">
        <f t="shared" si="8"/>
        <v>1771.80938661302</v>
      </c>
      <c r="AX40" s="494">
        <f t="shared" si="8"/>
        <v>1996.6599232151664</v>
      </c>
      <c r="AZ40" s="500">
        <v>109.7</v>
      </c>
      <c r="BD40" s="501"/>
      <c r="BE40" s="502"/>
    </row>
    <row r="41" spans="2:57" ht="15.5">
      <c r="B41" s="497" t="s">
        <v>1576</v>
      </c>
      <c r="C41" s="494">
        <f t="shared" si="8"/>
        <v>18380.905215793708</v>
      </c>
      <c r="D41" s="494">
        <f t="shared" si="8"/>
        <v>158883.56508305715</v>
      </c>
      <c r="E41" s="494">
        <f t="shared" si="8"/>
        <v>279996.50612217013</v>
      </c>
      <c r="F41" s="495">
        <f t="shared" si="8"/>
        <v>483763.34004895936</v>
      </c>
      <c r="G41" s="495">
        <f t="shared" si="8"/>
        <v>839872.16350806993</v>
      </c>
      <c r="H41" s="495">
        <f t="shared" si="8"/>
        <v>621908.77025799069</v>
      </c>
      <c r="I41" s="495">
        <f t="shared" si="8"/>
        <v>154690.33591215426</v>
      </c>
      <c r="J41" s="495">
        <f t="shared" si="8"/>
        <v>1096202.0449972455</v>
      </c>
      <c r="K41" s="495">
        <f t="shared" si="8"/>
        <v>1960846.1861572189</v>
      </c>
      <c r="L41" s="495">
        <f t="shared" si="8"/>
        <v>1837427.5974651098</v>
      </c>
      <c r="M41" s="495">
        <f t="shared" si="8"/>
        <v>859359.5163797061</v>
      </c>
      <c r="N41" s="495">
        <f t="shared" si="8"/>
        <v>164030.23879583995</v>
      </c>
      <c r="O41" s="495">
        <f t="shared" si="8"/>
        <v>13171.643191548021</v>
      </c>
      <c r="P41" s="495">
        <f t="shared" si="8"/>
        <v>1942509.9828223046</v>
      </c>
      <c r="Q41" s="495">
        <f t="shared" si="8"/>
        <v>2080969.774146633</v>
      </c>
      <c r="R41" s="495">
        <f t="shared" si="8"/>
        <v>1950981.5405106077</v>
      </c>
      <c r="S41" s="495">
        <f t="shared" si="8"/>
        <v>1379488.1985112289</v>
      </c>
      <c r="T41" s="495">
        <f t="shared" si="8"/>
        <v>197924.62569830674</v>
      </c>
      <c r="U41" s="495">
        <f t="shared" si="8"/>
        <v>675711.34903710952</v>
      </c>
      <c r="V41" s="495">
        <f t="shared" si="8"/>
        <v>1624921.5907790947</v>
      </c>
      <c r="W41" s="495">
        <f t="shared" si="8"/>
        <v>2429594.8787719575</v>
      </c>
      <c r="X41" s="495">
        <f t="shared" si="8"/>
        <v>1860848.036043576</v>
      </c>
      <c r="Y41" s="495">
        <f t="shared" si="8"/>
        <v>861322.10418685223</v>
      </c>
      <c r="Z41" s="495">
        <f t="shared" si="8"/>
        <v>158516.11880834866</v>
      </c>
      <c r="AA41" s="495">
        <f t="shared" si="8"/>
        <v>15083.813031003949</v>
      </c>
      <c r="AB41" s="494">
        <f t="shared" si="8"/>
        <v>22879.541245695546</v>
      </c>
      <c r="AC41" s="494">
        <f t="shared" si="8"/>
        <v>98805.473774063925</v>
      </c>
      <c r="AD41" s="494">
        <f t="shared" si="8"/>
        <v>196385.95733699939</v>
      </c>
      <c r="AE41" s="494">
        <f t="shared" si="8"/>
        <v>293853.36837474263</v>
      </c>
      <c r="AF41" s="494">
        <f t="shared" si="8"/>
        <v>121766.70427252466</v>
      </c>
      <c r="AG41" s="494">
        <f t="shared" si="8"/>
        <v>71180.219276981996</v>
      </c>
      <c r="AH41" s="494">
        <f t="shared" si="8"/>
        <v>56549.813065693372</v>
      </c>
      <c r="AI41" s="494">
        <f t="shared" si="8"/>
        <v>38932.05433503486</v>
      </c>
      <c r="AJ41" s="494">
        <f t="shared" si="8"/>
        <v>13900.049938270115</v>
      </c>
      <c r="AK41" s="494">
        <f t="shared" si="8"/>
        <v>38964.831928858366</v>
      </c>
      <c r="AL41" s="494">
        <f t="shared" si="8"/>
        <v>56722.589045070039</v>
      </c>
      <c r="AM41" s="494">
        <f t="shared" si="8"/>
        <v>51728.33011833021</v>
      </c>
      <c r="AN41" s="494">
        <f t="shared" si="8"/>
        <v>24242.883155117092</v>
      </c>
      <c r="AO41" s="494">
        <f t="shared" si="8"/>
        <v>17662.59941276276</v>
      </c>
      <c r="AP41" s="494">
        <f t="shared" si="8"/>
        <v>21093.174211964499</v>
      </c>
      <c r="AQ41" s="494">
        <f t="shared" si="8"/>
        <v>13084.176337792738</v>
      </c>
      <c r="AR41" s="494">
        <f t="shared" si="8"/>
        <v>8219.9426131333821</v>
      </c>
      <c r="AS41" s="494">
        <f t="shared" si="8"/>
        <v>6285.7223063441879</v>
      </c>
      <c r="AT41" s="494">
        <f t="shared" si="8"/>
        <v>28438.110748202471</v>
      </c>
      <c r="AU41" s="494">
        <f t="shared" si="8"/>
        <v>19946.010478601267</v>
      </c>
      <c r="AV41" s="494">
        <f t="shared" si="8"/>
        <v>12469.220665058272</v>
      </c>
      <c r="AW41" s="494">
        <f t="shared" si="8"/>
        <v>4259.7985538642924</v>
      </c>
      <c r="AX41" s="494">
        <f t="shared" si="8"/>
        <v>4588.9435769094262</v>
      </c>
      <c r="AZ41" s="500">
        <v>135.9</v>
      </c>
      <c r="BD41" s="501"/>
      <c r="BE41" s="502"/>
    </row>
    <row r="42" spans="2:57" ht="15.5">
      <c r="B42" s="497" t="s">
        <v>1577</v>
      </c>
      <c r="C42" s="494">
        <f t="shared" si="8"/>
        <v>15585.484318263905</v>
      </c>
      <c r="D42" s="494">
        <f t="shared" si="8"/>
        <v>213023.18879336928</v>
      </c>
      <c r="E42" s="494">
        <f t="shared" si="8"/>
        <v>269519.68787578569</v>
      </c>
      <c r="F42" s="495">
        <f t="shared" si="8"/>
        <v>658136.33550799696</v>
      </c>
      <c r="G42" s="495">
        <f t="shared" si="8"/>
        <v>1379115.0015097794</v>
      </c>
      <c r="H42" s="495">
        <f t="shared" si="8"/>
        <v>1521891.4682051847</v>
      </c>
      <c r="I42" s="495">
        <f t="shared" si="8"/>
        <v>426697.67085440498</v>
      </c>
      <c r="J42" s="495">
        <f t="shared" si="8"/>
        <v>1296994.6387026499</v>
      </c>
      <c r="K42" s="495">
        <f t="shared" si="8"/>
        <v>2875087.0687816064</v>
      </c>
      <c r="L42" s="495">
        <f t="shared" si="8"/>
        <v>3277421.7534248587</v>
      </c>
      <c r="M42" s="495">
        <f t="shared" si="8"/>
        <v>2270994.4860568098</v>
      </c>
      <c r="N42" s="495">
        <f t="shared" si="8"/>
        <v>399374.64269064355</v>
      </c>
      <c r="O42" s="495">
        <f t="shared" si="8"/>
        <v>38730.393947881363</v>
      </c>
      <c r="P42" s="495">
        <f t="shared" si="8"/>
        <v>2823810.0625387188</v>
      </c>
      <c r="Q42" s="495">
        <f t="shared" si="8"/>
        <v>3274382.4407378212</v>
      </c>
      <c r="R42" s="495">
        <f t="shared" ref="R42:AX42" si="9">R21*$BC21</f>
        <v>3289984.9354579337</v>
      </c>
      <c r="S42" s="495">
        <f t="shared" si="9"/>
        <v>2309792.8241200992</v>
      </c>
      <c r="T42" s="495">
        <f t="shared" si="9"/>
        <v>342606.41589258774</v>
      </c>
      <c r="U42" s="495">
        <f t="shared" si="9"/>
        <v>887649.42813186336</v>
      </c>
      <c r="V42" s="495">
        <f t="shared" si="9"/>
        <v>2771216.3646198548</v>
      </c>
      <c r="W42" s="495">
        <f t="shared" si="9"/>
        <v>4269180.4369110214</v>
      </c>
      <c r="X42" s="495">
        <f t="shared" si="9"/>
        <v>3011670.904923467</v>
      </c>
      <c r="Y42" s="495">
        <f t="shared" si="9"/>
        <v>1084265.3551020666</v>
      </c>
      <c r="Z42" s="495">
        <f t="shared" si="9"/>
        <v>171621.701593059</v>
      </c>
      <c r="AA42" s="495">
        <f t="shared" si="9"/>
        <v>23778.964364186155</v>
      </c>
      <c r="AB42" s="494">
        <f t="shared" si="9"/>
        <v>27866.124824528888</v>
      </c>
      <c r="AC42" s="494">
        <f t="shared" si="9"/>
        <v>146281.432308613</v>
      </c>
      <c r="AD42" s="494">
        <f t="shared" si="9"/>
        <v>340437.5994060727</v>
      </c>
      <c r="AE42" s="494">
        <f t="shared" si="9"/>
        <v>524476.81830495875</v>
      </c>
      <c r="AF42" s="494">
        <f t="shared" si="9"/>
        <v>196544.86506105869</v>
      </c>
      <c r="AG42" s="494">
        <f t="shared" si="9"/>
        <v>80369.174694109708</v>
      </c>
      <c r="AH42" s="494">
        <f t="shared" si="9"/>
        <v>65905.323984405375</v>
      </c>
      <c r="AI42" s="494">
        <f t="shared" si="9"/>
        <v>47441.607139297339</v>
      </c>
      <c r="AJ42" s="494">
        <f t="shared" si="9"/>
        <v>17979.210918539618</v>
      </c>
      <c r="AK42" s="494">
        <f t="shared" si="9"/>
        <v>52393.591716373296</v>
      </c>
      <c r="AL42" s="494">
        <f t="shared" si="9"/>
        <v>90730.763434723194</v>
      </c>
      <c r="AM42" s="494">
        <f t="shared" si="9"/>
        <v>82988.989111346047</v>
      </c>
      <c r="AN42" s="494">
        <f t="shared" si="9"/>
        <v>32649.126540965153</v>
      </c>
      <c r="AO42" s="494">
        <f t="shared" si="9"/>
        <v>18020.354486789292</v>
      </c>
      <c r="AP42" s="494">
        <f t="shared" si="9"/>
        <v>21403.186038671742</v>
      </c>
      <c r="AQ42" s="494">
        <f t="shared" si="9"/>
        <v>14532.161394982697</v>
      </c>
      <c r="AR42" s="494">
        <f t="shared" si="9"/>
        <v>7628.7830605696681</v>
      </c>
      <c r="AS42" s="494">
        <f t="shared" si="9"/>
        <v>7490.9527893771647</v>
      </c>
      <c r="AT42" s="494">
        <f t="shared" si="9"/>
        <v>45636.250528597666</v>
      </c>
      <c r="AU42" s="494">
        <f t="shared" si="9"/>
        <v>31270.517704201717</v>
      </c>
      <c r="AV42" s="494">
        <f t="shared" si="9"/>
        <v>17914.903254237335</v>
      </c>
      <c r="AW42" s="494">
        <f t="shared" si="9"/>
        <v>5261.6132774855841</v>
      </c>
      <c r="AX42" s="494">
        <f t="shared" si="9"/>
        <v>4973.3489710530966</v>
      </c>
      <c r="AZ42" s="500">
        <v>103.1</v>
      </c>
      <c r="BD42" s="501"/>
      <c r="BE42" s="502"/>
    </row>
    <row r="43" spans="2:57" ht="15.5">
      <c r="B43" s="497" t="s">
        <v>1578</v>
      </c>
      <c r="C43" s="494">
        <f t="shared" ref="C43:AX43" si="10">C22*$BC22</f>
        <v>8890.9611290981684</v>
      </c>
      <c r="D43" s="494">
        <f t="shared" si="10"/>
        <v>45049.895058264825</v>
      </c>
      <c r="E43" s="494">
        <f t="shared" si="10"/>
        <v>74846.34721932665</v>
      </c>
      <c r="F43" s="495">
        <f t="shared" si="10"/>
        <v>149733.98071326123</v>
      </c>
      <c r="G43" s="495">
        <f t="shared" si="10"/>
        <v>239371.28077537302</v>
      </c>
      <c r="H43" s="495">
        <f t="shared" si="10"/>
        <v>174527.67729631474</v>
      </c>
      <c r="I43" s="495">
        <f t="shared" si="10"/>
        <v>36885.292323840331</v>
      </c>
      <c r="J43" s="495">
        <f t="shared" si="10"/>
        <v>296773.96073818696</v>
      </c>
      <c r="K43" s="495">
        <f t="shared" si="10"/>
        <v>529579.97721104918</v>
      </c>
      <c r="L43" s="495">
        <f t="shared" si="10"/>
        <v>502412.80176012276</v>
      </c>
      <c r="M43" s="495">
        <f t="shared" si="10"/>
        <v>228554.84311078215</v>
      </c>
      <c r="N43" s="495">
        <f t="shared" si="10"/>
        <v>31642.313616866413</v>
      </c>
      <c r="O43" s="495">
        <f t="shared" si="10"/>
        <v>3602.5411452453013</v>
      </c>
      <c r="P43" s="495">
        <f t="shared" si="10"/>
        <v>423912.36421685037</v>
      </c>
      <c r="Q43" s="495">
        <f t="shared" si="10"/>
        <v>584919.187049528</v>
      </c>
      <c r="R43" s="495">
        <f t="shared" si="10"/>
        <v>525820.94617163611</v>
      </c>
      <c r="S43" s="495">
        <f t="shared" si="10"/>
        <v>328353.5614561321</v>
      </c>
      <c r="T43" s="495">
        <f t="shared" si="10"/>
        <v>39839.62790359254</v>
      </c>
      <c r="U43" s="495">
        <f t="shared" si="10"/>
        <v>134860.03448789133</v>
      </c>
      <c r="V43" s="495">
        <f t="shared" si="10"/>
        <v>409930.07856985263</v>
      </c>
      <c r="W43" s="495">
        <f t="shared" si="10"/>
        <v>685769.98881705885</v>
      </c>
      <c r="X43" s="495">
        <f t="shared" si="10"/>
        <v>480434.69761914469</v>
      </c>
      <c r="Y43" s="495">
        <f t="shared" si="10"/>
        <v>205851.5674415901</v>
      </c>
      <c r="Z43" s="495">
        <f t="shared" si="10"/>
        <v>39218.708630726338</v>
      </c>
      <c r="AA43" s="495">
        <f t="shared" si="10"/>
        <v>4064.8741143964462</v>
      </c>
      <c r="AB43" s="494">
        <f t="shared" si="10"/>
        <v>3223.796931233031</v>
      </c>
      <c r="AC43" s="494">
        <f t="shared" si="10"/>
        <v>17031.266069612058</v>
      </c>
      <c r="AD43" s="494">
        <f t="shared" si="10"/>
        <v>43560.882845345455</v>
      </c>
      <c r="AE43" s="494">
        <f t="shared" si="10"/>
        <v>82686.419550000748</v>
      </c>
      <c r="AF43" s="494">
        <f t="shared" si="10"/>
        <v>48955.686401930405</v>
      </c>
      <c r="AG43" s="494">
        <f t="shared" si="10"/>
        <v>32959.592846773099</v>
      </c>
      <c r="AH43" s="494">
        <f t="shared" si="10"/>
        <v>28170.702071771706</v>
      </c>
      <c r="AI43" s="494">
        <f t="shared" si="10"/>
        <v>15058.715346196224</v>
      </c>
      <c r="AJ43" s="494">
        <f t="shared" si="10"/>
        <v>3916.2549678211108</v>
      </c>
      <c r="AK43" s="494">
        <f t="shared" si="10"/>
        <v>6415.3574446131561</v>
      </c>
      <c r="AL43" s="494">
        <f t="shared" si="10"/>
        <v>9401.9449568125201</v>
      </c>
      <c r="AM43" s="494">
        <f t="shared" si="10"/>
        <v>11024.916964070793</v>
      </c>
      <c r="AN43" s="494">
        <f t="shared" si="10"/>
        <v>9193.4045686177506</v>
      </c>
      <c r="AO43" s="494">
        <f t="shared" si="10"/>
        <v>9456.7861384791413</v>
      </c>
      <c r="AP43" s="494">
        <f t="shared" si="10"/>
        <v>10183.579911453788</v>
      </c>
      <c r="AQ43" s="494">
        <f t="shared" si="10"/>
        <v>6461.3107031021646</v>
      </c>
      <c r="AR43" s="494">
        <f t="shared" si="10"/>
        <v>3596.2664615356862</v>
      </c>
      <c r="AS43" s="494">
        <f t="shared" si="10"/>
        <v>2050.4097449679216</v>
      </c>
      <c r="AT43" s="494">
        <f t="shared" si="10"/>
        <v>3239.7633880345338</v>
      </c>
      <c r="AU43" s="494">
        <f t="shared" si="10"/>
        <v>2681.5424691574699</v>
      </c>
      <c r="AV43" s="494">
        <f t="shared" si="10"/>
        <v>2355.0756501129754</v>
      </c>
      <c r="AW43" s="494">
        <f t="shared" si="10"/>
        <v>1445.1320920862352</v>
      </c>
      <c r="AX43" s="494">
        <f t="shared" si="10"/>
        <v>2065.7924651609883</v>
      </c>
      <c r="AZ43" s="500">
        <v>107.5</v>
      </c>
      <c r="BD43" s="501"/>
      <c r="BE43" s="502"/>
    </row>
    <row r="45" spans="2:57" ht="15.5">
      <c r="B45" s="497" t="s">
        <v>1559</v>
      </c>
      <c r="C45" s="494">
        <f>(C24/$AZ24)*1000</f>
        <v>100093.91139240506</v>
      </c>
      <c r="D45" s="494">
        <f t="shared" ref="D45:AX45" si="11">(D24/$AZ24)*1000</f>
        <v>587300.24050632899</v>
      </c>
      <c r="E45" s="494">
        <f t="shared" si="11"/>
        <v>862229.82278481021</v>
      </c>
      <c r="F45" s="495">
        <f t="shared" si="11"/>
        <v>1925052.8481012657</v>
      </c>
      <c r="G45" s="495">
        <f t="shared" si="11"/>
        <v>3384124.3037974685</v>
      </c>
      <c r="H45" s="495">
        <f t="shared" si="11"/>
        <v>2771536.1898734178</v>
      </c>
      <c r="I45" s="495">
        <f t="shared" si="11"/>
        <v>408268.91139240505</v>
      </c>
      <c r="J45" s="495">
        <f t="shared" si="11"/>
        <v>3483606.8987341775</v>
      </c>
      <c r="K45" s="495">
        <f t="shared" si="11"/>
        <v>6951008.3037974685</v>
      </c>
      <c r="L45" s="495">
        <f t="shared" si="11"/>
        <v>7330703.9113924056</v>
      </c>
      <c r="M45" s="495">
        <f t="shared" si="11"/>
        <v>3427815.6582278479</v>
      </c>
      <c r="N45" s="495">
        <f t="shared" si="11"/>
        <v>459182.44303797471</v>
      </c>
      <c r="O45" s="495">
        <f t="shared" si="11"/>
        <v>50825.645569620254</v>
      </c>
      <c r="P45" s="495">
        <f t="shared" si="11"/>
        <v>5397429.7848101258</v>
      </c>
      <c r="Q45" s="495">
        <f t="shared" si="11"/>
        <v>7253212.8101265822</v>
      </c>
      <c r="R45" s="495">
        <f t="shared" si="11"/>
        <v>7354805.5696202535</v>
      </c>
      <c r="S45" s="495">
        <f t="shared" si="11"/>
        <v>4691829.8987341765</v>
      </c>
      <c r="T45" s="495">
        <f t="shared" si="11"/>
        <v>555218.13924050622</v>
      </c>
      <c r="U45" s="495">
        <f t="shared" si="11"/>
        <v>1774772.0506329113</v>
      </c>
      <c r="V45" s="495">
        <f t="shared" si="11"/>
        <v>5343062.2911392404</v>
      </c>
      <c r="W45" s="495">
        <f t="shared" si="11"/>
        <v>9272528.4810126573</v>
      </c>
      <c r="X45" s="495">
        <f t="shared" si="11"/>
        <v>5749133.3037974685</v>
      </c>
      <c r="Y45" s="495">
        <f t="shared" si="11"/>
        <v>2415455.7848101268</v>
      </c>
      <c r="Z45" s="495">
        <f t="shared" si="11"/>
        <v>471899.0632911392</v>
      </c>
      <c r="AA45" s="495">
        <f t="shared" si="11"/>
        <v>53496.202531645562</v>
      </c>
      <c r="AB45" s="494">
        <f t="shared" si="11"/>
        <v>32265.734177215185</v>
      </c>
      <c r="AC45" s="494">
        <f t="shared" si="11"/>
        <v>179201.48101265825</v>
      </c>
      <c r="AD45" s="494">
        <f t="shared" si="11"/>
        <v>396868.87341772148</v>
      </c>
      <c r="AE45" s="494">
        <f t="shared" si="11"/>
        <v>795736.02531645563</v>
      </c>
      <c r="AF45" s="494">
        <f t="shared" si="11"/>
        <v>470231.13924050634</v>
      </c>
      <c r="AG45" s="494">
        <f t="shared" si="11"/>
        <v>321650.72151898732</v>
      </c>
      <c r="AH45" s="494">
        <f t="shared" si="11"/>
        <v>306460.39240506326</v>
      </c>
      <c r="AI45" s="494">
        <f t="shared" si="11"/>
        <v>187525.88607594935</v>
      </c>
      <c r="AJ45" s="494">
        <f t="shared" si="11"/>
        <v>45699.658227848107</v>
      </c>
      <c r="AK45" s="494">
        <f t="shared" si="11"/>
        <v>69025.936708860754</v>
      </c>
      <c r="AL45" s="494">
        <f t="shared" si="11"/>
        <v>98770.075949367092</v>
      </c>
      <c r="AM45" s="494">
        <f t="shared" si="11"/>
        <v>113060.72151898735</v>
      </c>
      <c r="AN45" s="494">
        <f t="shared" si="11"/>
        <v>73346.797468354431</v>
      </c>
      <c r="AO45" s="494">
        <f t="shared" si="11"/>
        <v>68025.291139240508</v>
      </c>
      <c r="AP45" s="494">
        <f t="shared" si="11"/>
        <v>88519.3670886076</v>
      </c>
      <c r="AQ45" s="494">
        <f t="shared" si="11"/>
        <v>60504.860759493677</v>
      </c>
      <c r="AR45" s="494">
        <f t="shared" si="11"/>
        <v>36151.696202531646</v>
      </c>
      <c r="AS45" s="494">
        <f t="shared" si="11"/>
        <v>23519.316455696204</v>
      </c>
      <c r="AT45" s="494">
        <f t="shared" si="11"/>
        <v>32633.367088607592</v>
      </c>
      <c r="AU45" s="494">
        <f t="shared" si="11"/>
        <v>29556.063291139242</v>
      </c>
      <c r="AV45" s="494">
        <f t="shared" si="11"/>
        <v>25108.139240506331</v>
      </c>
      <c r="AW45" s="494">
        <f t="shared" si="11"/>
        <v>12381.291139240506</v>
      </c>
      <c r="AX45" s="494">
        <f t="shared" si="11"/>
        <v>14791.974683544304</v>
      </c>
    </row>
    <row r="46" spans="2:57" ht="15.5">
      <c r="B46" s="497" t="s">
        <v>1561</v>
      </c>
      <c r="C46" s="494">
        <f t="shared" ref="C46:AX51" si="12">(C25/$AZ25)*1000</f>
        <v>121989.52550381825</v>
      </c>
      <c r="D46" s="494">
        <f t="shared" si="12"/>
        <v>1094969.143333883</v>
      </c>
      <c r="E46" s="494">
        <f t="shared" si="12"/>
        <v>1463719.1495413715</v>
      </c>
      <c r="F46" s="495">
        <f t="shared" si="12"/>
        <v>2954642.4741396676</v>
      </c>
      <c r="G46" s="495">
        <f t="shared" si="12"/>
        <v>5758396.8104120977</v>
      </c>
      <c r="H46" s="495">
        <f t="shared" si="12"/>
        <v>4681817.3410551483</v>
      </c>
      <c r="I46" s="495">
        <f t="shared" si="12"/>
        <v>1155352.5136329676</v>
      </c>
      <c r="J46" s="495">
        <f t="shared" si="12"/>
        <v>6221908.4818512714</v>
      </c>
      <c r="K46" s="495">
        <f t="shared" si="12"/>
        <v>13172611.674342986</v>
      </c>
      <c r="L46" s="495">
        <f t="shared" si="12"/>
        <v>12691676.870514577</v>
      </c>
      <c r="M46" s="495">
        <f t="shared" si="12"/>
        <v>6462369.5106352791</v>
      </c>
      <c r="N46" s="495">
        <f t="shared" si="12"/>
        <v>977742.96871839568</v>
      </c>
      <c r="O46" s="495">
        <f t="shared" si="12"/>
        <v>92429.806195411045</v>
      </c>
      <c r="P46" s="495">
        <f t="shared" si="12"/>
        <v>12414063.101726502</v>
      </c>
      <c r="Q46" s="495">
        <f t="shared" si="12"/>
        <v>14978569.410210675</v>
      </c>
      <c r="R46" s="495">
        <f t="shared" si="12"/>
        <v>10266243.065989379</v>
      </c>
      <c r="S46" s="495">
        <f t="shared" si="12"/>
        <v>8945210.3249475993</v>
      </c>
      <c r="T46" s="495">
        <f t="shared" si="12"/>
        <v>1244836.2758483307</v>
      </c>
      <c r="U46" s="495">
        <f t="shared" si="12"/>
        <v>4095867.7284973143</v>
      </c>
      <c r="V46" s="495">
        <f t="shared" si="12"/>
        <v>11129595.821497232</v>
      </c>
      <c r="W46" s="495">
        <f t="shared" si="12"/>
        <v>17740393.49609888</v>
      </c>
      <c r="X46" s="495">
        <f t="shared" si="12"/>
        <v>12014322.859873578</v>
      </c>
      <c r="Y46" s="495">
        <f t="shared" si="12"/>
        <v>4733294.6627728883</v>
      </c>
      <c r="Z46" s="495">
        <f t="shared" si="12"/>
        <v>885812.41370299831</v>
      </c>
      <c r="AA46" s="495">
        <f t="shared" si="12"/>
        <v>98476.371221767491</v>
      </c>
      <c r="AB46" s="494">
        <f t="shared" si="12"/>
        <v>114596.62653183805</v>
      </c>
      <c r="AC46" s="494">
        <f t="shared" si="12"/>
        <v>531957.51345503994</v>
      </c>
      <c r="AD46" s="494">
        <f t="shared" si="12"/>
        <v>984699.2742999933</v>
      </c>
      <c r="AE46" s="494">
        <f t="shared" si="12"/>
        <v>1890193.2049829289</v>
      </c>
      <c r="AF46" s="494">
        <f t="shared" si="12"/>
        <v>884919.71345749428</v>
      </c>
      <c r="AG46" s="494">
        <f t="shared" si="12"/>
        <v>554293.41877875349</v>
      </c>
      <c r="AH46" s="494">
        <f t="shared" si="12"/>
        <v>461499.31141608639</v>
      </c>
      <c r="AI46" s="494">
        <f t="shared" si="12"/>
        <v>259629.14868087266</v>
      </c>
      <c r="AJ46" s="494">
        <f t="shared" si="12"/>
        <v>83092.708439291484</v>
      </c>
      <c r="AK46" s="494">
        <f t="shared" si="12"/>
        <v>193712.90939130672</v>
      </c>
      <c r="AL46" s="494">
        <f t="shared" si="12"/>
        <v>305899.05229983857</v>
      </c>
      <c r="AM46" s="494">
        <f t="shared" si="12"/>
        <v>303597.19725391472</v>
      </c>
      <c r="AN46" s="494">
        <f t="shared" si="12"/>
        <v>170999.4538556851</v>
      </c>
      <c r="AO46" s="494">
        <f t="shared" si="12"/>
        <v>129030.12218692976</v>
      </c>
      <c r="AP46" s="494">
        <f t="shared" si="12"/>
        <v>165844.02636700199</v>
      </c>
      <c r="AQ46" s="494">
        <f t="shared" si="12"/>
        <v>110982.5045710007</v>
      </c>
      <c r="AR46" s="494">
        <f t="shared" si="12"/>
        <v>60163.476924153321</v>
      </c>
      <c r="AS46" s="494">
        <f t="shared" si="12"/>
        <v>40186.268445111411</v>
      </c>
      <c r="AT46" s="494">
        <f t="shared" si="12"/>
        <v>134906.71895635614</v>
      </c>
      <c r="AU46" s="494">
        <f t="shared" si="12"/>
        <v>99806.425828424006</v>
      </c>
      <c r="AV46" s="494">
        <f t="shared" si="12"/>
        <v>69001.092491275529</v>
      </c>
      <c r="AW46" s="494">
        <f t="shared" si="12"/>
        <v>28589.033147767059</v>
      </c>
      <c r="AX46" s="494">
        <f t="shared" si="12"/>
        <v>35094.504314576479</v>
      </c>
    </row>
    <row r="47" spans="2:57" ht="15.5">
      <c r="B47" s="497" t="s">
        <v>1562</v>
      </c>
      <c r="C47" s="494">
        <f t="shared" si="12"/>
        <v>160724.20537243385</v>
      </c>
      <c r="D47" s="494">
        <f t="shared" si="12"/>
        <v>2331044.9368308941</v>
      </c>
      <c r="E47" s="494">
        <f t="shared" si="12"/>
        <v>2451768.4859443503</v>
      </c>
      <c r="F47" s="495">
        <f t="shared" si="12"/>
        <v>6239280.9200927634</v>
      </c>
      <c r="G47" s="495">
        <f t="shared" si="12"/>
        <v>12964739.129414568</v>
      </c>
      <c r="H47" s="495">
        <f t="shared" si="12"/>
        <v>14072163.63936187</v>
      </c>
      <c r="I47" s="495">
        <f t="shared" si="12"/>
        <v>3960979.8476687022</v>
      </c>
      <c r="J47" s="495">
        <f t="shared" si="12"/>
        <v>12128844.666453816</v>
      </c>
      <c r="K47" s="495">
        <f t="shared" si="12"/>
        <v>29478384.076794837</v>
      </c>
      <c r="L47" s="495">
        <f t="shared" si="12"/>
        <v>32559348.732985113</v>
      </c>
      <c r="M47" s="495">
        <f t="shared" si="12"/>
        <v>20221666.614246704</v>
      </c>
      <c r="N47" s="495">
        <f t="shared" si="12"/>
        <v>3444983.9512246465</v>
      </c>
      <c r="O47" s="495">
        <f t="shared" si="12"/>
        <v>335898.9562208181</v>
      </c>
      <c r="P47" s="495">
        <f t="shared" si="12"/>
        <v>26695449.22454875</v>
      </c>
      <c r="Q47" s="495">
        <f t="shared" si="12"/>
        <v>35845832.038313918</v>
      </c>
      <c r="R47" s="495">
        <f t="shared" si="12"/>
        <v>33286907.777057998</v>
      </c>
      <c r="S47" s="495">
        <f t="shared" si="12"/>
        <v>22469043.80107785</v>
      </c>
      <c r="T47" s="495">
        <f t="shared" si="12"/>
        <v>3166333.9252716852</v>
      </c>
      <c r="U47" s="495">
        <f t="shared" si="12"/>
        <v>10178051.55532757</v>
      </c>
      <c r="V47" s="495">
        <f t="shared" si="12"/>
        <v>28726769.528159417</v>
      </c>
      <c r="W47" s="495">
        <f t="shared" si="12"/>
        <v>40453176.5472387</v>
      </c>
      <c r="X47" s="495">
        <f t="shared" si="12"/>
        <v>29477315.9692383</v>
      </c>
      <c r="Y47" s="495">
        <f t="shared" si="12"/>
        <v>11669029.474942815</v>
      </c>
      <c r="Z47" s="495">
        <f t="shared" si="12"/>
        <v>2123429.8109669113</v>
      </c>
      <c r="AA47" s="495">
        <f t="shared" si="12"/>
        <v>262332.20026101853</v>
      </c>
      <c r="AB47" s="494">
        <f t="shared" si="12"/>
        <v>228238.85436581814</v>
      </c>
      <c r="AC47" s="494">
        <f t="shared" si="12"/>
        <v>1184074.9836303052</v>
      </c>
      <c r="AD47" s="494">
        <f t="shared" si="12"/>
        <v>1909185.2526225948</v>
      </c>
      <c r="AE47" s="494">
        <f t="shared" si="12"/>
        <v>5164709.7157685515</v>
      </c>
      <c r="AF47" s="494">
        <f t="shared" si="12"/>
        <v>2080764.8218413042</v>
      </c>
      <c r="AG47" s="494">
        <f t="shared" si="12"/>
        <v>1040133.2156612887</v>
      </c>
      <c r="AH47" s="494">
        <f t="shared" si="12"/>
        <v>859913.26781498769</v>
      </c>
      <c r="AI47" s="494">
        <f t="shared" si="12"/>
        <v>645568.22105244256</v>
      </c>
      <c r="AJ47" s="494">
        <f t="shared" si="12"/>
        <v>196206.29838087983</v>
      </c>
      <c r="AK47" s="494">
        <f t="shared" si="12"/>
        <v>463233.32884826866</v>
      </c>
      <c r="AL47" s="494">
        <f t="shared" si="12"/>
        <v>811368.99955337949</v>
      </c>
      <c r="AM47" s="494">
        <f t="shared" si="12"/>
        <v>762871.55993111467</v>
      </c>
      <c r="AN47" s="494">
        <f t="shared" si="12"/>
        <v>354533.29199843243</v>
      </c>
      <c r="AO47" s="494">
        <f t="shared" si="12"/>
        <v>237523.7863426829</v>
      </c>
      <c r="AP47" s="494">
        <f t="shared" si="12"/>
        <v>272870.05745251011</v>
      </c>
      <c r="AQ47" s="494">
        <f t="shared" si="12"/>
        <v>201279.31460569031</v>
      </c>
      <c r="AR47" s="494">
        <f t="shared" si="12"/>
        <v>110856.93382675888</v>
      </c>
      <c r="AS47" s="494">
        <f t="shared" si="12"/>
        <v>86822.346684616234</v>
      </c>
      <c r="AT47" s="494">
        <f t="shared" si="12"/>
        <v>364840.11533948104</v>
      </c>
      <c r="AU47" s="494">
        <f t="shared" si="12"/>
        <v>276251.84841628344</v>
      </c>
      <c r="AV47" s="494">
        <f t="shared" si="12"/>
        <v>173387.46563199378</v>
      </c>
      <c r="AW47" s="494">
        <f t="shared" si="12"/>
        <v>52809.254901208209</v>
      </c>
      <c r="AX47" s="494">
        <f t="shared" si="12"/>
        <v>50590.759890139125</v>
      </c>
    </row>
    <row r="48" spans="2:57" ht="15.5">
      <c r="B48" s="497" t="s">
        <v>1563</v>
      </c>
      <c r="C48" s="494">
        <f t="shared" si="12"/>
        <v>98587.273744943785</v>
      </c>
      <c r="D48" s="494">
        <f t="shared" si="12"/>
        <v>951482.77276813576</v>
      </c>
      <c r="E48" s="494">
        <f t="shared" si="12"/>
        <v>1818858.6951328155</v>
      </c>
      <c r="F48" s="495">
        <f t="shared" si="12"/>
        <v>2918285.326457764</v>
      </c>
      <c r="G48" s="495">
        <f t="shared" si="12"/>
        <v>4530040.1326454505</v>
      </c>
      <c r="H48" s="495">
        <f t="shared" si="12"/>
        <v>4921138.0516201686</v>
      </c>
      <c r="I48" s="495">
        <f t="shared" si="12"/>
        <v>1239753.8021033639</v>
      </c>
      <c r="J48" s="495">
        <f t="shared" si="12"/>
        <v>6747186.3319892595</v>
      </c>
      <c r="K48" s="495">
        <f t="shared" si="12"/>
        <v>14165804.062726432</v>
      </c>
      <c r="L48" s="495">
        <f t="shared" si="12"/>
        <v>12750652.722897034</v>
      </c>
      <c r="M48" s="495">
        <f t="shared" si="12"/>
        <v>7266369.890600034</v>
      </c>
      <c r="N48" s="495">
        <f t="shared" si="12"/>
        <v>1587021.3183373492</v>
      </c>
      <c r="O48" s="495">
        <f t="shared" si="12"/>
        <v>132401.01474185853</v>
      </c>
      <c r="P48" s="495">
        <f t="shared" si="12"/>
        <v>12676703.561336674</v>
      </c>
      <c r="Q48" s="495">
        <f t="shared" si="12"/>
        <v>16113757.394707343</v>
      </c>
      <c r="R48" s="495">
        <f t="shared" si="12"/>
        <v>15950491.010123465</v>
      </c>
      <c r="S48" s="495">
        <f t="shared" si="12"/>
        <v>11344105.324984003</v>
      </c>
      <c r="T48" s="495">
        <f t="shared" si="12"/>
        <v>1763213.0646984295</v>
      </c>
      <c r="U48" s="495">
        <f t="shared" si="12"/>
        <v>4792865.5401222566</v>
      </c>
      <c r="V48" s="495">
        <f t="shared" si="12"/>
        <v>11577219.085959308</v>
      </c>
      <c r="W48" s="495">
        <f t="shared" si="12"/>
        <v>19569830.772681717</v>
      </c>
      <c r="X48" s="495">
        <f t="shared" si="12"/>
        <v>18318877.01903763</v>
      </c>
      <c r="Y48" s="495">
        <f t="shared" si="12"/>
        <v>9084981.6529787723</v>
      </c>
      <c r="Z48" s="495">
        <f t="shared" si="12"/>
        <v>1926265.0731406228</v>
      </c>
      <c r="AA48" s="495">
        <f t="shared" si="12"/>
        <v>170094.00628001738</v>
      </c>
      <c r="AB48" s="494">
        <f t="shared" si="12"/>
        <v>147354.42405385803</v>
      </c>
      <c r="AC48" s="494">
        <f t="shared" si="12"/>
        <v>782046.31726046512</v>
      </c>
      <c r="AD48" s="494">
        <f t="shared" si="12"/>
        <v>1393084.5427048986</v>
      </c>
      <c r="AE48" s="494">
        <f t="shared" si="12"/>
        <v>3008865.7228425546</v>
      </c>
      <c r="AF48" s="494">
        <f t="shared" si="12"/>
        <v>1309847.0672719844</v>
      </c>
      <c r="AG48" s="494">
        <f t="shared" si="12"/>
        <v>544162.72902064933</v>
      </c>
      <c r="AH48" s="494">
        <f t="shared" si="12"/>
        <v>428620.70361531962</v>
      </c>
      <c r="AI48" s="494">
        <f t="shared" si="12"/>
        <v>354477.42679794761</v>
      </c>
      <c r="AJ48" s="494">
        <f t="shared" si="12"/>
        <v>124100.77987789579</v>
      </c>
      <c r="AK48" s="494">
        <f t="shared" si="12"/>
        <v>269979.66505094065</v>
      </c>
      <c r="AL48" s="494">
        <f t="shared" si="12"/>
        <v>476994.64840926375</v>
      </c>
      <c r="AM48" s="494">
        <f t="shared" si="12"/>
        <v>495600.46884125791</v>
      </c>
      <c r="AN48" s="494">
        <f t="shared" si="12"/>
        <v>228853.43309496579</v>
      </c>
      <c r="AO48" s="494">
        <f t="shared" si="12"/>
        <v>129284.70508361763</v>
      </c>
      <c r="AP48" s="494">
        <f t="shared" si="12"/>
        <v>148422.29640659632</v>
      </c>
      <c r="AQ48" s="494">
        <f t="shared" si="12"/>
        <v>108297.81826750701</v>
      </c>
      <c r="AR48" s="494">
        <f t="shared" si="12"/>
        <v>71947.741880351357</v>
      </c>
      <c r="AS48" s="494">
        <f t="shared" si="12"/>
        <v>61222.670934853857</v>
      </c>
      <c r="AT48" s="494">
        <f t="shared" si="12"/>
        <v>204841.65548509851</v>
      </c>
      <c r="AU48" s="494">
        <f t="shared" si="12"/>
        <v>149351.75804656208</v>
      </c>
      <c r="AV48" s="494">
        <f t="shared" si="12"/>
        <v>105255.79851972529</v>
      </c>
      <c r="AW48" s="494">
        <f t="shared" si="12"/>
        <v>29981.301863510314</v>
      </c>
      <c r="AX48" s="494">
        <f t="shared" si="12"/>
        <v>31471.94618760212</v>
      </c>
    </row>
    <row r="49" spans="2:50" ht="15.5">
      <c r="B49" s="497" t="s">
        <v>1564</v>
      </c>
      <c r="C49" s="494">
        <f t="shared" si="12"/>
        <v>82540.205307437325</v>
      </c>
      <c r="D49" s="494">
        <f t="shared" si="12"/>
        <v>607363.78318100632</v>
      </c>
      <c r="E49" s="494">
        <f t="shared" si="12"/>
        <v>728093.12405110104</v>
      </c>
      <c r="F49" s="495">
        <f t="shared" si="12"/>
        <v>1451873.7016252966</v>
      </c>
      <c r="G49" s="495">
        <f t="shared" si="12"/>
        <v>4358664.7047472829</v>
      </c>
      <c r="H49" s="495">
        <f t="shared" si="12"/>
        <v>4204455.3307893127</v>
      </c>
      <c r="I49" s="495">
        <f t="shared" si="12"/>
        <v>745846.518229404</v>
      </c>
      <c r="J49" s="495">
        <f t="shared" si="12"/>
        <v>4632568.0724055823</v>
      </c>
      <c r="K49" s="495">
        <f t="shared" si="12"/>
        <v>10638487.830229674</v>
      </c>
      <c r="L49" s="495">
        <f t="shared" si="12"/>
        <v>11933389.174258582</v>
      </c>
      <c r="M49" s="495">
        <f t="shared" si="12"/>
        <v>6071420.1669815453</v>
      </c>
      <c r="N49" s="495">
        <f t="shared" si="12"/>
        <v>874318.09717582446</v>
      </c>
      <c r="O49" s="495">
        <f t="shared" si="12"/>
        <v>85043.320209847225</v>
      </c>
      <c r="P49" s="495">
        <f t="shared" si="12"/>
        <v>9903728.441260837</v>
      </c>
      <c r="Q49" s="495">
        <f t="shared" si="12"/>
        <v>14213954.475379642</v>
      </c>
      <c r="R49" s="495">
        <f t="shared" si="12"/>
        <v>13342355.92969108</v>
      </c>
      <c r="S49" s="495">
        <f t="shared" si="12"/>
        <v>9290515.2217556052</v>
      </c>
      <c r="T49" s="495">
        <f t="shared" si="12"/>
        <v>1060436.4335067451</v>
      </c>
      <c r="U49" s="495">
        <f t="shared" si="12"/>
        <v>3777046.6824579877</v>
      </c>
      <c r="V49" s="495">
        <f t="shared" si="12"/>
        <v>11155147.014586885</v>
      </c>
      <c r="W49" s="495">
        <f t="shared" si="12"/>
        <v>18646322.381963976</v>
      </c>
      <c r="X49" s="495">
        <f t="shared" si="12"/>
        <v>12628601.172680071</v>
      </c>
      <c r="Y49" s="495">
        <f t="shared" si="12"/>
        <v>5062816.9734128946</v>
      </c>
      <c r="Z49" s="495">
        <f t="shared" si="12"/>
        <v>913140.88229681249</v>
      </c>
      <c r="AA49" s="495">
        <f t="shared" si="12"/>
        <v>89082.709414293131</v>
      </c>
      <c r="AB49" s="494">
        <f t="shared" si="12"/>
        <v>71607.487392097566</v>
      </c>
      <c r="AC49" s="494">
        <f t="shared" si="12"/>
        <v>433026.42237702629</v>
      </c>
      <c r="AD49" s="494">
        <f t="shared" si="12"/>
        <v>1114457.7377868467</v>
      </c>
      <c r="AE49" s="494">
        <f t="shared" si="12"/>
        <v>2068797.8445082104</v>
      </c>
      <c r="AF49" s="494">
        <f t="shared" si="12"/>
        <v>881800.43030759622</v>
      </c>
      <c r="AG49" s="494">
        <f t="shared" si="12"/>
        <v>686810.42082330829</v>
      </c>
      <c r="AH49" s="494">
        <f t="shared" si="12"/>
        <v>496054.96460743208</v>
      </c>
      <c r="AI49" s="494">
        <f t="shared" si="12"/>
        <v>341768.7199058999</v>
      </c>
      <c r="AJ49" s="494">
        <f t="shared" si="12"/>
        <v>81173.477522937494</v>
      </c>
      <c r="AK49" s="494">
        <f t="shared" si="12"/>
        <v>147720.09641401403</v>
      </c>
      <c r="AL49" s="494">
        <f t="shared" si="12"/>
        <v>241579.72691010372</v>
      </c>
      <c r="AM49" s="494">
        <f t="shared" si="12"/>
        <v>249786.44821695902</v>
      </c>
      <c r="AN49" s="494">
        <f t="shared" si="12"/>
        <v>130975.47233257364</v>
      </c>
      <c r="AO49" s="494">
        <f t="shared" si="12"/>
        <v>91196.672966522601</v>
      </c>
      <c r="AP49" s="494">
        <f t="shared" si="12"/>
        <v>128185.4952229709</v>
      </c>
      <c r="AQ49" s="494">
        <f t="shared" si="12"/>
        <v>109338.58484544743</v>
      </c>
      <c r="AR49" s="494">
        <f t="shared" si="12"/>
        <v>58770.181842873892</v>
      </c>
      <c r="AS49" s="494">
        <f t="shared" si="12"/>
        <v>37574.386865438173</v>
      </c>
      <c r="AT49" s="494">
        <f t="shared" si="12"/>
        <v>97162.70080948231</v>
      </c>
      <c r="AU49" s="494">
        <f t="shared" si="12"/>
        <v>68551.739553457883</v>
      </c>
      <c r="AV49" s="494">
        <f t="shared" si="12"/>
        <v>45927.336386083094</v>
      </c>
      <c r="AW49" s="494">
        <f t="shared" si="12"/>
        <v>18932.815153360003</v>
      </c>
      <c r="AX49" s="494">
        <f t="shared" si="12"/>
        <v>21731.265062771265</v>
      </c>
    </row>
    <row r="50" spans="2:50" ht="15.5">
      <c r="B50" s="497" t="s">
        <v>1565</v>
      </c>
      <c r="C50" s="494">
        <f t="shared" si="12"/>
        <v>64985.523841606533</v>
      </c>
      <c r="D50" s="494">
        <f t="shared" si="12"/>
        <v>625283.54354632844</v>
      </c>
      <c r="E50" s="494">
        <f t="shared" si="12"/>
        <v>825448.01163019252</v>
      </c>
      <c r="F50" s="495">
        <f t="shared" si="12"/>
        <v>2001732.2975633431</v>
      </c>
      <c r="G50" s="495">
        <f t="shared" si="12"/>
        <v>3367814.928141085</v>
      </c>
      <c r="H50" s="495">
        <f t="shared" si="12"/>
        <v>3588995.2113430402</v>
      </c>
      <c r="I50" s="495">
        <f t="shared" si="12"/>
        <v>779655.9529528534</v>
      </c>
      <c r="J50" s="495">
        <f t="shared" si="12"/>
        <v>3375267.1115194107</v>
      </c>
      <c r="K50" s="495">
        <f t="shared" si="12"/>
        <v>8154686.9352026125</v>
      </c>
      <c r="L50" s="495">
        <f t="shared" si="12"/>
        <v>8896181.3457907867</v>
      </c>
      <c r="M50" s="495">
        <f t="shared" si="12"/>
        <v>4965232.8021272961</v>
      </c>
      <c r="N50" s="495">
        <f t="shared" si="12"/>
        <v>904369.7201049166</v>
      </c>
      <c r="O50" s="495">
        <f t="shared" si="12"/>
        <v>80471.485568484073</v>
      </c>
      <c r="P50" s="495">
        <f t="shared" si="12"/>
        <v>6901209.8906274047</v>
      </c>
      <c r="Q50" s="495">
        <f t="shared" si="12"/>
        <v>9325984.8858022019</v>
      </c>
      <c r="R50" s="495">
        <f t="shared" si="12"/>
        <v>8768452.8620288074</v>
      </c>
      <c r="S50" s="495">
        <f t="shared" si="12"/>
        <v>5664952.7531502945</v>
      </c>
      <c r="T50" s="495">
        <f t="shared" si="12"/>
        <v>849816.3785572747</v>
      </c>
      <c r="U50" s="495">
        <f t="shared" si="12"/>
        <v>2345078.0431842497</v>
      </c>
      <c r="V50" s="495">
        <f t="shared" si="12"/>
        <v>6641878.0215067575</v>
      </c>
      <c r="W50" s="495">
        <f t="shared" si="12"/>
        <v>11014594.342095526</v>
      </c>
      <c r="X50" s="495">
        <f t="shared" si="12"/>
        <v>7421514.2780121109</v>
      </c>
      <c r="Y50" s="495">
        <f t="shared" si="12"/>
        <v>2607782.1865347242</v>
      </c>
      <c r="Z50" s="495">
        <f t="shared" si="12"/>
        <v>520192.72800738428</v>
      </c>
      <c r="AA50" s="495">
        <f t="shared" si="12"/>
        <v>74338.929541547128</v>
      </c>
      <c r="AB50" s="494">
        <f t="shared" si="12"/>
        <v>51159.119847742018</v>
      </c>
      <c r="AC50" s="494">
        <f t="shared" si="12"/>
        <v>299633.62314179633</v>
      </c>
      <c r="AD50" s="494">
        <f t="shared" si="12"/>
        <v>772571.79444939969</v>
      </c>
      <c r="AE50" s="494">
        <f t="shared" si="12"/>
        <v>1196503.4122165353</v>
      </c>
      <c r="AF50" s="494">
        <f t="shared" si="12"/>
        <v>578070.30176851281</v>
      </c>
      <c r="AG50" s="494">
        <f t="shared" si="12"/>
        <v>394994.54945572704</v>
      </c>
      <c r="AH50" s="494">
        <f t="shared" si="12"/>
        <v>360982.34297031397</v>
      </c>
      <c r="AI50" s="494">
        <f t="shared" si="12"/>
        <v>215981.40804875485</v>
      </c>
      <c r="AJ50" s="494">
        <f t="shared" si="12"/>
        <v>69362.758440674035</v>
      </c>
      <c r="AK50" s="494">
        <f t="shared" si="12"/>
        <v>94743.981631553615</v>
      </c>
      <c r="AL50" s="494">
        <f t="shared" si="12"/>
        <v>166757.03344338408</v>
      </c>
      <c r="AM50" s="494">
        <f t="shared" si="12"/>
        <v>176491.3641090866</v>
      </c>
      <c r="AN50" s="494">
        <f t="shared" si="12"/>
        <v>103454.17494726426</v>
      </c>
      <c r="AO50" s="494">
        <f t="shared" si="12"/>
        <v>102816.05333715738</v>
      </c>
      <c r="AP50" s="494">
        <f t="shared" si="12"/>
        <v>130392.53434415645</v>
      </c>
      <c r="AQ50" s="494">
        <f t="shared" si="12"/>
        <v>89960.454773899924</v>
      </c>
      <c r="AR50" s="494">
        <f t="shared" si="12"/>
        <v>52761.276505183392</v>
      </c>
      <c r="AS50" s="494">
        <f t="shared" si="12"/>
        <v>32903.690420108702</v>
      </c>
      <c r="AT50" s="494">
        <f t="shared" si="12"/>
        <v>61449.349195240102</v>
      </c>
      <c r="AU50" s="494">
        <f t="shared" si="12"/>
        <v>46765.175734971155</v>
      </c>
      <c r="AV50" s="494">
        <f t="shared" si="12"/>
        <v>35909.636699773087</v>
      </c>
      <c r="AW50" s="494">
        <f t="shared" si="12"/>
        <v>17284.511445897686</v>
      </c>
      <c r="AX50" s="494">
        <f t="shared" si="12"/>
        <v>23747.171275156772</v>
      </c>
    </row>
    <row r="51" spans="2:50" ht="15.5">
      <c r="B51" s="497" t="s">
        <v>1566</v>
      </c>
      <c r="C51" s="494">
        <f t="shared" si="12"/>
        <v>94439.344562869315</v>
      </c>
      <c r="D51" s="494">
        <f t="shared" si="12"/>
        <v>952745.55511926068</v>
      </c>
      <c r="E51" s="494">
        <f t="shared" si="12"/>
        <v>1501133.6636294846</v>
      </c>
      <c r="F51" s="495">
        <f t="shared" si="12"/>
        <v>2934040.8486491074</v>
      </c>
      <c r="G51" s="495">
        <f t="shared" si="12"/>
        <v>5687704.9493246842</v>
      </c>
      <c r="H51" s="495">
        <f t="shared" si="12"/>
        <v>4868959.7247367715</v>
      </c>
      <c r="I51" s="495">
        <f t="shared" si="12"/>
        <v>1165676.2293667728</v>
      </c>
      <c r="J51" s="495">
        <f t="shared" si="12"/>
        <v>7204404.7217179341</v>
      </c>
      <c r="K51" s="495">
        <f t="shared" si="12"/>
        <v>13966002.814655969</v>
      </c>
      <c r="L51" s="495">
        <f t="shared" si="12"/>
        <v>13707986.806291526</v>
      </c>
      <c r="M51" s="495">
        <f t="shared" si="12"/>
        <v>6752869.7122542299</v>
      </c>
      <c r="N51" s="495">
        <f t="shared" si="12"/>
        <v>1336918.4306435322</v>
      </c>
      <c r="O51" s="495">
        <f t="shared" si="12"/>
        <v>122697.75174360431</v>
      </c>
      <c r="P51" s="495">
        <f t="shared" si="12"/>
        <v>15070214.387978751</v>
      </c>
      <c r="Q51" s="495">
        <f t="shared" si="12"/>
        <v>16953415.634575639</v>
      </c>
      <c r="R51" s="495">
        <f t="shared" ref="R51:AX51" si="13">(R30/$AZ30)*1000</f>
        <v>15619299.041957673</v>
      </c>
      <c r="S51" s="495">
        <f t="shared" si="13"/>
        <v>10333363.204629989</v>
      </c>
      <c r="T51" s="495">
        <f t="shared" si="13"/>
        <v>1438015.1255295505</v>
      </c>
      <c r="U51" s="495">
        <f t="shared" si="13"/>
        <v>6505690.3397952113</v>
      </c>
      <c r="V51" s="495">
        <f t="shared" si="13"/>
        <v>14107507.179123361</v>
      </c>
      <c r="W51" s="495">
        <f t="shared" si="13"/>
        <v>21315888.397129536</v>
      </c>
      <c r="X51" s="495">
        <f t="shared" si="13"/>
        <v>15720117.437908879</v>
      </c>
      <c r="Y51" s="495">
        <f t="shared" si="13"/>
        <v>6507130.5651963446</v>
      </c>
      <c r="Z51" s="495">
        <f t="shared" si="13"/>
        <v>1122843.044033498</v>
      </c>
      <c r="AA51" s="495">
        <f t="shared" si="13"/>
        <v>116506.99557821777</v>
      </c>
      <c r="AB51" s="494">
        <f t="shared" si="13"/>
        <v>241822.08284611697</v>
      </c>
      <c r="AC51" s="494">
        <f t="shared" si="13"/>
        <v>1294299.4383095501</v>
      </c>
      <c r="AD51" s="494">
        <f t="shared" si="13"/>
        <v>2454613.3338712836</v>
      </c>
      <c r="AE51" s="494">
        <f t="shared" si="13"/>
        <v>3803245.1448642504</v>
      </c>
      <c r="AF51" s="494">
        <f t="shared" si="13"/>
        <v>1316779.8191726974</v>
      </c>
      <c r="AG51" s="494">
        <f t="shared" si="13"/>
        <v>499753.80850648996</v>
      </c>
      <c r="AH51" s="494">
        <f t="shared" si="13"/>
        <v>434686.13071413239</v>
      </c>
      <c r="AI51" s="494">
        <f t="shared" si="13"/>
        <v>300195.9261205495</v>
      </c>
      <c r="AJ51" s="494">
        <f t="shared" si="13"/>
        <v>100888.36336569056</v>
      </c>
      <c r="AK51" s="494">
        <f t="shared" si="13"/>
        <v>431342.07395906548</v>
      </c>
      <c r="AL51" s="494">
        <f t="shared" si="13"/>
        <v>786191.54094595753</v>
      </c>
      <c r="AM51" s="494">
        <f t="shared" si="13"/>
        <v>693164.19984846562</v>
      </c>
      <c r="AN51" s="494">
        <f t="shared" si="13"/>
        <v>268350.24273297825</v>
      </c>
      <c r="AO51" s="494">
        <f t="shared" si="13"/>
        <v>130920.99808769466</v>
      </c>
      <c r="AP51" s="494">
        <f t="shared" si="13"/>
        <v>163660.43570137242</v>
      </c>
      <c r="AQ51" s="494">
        <f t="shared" si="13"/>
        <v>111745.29097062229</v>
      </c>
      <c r="AR51" s="494">
        <f t="shared" si="13"/>
        <v>66542.816665145801</v>
      </c>
      <c r="AS51" s="494">
        <f t="shared" si="13"/>
        <v>53522.632989138248</v>
      </c>
      <c r="AT51" s="494">
        <f t="shared" si="13"/>
        <v>338277.73786253034</v>
      </c>
      <c r="AU51" s="494">
        <f t="shared" si="13"/>
        <v>212494.46017353405</v>
      </c>
      <c r="AV51" s="494">
        <f t="shared" si="13"/>
        <v>113744.31069972579</v>
      </c>
      <c r="AW51" s="494">
        <f t="shared" si="13"/>
        <v>34094.192690822303</v>
      </c>
      <c r="AX51" s="494">
        <f t="shared" si="13"/>
        <v>39030.949920745443</v>
      </c>
    </row>
    <row r="52" spans="2:50" ht="15.5">
      <c r="B52" s="497" t="s">
        <v>1567</v>
      </c>
      <c r="C52" s="494">
        <f t="shared" ref="C52:AX57" si="14">(C31/$AZ31)*1000</f>
        <v>85926.766188507041</v>
      </c>
      <c r="D52" s="494">
        <f t="shared" si="14"/>
        <v>358615.43458598171</v>
      </c>
      <c r="E52" s="494">
        <f t="shared" si="14"/>
        <v>467859.44462820591</v>
      </c>
      <c r="F52" s="495">
        <f t="shared" si="14"/>
        <v>983105.97288749216</v>
      </c>
      <c r="G52" s="495">
        <f t="shared" si="14"/>
        <v>1547848.1223711413</v>
      </c>
      <c r="H52" s="495">
        <f t="shared" si="14"/>
        <v>1036816.2959645799</v>
      </c>
      <c r="I52" s="495">
        <f t="shared" si="14"/>
        <v>100626.22036844619</v>
      </c>
      <c r="J52" s="495">
        <f t="shared" si="14"/>
        <v>1958330.5400097275</v>
      </c>
      <c r="K52" s="495">
        <f t="shared" si="14"/>
        <v>3005007.145485912</v>
      </c>
      <c r="L52" s="495">
        <f t="shared" si="14"/>
        <v>2786449.2884963606</v>
      </c>
      <c r="M52" s="495">
        <f t="shared" si="14"/>
        <v>1166597.4210644928</v>
      </c>
      <c r="N52" s="495">
        <f t="shared" si="14"/>
        <v>138564.729852844</v>
      </c>
      <c r="O52" s="495">
        <f t="shared" si="14"/>
        <v>22290.012380635868</v>
      </c>
      <c r="P52" s="495">
        <f t="shared" si="14"/>
        <v>2229149.5887269587</v>
      </c>
      <c r="Q52" s="495">
        <f t="shared" si="14"/>
        <v>2939091.4514827598</v>
      </c>
      <c r="R52" s="495">
        <f t="shared" si="14"/>
        <v>2571818.1504019988</v>
      </c>
      <c r="S52" s="495">
        <f t="shared" si="14"/>
        <v>1209916.5482191911</v>
      </c>
      <c r="T52" s="495">
        <f t="shared" si="14"/>
        <v>187043.23568014469</v>
      </c>
      <c r="U52" s="495">
        <f t="shared" si="14"/>
        <v>848689.69912006299</v>
      </c>
      <c r="V52" s="495">
        <f t="shared" si="14"/>
        <v>2045647.4294106441</v>
      </c>
      <c r="W52" s="495">
        <f t="shared" si="14"/>
        <v>3203558.061136473</v>
      </c>
      <c r="X52" s="495">
        <f t="shared" si="14"/>
        <v>1767175.1055891335</v>
      </c>
      <c r="Y52" s="495">
        <f t="shared" si="14"/>
        <v>579707.93600425276</v>
      </c>
      <c r="Z52" s="495">
        <f t="shared" si="14"/>
        <v>300521.1279873543</v>
      </c>
      <c r="AA52" s="495">
        <f t="shared" si="14"/>
        <v>104893.4815326902</v>
      </c>
      <c r="AB52" s="494">
        <f t="shared" si="14"/>
        <v>23808.586232730122</v>
      </c>
      <c r="AC52" s="494">
        <f t="shared" si="14"/>
        <v>108523.83814882826</v>
      </c>
      <c r="AD52" s="494">
        <f t="shared" si="14"/>
        <v>243719.35422071698</v>
      </c>
      <c r="AE52" s="494">
        <f t="shared" si="14"/>
        <v>356906.71033369517</v>
      </c>
      <c r="AF52" s="494">
        <f t="shared" si="14"/>
        <v>185563.64539322941</v>
      </c>
      <c r="AG52" s="494">
        <f t="shared" si="14"/>
        <v>268299.20475814614</v>
      </c>
      <c r="AH52" s="494">
        <f t="shared" si="14"/>
        <v>364971.02194949193</v>
      </c>
      <c r="AI52" s="494">
        <f t="shared" si="14"/>
        <v>268267.09209822502</v>
      </c>
      <c r="AJ52" s="494">
        <f t="shared" si="14"/>
        <v>102821.99700854743</v>
      </c>
      <c r="AK52" s="494">
        <f t="shared" si="14"/>
        <v>41250.188947912029</v>
      </c>
      <c r="AL52" s="494">
        <f t="shared" si="14"/>
        <v>50966.015707564482</v>
      </c>
      <c r="AM52" s="494">
        <f t="shared" si="14"/>
        <v>48200.272220731327</v>
      </c>
      <c r="AN52" s="494">
        <f t="shared" si="14"/>
        <v>35253.666928354964</v>
      </c>
      <c r="AO52" s="494">
        <f t="shared" si="14"/>
        <v>72720.858605558795</v>
      </c>
      <c r="AP52" s="494">
        <f t="shared" si="14"/>
        <v>105911.28886381666</v>
      </c>
      <c r="AQ52" s="494">
        <f t="shared" si="14"/>
        <v>102721.40363428902</v>
      </c>
      <c r="AR52" s="494">
        <f t="shared" si="14"/>
        <v>76825.625974157971</v>
      </c>
      <c r="AS52" s="494">
        <f t="shared" si="14"/>
        <v>53786.124453824545</v>
      </c>
      <c r="AT52" s="494">
        <f t="shared" si="14"/>
        <v>17173.125378918259</v>
      </c>
      <c r="AU52" s="494">
        <f t="shared" si="14"/>
        <v>11995.189034713232</v>
      </c>
      <c r="AV52" s="494">
        <f t="shared" si="14"/>
        <v>9451.8054787624915</v>
      </c>
      <c r="AW52" s="494">
        <f t="shared" si="14"/>
        <v>11481.061266965044</v>
      </c>
      <c r="AX52" s="494">
        <f t="shared" si="14"/>
        <v>20447.25358076645</v>
      </c>
    </row>
    <row r="53" spans="2:50" ht="15.5">
      <c r="B53" s="497" t="s">
        <v>1568</v>
      </c>
      <c r="C53" s="494">
        <f t="shared" si="14"/>
        <v>59991.680877265586</v>
      </c>
      <c r="D53" s="494">
        <f t="shared" si="14"/>
        <v>606769.8733442761</v>
      </c>
      <c r="E53" s="494">
        <f t="shared" si="14"/>
        <v>388998.92732636724</v>
      </c>
      <c r="F53" s="495">
        <f t="shared" si="14"/>
        <v>1669981.051125793</v>
      </c>
      <c r="G53" s="495">
        <f t="shared" si="14"/>
        <v>3999049.0111199948</v>
      </c>
      <c r="H53" s="495">
        <f t="shared" si="14"/>
        <v>4486125.8499830468</v>
      </c>
      <c r="I53" s="495">
        <f t="shared" si="14"/>
        <v>869360.05730323459</v>
      </c>
      <c r="J53" s="495">
        <f t="shared" si="14"/>
        <v>2770865.0482069659</v>
      </c>
      <c r="K53" s="495">
        <f t="shared" si="14"/>
        <v>7359086.4931172589</v>
      </c>
      <c r="L53" s="495">
        <f t="shared" si="14"/>
        <v>8858282.878705252</v>
      </c>
      <c r="M53" s="495">
        <f t="shared" si="14"/>
        <v>4710398.490085626</v>
      </c>
      <c r="N53" s="495">
        <f t="shared" si="14"/>
        <v>705274.2841762813</v>
      </c>
      <c r="O53" s="495">
        <f t="shared" si="14"/>
        <v>92783.418867081025</v>
      </c>
      <c r="P53" s="495">
        <f t="shared" si="14"/>
        <v>6470034.5207435219</v>
      </c>
      <c r="Q53" s="495">
        <f t="shared" si="14"/>
        <v>9008452.7775305081</v>
      </c>
      <c r="R53" s="495">
        <f t="shared" si="14"/>
        <v>7683787.5635807989</v>
      </c>
      <c r="S53" s="495">
        <f t="shared" si="14"/>
        <v>4570218.0003476804</v>
      </c>
      <c r="T53" s="495">
        <f t="shared" si="14"/>
        <v>541948.44833074859</v>
      </c>
      <c r="U53" s="495">
        <f t="shared" si="14"/>
        <v>2318355.2733726096</v>
      </c>
      <c r="V53" s="495">
        <f t="shared" si="14"/>
        <v>6430790.9208991211</v>
      </c>
      <c r="W53" s="495">
        <f t="shared" si="14"/>
        <v>9345639.9160646107</v>
      </c>
      <c r="X53" s="495">
        <f t="shared" si="14"/>
        <v>4910651.7585547511</v>
      </c>
      <c r="Y53" s="495">
        <f t="shared" si="14"/>
        <v>1442507.2947540996</v>
      </c>
      <c r="Z53" s="495">
        <f t="shared" si="14"/>
        <v>602662.02861988079</v>
      </c>
      <c r="AA53" s="495">
        <f t="shared" si="14"/>
        <v>273764.11039731867</v>
      </c>
      <c r="AB53" s="494">
        <f t="shared" si="14"/>
        <v>44748.784603198474</v>
      </c>
      <c r="AC53" s="494">
        <f t="shared" si="14"/>
        <v>252568.83286871843</v>
      </c>
      <c r="AD53" s="494">
        <f t="shared" si="14"/>
        <v>544601.19024572626</v>
      </c>
      <c r="AE53" s="494">
        <f t="shared" si="14"/>
        <v>886249.88595380238</v>
      </c>
      <c r="AF53" s="494">
        <f t="shared" si="14"/>
        <v>328066.20020930964</v>
      </c>
      <c r="AG53" s="494">
        <f t="shared" si="14"/>
        <v>302829.37156270933</v>
      </c>
      <c r="AH53" s="494">
        <f t="shared" si="14"/>
        <v>461505.29556480318</v>
      </c>
      <c r="AI53" s="494">
        <f t="shared" si="14"/>
        <v>415716.09617749916</v>
      </c>
      <c r="AJ53" s="494">
        <f t="shared" si="14"/>
        <v>209393.82178777552</v>
      </c>
      <c r="AK53" s="494">
        <f t="shared" si="14"/>
        <v>90018.753120773254</v>
      </c>
      <c r="AL53" s="494">
        <f t="shared" si="14"/>
        <v>134670.02076744041</v>
      </c>
      <c r="AM53" s="494">
        <f t="shared" si="14"/>
        <v>119153.1571395116</v>
      </c>
      <c r="AN53" s="494">
        <f t="shared" si="14"/>
        <v>54775.546726226785</v>
      </c>
      <c r="AO53" s="494">
        <f t="shared" si="14"/>
        <v>72444.403458271423</v>
      </c>
      <c r="AP53" s="494">
        <f t="shared" si="14"/>
        <v>137153.38890140611</v>
      </c>
      <c r="AQ53" s="494">
        <f t="shared" si="14"/>
        <v>163199.90251212416</v>
      </c>
      <c r="AR53" s="494">
        <f t="shared" si="14"/>
        <v>116303.22535309473</v>
      </c>
      <c r="AS53" s="494">
        <f t="shared" si="14"/>
        <v>81316.087630514943</v>
      </c>
      <c r="AT53" s="494">
        <f t="shared" si="14"/>
        <v>54793.191765959811</v>
      </c>
      <c r="AU53" s="494">
        <f t="shared" si="14"/>
        <v>34986.537436129824</v>
      </c>
      <c r="AV53" s="494">
        <f t="shared" si="14"/>
        <v>21123.090969309087</v>
      </c>
      <c r="AW53" s="494">
        <f t="shared" si="14"/>
        <v>11613.843404047535</v>
      </c>
      <c r="AX53" s="494">
        <f t="shared" si="14"/>
        <v>24684.133920970955</v>
      </c>
    </row>
    <row r="54" spans="2:50" ht="15.5">
      <c r="B54" s="497" t="s">
        <v>1569</v>
      </c>
      <c r="C54" s="494">
        <f t="shared" si="14"/>
        <v>130823.53926362476</v>
      </c>
      <c r="D54" s="494">
        <f t="shared" si="14"/>
        <v>649423.59271645662</v>
      </c>
      <c r="E54" s="494">
        <f t="shared" si="14"/>
        <v>984313.62389987241</v>
      </c>
      <c r="F54" s="495">
        <f t="shared" si="14"/>
        <v>2087714.7868448833</v>
      </c>
      <c r="G54" s="495">
        <f t="shared" si="14"/>
        <v>3287311.8925975035</v>
      </c>
      <c r="H54" s="495">
        <f t="shared" si="14"/>
        <v>2745999.7636795714</v>
      </c>
      <c r="I54" s="495">
        <f t="shared" si="14"/>
        <v>465718.05779859057</v>
      </c>
      <c r="J54" s="495">
        <f t="shared" si="14"/>
        <v>4322680.3053371226</v>
      </c>
      <c r="K54" s="495">
        <f t="shared" si="14"/>
        <v>8494745.3269396909</v>
      </c>
      <c r="L54" s="495">
        <f t="shared" si="14"/>
        <v>7870663.5312487874</v>
      </c>
      <c r="M54" s="495">
        <f t="shared" si="14"/>
        <v>3447496.092921773</v>
      </c>
      <c r="N54" s="495">
        <f t="shared" si="14"/>
        <v>511104.82748775487</v>
      </c>
      <c r="O54" s="495">
        <f t="shared" si="14"/>
        <v>59460.092435852588</v>
      </c>
      <c r="P54" s="495">
        <f t="shared" si="14"/>
        <v>6744612.0740537671</v>
      </c>
      <c r="Q54" s="495">
        <f t="shared" si="14"/>
        <v>8497711.0255922396</v>
      </c>
      <c r="R54" s="495">
        <f t="shared" si="14"/>
        <v>8534091.8676934503</v>
      </c>
      <c r="S54" s="495">
        <f t="shared" si="14"/>
        <v>5604530.13763519</v>
      </c>
      <c r="T54" s="495">
        <f t="shared" si="14"/>
        <v>615145.60902495671</v>
      </c>
      <c r="U54" s="495">
        <f t="shared" si="14"/>
        <v>2546819.7972695814</v>
      </c>
      <c r="V54" s="495">
        <f t="shared" si="14"/>
        <v>6990792.6807958074</v>
      </c>
      <c r="W54" s="495">
        <f t="shared" si="14"/>
        <v>11063105.319803951</v>
      </c>
      <c r="X54" s="495">
        <f t="shared" si="14"/>
        <v>7221202.0364379873</v>
      </c>
      <c r="Y54" s="495">
        <f t="shared" si="14"/>
        <v>2962181.2233404201</v>
      </c>
      <c r="Z54" s="495">
        <f t="shared" si="14"/>
        <v>533283.65601032577</v>
      </c>
      <c r="AA54" s="495">
        <f t="shared" si="14"/>
        <v>63152.167765352839</v>
      </c>
      <c r="AB54" s="494">
        <f t="shared" si="14"/>
        <v>74773.753874526024</v>
      </c>
      <c r="AC54" s="494">
        <f t="shared" si="14"/>
        <v>378040.8444106424</v>
      </c>
      <c r="AD54" s="494">
        <f t="shared" si="14"/>
        <v>721453.99887877959</v>
      </c>
      <c r="AE54" s="494">
        <f t="shared" si="14"/>
        <v>1468147.5205623689</v>
      </c>
      <c r="AF54" s="494">
        <f t="shared" si="14"/>
        <v>614637.36304106272</v>
      </c>
      <c r="AG54" s="494">
        <f t="shared" si="14"/>
        <v>417139.24530785787</v>
      </c>
      <c r="AH54" s="494">
        <f t="shared" si="14"/>
        <v>413869.6621399218</v>
      </c>
      <c r="AI54" s="494">
        <f t="shared" si="14"/>
        <v>223399.23107696103</v>
      </c>
      <c r="AJ54" s="494">
        <f t="shared" si="14"/>
        <v>58436.48213956409</v>
      </c>
      <c r="AK54" s="494">
        <f t="shared" si="14"/>
        <v>131149.74033984428</v>
      </c>
      <c r="AL54" s="494">
        <f t="shared" si="14"/>
        <v>211326.73291307344</v>
      </c>
      <c r="AM54" s="494">
        <f t="shared" si="14"/>
        <v>224351.00368281006</v>
      </c>
      <c r="AN54" s="494">
        <f t="shared" si="14"/>
        <v>124613.89945199584</v>
      </c>
      <c r="AO54" s="494">
        <f t="shared" si="14"/>
        <v>108278.73784067945</v>
      </c>
      <c r="AP54" s="494">
        <f t="shared" si="14"/>
        <v>135909.72520697673</v>
      </c>
      <c r="AQ54" s="494">
        <f t="shared" si="14"/>
        <v>95801.403106742975</v>
      </c>
      <c r="AR54" s="494">
        <f t="shared" si="14"/>
        <v>57630.308065258425</v>
      </c>
      <c r="AS54" s="494">
        <f t="shared" si="14"/>
        <v>35164.262333058956</v>
      </c>
      <c r="AT54" s="494">
        <f t="shared" si="14"/>
        <v>80215.188482256315</v>
      </c>
      <c r="AU54" s="494">
        <f t="shared" si="14"/>
        <v>55257.393894553868</v>
      </c>
      <c r="AV54" s="494">
        <f t="shared" si="14"/>
        <v>40300.236510275696</v>
      </c>
      <c r="AW54" s="494">
        <f t="shared" si="14"/>
        <v>17315.046940417858</v>
      </c>
      <c r="AX54" s="494">
        <f t="shared" si="14"/>
        <v>23185.344146287815</v>
      </c>
    </row>
    <row r="55" spans="2:50" ht="15.5">
      <c r="B55" s="497" t="s">
        <v>1570</v>
      </c>
      <c r="C55" s="494">
        <f t="shared" si="14"/>
        <v>87103.847365828391</v>
      </c>
      <c r="D55" s="494">
        <f t="shared" si="14"/>
        <v>473145.71562370536</v>
      </c>
      <c r="E55" s="494">
        <f t="shared" si="14"/>
        <v>839761.0494855966</v>
      </c>
      <c r="F55" s="495">
        <f t="shared" si="14"/>
        <v>1605675.3193085026</v>
      </c>
      <c r="G55" s="495">
        <f t="shared" si="14"/>
        <v>3010097.0382220456</v>
      </c>
      <c r="H55" s="495">
        <f t="shared" si="14"/>
        <v>2857425.8167927614</v>
      </c>
      <c r="I55" s="495">
        <f t="shared" si="14"/>
        <v>488312.19927448424</v>
      </c>
      <c r="J55" s="495">
        <f t="shared" si="14"/>
        <v>3386629.8241623589</v>
      </c>
      <c r="K55" s="495">
        <f t="shared" si="14"/>
        <v>7171781.07231698</v>
      </c>
      <c r="L55" s="495">
        <f t="shared" si="14"/>
        <v>7651574.6735961121</v>
      </c>
      <c r="M55" s="495">
        <f t="shared" si="14"/>
        <v>4018097.1348481635</v>
      </c>
      <c r="N55" s="495">
        <f t="shared" si="14"/>
        <v>574484.38086731825</v>
      </c>
      <c r="O55" s="495">
        <f t="shared" si="14"/>
        <v>51213.916757196996</v>
      </c>
      <c r="P55" s="495">
        <f t="shared" si="14"/>
        <v>5696264.0380436359</v>
      </c>
      <c r="Q55" s="495">
        <f t="shared" si="14"/>
        <v>8926225.9750299733</v>
      </c>
      <c r="R55" s="495">
        <f t="shared" si="14"/>
        <v>8252951.3416578555</v>
      </c>
      <c r="S55" s="495">
        <f t="shared" si="14"/>
        <v>5491383.1191318855</v>
      </c>
      <c r="T55" s="495">
        <f t="shared" si="14"/>
        <v>623149.26981954032</v>
      </c>
      <c r="U55" s="495">
        <f t="shared" si="14"/>
        <v>1596973.6366190929</v>
      </c>
      <c r="V55" s="495">
        <f t="shared" si="14"/>
        <v>6341279.9691832177</v>
      </c>
      <c r="W55" s="495">
        <f t="shared" si="14"/>
        <v>11261634.319994507</v>
      </c>
      <c r="X55" s="495">
        <f t="shared" si="14"/>
        <v>7207067.1104660966</v>
      </c>
      <c r="Y55" s="495">
        <f t="shared" si="14"/>
        <v>2876564.9444396403</v>
      </c>
      <c r="Z55" s="495">
        <f t="shared" si="14"/>
        <v>477369.0902015075</v>
      </c>
      <c r="AA55" s="495">
        <f t="shared" si="14"/>
        <v>63682.036817024484</v>
      </c>
      <c r="AB55" s="494">
        <f t="shared" si="14"/>
        <v>29033.321112306665</v>
      </c>
      <c r="AC55" s="494">
        <f t="shared" si="14"/>
        <v>262945.4084047979</v>
      </c>
      <c r="AD55" s="494">
        <f t="shared" si="14"/>
        <v>357110.1583534641</v>
      </c>
      <c r="AE55" s="494">
        <f t="shared" si="14"/>
        <v>1187654.5325306943</v>
      </c>
      <c r="AF55" s="494">
        <f t="shared" si="14"/>
        <v>558406.60835767153</v>
      </c>
      <c r="AG55" s="494">
        <f t="shared" si="14"/>
        <v>405396.94107799389</v>
      </c>
      <c r="AH55" s="494">
        <f t="shared" si="14"/>
        <v>387090.11184869369</v>
      </c>
      <c r="AI55" s="494">
        <f t="shared" si="14"/>
        <v>229084.84303540352</v>
      </c>
      <c r="AJ55" s="494">
        <f t="shared" si="14"/>
        <v>56968.111280041288</v>
      </c>
      <c r="AK55" s="494">
        <f t="shared" si="14"/>
        <v>86517.677923855561</v>
      </c>
      <c r="AL55" s="494">
        <f t="shared" si="14"/>
        <v>145404.18056144918</v>
      </c>
      <c r="AM55" s="494">
        <f t="shared" si="14"/>
        <v>163610.99319882967</v>
      </c>
      <c r="AN55" s="494">
        <f t="shared" si="14"/>
        <v>102125.07289147891</v>
      </c>
      <c r="AO55" s="494">
        <f t="shared" si="14"/>
        <v>93556.119201686481</v>
      </c>
      <c r="AP55" s="494">
        <f t="shared" si="14"/>
        <v>123028.52921258153</v>
      </c>
      <c r="AQ55" s="494">
        <f t="shared" si="14"/>
        <v>88833.458972272958</v>
      </c>
      <c r="AR55" s="494">
        <f t="shared" si="14"/>
        <v>60286.51851230146</v>
      </c>
      <c r="AS55" s="494">
        <f t="shared" si="14"/>
        <v>32187.551239916964</v>
      </c>
      <c r="AT55" s="494">
        <f t="shared" si="14"/>
        <v>29364.124196138091</v>
      </c>
      <c r="AU55" s="494">
        <f t="shared" si="14"/>
        <v>39946.348893943017</v>
      </c>
      <c r="AV55" s="494">
        <f t="shared" si="14"/>
        <v>29104.964930001108</v>
      </c>
      <c r="AW55" s="494">
        <f t="shared" si="14"/>
        <v>11131.478779976846</v>
      </c>
      <c r="AX55" s="494">
        <f t="shared" si="14"/>
        <v>21599.392292665485</v>
      </c>
    </row>
    <row r="56" spans="2:50" ht="15.5">
      <c r="B56" s="497" t="s">
        <v>1571</v>
      </c>
      <c r="C56" s="494">
        <f t="shared" si="14"/>
        <v>62722.755685995857</v>
      </c>
      <c r="D56" s="494">
        <f t="shared" si="14"/>
        <v>836018.68317161174</v>
      </c>
      <c r="E56" s="494">
        <f t="shared" si="14"/>
        <v>434660.51399024343</v>
      </c>
      <c r="F56" s="495">
        <f t="shared" si="14"/>
        <v>2143297.9400972654</v>
      </c>
      <c r="G56" s="495">
        <f t="shared" si="14"/>
        <v>6175537.7418979676</v>
      </c>
      <c r="H56" s="495">
        <f t="shared" si="14"/>
        <v>7863077.6003893558</v>
      </c>
      <c r="I56" s="495">
        <f t="shared" si="14"/>
        <v>1674479.7343506836</v>
      </c>
      <c r="J56" s="495">
        <f t="shared" si="14"/>
        <v>3688258.8260702114</v>
      </c>
      <c r="K56" s="495">
        <f t="shared" si="14"/>
        <v>11201225.815384904</v>
      </c>
      <c r="L56" s="495">
        <f t="shared" si="14"/>
        <v>14418540.032554165</v>
      </c>
      <c r="M56" s="495">
        <f t="shared" si="14"/>
        <v>8821028.3466239925</v>
      </c>
      <c r="N56" s="495">
        <f t="shared" si="14"/>
        <v>1655852.3477353205</v>
      </c>
      <c r="O56" s="495">
        <f t="shared" si="14"/>
        <v>163577.28282041659</v>
      </c>
      <c r="P56" s="495">
        <f t="shared" si="14"/>
        <v>10779634.911665576</v>
      </c>
      <c r="Q56" s="495">
        <f t="shared" si="14"/>
        <v>15452986.786673721</v>
      </c>
      <c r="R56" s="495">
        <f t="shared" si="14"/>
        <v>13178681.735182369</v>
      </c>
      <c r="S56" s="495">
        <f t="shared" si="14"/>
        <v>7784874.8684149617</v>
      </c>
      <c r="T56" s="495">
        <f t="shared" si="14"/>
        <v>828443.1618754419</v>
      </c>
      <c r="U56" s="495">
        <f t="shared" si="14"/>
        <v>2683499.0564817223</v>
      </c>
      <c r="V56" s="495">
        <f t="shared" si="14"/>
        <v>11157984.551175365</v>
      </c>
      <c r="W56" s="495">
        <f t="shared" si="14"/>
        <v>15585600.427190186</v>
      </c>
      <c r="X56" s="495">
        <f t="shared" si="14"/>
        <v>7888110.7430196386</v>
      </c>
      <c r="Y56" s="495">
        <f t="shared" si="14"/>
        <v>2071326.9989822335</v>
      </c>
      <c r="Z56" s="495">
        <f t="shared" si="14"/>
        <v>806898.86937309371</v>
      </c>
      <c r="AA56" s="495">
        <f t="shared" si="14"/>
        <v>367812.58245857427</v>
      </c>
      <c r="AB56" s="494">
        <f t="shared" si="14"/>
        <v>76210.729871534786</v>
      </c>
      <c r="AC56" s="494">
        <f t="shared" si="14"/>
        <v>421319.89752186771</v>
      </c>
      <c r="AD56" s="494">
        <f t="shared" si="14"/>
        <v>1064083.8360041562</v>
      </c>
      <c r="AE56" s="494">
        <f t="shared" si="14"/>
        <v>1366765.3547258819</v>
      </c>
      <c r="AF56" s="494">
        <f t="shared" si="14"/>
        <v>472125.13893073471</v>
      </c>
      <c r="AG56" s="494">
        <f t="shared" si="14"/>
        <v>393961.09429353738</v>
      </c>
      <c r="AH56" s="494">
        <f t="shared" si="14"/>
        <v>615621.63577899314</v>
      </c>
      <c r="AI56" s="494">
        <f t="shared" si="14"/>
        <v>585967.12815327733</v>
      </c>
      <c r="AJ56" s="494">
        <f t="shared" si="14"/>
        <v>304405.27887816215</v>
      </c>
      <c r="AK56" s="494">
        <f t="shared" si="14"/>
        <v>140148.85489222957</v>
      </c>
      <c r="AL56" s="494">
        <f t="shared" si="14"/>
        <v>219785.00324566057</v>
      </c>
      <c r="AM56" s="494">
        <f t="shared" si="14"/>
        <v>170733.21029291133</v>
      </c>
      <c r="AN56" s="494">
        <f t="shared" si="14"/>
        <v>74974.561678814644</v>
      </c>
      <c r="AO56" s="494">
        <f t="shared" si="14"/>
        <v>96130.897027943691</v>
      </c>
      <c r="AP56" s="494">
        <f t="shared" si="14"/>
        <v>200909.88128627912</v>
      </c>
      <c r="AQ56" s="494">
        <f t="shared" si="14"/>
        <v>236152.59637248144</v>
      </c>
      <c r="AR56" s="494">
        <f t="shared" si="14"/>
        <v>176284.39870867645</v>
      </c>
      <c r="AS56" s="494">
        <f t="shared" si="14"/>
        <v>115271.39926417315</v>
      </c>
      <c r="AT56" s="494">
        <f t="shared" si="14"/>
        <v>94488.335223547838</v>
      </c>
      <c r="AU56" s="494">
        <f t="shared" si="14"/>
        <v>57662.507996216373</v>
      </c>
      <c r="AV56" s="494">
        <f t="shared" si="14"/>
        <v>28782.696945204432</v>
      </c>
      <c r="AW56" s="494">
        <f t="shared" si="14"/>
        <v>13961.610943580667</v>
      </c>
      <c r="AX56" s="494">
        <f t="shared" si="14"/>
        <v>32205.972219248331</v>
      </c>
    </row>
    <row r="57" spans="2:50" ht="15.5">
      <c r="B57" s="497" t="s">
        <v>1572</v>
      </c>
      <c r="C57" s="494">
        <f t="shared" si="14"/>
        <v>116513.54036683953</v>
      </c>
      <c r="D57" s="494">
        <f t="shared" si="14"/>
        <v>1054419.1870493889</v>
      </c>
      <c r="E57" s="494">
        <f t="shared" si="14"/>
        <v>1271728.4627329838</v>
      </c>
      <c r="F57" s="495">
        <f t="shared" si="14"/>
        <v>3037288.7172642802</v>
      </c>
      <c r="G57" s="495">
        <f t="shared" si="14"/>
        <v>7314685.3440936627</v>
      </c>
      <c r="H57" s="495">
        <f t="shared" si="14"/>
        <v>6031256.859796009</v>
      </c>
      <c r="I57" s="495">
        <f t="shared" si="14"/>
        <v>1331840.1692136324</v>
      </c>
      <c r="J57" s="495">
        <f t="shared" si="14"/>
        <v>5116149.4340817071</v>
      </c>
      <c r="K57" s="495">
        <f t="shared" si="14"/>
        <v>12148621.066207562</v>
      </c>
      <c r="L57" s="495">
        <f t="shared" si="14"/>
        <v>13603386.117520476</v>
      </c>
      <c r="M57" s="495">
        <f t="shared" si="14"/>
        <v>7428497.2537884265</v>
      </c>
      <c r="N57" s="495">
        <f t="shared" si="14"/>
        <v>1430679.9959680079</v>
      </c>
      <c r="O57" s="495">
        <f t="shared" si="14"/>
        <v>135399.45960806796</v>
      </c>
      <c r="P57" s="495">
        <f t="shared" si="14"/>
        <v>8724780.5399118159</v>
      </c>
      <c r="Q57" s="495">
        <f t="shared" si="14"/>
        <v>12723650.443372278</v>
      </c>
      <c r="R57" s="495">
        <f t="shared" ref="R57:AX57" si="15">(R36/$AZ36)*1000</f>
        <v>12628752.115631031</v>
      </c>
      <c r="S57" s="495">
        <f t="shared" si="15"/>
        <v>8804560.0848399065</v>
      </c>
      <c r="T57" s="495">
        <f t="shared" si="15"/>
        <v>1198749.1797726057</v>
      </c>
      <c r="U57" s="495">
        <f t="shared" si="15"/>
        <v>4213840.5290252129</v>
      </c>
      <c r="V57" s="495">
        <f t="shared" si="15"/>
        <v>8157742.6847570427</v>
      </c>
      <c r="W57" s="495">
        <f t="shared" si="15"/>
        <v>14145462.541067122</v>
      </c>
      <c r="X57" s="495">
        <f t="shared" si="15"/>
        <v>8908330.3761288207</v>
      </c>
      <c r="Y57" s="495">
        <f t="shared" si="15"/>
        <v>3587837.2671113224</v>
      </c>
      <c r="Z57" s="495">
        <f t="shared" si="15"/>
        <v>720683.89555141574</v>
      </c>
      <c r="AA57" s="495">
        <f t="shared" si="15"/>
        <v>112441.2122049303</v>
      </c>
      <c r="AB57" s="494">
        <f t="shared" si="15"/>
        <v>84245.6393478588</v>
      </c>
      <c r="AC57" s="494">
        <f t="shared" si="15"/>
        <v>321978.54454664164</v>
      </c>
      <c r="AD57" s="494">
        <f t="shared" si="15"/>
        <v>974074.8247271548</v>
      </c>
      <c r="AE57" s="494">
        <f t="shared" si="15"/>
        <v>1395822.8112340174</v>
      </c>
      <c r="AF57" s="494">
        <f t="shared" si="15"/>
        <v>662156.66346272873</v>
      </c>
      <c r="AG57" s="494">
        <f t="shared" si="15"/>
        <v>482512.27723524458</v>
      </c>
      <c r="AH57" s="494">
        <f t="shared" si="15"/>
        <v>466056.42294456722</v>
      </c>
      <c r="AI57" s="494">
        <f t="shared" si="15"/>
        <v>277894.92317363288</v>
      </c>
      <c r="AJ57" s="494">
        <f t="shared" si="15"/>
        <v>88426.491493456313</v>
      </c>
      <c r="AK57" s="494">
        <f t="shared" si="15"/>
        <v>116135.32176479418</v>
      </c>
      <c r="AL57" s="494">
        <f t="shared" si="15"/>
        <v>187639.01776859286</v>
      </c>
      <c r="AM57" s="494">
        <f t="shared" si="15"/>
        <v>196891.97292012247</v>
      </c>
      <c r="AN57" s="494">
        <f t="shared" si="15"/>
        <v>106097.43210410466</v>
      </c>
      <c r="AO57" s="494">
        <f t="shared" si="15"/>
        <v>93837.654546664548</v>
      </c>
      <c r="AP57" s="494">
        <f t="shared" si="15"/>
        <v>128108.87438237276</v>
      </c>
      <c r="AQ57" s="494">
        <f t="shared" si="15"/>
        <v>93444.628653369262</v>
      </c>
      <c r="AR57" s="494">
        <f t="shared" si="15"/>
        <v>60156.895641308925</v>
      </c>
      <c r="AS57" s="494">
        <f t="shared" si="15"/>
        <v>41182.092269059212</v>
      </c>
      <c r="AT57" s="494">
        <f t="shared" si="15"/>
        <v>105706.8022997571</v>
      </c>
      <c r="AU57" s="494">
        <f t="shared" si="15"/>
        <v>55512.009910285669</v>
      </c>
      <c r="AV57" s="494">
        <f t="shared" si="15"/>
        <v>39055.85947378329</v>
      </c>
      <c r="AW57" s="494">
        <f t="shared" si="15"/>
        <v>18080.456441926548</v>
      </c>
      <c r="AX57" s="494">
        <f t="shared" si="15"/>
        <v>18978.612884453119</v>
      </c>
    </row>
    <row r="58" spans="2:50" ht="15.5">
      <c r="B58" s="497" t="s">
        <v>1212</v>
      </c>
      <c r="C58" s="494">
        <f t="shared" ref="C58:AX63" si="16">(C37/$AZ37)*1000</f>
        <v>92614.238173033707</v>
      </c>
      <c r="D58" s="494">
        <f t="shared" si="16"/>
        <v>1192741.351287243</v>
      </c>
      <c r="E58" s="494">
        <f t="shared" si="16"/>
        <v>1537410.8957593977</v>
      </c>
      <c r="F58" s="495">
        <f t="shared" si="16"/>
        <v>3377263.094264132</v>
      </c>
      <c r="G58" s="495">
        <f t="shared" si="16"/>
        <v>6499071.6328974431</v>
      </c>
      <c r="H58" s="495">
        <f t="shared" si="16"/>
        <v>7789366.4676148277</v>
      </c>
      <c r="I58" s="495">
        <f t="shared" si="16"/>
        <v>2104450.9013625314</v>
      </c>
      <c r="J58" s="495">
        <f t="shared" si="16"/>
        <v>7480743.2308478076</v>
      </c>
      <c r="K58" s="495">
        <f t="shared" si="16"/>
        <v>16112747.181059852</v>
      </c>
      <c r="L58" s="495">
        <f t="shared" si="16"/>
        <v>18195302.492218908</v>
      </c>
      <c r="M58" s="495">
        <f t="shared" si="16"/>
        <v>11785270.858576696</v>
      </c>
      <c r="N58" s="495">
        <f t="shared" si="16"/>
        <v>2198759.7363521736</v>
      </c>
      <c r="O58" s="495">
        <f t="shared" si="16"/>
        <v>189835.4165251251</v>
      </c>
      <c r="P58" s="495">
        <f t="shared" si="16"/>
        <v>16565464.330061907</v>
      </c>
      <c r="Q58" s="495">
        <f t="shared" si="16"/>
        <v>21720216.136514861</v>
      </c>
      <c r="R58" s="495">
        <f t="shared" si="16"/>
        <v>20240250.191590972</v>
      </c>
      <c r="S58" s="495">
        <f t="shared" si="16"/>
        <v>14542241.186451331</v>
      </c>
      <c r="T58" s="495">
        <f t="shared" si="16"/>
        <v>2113015.3791666101</v>
      </c>
      <c r="U58" s="495">
        <f t="shared" si="16"/>
        <v>6222977.1796409953</v>
      </c>
      <c r="V58" s="495">
        <f t="shared" si="16"/>
        <v>16012464.764953541</v>
      </c>
      <c r="W58" s="495">
        <f t="shared" si="16"/>
        <v>24442829.791327551</v>
      </c>
      <c r="X58" s="495">
        <f t="shared" si="16"/>
        <v>19405197.128358681</v>
      </c>
      <c r="Y58" s="495">
        <f t="shared" si="16"/>
        <v>9221902.6017165519</v>
      </c>
      <c r="Z58" s="495">
        <f t="shared" si="16"/>
        <v>1389948.1493967865</v>
      </c>
      <c r="AA58" s="495">
        <f t="shared" si="16"/>
        <v>172411.43051805953</v>
      </c>
      <c r="AB58" s="494">
        <f t="shared" si="16"/>
        <v>187748.09287179925</v>
      </c>
      <c r="AC58" s="494">
        <f t="shared" si="16"/>
        <v>1040208.5042355878</v>
      </c>
      <c r="AD58" s="494">
        <f t="shared" si="16"/>
        <v>2427242.6756716226</v>
      </c>
      <c r="AE58" s="494">
        <f t="shared" si="16"/>
        <v>4046580.6891476219</v>
      </c>
      <c r="AF58" s="494">
        <f t="shared" si="16"/>
        <v>1480021.5212661605</v>
      </c>
      <c r="AG58" s="494">
        <f t="shared" si="16"/>
        <v>624079.24038327532</v>
      </c>
      <c r="AH58" s="494">
        <f t="shared" si="16"/>
        <v>504209.1993083398</v>
      </c>
      <c r="AI58" s="494">
        <f t="shared" si="16"/>
        <v>376459.19765760395</v>
      </c>
      <c r="AJ58" s="494">
        <f t="shared" si="16"/>
        <v>136534.33292645239</v>
      </c>
      <c r="AK58" s="494">
        <f t="shared" si="16"/>
        <v>356100.43634531758</v>
      </c>
      <c r="AL58" s="494">
        <f t="shared" si="16"/>
        <v>658127.99599005247</v>
      </c>
      <c r="AM58" s="494">
        <f t="shared" si="16"/>
        <v>643973.23577652825</v>
      </c>
      <c r="AN58" s="494">
        <f t="shared" si="16"/>
        <v>271494.47471480258</v>
      </c>
      <c r="AO58" s="494">
        <f t="shared" si="16"/>
        <v>148159.97551161351</v>
      </c>
      <c r="AP58" s="494">
        <f t="shared" si="16"/>
        <v>167777.18379057944</v>
      </c>
      <c r="AQ58" s="494">
        <f t="shared" si="16"/>
        <v>121339.54494856199</v>
      </c>
      <c r="AR58" s="494">
        <f t="shared" si="16"/>
        <v>72339.673267935417</v>
      </c>
      <c r="AS58" s="494">
        <f t="shared" si="16"/>
        <v>58762.510040175635</v>
      </c>
      <c r="AT58" s="494">
        <f t="shared" si="16"/>
        <v>296171.45068640285</v>
      </c>
      <c r="AU58" s="494">
        <f t="shared" si="16"/>
        <v>218164.3769962668</v>
      </c>
      <c r="AV58" s="494">
        <f t="shared" si="16"/>
        <v>129760.70350864879</v>
      </c>
      <c r="AW58" s="494">
        <f t="shared" si="16"/>
        <v>31279.279054860544</v>
      </c>
      <c r="AX58" s="494">
        <f t="shared" si="16"/>
        <v>37151.996699512492</v>
      </c>
    </row>
    <row r="59" spans="2:50" ht="15.5">
      <c r="B59" s="497" t="s">
        <v>1573</v>
      </c>
      <c r="C59" s="494">
        <f t="shared" si="16"/>
        <v>124701.84699009448</v>
      </c>
      <c r="D59" s="494">
        <f t="shared" si="16"/>
        <v>1257179.6178084728</v>
      </c>
      <c r="E59" s="494">
        <f t="shared" si="16"/>
        <v>1160271.3529131233</v>
      </c>
      <c r="F59" s="495">
        <f t="shared" si="16"/>
        <v>2742624.4373186915</v>
      </c>
      <c r="G59" s="495">
        <f t="shared" si="16"/>
        <v>10789905.528686803</v>
      </c>
      <c r="H59" s="495">
        <f t="shared" si="16"/>
        <v>11934333.39278475</v>
      </c>
      <c r="I59" s="495">
        <f t="shared" si="16"/>
        <v>2851745.6997155347</v>
      </c>
      <c r="J59" s="495">
        <f t="shared" si="16"/>
        <v>9706476.8356336132</v>
      </c>
      <c r="K59" s="495">
        <f t="shared" si="16"/>
        <v>25493558.476614997</v>
      </c>
      <c r="L59" s="495">
        <f t="shared" si="16"/>
        <v>30798111.211664103</v>
      </c>
      <c r="M59" s="495">
        <f t="shared" si="16"/>
        <v>18540626.679806534</v>
      </c>
      <c r="N59" s="495">
        <f t="shared" si="16"/>
        <v>3450554.2003129362</v>
      </c>
      <c r="O59" s="495">
        <f t="shared" si="16"/>
        <v>245345.56003567204</v>
      </c>
      <c r="P59" s="495">
        <f t="shared" si="16"/>
        <v>26009956.349808335</v>
      </c>
      <c r="Q59" s="495">
        <f t="shared" si="16"/>
        <v>37483630.260226831</v>
      </c>
      <c r="R59" s="495">
        <f t="shared" si="16"/>
        <v>36242912.253677025</v>
      </c>
      <c r="S59" s="495">
        <f t="shared" si="16"/>
        <v>24930083.093631085</v>
      </c>
      <c r="T59" s="495">
        <f t="shared" si="16"/>
        <v>2889963.0051861717</v>
      </c>
      <c r="U59" s="495">
        <f t="shared" si="16"/>
        <v>6092585.7685866226</v>
      </c>
      <c r="V59" s="495">
        <f t="shared" si="16"/>
        <v>28963569.759123802</v>
      </c>
      <c r="W59" s="495">
        <f t="shared" si="16"/>
        <v>52680173.163537011</v>
      </c>
      <c r="X59" s="495">
        <f t="shared" si="16"/>
        <v>35232745.042204082</v>
      </c>
      <c r="Y59" s="495">
        <f t="shared" si="16"/>
        <v>13319337.983527867</v>
      </c>
      <c r="Z59" s="495">
        <f t="shared" si="16"/>
        <v>1954705.0867622206</v>
      </c>
      <c r="AA59" s="495">
        <f t="shared" si="16"/>
        <v>224448.8331252457</v>
      </c>
      <c r="AB59" s="494">
        <f t="shared" si="16"/>
        <v>225959.4557333999</v>
      </c>
      <c r="AC59" s="494">
        <f t="shared" si="16"/>
        <v>1429943.6572520216</v>
      </c>
      <c r="AD59" s="494">
        <f t="shared" si="16"/>
        <v>2958640.9060069728</v>
      </c>
      <c r="AE59" s="494">
        <f t="shared" si="16"/>
        <v>6196668.6525491262</v>
      </c>
      <c r="AF59" s="494">
        <f t="shared" si="16"/>
        <v>2477629.6715066875</v>
      </c>
      <c r="AG59" s="494">
        <f t="shared" si="16"/>
        <v>1204346.3235649508</v>
      </c>
      <c r="AH59" s="494">
        <f t="shared" si="16"/>
        <v>1012394.5825925837</v>
      </c>
      <c r="AI59" s="494">
        <f t="shared" si="16"/>
        <v>686314.84105666389</v>
      </c>
      <c r="AJ59" s="494">
        <f t="shared" si="16"/>
        <v>184064.91019285034</v>
      </c>
      <c r="AK59" s="494">
        <f t="shared" si="16"/>
        <v>476500.20965152641</v>
      </c>
      <c r="AL59" s="494">
        <f t="shared" si="16"/>
        <v>925492.984306923</v>
      </c>
      <c r="AM59" s="494">
        <f t="shared" si="16"/>
        <v>904657.30693258671</v>
      </c>
      <c r="AN59" s="494">
        <f t="shared" si="16"/>
        <v>398903.15899748349</v>
      </c>
      <c r="AO59" s="494">
        <f t="shared" si="16"/>
        <v>240055.58650187249</v>
      </c>
      <c r="AP59" s="494">
        <f t="shared" si="16"/>
        <v>330161.61148746801</v>
      </c>
      <c r="AQ59" s="494">
        <f t="shared" si="16"/>
        <v>232335.63102940656</v>
      </c>
      <c r="AR59" s="494">
        <f t="shared" si="16"/>
        <v>130489.32328622698</v>
      </c>
      <c r="AS59" s="494">
        <f t="shared" si="16"/>
        <v>81631.382840816572</v>
      </c>
      <c r="AT59" s="494">
        <f t="shared" si="16"/>
        <v>381126.89512777061</v>
      </c>
      <c r="AU59" s="494">
        <f t="shared" si="16"/>
        <v>266686.20287815295</v>
      </c>
      <c r="AV59" s="494">
        <f t="shared" si="16"/>
        <v>164132.18734638279</v>
      </c>
      <c r="AW59" s="494">
        <f t="shared" si="16"/>
        <v>44471.907700159412</v>
      </c>
      <c r="AX59" s="494">
        <f t="shared" si="16"/>
        <v>56513.262967982278</v>
      </c>
    </row>
    <row r="60" spans="2:50" ht="15.5">
      <c r="B60" s="497" t="s">
        <v>1574</v>
      </c>
      <c r="C60" s="494">
        <f t="shared" si="16"/>
        <v>72274.995413053752</v>
      </c>
      <c r="D60" s="494">
        <f t="shared" si="16"/>
        <v>701592.64261761401</v>
      </c>
      <c r="E60" s="494">
        <f t="shared" si="16"/>
        <v>962939.18895506184</v>
      </c>
      <c r="F60" s="495">
        <f t="shared" si="16"/>
        <v>2478840.5862785317</v>
      </c>
      <c r="G60" s="495">
        <f t="shared" si="16"/>
        <v>5902681.2281384878</v>
      </c>
      <c r="H60" s="495">
        <f t="shared" si="16"/>
        <v>6576212.2029091427</v>
      </c>
      <c r="I60" s="495">
        <f t="shared" si="16"/>
        <v>1640946.4439898166</v>
      </c>
      <c r="J60" s="495">
        <f t="shared" si="16"/>
        <v>5915748.9385359446</v>
      </c>
      <c r="K60" s="495">
        <f t="shared" si="16"/>
        <v>13197258.756125465</v>
      </c>
      <c r="L60" s="495">
        <f t="shared" si="16"/>
        <v>15442525.169313824</v>
      </c>
      <c r="M60" s="495">
        <f t="shared" si="16"/>
        <v>9536800.5656537339</v>
      </c>
      <c r="N60" s="495">
        <f t="shared" si="16"/>
        <v>1966331.150712512</v>
      </c>
      <c r="O60" s="495">
        <f t="shared" si="16"/>
        <v>148974.10664679552</v>
      </c>
      <c r="P60" s="495">
        <f t="shared" si="16"/>
        <v>14258384.60293657</v>
      </c>
      <c r="Q60" s="495">
        <f t="shared" si="16"/>
        <v>17854204.080536813</v>
      </c>
      <c r="R60" s="495">
        <f t="shared" si="16"/>
        <v>17184121.643030524</v>
      </c>
      <c r="S60" s="495">
        <f t="shared" si="16"/>
        <v>12645088.195245519</v>
      </c>
      <c r="T60" s="495">
        <f t="shared" si="16"/>
        <v>1831341.2403836248</v>
      </c>
      <c r="U60" s="495">
        <f t="shared" si="16"/>
        <v>5184035.1475563981</v>
      </c>
      <c r="V60" s="495">
        <f t="shared" si="16"/>
        <v>14656893.591454949</v>
      </c>
      <c r="W60" s="495">
        <f t="shared" si="16"/>
        <v>24511379.297686856</v>
      </c>
      <c r="X60" s="495">
        <f t="shared" si="16"/>
        <v>17484964.321546543</v>
      </c>
      <c r="Y60" s="495">
        <f t="shared" si="16"/>
        <v>7784626.601793292</v>
      </c>
      <c r="Z60" s="495">
        <f t="shared" si="16"/>
        <v>1173755.2713645885</v>
      </c>
      <c r="AA60" s="495">
        <f t="shared" si="16"/>
        <v>140669.88872635592</v>
      </c>
      <c r="AB60" s="494">
        <f t="shared" si="16"/>
        <v>141320.82449500091</v>
      </c>
      <c r="AC60" s="494">
        <f t="shared" si="16"/>
        <v>853908.58712619217</v>
      </c>
      <c r="AD60" s="494">
        <f t="shared" si="16"/>
        <v>2538125.0636690916</v>
      </c>
      <c r="AE60" s="494">
        <f t="shared" si="16"/>
        <v>3432825.7347701406</v>
      </c>
      <c r="AF60" s="494">
        <f t="shared" si="16"/>
        <v>1184591.2655967274</v>
      </c>
      <c r="AG60" s="494">
        <f t="shared" si="16"/>
        <v>620722.02610412077</v>
      </c>
      <c r="AH60" s="494">
        <f t="shared" si="16"/>
        <v>522184.15210973629</v>
      </c>
      <c r="AI60" s="494">
        <f t="shared" si="16"/>
        <v>354928.31362702773</v>
      </c>
      <c r="AJ60" s="494">
        <f t="shared" si="16"/>
        <v>109207.8666397146</v>
      </c>
      <c r="AK60" s="494">
        <f t="shared" si="16"/>
        <v>266370.1799993795</v>
      </c>
      <c r="AL60" s="494">
        <f t="shared" si="16"/>
        <v>513902.23799224227</v>
      </c>
      <c r="AM60" s="494">
        <f t="shared" si="16"/>
        <v>533363.67467497161</v>
      </c>
      <c r="AN60" s="494">
        <f t="shared" si="16"/>
        <v>259255.1096984655</v>
      </c>
      <c r="AO60" s="494">
        <f t="shared" si="16"/>
        <v>160669.52416319383</v>
      </c>
      <c r="AP60" s="494">
        <f t="shared" si="16"/>
        <v>186449.18423983807</v>
      </c>
      <c r="AQ60" s="494">
        <f t="shared" si="16"/>
        <v>124935.63623193187</v>
      </c>
      <c r="AR60" s="494">
        <f t="shared" si="16"/>
        <v>68112.98529310002</v>
      </c>
      <c r="AS60" s="494">
        <f t="shared" si="16"/>
        <v>60380.965347230864</v>
      </c>
      <c r="AT60" s="494">
        <f t="shared" si="16"/>
        <v>219778.29525879209</v>
      </c>
      <c r="AU60" s="494">
        <f t="shared" si="16"/>
        <v>155329.24984135843</v>
      </c>
      <c r="AV60" s="494">
        <f t="shared" si="16"/>
        <v>102589.8843251779</v>
      </c>
      <c r="AW60" s="494">
        <f t="shared" si="16"/>
        <v>30329.098909890414</v>
      </c>
      <c r="AX60" s="494">
        <f t="shared" si="16"/>
        <v>34319.148411713912</v>
      </c>
    </row>
    <row r="61" spans="2:50" ht="15.5">
      <c r="B61" s="497" t="s">
        <v>1575</v>
      </c>
      <c r="C61" s="494">
        <f t="shared" si="16"/>
        <v>79372.557662804145</v>
      </c>
      <c r="D61" s="494">
        <f t="shared" si="16"/>
        <v>522330.49188922532</v>
      </c>
      <c r="E61" s="494">
        <f t="shared" si="16"/>
        <v>644853.41470536974</v>
      </c>
      <c r="F61" s="495">
        <f t="shared" si="16"/>
        <v>1626269.5885239129</v>
      </c>
      <c r="G61" s="495">
        <f t="shared" si="16"/>
        <v>3792541.3750852672</v>
      </c>
      <c r="H61" s="495">
        <f t="shared" si="16"/>
        <v>3448085.1771174679</v>
      </c>
      <c r="I61" s="495">
        <f t="shared" si="16"/>
        <v>634359.77081364254</v>
      </c>
      <c r="J61" s="495">
        <f t="shared" si="16"/>
        <v>3761294.930495528</v>
      </c>
      <c r="K61" s="495">
        <f t="shared" si="16"/>
        <v>7398733.9211874437</v>
      </c>
      <c r="L61" s="495">
        <f t="shared" si="16"/>
        <v>7588064.5692089954</v>
      </c>
      <c r="M61" s="495">
        <f t="shared" si="16"/>
        <v>3903266.1996358326</v>
      </c>
      <c r="N61" s="495">
        <f t="shared" si="16"/>
        <v>633946.20203197876</v>
      </c>
      <c r="O61" s="495">
        <f t="shared" si="16"/>
        <v>66816.343399204532</v>
      </c>
      <c r="P61" s="495">
        <f t="shared" si="16"/>
        <v>6015722.5634629475</v>
      </c>
      <c r="Q61" s="495">
        <f t="shared" si="16"/>
        <v>8154513.3529852033</v>
      </c>
      <c r="R61" s="495">
        <f t="shared" si="16"/>
        <v>8262424.5700571407</v>
      </c>
      <c r="S61" s="495">
        <f t="shared" si="16"/>
        <v>6455560.4454829432</v>
      </c>
      <c r="T61" s="495">
        <f t="shared" si="16"/>
        <v>845111.86594712269</v>
      </c>
      <c r="U61" s="495">
        <f t="shared" si="16"/>
        <v>1900675.6915399279</v>
      </c>
      <c r="V61" s="495">
        <f t="shared" si="16"/>
        <v>6306488.6113172425</v>
      </c>
      <c r="W61" s="495">
        <f t="shared" si="16"/>
        <v>10857117.934909755</v>
      </c>
      <c r="X61" s="495">
        <f t="shared" si="16"/>
        <v>7636799.3529085005</v>
      </c>
      <c r="Y61" s="495">
        <f t="shared" si="16"/>
        <v>3466118.9709293917</v>
      </c>
      <c r="Z61" s="495">
        <f t="shared" si="16"/>
        <v>609421.53052091657</v>
      </c>
      <c r="AA61" s="495">
        <f t="shared" si="16"/>
        <v>74636.000252920159</v>
      </c>
      <c r="AB61" s="494">
        <f t="shared" si="16"/>
        <v>47864.973249366863</v>
      </c>
      <c r="AC61" s="494">
        <f t="shared" si="16"/>
        <v>257427.87166141495</v>
      </c>
      <c r="AD61" s="494">
        <f t="shared" si="16"/>
        <v>681618.04032313533</v>
      </c>
      <c r="AE61" s="494">
        <f t="shared" si="16"/>
        <v>1161784.4989099526</v>
      </c>
      <c r="AF61" s="494">
        <f t="shared" si="16"/>
        <v>571910.18164422829</v>
      </c>
      <c r="AG61" s="494">
        <f t="shared" si="16"/>
        <v>367558.89600813104</v>
      </c>
      <c r="AH61" s="494">
        <f t="shared" si="16"/>
        <v>331553.37458260241</v>
      </c>
      <c r="AI61" s="494">
        <f t="shared" si="16"/>
        <v>207604.25946657063</v>
      </c>
      <c r="AJ61" s="494">
        <f t="shared" si="16"/>
        <v>58673.499527206826</v>
      </c>
      <c r="AK61" s="494">
        <f t="shared" si="16"/>
        <v>94276.065757036631</v>
      </c>
      <c r="AL61" s="494">
        <f t="shared" si="16"/>
        <v>158478.16035901805</v>
      </c>
      <c r="AM61" s="494">
        <f t="shared" si="16"/>
        <v>179729.06795358064</v>
      </c>
      <c r="AN61" s="494">
        <f t="shared" si="16"/>
        <v>111838.05384156857</v>
      </c>
      <c r="AO61" s="494">
        <f t="shared" si="16"/>
        <v>80801.229950101362</v>
      </c>
      <c r="AP61" s="494">
        <f t="shared" si="16"/>
        <v>97271.614993992916</v>
      </c>
      <c r="AQ61" s="494">
        <f t="shared" si="16"/>
        <v>76781.464916607161</v>
      </c>
      <c r="AR61" s="494">
        <f t="shared" si="16"/>
        <v>46811.111626320235</v>
      </c>
      <c r="AS61" s="494">
        <f t="shared" si="16"/>
        <v>30367.046755322615</v>
      </c>
      <c r="AT61" s="494">
        <f t="shared" si="16"/>
        <v>62572.524330750406</v>
      </c>
      <c r="AU61" s="494">
        <f t="shared" si="16"/>
        <v>52493.408909301375</v>
      </c>
      <c r="AV61" s="494">
        <f t="shared" si="16"/>
        <v>40301.09716609594</v>
      </c>
      <c r="AW61" s="494">
        <f t="shared" si="16"/>
        <v>16151.407352898996</v>
      </c>
      <c r="AX61" s="494">
        <f t="shared" si="16"/>
        <v>18201.093192481007</v>
      </c>
    </row>
    <row r="62" spans="2:50" ht="15.5">
      <c r="B62" s="497" t="s">
        <v>1576</v>
      </c>
      <c r="C62" s="494">
        <f t="shared" si="16"/>
        <v>135253.16567912954</v>
      </c>
      <c r="D62" s="494">
        <f t="shared" si="16"/>
        <v>1169121.155872385</v>
      </c>
      <c r="E62" s="494">
        <f t="shared" si="16"/>
        <v>2060312.7749975724</v>
      </c>
      <c r="F62" s="495">
        <f t="shared" si="16"/>
        <v>3559700.8097789502</v>
      </c>
      <c r="G62" s="495">
        <f t="shared" si="16"/>
        <v>6180074.7866671812</v>
      </c>
      <c r="H62" s="495">
        <f t="shared" si="16"/>
        <v>4576223.4750404023</v>
      </c>
      <c r="I62" s="495">
        <f t="shared" si="16"/>
        <v>1138265.9007516871</v>
      </c>
      <c r="J62" s="495">
        <f t="shared" si="16"/>
        <v>8066240.2133719316</v>
      </c>
      <c r="K62" s="495">
        <f t="shared" si="16"/>
        <v>14428595.924630014</v>
      </c>
      <c r="L62" s="495">
        <f t="shared" si="16"/>
        <v>13520438.539110446</v>
      </c>
      <c r="M62" s="495">
        <f t="shared" si="16"/>
        <v>6323469.5833679624</v>
      </c>
      <c r="N62" s="495">
        <f t="shared" si="16"/>
        <v>1206992.1912865338</v>
      </c>
      <c r="O62" s="495">
        <f t="shared" si="16"/>
        <v>96921.583455099477</v>
      </c>
      <c r="P62" s="495">
        <f t="shared" si="16"/>
        <v>14293671.691113351</v>
      </c>
      <c r="Q62" s="495">
        <f t="shared" si="16"/>
        <v>15312507.536031147</v>
      </c>
      <c r="R62" s="495">
        <f t="shared" si="16"/>
        <v>14356008.392278202</v>
      </c>
      <c r="S62" s="495">
        <f t="shared" si="16"/>
        <v>10150759.370943554</v>
      </c>
      <c r="T62" s="495">
        <f t="shared" si="16"/>
        <v>1456399.0117609031</v>
      </c>
      <c r="U62" s="495">
        <f t="shared" si="16"/>
        <v>4972121.7736358317</v>
      </c>
      <c r="V62" s="495">
        <f t="shared" si="16"/>
        <v>11956744.597344331</v>
      </c>
      <c r="W62" s="495">
        <f t="shared" si="16"/>
        <v>17877813.677497849</v>
      </c>
      <c r="X62" s="495">
        <f t="shared" si="16"/>
        <v>13692774.363823222</v>
      </c>
      <c r="Y62" s="495">
        <f t="shared" si="16"/>
        <v>6337910.9947524071</v>
      </c>
      <c r="Z62" s="495">
        <f t="shared" si="16"/>
        <v>1166417.3569414911</v>
      </c>
      <c r="AA62" s="495">
        <f t="shared" si="16"/>
        <v>110992.0016998083</v>
      </c>
      <c r="AB62" s="494">
        <f t="shared" si="16"/>
        <v>168355.71188885608</v>
      </c>
      <c r="AC62" s="494">
        <f t="shared" si="16"/>
        <v>727045.42880105902</v>
      </c>
      <c r="AD62" s="494">
        <f t="shared" si="16"/>
        <v>1445076.9487637924</v>
      </c>
      <c r="AE62" s="494">
        <f t="shared" si="16"/>
        <v>2162276.4413152509</v>
      </c>
      <c r="AF62" s="494">
        <f t="shared" si="16"/>
        <v>896002.23894425784</v>
      </c>
      <c r="AG62" s="494">
        <f t="shared" si="16"/>
        <v>523769.0896025165</v>
      </c>
      <c r="AH62" s="494">
        <f t="shared" si="16"/>
        <v>416113.41475859727</v>
      </c>
      <c r="AI62" s="494">
        <f t="shared" si="16"/>
        <v>286475.74933800485</v>
      </c>
      <c r="AJ62" s="494">
        <f t="shared" si="16"/>
        <v>102281.45649941218</v>
      </c>
      <c r="AK62" s="494">
        <f t="shared" si="16"/>
        <v>286716.93840219546</v>
      </c>
      <c r="AL62" s="494">
        <f t="shared" si="16"/>
        <v>417384.76118520997</v>
      </c>
      <c r="AM62" s="494">
        <f t="shared" si="16"/>
        <v>380635.24737549823</v>
      </c>
      <c r="AN62" s="494">
        <f t="shared" si="16"/>
        <v>178387.66118555624</v>
      </c>
      <c r="AO62" s="494">
        <f t="shared" si="16"/>
        <v>129967.61893129328</v>
      </c>
      <c r="AP62" s="494">
        <f t="shared" si="16"/>
        <v>155210.99493719277</v>
      </c>
      <c r="AQ62" s="494">
        <f t="shared" si="16"/>
        <v>96277.97158052052</v>
      </c>
      <c r="AR62" s="494">
        <f t="shared" si="16"/>
        <v>60485.228941378824</v>
      </c>
      <c r="AS62" s="494">
        <f t="shared" si="16"/>
        <v>46252.555602238317</v>
      </c>
      <c r="AT62" s="494">
        <f t="shared" si="16"/>
        <v>209257.62139957666</v>
      </c>
      <c r="AU62" s="494">
        <f t="shared" si="16"/>
        <v>146769.76069610938</v>
      </c>
      <c r="AV62" s="494">
        <f t="shared" si="16"/>
        <v>91752.911442665718</v>
      </c>
      <c r="AW62" s="494">
        <f t="shared" si="16"/>
        <v>31345.096054924888</v>
      </c>
      <c r="AX62" s="494">
        <f t="shared" si="16"/>
        <v>33767.060904410791</v>
      </c>
    </row>
    <row r="63" spans="2:50" ht="15.5">
      <c r="B63" s="497" t="s">
        <v>1577</v>
      </c>
      <c r="C63" s="494">
        <f t="shared" si="16"/>
        <v>151168.616084034</v>
      </c>
      <c r="D63" s="494">
        <f t="shared" si="16"/>
        <v>2066180.2986747748</v>
      </c>
      <c r="E63" s="494">
        <f t="shared" si="16"/>
        <v>2614157.9813364279</v>
      </c>
      <c r="F63" s="495">
        <f t="shared" si="16"/>
        <v>6383475.6111347917</v>
      </c>
      <c r="G63" s="495">
        <f t="shared" si="16"/>
        <v>13376479.161103584</v>
      </c>
      <c r="H63" s="495">
        <f t="shared" si="16"/>
        <v>14761313.949613819</v>
      </c>
      <c r="I63" s="495">
        <f t="shared" si="16"/>
        <v>4138677.6998487394</v>
      </c>
      <c r="J63" s="495">
        <f t="shared" si="16"/>
        <v>12579967.397697864</v>
      </c>
      <c r="K63" s="495">
        <f t="shared" si="16"/>
        <v>27886392.519705206</v>
      </c>
      <c r="L63" s="495">
        <f t="shared" si="16"/>
        <v>31788765.794615507</v>
      </c>
      <c r="M63" s="495">
        <f t="shared" si="16"/>
        <v>22027104.617427833</v>
      </c>
      <c r="N63" s="495">
        <f t="shared" si="16"/>
        <v>3873662.8776978035</v>
      </c>
      <c r="O63" s="495">
        <f t="shared" si="16"/>
        <v>375658.52519768541</v>
      </c>
      <c r="P63" s="495">
        <f t="shared" si="16"/>
        <v>27389040.37379941</v>
      </c>
      <c r="Q63" s="495">
        <f t="shared" si="16"/>
        <v>31759286.525100108</v>
      </c>
      <c r="R63" s="495">
        <f t="shared" ref="R63:AX63" si="17">(R42/$AZ42)*1000</f>
        <v>31910620.13053282</v>
      </c>
      <c r="S63" s="495">
        <f t="shared" si="17"/>
        <v>22403422.154414155</v>
      </c>
      <c r="T63" s="495">
        <f t="shared" si="17"/>
        <v>3323049.6206846535</v>
      </c>
      <c r="U63" s="495">
        <f t="shared" si="17"/>
        <v>8609596.781104397</v>
      </c>
      <c r="V63" s="495">
        <f t="shared" si="17"/>
        <v>26878917.212607712</v>
      </c>
      <c r="W63" s="495">
        <f t="shared" si="17"/>
        <v>41408151.667420194</v>
      </c>
      <c r="X63" s="495">
        <f t="shared" si="17"/>
        <v>29211162.996347889</v>
      </c>
      <c r="Y63" s="495">
        <f t="shared" si="17"/>
        <v>10516637.779845458</v>
      </c>
      <c r="Z63" s="495">
        <f t="shared" si="17"/>
        <v>1664613.9824738991</v>
      </c>
      <c r="AA63" s="495">
        <f t="shared" si="17"/>
        <v>230639.80954593752</v>
      </c>
      <c r="AB63" s="494">
        <f t="shared" si="17"/>
        <v>270282.4910235586</v>
      </c>
      <c r="AC63" s="494">
        <f t="shared" si="17"/>
        <v>1418830.5752532785</v>
      </c>
      <c r="AD63" s="494">
        <f t="shared" si="17"/>
        <v>3302013.573288775</v>
      </c>
      <c r="AE63" s="494">
        <f t="shared" si="17"/>
        <v>5087069.0427251095</v>
      </c>
      <c r="AF63" s="494">
        <f t="shared" si="17"/>
        <v>1906351.7464700164</v>
      </c>
      <c r="AG63" s="494">
        <f t="shared" si="17"/>
        <v>779526.42768292641</v>
      </c>
      <c r="AH63" s="494">
        <f t="shared" si="17"/>
        <v>639236.89606600755</v>
      </c>
      <c r="AI63" s="494">
        <f t="shared" si="17"/>
        <v>460151.37865467841</v>
      </c>
      <c r="AJ63" s="494">
        <f t="shared" si="17"/>
        <v>174386.1388801127</v>
      </c>
      <c r="AK63" s="494">
        <f t="shared" si="17"/>
        <v>508182.26689013868</v>
      </c>
      <c r="AL63" s="494">
        <f t="shared" si="17"/>
        <v>880026.80344057421</v>
      </c>
      <c r="AM63" s="494">
        <f t="shared" si="17"/>
        <v>804936.84880064067</v>
      </c>
      <c r="AN63" s="494">
        <f t="shared" si="17"/>
        <v>316674.36024214502</v>
      </c>
      <c r="AO63" s="494">
        <f t="shared" si="17"/>
        <v>174785.20355760711</v>
      </c>
      <c r="AP63" s="494">
        <f t="shared" si="17"/>
        <v>207596.37282901787</v>
      </c>
      <c r="AQ63" s="494">
        <f t="shared" si="17"/>
        <v>140952.09888441025</v>
      </c>
      <c r="AR63" s="494">
        <f t="shared" si="17"/>
        <v>73994.01610639834</v>
      </c>
      <c r="AS63" s="494">
        <f t="shared" si="17"/>
        <v>72657.156056034582</v>
      </c>
      <c r="AT63" s="494">
        <f t="shared" si="17"/>
        <v>442640.64528222766</v>
      </c>
      <c r="AU63" s="494">
        <f t="shared" si="17"/>
        <v>303302.79053541919</v>
      </c>
      <c r="AV63" s="494">
        <f t="shared" si="17"/>
        <v>173762.39819822827</v>
      </c>
      <c r="AW63" s="494">
        <f t="shared" si="17"/>
        <v>51034.076406261731</v>
      </c>
      <c r="AX63" s="494">
        <f t="shared" si="17"/>
        <v>48238.108351630421</v>
      </c>
    </row>
    <row r="64" spans="2:50" ht="15.5">
      <c r="B64" s="497" t="s">
        <v>1578</v>
      </c>
      <c r="C64" s="494">
        <f t="shared" ref="C64:AX64" si="18">(C43/$AZ43)*1000</f>
        <v>82706.615154401559</v>
      </c>
      <c r="D64" s="494">
        <f t="shared" si="18"/>
        <v>419068.79123967281</v>
      </c>
      <c r="E64" s="494">
        <f t="shared" si="18"/>
        <v>696245.09041234094</v>
      </c>
      <c r="F64" s="495">
        <f t="shared" si="18"/>
        <v>1392874.2391931277</v>
      </c>
      <c r="G64" s="495">
        <f t="shared" si="18"/>
        <v>2226709.588608121</v>
      </c>
      <c r="H64" s="495">
        <f t="shared" si="18"/>
        <v>1623513.2771750209</v>
      </c>
      <c r="I64" s="495">
        <f t="shared" si="18"/>
        <v>343118.99836130539</v>
      </c>
      <c r="J64" s="495">
        <f t="shared" si="18"/>
        <v>2760688.0068668555</v>
      </c>
      <c r="K64" s="495">
        <f t="shared" si="18"/>
        <v>4926325.3694051085</v>
      </c>
      <c r="L64" s="495">
        <f t="shared" si="18"/>
        <v>4673607.4582337001</v>
      </c>
      <c r="M64" s="495">
        <f t="shared" si="18"/>
        <v>2126091.5638212292</v>
      </c>
      <c r="N64" s="495">
        <f t="shared" si="18"/>
        <v>294347.10341271077</v>
      </c>
      <c r="O64" s="495">
        <f t="shared" si="18"/>
        <v>33512.01065344466</v>
      </c>
      <c r="P64" s="495">
        <f t="shared" si="18"/>
        <v>3943370.8299241895</v>
      </c>
      <c r="Q64" s="495">
        <f t="shared" si="18"/>
        <v>5441108.7167397952</v>
      </c>
      <c r="R64" s="495">
        <f t="shared" si="18"/>
        <v>4891357.6388059175</v>
      </c>
      <c r="S64" s="495">
        <f t="shared" si="18"/>
        <v>3054451.7344756471</v>
      </c>
      <c r="T64" s="495">
        <f t="shared" si="18"/>
        <v>370601.18980086083</v>
      </c>
      <c r="U64" s="495">
        <f t="shared" si="18"/>
        <v>1254511.9487245707</v>
      </c>
      <c r="V64" s="495">
        <f t="shared" si="18"/>
        <v>3813303.056463745</v>
      </c>
      <c r="W64" s="495">
        <f t="shared" si="18"/>
        <v>6379255.7099261284</v>
      </c>
      <c r="X64" s="495">
        <f t="shared" si="18"/>
        <v>4469159.9778525084</v>
      </c>
      <c r="Y64" s="495">
        <f t="shared" si="18"/>
        <v>1914898.3017822336</v>
      </c>
      <c r="Z64" s="495">
        <f t="shared" si="18"/>
        <v>364825.19656489615</v>
      </c>
      <c r="AA64" s="495">
        <f t="shared" si="18"/>
        <v>37812.782459501825</v>
      </c>
      <c r="AB64" s="494">
        <f t="shared" si="18"/>
        <v>29988.808662632844</v>
      </c>
      <c r="AC64" s="494">
        <f t="shared" si="18"/>
        <v>158430.38204290287</v>
      </c>
      <c r="AD64" s="494">
        <f t="shared" si="18"/>
        <v>405217.51484042284</v>
      </c>
      <c r="AE64" s="494">
        <f t="shared" si="18"/>
        <v>769175.99581396044</v>
      </c>
      <c r="AF64" s="494">
        <f t="shared" si="18"/>
        <v>455401.73397144565</v>
      </c>
      <c r="AG64" s="494">
        <f t="shared" si="18"/>
        <v>306600.86369091255</v>
      </c>
      <c r="AH64" s="494">
        <f t="shared" si="18"/>
        <v>262053.0425281089</v>
      </c>
      <c r="AI64" s="494">
        <f t="shared" si="18"/>
        <v>140081.07298787186</v>
      </c>
      <c r="AJ64" s="494">
        <f t="shared" si="18"/>
        <v>36430.278770428937</v>
      </c>
      <c r="AK64" s="494">
        <f t="shared" si="18"/>
        <v>59677.743670820055</v>
      </c>
      <c r="AL64" s="494">
        <f t="shared" si="18"/>
        <v>87459.953086628084</v>
      </c>
      <c r="AM64" s="494">
        <f t="shared" si="18"/>
        <v>102557.36710763529</v>
      </c>
      <c r="AN64" s="494">
        <f t="shared" si="18"/>
        <v>85520.042498769762</v>
      </c>
      <c r="AO64" s="494">
        <f t="shared" si="18"/>
        <v>87970.103613759449</v>
      </c>
      <c r="AP64" s="494">
        <f t="shared" si="18"/>
        <v>94730.97592050035</v>
      </c>
      <c r="AQ64" s="494">
        <f t="shared" si="18"/>
        <v>60105.215842810838</v>
      </c>
      <c r="AR64" s="494">
        <f t="shared" si="18"/>
        <v>33453.641502657549</v>
      </c>
      <c r="AS64" s="494">
        <f t="shared" si="18"/>
        <v>19073.579022957412</v>
      </c>
      <c r="AT64" s="494">
        <f t="shared" si="18"/>
        <v>30137.33384218171</v>
      </c>
      <c r="AU64" s="494">
        <f t="shared" si="18"/>
        <v>24944.58110844158</v>
      </c>
      <c r="AV64" s="494">
        <f t="shared" si="18"/>
        <v>21907.680466167214</v>
      </c>
      <c r="AW64" s="494">
        <f t="shared" si="18"/>
        <v>13443.089228709165</v>
      </c>
      <c r="AX64" s="494">
        <f t="shared" si="18"/>
        <v>19216.674094520822</v>
      </c>
    </row>
    <row r="67" spans="1:52">
      <c r="B67" s="494" t="s">
        <v>1572</v>
      </c>
      <c r="C67" s="494">
        <v>116513.54036683953</v>
      </c>
      <c r="D67" s="494">
        <v>1054419.1870493889</v>
      </c>
      <c r="E67" s="494">
        <v>1271728.4627329838</v>
      </c>
      <c r="F67" s="495">
        <v>3037288.7172642802</v>
      </c>
      <c r="G67" s="495">
        <v>7314685.3440936627</v>
      </c>
      <c r="H67" s="495">
        <v>6031256.859796009</v>
      </c>
      <c r="I67" s="495">
        <v>1331840.1692136324</v>
      </c>
      <c r="J67" s="495">
        <v>5116149.4340817071</v>
      </c>
      <c r="K67" s="495">
        <v>12148621.066207562</v>
      </c>
      <c r="L67" s="495">
        <v>13603386.117520476</v>
      </c>
      <c r="M67" s="495">
        <v>7428497.2537884265</v>
      </c>
      <c r="N67" s="495">
        <v>1430679.9959680079</v>
      </c>
      <c r="O67" s="495">
        <v>135399.45960806796</v>
      </c>
      <c r="P67" s="495">
        <v>8724780.5399118159</v>
      </c>
      <c r="Q67" s="495">
        <v>12723650.443372278</v>
      </c>
      <c r="R67" s="495">
        <v>12628752.115631031</v>
      </c>
      <c r="S67" s="495">
        <v>8804560.0848399065</v>
      </c>
      <c r="T67" s="495">
        <v>1198749.1797726057</v>
      </c>
      <c r="U67" s="495">
        <v>4213840.5290252129</v>
      </c>
      <c r="V67" s="495">
        <v>8157742.6847570427</v>
      </c>
      <c r="W67" s="495">
        <v>14145462.541067122</v>
      </c>
      <c r="X67" s="495">
        <v>8908330.3761288207</v>
      </c>
      <c r="Y67" s="495">
        <v>3587837.2671113224</v>
      </c>
      <c r="Z67" s="495">
        <v>720683.89555141574</v>
      </c>
      <c r="AA67" s="495">
        <v>112441.2122049303</v>
      </c>
      <c r="AB67" s="494">
        <v>84245.6393478588</v>
      </c>
      <c r="AC67" s="494">
        <v>321978.54454664164</v>
      </c>
      <c r="AD67" s="494">
        <v>974074.8247271548</v>
      </c>
      <c r="AE67" s="494">
        <v>1395822.8112340174</v>
      </c>
      <c r="AF67" s="494">
        <v>662156.66346272873</v>
      </c>
      <c r="AG67" s="494">
        <v>482512.27723524458</v>
      </c>
      <c r="AH67" s="494">
        <v>466056.42294456722</v>
      </c>
      <c r="AI67" s="494">
        <v>277894.92317363288</v>
      </c>
      <c r="AJ67" s="494">
        <v>88426.491493456313</v>
      </c>
      <c r="AK67" s="494">
        <v>116135.32176479418</v>
      </c>
      <c r="AL67" s="494">
        <v>187639.01776859286</v>
      </c>
      <c r="AM67" s="494">
        <v>196891.97292012247</v>
      </c>
      <c r="AN67" s="494">
        <v>106097.43210410466</v>
      </c>
      <c r="AO67" s="494">
        <v>93837.654546664548</v>
      </c>
      <c r="AP67" s="494">
        <v>128108.87438237276</v>
      </c>
      <c r="AQ67" s="494">
        <v>93444.628653369262</v>
      </c>
      <c r="AR67" s="494">
        <v>60156.895641308925</v>
      </c>
      <c r="AS67" s="494">
        <v>41182.092269059212</v>
      </c>
      <c r="AT67" s="494">
        <v>105706.8022997571</v>
      </c>
      <c r="AU67" s="494">
        <v>55512.009910285669</v>
      </c>
      <c r="AV67" s="494">
        <v>39055.85947378329</v>
      </c>
      <c r="AW67" s="494">
        <v>18080.456441926548</v>
      </c>
      <c r="AX67" s="494">
        <v>18978.612884453119</v>
      </c>
    </row>
    <row r="68" spans="1:52">
      <c r="A68" s="503"/>
      <c r="B68" s="503" t="s">
        <v>1575</v>
      </c>
      <c r="C68" s="503">
        <v>79372.557662804145</v>
      </c>
      <c r="D68" s="503">
        <v>522330.49188922532</v>
      </c>
      <c r="E68" s="503">
        <v>644853.41470536974</v>
      </c>
      <c r="F68" s="504">
        <v>1626269.5885239129</v>
      </c>
      <c r="G68" s="504">
        <v>3792541.3750852672</v>
      </c>
      <c r="H68" s="504">
        <v>3448085.1771174679</v>
      </c>
      <c r="I68" s="504">
        <v>634359.77081364254</v>
      </c>
      <c r="J68" s="504">
        <v>3761294.930495528</v>
      </c>
      <c r="K68" s="504">
        <v>7398733.9211874437</v>
      </c>
      <c r="L68" s="504">
        <v>7588064.5692089954</v>
      </c>
      <c r="M68" s="504">
        <v>3903266.1996358326</v>
      </c>
      <c r="N68" s="504">
        <v>633946.20203197876</v>
      </c>
      <c r="O68" s="504">
        <v>66816.343399204532</v>
      </c>
      <c r="P68" s="504">
        <v>6015722.5634629475</v>
      </c>
      <c r="Q68" s="504">
        <v>8154513.3529852033</v>
      </c>
      <c r="R68" s="504">
        <v>8262424.5700571407</v>
      </c>
      <c r="S68" s="504">
        <v>6455560.4454829432</v>
      </c>
      <c r="T68" s="504">
        <v>845111.86594712269</v>
      </c>
      <c r="U68" s="504">
        <v>1900675.6915399279</v>
      </c>
      <c r="V68" s="504">
        <v>6306488.6113172425</v>
      </c>
      <c r="W68" s="504">
        <v>10857117.934909755</v>
      </c>
      <c r="X68" s="504">
        <v>7636799.3529085005</v>
      </c>
      <c r="Y68" s="504">
        <v>3466118.9709293917</v>
      </c>
      <c r="Z68" s="504">
        <v>609421.53052091657</v>
      </c>
      <c r="AA68" s="504">
        <v>74636.000252920159</v>
      </c>
      <c r="AB68" s="503">
        <v>47864.973249366863</v>
      </c>
      <c r="AC68" s="503">
        <v>257427.87166141495</v>
      </c>
      <c r="AD68" s="503">
        <v>681618.04032313533</v>
      </c>
      <c r="AE68" s="503">
        <v>1161784.4989099526</v>
      </c>
      <c r="AF68" s="503">
        <v>571910.18164422829</v>
      </c>
      <c r="AG68" s="503">
        <v>367558.89600813104</v>
      </c>
      <c r="AH68" s="503">
        <v>331553.37458260241</v>
      </c>
      <c r="AI68" s="503">
        <v>207604.25946657063</v>
      </c>
      <c r="AJ68" s="503">
        <v>58673.499527206826</v>
      </c>
      <c r="AK68" s="503">
        <v>94276.065757036631</v>
      </c>
      <c r="AL68" s="503">
        <v>158478.16035901805</v>
      </c>
      <c r="AM68" s="503">
        <v>179729.06795358064</v>
      </c>
      <c r="AN68" s="503">
        <v>111838.05384156857</v>
      </c>
      <c r="AO68" s="503">
        <v>80801.229950101362</v>
      </c>
      <c r="AP68" s="503">
        <v>97271.614993992916</v>
      </c>
      <c r="AQ68" s="503">
        <v>76781.464916607161</v>
      </c>
      <c r="AR68" s="503">
        <v>46811.111626320235</v>
      </c>
      <c r="AS68" s="503">
        <v>30367.046755322615</v>
      </c>
      <c r="AT68" s="503">
        <v>62572.524330750406</v>
      </c>
      <c r="AU68" s="503">
        <v>52493.408909301375</v>
      </c>
      <c r="AV68" s="503">
        <v>40301.09716609594</v>
      </c>
      <c r="AW68" s="503">
        <v>16151.407352898996</v>
      </c>
      <c r="AX68" s="503">
        <v>18201.093192481007</v>
      </c>
      <c r="AY68" s="503"/>
      <c r="AZ68" s="503"/>
    </row>
    <row r="69" spans="1:52">
      <c r="A69" s="503"/>
      <c r="B69" s="503" t="s">
        <v>1559</v>
      </c>
      <c r="C69" s="503">
        <v>100093.91139240506</v>
      </c>
      <c r="D69" s="503">
        <v>587300.24050632899</v>
      </c>
      <c r="E69" s="503">
        <v>862229.82278481021</v>
      </c>
      <c r="F69" s="504">
        <v>1925052.8481012657</v>
      </c>
      <c r="G69" s="504">
        <v>3384124.3037974685</v>
      </c>
      <c r="H69" s="504">
        <v>2771536.1898734178</v>
      </c>
      <c r="I69" s="504">
        <v>408268.91139240505</v>
      </c>
      <c r="J69" s="504">
        <v>3483606.8987341775</v>
      </c>
      <c r="K69" s="504">
        <v>6951008.3037974685</v>
      </c>
      <c r="L69" s="504">
        <v>7330703.9113924056</v>
      </c>
      <c r="M69" s="504">
        <v>3427815.6582278479</v>
      </c>
      <c r="N69" s="504">
        <v>459182.44303797471</v>
      </c>
      <c r="O69" s="504">
        <v>50825.645569620254</v>
      </c>
      <c r="P69" s="504">
        <v>5397429.7848101258</v>
      </c>
      <c r="Q69" s="504">
        <v>7253212.8101265822</v>
      </c>
      <c r="R69" s="504">
        <v>7354805.5696202535</v>
      </c>
      <c r="S69" s="504">
        <v>4691829.8987341765</v>
      </c>
      <c r="T69" s="504">
        <v>555218.13924050622</v>
      </c>
      <c r="U69" s="504">
        <v>1774772.0506329113</v>
      </c>
      <c r="V69" s="504">
        <v>5343062.2911392404</v>
      </c>
      <c r="W69" s="504">
        <v>9272528.4810126573</v>
      </c>
      <c r="X69" s="504">
        <v>5749133.3037974685</v>
      </c>
      <c r="Y69" s="504">
        <v>2415455.7848101268</v>
      </c>
      <c r="Z69" s="504">
        <v>471899.0632911392</v>
      </c>
      <c r="AA69" s="504">
        <v>53496.202531645562</v>
      </c>
      <c r="AB69" s="503">
        <v>32265.734177215185</v>
      </c>
      <c r="AC69" s="503">
        <v>179201.48101265825</v>
      </c>
      <c r="AD69" s="503">
        <v>396868.87341772148</v>
      </c>
      <c r="AE69" s="503">
        <v>795736.02531645563</v>
      </c>
      <c r="AF69" s="503">
        <v>470231.13924050634</v>
      </c>
      <c r="AG69" s="503">
        <v>321650.72151898732</v>
      </c>
      <c r="AH69" s="503">
        <v>306460.39240506326</v>
      </c>
      <c r="AI69" s="503">
        <v>187525.88607594935</v>
      </c>
      <c r="AJ69" s="503">
        <v>45699.658227848107</v>
      </c>
      <c r="AK69" s="503">
        <v>69025.936708860754</v>
      </c>
      <c r="AL69" s="503">
        <v>98770.075949367092</v>
      </c>
      <c r="AM69" s="503">
        <v>113060.72151898735</v>
      </c>
      <c r="AN69" s="503">
        <v>73346.797468354431</v>
      </c>
      <c r="AO69" s="503">
        <v>68025.291139240508</v>
      </c>
      <c r="AP69" s="503">
        <v>88519.3670886076</v>
      </c>
      <c r="AQ69" s="503">
        <v>60504.860759493677</v>
      </c>
      <c r="AR69" s="503">
        <v>36151.696202531646</v>
      </c>
      <c r="AS69" s="503">
        <v>23519.316455696204</v>
      </c>
      <c r="AT69" s="503">
        <v>32633.367088607592</v>
      </c>
      <c r="AU69" s="503">
        <v>29556.063291139242</v>
      </c>
      <c r="AV69" s="503">
        <v>25108.139240506331</v>
      </c>
      <c r="AW69" s="503">
        <v>12381.291139240506</v>
      </c>
      <c r="AX69" s="503">
        <v>14791.974683544304</v>
      </c>
      <c r="AY69" s="503"/>
      <c r="AZ69" s="503"/>
    </row>
    <row r="70" spans="1:52">
      <c r="A70" s="503"/>
      <c r="B70" s="503" t="s">
        <v>1564</v>
      </c>
      <c r="C70" s="503">
        <v>82540.205307437325</v>
      </c>
      <c r="D70" s="503">
        <v>607363.78318100632</v>
      </c>
      <c r="E70" s="503">
        <v>728093.12405110104</v>
      </c>
      <c r="F70" s="504">
        <v>1451873.7016252966</v>
      </c>
      <c r="G70" s="504">
        <v>4358664.7047472829</v>
      </c>
      <c r="H70" s="504">
        <v>4204455.3307893127</v>
      </c>
      <c r="I70" s="504">
        <v>745846.518229404</v>
      </c>
      <c r="J70" s="504">
        <v>4632568.0724055823</v>
      </c>
      <c r="K70" s="504">
        <v>10638487.830229674</v>
      </c>
      <c r="L70" s="504">
        <v>11933389.174258582</v>
      </c>
      <c r="M70" s="504">
        <v>6071420.1669815453</v>
      </c>
      <c r="N70" s="504">
        <v>874318.09717582446</v>
      </c>
      <c r="O70" s="504">
        <v>85043.320209847225</v>
      </c>
      <c r="P70" s="504">
        <v>9903728.441260837</v>
      </c>
      <c r="Q70" s="504">
        <v>14213954.475379642</v>
      </c>
      <c r="R70" s="504">
        <v>13342355.92969108</v>
      </c>
      <c r="S70" s="504">
        <v>9290515.2217556052</v>
      </c>
      <c r="T70" s="504">
        <v>1060436.4335067451</v>
      </c>
      <c r="U70" s="504">
        <v>3777046.6824579877</v>
      </c>
      <c r="V70" s="504">
        <v>11155147.014586885</v>
      </c>
      <c r="W70" s="504">
        <v>18646322.381963976</v>
      </c>
      <c r="X70" s="504">
        <v>12628601.172680071</v>
      </c>
      <c r="Y70" s="504">
        <v>5062816.9734128946</v>
      </c>
      <c r="Z70" s="504">
        <v>913140.88229681249</v>
      </c>
      <c r="AA70" s="504">
        <v>89082.709414293131</v>
      </c>
      <c r="AB70" s="503">
        <v>71607.487392097566</v>
      </c>
      <c r="AC70" s="503">
        <v>433026.42237702629</v>
      </c>
      <c r="AD70" s="503">
        <v>1114457.7377868467</v>
      </c>
      <c r="AE70" s="503">
        <v>2068797.8445082104</v>
      </c>
      <c r="AF70" s="503">
        <v>881800.43030759622</v>
      </c>
      <c r="AG70" s="503">
        <v>686810.42082330829</v>
      </c>
      <c r="AH70" s="503">
        <v>496054.96460743208</v>
      </c>
      <c r="AI70" s="503">
        <v>341768.7199058999</v>
      </c>
      <c r="AJ70" s="503">
        <v>81173.477522937494</v>
      </c>
      <c r="AK70" s="503">
        <v>147720.09641401403</v>
      </c>
      <c r="AL70" s="503">
        <v>241579.72691010372</v>
      </c>
      <c r="AM70" s="503">
        <v>249786.44821695902</v>
      </c>
      <c r="AN70" s="503">
        <v>130975.47233257364</v>
      </c>
      <c r="AO70" s="503">
        <v>91196.672966522601</v>
      </c>
      <c r="AP70" s="503">
        <v>128185.4952229709</v>
      </c>
      <c r="AQ70" s="503">
        <v>109338.58484544743</v>
      </c>
      <c r="AR70" s="503">
        <v>58770.181842873892</v>
      </c>
      <c r="AS70" s="503">
        <v>37574.386865438173</v>
      </c>
      <c r="AT70" s="503">
        <v>97162.70080948231</v>
      </c>
      <c r="AU70" s="503">
        <v>68551.739553457883</v>
      </c>
      <c r="AV70" s="503">
        <v>45927.336386083094</v>
      </c>
      <c r="AW70" s="503">
        <v>18932.815153360003</v>
      </c>
      <c r="AX70" s="503">
        <v>21731.265062771265</v>
      </c>
      <c r="AY70" s="503"/>
      <c r="AZ70" s="503"/>
    </row>
    <row r="71" spans="1:52">
      <c r="A71" s="503"/>
      <c r="B71" s="503" t="s">
        <v>1568</v>
      </c>
      <c r="C71" s="503">
        <v>59991.680877265586</v>
      </c>
      <c r="D71" s="503">
        <v>606769.8733442761</v>
      </c>
      <c r="E71" s="503">
        <v>388998.92732636724</v>
      </c>
      <c r="F71" s="504">
        <v>1669981.051125793</v>
      </c>
      <c r="G71" s="504">
        <v>3999049.0111199948</v>
      </c>
      <c r="H71" s="504">
        <v>4486125.8499830468</v>
      </c>
      <c r="I71" s="504">
        <v>869360.05730323459</v>
      </c>
      <c r="J71" s="504">
        <v>2770865.0482069659</v>
      </c>
      <c r="K71" s="504">
        <v>7359086.4931172589</v>
      </c>
      <c r="L71" s="504">
        <v>8858282.878705252</v>
      </c>
      <c r="M71" s="504">
        <v>4710398.490085626</v>
      </c>
      <c r="N71" s="504">
        <v>705274.2841762813</v>
      </c>
      <c r="O71" s="504">
        <v>92783.418867081025</v>
      </c>
      <c r="P71" s="504">
        <v>6470034.5207435219</v>
      </c>
      <c r="Q71" s="504">
        <v>9008452.7775305081</v>
      </c>
      <c r="R71" s="504">
        <v>7683787.5635807989</v>
      </c>
      <c r="S71" s="504">
        <v>4570218.0003476804</v>
      </c>
      <c r="T71" s="504">
        <v>541948.44833074859</v>
      </c>
      <c r="U71" s="504">
        <v>2318355.2733726096</v>
      </c>
      <c r="V71" s="504">
        <v>6430790.9208991211</v>
      </c>
      <c r="W71" s="504">
        <v>9345639.9160646107</v>
      </c>
      <c r="X71" s="504">
        <v>4910651.7585547511</v>
      </c>
      <c r="Y71" s="504">
        <v>1442507.2947540996</v>
      </c>
      <c r="Z71" s="504">
        <v>602662.02861988079</v>
      </c>
      <c r="AA71" s="504">
        <v>273764.11039731867</v>
      </c>
      <c r="AB71" s="503">
        <v>44748.784603198474</v>
      </c>
      <c r="AC71" s="503">
        <v>252568.83286871843</v>
      </c>
      <c r="AD71" s="503">
        <v>544601.19024572626</v>
      </c>
      <c r="AE71" s="503">
        <v>886249.88595380238</v>
      </c>
      <c r="AF71" s="503">
        <v>328066.20020930964</v>
      </c>
      <c r="AG71" s="503">
        <v>302829.37156270933</v>
      </c>
      <c r="AH71" s="503">
        <v>461505.29556480318</v>
      </c>
      <c r="AI71" s="503">
        <v>415716.09617749916</v>
      </c>
      <c r="AJ71" s="503">
        <v>209393.82178777552</v>
      </c>
      <c r="AK71" s="503">
        <v>90018.753120773254</v>
      </c>
      <c r="AL71" s="503">
        <v>134670.02076744041</v>
      </c>
      <c r="AM71" s="503">
        <v>119153.1571395116</v>
      </c>
      <c r="AN71" s="503">
        <v>54775.546726226785</v>
      </c>
      <c r="AO71" s="503">
        <v>72444.403458271423</v>
      </c>
      <c r="AP71" s="503">
        <v>137153.38890140611</v>
      </c>
      <c r="AQ71" s="503">
        <v>163199.90251212416</v>
      </c>
      <c r="AR71" s="503">
        <v>116303.22535309473</v>
      </c>
      <c r="AS71" s="503">
        <v>81316.087630514943</v>
      </c>
      <c r="AT71" s="503">
        <v>54793.191765959811</v>
      </c>
      <c r="AU71" s="503">
        <v>34986.537436129824</v>
      </c>
      <c r="AV71" s="503">
        <v>21123.090969309087</v>
      </c>
      <c r="AW71" s="503">
        <v>11613.843404047535</v>
      </c>
      <c r="AX71" s="503">
        <v>24684.133920970955</v>
      </c>
      <c r="AY71" s="503"/>
      <c r="AZ71" s="503"/>
    </row>
    <row r="72" spans="1:52">
      <c r="A72" s="503"/>
      <c r="B72" s="503"/>
      <c r="C72" s="503"/>
      <c r="D72" s="503"/>
      <c r="E72" s="503"/>
      <c r="F72" s="504"/>
      <c r="G72" s="504"/>
      <c r="H72" s="504"/>
      <c r="I72" s="504"/>
      <c r="J72" s="504"/>
      <c r="K72" s="504"/>
      <c r="L72" s="504"/>
      <c r="M72" s="504"/>
      <c r="N72" s="504"/>
      <c r="O72" s="504"/>
      <c r="P72" s="504"/>
      <c r="Q72" s="504"/>
      <c r="R72" s="504"/>
      <c r="S72" s="504"/>
      <c r="T72" s="504"/>
      <c r="U72" s="504"/>
      <c r="V72" s="504"/>
      <c r="W72" s="504"/>
      <c r="X72" s="504"/>
      <c r="Y72" s="504"/>
      <c r="Z72" s="504"/>
      <c r="AA72" s="504"/>
      <c r="AB72" s="503"/>
      <c r="AC72" s="503"/>
      <c r="AD72" s="503"/>
      <c r="AE72" s="503"/>
      <c r="AF72" s="503"/>
      <c r="AG72" s="503"/>
      <c r="AH72" s="503"/>
      <c r="AI72" s="503"/>
      <c r="AJ72" s="503"/>
      <c r="AK72" s="503"/>
      <c r="AL72" s="503"/>
      <c r="AM72" s="503"/>
      <c r="AN72" s="503"/>
      <c r="AO72" s="503"/>
      <c r="AP72" s="503"/>
      <c r="AQ72" s="503"/>
      <c r="AR72" s="503"/>
      <c r="AS72" s="503"/>
      <c r="AT72" s="503"/>
      <c r="AU72" s="503"/>
      <c r="AV72" s="503"/>
      <c r="AW72" s="503"/>
      <c r="AX72" s="503"/>
      <c r="AY72" s="503"/>
      <c r="AZ72" s="503"/>
    </row>
    <row r="73" spans="1:52">
      <c r="A73" s="503"/>
      <c r="B73" s="505">
        <f>SUM(C67:AX67)</f>
        <v>149961292.70629051</v>
      </c>
      <c r="C73" s="494">
        <f>(C67*100)/$B73</f>
        <v>7.7695742857484762E-2</v>
      </c>
      <c r="D73" s="494">
        <f t="shared" ref="D73:AX77" si="19">(D67*100)/$B73</f>
        <v>0.70312756580095725</v>
      </c>
      <c r="E73" s="494">
        <f t="shared" si="19"/>
        <v>0.8480378101459497</v>
      </c>
      <c r="F73" s="495">
        <f t="shared" si="19"/>
        <v>2.0253817918287877</v>
      </c>
      <c r="G73" s="495">
        <f t="shared" si="19"/>
        <v>4.8777155838606809</v>
      </c>
      <c r="H73" s="495">
        <f t="shared" si="19"/>
        <v>4.0218757460357715</v>
      </c>
      <c r="I73" s="495">
        <f t="shared" si="19"/>
        <v>0.8881226249643851</v>
      </c>
      <c r="J73" s="495">
        <f t="shared" si="19"/>
        <v>3.4116466601165123</v>
      </c>
      <c r="K73" s="495">
        <f t="shared" si="19"/>
        <v>8.1011712068936816</v>
      </c>
      <c r="L73" s="495">
        <f t="shared" si="19"/>
        <v>9.0712649057804811</v>
      </c>
      <c r="M73" s="495">
        <f t="shared" si="19"/>
        <v>4.9536097747154315</v>
      </c>
      <c r="N73" s="495">
        <f t="shared" si="19"/>
        <v>0.95403285084377942</v>
      </c>
      <c r="O73" s="495">
        <f t="shared" si="19"/>
        <v>9.028960551390891E-2</v>
      </c>
      <c r="P73" s="495">
        <f t="shared" si="19"/>
        <v>5.8180216924375934</v>
      </c>
      <c r="Q73" s="495">
        <f t="shared" si="19"/>
        <v>8.4846230742305089</v>
      </c>
      <c r="R73" s="495">
        <f t="shared" si="19"/>
        <v>8.4213411926004866</v>
      </c>
      <c r="S73" s="495">
        <f t="shared" si="19"/>
        <v>5.8712217839334331</v>
      </c>
      <c r="T73" s="495">
        <f t="shared" si="19"/>
        <v>0.79937239679604399</v>
      </c>
      <c r="U73" s="495">
        <f t="shared" si="19"/>
        <v>2.8099521236312022</v>
      </c>
      <c r="V73" s="495">
        <f t="shared" si="19"/>
        <v>5.4398988815964282</v>
      </c>
      <c r="W73" s="495">
        <f t="shared" si="19"/>
        <v>9.4327424669324369</v>
      </c>
      <c r="X73" s="495">
        <f t="shared" si="19"/>
        <v>5.9404198345878472</v>
      </c>
      <c r="Y73" s="495">
        <f t="shared" si="19"/>
        <v>2.3925088950375666</v>
      </c>
      <c r="Z73" s="495">
        <f t="shared" si="19"/>
        <v>0.48057994336106757</v>
      </c>
      <c r="AA73" s="495">
        <f t="shared" si="19"/>
        <v>7.4980156662929107E-2</v>
      </c>
      <c r="AB73" s="494">
        <f t="shared" si="19"/>
        <v>5.6178256287013791E-2</v>
      </c>
      <c r="AC73" s="494">
        <f t="shared" si="19"/>
        <v>0.2147077680753651</v>
      </c>
      <c r="AD73" s="494">
        <f t="shared" si="19"/>
        <v>0.64955083218370702</v>
      </c>
      <c r="AE73" s="494">
        <f t="shared" si="19"/>
        <v>0.93078872957425896</v>
      </c>
      <c r="AF73" s="494">
        <f t="shared" si="19"/>
        <v>0.44155171745525562</v>
      </c>
      <c r="AG73" s="494">
        <f t="shared" si="19"/>
        <v>0.32175788066876565</v>
      </c>
      <c r="AH73" s="494">
        <f t="shared" si="19"/>
        <v>0.31078447947055959</v>
      </c>
      <c r="AI73" s="494">
        <f t="shared" si="19"/>
        <v>0.1853111013906163</v>
      </c>
      <c r="AJ73" s="494">
        <f t="shared" si="19"/>
        <v>5.8966210478490377E-2</v>
      </c>
      <c r="AK73" s="494">
        <f t="shared" si="19"/>
        <v>7.7443532040133309E-2</v>
      </c>
      <c r="AL73" s="494">
        <f t="shared" si="19"/>
        <v>0.12512496683800717</v>
      </c>
      <c r="AM73" s="494">
        <f t="shared" si="19"/>
        <v>0.1312951958247979</v>
      </c>
      <c r="AN73" s="494">
        <f t="shared" si="19"/>
        <v>7.0749878311534536E-2</v>
      </c>
      <c r="AO73" s="494">
        <f t="shared" si="19"/>
        <v>6.2574583649696883E-2</v>
      </c>
      <c r="AP73" s="494">
        <f t="shared" si="19"/>
        <v>8.542796082271896E-2</v>
      </c>
      <c r="AQ73" s="494">
        <f t="shared" si="19"/>
        <v>6.2312498756853865E-2</v>
      </c>
      <c r="AR73" s="494">
        <f t="shared" si="19"/>
        <v>4.0114948701549497E-2</v>
      </c>
      <c r="AS73" s="494">
        <f t="shared" si="19"/>
        <v>2.7461814662879152E-2</v>
      </c>
      <c r="AT73" s="494">
        <f t="shared" si="19"/>
        <v>7.0489391223634706E-2</v>
      </c>
      <c r="AU73" s="494">
        <f t="shared" si="19"/>
        <v>3.7017558937031673E-2</v>
      </c>
      <c r="AV73" s="494">
        <f t="shared" si="19"/>
        <v>2.6043960257315781E-2</v>
      </c>
      <c r="AW73" s="494">
        <f t="shared" si="19"/>
        <v>1.2056748855411886E-2</v>
      </c>
      <c r="AX73" s="494">
        <f t="shared" si="19"/>
        <v>1.2655674369001365E-2</v>
      </c>
      <c r="AY73" s="503"/>
      <c r="AZ73" s="503"/>
    </row>
    <row r="74" spans="1:52">
      <c r="A74" s="503"/>
      <c r="B74" s="505">
        <f>SUM(C68:AX68)</f>
        <v>99436594.374548391</v>
      </c>
      <c r="C74" s="494">
        <f>(C68*100)/$B74</f>
        <v>7.982228088366651E-2</v>
      </c>
      <c r="D74" s="494">
        <f t="shared" si="19"/>
        <v>0.52529000532918502</v>
      </c>
      <c r="E74" s="494">
        <f t="shared" si="19"/>
        <v>0.6485071404159285</v>
      </c>
      <c r="F74" s="495">
        <f t="shared" si="19"/>
        <v>1.6354839973684476</v>
      </c>
      <c r="G74" s="495">
        <f t="shared" si="19"/>
        <v>3.8140298337248759</v>
      </c>
      <c r="H74" s="495">
        <f t="shared" si="19"/>
        <v>3.4676219542772611</v>
      </c>
      <c r="I74" s="495">
        <f t="shared" si="19"/>
        <v>0.63795403976145437</v>
      </c>
      <c r="J74" s="495">
        <f t="shared" si="19"/>
        <v>3.7826063474457268</v>
      </c>
      <c r="K74" s="495">
        <f t="shared" si="19"/>
        <v>7.4406549899713887</v>
      </c>
      <c r="L74" s="495">
        <f t="shared" si="19"/>
        <v>7.6310583814113633</v>
      </c>
      <c r="M74" s="495">
        <f t="shared" si="19"/>
        <v>3.9253820227725993</v>
      </c>
      <c r="N74" s="495">
        <f t="shared" si="19"/>
        <v>0.63753812770788387</v>
      </c>
      <c r="O74" s="495">
        <f t="shared" si="19"/>
        <v>6.719492337753144E-2</v>
      </c>
      <c r="P74" s="495">
        <f t="shared" si="19"/>
        <v>6.0498075193559941</v>
      </c>
      <c r="Q74" s="495">
        <f t="shared" si="19"/>
        <v>8.2007166519295218</v>
      </c>
      <c r="R74" s="495">
        <f t="shared" si="19"/>
        <v>8.3092392916585798</v>
      </c>
      <c r="S74" s="495">
        <f t="shared" si="19"/>
        <v>6.4921375134457504</v>
      </c>
      <c r="T74" s="495">
        <f t="shared" si="19"/>
        <v>0.84990025177635808</v>
      </c>
      <c r="U74" s="495">
        <f t="shared" si="19"/>
        <v>1.9114448795185419</v>
      </c>
      <c r="V74" s="495">
        <f t="shared" si="19"/>
        <v>6.3422210414433096</v>
      </c>
      <c r="W74" s="495">
        <f t="shared" si="19"/>
        <v>10.918634133842303</v>
      </c>
      <c r="X74" s="495">
        <f t="shared" si="19"/>
        <v>7.6800692953571241</v>
      </c>
      <c r="Y74" s="495">
        <f t="shared" si="19"/>
        <v>3.4857579271807531</v>
      </c>
      <c r="Z74" s="495">
        <f t="shared" si="19"/>
        <v>0.61287449993048337</v>
      </c>
      <c r="AA74" s="495">
        <f t="shared" si="19"/>
        <v>7.50588862403999E-2</v>
      </c>
      <c r="AB74" s="494">
        <f t="shared" si="19"/>
        <v>4.8136175168141407E-2</v>
      </c>
      <c r="AC74" s="494">
        <f t="shared" si="19"/>
        <v>0.25888645249832259</v>
      </c>
      <c r="AD74" s="494">
        <f t="shared" si="19"/>
        <v>0.685480073619256</v>
      </c>
      <c r="AE74" s="494">
        <f t="shared" si="19"/>
        <v>1.1683671451315523</v>
      </c>
      <c r="AF74" s="494">
        <f t="shared" si="19"/>
        <v>0.5751506125501552</v>
      </c>
      <c r="AG74" s="494">
        <f t="shared" si="19"/>
        <v>0.36964147688289167</v>
      </c>
      <c r="AH74" s="494">
        <f t="shared" si="19"/>
        <v>0.33343194893998324</v>
      </c>
      <c r="AI74" s="494">
        <f t="shared" si="19"/>
        <v>0.20878054077816308</v>
      </c>
      <c r="AJ74" s="494">
        <f t="shared" si="19"/>
        <v>5.9005942325620106E-2</v>
      </c>
      <c r="AK74" s="494">
        <f t="shared" si="19"/>
        <v>9.4810231937274961E-2</v>
      </c>
      <c r="AL74" s="494">
        <f t="shared" si="19"/>
        <v>0.15937609423958896</v>
      </c>
      <c r="AM74" s="494">
        <f t="shared" si="19"/>
        <v>0.18074740902387923</v>
      </c>
      <c r="AN74" s="494">
        <f t="shared" si="19"/>
        <v>0.11247172587217491</v>
      </c>
      <c r="AO74" s="494">
        <f t="shared" si="19"/>
        <v>8.1259047997708875E-2</v>
      </c>
      <c r="AP74" s="494">
        <f t="shared" si="19"/>
        <v>9.7822753892394351E-2</v>
      </c>
      <c r="AQ74" s="494">
        <f t="shared" si="19"/>
        <v>7.721650706116702E-2</v>
      </c>
      <c r="AR74" s="494">
        <f t="shared" si="19"/>
        <v>4.7076342387588774E-2</v>
      </c>
      <c r="AS74" s="494">
        <f t="shared" si="19"/>
        <v>3.0539105795336155E-2</v>
      </c>
      <c r="AT74" s="494">
        <f t="shared" si="19"/>
        <v>6.2927058920640544E-2</v>
      </c>
      <c r="AU74" s="494">
        <f t="shared" si="19"/>
        <v>5.279083544592663E-2</v>
      </c>
      <c r="AV74" s="494">
        <f t="shared" si="19"/>
        <v>4.0529442324114165E-2</v>
      </c>
      <c r="AW74" s="494">
        <f t="shared" si="19"/>
        <v>1.6242920882890859E-2</v>
      </c>
      <c r="AX74" s="494">
        <f t="shared" si="19"/>
        <v>1.830422019877596E-2</v>
      </c>
      <c r="AY74" s="503"/>
      <c r="AZ74" s="503"/>
    </row>
    <row r="75" spans="1:52">
      <c r="A75" s="503"/>
      <c r="B75" s="505">
        <f>SUM(C69:AX69)</f>
        <v>85555627.278480977</v>
      </c>
      <c r="C75" s="494">
        <f>(C69*100)/$B75</f>
        <v>0.11699278536828725</v>
      </c>
      <c r="D75" s="494">
        <f t="shared" si="19"/>
        <v>0.68645425109757485</v>
      </c>
      <c r="E75" s="494">
        <f t="shared" si="19"/>
        <v>1.0078002467076517</v>
      </c>
      <c r="F75" s="495">
        <f t="shared" si="19"/>
        <v>2.2500598842379786</v>
      </c>
      <c r="G75" s="495">
        <f t="shared" si="19"/>
        <v>3.9554666495311248</v>
      </c>
      <c r="H75" s="495">
        <f t="shared" si="19"/>
        <v>3.2394551685678739</v>
      </c>
      <c r="I75" s="495">
        <f t="shared" si="19"/>
        <v>0.47719702885644455</v>
      </c>
      <c r="J75" s="495">
        <f t="shared" si="19"/>
        <v>4.0717449097709757</v>
      </c>
      <c r="K75" s="495">
        <f t="shared" si="19"/>
        <v>8.1245483493121355</v>
      </c>
      <c r="L75" s="495">
        <f t="shared" si="19"/>
        <v>8.5683480380912709</v>
      </c>
      <c r="M75" s="495">
        <f t="shared" si="19"/>
        <v>4.00653442358667</v>
      </c>
      <c r="N75" s="495">
        <f t="shared" si="19"/>
        <v>0.53670630167125033</v>
      </c>
      <c r="O75" s="495">
        <f t="shared" si="19"/>
        <v>5.9406548916045368E-2</v>
      </c>
      <c r="P75" s="495">
        <f t="shared" si="19"/>
        <v>6.3086788753726921</v>
      </c>
      <c r="Q75" s="495">
        <f t="shared" si="19"/>
        <v>8.4777740995546615</v>
      </c>
      <c r="R75" s="495">
        <f t="shared" si="19"/>
        <v>8.5965187838323995</v>
      </c>
      <c r="S75" s="495">
        <f t="shared" si="19"/>
        <v>5.4839524271880009</v>
      </c>
      <c r="T75" s="495">
        <f t="shared" si="19"/>
        <v>0.64895572261224621</v>
      </c>
      <c r="U75" s="495">
        <f t="shared" si="19"/>
        <v>2.0744071513333449</v>
      </c>
      <c r="V75" s="495">
        <f t="shared" si="19"/>
        <v>6.2451325074711148</v>
      </c>
      <c r="W75" s="495">
        <f t="shared" si="19"/>
        <v>10.838011216761766</v>
      </c>
      <c r="X75" s="495">
        <f t="shared" si="19"/>
        <v>6.719760565934739</v>
      </c>
      <c r="Y75" s="495">
        <f t="shared" si="19"/>
        <v>2.8232576414265438</v>
      </c>
      <c r="Z75" s="495">
        <f t="shared" si="19"/>
        <v>0.55156987132491242</v>
      </c>
      <c r="AA75" s="495">
        <f t="shared" si="19"/>
        <v>6.2527976514644729E-2</v>
      </c>
      <c r="AB75" s="494">
        <f t="shared" si="19"/>
        <v>3.7713164175853908E-2</v>
      </c>
      <c r="AC75" s="494">
        <f t="shared" si="19"/>
        <v>0.20945610091708269</v>
      </c>
      <c r="AD75" s="494">
        <f t="shared" si="19"/>
        <v>0.46387232031614389</v>
      </c>
      <c r="AE75" s="494">
        <f t="shared" si="19"/>
        <v>0.93008028884687965</v>
      </c>
      <c r="AF75" s="494">
        <f t="shared" si="19"/>
        <v>0.54962035134161102</v>
      </c>
      <c r="AG75" s="494">
        <f t="shared" si="19"/>
        <v>0.37595507361780423</v>
      </c>
      <c r="AH75" s="494">
        <f t="shared" si="19"/>
        <v>0.35820015836894509</v>
      </c>
      <c r="AI75" s="494">
        <f t="shared" si="19"/>
        <v>0.21918591686033495</v>
      </c>
      <c r="AJ75" s="494">
        <f t="shared" si="19"/>
        <v>5.3415140162665277E-2</v>
      </c>
      <c r="AK75" s="494">
        <f t="shared" si="19"/>
        <v>8.0679598647770315E-2</v>
      </c>
      <c r="AL75" s="494">
        <f t="shared" si="19"/>
        <v>0.11544544653722599</v>
      </c>
      <c r="AM75" s="494">
        <f t="shared" si="19"/>
        <v>0.13214878449897649</v>
      </c>
      <c r="AN75" s="494">
        <f t="shared" si="19"/>
        <v>8.5729951145835009E-2</v>
      </c>
      <c r="AO75" s="494">
        <f t="shared" si="19"/>
        <v>7.951001389753154E-2</v>
      </c>
      <c r="AP75" s="494">
        <f t="shared" si="19"/>
        <v>0.10346410856235061</v>
      </c>
      <c r="AQ75" s="494">
        <f t="shared" si="19"/>
        <v>7.0719907835579521E-2</v>
      </c>
      <c r="AR75" s="494">
        <f t="shared" si="19"/>
        <v>4.2255193904264146E-2</v>
      </c>
      <c r="AS75" s="494">
        <f t="shared" si="19"/>
        <v>2.7490087097534262E-2</v>
      </c>
      <c r="AT75" s="494">
        <f t="shared" si="19"/>
        <v>3.8142864621151067E-2</v>
      </c>
      <c r="AU75" s="494">
        <f t="shared" si="19"/>
        <v>3.4546019042014799E-2</v>
      </c>
      <c r="AV75" s="494">
        <f t="shared" si="19"/>
        <v>2.9347151133355724E-2</v>
      </c>
      <c r="AW75" s="494">
        <f t="shared" si="19"/>
        <v>1.4471626862064581E-2</v>
      </c>
      <c r="AX75" s="494">
        <f t="shared" si="19"/>
        <v>1.7289306564718266E-2</v>
      </c>
      <c r="AY75" s="503"/>
      <c r="AZ75" s="503"/>
    </row>
    <row r="76" spans="1:52">
      <c r="A76" s="503"/>
      <c r="B76" s="505">
        <f>SUM(C70:AX70)</f>
        <v>154120142.77541211</v>
      </c>
      <c r="C76" s="494">
        <f>(C70*100)/$B76</f>
        <v>5.355575450492351E-2</v>
      </c>
      <c r="D76" s="494">
        <f t="shared" si="19"/>
        <v>0.39408462271286149</v>
      </c>
      <c r="E76" s="494">
        <f t="shared" si="19"/>
        <v>0.4724191860580465</v>
      </c>
      <c r="F76" s="495">
        <f t="shared" si="19"/>
        <v>0.94204020024884394</v>
      </c>
      <c r="G76" s="495">
        <f t="shared" si="19"/>
        <v>2.8280954236454625</v>
      </c>
      <c r="H76" s="495">
        <f>(H70*100)/$B76</f>
        <v>2.7280375264874719</v>
      </c>
      <c r="I76" s="495">
        <f t="shared" si="19"/>
        <v>0.48393837742304124</v>
      </c>
      <c r="J76" s="495">
        <f t="shared" si="19"/>
        <v>3.005816104878829</v>
      </c>
      <c r="K76" s="495">
        <f t="shared" si="19"/>
        <v>6.9027238352175386</v>
      </c>
      <c r="L76" s="495">
        <f t="shared" si="19"/>
        <v>7.7429133916961312</v>
      </c>
      <c r="M76" s="495">
        <f t="shared" si="19"/>
        <v>3.9394073076022109</v>
      </c>
      <c r="N76" s="495">
        <f t="shared" si="19"/>
        <v>0.56729644901114817</v>
      </c>
      <c r="O76" s="495">
        <f t="shared" si="19"/>
        <v>5.5179886728871363E-2</v>
      </c>
      <c r="P76" s="495">
        <f t="shared" si="19"/>
        <v>6.4259792801339461</v>
      </c>
      <c r="Q76" s="495">
        <f t="shared" si="19"/>
        <v>9.2226455409482622</v>
      </c>
      <c r="R76" s="495">
        <f t="shared" si="19"/>
        <v>8.6571136578389432</v>
      </c>
      <c r="S76" s="495">
        <f t="shared" si="19"/>
        <v>6.0280992830988911</v>
      </c>
      <c r="T76" s="495">
        <f t="shared" si="19"/>
        <v>0.68805829946059727</v>
      </c>
      <c r="U76" s="495">
        <f t="shared" si="19"/>
        <v>2.4507157951196543</v>
      </c>
      <c r="V76" s="495">
        <f t="shared" si="19"/>
        <v>7.2379552819662614</v>
      </c>
      <c r="W76" s="495">
        <f t="shared" si="19"/>
        <v>12.098562878400575</v>
      </c>
      <c r="X76" s="495">
        <f t="shared" si="19"/>
        <v>8.1939978417245545</v>
      </c>
      <c r="Y76" s="495">
        <f t="shared" si="19"/>
        <v>3.2849807184454556</v>
      </c>
      <c r="Z76" s="495">
        <f t="shared" si="19"/>
        <v>0.59248639785356627</v>
      </c>
      <c r="AA76" s="495">
        <f t="shared" si="19"/>
        <v>5.7800822014619321E-2</v>
      </c>
      <c r="AB76" s="494">
        <f t="shared" si="19"/>
        <v>4.6462121110571422E-2</v>
      </c>
      <c r="AC76" s="494">
        <f t="shared" si="19"/>
        <v>0.28096679290522308</v>
      </c>
      <c r="AD76" s="494">
        <f t="shared" si="19"/>
        <v>0.72310972317931443</v>
      </c>
      <c r="AE76" s="494">
        <f t="shared" si="19"/>
        <v>1.342328009339387</v>
      </c>
      <c r="AF76" s="494">
        <f t="shared" si="19"/>
        <v>0.57215131937204255</v>
      </c>
      <c r="AG76" s="494">
        <f t="shared" si="19"/>
        <v>0.44563313299297047</v>
      </c>
      <c r="AH76" s="494">
        <f t="shared" si="19"/>
        <v>0.3218625130203106</v>
      </c>
      <c r="AI76" s="494">
        <f t="shared" si="19"/>
        <v>0.22175473870662979</v>
      </c>
      <c r="AJ76" s="494">
        <f t="shared" si="19"/>
        <v>5.2668960760843313E-2</v>
      </c>
      <c r="AK76" s="494">
        <f t="shared" si="19"/>
        <v>9.584736540847591E-2</v>
      </c>
      <c r="AL76" s="494">
        <f t="shared" si="19"/>
        <v>0.15674766617763908</v>
      </c>
      <c r="AM76" s="494">
        <f t="shared" si="19"/>
        <v>0.16207255178899901</v>
      </c>
      <c r="AN76" s="494">
        <f t="shared" si="19"/>
        <v>8.4982708926914577E-2</v>
      </c>
      <c r="AO76" s="494">
        <f t="shared" si="19"/>
        <v>5.9172455542957005E-2</v>
      </c>
      <c r="AP76" s="494">
        <f t="shared" si="19"/>
        <v>8.3172447750561804E-2</v>
      </c>
      <c r="AQ76" s="494">
        <f t="shared" si="19"/>
        <v>7.0943734463559685E-2</v>
      </c>
      <c r="AR76" s="494">
        <f t="shared" si="19"/>
        <v>3.8132706591451404E-2</v>
      </c>
      <c r="AS76" s="494">
        <f t="shared" si="19"/>
        <v>2.4379932557026338E-2</v>
      </c>
      <c r="AT76" s="494">
        <f t="shared" si="19"/>
        <v>6.3043479625547932E-2</v>
      </c>
      <c r="AU76" s="494">
        <f t="shared" si="19"/>
        <v>4.4479416070456967E-2</v>
      </c>
      <c r="AV76" s="494">
        <f t="shared" si="19"/>
        <v>2.9799697534026819E-2</v>
      </c>
      <c r="AW76" s="494">
        <f t="shared" si="19"/>
        <v>1.2284452124437359E-2</v>
      </c>
      <c r="AX76" s="494">
        <f t="shared" si="19"/>
        <v>1.410021082996181E-2</v>
      </c>
      <c r="AY76" s="503"/>
      <c r="AZ76" s="503"/>
    </row>
    <row r="77" spans="1:52">
      <c r="A77" s="503"/>
      <c r="B77" s="505">
        <f>SUM(C71:AX71)</f>
        <v>94737694.439513415</v>
      </c>
      <c r="C77" s="494">
        <f>(C71*100)/$B77</f>
        <v>6.3323982320013184E-2</v>
      </c>
      <c r="D77" s="494">
        <f t="shared" si="19"/>
        <v>0.64047354850046168</v>
      </c>
      <c r="E77" s="494">
        <f t="shared" si="19"/>
        <v>0.41060628467661192</v>
      </c>
      <c r="F77" s="495">
        <f t="shared" si="19"/>
        <v>1.7627419170433956</v>
      </c>
      <c r="G77" s="495">
        <f t="shared" si="19"/>
        <v>4.2211804232508978</v>
      </c>
      <c r="H77" s="495">
        <f t="shared" si="19"/>
        <v>4.7353124609204791</v>
      </c>
      <c r="I77" s="495">
        <f t="shared" si="19"/>
        <v>0.91764958229829996</v>
      </c>
      <c r="J77" s="495">
        <f t="shared" si="19"/>
        <v>2.9247756815277608</v>
      </c>
      <c r="K77" s="495">
        <f t="shared" si="19"/>
        <v>7.76785474531024</v>
      </c>
      <c r="L77" s="495">
        <f t="shared" si="19"/>
        <v>9.3503255817154649</v>
      </c>
      <c r="M77" s="495">
        <f t="shared" si="19"/>
        <v>4.972042562311926</v>
      </c>
      <c r="N77" s="495">
        <f t="shared" si="19"/>
        <v>0.74444949114375303</v>
      </c>
      <c r="O77" s="495">
        <f t="shared" si="19"/>
        <v>9.7937172121409274E-2</v>
      </c>
      <c r="P77" s="495">
        <f t="shared" si="19"/>
        <v>6.8294194396660179</v>
      </c>
      <c r="Q77" s="495">
        <f t="shared" si="19"/>
        <v>9.5088368265939582</v>
      </c>
      <c r="R77" s="495">
        <f t="shared" si="19"/>
        <v>8.1105916805761193</v>
      </c>
      <c r="S77" s="495">
        <f t="shared" si="19"/>
        <v>4.8240755988268207</v>
      </c>
      <c r="T77" s="495">
        <f t="shared" si="19"/>
        <v>0.57205154879166187</v>
      </c>
      <c r="U77" s="495">
        <f t="shared" si="19"/>
        <v>2.4471307720632733</v>
      </c>
      <c r="V77" s="495">
        <f t="shared" si="19"/>
        <v>6.7879960125110994</v>
      </c>
      <c r="W77" s="495">
        <f t="shared" si="19"/>
        <v>9.8647533818035473</v>
      </c>
      <c r="X77" s="495">
        <f t="shared" si="19"/>
        <v>5.183419110637133</v>
      </c>
      <c r="Y77" s="495">
        <f t="shared" si="19"/>
        <v>1.522632889989832</v>
      </c>
      <c r="Z77" s="495">
        <f t="shared" si="19"/>
        <v>0.636137529190832</v>
      </c>
      <c r="AA77" s="495">
        <f t="shared" si="19"/>
        <v>0.28897062781288935</v>
      </c>
      <c r="AB77" s="494">
        <f t="shared" si="19"/>
        <v>4.7234403230879719E-2</v>
      </c>
      <c r="AC77" s="494">
        <f t="shared" si="19"/>
        <v>0.26659803614914279</v>
      </c>
      <c r="AD77" s="494">
        <f t="shared" si="19"/>
        <v>0.5748516400654381</v>
      </c>
      <c r="AE77" s="494">
        <f t="shared" si="19"/>
        <v>0.93547757436681211</v>
      </c>
      <c r="AF77" s="494">
        <f t="shared" si="19"/>
        <v>0.34628898470689301</v>
      </c>
      <c r="AG77" s="494">
        <f t="shared" si="19"/>
        <v>0.31965034968848105</v>
      </c>
      <c r="AH77" s="494">
        <f t="shared" si="19"/>
        <v>0.48714009591974777</v>
      </c>
      <c r="AI77" s="494">
        <f t="shared" si="19"/>
        <v>0.4388074869638281</v>
      </c>
      <c r="AJ77" s="494">
        <f t="shared" si="19"/>
        <v>0.22102482335736584</v>
      </c>
      <c r="AK77" s="494">
        <f t="shared" si="19"/>
        <v>9.5018940088569454E-2</v>
      </c>
      <c r="AL77" s="494">
        <f t="shared" si="19"/>
        <v>0.14215040968030138</v>
      </c>
      <c r="AM77" s="494">
        <f t="shared" si="19"/>
        <v>0.12577164543051719</v>
      </c>
      <c r="AN77" s="494">
        <f t="shared" si="19"/>
        <v>5.7818112473909729E-2</v>
      </c>
      <c r="AO77" s="494">
        <f t="shared" si="19"/>
        <v>7.6468404563639195E-2</v>
      </c>
      <c r="AP77" s="494">
        <f t="shared" si="19"/>
        <v>0.14477171912704037</v>
      </c>
      <c r="AQ77" s="494">
        <f t="shared" si="19"/>
        <v>0.17226501391832094</v>
      </c>
      <c r="AR77" s="494">
        <f t="shared" si="19"/>
        <v>0.12276341116507762</v>
      </c>
      <c r="AS77" s="494">
        <f t="shared" si="19"/>
        <v>8.5832875827933849E-2</v>
      </c>
      <c r="AT77" s="494">
        <f t="shared" si="19"/>
        <v>5.7836737626060002E-2</v>
      </c>
      <c r="AU77" s="494">
        <f t="shared" si="19"/>
        <v>3.6929901707147265E-2</v>
      </c>
      <c r="AV77" s="494">
        <f t="shared" si="19"/>
        <v>2.2296395425577317E-2</v>
      </c>
      <c r="AW77" s="494">
        <f t="shared" si="19"/>
        <v>1.2258946634449241E-2</v>
      </c>
      <c r="AX77" s="494">
        <f t="shared" si="19"/>
        <v>2.6055240278969296E-2</v>
      </c>
      <c r="AY77" s="503"/>
      <c r="AZ77" s="503"/>
    </row>
    <row r="78" spans="1:52" ht="13" thickBot="1">
      <c r="A78" s="503" t="s">
        <v>1579</v>
      </c>
      <c r="AW78" s="503"/>
      <c r="AX78" s="503"/>
      <c r="AY78" s="503"/>
      <c r="AZ78" s="503"/>
    </row>
    <row r="79" spans="1:52" s="510" customFormat="1">
      <c r="A79" s="506" t="s">
        <v>1580</v>
      </c>
      <c r="B79" s="507">
        <f>AVERAGE(B73:B77)</f>
        <v>116762270.31484909</v>
      </c>
      <c r="C79" s="508">
        <f>AVERAGE(C73:C77)</f>
        <v>7.8278109186875028E-2</v>
      </c>
      <c r="D79" s="508">
        <f t="shared" ref="D79:AX79" si="20">AVERAGE(D73:D77)</f>
        <v>0.58988599868820801</v>
      </c>
      <c r="E79" s="508">
        <f t="shared" si="20"/>
        <v>0.67747413360083775</v>
      </c>
      <c r="F79" s="509">
        <f>AVERAGE(F73:F77)</f>
        <v>1.7231415581454907</v>
      </c>
      <c r="G79" s="509">
        <f t="shared" si="20"/>
        <v>3.9392975828026082</v>
      </c>
      <c r="H79" s="509">
        <f t="shared" si="20"/>
        <v>3.6384605712577716</v>
      </c>
      <c r="I79" s="509">
        <f t="shared" si="20"/>
        <v>0.68097233066072516</v>
      </c>
      <c r="J79" s="509">
        <f t="shared" si="20"/>
        <v>3.4393179407479608</v>
      </c>
      <c r="K79" s="509">
        <f t="shared" si="20"/>
        <v>7.6673906253409969</v>
      </c>
      <c r="L79" s="509">
        <f t="shared" si="20"/>
        <v>8.4727820597389432</v>
      </c>
      <c r="M79" s="509">
        <f t="shared" si="20"/>
        <v>4.3593952181977675</v>
      </c>
      <c r="N79" s="509">
        <f t="shared" si="20"/>
        <v>0.68800464407556294</v>
      </c>
      <c r="O79" s="509">
        <f t="shared" si="20"/>
        <v>7.4001627331553271E-2</v>
      </c>
      <c r="P79" s="509">
        <f t="shared" si="20"/>
        <v>6.2863813613932491</v>
      </c>
      <c r="Q79" s="509">
        <f t="shared" si="20"/>
        <v>8.7789192386513815</v>
      </c>
      <c r="R79" s="509">
        <f t="shared" si="20"/>
        <v>8.4189609213013057</v>
      </c>
      <c r="S79" s="509">
        <f t="shared" si="20"/>
        <v>5.7398973212985789</v>
      </c>
      <c r="T79" s="509">
        <f t="shared" si="20"/>
        <v>0.71166764388738157</v>
      </c>
      <c r="U79" s="509">
        <f t="shared" si="20"/>
        <v>2.3387301443332031</v>
      </c>
      <c r="V79" s="509">
        <f t="shared" si="20"/>
        <v>6.410640744997643</v>
      </c>
      <c r="W79" s="509">
        <f t="shared" si="20"/>
        <v>10.630540815548127</v>
      </c>
      <c r="X79" s="509">
        <f t="shared" si="20"/>
        <v>6.7435333296482796</v>
      </c>
      <c r="Y79" s="509">
        <f t="shared" si="20"/>
        <v>2.7018276144160303</v>
      </c>
      <c r="Z79" s="509">
        <f t="shared" si="20"/>
        <v>0.57472964833217222</v>
      </c>
      <c r="AA79" s="509">
        <f t="shared" si="20"/>
        <v>0.11186769384909648</v>
      </c>
      <c r="AB79" s="508">
        <f t="shared" si="20"/>
        <v>4.7144823994492054E-2</v>
      </c>
      <c r="AC79" s="508">
        <f t="shared" si="20"/>
        <v>0.24612303010902722</v>
      </c>
      <c r="AD79" s="508">
        <f t="shared" si="20"/>
        <v>0.61937291787277193</v>
      </c>
      <c r="AE79" s="508">
        <f t="shared" si="20"/>
        <v>1.0614083494517781</v>
      </c>
      <c r="AF79" s="508">
        <f t="shared" si="20"/>
        <v>0.49695259708519146</v>
      </c>
      <c r="AG79" s="508">
        <f t="shared" si="20"/>
        <v>0.36652758277018255</v>
      </c>
      <c r="AH79" s="508">
        <f t="shared" si="20"/>
        <v>0.36228383914390927</v>
      </c>
      <c r="AI79" s="508">
        <f t="shared" si="20"/>
        <v>0.25476795693991444</v>
      </c>
      <c r="AJ79" s="508">
        <f t="shared" si="20"/>
        <v>8.9016215416996974E-2</v>
      </c>
      <c r="AK79" s="508">
        <f t="shared" si="20"/>
        <v>8.8759933624444787E-2</v>
      </c>
      <c r="AL79" s="508">
        <f t="shared" si="20"/>
        <v>0.13976891669455249</v>
      </c>
      <c r="AM79" s="508">
        <f t="shared" si="20"/>
        <v>0.14640711731343398</v>
      </c>
      <c r="AN79" s="508">
        <f t="shared" si="20"/>
        <v>8.2350475346073745E-2</v>
      </c>
      <c r="AO79" s="508">
        <f t="shared" si="20"/>
        <v>7.1796901130306706E-2</v>
      </c>
      <c r="AP79" s="508">
        <f t="shared" si="20"/>
        <v>0.10293179803101322</v>
      </c>
      <c r="AQ79" s="508">
        <f t="shared" si="20"/>
        <v>9.0691532407096209E-2</v>
      </c>
      <c r="AR79" s="508">
        <f t="shared" si="20"/>
        <v>5.8068520549986291E-2</v>
      </c>
      <c r="AS79" s="508">
        <f t="shared" si="20"/>
        <v>3.9140763188141948E-2</v>
      </c>
      <c r="AT79" s="508">
        <f t="shared" si="20"/>
        <v>5.8487906403406856E-2</v>
      </c>
      <c r="AU79" s="508">
        <f t="shared" si="20"/>
        <v>4.1152746240515473E-2</v>
      </c>
      <c r="AV79" s="508">
        <f t="shared" si="20"/>
        <v>2.960332933487796E-2</v>
      </c>
      <c r="AW79" s="508">
        <f t="shared" si="20"/>
        <v>1.3462939071850786E-2</v>
      </c>
      <c r="AX79" s="508">
        <f t="shared" si="20"/>
        <v>1.768093044828534E-2</v>
      </c>
      <c r="AY79" s="506"/>
      <c r="AZ79" s="506"/>
    </row>
    <row r="80" spans="1:52">
      <c r="A80" s="503" t="s">
        <v>1581</v>
      </c>
      <c r="B80" s="511">
        <f>STDEV(B73:B77)</f>
        <v>32622466.497044455</v>
      </c>
      <c r="C80" s="503">
        <f>STDEV(C73:C77)</f>
        <v>2.416800829595192E-2</v>
      </c>
      <c r="D80" s="503">
        <f t="shared" ref="D80:AX80" si="21">STDEV(D73:D77)</f>
        <v>0.12963313743352445</v>
      </c>
      <c r="E80" s="503">
        <f t="shared" si="21"/>
        <v>0.25115352662875146</v>
      </c>
      <c r="F80" s="504">
        <f>STDEV(F73:F77)</f>
        <v>0.4970823495466446</v>
      </c>
      <c r="G80" s="504">
        <f t="shared" si="21"/>
        <v>0.74343963551898429</v>
      </c>
      <c r="H80" s="504">
        <f t="shared" si="21"/>
        <v>0.7693101664775801</v>
      </c>
      <c r="I80" s="504">
        <f t="shared" si="21"/>
        <v>0.21279373321282161</v>
      </c>
      <c r="J80" s="504">
        <f t="shared" si="21"/>
        <v>0.49276111842297682</v>
      </c>
      <c r="K80" s="504">
        <f t="shared" si="21"/>
        <v>0.51072893132855335</v>
      </c>
      <c r="L80" s="504">
        <f t="shared" si="21"/>
        <v>0.77113621193588011</v>
      </c>
      <c r="M80" s="504">
        <f t="shared" si="21"/>
        <v>0.55174626112252945</v>
      </c>
      <c r="N80" s="504">
        <f t="shared" si="21"/>
        <v>0.16879392287724329</v>
      </c>
      <c r="O80" s="504">
        <f t="shared" si="21"/>
        <v>1.9051338467698641E-2</v>
      </c>
      <c r="P80" s="504">
        <f t="shared" si="21"/>
        <v>0.38412337690548692</v>
      </c>
      <c r="Q80" s="504">
        <f t="shared" si="21"/>
        <v>0.55706587918850348</v>
      </c>
      <c r="R80" s="504">
        <f t="shared" si="21"/>
        <v>0.22100882945898187</v>
      </c>
      <c r="S80" s="504">
        <f t="shared" si="21"/>
        <v>0.62657980499811605</v>
      </c>
      <c r="T80" s="504">
        <f t="shared" si="21"/>
        <v>0.11267566040478186</v>
      </c>
      <c r="U80" s="504">
        <f t="shared" si="21"/>
        <v>0.35312213821991062</v>
      </c>
      <c r="V80" s="504">
        <f t="shared" si="21"/>
        <v>0.67105520243922834</v>
      </c>
      <c r="W80" s="504">
        <f t="shared" si="21"/>
        <v>1.0370971244385259</v>
      </c>
      <c r="X80" s="504">
        <f t="shared" si="21"/>
        <v>1.2309000489948791</v>
      </c>
      <c r="Y80" s="504">
        <f t="shared" si="21"/>
        <v>0.78350778517874908</v>
      </c>
      <c r="Z80" s="504">
        <f t="shared" si="21"/>
        <v>6.1118331754364236E-2</v>
      </c>
      <c r="AA80" s="504">
        <f t="shared" si="21"/>
        <v>9.9295848695234848E-2</v>
      </c>
      <c r="AB80" s="503">
        <f t="shared" si="21"/>
        <v>6.557743337743731E-3</v>
      </c>
      <c r="AC80" s="503">
        <f t="shared" si="21"/>
        <v>3.2123204285370965E-2</v>
      </c>
      <c r="AD80" s="503">
        <f t="shared" si="21"/>
        <v>0.10271899452672048</v>
      </c>
      <c r="AE80" s="503">
        <f t="shared" si="21"/>
        <v>0.18743208369788761</v>
      </c>
      <c r="AF80" s="503">
        <f t="shared" si="21"/>
        <v>0.10038980445405961</v>
      </c>
      <c r="AG80" s="503">
        <f t="shared" si="21"/>
        <v>5.13762182432769E-2</v>
      </c>
      <c r="AH80" s="503">
        <f t="shared" si="21"/>
        <v>7.1979616082333733E-2</v>
      </c>
      <c r="AI80" s="503">
        <f t="shared" si="21"/>
        <v>0.10388166343705278</v>
      </c>
      <c r="AJ80" s="503">
        <f t="shared" si="21"/>
        <v>7.3855350751453996E-2</v>
      </c>
      <c r="AK80" s="503">
        <f t="shared" si="21"/>
        <v>8.9354031671514522E-3</v>
      </c>
      <c r="AL80" s="503">
        <f t="shared" si="21"/>
        <v>1.9264392814390581E-2</v>
      </c>
      <c r="AM80" s="503">
        <f t="shared" si="21"/>
        <v>2.3885949832610137E-2</v>
      </c>
      <c r="AN80" s="503">
        <f t="shared" si="21"/>
        <v>2.0384123253225302E-2</v>
      </c>
      <c r="AO80" s="503">
        <f t="shared" si="21"/>
        <v>1.0189149158896559E-2</v>
      </c>
      <c r="AP80" s="503">
        <f t="shared" si="21"/>
        <v>2.4868559087500207E-2</v>
      </c>
      <c r="AQ80" s="503">
        <f t="shared" si="21"/>
        <v>4.5907570335679659E-2</v>
      </c>
      <c r="AR80" s="503">
        <f t="shared" si="21"/>
        <v>3.631833411778107E-2</v>
      </c>
      <c r="AS80" s="503">
        <f t="shared" si="21"/>
        <v>2.6192365803868804E-2</v>
      </c>
      <c r="AT80" s="503">
        <f t="shared" si="21"/>
        <v>1.2235600784616558E-2</v>
      </c>
      <c r="AU80" s="503">
        <f t="shared" si="21"/>
        <v>7.501547953153543E-3</v>
      </c>
      <c r="AV80" s="503">
        <f t="shared" si="21"/>
        <v>6.8107364539255685E-3</v>
      </c>
      <c r="AW80" s="503">
        <f t="shared" si="21"/>
        <v>1.8413005001351925E-3</v>
      </c>
      <c r="AX80" s="503">
        <f t="shared" si="21"/>
        <v>5.2140597466600906E-3</v>
      </c>
      <c r="AY80" s="503"/>
      <c r="AZ80" s="503"/>
    </row>
    <row r="81" spans="1:52" s="510" customFormat="1">
      <c r="A81" s="506" t="s">
        <v>1026</v>
      </c>
      <c r="B81" s="512"/>
      <c r="C81" s="506">
        <f>STDEV(C73:C77)/5^0.5</f>
        <v>1.080826188610547E-2</v>
      </c>
      <c r="D81" s="506">
        <f t="shared" ref="D81:AX81" si="22">STDEV(D73:D77)/5^0.5</f>
        <v>5.7973701487586654E-2</v>
      </c>
      <c r="E81" s="506">
        <f t="shared" si="22"/>
        <v>0.11231927166613836</v>
      </c>
      <c r="F81" s="513">
        <f t="shared" si="22"/>
        <v>0.22230198480032182</v>
      </c>
      <c r="G81" s="513">
        <f t="shared" si="22"/>
        <v>0.33247631243762321</v>
      </c>
      <c r="H81" s="513">
        <f t="shared" si="22"/>
        <v>0.3440459656051098</v>
      </c>
      <c r="I81" s="513">
        <f t="shared" si="22"/>
        <v>9.5164250529964758E-2</v>
      </c>
      <c r="J81" s="513">
        <f t="shared" si="22"/>
        <v>0.22036947149252001</v>
      </c>
      <c r="K81" s="513">
        <f t="shared" si="22"/>
        <v>0.22840492170529345</v>
      </c>
      <c r="L81" s="513">
        <f t="shared" si="22"/>
        <v>0.34486259796006252</v>
      </c>
      <c r="M81" s="513">
        <f t="shared" si="22"/>
        <v>0.24674842924026505</v>
      </c>
      <c r="N81" s="513">
        <f t="shared" si="22"/>
        <v>7.548693714847457E-2</v>
      </c>
      <c r="O81" s="513">
        <f t="shared" si="22"/>
        <v>8.5200175752261683E-3</v>
      </c>
      <c r="P81" s="513">
        <f t="shared" si="22"/>
        <v>0.1717851965014883</v>
      </c>
      <c r="Q81" s="513">
        <f t="shared" si="22"/>
        <v>0.24912743476223581</v>
      </c>
      <c r="R81" s="513">
        <f t="shared" si="22"/>
        <v>9.8838153259588307E-2</v>
      </c>
      <c r="S81" s="513">
        <f t="shared" si="22"/>
        <v>0.28021500746086997</v>
      </c>
      <c r="T81" s="513">
        <f t="shared" si="22"/>
        <v>5.0390087214954742E-2</v>
      </c>
      <c r="U81" s="513">
        <f t="shared" si="22"/>
        <v>0.15792102108395933</v>
      </c>
      <c r="V81" s="513">
        <f t="shared" si="22"/>
        <v>0.30010500986179944</v>
      </c>
      <c r="W81" s="513">
        <f t="shared" si="22"/>
        <v>0.46380393390282043</v>
      </c>
      <c r="X81" s="513">
        <f t="shared" si="22"/>
        <v>0.55047523661207431</v>
      </c>
      <c r="Y81" s="513">
        <f t="shared" si="22"/>
        <v>0.35039533371199699</v>
      </c>
      <c r="Z81" s="513">
        <f t="shared" si="22"/>
        <v>2.7332948894828481E-2</v>
      </c>
      <c r="AA81" s="513">
        <f t="shared" si="22"/>
        <v>4.4406453513215781E-2</v>
      </c>
      <c r="AB81" s="506">
        <f t="shared" si="22"/>
        <v>2.932711976438269E-3</v>
      </c>
      <c r="AC81" s="506">
        <f t="shared" si="22"/>
        <v>1.4365933687440406E-2</v>
      </c>
      <c r="AD81" s="506">
        <f t="shared" si="22"/>
        <v>4.5937330868435163E-2</v>
      </c>
      <c r="AE81" s="506">
        <f t="shared" si="22"/>
        <v>8.3822176062581369E-2</v>
      </c>
      <c r="AF81" s="506">
        <f t="shared" si="22"/>
        <v>4.4895685401437686E-2</v>
      </c>
      <c r="AG81" s="506">
        <f t="shared" si="22"/>
        <v>2.2976143283766393E-2</v>
      </c>
      <c r="AH81" s="506">
        <f t="shared" si="22"/>
        <v>3.2190262910887064E-2</v>
      </c>
      <c r="AI81" s="506">
        <f t="shared" si="22"/>
        <v>4.6457292212200893E-2</v>
      </c>
      <c r="AJ81" s="506">
        <f t="shared" si="22"/>
        <v>3.3029116956468263E-2</v>
      </c>
      <c r="AK81" s="506">
        <f t="shared" si="22"/>
        <v>3.996033777623512E-3</v>
      </c>
      <c r="AL81" s="506">
        <f t="shared" si="22"/>
        <v>8.6152983756471648E-3</v>
      </c>
      <c r="AM81" s="506">
        <f t="shared" si="22"/>
        <v>1.0682121506573198E-2</v>
      </c>
      <c r="AN81" s="506">
        <f t="shared" si="22"/>
        <v>9.1160570511891869E-3</v>
      </c>
      <c r="AO81" s="506">
        <f t="shared" si="22"/>
        <v>4.5567260304355019E-3</v>
      </c>
      <c r="AP81" s="506">
        <f t="shared" si="22"/>
        <v>1.112155772442412E-2</v>
      </c>
      <c r="AQ81" s="506">
        <f t="shared" si="22"/>
        <v>2.0530489590486509E-2</v>
      </c>
      <c r="AR81" s="506">
        <f t="shared" si="22"/>
        <v>1.6242052783381665E-2</v>
      </c>
      <c r="AS81" s="506">
        <f t="shared" si="22"/>
        <v>1.1713582085798313E-2</v>
      </c>
      <c r="AT81" s="506">
        <f t="shared" si="22"/>
        <v>5.4719270199904777E-3</v>
      </c>
      <c r="AU81" s="506">
        <f t="shared" si="22"/>
        <v>3.3547942319451457E-3</v>
      </c>
      <c r="AV81" s="506">
        <f t="shared" si="22"/>
        <v>3.0458539375626871E-3</v>
      </c>
      <c r="AW81" s="506">
        <f t="shared" si="22"/>
        <v>8.2345461706133025E-4</v>
      </c>
      <c r="AX81" s="506">
        <f t="shared" si="22"/>
        <v>2.3317984064554586E-3</v>
      </c>
      <c r="AY81" s="506"/>
      <c r="AZ81" s="506"/>
    </row>
    <row r="82" spans="1:52">
      <c r="A82" s="503"/>
      <c r="B82" s="511"/>
      <c r="C82" s="503">
        <f>AVERAGE(C67:C71)</f>
        <v>87702.379121350328</v>
      </c>
      <c r="D82" s="503">
        <f t="shared" ref="D82:AX82" si="23">AVERAGE(D67:D71)</f>
        <v>675636.71519404522</v>
      </c>
      <c r="E82" s="503">
        <f t="shared" si="23"/>
        <v>779180.75032012642</v>
      </c>
      <c r="F82" s="504">
        <f t="shared" si="23"/>
        <v>1942093.1813281097</v>
      </c>
      <c r="G82" s="504">
        <f t="shared" si="23"/>
        <v>4569812.9477687348</v>
      </c>
      <c r="H82" s="504">
        <f t="shared" si="23"/>
        <v>4188291.8815118507</v>
      </c>
      <c r="I82" s="504">
        <f t="shared" si="23"/>
        <v>797935.0853904637</v>
      </c>
      <c r="J82" s="504">
        <f t="shared" si="23"/>
        <v>3952896.8767847917</v>
      </c>
      <c r="K82" s="504">
        <f t="shared" si="23"/>
        <v>8899187.5229078792</v>
      </c>
      <c r="L82" s="504">
        <f t="shared" si="23"/>
        <v>9862765.3302171417</v>
      </c>
      <c r="M82" s="504">
        <f t="shared" si="23"/>
        <v>5108279.553743856</v>
      </c>
      <c r="N82" s="504">
        <f t="shared" si="23"/>
        <v>820680.20447801345</v>
      </c>
      <c r="O82" s="504">
        <f t="shared" si="23"/>
        <v>86173.637530764187</v>
      </c>
      <c r="P82" s="504">
        <f t="shared" si="23"/>
        <v>7302339.1700378489</v>
      </c>
      <c r="Q82" s="504">
        <f t="shared" si="23"/>
        <v>10270756.771878842</v>
      </c>
      <c r="R82" s="504">
        <f t="shared" si="23"/>
        <v>9854425.1497160606</v>
      </c>
      <c r="S82" s="504">
        <f t="shared" si="23"/>
        <v>6762536.7302320618</v>
      </c>
      <c r="T82" s="504">
        <f t="shared" si="23"/>
        <v>840292.81335954578</v>
      </c>
      <c r="U82" s="504">
        <f t="shared" si="23"/>
        <v>2796938.0454057297</v>
      </c>
      <c r="V82" s="504">
        <f t="shared" si="23"/>
        <v>7478646.3045399068</v>
      </c>
      <c r="W82" s="504">
        <f t="shared" si="23"/>
        <v>12453414.251003625</v>
      </c>
      <c r="X82" s="504">
        <f t="shared" si="23"/>
        <v>7966703.1928139227</v>
      </c>
      <c r="Y82" s="504">
        <f t="shared" si="23"/>
        <v>3194947.258203567</v>
      </c>
      <c r="Z82" s="504">
        <f t="shared" si="23"/>
        <v>663561.48005603289</v>
      </c>
      <c r="AA82" s="504">
        <f t="shared" si="23"/>
        <v>120684.04696022156</v>
      </c>
      <c r="AB82" s="503">
        <f t="shared" si="23"/>
        <v>56146.523753947382</v>
      </c>
      <c r="AC82" s="503">
        <f t="shared" si="23"/>
        <v>288840.63049329194</v>
      </c>
      <c r="AD82" s="503">
        <f t="shared" si="23"/>
        <v>742324.13330011698</v>
      </c>
      <c r="AE82" s="503">
        <f t="shared" si="23"/>
        <v>1261678.2131844875</v>
      </c>
      <c r="AF82" s="503">
        <f t="shared" si="23"/>
        <v>582832.9229728739</v>
      </c>
      <c r="AG82" s="503">
        <f t="shared" si="23"/>
        <v>432272.33742967603</v>
      </c>
      <c r="AH82" s="503">
        <f t="shared" si="23"/>
        <v>412326.09002089361</v>
      </c>
      <c r="AI82" s="503">
        <f t="shared" si="23"/>
        <v>286101.97695991036</v>
      </c>
      <c r="AJ82" s="503">
        <f t="shared" si="23"/>
        <v>96673.389711844851</v>
      </c>
      <c r="AK82" s="503">
        <f t="shared" si="23"/>
        <v>103435.23475309575</v>
      </c>
      <c r="AL82" s="503">
        <f t="shared" si="23"/>
        <v>164227.40035090444</v>
      </c>
      <c r="AM82" s="503">
        <f t="shared" si="23"/>
        <v>171724.27354983223</v>
      </c>
      <c r="AN82" s="503">
        <f t="shared" si="23"/>
        <v>95406.660494565614</v>
      </c>
      <c r="AO82" s="503">
        <f t="shared" si="23"/>
        <v>81261.050412160082</v>
      </c>
      <c r="AP82" s="503">
        <f t="shared" si="23"/>
        <v>115847.74811787007</v>
      </c>
      <c r="AQ82" s="503">
        <f t="shared" si="23"/>
        <v>100653.88833740834</v>
      </c>
      <c r="AR82" s="503">
        <f t="shared" si="23"/>
        <v>63638.622133225887</v>
      </c>
      <c r="AS82" s="503">
        <f t="shared" si="23"/>
        <v>42791.785995206228</v>
      </c>
      <c r="AT82" s="503">
        <f t="shared" si="23"/>
        <v>70573.717258911434</v>
      </c>
      <c r="AU82" s="503">
        <f t="shared" si="23"/>
        <v>48219.951820062794</v>
      </c>
      <c r="AV82" s="503">
        <f t="shared" si="23"/>
        <v>34303.104647155553</v>
      </c>
      <c r="AW82" s="503">
        <f t="shared" si="23"/>
        <v>15431.962698294717</v>
      </c>
      <c r="AX82" s="503">
        <f t="shared" si="23"/>
        <v>19677.415948844129</v>
      </c>
      <c r="AY82" s="503"/>
      <c r="AZ82" s="503"/>
    </row>
    <row r="83" spans="1:52" ht="13" thickBot="1">
      <c r="A83" s="503"/>
      <c r="B83" s="514"/>
      <c r="C83" s="515">
        <f>STDEV(C67:C71)</f>
        <v>21491.567215591782</v>
      </c>
      <c r="D83" s="515">
        <f t="shared" ref="D83:AX83" si="24">STDEV(D67:D71)</f>
        <v>214584.55617838743</v>
      </c>
      <c r="E83" s="515">
        <f t="shared" si="24"/>
        <v>324960.00949589157</v>
      </c>
      <c r="F83" s="516">
        <f t="shared" si="24"/>
        <v>635186.6509826245</v>
      </c>
      <c r="G83" s="516">
        <f t="shared" si="24"/>
        <v>1574379.8923830781</v>
      </c>
      <c r="H83" s="516">
        <f t="shared" si="24"/>
        <v>1228880.4758875112</v>
      </c>
      <c r="I83" s="516">
        <f t="shared" si="24"/>
        <v>343316.90705201542</v>
      </c>
      <c r="J83" s="516">
        <f t="shared" si="24"/>
        <v>931296.55310567305</v>
      </c>
      <c r="K83" s="516">
        <f t="shared" si="24"/>
        <v>2345349.5674431222</v>
      </c>
      <c r="L83" s="516">
        <f t="shared" si="24"/>
        <v>2778232.8265529717</v>
      </c>
      <c r="M83" s="516">
        <f t="shared" si="24"/>
        <v>1639006.9741307779</v>
      </c>
      <c r="N83" s="516">
        <f t="shared" si="24"/>
        <v>372103.98909016792</v>
      </c>
      <c r="O83" s="516">
        <f t="shared" si="24"/>
        <v>31985.675534241345</v>
      </c>
      <c r="P83" s="516">
        <f t="shared" si="24"/>
        <v>1921416.0584477121</v>
      </c>
      <c r="Q83" s="516">
        <f t="shared" si="24"/>
        <v>3030798.7658294234</v>
      </c>
      <c r="R83" s="516">
        <f t="shared" si="24"/>
        <v>2887766.5531027527</v>
      </c>
      <c r="S83" s="516">
        <f t="shared" si="24"/>
        <v>2221984.3197681368</v>
      </c>
      <c r="T83" s="516">
        <f t="shared" si="24"/>
        <v>294641.44877712079</v>
      </c>
      <c r="U83" s="516">
        <f t="shared" si="24"/>
        <v>1123095.7868794387</v>
      </c>
      <c r="V83" s="516">
        <f t="shared" si="24"/>
        <v>2291860.7617882481</v>
      </c>
      <c r="W83" s="516">
        <f t="shared" si="24"/>
        <v>3985586.4079779126</v>
      </c>
      <c r="X83" s="516">
        <f t="shared" si="24"/>
        <v>3040799.9626797196</v>
      </c>
      <c r="Y83" s="516">
        <f t="shared" si="24"/>
        <v>1359732.2082368112</v>
      </c>
      <c r="Z83" s="516">
        <f t="shared" si="24"/>
        <v>165020.61060360112</v>
      </c>
      <c r="AA83" s="516">
        <f t="shared" si="24"/>
        <v>88225.171756586511</v>
      </c>
      <c r="AB83" s="515">
        <f t="shared" si="24"/>
        <v>21197.796708011829</v>
      </c>
      <c r="AC83" s="515">
        <f t="shared" si="24"/>
        <v>95145.693213265258</v>
      </c>
      <c r="AD83" s="515">
        <f t="shared" si="24"/>
        <v>297620.03086159582</v>
      </c>
      <c r="AE83" s="515">
        <f t="shared" si="24"/>
        <v>509279.92742892704</v>
      </c>
      <c r="AF83" s="515">
        <f t="shared" si="24"/>
        <v>208193.64618833159</v>
      </c>
      <c r="AG83" s="515">
        <f t="shared" si="24"/>
        <v>158504.05378815997</v>
      </c>
      <c r="AH83" s="515">
        <f t="shared" si="24"/>
        <v>86671.570979919343</v>
      </c>
      <c r="AI83" s="515">
        <f t="shared" si="24"/>
        <v>94664.010120325373</v>
      </c>
      <c r="AJ83" s="515">
        <f t="shared" si="24"/>
        <v>65300.205533596803</v>
      </c>
      <c r="AK83" s="515">
        <f t="shared" si="24"/>
        <v>29876.133160171572</v>
      </c>
      <c r="AL83" s="515">
        <f t="shared" si="24"/>
        <v>54136.032409954467</v>
      </c>
      <c r="AM83" s="515">
        <f t="shared" si="24"/>
        <v>57000.718320701322</v>
      </c>
      <c r="AN83" s="515">
        <f t="shared" si="24"/>
        <v>30769.094166426821</v>
      </c>
      <c r="AO83" s="515">
        <f t="shared" si="24"/>
        <v>11291.78450241935</v>
      </c>
      <c r="AP83" s="515">
        <f t="shared" si="24"/>
        <v>21496.503678605077</v>
      </c>
      <c r="AQ83" s="515">
        <f t="shared" si="24"/>
        <v>39437.41333811896</v>
      </c>
      <c r="AR83" s="515">
        <f t="shared" si="24"/>
        <v>31016.450351027226</v>
      </c>
      <c r="AS83" s="515">
        <f t="shared" si="24"/>
        <v>22581.720546661185</v>
      </c>
      <c r="AT83" s="515">
        <f t="shared" si="24"/>
        <v>30388.410434294059</v>
      </c>
      <c r="AU83" s="515">
        <f t="shared" si="24"/>
        <v>15876.729279023091</v>
      </c>
      <c r="AV83" s="515">
        <f t="shared" si="24"/>
        <v>10629.528512559746</v>
      </c>
      <c r="AW83" s="515">
        <f t="shared" si="24"/>
        <v>3304.266920950743</v>
      </c>
      <c r="AX83" s="515">
        <f t="shared" si="24"/>
        <v>3735.6696854663523</v>
      </c>
      <c r="AY83" s="503"/>
      <c r="AZ83" s="503"/>
    </row>
    <row r="84" spans="1:52">
      <c r="A84" s="503"/>
      <c r="B84" s="503"/>
      <c r="C84" s="503"/>
      <c r="D84" s="503"/>
      <c r="E84" s="503"/>
      <c r="F84" s="504"/>
      <c r="G84" s="504"/>
      <c r="H84" s="504"/>
      <c r="I84" s="504"/>
      <c r="J84" s="504"/>
      <c r="K84" s="504"/>
      <c r="L84" s="504"/>
      <c r="M84" s="504"/>
      <c r="N84" s="504"/>
      <c r="O84" s="504"/>
      <c r="P84" s="504"/>
      <c r="Q84" s="504"/>
      <c r="R84" s="504"/>
      <c r="S84" s="504"/>
      <c r="T84" s="504"/>
      <c r="U84" s="504"/>
      <c r="V84" s="504"/>
      <c r="W84" s="504"/>
      <c r="X84" s="504"/>
      <c r="Y84" s="504"/>
      <c r="Z84" s="504"/>
      <c r="AA84" s="504"/>
      <c r="AB84" s="503"/>
      <c r="AC84" s="503"/>
      <c r="AD84" s="503"/>
      <c r="AE84" s="503"/>
      <c r="AF84" s="503"/>
      <c r="AG84" s="503"/>
      <c r="AH84" s="503"/>
      <c r="AI84" s="503"/>
      <c r="AJ84" s="503"/>
      <c r="AK84" s="503"/>
      <c r="AL84" s="503"/>
      <c r="AM84" s="503"/>
      <c r="AN84" s="503"/>
      <c r="AO84" s="503"/>
      <c r="AP84" s="503"/>
      <c r="AQ84" s="503"/>
      <c r="AR84" s="503"/>
      <c r="AS84" s="503"/>
      <c r="AT84" s="503"/>
      <c r="AU84" s="503"/>
      <c r="AV84" s="503"/>
      <c r="AW84" s="503"/>
      <c r="AX84" s="503"/>
      <c r="AY84" s="503"/>
      <c r="AZ84" s="503"/>
    </row>
    <row r="85" spans="1:52">
      <c r="A85" s="503"/>
      <c r="B85" s="503" t="s">
        <v>1570</v>
      </c>
      <c r="C85" s="503">
        <v>87103.847365828391</v>
      </c>
      <c r="D85" s="503">
        <v>473145.71562370536</v>
      </c>
      <c r="E85" s="503">
        <v>839761.0494855966</v>
      </c>
      <c r="F85" s="504">
        <v>1605675.3193085026</v>
      </c>
      <c r="G85" s="504">
        <v>3010097.0382220456</v>
      </c>
      <c r="H85" s="504">
        <v>2857425.8167927614</v>
      </c>
      <c r="I85" s="504">
        <v>488312.19927448424</v>
      </c>
      <c r="J85" s="504">
        <v>3386629.8241623589</v>
      </c>
      <c r="K85" s="504">
        <v>7171781.07231698</v>
      </c>
      <c r="L85" s="504">
        <v>7651574.6735961121</v>
      </c>
      <c r="M85" s="504">
        <v>4018097.1348481635</v>
      </c>
      <c r="N85" s="504">
        <v>574484.38086731825</v>
      </c>
      <c r="O85" s="504">
        <v>51213.916757196996</v>
      </c>
      <c r="P85" s="504">
        <v>5696264.0380436359</v>
      </c>
      <c r="Q85" s="504">
        <v>8926225.9750299733</v>
      </c>
      <c r="R85" s="504">
        <v>8252951.3416578555</v>
      </c>
      <c r="S85" s="504">
        <v>5491383.1191318855</v>
      </c>
      <c r="T85" s="504">
        <v>623149.26981954032</v>
      </c>
      <c r="U85" s="504">
        <v>1596973.6366190929</v>
      </c>
      <c r="V85" s="504">
        <v>6341279.9691832177</v>
      </c>
      <c r="W85" s="504">
        <v>11261634.319994507</v>
      </c>
      <c r="X85" s="504">
        <v>7207067.1104660966</v>
      </c>
      <c r="Y85" s="504">
        <v>2876564.9444396403</v>
      </c>
      <c r="Z85" s="504">
        <v>477369.0902015075</v>
      </c>
      <c r="AA85" s="504">
        <v>63682.036817024484</v>
      </c>
      <c r="AB85" s="503">
        <v>29033.321112306665</v>
      </c>
      <c r="AC85" s="503">
        <v>262945.4084047979</v>
      </c>
      <c r="AD85" s="503">
        <v>357110.1583534641</v>
      </c>
      <c r="AE85" s="503">
        <v>1187654.5325306943</v>
      </c>
      <c r="AF85" s="503">
        <v>558406.60835767153</v>
      </c>
      <c r="AG85" s="503">
        <v>405396.94107799389</v>
      </c>
      <c r="AH85" s="503">
        <v>387090.11184869369</v>
      </c>
      <c r="AI85" s="503">
        <v>229084.84303540352</v>
      </c>
      <c r="AJ85" s="503">
        <v>56968.111280041288</v>
      </c>
      <c r="AK85" s="503">
        <v>86517.677923855561</v>
      </c>
      <c r="AL85" s="503">
        <v>145404.18056144918</v>
      </c>
      <c r="AM85" s="503">
        <v>163610.99319882967</v>
      </c>
      <c r="AN85" s="503">
        <v>102125.07289147891</v>
      </c>
      <c r="AO85" s="503">
        <v>93556.119201686481</v>
      </c>
      <c r="AP85" s="503">
        <v>123028.52921258153</v>
      </c>
      <c r="AQ85" s="503">
        <v>88833.458972272958</v>
      </c>
      <c r="AR85" s="503">
        <v>60286.51851230146</v>
      </c>
      <c r="AS85" s="503">
        <v>32187.551239916964</v>
      </c>
      <c r="AT85" s="503">
        <v>29364.124196138091</v>
      </c>
      <c r="AU85" s="503">
        <v>39946.348893943017</v>
      </c>
      <c r="AV85" s="503">
        <v>29104.964930001108</v>
      </c>
      <c r="AW85" s="503">
        <v>11131.478779976846</v>
      </c>
      <c r="AX85" s="503">
        <v>21599.392292665485</v>
      </c>
      <c r="AY85" s="503"/>
      <c r="AZ85" s="503"/>
    </row>
    <row r="86" spans="1:52">
      <c r="A86" s="503"/>
      <c r="B86" s="503" t="s">
        <v>1574</v>
      </c>
      <c r="C86" s="503">
        <v>72274.995413053752</v>
      </c>
      <c r="D86" s="503">
        <v>701592.64261761401</v>
      </c>
      <c r="E86" s="503">
        <v>962939.18895506184</v>
      </c>
      <c r="F86" s="504">
        <v>2478840.5862785317</v>
      </c>
      <c r="G86" s="504">
        <v>5902681.2281384878</v>
      </c>
      <c r="H86" s="504">
        <v>6576212.2029091427</v>
      </c>
      <c r="I86" s="504">
        <v>1640946.4439898166</v>
      </c>
      <c r="J86" s="504">
        <v>5915748.9385359446</v>
      </c>
      <c r="K86" s="504">
        <v>13197258.756125465</v>
      </c>
      <c r="L86" s="504">
        <v>15442525.169313824</v>
      </c>
      <c r="M86" s="504">
        <v>9536800.5656537339</v>
      </c>
      <c r="N86" s="504">
        <v>1966331.150712512</v>
      </c>
      <c r="O86" s="504">
        <v>148974.10664679552</v>
      </c>
      <c r="P86" s="504">
        <v>14258384.60293657</v>
      </c>
      <c r="Q86" s="504">
        <v>17854204.080536813</v>
      </c>
      <c r="R86" s="504">
        <v>17184121.643030524</v>
      </c>
      <c r="S86" s="504">
        <v>12645088.195245519</v>
      </c>
      <c r="T86" s="504">
        <v>1831341.2403836248</v>
      </c>
      <c r="U86" s="504">
        <v>5184035.1475563981</v>
      </c>
      <c r="V86" s="504">
        <v>14656893.591454949</v>
      </c>
      <c r="W86" s="504">
        <v>24511379.297686856</v>
      </c>
      <c r="X86" s="504">
        <v>17484964.321546543</v>
      </c>
      <c r="Y86" s="504">
        <v>7784626.601793292</v>
      </c>
      <c r="Z86" s="504">
        <v>1173755.2713645885</v>
      </c>
      <c r="AA86" s="504">
        <v>140669.88872635592</v>
      </c>
      <c r="AB86" s="503">
        <v>141320.82449500091</v>
      </c>
      <c r="AC86" s="503">
        <v>853908.58712619217</v>
      </c>
      <c r="AD86" s="503">
        <v>2538125.0636690916</v>
      </c>
      <c r="AE86" s="503">
        <v>3432825.7347701406</v>
      </c>
      <c r="AF86" s="503">
        <v>1184591.2655967274</v>
      </c>
      <c r="AG86" s="503">
        <v>620722.02610412077</v>
      </c>
      <c r="AH86" s="503">
        <v>522184.15210973629</v>
      </c>
      <c r="AI86" s="503">
        <v>354928.31362702773</v>
      </c>
      <c r="AJ86" s="503">
        <v>109207.8666397146</v>
      </c>
      <c r="AK86" s="503">
        <v>266370.1799993795</v>
      </c>
      <c r="AL86" s="503">
        <v>513902.23799224227</v>
      </c>
      <c r="AM86" s="503">
        <v>533363.67467497161</v>
      </c>
      <c r="AN86" s="503">
        <v>259255.1096984655</v>
      </c>
      <c r="AO86" s="503">
        <v>160669.52416319383</v>
      </c>
      <c r="AP86" s="503">
        <v>186449.18423983807</v>
      </c>
      <c r="AQ86" s="503">
        <v>124935.63623193187</v>
      </c>
      <c r="AR86" s="503">
        <v>68112.98529310002</v>
      </c>
      <c r="AS86" s="503">
        <v>60380.965347230864</v>
      </c>
      <c r="AT86" s="503">
        <v>219778.29525879209</v>
      </c>
      <c r="AU86" s="503">
        <v>155329.24984135843</v>
      </c>
      <c r="AV86" s="503">
        <v>102589.8843251779</v>
      </c>
      <c r="AW86" s="503">
        <v>30329.098909890414</v>
      </c>
      <c r="AX86" s="503">
        <v>34319.148411713912</v>
      </c>
      <c r="AY86" s="503"/>
      <c r="AZ86" s="503"/>
    </row>
    <row r="87" spans="1:52">
      <c r="A87" s="503"/>
      <c r="B87" s="503" t="s">
        <v>1578</v>
      </c>
      <c r="C87" s="503">
        <v>82706.615154401559</v>
      </c>
      <c r="D87" s="503">
        <v>419068.79123967281</v>
      </c>
      <c r="E87" s="503">
        <v>696245.09041234094</v>
      </c>
      <c r="F87" s="504">
        <v>1392874.2391931277</v>
      </c>
      <c r="G87" s="504">
        <v>2226709.588608121</v>
      </c>
      <c r="H87" s="504">
        <v>1623513.2771750209</v>
      </c>
      <c r="I87" s="504">
        <v>343118.99836130539</v>
      </c>
      <c r="J87" s="504">
        <v>2760688.0068668555</v>
      </c>
      <c r="K87" s="504">
        <v>4926325.3694051085</v>
      </c>
      <c r="L87" s="504">
        <v>4673607.4582337001</v>
      </c>
      <c r="M87" s="504">
        <v>2126091.5638212292</v>
      </c>
      <c r="N87" s="504">
        <v>294347.10341271077</v>
      </c>
      <c r="O87" s="504">
        <v>33512.01065344466</v>
      </c>
      <c r="P87" s="504">
        <v>3943370.8299241895</v>
      </c>
      <c r="Q87" s="504">
        <v>5441108.7167397952</v>
      </c>
      <c r="R87" s="504">
        <v>4891357.6388059175</v>
      </c>
      <c r="S87" s="504">
        <v>3054451.7344756471</v>
      </c>
      <c r="T87" s="504">
        <v>370601.18980086083</v>
      </c>
      <c r="U87" s="504">
        <v>1254511.9487245707</v>
      </c>
      <c r="V87" s="504">
        <v>3813303.056463745</v>
      </c>
      <c r="W87" s="504">
        <v>6379255.7099261284</v>
      </c>
      <c r="X87" s="504">
        <v>4469159.9778525084</v>
      </c>
      <c r="Y87" s="504">
        <v>1914898.3017822336</v>
      </c>
      <c r="Z87" s="504">
        <v>364825.19656489615</v>
      </c>
      <c r="AA87" s="504">
        <v>37812.782459501825</v>
      </c>
      <c r="AB87" s="503">
        <v>29988.808662632844</v>
      </c>
      <c r="AC87" s="503">
        <v>158430.38204290287</v>
      </c>
      <c r="AD87" s="503">
        <v>405217.51484042284</v>
      </c>
      <c r="AE87" s="503">
        <v>769175.99581396044</v>
      </c>
      <c r="AF87" s="503">
        <v>455401.73397144565</v>
      </c>
      <c r="AG87" s="503">
        <v>306600.86369091255</v>
      </c>
      <c r="AH87" s="503">
        <v>262053.0425281089</v>
      </c>
      <c r="AI87" s="503">
        <v>140081.07298787186</v>
      </c>
      <c r="AJ87" s="503">
        <v>36430.278770428937</v>
      </c>
      <c r="AK87" s="503">
        <v>59677.743670820055</v>
      </c>
      <c r="AL87" s="503">
        <v>87459.953086628084</v>
      </c>
      <c r="AM87" s="503">
        <v>102557.36710763529</v>
      </c>
      <c r="AN87" s="503">
        <v>85520.042498769762</v>
      </c>
      <c r="AO87" s="503">
        <v>87970.103613759449</v>
      </c>
      <c r="AP87" s="503">
        <v>94730.97592050035</v>
      </c>
      <c r="AQ87" s="503">
        <v>60105.215842810838</v>
      </c>
      <c r="AR87" s="503">
        <v>33453.641502657549</v>
      </c>
      <c r="AS87" s="503">
        <v>19073.579022957412</v>
      </c>
      <c r="AT87" s="503">
        <v>30137.33384218171</v>
      </c>
      <c r="AU87" s="503">
        <v>24944.58110844158</v>
      </c>
      <c r="AV87" s="503">
        <v>21907.680466167214</v>
      </c>
      <c r="AW87" s="503">
        <v>13443.089228709165</v>
      </c>
      <c r="AX87" s="503">
        <v>19216.674094520822</v>
      </c>
      <c r="AY87" s="503"/>
      <c r="AZ87" s="503"/>
    </row>
    <row r="88" spans="1:52">
      <c r="A88" s="503"/>
      <c r="B88" s="503" t="s">
        <v>1563</v>
      </c>
      <c r="C88" s="503">
        <v>98587.273744943785</v>
      </c>
      <c r="D88" s="503">
        <v>951482.77276813576</v>
      </c>
      <c r="E88" s="503">
        <v>1818858.6951328155</v>
      </c>
      <c r="F88" s="504">
        <v>2918285.326457764</v>
      </c>
      <c r="G88" s="504">
        <v>4530040.1326454505</v>
      </c>
      <c r="H88" s="504">
        <v>4921138.0516201686</v>
      </c>
      <c r="I88" s="504">
        <v>1239753.8021033639</v>
      </c>
      <c r="J88" s="504">
        <v>6747186.3319892595</v>
      </c>
      <c r="K88" s="504">
        <v>14165804.062726432</v>
      </c>
      <c r="L88" s="504">
        <v>12750652.722897034</v>
      </c>
      <c r="M88" s="504">
        <v>7266369.890600034</v>
      </c>
      <c r="N88" s="504">
        <v>1587021.3183373492</v>
      </c>
      <c r="O88" s="504">
        <v>132401.01474185853</v>
      </c>
      <c r="P88" s="504">
        <v>12676703.561336674</v>
      </c>
      <c r="Q88" s="504">
        <v>16113757.394707343</v>
      </c>
      <c r="R88" s="504">
        <v>15950491.010123465</v>
      </c>
      <c r="S88" s="504">
        <v>11344105.324984003</v>
      </c>
      <c r="T88" s="504">
        <v>1763213.0646984295</v>
      </c>
      <c r="U88" s="504">
        <v>4792865.5401222566</v>
      </c>
      <c r="V88" s="504">
        <v>11577219.085959308</v>
      </c>
      <c r="W88" s="504">
        <v>19569830.772681717</v>
      </c>
      <c r="X88" s="504">
        <v>18318877.01903763</v>
      </c>
      <c r="Y88" s="504">
        <v>9084981.6529787723</v>
      </c>
      <c r="Z88" s="504">
        <v>1926265.0731406228</v>
      </c>
      <c r="AA88" s="504">
        <v>170094.00628001738</v>
      </c>
      <c r="AB88" s="503">
        <v>147354.42405385803</v>
      </c>
      <c r="AC88" s="503">
        <v>782046.31726046512</v>
      </c>
      <c r="AD88" s="503">
        <v>1393084.5427048986</v>
      </c>
      <c r="AE88" s="503">
        <v>3008865.7228425546</v>
      </c>
      <c r="AF88" s="503">
        <v>1309847.0672719844</v>
      </c>
      <c r="AG88" s="503">
        <v>544162.72902064933</v>
      </c>
      <c r="AH88" s="503">
        <v>428620.70361531962</v>
      </c>
      <c r="AI88" s="503">
        <v>354477.42679794761</v>
      </c>
      <c r="AJ88" s="503">
        <v>124100.77987789579</v>
      </c>
      <c r="AK88" s="503">
        <v>269979.66505094065</v>
      </c>
      <c r="AL88" s="503">
        <v>476994.64840926375</v>
      </c>
      <c r="AM88" s="503">
        <v>495600.46884125791</v>
      </c>
      <c r="AN88" s="503">
        <v>228853.43309496579</v>
      </c>
      <c r="AO88" s="503">
        <v>129284.70508361763</v>
      </c>
      <c r="AP88" s="503">
        <v>148422.29640659632</v>
      </c>
      <c r="AQ88" s="503">
        <v>108297.81826750701</v>
      </c>
      <c r="AR88" s="503">
        <v>71947.741880351357</v>
      </c>
      <c r="AS88" s="503">
        <v>61222.670934853857</v>
      </c>
      <c r="AT88" s="503">
        <v>204841.65548509851</v>
      </c>
      <c r="AU88" s="503">
        <v>149351.75804656208</v>
      </c>
      <c r="AV88" s="503">
        <v>105255.79851972529</v>
      </c>
      <c r="AW88" s="503">
        <v>29981.301863510314</v>
      </c>
      <c r="AX88" s="503">
        <v>31471.94618760212</v>
      </c>
      <c r="AY88" s="503"/>
      <c r="AZ88" s="503"/>
    </row>
    <row r="89" spans="1:52">
      <c r="A89" s="503"/>
      <c r="B89" s="503" t="s">
        <v>1567</v>
      </c>
      <c r="C89" s="503">
        <v>85926.766188507041</v>
      </c>
      <c r="D89" s="503">
        <v>358615.43458598171</v>
      </c>
      <c r="E89" s="503">
        <v>467859.44462820591</v>
      </c>
      <c r="F89" s="504">
        <v>983105.97288749216</v>
      </c>
      <c r="G89" s="504">
        <v>1547848.1223711413</v>
      </c>
      <c r="H89" s="504">
        <v>1036816.2959645799</v>
      </c>
      <c r="I89" s="504">
        <v>100626.22036844619</v>
      </c>
      <c r="J89" s="504">
        <v>1958330.5400097275</v>
      </c>
      <c r="K89" s="504">
        <v>3005007.145485912</v>
      </c>
      <c r="L89" s="504">
        <v>2786449.2884963606</v>
      </c>
      <c r="M89" s="504">
        <v>1166597.4210644928</v>
      </c>
      <c r="N89" s="504">
        <v>138564.729852844</v>
      </c>
      <c r="O89" s="504">
        <v>22290.012380635868</v>
      </c>
      <c r="P89" s="504">
        <v>2229149.5887269587</v>
      </c>
      <c r="Q89" s="504">
        <v>2939091.4514827598</v>
      </c>
      <c r="R89" s="504">
        <v>2571818.1504019988</v>
      </c>
      <c r="S89" s="504">
        <v>1209916.5482191911</v>
      </c>
      <c r="T89" s="504">
        <v>187043.23568014469</v>
      </c>
      <c r="U89" s="504">
        <v>848689.69912006299</v>
      </c>
      <c r="V89" s="504">
        <v>2045647.4294106441</v>
      </c>
      <c r="W89" s="504">
        <v>3203558.061136473</v>
      </c>
      <c r="X89" s="504">
        <v>1767175.1055891335</v>
      </c>
      <c r="Y89" s="504">
        <v>579707.93600425276</v>
      </c>
      <c r="Z89" s="504">
        <v>300521.1279873543</v>
      </c>
      <c r="AA89" s="504">
        <v>104893.4815326902</v>
      </c>
      <c r="AB89" s="503">
        <v>23808.586232730122</v>
      </c>
      <c r="AC89" s="503">
        <v>108523.83814882826</v>
      </c>
      <c r="AD89" s="503">
        <v>243719.35422071698</v>
      </c>
      <c r="AE89" s="503">
        <v>356906.71033369517</v>
      </c>
      <c r="AF89" s="503">
        <v>185563.64539322941</v>
      </c>
      <c r="AG89" s="503">
        <v>268299.20475814614</v>
      </c>
      <c r="AH89" s="503">
        <v>364971.02194949193</v>
      </c>
      <c r="AI89" s="503">
        <v>268267.09209822502</v>
      </c>
      <c r="AJ89" s="503">
        <v>102821.99700854743</v>
      </c>
      <c r="AK89" s="503">
        <v>41250.188947912029</v>
      </c>
      <c r="AL89" s="503">
        <v>50966.015707564482</v>
      </c>
      <c r="AM89" s="503">
        <v>48200.272220731327</v>
      </c>
      <c r="AN89" s="503">
        <v>35253.666928354964</v>
      </c>
      <c r="AO89" s="503">
        <v>72720.858605558795</v>
      </c>
      <c r="AP89" s="503">
        <v>105911.28886381666</v>
      </c>
      <c r="AQ89" s="503">
        <v>102721.40363428902</v>
      </c>
      <c r="AR89" s="503">
        <v>76825.625974157971</v>
      </c>
      <c r="AS89" s="503">
        <v>53786.124453824545</v>
      </c>
      <c r="AT89" s="503">
        <v>17173.125378918259</v>
      </c>
      <c r="AU89" s="503">
        <v>11995.189034713232</v>
      </c>
      <c r="AV89" s="503">
        <v>9451.8054787624915</v>
      </c>
      <c r="AW89" s="503">
        <v>11481.061266965044</v>
      </c>
      <c r="AX89" s="503">
        <v>20447.25358076645</v>
      </c>
      <c r="AY89" s="503"/>
      <c r="AZ89" s="503"/>
    </row>
    <row r="90" spans="1:52">
      <c r="A90" s="503"/>
      <c r="B90" s="503"/>
      <c r="C90" s="503"/>
      <c r="D90" s="503"/>
      <c r="E90" s="503"/>
      <c r="F90" s="504"/>
      <c r="G90" s="504"/>
      <c r="H90" s="504"/>
      <c r="I90" s="504"/>
      <c r="J90" s="504"/>
      <c r="K90" s="504"/>
      <c r="L90" s="504"/>
      <c r="M90" s="504"/>
      <c r="N90" s="504"/>
      <c r="O90" s="504"/>
      <c r="P90" s="504"/>
      <c r="Q90" s="504"/>
      <c r="R90" s="504"/>
      <c r="S90" s="504"/>
      <c r="T90" s="504"/>
      <c r="U90" s="504"/>
      <c r="V90" s="504"/>
      <c r="W90" s="504"/>
      <c r="X90" s="504"/>
      <c r="Y90" s="504"/>
      <c r="Z90" s="504"/>
      <c r="AA90" s="504"/>
      <c r="AB90" s="503"/>
      <c r="AC90" s="503"/>
      <c r="AD90" s="503"/>
      <c r="AE90" s="503"/>
      <c r="AF90" s="503"/>
      <c r="AG90" s="503"/>
      <c r="AH90" s="503"/>
      <c r="AI90" s="503"/>
      <c r="AJ90" s="503"/>
      <c r="AK90" s="503"/>
      <c r="AL90" s="503"/>
      <c r="AM90" s="503"/>
      <c r="AN90" s="503"/>
      <c r="AO90" s="503"/>
      <c r="AP90" s="503"/>
      <c r="AQ90" s="503"/>
      <c r="AR90" s="503"/>
      <c r="AS90" s="503"/>
      <c r="AT90" s="503"/>
      <c r="AU90" s="503"/>
      <c r="AV90" s="503"/>
      <c r="AW90" s="503"/>
      <c r="AX90" s="503"/>
      <c r="AY90" s="503"/>
      <c r="AZ90" s="503"/>
    </row>
    <row r="91" spans="1:52">
      <c r="A91" s="503"/>
      <c r="B91" s="505">
        <f>SUM(C85:AX85)</f>
        <v>95530233.286833182</v>
      </c>
      <c r="C91" s="494">
        <f>(C85*100)/$B91</f>
        <v>9.1179351676338699E-2</v>
      </c>
      <c r="D91" s="494">
        <f t="shared" ref="D91:AX91" si="25">(D85*100)/$B91</f>
        <v>0.49528374352762988</v>
      </c>
      <c r="E91" s="494">
        <f t="shared" si="25"/>
        <v>0.87905265233068353</v>
      </c>
      <c r="F91" s="495">
        <f t="shared" si="25"/>
        <v>1.6808033059936125</v>
      </c>
      <c r="G91" s="495">
        <f t="shared" si="25"/>
        <v>3.1509365513471681</v>
      </c>
      <c r="H91" s="495">
        <f t="shared" si="25"/>
        <v>2.9911219919386478</v>
      </c>
      <c r="I91" s="495">
        <f t="shared" si="25"/>
        <v>0.51115985219915472</v>
      </c>
      <c r="J91" s="495">
        <f t="shared" si="25"/>
        <v>3.5450869401667564</v>
      </c>
      <c r="K91" s="495">
        <f t="shared" si="25"/>
        <v>7.5073417341957418</v>
      </c>
      <c r="L91" s="495">
        <f t="shared" si="25"/>
        <v>8.0095844114836048</v>
      </c>
      <c r="M91" s="495">
        <f t="shared" si="25"/>
        <v>4.206099992223062</v>
      </c>
      <c r="N91" s="495">
        <f t="shared" si="25"/>
        <v>0.60136394636701751</v>
      </c>
      <c r="O91" s="495">
        <f t="shared" si="25"/>
        <v>5.3610166117175964E-2</v>
      </c>
      <c r="P91" s="495">
        <f t="shared" si="25"/>
        <v>5.9627866928162785</v>
      </c>
      <c r="Q91" s="495">
        <f t="shared" si="25"/>
        <v>9.3438754077242105</v>
      </c>
      <c r="R91" s="495">
        <f t="shared" si="25"/>
        <v>8.6390989090103574</v>
      </c>
      <c r="S91" s="495">
        <f t="shared" si="25"/>
        <v>5.7483195949535659</v>
      </c>
      <c r="T91" s="495">
        <f t="shared" si="25"/>
        <v>0.65230581814713129</v>
      </c>
      <c r="U91" s="495">
        <f t="shared" si="25"/>
        <v>1.6716944800334763</v>
      </c>
      <c r="V91" s="495">
        <f t="shared" si="25"/>
        <v>6.6379822921014773</v>
      </c>
      <c r="W91" s="495">
        <f t="shared" si="25"/>
        <v>11.788555237985255</v>
      </c>
      <c r="X91" s="495">
        <f t="shared" si="25"/>
        <v>7.544278771754489</v>
      </c>
      <c r="Y91" s="495">
        <f t="shared" si="25"/>
        <v>3.0111566207554876</v>
      </c>
      <c r="Z91" s="495">
        <f t="shared" si="25"/>
        <v>0.49970472569473218</v>
      </c>
      <c r="AA91" s="495">
        <f t="shared" si="25"/>
        <v>6.6661657389464057E-2</v>
      </c>
      <c r="AB91" s="494">
        <f t="shared" si="25"/>
        <v>3.0391761972498283E-2</v>
      </c>
      <c r="AC91" s="494">
        <f t="shared" si="25"/>
        <v>0.27524836835192712</v>
      </c>
      <c r="AD91" s="494">
        <f t="shared" si="25"/>
        <v>0.37381899537628799</v>
      </c>
      <c r="AE91" s="494">
        <f t="shared" si="25"/>
        <v>1.2432237331240636</v>
      </c>
      <c r="AF91" s="494">
        <f t="shared" si="25"/>
        <v>0.58453391051713888</v>
      </c>
      <c r="AG91" s="494">
        <f t="shared" si="25"/>
        <v>0.42436506970602078</v>
      </c>
      <c r="AH91" s="494">
        <f t="shared" si="25"/>
        <v>0.40520168174031446</v>
      </c>
      <c r="AI91" s="494">
        <f t="shared" si="25"/>
        <v>0.23980350005800521</v>
      </c>
      <c r="AJ91" s="494">
        <f t="shared" si="25"/>
        <v>5.9633593805839831E-2</v>
      </c>
      <c r="AK91" s="494">
        <f t="shared" si="25"/>
        <v>9.0565755936220654E-2</v>
      </c>
      <c r="AL91" s="494">
        <f t="shared" si="25"/>
        <v>0.15220750076561371</v>
      </c>
      <c r="AM91" s="494">
        <f t="shared" si="25"/>
        <v>0.1712661924603297</v>
      </c>
      <c r="AN91" s="494">
        <f t="shared" si="25"/>
        <v>0.10690340573632273</v>
      </c>
      <c r="AO91" s="494">
        <f t="shared" si="25"/>
        <v>9.7933519036618122E-2</v>
      </c>
      <c r="AP91" s="494">
        <f t="shared" si="25"/>
        <v>0.12878491445025961</v>
      </c>
      <c r="AQ91" s="494">
        <f t="shared" si="25"/>
        <v>9.2989890127816499E-2</v>
      </c>
      <c r="AR91" s="494">
        <f t="shared" si="25"/>
        <v>6.3107266085375174E-2</v>
      </c>
      <c r="AS91" s="494">
        <f t="shared" si="25"/>
        <v>3.3693575460318002E-2</v>
      </c>
      <c r="AT91" s="494">
        <f t="shared" si="25"/>
        <v>3.0738043010919053E-2</v>
      </c>
      <c r="AU91" s="494">
        <f t="shared" si="25"/>
        <v>4.1815399711212446E-2</v>
      </c>
      <c r="AV91" s="494">
        <f t="shared" si="25"/>
        <v>3.0466757934749657E-2</v>
      </c>
      <c r="AW91" s="494">
        <f t="shared" si="25"/>
        <v>1.1652309846825302E-2</v>
      </c>
      <c r="AX91" s="494">
        <f t="shared" si="25"/>
        <v>2.2610006852817457E-2</v>
      </c>
      <c r="AY91" s="503"/>
      <c r="AZ91" s="503"/>
    </row>
    <row r="92" spans="1:52">
      <c r="A92" s="503"/>
      <c r="B92" s="505">
        <f>SUM(C86:AX86)</f>
        <v>211726188.86607704</v>
      </c>
      <c r="C92" s="494">
        <f t="shared" ref="C92:AX95" si="26">(C86*100)/$B92</f>
        <v>3.4136067814818025E-2</v>
      </c>
      <c r="D92" s="494">
        <f t="shared" si="26"/>
        <v>0.33136790794519599</v>
      </c>
      <c r="E92" s="494">
        <f t="shared" si="26"/>
        <v>0.45480400611383454</v>
      </c>
      <c r="F92" s="495">
        <f t="shared" si="26"/>
        <v>1.1707765579469578</v>
      </c>
      <c r="G92" s="495">
        <f t="shared" si="26"/>
        <v>2.7878843234986412</v>
      </c>
      <c r="H92" s="495">
        <f t="shared" si="26"/>
        <v>3.1059984776228076</v>
      </c>
      <c r="I92" s="495">
        <f t="shared" si="26"/>
        <v>0.77503234379180319</v>
      </c>
      <c r="J92" s="495">
        <f t="shared" si="26"/>
        <v>2.7940563093391471</v>
      </c>
      <c r="K92" s="495">
        <f t="shared" si="26"/>
        <v>6.2331725833279483</v>
      </c>
      <c r="L92" s="495">
        <f t="shared" si="26"/>
        <v>7.2936301607363605</v>
      </c>
      <c r="M92" s="495">
        <f t="shared" si="26"/>
        <v>4.5043084262410433</v>
      </c>
      <c r="N92" s="495">
        <f t="shared" si="26"/>
        <v>0.92871418563920471</v>
      </c>
      <c r="O92" s="495">
        <f t="shared" si="26"/>
        <v>7.0361681492801059E-2</v>
      </c>
      <c r="P92" s="495">
        <f t="shared" si="26"/>
        <v>6.7343509460491981</v>
      </c>
      <c r="Q92" s="495">
        <f t="shared" si="26"/>
        <v>8.4326857136365483</v>
      </c>
      <c r="R92" s="495">
        <f t="shared" si="26"/>
        <v>8.1162003316934879</v>
      </c>
      <c r="S92" s="495">
        <f t="shared" si="26"/>
        <v>5.9723779391523006</v>
      </c>
      <c r="T92" s="495">
        <f t="shared" si="26"/>
        <v>0.86495735373671756</v>
      </c>
      <c r="U92" s="495">
        <f t="shared" si="26"/>
        <v>2.4484619381853845</v>
      </c>
      <c r="V92" s="495">
        <f t="shared" si="26"/>
        <v>6.9225699805732868</v>
      </c>
      <c r="W92" s="495">
        <f t="shared" si="26"/>
        <v>11.576923680986397</v>
      </c>
      <c r="X92" s="495">
        <f t="shared" si="26"/>
        <v>8.2582907741310603</v>
      </c>
      <c r="Y92" s="495">
        <f t="shared" si="26"/>
        <v>3.6767424207107862</v>
      </c>
      <c r="Z92" s="495">
        <f t="shared" si="26"/>
        <v>0.55437415543668189</v>
      </c>
      <c r="AA92" s="495">
        <f t="shared" si="26"/>
        <v>6.6439531868839191E-2</v>
      </c>
      <c r="AB92" s="494">
        <f t="shared" si="26"/>
        <v>6.6746974123446975E-2</v>
      </c>
      <c r="AC92" s="494">
        <f t="shared" si="26"/>
        <v>0.40330796662396551</v>
      </c>
      <c r="AD92" s="494">
        <f t="shared" si="26"/>
        <v>1.1987770985074166</v>
      </c>
      <c r="AE92" s="494">
        <f t="shared" si="26"/>
        <v>1.6213514979677373</v>
      </c>
      <c r="AF92" s="494">
        <f t="shared" si="26"/>
        <v>0.55949208359199054</v>
      </c>
      <c r="AG92" s="494">
        <f t="shared" si="26"/>
        <v>0.29317205841585592</v>
      </c>
      <c r="AH92" s="494">
        <f t="shared" si="26"/>
        <v>0.24663181957147159</v>
      </c>
      <c r="AI92" s="494">
        <f t="shared" si="26"/>
        <v>0.16763552753104632</v>
      </c>
      <c r="AJ92" s="494">
        <f t="shared" si="26"/>
        <v>5.1579763100913202E-2</v>
      </c>
      <c r="AK92" s="494">
        <f t="shared" si="26"/>
        <v>0.12580880118135335</v>
      </c>
      <c r="AL92" s="494">
        <f t="shared" si="26"/>
        <v>0.24272020421493554</v>
      </c>
      <c r="AM92" s="494">
        <f t="shared" si="26"/>
        <v>0.25191199895084287</v>
      </c>
      <c r="AN92" s="494">
        <f t="shared" si="26"/>
        <v>0.12244829564398001</v>
      </c>
      <c r="AO92" s="494">
        <f t="shared" si="26"/>
        <v>7.5885522251015428E-2</v>
      </c>
      <c r="AP92" s="494">
        <f t="shared" si="26"/>
        <v>8.8061465253017238E-2</v>
      </c>
      <c r="AQ92" s="494">
        <f t="shared" si="26"/>
        <v>5.9008116521172209E-2</v>
      </c>
      <c r="AR92" s="494">
        <f t="shared" si="26"/>
        <v>3.2170316604614016E-2</v>
      </c>
      <c r="AS92" s="494">
        <f t="shared" si="26"/>
        <v>2.851842073510499E-2</v>
      </c>
      <c r="AT92" s="494">
        <f t="shared" si="26"/>
        <v>0.10380307530015015</v>
      </c>
      <c r="AU92" s="494">
        <f t="shared" si="26"/>
        <v>7.3363267280841055E-2</v>
      </c>
      <c r="AV92" s="494">
        <f t="shared" si="26"/>
        <v>4.845403626004386E-2</v>
      </c>
      <c r="AW92" s="494">
        <f t="shared" si="26"/>
        <v>1.4324679942675608E-2</v>
      </c>
      <c r="AX92" s="494">
        <f t="shared" si="26"/>
        <v>1.6209212755169258E-2</v>
      </c>
      <c r="AY92" s="503"/>
      <c r="AZ92" s="503"/>
    </row>
    <row r="93" spans="1:52">
      <c r="A93" s="503"/>
      <c r="B93" s="505">
        <f>SUM(C87:AX87)</f>
        <v>60837042.87037228</v>
      </c>
      <c r="C93" s="494">
        <f t="shared" si="26"/>
        <v>0.13594778978759303</v>
      </c>
      <c r="D93" s="494">
        <f t="shared" si="26"/>
        <v>0.6888382003257425</v>
      </c>
      <c r="E93" s="494">
        <f t="shared" si="26"/>
        <v>1.1444426907728831</v>
      </c>
      <c r="F93" s="495">
        <f t="shared" si="26"/>
        <v>2.2895166718753508</v>
      </c>
      <c r="G93" s="495">
        <f t="shared" si="26"/>
        <v>3.6601213398104386</v>
      </c>
      <c r="H93" s="495">
        <f t="shared" si="26"/>
        <v>2.6686262194470896</v>
      </c>
      <c r="I93" s="495">
        <f t="shared" si="26"/>
        <v>0.5639968383940055</v>
      </c>
      <c r="J93" s="495">
        <f t="shared" si="26"/>
        <v>4.5378405599844074</v>
      </c>
      <c r="K93" s="495">
        <f t="shared" si="26"/>
        <v>8.0975753208482057</v>
      </c>
      <c r="L93" s="495">
        <f t="shared" si="26"/>
        <v>7.6821739481847056</v>
      </c>
      <c r="M93" s="495">
        <f t="shared" si="26"/>
        <v>3.4947319322396559</v>
      </c>
      <c r="N93" s="495">
        <f t="shared" si="26"/>
        <v>0.4838287489414746</v>
      </c>
      <c r="O93" s="495">
        <f t="shared" si="26"/>
        <v>5.5084877686855903E-2</v>
      </c>
      <c r="P93" s="495">
        <f t="shared" si="26"/>
        <v>6.4818581638270523</v>
      </c>
      <c r="Q93" s="495">
        <f t="shared" si="26"/>
        <v>8.9437429237534847</v>
      </c>
      <c r="R93" s="495">
        <f t="shared" si="26"/>
        <v>8.0400976247779052</v>
      </c>
      <c r="S93" s="495">
        <f t="shared" si="26"/>
        <v>5.0207103934750403</v>
      </c>
      <c r="T93" s="495">
        <f t="shared" si="26"/>
        <v>0.60917028888224289</v>
      </c>
      <c r="U93" s="495">
        <f t="shared" si="26"/>
        <v>2.0620856792753806</v>
      </c>
      <c r="V93" s="495">
        <f t="shared" si="26"/>
        <v>6.2680611623232414</v>
      </c>
      <c r="W93" s="495">
        <f t="shared" si="26"/>
        <v>10.485808331477653</v>
      </c>
      <c r="X93" s="495">
        <f t="shared" si="26"/>
        <v>7.346116390593</v>
      </c>
      <c r="Y93" s="495">
        <f t="shared" si="26"/>
        <v>3.1475860946469369</v>
      </c>
      <c r="Z93" s="495">
        <f t="shared" si="26"/>
        <v>0.59967608442481768</v>
      </c>
      <c r="AA93" s="495">
        <f t="shared" si="26"/>
        <v>6.215420848128813E-2</v>
      </c>
      <c r="AB93" s="494">
        <f t="shared" si="26"/>
        <v>4.9293665910966608E-2</v>
      </c>
      <c r="AC93" s="494">
        <f t="shared" si="26"/>
        <v>0.26041762480217245</v>
      </c>
      <c r="AD93" s="494">
        <f t="shared" si="26"/>
        <v>0.66607036720018542</v>
      </c>
      <c r="AE93" s="494">
        <f t="shared" si="26"/>
        <v>1.2643218005399637</v>
      </c>
      <c r="AF93" s="494">
        <f t="shared" si="26"/>
        <v>0.7485599438844962</v>
      </c>
      <c r="AG93" s="494">
        <f t="shared" si="26"/>
        <v>0.5039706882929833</v>
      </c>
      <c r="AH93" s="494">
        <f t="shared" si="26"/>
        <v>0.43074585838512058</v>
      </c>
      <c r="AI93" s="494">
        <f t="shared" si="26"/>
        <v>0.23025621624369177</v>
      </c>
      <c r="AJ93" s="494">
        <f t="shared" si="26"/>
        <v>5.9881738249592885E-2</v>
      </c>
      <c r="AK93" s="494">
        <f t="shared" si="26"/>
        <v>9.8094418885509627E-2</v>
      </c>
      <c r="AL93" s="494">
        <f t="shared" si="26"/>
        <v>0.14376101953703141</v>
      </c>
      <c r="AM93" s="494">
        <f t="shared" si="26"/>
        <v>0.16857717316431378</v>
      </c>
      <c r="AN93" s="494">
        <f t="shared" si="26"/>
        <v>0.14057231986273636</v>
      </c>
      <c r="AO93" s="494">
        <f t="shared" si="26"/>
        <v>0.14459957200944262</v>
      </c>
      <c r="AP93" s="494">
        <f t="shared" si="26"/>
        <v>0.15571265704407611</v>
      </c>
      <c r="AQ93" s="494">
        <f t="shared" si="26"/>
        <v>9.8797070020117894E-2</v>
      </c>
      <c r="AR93" s="494">
        <f t="shared" si="26"/>
        <v>5.4988934248396078E-2</v>
      </c>
      <c r="AS93" s="494">
        <f t="shared" si="26"/>
        <v>3.1351916732044634E-2</v>
      </c>
      <c r="AT93" s="494">
        <f t="shared" si="26"/>
        <v>4.9537802003947549E-2</v>
      </c>
      <c r="AU93" s="494">
        <f t="shared" si="26"/>
        <v>4.1002290597180927E-2</v>
      </c>
      <c r="AV93" s="494">
        <f t="shared" si="26"/>
        <v>3.601042955497806E-2</v>
      </c>
      <c r="AW93" s="494">
        <f t="shared" si="26"/>
        <v>2.209688143020503E-2</v>
      </c>
      <c r="AX93" s="494">
        <f t="shared" si="26"/>
        <v>3.1587127164393075E-2</v>
      </c>
      <c r="AY93" s="503"/>
      <c r="AZ93" s="503"/>
    </row>
    <row r="94" spans="1:52">
      <c r="A94" s="503"/>
      <c r="B94" s="505">
        <f>SUM(C88:AX88)</f>
        <v>193020050.5233323</v>
      </c>
      <c r="C94" s="494">
        <f t="shared" si="26"/>
        <v>5.1076182747670833E-2</v>
      </c>
      <c r="D94" s="494">
        <f t="shared" si="26"/>
        <v>0.49294504388968668</v>
      </c>
      <c r="E94" s="494">
        <f t="shared" si="26"/>
        <v>0.94231593567682315</v>
      </c>
      <c r="F94" s="495">
        <f t="shared" si="26"/>
        <v>1.511907865812625</v>
      </c>
      <c r="G94" s="495">
        <f t="shared" si="26"/>
        <v>2.3469272339133798</v>
      </c>
      <c r="H94" s="495">
        <f t="shared" si="26"/>
        <v>2.5495475927384552</v>
      </c>
      <c r="I94" s="495">
        <f t="shared" si="26"/>
        <v>0.64229275598158764</v>
      </c>
      <c r="J94" s="495">
        <f t="shared" si="26"/>
        <v>3.4955883151494973</v>
      </c>
      <c r="K94" s="495">
        <f t="shared" si="26"/>
        <v>7.3390324084564824</v>
      </c>
      <c r="L94" s="495">
        <f t="shared" si="26"/>
        <v>6.6058695396288547</v>
      </c>
      <c r="M94" s="495">
        <f t="shared" si="26"/>
        <v>3.7645673964434456</v>
      </c>
      <c r="N94" s="495">
        <f t="shared" si="26"/>
        <v>0.82220542064644719</v>
      </c>
      <c r="O94" s="495">
        <f t="shared" si="26"/>
        <v>6.859443585414142E-2</v>
      </c>
      <c r="P94" s="495">
        <f t="shared" si="26"/>
        <v>6.5675578920254774</v>
      </c>
      <c r="Q94" s="495">
        <f t="shared" si="26"/>
        <v>8.3482298087780826</v>
      </c>
      <c r="R94" s="495">
        <f t="shared" si="26"/>
        <v>8.2636446145761244</v>
      </c>
      <c r="S94" s="495">
        <f t="shared" si="26"/>
        <v>5.8771642087062475</v>
      </c>
      <c r="T94" s="495">
        <f t="shared" si="26"/>
        <v>0.91348699781077503</v>
      </c>
      <c r="U94" s="495">
        <f t="shared" si="26"/>
        <v>2.4830920555286533</v>
      </c>
      <c r="V94" s="495">
        <f t="shared" si="26"/>
        <v>5.997935993991387</v>
      </c>
      <c r="W94" s="495">
        <f t="shared" si="26"/>
        <v>10.138755388169434</v>
      </c>
      <c r="X94" s="495">
        <f t="shared" si="26"/>
        <v>9.4906601513003128</v>
      </c>
      <c r="Y94" s="495">
        <f t="shared" si="26"/>
        <v>4.7067554009787074</v>
      </c>
      <c r="Z94" s="495">
        <f t="shared" si="26"/>
        <v>0.99796112782996882</v>
      </c>
      <c r="AA94" s="495">
        <f t="shared" si="26"/>
        <v>8.8122454542335943E-2</v>
      </c>
      <c r="AB94" s="494">
        <f t="shared" si="26"/>
        <v>7.6341511492893227E-2</v>
      </c>
      <c r="AC94" s="494">
        <f t="shared" si="26"/>
        <v>0.40516325383819712</v>
      </c>
      <c r="AD94" s="494">
        <f t="shared" si="26"/>
        <v>0.72173048288395425</v>
      </c>
      <c r="AE94" s="494">
        <f t="shared" si="26"/>
        <v>1.5588358383932981</v>
      </c>
      <c r="AF94" s="494">
        <f t="shared" si="26"/>
        <v>0.6786067373418545</v>
      </c>
      <c r="AG94" s="494">
        <f t="shared" si="26"/>
        <v>0.2819203121879148</v>
      </c>
      <c r="AH94" s="494">
        <f t="shared" si="26"/>
        <v>0.22206019657191411</v>
      </c>
      <c r="AI94" s="494">
        <f t="shared" si="26"/>
        <v>0.18364798156298187</v>
      </c>
      <c r="AJ94" s="494">
        <f t="shared" si="26"/>
        <v>6.4294242769817558E-2</v>
      </c>
      <c r="AK94" s="494">
        <f t="shared" si="26"/>
        <v>0.13987130576276866</v>
      </c>
      <c r="AL94" s="494">
        <f t="shared" si="26"/>
        <v>0.24712181305309761</v>
      </c>
      <c r="AM94" s="494">
        <f t="shared" si="26"/>
        <v>0.25676113310381177</v>
      </c>
      <c r="AN94" s="494">
        <f t="shared" si="26"/>
        <v>0.11856459081555465</v>
      </c>
      <c r="AO94" s="494">
        <f t="shared" si="26"/>
        <v>6.697993536582858E-2</v>
      </c>
      <c r="AP94" s="494">
        <f t="shared" si="26"/>
        <v>7.6894755754224095E-2</v>
      </c>
      <c r="AQ94" s="494">
        <f t="shared" si="26"/>
        <v>5.610703031829118E-2</v>
      </c>
      <c r="AR94" s="494">
        <f t="shared" si="26"/>
        <v>3.7274750309763446E-2</v>
      </c>
      <c r="AS94" s="494">
        <f t="shared" si="26"/>
        <v>3.1718295984723748E-2</v>
      </c>
      <c r="AT94" s="494">
        <f t="shared" si="26"/>
        <v>0.10612454764658619</v>
      </c>
      <c r="AU94" s="494">
        <f t="shared" si="26"/>
        <v>7.7376292069982852E-2</v>
      </c>
      <c r="AV94" s="494">
        <f t="shared" si="26"/>
        <v>5.453101801307525E-2</v>
      </c>
      <c r="AW94" s="494">
        <f t="shared" si="26"/>
        <v>1.5532739620688355E-2</v>
      </c>
      <c r="AX94" s="494">
        <f t="shared" si="26"/>
        <v>1.6305013962162333E-2</v>
      </c>
      <c r="AY94" s="503"/>
      <c r="AZ94" s="503"/>
    </row>
    <row r="95" spans="1:52">
      <c r="A95" s="503"/>
      <c r="B95" s="505">
        <f>SUM(C89:AX89)</f>
        <v>34226314.539795928</v>
      </c>
      <c r="C95" s="494">
        <f>(C89*100)/$B95</f>
        <v>0.2510546850979164</v>
      </c>
      <c r="D95" s="494">
        <f t="shared" si="26"/>
        <v>1.0477769500102303</v>
      </c>
      <c r="E95" s="494">
        <f t="shared" si="26"/>
        <v>1.3669582919429206</v>
      </c>
      <c r="F95" s="495">
        <f t="shared" si="26"/>
        <v>2.872368778544375</v>
      </c>
      <c r="G95" s="495">
        <f t="shared" si="26"/>
        <v>4.5223920342677077</v>
      </c>
      <c r="H95" s="495">
        <f t="shared" si="26"/>
        <v>3.0292957623557264</v>
      </c>
      <c r="I95" s="495">
        <f t="shared" si="26"/>
        <v>0.29400249989359845</v>
      </c>
      <c r="J95" s="495">
        <f t="shared" si="26"/>
        <v>5.721710228931367</v>
      </c>
      <c r="K95" s="495">
        <f t="shared" si="26"/>
        <v>8.7798151389975185</v>
      </c>
      <c r="L95" s="495">
        <f t="shared" si="26"/>
        <v>8.1412484106533753</v>
      </c>
      <c r="M95" s="495">
        <f t="shared" si="26"/>
        <v>3.4084809794757662</v>
      </c>
      <c r="N95" s="495">
        <f t="shared" si="26"/>
        <v>0.40484852580820752</v>
      </c>
      <c r="O95" s="495">
        <f t="shared" si="26"/>
        <v>6.5125365322984533E-2</v>
      </c>
      <c r="P95" s="495">
        <f t="shared" si="26"/>
        <v>6.5129699726655108</v>
      </c>
      <c r="Q95" s="495">
        <f t="shared" si="26"/>
        <v>8.5872273746137431</v>
      </c>
      <c r="R95" s="495">
        <f t="shared" si="26"/>
        <v>7.5141544889727205</v>
      </c>
      <c r="S95" s="495">
        <f t="shared" si="26"/>
        <v>3.5350477095989583</v>
      </c>
      <c r="T95" s="495">
        <f t="shared" si="26"/>
        <v>0.54648955984631098</v>
      </c>
      <c r="U95" s="495">
        <f t="shared" si="26"/>
        <v>2.4796409152766561</v>
      </c>
      <c r="V95" s="495">
        <f t="shared" si="26"/>
        <v>5.9768264766926942</v>
      </c>
      <c r="W95" s="495">
        <f t="shared" si="26"/>
        <v>9.35992701583924</v>
      </c>
      <c r="X95" s="495">
        <f t="shared" si="26"/>
        <v>5.1632059406641275</v>
      </c>
      <c r="Y95" s="495">
        <f t="shared" si="26"/>
        <v>1.6937492213197816</v>
      </c>
      <c r="Z95" s="495">
        <f t="shared" si="26"/>
        <v>0.8780411564263797</v>
      </c>
      <c r="AA95" s="495">
        <f t="shared" si="26"/>
        <v>0.30647027862356468</v>
      </c>
      <c r="AB95" s="494">
        <f t="shared" si="26"/>
        <v>6.9562225886305076E-2</v>
      </c>
      <c r="AC95" s="494">
        <f t="shared" si="26"/>
        <v>0.31707719515825888</v>
      </c>
      <c r="AD95" s="494">
        <f t="shared" si="26"/>
        <v>0.71208179290626639</v>
      </c>
      <c r="AE95" s="494">
        <f t="shared" si="26"/>
        <v>1.0427845215958307</v>
      </c>
      <c r="AF95" s="494">
        <f t="shared" si="26"/>
        <v>0.54216659867795347</v>
      </c>
      <c r="AG95" s="494">
        <f t="shared" si="26"/>
        <v>0.78389744372326997</v>
      </c>
      <c r="AH95" s="494">
        <f t="shared" si="26"/>
        <v>1.0663462509968158</v>
      </c>
      <c r="AI95" s="494">
        <f t="shared" si="26"/>
        <v>0.78380361924829245</v>
      </c>
      <c r="AJ95" s="494">
        <f t="shared" si="26"/>
        <v>0.3004179631698099</v>
      </c>
      <c r="AK95" s="494">
        <f t="shared" si="26"/>
        <v>0.12052185431752882</v>
      </c>
      <c r="AL95" s="494">
        <f t="shared" si="26"/>
        <v>0.14890886264807981</v>
      </c>
      <c r="AM95" s="494">
        <f t="shared" si="26"/>
        <v>0.14082811096908338</v>
      </c>
      <c r="AN95" s="494">
        <f t="shared" si="26"/>
        <v>0.10300164479399178</v>
      </c>
      <c r="AO95" s="494">
        <f t="shared" si="26"/>
        <v>0.21247060802004886</v>
      </c>
      <c r="AP95" s="494">
        <f t="shared" si="26"/>
        <v>0.30944403535084253</v>
      </c>
      <c r="AQ95" s="494">
        <f t="shared" si="26"/>
        <v>0.30012405663733344</v>
      </c>
      <c r="AR95" s="494">
        <f t="shared" si="26"/>
        <v>0.22446362398975384</v>
      </c>
      <c r="AS95" s="494">
        <f t="shared" si="26"/>
        <v>0.15714845485711251</v>
      </c>
      <c r="AT95" s="494">
        <f t="shared" si="26"/>
        <v>5.0175210535597016E-2</v>
      </c>
      <c r="AU95" s="494">
        <f t="shared" si="26"/>
        <v>3.5046686141933507E-2</v>
      </c>
      <c r="AV95" s="494">
        <f t="shared" si="26"/>
        <v>2.7615609819084095E-2</v>
      </c>
      <c r="AW95" s="494">
        <f t="shared" si="26"/>
        <v>3.3544544369846427E-2</v>
      </c>
      <c r="AX95" s="494">
        <f t="shared" si="26"/>
        <v>5.9741324345605008E-2</v>
      </c>
      <c r="AY95" s="503"/>
      <c r="AZ95" s="503"/>
    </row>
    <row r="96" spans="1:52" ht="13" thickBot="1">
      <c r="A96" s="503" t="s">
        <v>1582</v>
      </c>
      <c r="AW96" s="503"/>
      <c r="AX96" s="503"/>
      <c r="AY96" s="503"/>
      <c r="AZ96" s="503"/>
    </row>
    <row r="97" spans="1:52" s="521" customFormat="1">
      <c r="A97" s="517" t="s">
        <v>1580</v>
      </c>
      <c r="B97" s="518">
        <f>AVERAGE(B91:B95)</f>
        <v>119067966.01728216</v>
      </c>
      <c r="C97" s="519">
        <f>AVERAGE(C91:C95)</f>
        <v>0.11267881542486739</v>
      </c>
      <c r="D97" s="519">
        <f t="shared" ref="D97:AX97" si="27">AVERAGE(D91:D95)</f>
        <v>0.61124236913969709</v>
      </c>
      <c r="E97" s="519">
        <f t="shared" si="27"/>
        <v>0.95751471536742905</v>
      </c>
      <c r="F97" s="520">
        <f t="shared" si="27"/>
        <v>1.905074636034584</v>
      </c>
      <c r="G97" s="520">
        <f t="shared" si="27"/>
        <v>3.2936522965674668</v>
      </c>
      <c r="H97" s="520">
        <f t="shared" si="27"/>
        <v>2.8689180088205455</v>
      </c>
      <c r="I97" s="520">
        <f t="shared" si="27"/>
        <v>0.55729685805202989</v>
      </c>
      <c r="J97" s="520">
        <f t="shared" si="27"/>
        <v>4.0188564707142351</v>
      </c>
      <c r="K97" s="520">
        <f t="shared" si="27"/>
        <v>7.5913874371651797</v>
      </c>
      <c r="L97" s="520">
        <f t="shared" si="27"/>
        <v>7.5465012941373804</v>
      </c>
      <c r="M97" s="520">
        <f t="shared" si="27"/>
        <v>3.8756377453245947</v>
      </c>
      <c r="N97" s="520">
        <f t="shared" si="27"/>
        <v>0.64819216548047032</v>
      </c>
      <c r="O97" s="520">
        <f t="shared" si="27"/>
        <v>6.255530529479178E-2</v>
      </c>
      <c r="P97" s="520">
        <f t="shared" si="27"/>
        <v>6.4519047334767041</v>
      </c>
      <c r="Q97" s="520">
        <f t="shared" si="27"/>
        <v>8.7311522457012138</v>
      </c>
      <c r="R97" s="520">
        <f t="shared" si="27"/>
        <v>8.1146391938061182</v>
      </c>
      <c r="S97" s="520">
        <f t="shared" si="27"/>
        <v>5.2307239691772232</v>
      </c>
      <c r="T97" s="520">
        <f t="shared" si="27"/>
        <v>0.71728200368463546</v>
      </c>
      <c r="U97" s="520">
        <f t="shared" si="27"/>
        <v>2.2289950136599104</v>
      </c>
      <c r="V97" s="520">
        <f t="shared" si="27"/>
        <v>6.3606751811364166</v>
      </c>
      <c r="W97" s="520">
        <f t="shared" si="27"/>
        <v>10.669993930891597</v>
      </c>
      <c r="X97" s="520">
        <f t="shared" si="27"/>
        <v>7.5605104056885981</v>
      </c>
      <c r="Y97" s="520">
        <f t="shared" si="27"/>
        <v>3.2471979516823395</v>
      </c>
      <c r="Z97" s="520">
        <f t="shared" si="27"/>
        <v>0.70595144996251613</v>
      </c>
      <c r="AA97" s="520">
        <f t="shared" si="27"/>
        <v>0.11796962618109841</v>
      </c>
      <c r="AB97" s="519">
        <f t="shared" si="27"/>
        <v>5.8467227877222042E-2</v>
      </c>
      <c r="AC97" s="519">
        <f t="shared" si="27"/>
        <v>0.33224288175490424</v>
      </c>
      <c r="AD97" s="519">
        <f t="shared" si="27"/>
        <v>0.73449574737482215</v>
      </c>
      <c r="AE97" s="519">
        <f t="shared" si="27"/>
        <v>1.3461034783241788</v>
      </c>
      <c r="AF97" s="519">
        <f t="shared" si="27"/>
        <v>0.62267185480268661</v>
      </c>
      <c r="AG97" s="519">
        <f t="shared" si="27"/>
        <v>0.45746511446520899</v>
      </c>
      <c r="AH97" s="519">
        <f t="shared" si="27"/>
        <v>0.47419716145312735</v>
      </c>
      <c r="AI97" s="519">
        <f t="shared" si="27"/>
        <v>0.32102936892880357</v>
      </c>
      <c r="AJ97" s="519">
        <f t="shared" si="27"/>
        <v>0.10716146021919468</v>
      </c>
      <c r="AK97" s="519">
        <f t="shared" si="27"/>
        <v>0.11497242721667622</v>
      </c>
      <c r="AL97" s="519">
        <f t="shared" si="27"/>
        <v>0.18694388004375162</v>
      </c>
      <c r="AM97" s="519">
        <f t="shared" si="27"/>
        <v>0.19786892172967629</v>
      </c>
      <c r="AN97" s="519">
        <f t="shared" si="27"/>
        <v>0.11829805137051712</v>
      </c>
      <c r="AO97" s="519">
        <f t="shared" si="27"/>
        <v>0.11957383133659072</v>
      </c>
      <c r="AP97" s="519">
        <f t="shared" si="27"/>
        <v>0.15177956557048394</v>
      </c>
      <c r="AQ97" s="519">
        <f t="shared" si="27"/>
        <v>0.12140523272494623</v>
      </c>
      <c r="AR97" s="519">
        <f t="shared" si="27"/>
        <v>8.2400978247580511E-2</v>
      </c>
      <c r="AS97" s="519">
        <f t="shared" si="27"/>
        <v>5.6486132753860788E-2</v>
      </c>
      <c r="AT97" s="519">
        <f t="shared" si="27"/>
        <v>6.8075735699440004E-2</v>
      </c>
      <c r="AU97" s="519">
        <f t="shared" si="27"/>
        <v>5.3720787160230168E-2</v>
      </c>
      <c r="AV97" s="519">
        <f t="shared" si="27"/>
        <v>3.9415570316386185E-2</v>
      </c>
      <c r="AW97" s="519">
        <f t="shared" si="27"/>
        <v>1.9430231042048142E-2</v>
      </c>
      <c r="AX97" s="519">
        <f t="shared" si="27"/>
        <v>2.9290537016029426E-2</v>
      </c>
      <c r="AY97" s="517"/>
      <c r="AZ97" s="517"/>
    </row>
    <row r="98" spans="1:52">
      <c r="A98" s="503" t="s">
        <v>1581</v>
      </c>
      <c r="B98" s="511">
        <f>STDEV(B91:B95)</f>
        <v>79368488.964994013</v>
      </c>
      <c r="C98" s="503">
        <f t="shared" ref="C98:AX98" si="28">STDEV(C91:C95)</f>
        <v>8.6768947458231924E-2</v>
      </c>
      <c r="D98" s="503">
        <f t="shared" si="28"/>
        <v>0.27493359532681905</v>
      </c>
      <c r="E98" s="503">
        <f t="shared" si="28"/>
        <v>0.3397394096312753</v>
      </c>
      <c r="F98" s="504">
        <f t="shared" si="28"/>
        <v>0.67592992299931487</v>
      </c>
      <c r="G98" s="504">
        <f t="shared" si="28"/>
        <v>0.83913024516942636</v>
      </c>
      <c r="H98" s="504">
        <f t="shared" si="28"/>
        <v>0.2444259855075199</v>
      </c>
      <c r="I98" s="504">
        <f t="shared" si="28"/>
        <v>0.17757426368909585</v>
      </c>
      <c r="J98" s="504">
        <f t="shared" si="28"/>
        <v>1.136602170154263</v>
      </c>
      <c r="K98" s="504">
        <f t="shared" si="28"/>
        <v>0.94658344930020355</v>
      </c>
      <c r="L98" s="504">
        <f t="shared" si="28"/>
        <v>0.61953794938823892</v>
      </c>
      <c r="M98" s="504">
        <f t="shared" si="28"/>
        <v>0.46906647353811909</v>
      </c>
      <c r="N98" s="504">
        <f t="shared" si="28"/>
        <v>0.22214722513349633</v>
      </c>
      <c r="O98" s="504">
        <f t="shared" si="28"/>
        <v>7.7433619855744595E-3</v>
      </c>
      <c r="P98" s="504">
        <f t="shared" si="28"/>
        <v>0.29026459705124535</v>
      </c>
      <c r="Q98" s="504">
        <f t="shared" si="28"/>
        <v>0.41141545354227588</v>
      </c>
      <c r="R98" s="504">
        <f t="shared" si="28"/>
        <v>0.40724727491246093</v>
      </c>
      <c r="S98" s="504">
        <f t="shared" si="28"/>
        <v>1.0192232956474054</v>
      </c>
      <c r="T98" s="504">
        <f t="shared" si="28"/>
        <v>0.1623149062546547</v>
      </c>
      <c r="U98" s="504">
        <f t="shared" si="28"/>
        <v>0.35846792615566625</v>
      </c>
      <c r="V98" s="504">
        <f t="shared" si="28"/>
        <v>0.41234751778702305</v>
      </c>
      <c r="W98" s="504">
        <f t="shared" si="28"/>
        <v>1.0131775529928022</v>
      </c>
      <c r="X98" s="504">
        <f t="shared" si="28"/>
        <v>1.5815872123237404</v>
      </c>
      <c r="Y98" s="504">
        <f t="shared" si="28"/>
        <v>1.094721127559692</v>
      </c>
      <c r="Z98" s="504">
        <f t="shared" si="28"/>
        <v>0.21891343029049565</v>
      </c>
      <c r="AA98" s="504">
        <f t="shared" si="28"/>
        <v>0.10586142918979881</v>
      </c>
      <c r="AB98" s="503">
        <f t="shared" si="28"/>
        <v>1.8597911296788932E-2</v>
      </c>
      <c r="AC98" s="503">
        <f t="shared" si="28"/>
        <v>6.8929070602555806E-2</v>
      </c>
      <c r="AD98" s="503">
        <f t="shared" si="28"/>
        <v>0.29622299979331601</v>
      </c>
      <c r="AE98" s="503">
        <f t="shared" si="28"/>
        <v>0.23994343273086885</v>
      </c>
      <c r="AF98" s="503">
        <f t="shared" si="28"/>
        <v>8.7897389900970194E-2</v>
      </c>
      <c r="AG98" s="503">
        <f t="shared" si="28"/>
        <v>0.20470993675049345</v>
      </c>
      <c r="AH98" s="503">
        <f t="shared" si="28"/>
        <v>0.3437469891110877</v>
      </c>
      <c r="AI98" s="503">
        <f t="shared" si="28"/>
        <v>0.2604806758448186</v>
      </c>
      <c r="AJ98" s="503">
        <f t="shared" si="28"/>
        <v>0.10813101950230361</v>
      </c>
      <c r="AK98" s="503">
        <f t="shared" si="28"/>
        <v>2.0302278584694772E-2</v>
      </c>
      <c r="AL98" s="503">
        <f t="shared" si="28"/>
        <v>5.3033998516312325E-2</v>
      </c>
      <c r="AM98" s="503">
        <f t="shared" si="28"/>
        <v>5.293465921985601E-2</v>
      </c>
      <c r="AN98" s="503">
        <f t="shared" si="28"/>
        <v>1.480925902055759E-2</v>
      </c>
      <c r="AO98" s="503">
        <f t="shared" si="28"/>
        <v>5.9998308674040123E-2</v>
      </c>
      <c r="AP98" s="503">
        <f t="shared" si="28"/>
        <v>9.3634981803125031E-2</v>
      </c>
      <c r="AQ98" s="503">
        <f t="shared" si="28"/>
        <v>0.10175489433500839</v>
      </c>
      <c r="AR98" s="503">
        <f t="shared" si="28"/>
        <v>8.0412932133866827E-2</v>
      </c>
      <c r="AS98" s="503">
        <f t="shared" si="28"/>
        <v>5.6302245132890179E-2</v>
      </c>
      <c r="AT98" s="503">
        <f t="shared" si="28"/>
        <v>3.4577239506921466E-2</v>
      </c>
      <c r="AU98" s="503">
        <f t="shared" si="28"/>
        <v>1.9985184461251512E-2</v>
      </c>
      <c r="AV98" s="503">
        <f t="shared" si="28"/>
        <v>1.163062681103889E-2</v>
      </c>
      <c r="AW98" s="503">
        <f t="shared" si="28"/>
        <v>8.776075639699326E-3</v>
      </c>
      <c r="AX98" s="503">
        <f t="shared" si="28"/>
        <v>1.8144552295127514E-2</v>
      </c>
      <c r="AY98" s="503"/>
      <c r="AZ98" s="503"/>
    </row>
    <row r="99" spans="1:52" s="521" customFormat="1">
      <c r="A99" s="517" t="s">
        <v>1026</v>
      </c>
      <c r="B99" s="522"/>
      <c r="C99" s="517">
        <f>STDEV(C91:C95)/5^0.5</f>
        <v>3.8804252970542831E-2</v>
      </c>
      <c r="D99" s="517">
        <f t="shared" ref="D99:AX99" si="29">STDEV(D91:D95)/5^0.5</f>
        <v>0.12295404168983717</v>
      </c>
      <c r="E99" s="517">
        <f t="shared" si="29"/>
        <v>0.15193608291423566</v>
      </c>
      <c r="F99" s="523">
        <f t="shared" si="29"/>
        <v>0.30228505117053328</v>
      </c>
      <c r="G99" s="523">
        <f t="shared" si="29"/>
        <v>0.37527045403498038</v>
      </c>
      <c r="H99" s="523">
        <f t="shared" si="29"/>
        <v>0.10931062381243858</v>
      </c>
      <c r="I99" s="523">
        <f t="shared" si="29"/>
        <v>7.9413624932658175E-2</v>
      </c>
      <c r="J99" s="523">
        <f t="shared" si="29"/>
        <v>0.50830394316774297</v>
      </c>
      <c r="K99" s="523">
        <f t="shared" si="29"/>
        <v>0.42332498780229616</v>
      </c>
      <c r="L99" s="523">
        <f t="shared" si="29"/>
        <v>0.2770657938945853</v>
      </c>
      <c r="M99" s="523">
        <f t="shared" si="29"/>
        <v>0.20977290415946812</v>
      </c>
      <c r="N99" s="523">
        <f t="shared" si="29"/>
        <v>9.9347259282289518E-2</v>
      </c>
      <c r="O99" s="523">
        <f t="shared" si="29"/>
        <v>3.4629367548264472E-3</v>
      </c>
      <c r="P99" s="523">
        <f t="shared" si="29"/>
        <v>0.12981027409363391</v>
      </c>
      <c r="Q99" s="523">
        <f t="shared" si="29"/>
        <v>0.18399058422288708</v>
      </c>
      <c r="R99" s="523">
        <f t="shared" si="29"/>
        <v>0.18212651807116145</v>
      </c>
      <c r="S99" s="523">
        <f t="shared" si="29"/>
        <v>0.4558105146637928</v>
      </c>
      <c r="T99" s="523">
        <f t="shared" si="29"/>
        <v>7.2589432829382738E-2</v>
      </c>
      <c r="U99" s="523">
        <f t="shared" si="29"/>
        <v>0.16031173012748892</v>
      </c>
      <c r="V99" s="523">
        <f t="shared" si="29"/>
        <v>0.18440741602501742</v>
      </c>
      <c r="W99" s="523">
        <f t="shared" si="29"/>
        <v>0.45310677635376023</v>
      </c>
      <c r="X99" s="523">
        <f t="shared" si="29"/>
        <v>0.70730730382005536</v>
      </c>
      <c r="Y99" s="523">
        <f t="shared" si="29"/>
        <v>0.4895741715257379</v>
      </c>
      <c r="Z99" s="523">
        <f t="shared" si="29"/>
        <v>9.790106226344196E-2</v>
      </c>
      <c r="AA99" s="523">
        <f t="shared" si="29"/>
        <v>4.7342670372734125E-2</v>
      </c>
      <c r="AB99" s="517">
        <f t="shared" si="29"/>
        <v>8.3172387798262637E-3</v>
      </c>
      <c r="AC99" s="517">
        <f t="shared" si="29"/>
        <v>3.0826017498639433E-2</v>
      </c>
      <c r="AD99" s="517">
        <f t="shared" si="29"/>
        <v>0.13247495280735214</v>
      </c>
      <c r="AE99" s="517">
        <f t="shared" si="29"/>
        <v>0.10730596526817414</v>
      </c>
      <c r="AF99" s="517">
        <f t="shared" si="29"/>
        <v>3.9308907772674567E-2</v>
      </c>
      <c r="AG99" s="517">
        <f t="shared" si="29"/>
        <v>9.1549066848757146E-2</v>
      </c>
      <c r="AH99" s="517">
        <f t="shared" si="29"/>
        <v>0.15372832694265443</v>
      </c>
      <c r="AI99" s="517">
        <f t="shared" si="29"/>
        <v>0.11649049960282036</v>
      </c>
      <c r="AJ99" s="517">
        <f t="shared" si="29"/>
        <v>4.8357662016701268E-2</v>
      </c>
      <c r="AK99" s="517">
        <f t="shared" si="29"/>
        <v>9.0794550027031452E-3</v>
      </c>
      <c r="AL99" s="517">
        <f t="shared" si="29"/>
        <v>2.3717525160219469E-2</v>
      </c>
      <c r="AM99" s="517">
        <f t="shared" si="29"/>
        <v>2.3673099276276803E-2</v>
      </c>
      <c r="AN99" s="517">
        <f t="shared" si="29"/>
        <v>6.6229019732737451E-3</v>
      </c>
      <c r="AO99" s="517">
        <f t="shared" si="29"/>
        <v>2.6832059346033797E-2</v>
      </c>
      <c r="AP99" s="517">
        <f t="shared" si="29"/>
        <v>4.1874836876748679E-2</v>
      </c>
      <c r="AQ99" s="517">
        <f t="shared" si="29"/>
        <v>4.5506172155277406E-2</v>
      </c>
      <c r="AR99" s="517">
        <f t="shared" si="29"/>
        <v>3.5961756504280684E-2</v>
      </c>
      <c r="AS99" s="517">
        <f t="shared" si="29"/>
        <v>2.5179129480599822E-2</v>
      </c>
      <c r="AT99" s="517">
        <f t="shared" si="29"/>
        <v>1.546341160235354E-2</v>
      </c>
      <c r="AU99" s="517">
        <f t="shared" si="29"/>
        <v>8.9376461996461785E-3</v>
      </c>
      <c r="AV99" s="517">
        <f t="shared" si="29"/>
        <v>5.2013744340829119E-3</v>
      </c>
      <c r="AW99" s="517">
        <f t="shared" si="29"/>
        <v>3.9247803412095286E-3</v>
      </c>
      <c r="AX99" s="517">
        <f t="shared" si="29"/>
        <v>8.1144904706409882E-3</v>
      </c>
      <c r="AY99" s="517"/>
      <c r="AZ99" s="517"/>
    </row>
    <row r="100" spans="1:52">
      <c r="A100" s="503"/>
      <c r="B100" s="511"/>
      <c r="C100" s="503">
        <f>AVERAGE(C85:C89)</f>
        <v>85319.899573346906</v>
      </c>
      <c r="D100" s="503">
        <f t="shared" ref="D100:AX100" si="30">AVERAGE(D85:D89)</f>
        <v>580781.07136702188</v>
      </c>
      <c r="E100" s="503">
        <f t="shared" si="30"/>
        <v>957132.69372280431</v>
      </c>
      <c r="F100" s="504">
        <f t="shared" si="30"/>
        <v>1875756.2888250835</v>
      </c>
      <c r="G100" s="504">
        <f t="shared" si="30"/>
        <v>3443475.2219970496</v>
      </c>
      <c r="H100" s="504">
        <f t="shared" si="30"/>
        <v>3403021.1288923346</v>
      </c>
      <c r="I100" s="504">
        <f t="shared" si="30"/>
        <v>762551.5328194832</v>
      </c>
      <c r="J100" s="504">
        <f t="shared" si="30"/>
        <v>4153716.728312829</v>
      </c>
      <c r="K100" s="504">
        <f t="shared" si="30"/>
        <v>8493235.2812119815</v>
      </c>
      <c r="L100" s="504">
        <f t="shared" si="30"/>
        <v>8660961.8625074066</v>
      </c>
      <c r="M100" s="504">
        <f t="shared" si="30"/>
        <v>4822791.3151975302</v>
      </c>
      <c r="N100" s="504">
        <f t="shared" si="30"/>
        <v>912149.73663654679</v>
      </c>
      <c r="O100" s="504">
        <f t="shared" si="30"/>
        <v>77678.212235986313</v>
      </c>
      <c r="P100" s="504">
        <f t="shared" si="30"/>
        <v>7760774.5241936054</v>
      </c>
      <c r="Q100" s="504">
        <f t="shared" si="30"/>
        <v>10254877.523699338</v>
      </c>
      <c r="R100" s="504">
        <f t="shared" si="30"/>
        <v>9770147.9568039514</v>
      </c>
      <c r="S100" s="504">
        <f t="shared" si="30"/>
        <v>6748988.9844112489</v>
      </c>
      <c r="T100" s="504">
        <f t="shared" si="30"/>
        <v>955069.60007651988</v>
      </c>
      <c r="U100" s="504">
        <f t="shared" si="30"/>
        <v>2735415.1944284765</v>
      </c>
      <c r="V100" s="504">
        <f t="shared" si="30"/>
        <v>7686868.6264943732</v>
      </c>
      <c r="W100" s="504">
        <f t="shared" si="30"/>
        <v>12985131.632285137</v>
      </c>
      <c r="X100" s="504">
        <f t="shared" si="30"/>
        <v>9849448.7068983819</v>
      </c>
      <c r="Y100" s="504">
        <f t="shared" si="30"/>
        <v>4448155.8873996381</v>
      </c>
      <c r="Z100" s="504">
        <f t="shared" si="30"/>
        <v>848547.15185179375</v>
      </c>
      <c r="AA100" s="504">
        <f t="shared" si="30"/>
        <v>103430.43916311798</v>
      </c>
      <c r="AB100" s="503">
        <f t="shared" si="30"/>
        <v>74301.192911305727</v>
      </c>
      <c r="AC100" s="503">
        <f t="shared" si="30"/>
        <v>433170.90659663721</v>
      </c>
      <c r="AD100" s="503">
        <f t="shared" si="30"/>
        <v>987451.32675771881</v>
      </c>
      <c r="AE100" s="503">
        <f t="shared" si="30"/>
        <v>1751085.7392582092</v>
      </c>
      <c r="AF100" s="503">
        <f t="shared" si="30"/>
        <v>738762.06411821186</v>
      </c>
      <c r="AG100" s="503">
        <f t="shared" si="30"/>
        <v>429036.35293036455</v>
      </c>
      <c r="AH100" s="503">
        <f t="shared" si="30"/>
        <v>392983.8064102701</v>
      </c>
      <c r="AI100" s="503">
        <f t="shared" si="30"/>
        <v>269367.74970929511</v>
      </c>
      <c r="AJ100" s="503">
        <f t="shared" si="30"/>
        <v>85905.806715325598</v>
      </c>
      <c r="AK100" s="503">
        <f t="shared" si="30"/>
        <v>144759.09111858153</v>
      </c>
      <c r="AL100" s="503">
        <f t="shared" si="30"/>
        <v>254945.40715142959</v>
      </c>
      <c r="AM100" s="503">
        <f t="shared" si="30"/>
        <v>268666.55520868517</v>
      </c>
      <c r="AN100" s="503">
        <f t="shared" si="30"/>
        <v>142201.46502240698</v>
      </c>
      <c r="AO100" s="503">
        <f t="shared" si="30"/>
        <v>108840.26213356324</v>
      </c>
      <c r="AP100" s="503">
        <f t="shared" si="30"/>
        <v>131708.45492866659</v>
      </c>
      <c r="AQ100" s="503">
        <f t="shared" si="30"/>
        <v>96978.706589762354</v>
      </c>
      <c r="AR100" s="503">
        <f t="shared" si="30"/>
        <v>62125.302632513667</v>
      </c>
      <c r="AS100" s="503">
        <f t="shared" si="30"/>
        <v>45330.17819975673</v>
      </c>
      <c r="AT100" s="503">
        <f t="shared" si="30"/>
        <v>100258.90683222574</v>
      </c>
      <c r="AU100" s="503">
        <f t="shared" si="30"/>
        <v>76313.425385003662</v>
      </c>
      <c r="AV100" s="503">
        <f t="shared" si="30"/>
        <v>53662.026743966795</v>
      </c>
      <c r="AW100" s="503">
        <f t="shared" si="30"/>
        <v>19273.206009810358</v>
      </c>
      <c r="AX100" s="503">
        <f t="shared" si="30"/>
        <v>25410.882913453759</v>
      </c>
      <c r="AY100" s="503"/>
      <c r="AZ100" s="503"/>
    </row>
    <row r="101" spans="1:52" ht="13" thickBot="1">
      <c r="A101" s="503"/>
      <c r="B101" s="514"/>
      <c r="C101" s="515">
        <f>STDEV(C85:C89)</f>
        <v>9441.5670604723709</v>
      </c>
      <c r="D101" s="515">
        <f t="shared" ref="D101:AX101" si="31">STDEV(D85:D89)</f>
        <v>244493.85916931485</v>
      </c>
      <c r="E101" s="515">
        <f t="shared" si="31"/>
        <v>515711.20154709072</v>
      </c>
      <c r="F101" s="516">
        <f t="shared" si="31"/>
        <v>798986.99217157159</v>
      </c>
      <c r="G101" s="516">
        <f t="shared" si="31"/>
        <v>1767063.5842619743</v>
      </c>
      <c r="H101" s="516">
        <f t="shared" si="31"/>
        <v>2315009.0892678932</v>
      </c>
      <c r="I101" s="516">
        <f t="shared" si="31"/>
        <v>649726.02073263191</v>
      </c>
      <c r="J101" s="516">
        <f t="shared" si="31"/>
        <v>2072408.8609720536</v>
      </c>
      <c r="K101" s="516">
        <f t="shared" si="31"/>
        <v>4972313.572384513</v>
      </c>
      <c r="L101" s="516">
        <f t="shared" si="31"/>
        <v>5341884.6824508188</v>
      </c>
      <c r="M101" s="516">
        <f t="shared" si="31"/>
        <v>3517116.5580632109</v>
      </c>
      <c r="N101" s="516">
        <f t="shared" si="31"/>
        <v>815610.48521891737</v>
      </c>
      <c r="O101" s="516">
        <f t="shared" si="31"/>
        <v>58729.367982655327</v>
      </c>
      <c r="P101" s="516">
        <f t="shared" si="31"/>
        <v>5380960.5084206359</v>
      </c>
      <c r="Q101" s="516">
        <f t="shared" si="31"/>
        <v>6529445.7724112039</v>
      </c>
      <c r="R101" s="516">
        <f t="shared" si="31"/>
        <v>6539955.6308608027</v>
      </c>
      <c r="S101" s="516">
        <f t="shared" si="31"/>
        <v>5044590.7055064589</v>
      </c>
      <c r="T101" s="516">
        <f t="shared" si="31"/>
        <v>784631.56507904746</v>
      </c>
      <c r="U101" s="516">
        <f t="shared" si="31"/>
        <v>2078322.5386223281</v>
      </c>
      <c r="V101" s="516">
        <f t="shared" si="31"/>
        <v>5299871.9410017496</v>
      </c>
      <c r="W101" s="516">
        <f t="shared" si="31"/>
        <v>8923282.3169026133</v>
      </c>
      <c r="X101" s="516">
        <f t="shared" si="31"/>
        <v>7604030.9788868586</v>
      </c>
      <c r="Y101" s="516">
        <f t="shared" si="31"/>
        <v>3757804.2673908062</v>
      </c>
      <c r="Z101" s="516">
        <f t="shared" si="31"/>
        <v>696298.93816770136</v>
      </c>
      <c r="AA101" s="516">
        <f t="shared" si="31"/>
        <v>54126.150421579929</v>
      </c>
      <c r="AB101" s="515">
        <f t="shared" si="31"/>
        <v>64013.038793263404</v>
      </c>
      <c r="AC101" s="515">
        <f t="shared" si="31"/>
        <v>356577.14561568637</v>
      </c>
      <c r="AD101" s="515">
        <f t="shared" si="31"/>
        <v>982164.80179309763</v>
      </c>
      <c r="AE101" s="515">
        <f t="shared" si="31"/>
        <v>1381629.1591168714</v>
      </c>
      <c r="AF101" s="515">
        <f t="shared" si="31"/>
        <v>485734.34491535893</v>
      </c>
      <c r="AG101" s="515">
        <f t="shared" si="31"/>
        <v>151148.25618604172</v>
      </c>
      <c r="AH101" s="515">
        <f t="shared" si="31"/>
        <v>94769.502519088783</v>
      </c>
      <c r="AI101" s="515">
        <f t="shared" si="31"/>
        <v>90696.245825005521</v>
      </c>
      <c r="AJ101" s="515">
        <f t="shared" si="31"/>
        <v>37326.992740432826</v>
      </c>
      <c r="AK101" s="515">
        <f t="shared" si="31"/>
        <v>113813.92686941427</v>
      </c>
      <c r="AL101" s="515">
        <f t="shared" si="31"/>
        <v>222498.73907633539</v>
      </c>
      <c r="AM101" s="515">
        <f t="shared" si="31"/>
        <v>228472.03418890605</v>
      </c>
      <c r="AN101" s="515">
        <f t="shared" si="31"/>
        <v>96781.779903938819</v>
      </c>
      <c r="AO101" s="515">
        <f t="shared" si="31"/>
        <v>35630.139990942771</v>
      </c>
      <c r="AP101" s="515">
        <f t="shared" si="31"/>
        <v>36688.107009226725</v>
      </c>
      <c r="AQ101" s="515">
        <f t="shared" si="31"/>
        <v>24334.595497724084</v>
      </c>
      <c r="AR101" s="515">
        <f t="shared" si="31"/>
        <v>17130.947447210052</v>
      </c>
      <c r="AS101" s="515">
        <f t="shared" si="31"/>
        <v>18793.204821703344</v>
      </c>
      <c r="AT101" s="515">
        <f t="shared" si="31"/>
        <v>102553.38586435524</v>
      </c>
      <c r="AU101" s="515">
        <f t="shared" si="31"/>
        <v>70136.040119410289</v>
      </c>
      <c r="AV101" s="515">
        <f t="shared" si="31"/>
        <v>46426.781038318797</v>
      </c>
      <c r="AW101" s="515">
        <f t="shared" si="31"/>
        <v>9973.6100321023278</v>
      </c>
      <c r="AX101" s="515">
        <f t="shared" si="31"/>
        <v>6957.4956341692932</v>
      </c>
      <c r="AY101" s="503"/>
      <c r="AZ101" s="503"/>
    </row>
    <row r="102" spans="1:52">
      <c r="A102" s="503"/>
      <c r="B102" s="503"/>
      <c r="C102" s="503"/>
      <c r="D102" s="503"/>
      <c r="E102" s="503"/>
      <c r="F102" s="504"/>
      <c r="G102" s="504"/>
      <c r="H102" s="504"/>
      <c r="I102" s="504"/>
      <c r="J102" s="504"/>
      <c r="K102" s="504"/>
      <c r="L102" s="504"/>
      <c r="M102" s="504"/>
      <c r="N102" s="504"/>
      <c r="O102" s="504"/>
      <c r="P102" s="504"/>
      <c r="Q102" s="504"/>
      <c r="R102" s="504"/>
      <c r="S102" s="504"/>
      <c r="T102" s="504"/>
      <c r="U102" s="504"/>
      <c r="V102" s="504"/>
      <c r="W102" s="504"/>
      <c r="X102" s="504"/>
      <c r="Y102" s="504"/>
      <c r="Z102" s="504"/>
      <c r="AA102" s="504"/>
      <c r="AB102" s="503"/>
      <c r="AC102" s="503"/>
      <c r="AD102" s="503"/>
      <c r="AE102" s="503"/>
      <c r="AF102" s="503"/>
      <c r="AG102" s="503"/>
      <c r="AH102" s="503"/>
      <c r="AI102" s="503"/>
      <c r="AJ102" s="503"/>
      <c r="AK102" s="503"/>
      <c r="AL102" s="503"/>
      <c r="AM102" s="503"/>
      <c r="AN102" s="503"/>
      <c r="AO102" s="503"/>
      <c r="AP102" s="503"/>
      <c r="AQ102" s="503"/>
      <c r="AR102" s="503"/>
      <c r="AS102" s="503"/>
      <c r="AT102" s="503"/>
      <c r="AU102" s="503"/>
      <c r="AV102" s="503"/>
      <c r="AW102" s="503"/>
      <c r="AX102" s="503"/>
      <c r="AY102" s="503"/>
      <c r="AZ102" s="503"/>
    </row>
    <row r="103" spans="1:52">
      <c r="A103" s="503"/>
      <c r="B103" s="503" t="s">
        <v>1573</v>
      </c>
      <c r="C103" s="503">
        <v>124701.84699009448</v>
      </c>
      <c r="D103" s="503">
        <v>1257179.6178084728</v>
      </c>
      <c r="E103" s="503">
        <v>1160271.3529131233</v>
      </c>
      <c r="F103" s="504">
        <v>2742624.4373186915</v>
      </c>
      <c r="G103" s="504">
        <v>10789905.528686803</v>
      </c>
      <c r="H103" s="504">
        <v>11934333.39278475</v>
      </c>
      <c r="I103" s="504">
        <v>2851745.6997155347</v>
      </c>
      <c r="J103" s="504">
        <v>9706476.8356336132</v>
      </c>
      <c r="K103" s="504">
        <v>25493558.476614997</v>
      </c>
      <c r="L103" s="504">
        <v>30798111.211664103</v>
      </c>
      <c r="M103" s="504">
        <v>18540626.679806534</v>
      </c>
      <c r="N103" s="504">
        <v>3450554.2003129362</v>
      </c>
      <c r="O103" s="504">
        <v>245345.56003567204</v>
      </c>
      <c r="P103" s="504">
        <v>26009956.349808335</v>
      </c>
      <c r="Q103" s="504">
        <v>37483630.260226831</v>
      </c>
      <c r="R103" s="504">
        <v>36242912.253677025</v>
      </c>
      <c r="S103" s="504">
        <v>24930083.093631085</v>
      </c>
      <c r="T103" s="504">
        <v>2889963.0051861717</v>
      </c>
      <c r="U103" s="504">
        <v>6092585.7685866226</v>
      </c>
      <c r="V103" s="504">
        <v>28963569.759123802</v>
      </c>
      <c r="W103" s="504">
        <v>52680173.163537011</v>
      </c>
      <c r="X103" s="504">
        <v>35232745.042204082</v>
      </c>
      <c r="Y103" s="504">
        <v>13319337.983527867</v>
      </c>
      <c r="Z103" s="504">
        <v>1954705.0867622206</v>
      </c>
      <c r="AA103" s="504">
        <v>224448.8331252457</v>
      </c>
      <c r="AB103" s="503">
        <v>225959.4557333999</v>
      </c>
      <c r="AC103" s="503">
        <v>1429943.6572520216</v>
      </c>
      <c r="AD103" s="503">
        <v>2958640.9060069728</v>
      </c>
      <c r="AE103" s="503">
        <v>6196668.6525491262</v>
      </c>
      <c r="AF103" s="503">
        <v>2477629.6715066875</v>
      </c>
      <c r="AG103" s="503">
        <v>1204346.3235649508</v>
      </c>
      <c r="AH103" s="503">
        <v>1012394.5825925837</v>
      </c>
      <c r="AI103" s="503">
        <v>686314.84105666389</v>
      </c>
      <c r="AJ103" s="503">
        <v>184064.91019285034</v>
      </c>
      <c r="AK103" s="503">
        <v>476500.20965152641</v>
      </c>
      <c r="AL103" s="503">
        <v>925492.984306923</v>
      </c>
      <c r="AM103" s="503">
        <v>904657.30693258671</v>
      </c>
      <c r="AN103" s="503">
        <v>398903.15899748349</v>
      </c>
      <c r="AO103" s="503">
        <v>240055.58650187249</v>
      </c>
      <c r="AP103" s="503">
        <v>330161.61148746801</v>
      </c>
      <c r="AQ103" s="503">
        <v>232335.63102940656</v>
      </c>
      <c r="AR103" s="503">
        <v>130489.32328622698</v>
      </c>
      <c r="AS103" s="503">
        <v>81631.382840816572</v>
      </c>
      <c r="AT103" s="503">
        <v>381126.89512777061</v>
      </c>
      <c r="AU103" s="503">
        <v>266686.20287815295</v>
      </c>
      <c r="AV103" s="503">
        <v>164132.18734638279</v>
      </c>
      <c r="AW103" s="503">
        <v>44471.907700159412</v>
      </c>
      <c r="AX103" s="503">
        <v>56513.262967982278</v>
      </c>
      <c r="AY103" s="503"/>
      <c r="AZ103" s="503"/>
    </row>
    <row r="104" spans="1:52">
      <c r="A104" s="503"/>
      <c r="B104" s="503" t="s">
        <v>1577</v>
      </c>
      <c r="C104" s="503">
        <v>151168.616084034</v>
      </c>
      <c r="D104" s="503">
        <v>2066180.2986747748</v>
      </c>
      <c r="E104" s="503">
        <v>2614157.9813364279</v>
      </c>
      <c r="F104" s="504">
        <v>6383475.6111347917</v>
      </c>
      <c r="G104" s="504">
        <v>13376479.161103584</v>
      </c>
      <c r="H104" s="504">
        <v>14761313.949613819</v>
      </c>
      <c r="I104" s="504">
        <v>4138677.6998487394</v>
      </c>
      <c r="J104" s="504">
        <v>12579967.397697864</v>
      </c>
      <c r="K104" s="504">
        <v>27886392.519705206</v>
      </c>
      <c r="L104" s="504">
        <v>31788765.794615507</v>
      </c>
      <c r="M104" s="504">
        <v>22027104.617427833</v>
      </c>
      <c r="N104" s="504">
        <v>3873662.8776978035</v>
      </c>
      <c r="O104" s="504">
        <v>375658.52519768541</v>
      </c>
      <c r="P104" s="504">
        <v>27389040.37379941</v>
      </c>
      <c r="Q104" s="504">
        <v>31759286.525100108</v>
      </c>
      <c r="R104" s="504">
        <v>31910620.13053282</v>
      </c>
      <c r="S104" s="504">
        <v>22403422.154414155</v>
      </c>
      <c r="T104" s="504">
        <v>3323049.6206846535</v>
      </c>
      <c r="U104" s="504">
        <v>8609596.781104397</v>
      </c>
      <c r="V104" s="504">
        <v>26878917.212607712</v>
      </c>
      <c r="W104" s="504">
        <v>41408151.667420194</v>
      </c>
      <c r="X104" s="504">
        <v>29211162.996347889</v>
      </c>
      <c r="Y104" s="504">
        <v>10516637.779845458</v>
      </c>
      <c r="Z104" s="504">
        <v>1664613.9824738991</v>
      </c>
      <c r="AA104" s="504">
        <v>230639.80954593752</v>
      </c>
      <c r="AB104" s="503">
        <v>270282.4910235586</v>
      </c>
      <c r="AC104" s="503">
        <v>1418830.5752532785</v>
      </c>
      <c r="AD104" s="503">
        <v>3302013.573288775</v>
      </c>
      <c r="AE104" s="503">
        <v>5087069.0427251095</v>
      </c>
      <c r="AF104" s="503">
        <v>1906351.7464700164</v>
      </c>
      <c r="AG104" s="503">
        <v>779526.42768292641</v>
      </c>
      <c r="AH104" s="503">
        <v>639236.89606600755</v>
      </c>
      <c r="AI104" s="503">
        <v>460151.37865467841</v>
      </c>
      <c r="AJ104" s="503">
        <v>174386.1388801127</v>
      </c>
      <c r="AK104" s="503">
        <v>508182.26689013868</v>
      </c>
      <c r="AL104" s="503">
        <v>880026.80344057421</v>
      </c>
      <c r="AM104" s="503">
        <v>804936.84880064067</v>
      </c>
      <c r="AN104" s="503">
        <v>316674.36024214502</v>
      </c>
      <c r="AO104" s="503">
        <v>174785.20355760711</v>
      </c>
      <c r="AP104" s="503">
        <v>207596.37282901787</v>
      </c>
      <c r="AQ104" s="503">
        <v>140952.09888441025</v>
      </c>
      <c r="AR104" s="503">
        <v>73994.01610639834</v>
      </c>
      <c r="AS104" s="503">
        <v>72657.156056034582</v>
      </c>
      <c r="AT104" s="503">
        <v>442640.64528222766</v>
      </c>
      <c r="AU104" s="503">
        <v>303302.79053541919</v>
      </c>
      <c r="AV104" s="503">
        <v>173762.39819822827</v>
      </c>
      <c r="AW104" s="503">
        <v>51034.076406261731</v>
      </c>
      <c r="AX104" s="503">
        <v>48238.108351630421</v>
      </c>
      <c r="AY104" s="503"/>
      <c r="AZ104" s="503"/>
    </row>
    <row r="105" spans="1:52">
      <c r="A105" s="503"/>
      <c r="B105" s="503" t="s">
        <v>1562</v>
      </c>
      <c r="C105" s="503">
        <v>160724.20537243385</v>
      </c>
      <c r="D105" s="503">
        <v>2331044.9368308941</v>
      </c>
      <c r="E105" s="503">
        <v>2451768.4859443503</v>
      </c>
      <c r="F105" s="504">
        <v>6239280.9200927634</v>
      </c>
      <c r="G105" s="504">
        <v>12964739.129414568</v>
      </c>
      <c r="H105" s="504">
        <v>14072163.63936187</v>
      </c>
      <c r="I105" s="504">
        <v>3960979.8476687022</v>
      </c>
      <c r="J105" s="504">
        <v>12128844.666453816</v>
      </c>
      <c r="K105" s="504">
        <v>29478384.076794837</v>
      </c>
      <c r="L105" s="504">
        <v>32559348.732985113</v>
      </c>
      <c r="M105" s="504">
        <v>20221666.614246704</v>
      </c>
      <c r="N105" s="504">
        <v>3444983.9512246465</v>
      </c>
      <c r="O105" s="504">
        <v>335898.9562208181</v>
      </c>
      <c r="P105" s="504">
        <v>26695449.22454875</v>
      </c>
      <c r="Q105" s="504">
        <v>35845832.038313918</v>
      </c>
      <c r="R105" s="504">
        <v>33286907.777057998</v>
      </c>
      <c r="S105" s="504">
        <v>22469043.80107785</v>
      </c>
      <c r="T105" s="504">
        <v>3166333.9252716852</v>
      </c>
      <c r="U105" s="504">
        <v>10178051.55532757</v>
      </c>
      <c r="V105" s="504">
        <v>28726769.528159417</v>
      </c>
      <c r="W105" s="504">
        <v>40453176.5472387</v>
      </c>
      <c r="X105" s="504">
        <v>29477315.9692383</v>
      </c>
      <c r="Y105" s="504">
        <v>11669029.474942815</v>
      </c>
      <c r="Z105" s="504">
        <v>2123429.8109669113</v>
      </c>
      <c r="AA105" s="504">
        <v>262332.20026101853</v>
      </c>
      <c r="AB105" s="503">
        <v>228238.85436581814</v>
      </c>
      <c r="AC105" s="503">
        <v>1184074.9836303052</v>
      </c>
      <c r="AD105" s="503">
        <v>1909185.2526225948</v>
      </c>
      <c r="AE105" s="503">
        <v>5164709.7157685515</v>
      </c>
      <c r="AF105" s="503">
        <v>2080764.8218413042</v>
      </c>
      <c r="AG105" s="503">
        <v>1040133.2156612887</v>
      </c>
      <c r="AH105" s="503">
        <v>859913.26781498769</v>
      </c>
      <c r="AI105" s="503">
        <v>645568.22105244256</v>
      </c>
      <c r="AJ105" s="503">
        <v>196206.29838087983</v>
      </c>
      <c r="AK105" s="503">
        <v>463233.32884826866</v>
      </c>
      <c r="AL105" s="503">
        <v>811368.99955337949</v>
      </c>
      <c r="AM105" s="503">
        <v>762871.55993111467</v>
      </c>
      <c r="AN105" s="503">
        <v>354533.29199843243</v>
      </c>
      <c r="AO105" s="503">
        <v>237523.7863426829</v>
      </c>
      <c r="AP105" s="503">
        <v>272870.05745251011</v>
      </c>
      <c r="AQ105" s="503">
        <v>201279.31460569031</v>
      </c>
      <c r="AR105" s="503">
        <v>110856.93382675888</v>
      </c>
      <c r="AS105" s="503">
        <v>86822.346684616234</v>
      </c>
      <c r="AT105" s="503">
        <v>364840.11533948104</v>
      </c>
      <c r="AU105" s="503">
        <v>276251.84841628344</v>
      </c>
      <c r="AV105" s="503">
        <v>173387.46563199378</v>
      </c>
      <c r="AW105" s="503">
        <v>52809.254901208209</v>
      </c>
      <c r="AX105" s="503">
        <v>50590.759890139125</v>
      </c>
      <c r="AY105" s="503"/>
      <c r="AZ105" s="503"/>
    </row>
    <row r="106" spans="1:52">
      <c r="A106" s="503"/>
      <c r="B106" s="503" t="s">
        <v>1566</v>
      </c>
      <c r="C106" s="503">
        <v>94439.344562869315</v>
      </c>
      <c r="D106" s="503">
        <v>952745.55511926068</v>
      </c>
      <c r="E106" s="503">
        <v>1501133.6636294846</v>
      </c>
      <c r="F106" s="504">
        <v>2934040.8486491074</v>
      </c>
      <c r="G106" s="504">
        <v>5687704.9493246842</v>
      </c>
      <c r="H106" s="504">
        <v>4868959.7247367715</v>
      </c>
      <c r="I106" s="504">
        <v>1165676.2293667728</v>
      </c>
      <c r="J106" s="504">
        <v>7204404.7217179341</v>
      </c>
      <c r="K106" s="504">
        <v>13966002.814655969</v>
      </c>
      <c r="L106" s="504">
        <v>13707986.806291526</v>
      </c>
      <c r="M106" s="504">
        <v>6752869.7122542299</v>
      </c>
      <c r="N106" s="504">
        <v>1336918.4306435322</v>
      </c>
      <c r="O106" s="504">
        <v>122697.75174360431</v>
      </c>
      <c r="P106" s="504">
        <v>15070214.387978751</v>
      </c>
      <c r="Q106" s="504">
        <v>16953415.634575639</v>
      </c>
      <c r="R106" s="504">
        <v>15619299.041957673</v>
      </c>
      <c r="S106" s="504">
        <v>10333363.204629989</v>
      </c>
      <c r="T106" s="504">
        <v>1438015.1255295505</v>
      </c>
      <c r="U106" s="504">
        <v>6505690.3397952113</v>
      </c>
      <c r="V106" s="504">
        <v>14107507.179123361</v>
      </c>
      <c r="W106" s="504">
        <v>21315888.397129536</v>
      </c>
      <c r="X106" s="504">
        <v>15720117.437908879</v>
      </c>
      <c r="Y106" s="504">
        <v>6507130.5651963446</v>
      </c>
      <c r="Z106" s="504">
        <v>1122843.044033498</v>
      </c>
      <c r="AA106" s="504">
        <v>116506.99557821777</v>
      </c>
      <c r="AB106" s="503">
        <v>241822.08284611697</v>
      </c>
      <c r="AC106" s="503">
        <v>1294299.4383095501</v>
      </c>
      <c r="AD106" s="503">
        <v>2454613.3338712836</v>
      </c>
      <c r="AE106" s="503">
        <v>3803245.1448642504</v>
      </c>
      <c r="AF106" s="503">
        <v>1316779.8191726974</v>
      </c>
      <c r="AG106" s="503">
        <v>499753.80850648996</v>
      </c>
      <c r="AH106" s="503">
        <v>434686.13071413239</v>
      </c>
      <c r="AI106" s="503">
        <v>300195.9261205495</v>
      </c>
      <c r="AJ106" s="503">
        <v>100888.36336569056</v>
      </c>
      <c r="AK106" s="503">
        <v>431342.07395906548</v>
      </c>
      <c r="AL106" s="503">
        <v>786191.54094595753</v>
      </c>
      <c r="AM106" s="503">
        <v>693164.19984846562</v>
      </c>
      <c r="AN106" s="503">
        <v>268350.24273297825</v>
      </c>
      <c r="AO106" s="503">
        <v>130920.99808769466</v>
      </c>
      <c r="AP106" s="503">
        <v>163660.43570137242</v>
      </c>
      <c r="AQ106" s="503">
        <v>111745.29097062229</v>
      </c>
      <c r="AR106" s="503">
        <v>66542.816665145801</v>
      </c>
      <c r="AS106" s="503">
        <v>53522.632989138248</v>
      </c>
      <c r="AT106" s="503">
        <v>338277.73786253034</v>
      </c>
      <c r="AU106" s="503">
        <v>212494.46017353405</v>
      </c>
      <c r="AV106" s="503">
        <v>113744.31069972579</v>
      </c>
      <c r="AW106" s="503">
        <v>34094.192690822303</v>
      </c>
      <c r="AX106" s="503">
        <v>39030.949920745443</v>
      </c>
      <c r="AY106" s="503"/>
      <c r="AZ106" s="503"/>
    </row>
    <row r="107" spans="1:52">
      <c r="A107" s="503"/>
      <c r="B107" s="503" t="s">
        <v>1571</v>
      </c>
      <c r="C107" s="503">
        <v>62722.755685995857</v>
      </c>
      <c r="D107" s="503">
        <v>836018.68317161174</v>
      </c>
      <c r="E107" s="503">
        <v>434660.51399024343</v>
      </c>
      <c r="F107" s="504">
        <v>2143297.9400972654</v>
      </c>
      <c r="G107" s="504">
        <v>6175537.7418979676</v>
      </c>
      <c r="H107" s="504">
        <v>7863077.6003893558</v>
      </c>
      <c r="I107" s="504">
        <v>1674479.7343506836</v>
      </c>
      <c r="J107" s="504">
        <v>3688258.8260702114</v>
      </c>
      <c r="K107" s="504">
        <v>11201225.815384904</v>
      </c>
      <c r="L107" s="504">
        <v>14418540.032554165</v>
      </c>
      <c r="M107" s="504">
        <v>8821028.3466239925</v>
      </c>
      <c r="N107" s="504">
        <v>1655852.3477353205</v>
      </c>
      <c r="O107" s="504">
        <v>163577.28282041659</v>
      </c>
      <c r="P107" s="504">
        <v>10779634.911665576</v>
      </c>
      <c r="Q107" s="504">
        <v>15452986.786673721</v>
      </c>
      <c r="R107" s="504">
        <v>13178681.735182369</v>
      </c>
      <c r="S107" s="504">
        <v>7784874.8684149617</v>
      </c>
      <c r="T107" s="504">
        <v>828443.1618754419</v>
      </c>
      <c r="U107" s="504">
        <v>2683499.0564817223</v>
      </c>
      <c r="V107" s="504">
        <v>11157984.551175365</v>
      </c>
      <c r="W107" s="504">
        <v>15585600.427190186</v>
      </c>
      <c r="X107" s="504">
        <v>7888110.7430196386</v>
      </c>
      <c r="Y107" s="504">
        <v>2071326.9989822335</v>
      </c>
      <c r="Z107" s="504">
        <v>806898.86937309371</v>
      </c>
      <c r="AA107" s="504">
        <v>367812.58245857427</v>
      </c>
      <c r="AB107" s="503">
        <v>76210.729871534786</v>
      </c>
      <c r="AC107" s="503">
        <v>421319.89752186771</v>
      </c>
      <c r="AD107" s="503">
        <v>1064083.8360041562</v>
      </c>
      <c r="AE107" s="503">
        <v>1366765.3547258819</v>
      </c>
      <c r="AF107" s="503">
        <v>472125.13893073471</v>
      </c>
      <c r="AG107" s="503">
        <v>393961.09429353738</v>
      </c>
      <c r="AH107" s="503">
        <v>615621.63577899314</v>
      </c>
      <c r="AI107" s="503">
        <v>585967.12815327733</v>
      </c>
      <c r="AJ107" s="503">
        <v>304405.27887816215</v>
      </c>
      <c r="AK107" s="503">
        <v>140148.85489222957</v>
      </c>
      <c r="AL107" s="503">
        <v>219785.00324566057</v>
      </c>
      <c r="AM107" s="503">
        <v>170733.21029291133</v>
      </c>
      <c r="AN107" s="503">
        <v>74974.561678814644</v>
      </c>
      <c r="AO107" s="503">
        <v>96130.897027943691</v>
      </c>
      <c r="AP107" s="503">
        <v>200909.88128627912</v>
      </c>
      <c r="AQ107" s="503">
        <v>236152.59637248144</v>
      </c>
      <c r="AR107" s="503">
        <v>176284.39870867645</v>
      </c>
      <c r="AS107" s="503">
        <v>115271.39926417315</v>
      </c>
      <c r="AT107" s="503">
        <v>94488.335223547838</v>
      </c>
      <c r="AU107" s="503">
        <v>57662.507996216373</v>
      </c>
      <c r="AV107" s="503">
        <v>28782.696945204432</v>
      </c>
      <c r="AW107" s="503">
        <v>13961.610943580667</v>
      </c>
      <c r="AX107" s="503">
        <v>32205.972219248331</v>
      </c>
      <c r="AY107" s="503"/>
      <c r="AZ107" s="503"/>
    </row>
    <row r="108" spans="1:52">
      <c r="A108" s="503"/>
      <c r="B108" s="503"/>
      <c r="C108" s="503"/>
      <c r="D108" s="503"/>
      <c r="E108" s="503"/>
      <c r="F108" s="504"/>
      <c r="G108" s="504"/>
      <c r="H108" s="504"/>
      <c r="I108" s="504"/>
      <c r="J108" s="504"/>
      <c r="K108" s="504"/>
      <c r="L108" s="504"/>
      <c r="M108" s="504"/>
      <c r="N108" s="504"/>
      <c r="O108" s="504"/>
      <c r="P108" s="504"/>
      <c r="Q108" s="504"/>
      <c r="R108" s="504"/>
      <c r="S108" s="504"/>
      <c r="T108" s="504"/>
      <c r="U108" s="504"/>
      <c r="V108" s="504"/>
      <c r="W108" s="504"/>
      <c r="X108" s="504"/>
      <c r="Y108" s="504"/>
      <c r="Z108" s="504"/>
      <c r="AA108" s="504"/>
      <c r="AB108" s="503"/>
      <c r="AC108" s="503"/>
      <c r="AD108" s="503"/>
      <c r="AE108" s="503"/>
      <c r="AF108" s="503"/>
      <c r="AG108" s="503"/>
      <c r="AH108" s="503"/>
      <c r="AI108" s="503"/>
      <c r="AJ108" s="503"/>
      <c r="AK108" s="503"/>
      <c r="AL108" s="503"/>
      <c r="AM108" s="503"/>
      <c r="AN108" s="503"/>
      <c r="AO108" s="503"/>
      <c r="AP108" s="503"/>
      <c r="AQ108" s="503"/>
      <c r="AR108" s="503"/>
      <c r="AS108" s="503"/>
      <c r="AT108" s="503"/>
      <c r="AU108" s="503"/>
      <c r="AV108" s="503"/>
      <c r="AW108" s="503"/>
      <c r="AX108" s="503"/>
      <c r="AY108" s="503"/>
      <c r="AZ108" s="503"/>
    </row>
    <row r="109" spans="1:52">
      <c r="A109" s="503"/>
      <c r="B109" s="505">
        <f>SUM(C103:AX103)</f>
        <v>406128666.09119177</v>
      </c>
      <c r="C109" s="494">
        <f>(C103*100)/$B109</f>
        <v>3.070500986554198E-2</v>
      </c>
      <c r="D109" s="494">
        <f t="shared" ref="D109:AX109" si="32">(D103*100)/$B109</f>
        <v>0.30955205154767057</v>
      </c>
      <c r="E109" s="494">
        <f t="shared" si="32"/>
        <v>0.28569058276043907</v>
      </c>
      <c r="F109" s="495">
        <f t="shared" si="32"/>
        <v>0.67530924711994234</v>
      </c>
      <c r="G109" s="495">
        <f t="shared" si="32"/>
        <v>2.6567702379974447</v>
      </c>
      <c r="H109" s="495">
        <f t="shared" si="32"/>
        <v>2.9385597199152218</v>
      </c>
      <c r="I109" s="495">
        <f t="shared" si="32"/>
        <v>0.70217789036226419</v>
      </c>
      <c r="J109" s="495">
        <f t="shared" si="32"/>
        <v>2.3900004225395235</v>
      </c>
      <c r="K109" s="495">
        <f t="shared" si="32"/>
        <v>6.2772122741246479</v>
      </c>
      <c r="L109" s="495">
        <f t="shared" si="32"/>
        <v>7.5833384301783626</v>
      </c>
      <c r="M109" s="495">
        <f t="shared" si="32"/>
        <v>4.5652100498720865</v>
      </c>
      <c r="N109" s="495">
        <f t="shared" si="32"/>
        <v>0.84962094242767683</v>
      </c>
      <c r="O109" s="495">
        <f t="shared" si="32"/>
        <v>6.0410796016202008E-2</v>
      </c>
      <c r="P109" s="495">
        <f t="shared" si="32"/>
        <v>6.4043635727915058</v>
      </c>
      <c r="Q109" s="495">
        <f t="shared" si="32"/>
        <v>9.2294963123362219</v>
      </c>
      <c r="R109" s="495">
        <f t="shared" si="32"/>
        <v>8.9239975603049579</v>
      </c>
      <c r="S109" s="495">
        <f t="shared" si="32"/>
        <v>6.1384692032631127</v>
      </c>
      <c r="T109" s="495">
        <f t="shared" si="32"/>
        <v>0.71158803760413747</v>
      </c>
      <c r="U109" s="495">
        <f t="shared" si="32"/>
        <v>1.5001614703106425</v>
      </c>
      <c r="V109" s="495">
        <f t="shared" si="32"/>
        <v>7.131624083048683</v>
      </c>
      <c r="W109" s="495">
        <f t="shared" si="32"/>
        <v>12.971301353967524</v>
      </c>
      <c r="X109" s="495">
        <f t="shared" si="32"/>
        <v>8.6752667279814606</v>
      </c>
      <c r="Y109" s="495">
        <f t="shared" si="32"/>
        <v>3.2795857804672068</v>
      </c>
      <c r="Z109" s="495">
        <f t="shared" si="32"/>
        <v>0.48130192472631639</v>
      </c>
      <c r="AA109" s="495">
        <f t="shared" si="32"/>
        <v>5.526544956441172E-2</v>
      </c>
      <c r="AB109" s="494">
        <f t="shared" si="32"/>
        <v>5.5637406221077532E-2</v>
      </c>
      <c r="AC109" s="494">
        <f t="shared" si="32"/>
        <v>0.35209128944641976</v>
      </c>
      <c r="AD109" s="494">
        <f t="shared" si="32"/>
        <v>0.72849841762773826</v>
      </c>
      <c r="AE109" s="494">
        <f t="shared" si="32"/>
        <v>1.5257895267993054</v>
      </c>
      <c r="AF109" s="494">
        <f t="shared" si="32"/>
        <v>0.61006027852029598</v>
      </c>
      <c r="AG109" s="494">
        <f t="shared" si="32"/>
        <v>0.29654304759037325</v>
      </c>
      <c r="AH109" s="494">
        <f t="shared" si="32"/>
        <v>0.24927927209286468</v>
      </c>
      <c r="AI109" s="494">
        <f t="shared" si="32"/>
        <v>0.16898950957147146</v>
      </c>
      <c r="AJ109" s="494">
        <f t="shared" si="32"/>
        <v>4.5321821767567765E-2</v>
      </c>
      <c r="AK109" s="494">
        <f t="shared" si="32"/>
        <v>0.1173274012488775</v>
      </c>
      <c r="AL109" s="494">
        <f t="shared" si="32"/>
        <v>0.22788171867166687</v>
      </c>
      <c r="AM109" s="494">
        <f t="shared" si="32"/>
        <v>0.22275140428758994</v>
      </c>
      <c r="AN109" s="494">
        <f t="shared" si="32"/>
        <v>9.8220882272790397E-2</v>
      </c>
      <c r="AO109" s="494">
        <f t="shared" si="32"/>
        <v>5.9108259658768002E-2</v>
      </c>
      <c r="AP109" s="494">
        <f t="shared" si="32"/>
        <v>8.1294830691250389E-2</v>
      </c>
      <c r="AQ109" s="494">
        <f t="shared" si="32"/>
        <v>5.720739519953958E-2</v>
      </c>
      <c r="AR109" s="494">
        <f t="shared" si="32"/>
        <v>3.2130045027879667E-2</v>
      </c>
      <c r="AS109" s="494">
        <f t="shared" si="32"/>
        <v>2.0099882046367822E-2</v>
      </c>
      <c r="AT109" s="494">
        <f t="shared" si="32"/>
        <v>9.3843879279920786E-2</v>
      </c>
      <c r="AU109" s="494">
        <f t="shared" si="32"/>
        <v>6.5665446727730239E-2</v>
      </c>
      <c r="AV109" s="494">
        <f t="shared" si="32"/>
        <v>4.0413839516939859E-2</v>
      </c>
      <c r="AW109" s="494">
        <f t="shared" si="32"/>
        <v>1.0950201601916405E-2</v>
      </c>
      <c r="AX109" s="494">
        <f t="shared" si="32"/>
        <v>1.3915113038411538E-2</v>
      </c>
      <c r="AY109" s="503"/>
      <c r="AZ109" s="503"/>
    </row>
    <row r="110" spans="1:52">
      <c r="A110" s="503"/>
      <c r="B110" s="505">
        <f>SUM(C104:AX104)</f>
        <v>395564775.49963999</v>
      </c>
      <c r="C110" s="494">
        <f t="shared" ref="C110:AX113" si="33">(C104*100)/$B110</f>
        <v>3.821589419661852E-2</v>
      </c>
      <c r="D110" s="494">
        <f t="shared" si="33"/>
        <v>0.52233677684393698</v>
      </c>
      <c r="E110" s="494">
        <f t="shared" si="33"/>
        <v>0.66086723167766159</v>
      </c>
      <c r="F110" s="495">
        <f t="shared" si="33"/>
        <v>1.6137623991094225</v>
      </c>
      <c r="G110" s="495">
        <f t="shared" si="33"/>
        <v>3.3816153483857816</v>
      </c>
      <c r="H110" s="495">
        <f t="shared" si="33"/>
        <v>3.7317058706677622</v>
      </c>
      <c r="I110" s="495">
        <f t="shared" si="33"/>
        <v>1.0462705367587783</v>
      </c>
      <c r="J110" s="495">
        <f t="shared" si="33"/>
        <v>3.1802547084249451</v>
      </c>
      <c r="K110" s="495">
        <f t="shared" si="33"/>
        <v>7.0497663712553154</v>
      </c>
      <c r="L110" s="495">
        <f t="shared" si="33"/>
        <v>8.0362984177402925</v>
      </c>
      <c r="M110" s="495">
        <f t="shared" si="33"/>
        <v>5.5685202479430282</v>
      </c>
      <c r="N110" s="495">
        <f t="shared" si="33"/>
        <v>0.97927396917608733</v>
      </c>
      <c r="O110" s="495">
        <f t="shared" si="33"/>
        <v>9.4967638289630091E-2</v>
      </c>
      <c r="P110" s="495">
        <f t="shared" si="33"/>
        <v>6.9240342088610305</v>
      </c>
      <c r="Q110" s="495">
        <f t="shared" si="33"/>
        <v>8.0288459671326358</v>
      </c>
      <c r="R110" s="495">
        <f t="shared" si="33"/>
        <v>8.0671035711474417</v>
      </c>
      <c r="S110" s="495">
        <f t="shared" si="33"/>
        <v>5.6636544864532672</v>
      </c>
      <c r="T110" s="495">
        <f t="shared" si="33"/>
        <v>0.84007723298599879</v>
      </c>
      <c r="U110" s="495">
        <f t="shared" si="33"/>
        <v>2.1765327234280578</v>
      </c>
      <c r="V110" s="495">
        <f t="shared" si="33"/>
        <v>6.7950734942606577</v>
      </c>
      <c r="W110" s="495">
        <f t="shared" si="33"/>
        <v>10.468108950074569</v>
      </c>
      <c r="X110" s="495">
        <f t="shared" si="33"/>
        <v>7.3846724495251408</v>
      </c>
      <c r="Y110" s="495">
        <f t="shared" si="33"/>
        <v>2.6586385925192242</v>
      </c>
      <c r="Z110" s="495">
        <f t="shared" si="33"/>
        <v>0.42081956877260274</v>
      </c>
      <c r="AA110" s="495">
        <f t="shared" si="33"/>
        <v>5.8306457963709014E-2</v>
      </c>
      <c r="AB110" s="494">
        <f t="shared" si="33"/>
        <v>6.8328250583526637E-2</v>
      </c>
      <c r="AC110" s="494">
        <f t="shared" si="33"/>
        <v>0.3586847624288958</v>
      </c>
      <c r="AD110" s="494">
        <f t="shared" si="33"/>
        <v>0.83475925507218984</v>
      </c>
      <c r="AE110" s="494">
        <f t="shared" si="33"/>
        <v>1.2860268046616652</v>
      </c>
      <c r="AF110" s="494">
        <f t="shared" si="33"/>
        <v>0.48193162398297307</v>
      </c>
      <c r="AG110" s="494">
        <f t="shared" si="33"/>
        <v>0.19706669449985842</v>
      </c>
      <c r="AH110" s="494">
        <f t="shared" si="33"/>
        <v>0.16160106654051387</v>
      </c>
      <c r="AI110" s="494">
        <f t="shared" si="33"/>
        <v>0.11632769325161946</v>
      </c>
      <c r="AJ110" s="494">
        <f t="shared" si="33"/>
        <v>4.4085355845915407E-2</v>
      </c>
      <c r="AK110" s="494">
        <f t="shared" si="33"/>
        <v>0.12847005051151256</v>
      </c>
      <c r="AL110" s="494">
        <f t="shared" si="33"/>
        <v>0.22247350066218805</v>
      </c>
      <c r="AM110" s="494">
        <f t="shared" si="33"/>
        <v>0.20349052763455003</v>
      </c>
      <c r="AN110" s="494">
        <f t="shared" si="33"/>
        <v>8.0056258761198332E-2</v>
      </c>
      <c r="AO110" s="494">
        <f t="shared" si="33"/>
        <v>4.418624063197614E-2</v>
      </c>
      <c r="AP110" s="494">
        <f t="shared" si="33"/>
        <v>5.2481005814231506E-2</v>
      </c>
      <c r="AQ110" s="494">
        <f t="shared" si="33"/>
        <v>3.5633127016017264E-2</v>
      </c>
      <c r="AR110" s="494">
        <f t="shared" si="33"/>
        <v>1.8705916373098718E-2</v>
      </c>
      <c r="AS110" s="494">
        <f t="shared" si="33"/>
        <v>1.8367954013160281E-2</v>
      </c>
      <c r="AT110" s="494">
        <f t="shared" si="33"/>
        <v>0.11190092563806418</v>
      </c>
      <c r="AU110" s="494">
        <f t="shared" si="33"/>
        <v>7.6675884538079969E-2</v>
      </c>
      <c r="AV110" s="494">
        <f t="shared" si="33"/>
        <v>4.392767227029961E-2</v>
      </c>
      <c r="AW110" s="494">
        <f t="shared" si="33"/>
        <v>1.2901572527988701E-2</v>
      </c>
      <c r="AX110" s="494">
        <f t="shared" si="33"/>
        <v>1.219474314685897E-2</v>
      </c>
      <c r="AY110" s="503"/>
      <c r="AZ110" s="503"/>
    </row>
    <row r="111" spans="1:52">
      <c r="A111" s="503"/>
      <c r="B111" s="505">
        <f>SUM(C105:AX105)</f>
        <v>402231533.7095772</v>
      </c>
      <c r="C111" s="494">
        <f t="shared" si="33"/>
        <v>3.995813154929851E-2</v>
      </c>
      <c r="D111" s="494">
        <f t="shared" si="33"/>
        <v>0.57952814274227837</v>
      </c>
      <c r="E111" s="494">
        <f t="shared" si="33"/>
        <v>0.60954158997255503</v>
      </c>
      <c r="F111" s="495">
        <f t="shared" si="33"/>
        <v>1.5511665290264649</v>
      </c>
      <c r="G111" s="495">
        <f t="shared" si="33"/>
        <v>3.2232030666137392</v>
      </c>
      <c r="H111" s="495">
        <f t="shared" si="33"/>
        <v>3.4985232285448755</v>
      </c>
      <c r="I111" s="495">
        <f t="shared" si="33"/>
        <v>0.9847511981814544</v>
      </c>
      <c r="J111" s="495">
        <f t="shared" si="33"/>
        <v>3.0153888121589176</v>
      </c>
      <c r="K111" s="495">
        <f t="shared" si="33"/>
        <v>7.3287103586659832</v>
      </c>
      <c r="L111" s="495">
        <f t="shared" si="33"/>
        <v>8.0946783144291974</v>
      </c>
      <c r="M111" s="495">
        <f t="shared" si="33"/>
        <v>5.0273697906657242</v>
      </c>
      <c r="N111" s="495">
        <f t="shared" si="33"/>
        <v>0.85646789535701207</v>
      </c>
      <c r="O111" s="495">
        <f t="shared" si="33"/>
        <v>8.350885698169723E-2</v>
      </c>
      <c r="P111" s="495">
        <f t="shared" si="33"/>
        <v>6.6368364952270591</v>
      </c>
      <c r="Q111" s="495">
        <f t="shared" si="33"/>
        <v>8.9117408840937973</v>
      </c>
      <c r="R111" s="495">
        <f t="shared" si="33"/>
        <v>8.2755589722341618</v>
      </c>
      <c r="S111" s="495">
        <f t="shared" si="33"/>
        <v>5.58609704064156</v>
      </c>
      <c r="T111" s="495">
        <f t="shared" si="33"/>
        <v>0.7871918683426421</v>
      </c>
      <c r="U111" s="495">
        <f t="shared" si="33"/>
        <v>2.5303962276305314</v>
      </c>
      <c r="V111" s="495">
        <f t="shared" si="33"/>
        <v>7.1418491890049021</v>
      </c>
      <c r="W111" s="495">
        <f t="shared" si="33"/>
        <v>10.057186758621233</v>
      </c>
      <c r="X111" s="495">
        <f t="shared" si="33"/>
        <v>7.3284448132109343</v>
      </c>
      <c r="Y111" s="495">
        <f t="shared" si="33"/>
        <v>2.901072764565543</v>
      </c>
      <c r="Z111" s="495">
        <f t="shared" si="33"/>
        <v>0.52791231741171463</v>
      </c>
      <c r="AA111" s="495">
        <f t="shared" si="33"/>
        <v>6.5219202940570528E-2</v>
      </c>
      <c r="AB111" s="494">
        <f t="shared" si="33"/>
        <v>5.6743152944993415E-2</v>
      </c>
      <c r="AC111" s="494">
        <f t="shared" si="33"/>
        <v>0.294376468376356</v>
      </c>
      <c r="AD111" s="494">
        <f t="shared" si="33"/>
        <v>0.47464832879092017</v>
      </c>
      <c r="AE111" s="494">
        <f t="shared" si="33"/>
        <v>1.2840141269226348</v>
      </c>
      <c r="AF111" s="494">
        <f t="shared" si="33"/>
        <v>0.5173052452281568</v>
      </c>
      <c r="AG111" s="494">
        <f t="shared" si="33"/>
        <v>0.25859066942580761</v>
      </c>
      <c r="AH111" s="494">
        <f t="shared" si="33"/>
        <v>0.21378564228528885</v>
      </c>
      <c r="AI111" s="494">
        <f t="shared" si="33"/>
        <v>0.1604966709344478</v>
      </c>
      <c r="AJ111" s="494">
        <f t="shared" si="33"/>
        <v>4.8779442171370493E-2</v>
      </c>
      <c r="AK111" s="494">
        <f t="shared" si="33"/>
        <v>0.1151658410707144</v>
      </c>
      <c r="AL111" s="494">
        <f t="shared" si="33"/>
        <v>0.20171690470673323</v>
      </c>
      <c r="AM111" s="494">
        <f t="shared" si="33"/>
        <v>0.18965980933805401</v>
      </c>
      <c r="AN111" s="494">
        <f t="shared" si="33"/>
        <v>8.8141595644864512E-2</v>
      </c>
      <c r="AO111" s="494">
        <f t="shared" si="33"/>
        <v>5.9051508008862864E-2</v>
      </c>
      <c r="AP111" s="494">
        <f t="shared" si="33"/>
        <v>6.7839051537299452E-2</v>
      </c>
      <c r="AQ111" s="494">
        <f t="shared" si="33"/>
        <v>5.0040660101756167E-2</v>
      </c>
      <c r="AR111" s="494">
        <f t="shared" si="33"/>
        <v>2.7560478116765652E-2</v>
      </c>
      <c r="AS111" s="494">
        <f t="shared" si="33"/>
        <v>2.1585166603895475E-2</v>
      </c>
      <c r="AT111" s="494">
        <f t="shared" si="33"/>
        <v>9.0704006216207334E-2</v>
      </c>
      <c r="AU111" s="494">
        <f t="shared" si="33"/>
        <v>6.8679808832627545E-2</v>
      </c>
      <c r="AV111" s="494">
        <f t="shared" si="33"/>
        <v>4.3106383040864359E-2</v>
      </c>
      <c r="AW111" s="494">
        <f t="shared" si="33"/>
        <v>1.3129068826149771E-2</v>
      </c>
      <c r="AX111" s="494">
        <f t="shared" si="33"/>
        <v>1.2577522061377494E-2</v>
      </c>
      <c r="AY111" s="503"/>
      <c r="AZ111" s="503"/>
    </row>
    <row r="112" spans="1:52">
      <c r="A112" s="503"/>
      <c r="B112" s="505">
        <f>SUM(C106:AX106)</f>
        <v>198994937.83715096</v>
      </c>
      <c r="C112" s="494">
        <f t="shared" si="33"/>
        <v>4.7458164307754638E-2</v>
      </c>
      <c r="D112" s="494">
        <f t="shared" si="33"/>
        <v>0.47877878978959121</v>
      </c>
      <c r="E112" s="494">
        <f t="shared" si="33"/>
        <v>0.75435771379166883</v>
      </c>
      <c r="F112" s="495">
        <f t="shared" si="33"/>
        <v>1.4744298928097368</v>
      </c>
      <c r="G112" s="495">
        <f t="shared" si="33"/>
        <v>2.8582158979236252</v>
      </c>
      <c r="H112" s="495">
        <f t="shared" si="33"/>
        <v>2.4467756706059136</v>
      </c>
      <c r="I112" s="495">
        <f t="shared" si="33"/>
        <v>0.58578185055175269</v>
      </c>
      <c r="J112" s="495">
        <f t="shared" si="33"/>
        <v>3.6203959759085502</v>
      </c>
      <c r="K112" s="495">
        <f t="shared" si="33"/>
        <v>7.0182703974536054</v>
      </c>
      <c r="L112" s="495">
        <f t="shared" si="33"/>
        <v>6.8886108135622832</v>
      </c>
      <c r="M112" s="495">
        <f t="shared" si="33"/>
        <v>3.3934881890214177</v>
      </c>
      <c r="N112" s="495">
        <f t="shared" si="33"/>
        <v>0.67183539700774175</v>
      </c>
      <c r="O112" s="495">
        <f t="shared" si="33"/>
        <v>6.1658730155243931E-2</v>
      </c>
      <c r="P112" s="495">
        <f t="shared" si="33"/>
        <v>7.5731647004566405</v>
      </c>
      <c r="Q112" s="495">
        <f t="shared" si="33"/>
        <v>8.519521058595771</v>
      </c>
      <c r="R112" s="495">
        <f t="shared" si="33"/>
        <v>7.8490936562114184</v>
      </c>
      <c r="S112" s="495">
        <f t="shared" si="33"/>
        <v>5.1927769203286855</v>
      </c>
      <c r="T112" s="495">
        <f t="shared" si="33"/>
        <v>0.7226390485904528</v>
      </c>
      <c r="U112" s="495">
        <f t="shared" si="33"/>
        <v>3.2692742893385525</v>
      </c>
      <c r="V112" s="495">
        <f t="shared" si="33"/>
        <v>7.0893799271760107</v>
      </c>
      <c r="W112" s="495">
        <f t="shared" si="33"/>
        <v>10.711774193257899</v>
      </c>
      <c r="X112" s="495">
        <f t="shared" si="33"/>
        <v>7.8997574555256058</v>
      </c>
      <c r="Y112" s="495">
        <f t="shared" si="33"/>
        <v>3.2699980391066559</v>
      </c>
      <c r="Z112" s="495">
        <f t="shared" si="33"/>
        <v>0.56425708926946938</v>
      </c>
      <c r="AA112" s="495">
        <f t="shared" si="33"/>
        <v>5.8547718270884945E-2</v>
      </c>
      <c r="AB112" s="494">
        <f t="shared" si="33"/>
        <v>0.12152172586621975</v>
      </c>
      <c r="AC112" s="494">
        <f t="shared" si="33"/>
        <v>0.65041827313655076</v>
      </c>
      <c r="AD112" s="494">
        <f t="shared" si="33"/>
        <v>1.2335054150372584</v>
      </c>
      <c r="AE112" s="494">
        <f t="shared" si="33"/>
        <v>1.9112270825585851</v>
      </c>
      <c r="AF112" s="494">
        <f t="shared" si="33"/>
        <v>0.66171523430927381</v>
      </c>
      <c r="AG112" s="494">
        <f t="shared" si="33"/>
        <v>0.25113895556251153</v>
      </c>
      <c r="AH112" s="494">
        <f t="shared" si="33"/>
        <v>0.21844079826284885</v>
      </c>
      <c r="AI112" s="494">
        <f t="shared" si="33"/>
        <v>0.15085606165832074</v>
      </c>
      <c r="AJ112" s="494">
        <f t="shared" si="33"/>
        <v>5.0698959713363828E-2</v>
      </c>
      <c r="AK112" s="494">
        <f t="shared" si="33"/>
        <v>0.21676032498477804</v>
      </c>
      <c r="AL112" s="494">
        <f t="shared" si="33"/>
        <v>0.3950811761801416</v>
      </c>
      <c r="AM112" s="494">
        <f t="shared" si="33"/>
        <v>0.34833257940245793</v>
      </c>
      <c r="AN112" s="494">
        <f t="shared" si="33"/>
        <v>0.13485279859359273</v>
      </c>
      <c r="AO112" s="494">
        <f t="shared" si="33"/>
        <v>6.5791119870011405E-2</v>
      </c>
      <c r="AP112" s="494">
        <f t="shared" si="33"/>
        <v>8.2243517086502571E-2</v>
      </c>
      <c r="AQ112" s="494">
        <f t="shared" si="33"/>
        <v>5.6154841015136729E-2</v>
      </c>
      <c r="AR112" s="494">
        <f t="shared" si="33"/>
        <v>3.3439451972191184E-2</v>
      </c>
      <c r="AS112" s="494">
        <f t="shared" si="33"/>
        <v>2.6896479664693235E-2</v>
      </c>
      <c r="AT112" s="494">
        <f t="shared" si="33"/>
        <v>0.16999313728239787</v>
      </c>
      <c r="AU112" s="494">
        <f t="shared" si="33"/>
        <v>0.10678385213368118</v>
      </c>
      <c r="AV112" s="494">
        <f t="shared" si="33"/>
        <v>5.7159399096277173E-2</v>
      </c>
      <c r="AW112" s="494">
        <f t="shared" si="33"/>
        <v>1.7133195980454312E-2</v>
      </c>
      <c r="AX112" s="494">
        <f t="shared" si="33"/>
        <v>1.9614041615815734E-2</v>
      </c>
      <c r="AY112" s="503"/>
      <c r="AZ112" s="503"/>
    </row>
    <row r="113" spans="1:52">
      <c r="A113" s="503"/>
      <c r="B113" s="505">
        <f>SUM(C107:AX107)</f>
        <v>154682084.33352014</v>
      </c>
      <c r="C113" s="494">
        <f>(C107*100)/$B113</f>
        <v>4.0549463731530296E-2</v>
      </c>
      <c r="D113" s="494">
        <f t="shared" si="33"/>
        <v>0.5404754446992176</v>
      </c>
      <c r="E113" s="494">
        <f t="shared" si="33"/>
        <v>0.28100249350987766</v>
      </c>
      <c r="F113" s="495">
        <f t="shared" si="33"/>
        <v>1.3856148560010098</v>
      </c>
      <c r="G113" s="495">
        <f t="shared" si="33"/>
        <v>3.9924065986740183</v>
      </c>
      <c r="H113" s="495">
        <f t="shared" si="33"/>
        <v>5.0833796520579977</v>
      </c>
      <c r="I113" s="495">
        <f t="shared" si="33"/>
        <v>1.0825298492488817</v>
      </c>
      <c r="J113" s="495">
        <f t="shared" si="33"/>
        <v>2.3844124172245547</v>
      </c>
      <c r="K113" s="495">
        <f t="shared" si="33"/>
        <v>7.2414500125516854</v>
      </c>
      <c r="L113" s="495">
        <f t="shared" si="33"/>
        <v>9.3214027304321867</v>
      </c>
      <c r="M113" s="495">
        <f t="shared" si="33"/>
        <v>5.7026826245788085</v>
      </c>
      <c r="N113" s="495">
        <f t="shared" si="33"/>
        <v>1.0704874807382534</v>
      </c>
      <c r="O113" s="495">
        <f t="shared" si="33"/>
        <v>0.10575063267683729</v>
      </c>
      <c r="P113" s="495">
        <f t="shared" si="33"/>
        <v>6.9688968558394269</v>
      </c>
      <c r="Q113" s="495">
        <f t="shared" si="33"/>
        <v>9.9901593990384345</v>
      </c>
      <c r="R113" s="495">
        <f t="shared" si="33"/>
        <v>8.5198501119023931</v>
      </c>
      <c r="S113" s="495">
        <f t="shared" si="33"/>
        <v>5.0328225805578652</v>
      </c>
      <c r="T113" s="495">
        <f t="shared" si="33"/>
        <v>0.53557796654018541</v>
      </c>
      <c r="U113" s="495">
        <f t="shared" si="33"/>
        <v>1.7348480065058178</v>
      </c>
      <c r="V113" s="495">
        <f t="shared" si="33"/>
        <v>7.2134950852594582</v>
      </c>
      <c r="W113" s="495">
        <f t="shared" si="33"/>
        <v>10.075892430816394</v>
      </c>
      <c r="X113" s="495">
        <f t="shared" si="33"/>
        <v>5.0995632603524834</v>
      </c>
      <c r="Y113" s="495">
        <f t="shared" si="33"/>
        <v>1.339086558024464</v>
      </c>
      <c r="Z113" s="495">
        <f t="shared" si="33"/>
        <v>0.52164985547601384</v>
      </c>
      <c r="AA113" s="495">
        <f t="shared" si="33"/>
        <v>0.23778615606543646</v>
      </c>
      <c r="AB113" s="494">
        <f t="shared" si="33"/>
        <v>4.9269267478457203E-2</v>
      </c>
      <c r="AC113" s="494">
        <f t="shared" si="33"/>
        <v>0.27237795465273945</v>
      </c>
      <c r="AD113" s="494">
        <f t="shared" si="33"/>
        <v>0.68791666506756888</v>
      </c>
      <c r="AE113" s="494">
        <f t="shared" si="33"/>
        <v>0.88359641687974011</v>
      </c>
      <c r="AF113" s="494">
        <f t="shared" si="33"/>
        <v>0.3052228969922301</v>
      </c>
      <c r="AG113" s="494">
        <f t="shared" si="33"/>
        <v>0.25469083636350032</v>
      </c>
      <c r="AH113" s="494">
        <f t="shared" si="33"/>
        <v>0.39799155696118699</v>
      </c>
      <c r="AI113" s="494">
        <f t="shared" si="33"/>
        <v>0.37882029497988617</v>
      </c>
      <c r="AJ113" s="494">
        <f t="shared" si="33"/>
        <v>0.19679414082746263</v>
      </c>
      <c r="AK113" s="494">
        <f t="shared" si="33"/>
        <v>9.0604452025643434E-2</v>
      </c>
      <c r="AL113" s="494">
        <f t="shared" si="33"/>
        <v>0.14208820898208727</v>
      </c>
      <c r="AM113" s="494">
        <f t="shared" si="33"/>
        <v>0.11037684876600339</v>
      </c>
      <c r="AN113" s="494">
        <f t="shared" si="33"/>
        <v>4.8470100465647398E-2</v>
      </c>
      <c r="AO113" s="494">
        <f t="shared" si="33"/>
        <v>6.2147402164991254E-2</v>
      </c>
      <c r="AP113" s="494">
        <f t="shared" si="33"/>
        <v>0.12988568272268958</v>
      </c>
      <c r="AQ113" s="494">
        <f t="shared" si="33"/>
        <v>0.15266964974644212</v>
      </c>
      <c r="AR113" s="494">
        <f t="shared" si="33"/>
        <v>0.11396562146691673</v>
      </c>
      <c r="AS113" s="494">
        <f t="shared" si="33"/>
        <v>7.4521493397793223E-2</v>
      </c>
      <c r="AT113" s="494">
        <f t="shared" si="33"/>
        <v>6.1085506851469212E-2</v>
      </c>
      <c r="AU113" s="494">
        <f t="shared" si="33"/>
        <v>3.7278077965310109E-2</v>
      </c>
      <c r="AV113" s="494">
        <f t="shared" si="33"/>
        <v>1.8607647465587664E-2</v>
      </c>
      <c r="AW113" s="494">
        <f t="shared" si="33"/>
        <v>9.0260038864469431E-3</v>
      </c>
      <c r="AX113" s="494">
        <f t="shared" si="33"/>
        <v>2.0820751386958901E-2</v>
      </c>
      <c r="AY113" s="503"/>
      <c r="AZ113" s="503"/>
    </row>
    <row r="114" spans="1:52" ht="13" thickBot="1">
      <c r="A114" s="503" t="s">
        <v>1583</v>
      </c>
      <c r="AW114" s="503"/>
      <c r="AX114" s="503"/>
      <c r="AY114" s="503"/>
      <c r="AZ114" s="503"/>
    </row>
    <row r="115" spans="1:52" s="528" customFormat="1">
      <c r="A115" s="524" t="s">
        <v>1580</v>
      </c>
      <c r="B115" s="525">
        <f>AVERAGE(B109:B113)</f>
        <v>311520399.49421602</v>
      </c>
      <c r="C115" s="526">
        <f>AVERAGE(C109:C113)</f>
        <v>3.9377332730148783E-2</v>
      </c>
      <c r="D115" s="526">
        <f t="shared" ref="D115:AX115" si="34">AVERAGE(D109:D113)</f>
        <v>0.48613424112453896</v>
      </c>
      <c r="E115" s="526">
        <f t="shared" si="34"/>
        <v>0.51829192234244048</v>
      </c>
      <c r="F115" s="527">
        <f t="shared" si="34"/>
        <v>1.3400565848133152</v>
      </c>
      <c r="G115" s="527">
        <f t="shared" si="34"/>
        <v>3.2224422299189222</v>
      </c>
      <c r="H115" s="527">
        <f t="shared" si="34"/>
        <v>3.5397888283583541</v>
      </c>
      <c r="I115" s="527">
        <f t="shared" si="34"/>
        <v>0.88030226502062625</v>
      </c>
      <c r="J115" s="527">
        <f t="shared" si="34"/>
        <v>2.9180904672512984</v>
      </c>
      <c r="K115" s="527">
        <f t="shared" si="34"/>
        <v>6.9830818828102483</v>
      </c>
      <c r="L115" s="527">
        <f t="shared" si="34"/>
        <v>7.9848657412684645</v>
      </c>
      <c r="M115" s="527">
        <f t="shared" si="34"/>
        <v>4.8514541804162139</v>
      </c>
      <c r="N115" s="527">
        <f t="shared" si="34"/>
        <v>0.88553713694135427</v>
      </c>
      <c r="O115" s="527">
        <f t="shared" si="34"/>
        <v>8.1259330823922116E-2</v>
      </c>
      <c r="P115" s="527">
        <f t="shared" si="34"/>
        <v>6.9014591666351324</v>
      </c>
      <c r="Q115" s="527">
        <f t="shared" si="34"/>
        <v>8.935952724239371</v>
      </c>
      <c r="R115" s="527">
        <f t="shared" si="34"/>
        <v>8.3271207743600737</v>
      </c>
      <c r="S115" s="527">
        <f t="shared" si="34"/>
        <v>5.5227640462488985</v>
      </c>
      <c r="T115" s="527">
        <f t="shared" si="34"/>
        <v>0.71941483081268343</v>
      </c>
      <c r="U115" s="527">
        <f t="shared" si="34"/>
        <v>2.2422425434427202</v>
      </c>
      <c r="V115" s="527">
        <f t="shared" si="34"/>
        <v>7.0742843557499429</v>
      </c>
      <c r="W115" s="527">
        <f t="shared" si="34"/>
        <v>10.856852737347523</v>
      </c>
      <c r="X115" s="527">
        <f t="shared" si="34"/>
        <v>7.2775409413191259</v>
      </c>
      <c r="Y115" s="527">
        <f t="shared" si="34"/>
        <v>2.6896763469366189</v>
      </c>
      <c r="Z115" s="527">
        <f t="shared" si="34"/>
        <v>0.50318815113122339</v>
      </c>
      <c r="AA115" s="527">
        <f t="shared" si="34"/>
        <v>9.5024996961002542E-2</v>
      </c>
      <c r="AB115" s="526">
        <f t="shared" si="34"/>
        <v>7.0299960618854906E-2</v>
      </c>
      <c r="AC115" s="526">
        <f t="shared" si="34"/>
        <v>0.38558974960819231</v>
      </c>
      <c r="AD115" s="526">
        <f t="shared" si="34"/>
        <v>0.7918656163191351</v>
      </c>
      <c r="AE115" s="526">
        <f t="shared" si="34"/>
        <v>1.3781307915643861</v>
      </c>
      <c r="AF115" s="526">
        <f t="shared" si="34"/>
        <v>0.51524705580658592</v>
      </c>
      <c r="AG115" s="526">
        <f t="shared" si="34"/>
        <v>0.25160604068841019</v>
      </c>
      <c r="AH115" s="526">
        <f t="shared" si="34"/>
        <v>0.24821966722854066</v>
      </c>
      <c r="AI115" s="526">
        <f t="shared" si="34"/>
        <v>0.1950980460791491</v>
      </c>
      <c r="AJ115" s="526">
        <f t="shared" si="34"/>
        <v>7.713594406513602E-2</v>
      </c>
      <c r="AK115" s="526">
        <f t="shared" si="34"/>
        <v>0.13366561396830517</v>
      </c>
      <c r="AL115" s="526">
        <f t="shared" si="34"/>
        <v>0.23784830184056341</v>
      </c>
      <c r="AM115" s="526">
        <f t="shared" si="34"/>
        <v>0.21492223388573106</v>
      </c>
      <c r="AN115" s="526">
        <f t="shared" si="34"/>
        <v>8.9948327147618662E-2</v>
      </c>
      <c r="AO115" s="526">
        <f t="shared" si="34"/>
        <v>5.8056906066921932E-2</v>
      </c>
      <c r="AP115" s="526">
        <f t="shared" si="34"/>
        <v>8.2748817570394692E-2</v>
      </c>
      <c r="AQ115" s="526">
        <f t="shared" si="34"/>
        <v>7.0341134615778372E-2</v>
      </c>
      <c r="AR115" s="526">
        <f t="shared" si="34"/>
        <v>4.5160302591370396E-2</v>
      </c>
      <c r="AS115" s="526">
        <f t="shared" si="34"/>
        <v>3.2294195145182003E-2</v>
      </c>
      <c r="AT115" s="526">
        <f t="shared" si="34"/>
        <v>0.10550549105361187</v>
      </c>
      <c r="AU115" s="526">
        <f t="shared" si="34"/>
        <v>7.1016614039485809E-2</v>
      </c>
      <c r="AV115" s="526">
        <f t="shared" si="34"/>
        <v>4.0642988277993737E-2</v>
      </c>
      <c r="AW115" s="526">
        <f t="shared" si="34"/>
        <v>1.2628008564591226E-2</v>
      </c>
      <c r="AX115" s="526">
        <f t="shared" si="34"/>
        <v>1.5824434249884528E-2</v>
      </c>
      <c r="AY115" s="524"/>
      <c r="AZ115" s="524"/>
    </row>
    <row r="116" spans="1:52">
      <c r="A116" s="503" t="s">
        <v>1581</v>
      </c>
      <c r="B116" s="511">
        <f>STDEV(B109:B113)</f>
        <v>123998919.08888175</v>
      </c>
      <c r="C116" s="503">
        <f t="shared" ref="C116:AX116" si="35">STDEV(C109:C113)</f>
        <v>5.9910178741493531E-3</v>
      </c>
      <c r="D116" s="503">
        <f t="shared" si="35"/>
        <v>0.10514440450868602</v>
      </c>
      <c r="E116" s="503">
        <f t="shared" si="35"/>
        <v>0.22067563004227267</v>
      </c>
      <c r="F116" s="504">
        <f t="shared" si="35"/>
        <v>0.38128173516151892</v>
      </c>
      <c r="G116" s="504">
        <f t="shared" si="35"/>
        <v>0.51740395558753904</v>
      </c>
      <c r="H116" s="504">
        <f t="shared" si="35"/>
        <v>0.9971662142950134</v>
      </c>
      <c r="I116" s="504">
        <f t="shared" si="35"/>
        <v>0.22238570664013579</v>
      </c>
      <c r="J116" s="504">
        <f t="shared" si="35"/>
        <v>0.53271039063600389</v>
      </c>
      <c r="K116" s="504">
        <f t="shared" si="35"/>
        <v>0.4153763627171132</v>
      </c>
      <c r="L116" s="504">
        <f t="shared" si="35"/>
        <v>0.8893866275286858</v>
      </c>
      <c r="M116" s="504">
        <f t="shared" si="35"/>
        <v>0.93237873817645245</v>
      </c>
      <c r="N116" s="504">
        <f t="shared" si="35"/>
        <v>0.15066241309072323</v>
      </c>
      <c r="O116" s="504">
        <f t="shared" si="35"/>
        <v>2.0072660997991799E-2</v>
      </c>
      <c r="P116" s="504">
        <f t="shared" si="35"/>
        <v>0.43970870649358484</v>
      </c>
      <c r="Q116" s="504">
        <f t="shared" si="35"/>
        <v>0.74066925233978553</v>
      </c>
      <c r="R116" s="504">
        <f t="shared" si="35"/>
        <v>0.41598797646082747</v>
      </c>
      <c r="S116" s="504">
        <f t="shared" si="35"/>
        <v>0.43355742634920358</v>
      </c>
      <c r="T116" s="504">
        <f t="shared" si="35"/>
        <v>0.11513121758706839</v>
      </c>
      <c r="U116" s="504">
        <f t="shared" si="35"/>
        <v>0.69826178265201477</v>
      </c>
      <c r="V116" s="504">
        <f t="shared" si="35"/>
        <v>0.16234150707713668</v>
      </c>
      <c r="W116" s="504">
        <f t="shared" si="35"/>
        <v>1.2137161062553088</v>
      </c>
      <c r="X116" s="504">
        <f t="shared" si="35"/>
        <v>1.3321454414087992</v>
      </c>
      <c r="Y116" s="504">
        <f t="shared" si="35"/>
        <v>0.79914187909138901</v>
      </c>
      <c r="Z116" s="504">
        <f t="shared" si="35"/>
        <v>5.4646876390440816E-2</v>
      </c>
      <c r="AA116" s="504">
        <f t="shared" si="35"/>
        <v>7.9888670163459241E-2</v>
      </c>
      <c r="AB116" s="503">
        <f t="shared" si="35"/>
        <v>2.9447514603353996E-2</v>
      </c>
      <c r="AC116" s="503">
        <f t="shared" si="35"/>
        <v>0.15257534633145348</v>
      </c>
      <c r="AD116" s="503">
        <f t="shared" si="35"/>
        <v>0.27943387853851731</v>
      </c>
      <c r="AE116" s="503">
        <f t="shared" si="35"/>
        <v>0.37679573255092236</v>
      </c>
      <c r="AF116" s="503">
        <f t="shared" si="35"/>
        <v>0.13753797288587374</v>
      </c>
      <c r="AG116" s="503">
        <f t="shared" si="35"/>
        <v>3.5540097226418203E-2</v>
      </c>
      <c r="AH116" s="503">
        <f t="shared" si="35"/>
        <v>8.9453908260590603E-2</v>
      </c>
      <c r="AI116" s="503">
        <f t="shared" si="35"/>
        <v>0.10463615203610059</v>
      </c>
      <c r="AJ116" s="503">
        <f t="shared" si="35"/>
        <v>6.6943201956733006E-2</v>
      </c>
      <c r="AK116" s="503">
        <f t="shared" si="35"/>
        <v>4.8464335697821492E-2</v>
      </c>
      <c r="AL116" s="503">
        <f t="shared" si="35"/>
        <v>9.4251481828575442E-2</v>
      </c>
      <c r="AM116" s="503">
        <f t="shared" si="35"/>
        <v>8.5962532174992265E-2</v>
      </c>
      <c r="AN116" s="503">
        <f t="shared" si="35"/>
        <v>3.125062922769304E-2</v>
      </c>
      <c r="AO116" s="503">
        <f t="shared" si="35"/>
        <v>8.2316486575657894E-3</v>
      </c>
      <c r="AP116" s="503">
        <f t="shared" si="35"/>
        <v>2.8994374516781482E-2</v>
      </c>
      <c r="AQ116" s="503">
        <f t="shared" si="35"/>
        <v>4.6820095839918835E-2</v>
      </c>
      <c r="AR116" s="503">
        <f t="shared" si="35"/>
        <v>3.8893849863108211E-2</v>
      </c>
      <c r="AS116" s="503">
        <f t="shared" si="35"/>
        <v>2.3820184751805064E-2</v>
      </c>
      <c r="AT116" s="503">
        <f t="shared" si="35"/>
        <v>4.039730881730827E-2</v>
      </c>
      <c r="AU116" s="503">
        <f t="shared" si="35"/>
        <v>2.4918402487242065E-2</v>
      </c>
      <c r="AV116" s="503">
        <f t="shared" si="35"/>
        <v>1.3921728007676878E-2</v>
      </c>
      <c r="AW116" s="503">
        <f t="shared" si="35"/>
        <v>3.0171214006568976E-3</v>
      </c>
      <c r="AX116" s="503">
        <f t="shared" si="35"/>
        <v>4.0831027624216734E-3</v>
      </c>
      <c r="AY116" s="503"/>
      <c r="AZ116" s="503"/>
    </row>
    <row r="117" spans="1:52" s="528" customFormat="1">
      <c r="A117" s="524" t="s">
        <v>1026</v>
      </c>
      <c r="B117" s="529"/>
      <c r="C117" s="524">
        <f>STDEV(C109:C113)/5^0.5</f>
        <v>2.6792646442028467E-3</v>
      </c>
      <c r="D117" s="524">
        <f t="shared" ref="D117:AX117" si="36">STDEV(D109:D113)/5^0.5</f>
        <v>4.7022007187031464E-2</v>
      </c>
      <c r="E117" s="524">
        <f t="shared" si="36"/>
        <v>9.868914195042329E-2</v>
      </c>
      <c r="F117" s="530">
        <f t="shared" si="36"/>
        <v>0.1705143756800456</v>
      </c>
      <c r="G117" s="530">
        <f t="shared" si="36"/>
        <v>0.23139008330420388</v>
      </c>
      <c r="H117" s="530">
        <f t="shared" si="36"/>
        <v>0.44594628800595448</v>
      </c>
      <c r="I117" s="530">
        <f t="shared" si="36"/>
        <v>9.9453911454333993E-2</v>
      </c>
      <c r="J117" s="530">
        <f t="shared" si="36"/>
        <v>0.23823532915651441</v>
      </c>
      <c r="K117" s="530">
        <f t="shared" si="36"/>
        <v>0.18576195665641487</v>
      </c>
      <c r="L117" s="530">
        <f t="shared" si="36"/>
        <v>0.39774579148668543</v>
      </c>
      <c r="M117" s="530">
        <f t="shared" si="36"/>
        <v>0.41697244786760518</v>
      </c>
      <c r="N117" s="530">
        <f t="shared" si="36"/>
        <v>6.7378279465002258E-2</v>
      </c>
      <c r="O117" s="530">
        <f t="shared" si="36"/>
        <v>8.9767668961636855E-3</v>
      </c>
      <c r="P117" s="530">
        <f t="shared" si="36"/>
        <v>0.19664371160363178</v>
      </c>
      <c r="Q117" s="530">
        <f t="shared" si="36"/>
        <v>0.3312373594151411</v>
      </c>
      <c r="R117" s="530">
        <f t="shared" si="36"/>
        <v>0.18603547863779851</v>
      </c>
      <c r="S117" s="530">
        <f t="shared" si="36"/>
        <v>0.19389277549333553</v>
      </c>
      <c r="T117" s="530">
        <f t="shared" si="36"/>
        <v>5.1488245771400841E-2</v>
      </c>
      <c r="U117" s="530">
        <f t="shared" si="36"/>
        <v>0.31227216242001765</v>
      </c>
      <c r="V117" s="530">
        <f t="shared" si="36"/>
        <v>7.2601329078848156E-2</v>
      </c>
      <c r="W117" s="530">
        <f t="shared" si="36"/>
        <v>0.54279034379464564</v>
      </c>
      <c r="X117" s="530">
        <f t="shared" si="36"/>
        <v>0.59575355258130758</v>
      </c>
      <c r="Y117" s="530">
        <f t="shared" si="36"/>
        <v>0.35738711306305271</v>
      </c>
      <c r="Z117" s="530">
        <f t="shared" si="36"/>
        <v>2.4438826073410799E-2</v>
      </c>
      <c r="AA117" s="530">
        <f t="shared" si="36"/>
        <v>3.5727299423510821E-2</v>
      </c>
      <c r="AB117" s="524">
        <f t="shared" si="36"/>
        <v>1.3169328884303458E-2</v>
      </c>
      <c r="AC117" s="524">
        <f t="shared" si="36"/>
        <v>6.8233769217540624E-2</v>
      </c>
      <c r="AD117" s="524">
        <f t="shared" si="36"/>
        <v>0.12496662952570885</v>
      </c>
      <c r="AE117" s="524">
        <f t="shared" si="36"/>
        <v>0.16850817432313853</v>
      </c>
      <c r="AF117" s="524">
        <f t="shared" si="36"/>
        <v>6.1508851372067318E-2</v>
      </c>
      <c r="AG117" s="524">
        <f t="shared" si="36"/>
        <v>1.5894014665044566E-2</v>
      </c>
      <c r="AH117" s="524">
        <f t="shared" si="36"/>
        <v>4.0005003944742108E-2</v>
      </c>
      <c r="AI117" s="524">
        <f t="shared" si="36"/>
        <v>4.679470977134479E-2</v>
      </c>
      <c r="AJ117" s="524">
        <f t="shared" si="36"/>
        <v>2.9937910041350387E-2</v>
      </c>
      <c r="AK117" s="524">
        <f t="shared" si="36"/>
        <v>2.167390982093971E-2</v>
      </c>
      <c r="AL117" s="524">
        <f t="shared" si="36"/>
        <v>4.2150544069756171E-2</v>
      </c>
      <c r="AM117" s="524">
        <f t="shared" si="36"/>
        <v>3.8443613092259112E-2</v>
      </c>
      <c r="AN117" s="524">
        <f t="shared" si="36"/>
        <v>1.3975706258552677E-2</v>
      </c>
      <c r="AO117" s="524">
        <f t="shared" si="36"/>
        <v>3.6813051930423986E-3</v>
      </c>
      <c r="AP117" s="524">
        <f t="shared" si="36"/>
        <v>1.2966678476922202E-2</v>
      </c>
      <c r="AQ117" s="524">
        <f t="shared" si="36"/>
        <v>2.0938583402222724E-2</v>
      </c>
      <c r="AR117" s="524">
        <f t="shared" si="36"/>
        <v>1.7393858440116171E-2</v>
      </c>
      <c r="AS117" s="524">
        <f t="shared" si="36"/>
        <v>1.0652710468328015E-2</v>
      </c>
      <c r="AT117" s="524">
        <f t="shared" si="36"/>
        <v>1.8066225724710585E-2</v>
      </c>
      <c r="AU117" s="524">
        <f t="shared" si="36"/>
        <v>1.1143848370434618E-2</v>
      </c>
      <c r="AV117" s="524">
        <f t="shared" si="36"/>
        <v>6.2259860378856419E-3</v>
      </c>
      <c r="AW117" s="524">
        <f t="shared" si="36"/>
        <v>1.3492977096476403E-3</v>
      </c>
      <c r="AX117" s="524">
        <f t="shared" si="36"/>
        <v>1.8260190671784071E-3</v>
      </c>
      <c r="AY117" s="524"/>
      <c r="AZ117" s="524"/>
    </row>
    <row r="118" spans="1:52">
      <c r="A118" s="503"/>
      <c r="B118" s="511"/>
      <c r="C118" s="503">
        <f>AVERAGE(C103:C107)</f>
        <v>118751.35373908552</v>
      </c>
      <c r="D118" s="503">
        <f t="shared" ref="D118:AX118" si="37">AVERAGE(D103:D107)</f>
        <v>1488633.8183210026</v>
      </c>
      <c r="E118" s="503">
        <f t="shared" si="37"/>
        <v>1632398.3995627258</v>
      </c>
      <c r="F118" s="504">
        <f t="shared" si="37"/>
        <v>4088543.951458524</v>
      </c>
      <c r="G118" s="504">
        <f t="shared" si="37"/>
        <v>9798873.3020855226</v>
      </c>
      <c r="H118" s="504">
        <f t="shared" si="37"/>
        <v>10699969.661377314</v>
      </c>
      <c r="I118" s="504">
        <f t="shared" si="37"/>
        <v>2758311.8421900864</v>
      </c>
      <c r="J118" s="504">
        <f t="shared" si="37"/>
        <v>9061590.489514688</v>
      </c>
      <c r="K118" s="504">
        <f t="shared" si="37"/>
        <v>21605112.740631185</v>
      </c>
      <c r="L118" s="504">
        <f t="shared" si="37"/>
        <v>24654550.515622083</v>
      </c>
      <c r="M118" s="504">
        <f t="shared" si="37"/>
        <v>15272659.194071859</v>
      </c>
      <c r="N118" s="504">
        <f t="shared" si="37"/>
        <v>2752394.3615228478</v>
      </c>
      <c r="O118" s="504">
        <f t="shared" si="37"/>
        <v>248635.61520363932</v>
      </c>
      <c r="P118" s="504">
        <f t="shared" si="37"/>
        <v>21188859.049560167</v>
      </c>
      <c r="Q118" s="504">
        <f t="shared" si="37"/>
        <v>27499030.248978041</v>
      </c>
      <c r="R118" s="504">
        <f t="shared" si="37"/>
        <v>26047684.187681578</v>
      </c>
      <c r="S118" s="504">
        <f t="shared" si="37"/>
        <v>17584157.424433608</v>
      </c>
      <c r="T118" s="504">
        <f t="shared" si="37"/>
        <v>2329160.9677095003</v>
      </c>
      <c r="U118" s="504">
        <f t="shared" si="37"/>
        <v>6813884.7002591044</v>
      </c>
      <c r="V118" s="504">
        <f t="shared" si="37"/>
        <v>21966949.646037929</v>
      </c>
      <c r="W118" s="504">
        <f t="shared" si="37"/>
        <v>34288598.040503129</v>
      </c>
      <c r="X118" s="504">
        <f t="shared" si="37"/>
        <v>23505890.437743757</v>
      </c>
      <c r="Y118" s="504">
        <f t="shared" si="37"/>
        <v>8816692.5604989417</v>
      </c>
      <c r="Z118" s="504">
        <f t="shared" si="37"/>
        <v>1534498.1587219243</v>
      </c>
      <c r="AA118" s="504">
        <f t="shared" si="37"/>
        <v>240348.08419379877</v>
      </c>
      <c r="AB118" s="503">
        <f t="shared" si="37"/>
        <v>208502.72276808569</v>
      </c>
      <c r="AC118" s="503">
        <f t="shared" si="37"/>
        <v>1149693.7103934046</v>
      </c>
      <c r="AD118" s="503">
        <f t="shared" si="37"/>
        <v>2337707.3803587565</v>
      </c>
      <c r="AE118" s="503">
        <f t="shared" si="37"/>
        <v>4323691.5821265839</v>
      </c>
      <c r="AF118" s="503">
        <f t="shared" si="37"/>
        <v>1650730.2395842881</v>
      </c>
      <c r="AG118" s="503">
        <f t="shared" si="37"/>
        <v>783544.17394183879</v>
      </c>
      <c r="AH118" s="503">
        <f t="shared" si="37"/>
        <v>712370.50259334093</v>
      </c>
      <c r="AI118" s="503">
        <f t="shared" si="37"/>
        <v>535639.49900752236</v>
      </c>
      <c r="AJ118" s="503">
        <f t="shared" si="37"/>
        <v>191990.19793953912</v>
      </c>
      <c r="AK118" s="503">
        <f t="shared" si="37"/>
        <v>403881.34684824583</v>
      </c>
      <c r="AL118" s="503">
        <f t="shared" si="37"/>
        <v>724573.066298499</v>
      </c>
      <c r="AM118" s="503">
        <f t="shared" si="37"/>
        <v>667272.62516114372</v>
      </c>
      <c r="AN118" s="503">
        <f t="shared" si="37"/>
        <v>282687.12312997074</v>
      </c>
      <c r="AO118" s="503">
        <f t="shared" si="37"/>
        <v>175883.29430356016</v>
      </c>
      <c r="AP118" s="503">
        <f t="shared" si="37"/>
        <v>235039.67175132953</v>
      </c>
      <c r="AQ118" s="503">
        <f t="shared" si="37"/>
        <v>184492.98637252217</v>
      </c>
      <c r="AR118" s="503">
        <f t="shared" si="37"/>
        <v>111633.4977186413</v>
      </c>
      <c r="AS118" s="503">
        <f t="shared" si="37"/>
        <v>81980.983566955751</v>
      </c>
      <c r="AT118" s="503">
        <f t="shared" si="37"/>
        <v>324274.74576711154</v>
      </c>
      <c r="AU118" s="503">
        <f t="shared" si="37"/>
        <v>223279.56199992122</v>
      </c>
      <c r="AV118" s="503">
        <f t="shared" si="37"/>
        <v>130761.81176430701</v>
      </c>
      <c r="AW118" s="503">
        <f t="shared" si="37"/>
        <v>39274.208528406467</v>
      </c>
      <c r="AX118" s="503">
        <f t="shared" si="37"/>
        <v>45315.810669949118</v>
      </c>
      <c r="AY118" s="503"/>
      <c r="AZ118" s="503"/>
    </row>
    <row r="119" spans="1:52" ht="13" thickBot="1">
      <c r="A119" s="503"/>
      <c r="B119" s="514"/>
      <c r="C119" s="515">
        <f>STDEV(C103:C107)</f>
        <v>40553.314081852986</v>
      </c>
      <c r="D119" s="515">
        <f t="shared" ref="D119:AX119" si="38">STDEV(D103:D107)</f>
        <v>672657.08606920426</v>
      </c>
      <c r="E119" s="515">
        <f t="shared" si="38"/>
        <v>909660.60105883004</v>
      </c>
      <c r="F119" s="516">
        <f t="shared" si="38"/>
        <v>2050654.7508351039</v>
      </c>
      <c r="G119" s="516">
        <f t="shared" si="38"/>
        <v>3668595.8076542849</v>
      </c>
      <c r="H119" s="516">
        <f t="shared" si="38"/>
        <v>4226064.8634710358</v>
      </c>
      <c r="I119" s="516">
        <f t="shared" si="38"/>
        <v>1329636.2614772131</v>
      </c>
      <c r="J119" s="516">
        <f t="shared" si="38"/>
        <v>3692043.2958891327</v>
      </c>
      <c r="K119" s="516">
        <f t="shared" si="38"/>
        <v>8413675.6392791029</v>
      </c>
      <c r="L119" s="516">
        <f t="shared" si="38"/>
        <v>9691869.8941704482</v>
      </c>
      <c r="M119" s="516">
        <f t="shared" si="38"/>
        <v>6982212.6205825731</v>
      </c>
      <c r="N119" s="516">
        <f t="shared" si="38"/>
        <v>1165153.1105961737</v>
      </c>
      <c r="O119" s="516">
        <f t="shared" si="38"/>
        <v>108231.00315128919</v>
      </c>
      <c r="P119" s="516">
        <f t="shared" si="38"/>
        <v>7710342.4475637348</v>
      </c>
      <c r="Q119" s="516">
        <f t="shared" si="38"/>
        <v>10533616.089982461</v>
      </c>
      <c r="R119" s="516">
        <f t="shared" si="38"/>
        <v>10782920.432733048</v>
      </c>
      <c r="S119" s="516">
        <f t="shared" si="38"/>
        <v>7900158.3341468982</v>
      </c>
      <c r="T119" s="516">
        <f t="shared" si="38"/>
        <v>1123550.9540521712</v>
      </c>
      <c r="U119" s="516">
        <f t="shared" si="38"/>
        <v>2838024.9287581542</v>
      </c>
      <c r="V119" s="516">
        <f t="shared" si="38"/>
        <v>8622352.4274598919</v>
      </c>
      <c r="W119" s="516">
        <f t="shared" si="38"/>
        <v>15370697.956935145</v>
      </c>
      <c r="X119" s="516">
        <f t="shared" si="38"/>
        <v>11294472.990783965</v>
      </c>
      <c r="Y119" s="516">
        <f t="shared" si="38"/>
        <v>4531376.4077938683</v>
      </c>
      <c r="Z119" s="516">
        <f t="shared" si="38"/>
        <v>556597.9564034068</v>
      </c>
      <c r="AA119" s="516">
        <f t="shared" si="38"/>
        <v>90019.652976196448</v>
      </c>
      <c r="AB119" s="515">
        <f t="shared" si="38"/>
        <v>76030.163952400893</v>
      </c>
      <c r="AC119" s="515">
        <f t="shared" si="38"/>
        <v>419403.14272589498</v>
      </c>
      <c r="AD119" s="515">
        <f t="shared" si="38"/>
        <v>885276.79649611504</v>
      </c>
      <c r="AE119" s="515">
        <f t="shared" si="38"/>
        <v>1858250.3170416977</v>
      </c>
      <c r="AF119" s="515">
        <f t="shared" si="38"/>
        <v>780171.07640131318</v>
      </c>
      <c r="AG119" s="515">
        <f t="shared" si="38"/>
        <v>344688.43728979421</v>
      </c>
      <c r="AH119" s="515">
        <f t="shared" si="38"/>
        <v>225610.72346419367</v>
      </c>
      <c r="AI119" s="515">
        <f t="shared" si="38"/>
        <v>156885.61535054509</v>
      </c>
      <c r="AJ119" s="515">
        <f t="shared" si="38"/>
        <v>73019.146922785047</v>
      </c>
      <c r="AK119" s="515">
        <f t="shared" si="38"/>
        <v>149986.46419805937</v>
      </c>
      <c r="AL119" s="515">
        <f t="shared" si="38"/>
        <v>287522.189096794</v>
      </c>
      <c r="AM119" s="515">
        <f t="shared" si="38"/>
        <v>287951.31797607022</v>
      </c>
      <c r="AN119" s="515">
        <f t="shared" si="38"/>
        <v>125671.42235256944</v>
      </c>
      <c r="AO119" s="515">
        <f t="shared" si="38"/>
        <v>63837.473517339473</v>
      </c>
      <c r="AP119" s="515">
        <f t="shared" si="38"/>
        <v>66129.2183786198</v>
      </c>
      <c r="AQ119" s="515">
        <f t="shared" si="38"/>
        <v>55739.23850889178</v>
      </c>
      <c r="AR119" s="515">
        <f t="shared" si="38"/>
        <v>44681.607799079771</v>
      </c>
      <c r="AS119" s="515">
        <f t="shared" si="38"/>
        <v>22520.125842575078</v>
      </c>
      <c r="AT119" s="515">
        <f t="shared" si="38"/>
        <v>134057.8984260268</v>
      </c>
      <c r="AU119" s="515">
        <f t="shared" si="38"/>
        <v>98284.337134694331</v>
      </c>
      <c r="AV119" s="515">
        <f t="shared" si="38"/>
        <v>62187.04440952414</v>
      </c>
      <c r="AW119" s="515">
        <f t="shared" si="38"/>
        <v>15937.912426565612</v>
      </c>
      <c r="AX119" s="515">
        <f t="shared" si="38"/>
        <v>9658.0949185518039</v>
      </c>
      <c r="AY119" s="503"/>
      <c r="AZ119" s="503"/>
    </row>
    <row r="120" spans="1:52">
      <c r="A120" s="503"/>
      <c r="B120" s="503"/>
      <c r="C120" s="503"/>
      <c r="D120" s="503"/>
      <c r="E120" s="503"/>
      <c r="F120" s="504"/>
      <c r="G120" s="504"/>
      <c r="H120" s="504"/>
      <c r="I120" s="504"/>
      <c r="J120" s="504"/>
      <c r="K120" s="504"/>
      <c r="L120" s="504"/>
      <c r="M120" s="504"/>
      <c r="N120" s="504"/>
      <c r="O120" s="504"/>
      <c r="P120" s="504"/>
      <c r="Q120" s="504"/>
      <c r="R120" s="504"/>
      <c r="S120" s="504"/>
      <c r="T120" s="504"/>
      <c r="U120" s="504"/>
      <c r="V120" s="504"/>
      <c r="W120" s="504"/>
      <c r="X120" s="504"/>
      <c r="Y120" s="504"/>
      <c r="Z120" s="504"/>
      <c r="AA120" s="504"/>
      <c r="AB120" s="503"/>
      <c r="AC120" s="503"/>
      <c r="AD120" s="503"/>
      <c r="AE120" s="503"/>
      <c r="AF120" s="503"/>
      <c r="AG120" s="503"/>
      <c r="AH120" s="503"/>
      <c r="AI120" s="503"/>
      <c r="AJ120" s="503"/>
      <c r="AK120" s="503"/>
      <c r="AL120" s="503"/>
      <c r="AM120" s="503"/>
      <c r="AN120" s="503"/>
      <c r="AO120" s="503"/>
      <c r="AP120" s="503"/>
      <c r="AQ120" s="503"/>
      <c r="AR120" s="503"/>
      <c r="AS120" s="503"/>
      <c r="AT120" s="503"/>
      <c r="AU120" s="503"/>
      <c r="AV120" s="503"/>
      <c r="AW120" s="503"/>
      <c r="AX120" s="503"/>
      <c r="AY120" s="503"/>
      <c r="AZ120" s="503"/>
    </row>
    <row r="121" spans="1:52">
      <c r="A121" s="503"/>
      <c r="B121" s="503" t="s">
        <v>1212</v>
      </c>
      <c r="C121" s="503">
        <v>92614.238173033707</v>
      </c>
      <c r="D121" s="503">
        <v>1192741.351287243</v>
      </c>
      <c r="E121" s="503">
        <v>1537410.8957593977</v>
      </c>
      <c r="F121" s="504">
        <v>3377263.094264132</v>
      </c>
      <c r="G121" s="504">
        <v>6499071.6328974431</v>
      </c>
      <c r="H121" s="504">
        <v>7789366.4676148277</v>
      </c>
      <c r="I121" s="504">
        <v>2104450.9013625314</v>
      </c>
      <c r="J121" s="504">
        <v>7480743.2308478076</v>
      </c>
      <c r="K121" s="504">
        <v>16112747.181059852</v>
      </c>
      <c r="L121" s="504">
        <v>18195302.492218908</v>
      </c>
      <c r="M121" s="504">
        <v>11785270.858576696</v>
      </c>
      <c r="N121" s="504">
        <v>2198759.7363521736</v>
      </c>
      <c r="O121" s="504">
        <v>189835.4165251251</v>
      </c>
      <c r="P121" s="504">
        <v>16565464.330061907</v>
      </c>
      <c r="Q121" s="504">
        <v>21720216.136514861</v>
      </c>
      <c r="R121" s="504">
        <v>20240250.191590972</v>
      </c>
      <c r="S121" s="504">
        <v>14542241.186451331</v>
      </c>
      <c r="T121" s="504">
        <v>2113015.3791666101</v>
      </c>
      <c r="U121" s="504">
        <v>6222977.1796409953</v>
      </c>
      <c r="V121" s="504">
        <v>16012464.764953541</v>
      </c>
      <c r="W121" s="504">
        <v>24442829.791327551</v>
      </c>
      <c r="X121" s="504">
        <v>19405197.128358681</v>
      </c>
      <c r="Y121" s="504">
        <v>9221902.6017165519</v>
      </c>
      <c r="Z121" s="504">
        <v>1389948.1493967865</v>
      </c>
      <c r="AA121" s="504">
        <v>172411.43051805953</v>
      </c>
      <c r="AB121" s="503">
        <v>187748.09287179925</v>
      </c>
      <c r="AC121" s="503">
        <v>1040208.5042355878</v>
      </c>
      <c r="AD121" s="503">
        <v>2427242.6756716226</v>
      </c>
      <c r="AE121" s="503">
        <v>4046580.6891476219</v>
      </c>
      <c r="AF121" s="503">
        <v>1480021.5212661605</v>
      </c>
      <c r="AG121" s="503">
        <v>624079.24038327532</v>
      </c>
      <c r="AH121" s="503">
        <v>504209.1993083398</v>
      </c>
      <c r="AI121" s="503">
        <v>376459.19765760395</v>
      </c>
      <c r="AJ121" s="503">
        <v>136534.33292645239</v>
      </c>
      <c r="AK121" s="503">
        <v>356100.43634531758</v>
      </c>
      <c r="AL121" s="503">
        <v>658127.99599005247</v>
      </c>
      <c r="AM121" s="503">
        <v>643973.23577652825</v>
      </c>
      <c r="AN121" s="503">
        <v>271494.47471480258</v>
      </c>
      <c r="AO121" s="503">
        <v>148159.97551161351</v>
      </c>
      <c r="AP121" s="503">
        <v>167777.18379057944</v>
      </c>
      <c r="AQ121" s="503">
        <v>121339.54494856199</v>
      </c>
      <c r="AR121" s="503">
        <v>72339.673267935417</v>
      </c>
      <c r="AS121" s="503">
        <v>58762.510040175635</v>
      </c>
      <c r="AT121" s="503">
        <v>296171.45068640285</v>
      </c>
      <c r="AU121" s="503">
        <v>218164.3769962668</v>
      </c>
      <c r="AV121" s="503">
        <v>129760.70350864879</v>
      </c>
      <c r="AW121" s="503">
        <v>31279.279054860544</v>
      </c>
      <c r="AX121" s="503">
        <v>37151.996699512492</v>
      </c>
      <c r="AY121" s="503"/>
      <c r="AZ121" s="503"/>
    </row>
    <row r="122" spans="1:52">
      <c r="A122" s="503"/>
      <c r="B122" s="503" t="s">
        <v>1576</v>
      </c>
      <c r="C122" s="503">
        <v>135253.16567912954</v>
      </c>
      <c r="D122" s="503">
        <v>1169121.155872385</v>
      </c>
      <c r="E122" s="503">
        <v>2060312.7749975724</v>
      </c>
      <c r="F122" s="504">
        <v>3559700.8097789502</v>
      </c>
      <c r="G122" s="504">
        <v>6180074.7866671812</v>
      </c>
      <c r="H122" s="504">
        <v>4576223.4750404023</v>
      </c>
      <c r="I122" s="504">
        <v>1138265.9007516871</v>
      </c>
      <c r="J122" s="504">
        <v>8066240.2133719316</v>
      </c>
      <c r="K122" s="504">
        <v>14428595.924630014</v>
      </c>
      <c r="L122" s="504">
        <v>13520438.539110446</v>
      </c>
      <c r="M122" s="504">
        <v>6323469.5833679624</v>
      </c>
      <c r="N122" s="504">
        <v>1206992.1912865338</v>
      </c>
      <c r="O122" s="504">
        <v>96921.583455099477</v>
      </c>
      <c r="P122" s="504">
        <v>14293671.691113351</v>
      </c>
      <c r="Q122" s="504">
        <v>15312507.536031147</v>
      </c>
      <c r="R122" s="504">
        <v>14356008.392278202</v>
      </c>
      <c r="S122" s="504">
        <v>10150759.370943554</v>
      </c>
      <c r="T122" s="504">
        <v>1456399.0117609031</v>
      </c>
      <c r="U122" s="504">
        <v>4972121.7736358317</v>
      </c>
      <c r="V122" s="504">
        <v>11956744.597344331</v>
      </c>
      <c r="W122" s="504">
        <v>17877813.677497849</v>
      </c>
      <c r="X122" s="504">
        <v>13692774.363823222</v>
      </c>
      <c r="Y122" s="504">
        <v>6337910.9947524071</v>
      </c>
      <c r="Z122" s="504">
        <v>1166417.3569414911</v>
      </c>
      <c r="AA122" s="504">
        <v>110992.0016998083</v>
      </c>
      <c r="AB122" s="503">
        <v>168355.71188885608</v>
      </c>
      <c r="AC122" s="503">
        <v>727045.42880105902</v>
      </c>
      <c r="AD122" s="503">
        <v>1445076.9487637924</v>
      </c>
      <c r="AE122" s="503">
        <v>2162276.4413152509</v>
      </c>
      <c r="AF122" s="503">
        <v>896002.23894425784</v>
      </c>
      <c r="AG122" s="503">
        <v>523769.0896025165</v>
      </c>
      <c r="AH122" s="503">
        <v>416113.41475859727</v>
      </c>
      <c r="AI122" s="503">
        <v>286475.74933800485</v>
      </c>
      <c r="AJ122" s="503">
        <v>102281.45649941218</v>
      </c>
      <c r="AK122" s="503">
        <v>286716.93840219546</v>
      </c>
      <c r="AL122" s="503">
        <v>417384.76118520997</v>
      </c>
      <c r="AM122" s="503">
        <v>380635.24737549823</v>
      </c>
      <c r="AN122" s="503">
        <v>178387.66118555624</v>
      </c>
      <c r="AO122" s="503">
        <v>129967.61893129328</v>
      </c>
      <c r="AP122" s="503">
        <v>155210.99493719277</v>
      </c>
      <c r="AQ122" s="503">
        <v>96277.97158052052</v>
      </c>
      <c r="AR122" s="503">
        <v>60485.228941378824</v>
      </c>
      <c r="AS122" s="503">
        <v>46252.555602238317</v>
      </c>
      <c r="AT122" s="503">
        <v>209257.62139957666</v>
      </c>
      <c r="AU122" s="503">
        <v>146769.76069610938</v>
      </c>
      <c r="AV122" s="503">
        <v>91752.911442665718</v>
      </c>
      <c r="AW122" s="503">
        <v>31345.096054924888</v>
      </c>
      <c r="AX122" s="503">
        <v>33767.060904410791</v>
      </c>
      <c r="AY122" s="503"/>
      <c r="AZ122" s="503"/>
    </row>
    <row r="123" spans="1:52">
      <c r="A123" s="503"/>
      <c r="B123" s="503" t="s">
        <v>1561</v>
      </c>
      <c r="C123" s="503">
        <v>121989.52550381825</v>
      </c>
      <c r="D123" s="503">
        <v>1094969.143333883</v>
      </c>
      <c r="E123" s="503">
        <v>1463719.1495413715</v>
      </c>
      <c r="F123" s="504">
        <v>2954642.4741396676</v>
      </c>
      <c r="G123" s="504">
        <v>5758396.8104120977</v>
      </c>
      <c r="H123" s="504">
        <v>4681817.3410551483</v>
      </c>
      <c r="I123" s="504">
        <v>1155352.5136329676</v>
      </c>
      <c r="J123" s="504">
        <v>6221908.4818512714</v>
      </c>
      <c r="K123" s="504">
        <v>13172611.674342986</v>
      </c>
      <c r="L123" s="504">
        <v>12691676.870514577</v>
      </c>
      <c r="M123" s="504">
        <v>6462369.5106352791</v>
      </c>
      <c r="N123" s="504">
        <v>977742.96871839568</v>
      </c>
      <c r="O123" s="504">
        <v>92429.806195411045</v>
      </c>
      <c r="P123" s="504">
        <v>12414063.101726502</v>
      </c>
      <c r="Q123" s="504">
        <v>14978569.410210675</v>
      </c>
      <c r="R123" s="504">
        <v>10266243.065989379</v>
      </c>
      <c r="S123" s="504">
        <v>8945210.3249475993</v>
      </c>
      <c r="T123" s="504">
        <v>1244836.2758483307</v>
      </c>
      <c r="U123" s="504">
        <v>4095867.7284973143</v>
      </c>
      <c r="V123" s="504">
        <v>11129595.821497232</v>
      </c>
      <c r="W123" s="504">
        <v>17740393.49609888</v>
      </c>
      <c r="X123" s="504">
        <v>12014322.859873578</v>
      </c>
      <c r="Y123" s="504">
        <v>4733294.6627728883</v>
      </c>
      <c r="Z123" s="504">
        <v>885812.41370299831</v>
      </c>
      <c r="AA123" s="504">
        <v>98476.371221767491</v>
      </c>
      <c r="AB123" s="503">
        <v>114596.62653183805</v>
      </c>
      <c r="AC123" s="503">
        <v>531957.51345503994</v>
      </c>
      <c r="AD123" s="503">
        <v>984699.2742999933</v>
      </c>
      <c r="AE123" s="503">
        <v>1890193.2049829289</v>
      </c>
      <c r="AF123" s="503">
        <v>884919.71345749428</v>
      </c>
      <c r="AG123" s="503">
        <v>554293.41877875349</v>
      </c>
      <c r="AH123" s="503">
        <v>461499.31141608639</v>
      </c>
      <c r="AI123" s="503">
        <v>259629.14868087266</v>
      </c>
      <c r="AJ123" s="503">
        <v>83092.708439291484</v>
      </c>
      <c r="AK123" s="503">
        <v>193712.90939130672</v>
      </c>
      <c r="AL123" s="503">
        <v>305899.05229983857</v>
      </c>
      <c r="AM123" s="503">
        <v>303597.19725391472</v>
      </c>
      <c r="AN123" s="503">
        <v>170999.4538556851</v>
      </c>
      <c r="AO123" s="503">
        <v>129030.12218692976</v>
      </c>
      <c r="AP123" s="503">
        <v>165844.02636700199</v>
      </c>
      <c r="AQ123" s="503">
        <v>110982.5045710007</v>
      </c>
      <c r="AR123" s="503">
        <v>60163.476924153321</v>
      </c>
      <c r="AS123" s="503">
        <v>40186.268445111411</v>
      </c>
      <c r="AT123" s="503">
        <v>134906.71895635614</v>
      </c>
      <c r="AU123" s="503">
        <v>99806.425828424006</v>
      </c>
      <c r="AV123" s="503">
        <v>69001.092491275529</v>
      </c>
      <c r="AW123" s="503">
        <v>28589.033147767059</v>
      </c>
      <c r="AX123" s="503">
        <v>35094.504314576479</v>
      </c>
      <c r="AY123" s="503"/>
      <c r="AZ123" s="503"/>
    </row>
    <row r="124" spans="1:52">
      <c r="A124" s="503"/>
      <c r="B124" s="503" t="s">
        <v>1565</v>
      </c>
      <c r="C124" s="503">
        <v>64985.523841606533</v>
      </c>
      <c r="D124" s="503">
        <v>625283.54354632844</v>
      </c>
      <c r="E124" s="503">
        <v>825448.01163019252</v>
      </c>
      <c r="F124" s="504">
        <v>2001732.2975633431</v>
      </c>
      <c r="G124" s="504">
        <v>3367814.928141085</v>
      </c>
      <c r="H124" s="504">
        <v>3588995.2113430402</v>
      </c>
      <c r="I124" s="504">
        <v>779655.9529528534</v>
      </c>
      <c r="J124" s="504">
        <v>3375267.1115194107</v>
      </c>
      <c r="K124" s="504">
        <v>8154686.9352026125</v>
      </c>
      <c r="L124" s="504">
        <v>8896181.3457907867</v>
      </c>
      <c r="M124" s="504">
        <v>4965232.8021272961</v>
      </c>
      <c r="N124" s="504">
        <v>904369.7201049166</v>
      </c>
      <c r="O124" s="504">
        <v>80471.485568484073</v>
      </c>
      <c r="P124" s="504">
        <v>6901209.8906274047</v>
      </c>
      <c r="Q124" s="504">
        <v>9325984.8858022019</v>
      </c>
      <c r="R124" s="504">
        <v>8768452.8620288074</v>
      </c>
      <c r="S124" s="504">
        <v>5664952.7531502945</v>
      </c>
      <c r="T124" s="504">
        <v>849816.3785572747</v>
      </c>
      <c r="U124" s="504">
        <v>2345078.0431842497</v>
      </c>
      <c r="V124" s="504">
        <v>6641878.0215067575</v>
      </c>
      <c r="W124" s="504">
        <v>11014594.342095526</v>
      </c>
      <c r="X124" s="504">
        <v>7421514.2780121109</v>
      </c>
      <c r="Y124" s="504">
        <v>2607782.1865347242</v>
      </c>
      <c r="Z124" s="504">
        <v>520192.72800738428</v>
      </c>
      <c r="AA124" s="504">
        <v>74338.929541547128</v>
      </c>
      <c r="AB124" s="503">
        <v>51159.119847742018</v>
      </c>
      <c r="AC124" s="503">
        <v>299633.62314179633</v>
      </c>
      <c r="AD124" s="503">
        <v>772571.79444939969</v>
      </c>
      <c r="AE124" s="503">
        <v>1196503.4122165353</v>
      </c>
      <c r="AF124" s="503">
        <v>578070.30176851281</v>
      </c>
      <c r="AG124" s="503">
        <v>394994.54945572704</v>
      </c>
      <c r="AH124" s="503">
        <v>360982.34297031397</v>
      </c>
      <c r="AI124" s="503">
        <v>215981.40804875485</v>
      </c>
      <c r="AJ124" s="503">
        <v>69362.758440674035</v>
      </c>
      <c r="AK124" s="503">
        <v>94743.981631553615</v>
      </c>
      <c r="AL124" s="503">
        <v>166757.03344338408</v>
      </c>
      <c r="AM124" s="503">
        <v>176491.3641090866</v>
      </c>
      <c r="AN124" s="503">
        <v>103454.17494726426</v>
      </c>
      <c r="AO124" s="503">
        <v>102816.05333715738</v>
      </c>
      <c r="AP124" s="503">
        <v>130392.53434415645</v>
      </c>
      <c r="AQ124" s="503">
        <v>89960.454773899924</v>
      </c>
      <c r="AR124" s="503">
        <v>52761.276505183392</v>
      </c>
      <c r="AS124" s="503">
        <v>32903.690420108702</v>
      </c>
      <c r="AT124" s="503">
        <v>61449.349195240102</v>
      </c>
      <c r="AU124" s="503">
        <v>46765.175734971155</v>
      </c>
      <c r="AV124" s="503">
        <v>35909.636699773087</v>
      </c>
      <c r="AW124" s="503">
        <v>17284.511445897686</v>
      </c>
      <c r="AX124" s="503">
        <v>23747.171275156772</v>
      </c>
      <c r="AY124" s="503"/>
      <c r="AZ124" s="503"/>
    </row>
    <row r="125" spans="1:52">
      <c r="A125" s="503"/>
      <c r="B125" s="503" t="s">
        <v>1569</v>
      </c>
      <c r="C125" s="503">
        <v>130823.53926362476</v>
      </c>
      <c r="D125" s="503">
        <v>649423.59271645662</v>
      </c>
      <c r="E125" s="503">
        <v>984313.62389987241</v>
      </c>
      <c r="F125" s="504">
        <v>2087714.7868448833</v>
      </c>
      <c r="G125" s="504">
        <v>3287311.8925975035</v>
      </c>
      <c r="H125" s="504">
        <v>2745999.7636795714</v>
      </c>
      <c r="I125" s="504">
        <v>465718.05779859057</v>
      </c>
      <c r="J125" s="504">
        <v>4322680.3053371226</v>
      </c>
      <c r="K125" s="504">
        <v>8494745.3269396909</v>
      </c>
      <c r="L125" s="504">
        <v>7870663.5312487874</v>
      </c>
      <c r="M125" s="504">
        <v>3447496.092921773</v>
      </c>
      <c r="N125" s="504">
        <v>511104.82748775487</v>
      </c>
      <c r="O125" s="504">
        <v>59460.092435852588</v>
      </c>
      <c r="P125" s="504">
        <v>6744612.0740537671</v>
      </c>
      <c r="Q125" s="504">
        <v>8497711.0255922396</v>
      </c>
      <c r="R125" s="504">
        <v>8534091.8676934503</v>
      </c>
      <c r="S125" s="504">
        <v>5604530.13763519</v>
      </c>
      <c r="T125" s="504">
        <v>615145.60902495671</v>
      </c>
      <c r="U125" s="504">
        <v>2546819.7972695814</v>
      </c>
      <c r="V125" s="504">
        <v>6990792.6807958074</v>
      </c>
      <c r="W125" s="504">
        <v>11063105.319803951</v>
      </c>
      <c r="X125" s="504">
        <v>7221202.0364379873</v>
      </c>
      <c r="Y125" s="504">
        <v>2962181.2233404201</v>
      </c>
      <c r="Z125" s="504">
        <v>533283.65601032577</v>
      </c>
      <c r="AA125" s="504">
        <v>63152.167765352839</v>
      </c>
      <c r="AB125" s="503">
        <v>74773.753874526024</v>
      </c>
      <c r="AC125" s="503">
        <v>378040.8444106424</v>
      </c>
      <c r="AD125" s="503">
        <v>721453.99887877959</v>
      </c>
      <c r="AE125" s="503">
        <v>1468147.5205623689</v>
      </c>
      <c r="AF125" s="503">
        <v>614637.36304106272</v>
      </c>
      <c r="AG125" s="503">
        <v>417139.24530785787</v>
      </c>
      <c r="AH125" s="503">
        <v>413869.6621399218</v>
      </c>
      <c r="AI125" s="503">
        <v>223399.23107696103</v>
      </c>
      <c r="AJ125" s="503">
        <v>58436.48213956409</v>
      </c>
      <c r="AK125" s="503">
        <v>131149.74033984428</v>
      </c>
      <c r="AL125" s="503">
        <v>211326.73291307344</v>
      </c>
      <c r="AM125" s="503">
        <v>224351.00368281006</v>
      </c>
      <c r="AN125" s="503">
        <v>124613.89945199584</v>
      </c>
      <c r="AO125" s="503">
        <v>108278.73784067945</v>
      </c>
      <c r="AP125" s="503">
        <v>135909.72520697673</v>
      </c>
      <c r="AQ125" s="503">
        <v>95801.403106742975</v>
      </c>
      <c r="AR125" s="503">
        <v>57630.308065258425</v>
      </c>
      <c r="AS125" s="503">
        <v>35164.262333058956</v>
      </c>
      <c r="AT125" s="503">
        <v>80215.188482256315</v>
      </c>
      <c r="AU125" s="503">
        <v>55257.393894553868</v>
      </c>
      <c r="AV125" s="503">
        <v>40300.236510275696</v>
      </c>
      <c r="AW125" s="503">
        <v>17315.046940417858</v>
      </c>
      <c r="AX125" s="503">
        <v>23185.344146287815</v>
      </c>
      <c r="AY125" s="503"/>
      <c r="AZ125" s="503"/>
    </row>
    <row r="126" spans="1:52">
      <c r="A126" s="503"/>
      <c r="B126" s="503"/>
      <c r="C126" s="503"/>
      <c r="D126" s="503"/>
      <c r="E126" s="503"/>
      <c r="F126" s="504"/>
      <c r="G126" s="504"/>
      <c r="H126" s="504"/>
      <c r="I126" s="504"/>
      <c r="J126" s="504"/>
      <c r="K126" s="504"/>
      <c r="L126" s="504"/>
      <c r="M126" s="504"/>
      <c r="N126" s="504"/>
      <c r="O126" s="504"/>
      <c r="P126" s="504"/>
      <c r="Q126" s="504"/>
      <c r="R126" s="504"/>
      <c r="S126" s="504"/>
      <c r="T126" s="504"/>
      <c r="U126" s="504"/>
      <c r="V126" s="504"/>
      <c r="W126" s="504"/>
      <c r="X126" s="504"/>
      <c r="Y126" s="504"/>
      <c r="Z126" s="504"/>
      <c r="AA126" s="504"/>
      <c r="AB126" s="503"/>
      <c r="AC126" s="503"/>
      <c r="AD126" s="503"/>
      <c r="AE126" s="503"/>
      <c r="AF126" s="503"/>
      <c r="AG126" s="503"/>
      <c r="AH126" s="503"/>
      <c r="AI126" s="503"/>
      <c r="AJ126" s="503"/>
      <c r="AK126" s="503"/>
      <c r="AL126" s="503"/>
      <c r="AM126" s="503"/>
      <c r="AN126" s="503"/>
      <c r="AO126" s="503"/>
      <c r="AP126" s="503"/>
      <c r="AQ126" s="503"/>
      <c r="AR126" s="503"/>
      <c r="AS126" s="503"/>
      <c r="AT126" s="503"/>
      <c r="AU126" s="503"/>
      <c r="AV126" s="503"/>
      <c r="AW126" s="503"/>
      <c r="AX126" s="503"/>
      <c r="AY126" s="503"/>
      <c r="AZ126" s="503"/>
    </row>
    <row r="127" spans="1:52">
      <c r="A127" s="503"/>
      <c r="B127" s="505">
        <f>SUM(C121:AX121)</f>
        <v>244638182.0574367</v>
      </c>
      <c r="C127" s="494">
        <f>(C121*100)/$B127</f>
        <v>3.7857638326992446E-2</v>
      </c>
      <c r="D127" s="494">
        <f t="shared" ref="D127:AX127" si="39">(D121*100)/$B127</f>
        <v>0.48755322707851401</v>
      </c>
      <c r="E127" s="494">
        <f t="shared" si="39"/>
        <v>0.62844274055242977</v>
      </c>
      <c r="F127" s="495">
        <f t="shared" si="39"/>
        <v>1.3805134856141181</v>
      </c>
      <c r="G127" s="495">
        <f t="shared" si="39"/>
        <v>2.6566055953487981</v>
      </c>
      <c r="H127" s="495">
        <f t="shared" si="39"/>
        <v>3.1840354609020198</v>
      </c>
      <c r="I127" s="495">
        <f t="shared" si="39"/>
        <v>0.86022994598138558</v>
      </c>
      <c r="J127" s="495">
        <f t="shared" si="39"/>
        <v>3.0578804861668987</v>
      </c>
      <c r="K127" s="495">
        <f t="shared" si="39"/>
        <v>6.5863582886161511</v>
      </c>
      <c r="L127" s="495">
        <f t="shared" si="39"/>
        <v>7.4376380412878369</v>
      </c>
      <c r="M127" s="495">
        <f t="shared" si="39"/>
        <v>4.8174290535766504</v>
      </c>
      <c r="N127" s="495">
        <f t="shared" si="39"/>
        <v>0.89878027945610872</v>
      </c>
      <c r="O127" s="495">
        <f t="shared" si="39"/>
        <v>7.7598441473275465E-2</v>
      </c>
      <c r="P127" s="495">
        <f t="shared" si="39"/>
        <v>6.7714140902880935</v>
      </c>
      <c r="Q127" s="495">
        <f t="shared" si="39"/>
        <v>8.8785061897718549</v>
      </c>
      <c r="R127" s="495">
        <f t="shared" si="39"/>
        <v>8.2735450457357143</v>
      </c>
      <c r="S127" s="495">
        <f t="shared" si="39"/>
        <v>5.9443873659251887</v>
      </c>
      <c r="T127" s="495">
        <f t="shared" si="39"/>
        <v>0.86373082132800982</v>
      </c>
      <c r="U127" s="495">
        <f t="shared" si="39"/>
        <v>2.5437473117667095</v>
      </c>
      <c r="V127" s="495">
        <f t="shared" si="39"/>
        <v>6.5453661526940632</v>
      </c>
      <c r="W127" s="495">
        <f t="shared" si="39"/>
        <v>9.9914206301569113</v>
      </c>
      <c r="X127" s="495">
        <f t="shared" si="39"/>
        <v>7.9322029640502665</v>
      </c>
      <c r="Y127" s="495">
        <f t="shared" si="39"/>
        <v>3.769608866514309</v>
      </c>
      <c r="Z127" s="495">
        <f t="shared" si="39"/>
        <v>0.56816484561287794</v>
      </c>
      <c r="AA127" s="495">
        <f t="shared" si="39"/>
        <v>7.0476092107968805E-2</v>
      </c>
      <c r="AB127" s="494">
        <f t="shared" si="39"/>
        <v>7.6745212579988564E-2</v>
      </c>
      <c r="AC127" s="494">
        <f t="shared" si="39"/>
        <v>0.42520284261733321</v>
      </c>
      <c r="AD127" s="494">
        <f t="shared" si="39"/>
        <v>0.99217655038891239</v>
      </c>
      <c r="AE127" s="494">
        <f t="shared" si="39"/>
        <v>1.6541083877894238</v>
      </c>
      <c r="AF127" s="494">
        <f t="shared" si="39"/>
        <v>0.60498386180726194</v>
      </c>
      <c r="AG127" s="494">
        <f t="shared" si="39"/>
        <v>0.25510295863658461</v>
      </c>
      <c r="AH127" s="494">
        <f t="shared" si="39"/>
        <v>0.20610404928121989</v>
      </c>
      <c r="AI127" s="494">
        <f t="shared" si="39"/>
        <v>0.15388407258897058</v>
      </c>
      <c r="AJ127" s="494">
        <f t="shared" si="39"/>
        <v>5.5810720868746708E-2</v>
      </c>
      <c r="AK127" s="494">
        <f t="shared" si="39"/>
        <v>0.14556208411559873</v>
      </c>
      <c r="AL127" s="494">
        <f t="shared" si="39"/>
        <v>0.26902096412551646</v>
      </c>
      <c r="AM127" s="494">
        <f t="shared" si="39"/>
        <v>0.26323496616948155</v>
      </c>
      <c r="AN127" s="494">
        <f t="shared" si="39"/>
        <v>0.11097796444998945</v>
      </c>
      <c r="AO127" s="494">
        <f t="shared" si="39"/>
        <v>6.0562899162170919E-2</v>
      </c>
      <c r="AP127" s="494">
        <f t="shared" si="39"/>
        <v>6.8581765274558948E-2</v>
      </c>
      <c r="AQ127" s="494">
        <f t="shared" si="39"/>
        <v>4.9599593950577031E-2</v>
      </c>
      <c r="AR127" s="494">
        <f t="shared" si="39"/>
        <v>2.9570066560971806E-2</v>
      </c>
      <c r="AS127" s="494">
        <f t="shared" si="39"/>
        <v>2.4020171154795142E-2</v>
      </c>
      <c r="AT127" s="494">
        <f t="shared" si="39"/>
        <v>0.12106509629672896</v>
      </c>
      <c r="AU127" s="494">
        <f t="shared" si="39"/>
        <v>8.9178383832596367E-2</v>
      </c>
      <c r="AV127" s="494">
        <f t="shared" si="39"/>
        <v>5.3041885129028341E-2</v>
      </c>
      <c r="AW127" s="494">
        <f t="shared" si="39"/>
        <v>1.2785935045706284E-2</v>
      </c>
      <c r="AX127" s="494">
        <f t="shared" si="39"/>
        <v>1.5186507840705693E-2</v>
      </c>
      <c r="AY127" s="503"/>
      <c r="AZ127" s="503"/>
    </row>
    <row r="128" spans="1:52">
      <c r="A128" s="503"/>
      <c r="B128" s="505">
        <f>SUM(C122:AX122)</f>
        <v>183137338.78038192</v>
      </c>
      <c r="C128" s="494">
        <f t="shared" ref="C128:AX131" si="40">(C122*100)/$B128</f>
        <v>7.3853407819431616E-2</v>
      </c>
      <c r="D128" s="494">
        <f t="shared" si="40"/>
        <v>0.63838492120626134</v>
      </c>
      <c r="E128" s="494">
        <f t="shared" si="40"/>
        <v>1.1250096723685044</v>
      </c>
      <c r="F128" s="495">
        <f t="shared" si="40"/>
        <v>1.9437329566352055</v>
      </c>
      <c r="G128" s="495">
        <f t="shared" si="40"/>
        <v>3.3745574921116002</v>
      </c>
      <c r="H128" s="495">
        <f t="shared" si="40"/>
        <v>2.4987932583907448</v>
      </c>
      <c r="I128" s="495">
        <f t="shared" si="40"/>
        <v>0.62153677034517485</v>
      </c>
      <c r="J128" s="495">
        <f t="shared" si="40"/>
        <v>4.4044760435472732</v>
      </c>
      <c r="K128" s="495">
        <f t="shared" si="40"/>
        <v>7.8785659007160582</v>
      </c>
      <c r="L128" s="495">
        <f t="shared" si="40"/>
        <v>7.3826771914186979</v>
      </c>
      <c r="M128" s="495">
        <f t="shared" si="40"/>
        <v>3.4528565422429014</v>
      </c>
      <c r="N128" s="495">
        <f t="shared" si="40"/>
        <v>0.65906395676850882</v>
      </c>
      <c r="O128" s="495">
        <f t="shared" si="40"/>
        <v>5.2922896062898309E-2</v>
      </c>
      <c r="P128" s="495">
        <f t="shared" si="40"/>
        <v>7.8048921024533966</v>
      </c>
      <c r="Q128" s="495">
        <f t="shared" si="40"/>
        <v>8.361215488881756</v>
      </c>
      <c r="R128" s="495">
        <f t="shared" si="40"/>
        <v>7.8389303283990106</v>
      </c>
      <c r="S128" s="495">
        <f t="shared" si="40"/>
        <v>5.5427033277557518</v>
      </c>
      <c r="T128" s="495">
        <f t="shared" si="40"/>
        <v>0.79524963148416994</v>
      </c>
      <c r="U128" s="495">
        <f t="shared" si="40"/>
        <v>2.7149688898768995</v>
      </c>
      <c r="V128" s="495">
        <f t="shared" si="40"/>
        <v>6.5288404194203382</v>
      </c>
      <c r="W128" s="495">
        <f t="shared" si="40"/>
        <v>9.7619708774609322</v>
      </c>
      <c r="X128" s="495">
        <f t="shared" si="40"/>
        <v>7.4767791511066903</v>
      </c>
      <c r="Y128" s="495">
        <f t="shared" si="40"/>
        <v>3.4607421058754286</v>
      </c>
      <c r="Z128" s="495">
        <f t="shared" si="40"/>
        <v>0.63690854345123871</v>
      </c>
      <c r="AA128" s="495">
        <f t="shared" si="40"/>
        <v>6.0605883234390437E-2</v>
      </c>
      <c r="AB128" s="494">
        <f t="shared" si="40"/>
        <v>9.1928665672459095E-2</v>
      </c>
      <c r="AC128" s="494">
        <f t="shared" si="40"/>
        <v>0.39699464546273167</v>
      </c>
      <c r="AD128" s="494">
        <f t="shared" si="40"/>
        <v>0.78906735152285201</v>
      </c>
      <c r="AE128" s="494">
        <f t="shared" si="40"/>
        <v>1.180685738754919</v>
      </c>
      <c r="AF128" s="494">
        <f t="shared" si="40"/>
        <v>0.48925153380040248</v>
      </c>
      <c r="AG128" s="494">
        <f t="shared" si="40"/>
        <v>0.28599798003542021</v>
      </c>
      <c r="AH128" s="494">
        <f t="shared" si="40"/>
        <v>0.22721385902500196</v>
      </c>
      <c r="AI128" s="494">
        <f t="shared" si="40"/>
        <v>0.15642672938561494</v>
      </c>
      <c r="AJ128" s="494">
        <f t="shared" si="40"/>
        <v>5.5849591995037112E-2</v>
      </c>
      <c r="AK128" s="494">
        <f t="shared" si="40"/>
        <v>0.15655842785071047</v>
      </c>
      <c r="AL128" s="494">
        <f t="shared" si="40"/>
        <v>0.22790806285862725</v>
      </c>
      <c r="AM128" s="494">
        <f t="shared" si="40"/>
        <v>0.20784142103973435</v>
      </c>
      <c r="AN128" s="494">
        <f t="shared" si="40"/>
        <v>9.7406494149987907E-2</v>
      </c>
      <c r="AO128" s="494">
        <f t="shared" si="40"/>
        <v>7.0967296891405796E-2</v>
      </c>
      <c r="AP128" s="494">
        <f t="shared" si="40"/>
        <v>8.4751146855596496E-2</v>
      </c>
      <c r="AQ128" s="494">
        <f t="shared" si="40"/>
        <v>5.2571459333029265E-2</v>
      </c>
      <c r="AR128" s="494">
        <f t="shared" si="40"/>
        <v>3.3027251211678162E-2</v>
      </c>
      <c r="AS128" s="494">
        <f t="shared" si="40"/>
        <v>2.5255666545261055E-2</v>
      </c>
      <c r="AT128" s="494">
        <f t="shared" si="40"/>
        <v>0.11426267455514255</v>
      </c>
      <c r="AU128" s="494">
        <f t="shared" si="40"/>
        <v>8.0141909712969847E-2</v>
      </c>
      <c r="AV128" s="494">
        <f t="shared" si="40"/>
        <v>5.0100603215980824E-2</v>
      </c>
      <c r="AW128" s="494">
        <f t="shared" si="40"/>
        <v>1.7115622769048693E-2</v>
      </c>
      <c r="AX128" s="494">
        <f t="shared" si="40"/>
        <v>1.8438108323122579E-2</v>
      </c>
      <c r="AY128" s="503"/>
      <c r="AZ128" s="503"/>
    </row>
    <row r="129" spans="1:52">
      <c r="A129" s="503"/>
      <c r="B129" s="505">
        <f>SUM(C123:AX123)</f>
        <v>163009005.50833958</v>
      </c>
      <c r="C129" s="494">
        <f t="shared" si="40"/>
        <v>7.4836065113946859E-2</v>
      </c>
      <c r="D129" s="494">
        <f t="shared" si="40"/>
        <v>0.67172309892895099</v>
      </c>
      <c r="E129" s="494">
        <f t="shared" si="40"/>
        <v>0.89793759858653155</v>
      </c>
      <c r="F129" s="495">
        <f t="shared" si="40"/>
        <v>1.8125639530930746</v>
      </c>
      <c r="G129" s="495">
        <f t="shared" si="40"/>
        <v>3.532563610491751</v>
      </c>
      <c r="H129" s="495">
        <f t="shared" si="40"/>
        <v>2.8721218968577937</v>
      </c>
      <c r="I129" s="495">
        <f t="shared" si="40"/>
        <v>0.70876606481343107</v>
      </c>
      <c r="J129" s="495">
        <f t="shared" si="40"/>
        <v>3.8169108893391517</v>
      </c>
      <c r="K129" s="495">
        <f t="shared" si="40"/>
        <v>8.0809103971062939</v>
      </c>
      <c r="L129" s="495">
        <f t="shared" si="40"/>
        <v>7.7858746705041808</v>
      </c>
      <c r="M129" s="495">
        <f t="shared" si="40"/>
        <v>3.9644248429603866</v>
      </c>
      <c r="N129" s="495">
        <f t="shared" si="40"/>
        <v>0.59980917352960239</v>
      </c>
      <c r="O129" s="495">
        <f t="shared" si="40"/>
        <v>5.6702269857527791E-2</v>
      </c>
      <c r="P129" s="495">
        <f t="shared" si="40"/>
        <v>7.6155688840708846</v>
      </c>
      <c r="Q129" s="495">
        <f t="shared" si="40"/>
        <v>9.1887987191262059</v>
      </c>
      <c r="R129" s="495">
        <f t="shared" si="40"/>
        <v>6.2979606764511882</v>
      </c>
      <c r="S129" s="495">
        <f t="shared" si="40"/>
        <v>5.487555915731269</v>
      </c>
      <c r="T129" s="495">
        <f t="shared" si="40"/>
        <v>0.76366104557618719</v>
      </c>
      <c r="U129" s="495">
        <f t="shared" si="40"/>
        <v>2.5126634664903644</v>
      </c>
      <c r="V129" s="495">
        <f t="shared" si="40"/>
        <v>6.8275956820850841</v>
      </c>
      <c r="W129" s="495">
        <f t="shared" si="40"/>
        <v>10.883075717673327</v>
      </c>
      <c r="X129" s="495">
        <f t="shared" si="40"/>
        <v>7.3703430202565849</v>
      </c>
      <c r="Y129" s="495">
        <f t="shared" si="40"/>
        <v>2.9037013311088091</v>
      </c>
      <c r="Z129" s="495">
        <f t="shared" si="40"/>
        <v>0.54341317581848558</v>
      </c>
      <c r="AA129" s="495">
        <f t="shared" si="40"/>
        <v>6.0411614017686535E-2</v>
      </c>
      <c r="AB129" s="494">
        <f t="shared" si="40"/>
        <v>7.0300794839200001E-2</v>
      </c>
      <c r="AC129" s="494">
        <f t="shared" si="40"/>
        <v>0.32633627313788183</v>
      </c>
      <c r="AD129" s="494">
        <f t="shared" si="40"/>
        <v>0.60407660989601941</v>
      </c>
      <c r="AE129" s="494">
        <f t="shared" si="40"/>
        <v>1.1595636689447972</v>
      </c>
      <c r="AF129" s="494">
        <f t="shared" si="40"/>
        <v>0.54286553721243425</v>
      </c>
      <c r="AG129" s="494">
        <f t="shared" si="40"/>
        <v>0.34003852550980423</v>
      </c>
      <c r="AH129" s="494">
        <f t="shared" si="40"/>
        <v>0.28311277035088467</v>
      </c>
      <c r="AI129" s="494">
        <f t="shared" si="40"/>
        <v>0.15927288671642742</v>
      </c>
      <c r="AJ129" s="494">
        <f t="shared" si="40"/>
        <v>5.0974305487091899E-2</v>
      </c>
      <c r="AK129" s="494">
        <f t="shared" si="40"/>
        <v>0.11883571020338279</v>
      </c>
      <c r="AL129" s="494">
        <f t="shared" si="40"/>
        <v>0.18765776243214288</v>
      </c>
      <c r="AM129" s="494">
        <f t="shared" si="40"/>
        <v>0.18624565943897045</v>
      </c>
      <c r="AN129" s="494">
        <f t="shared" si="40"/>
        <v>0.10490184473086472</v>
      </c>
      <c r="AO129" s="494">
        <f t="shared" si="40"/>
        <v>7.9155210955709154E-2</v>
      </c>
      <c r="AP129" s="494">
        <f t="shared" si="40"/>
        <v>0.1017391805132615</v>
      </c>
      <c r="AQ129" s="494">
        <f t="shared" si="40"/>
        <v>6.8083664595648852E-2</v>
      </c>
      <c r="AR129" s="494">
        <f t="shared" si="40"/>
        <v>3.6908069426308684E-2</v>
      </c>
      <c r="AS129" s="494">
        <f t="shared" si="40"/>
        <v>2.4652790390194405E-2</v>
      </c>
      <c r="AT129" s="494">
        <f t="shared" si="40"/>
        <v>8.2760285872337455E-2</v>
      </c>
      <c r="AU129" s="494">
        <f t="shared" si="40"/>
        <v>6.122755335950926E-2</v>
      </c>
      <c r="AV129" s="494">
        <f t="shared" si="40"/>
        <v>4.2329619934860237E-2</v>
      </c>
      <c r="AW129" s="494">
        <f t="shared" si="40"/>
        <v>1.7538315173822983E-2</v>
      </c>
      <c r="AX129" s="494">
        <f t="shared" si="40"/>
        <v>2.1529181289791401E-2</v>
      </c>
      <c r="AY129" s="503"/>
      <c r="AZ129" s="503"/>
    </row>
    <row r="130" spans="1:52">
      <c r="A130" s="503"/>
      <c r="B130" s="505">
        <f>SUM(C124:AX124)</f>
        <v>104840615.88658251</v>
      </c>
      <c r="C130" s="494">
        <f t="shared" si="40"/>
        <v>6.1985064940774902E-2</v>
      </c>
      <c r="D130" s="494">
        <f t="shared" si="40"/>
        <v>0.59641345890486341</v>
      </c>
      <c r="E130" s="494">
        <f t="shared" si="40"/>
        <v>0.78733609551013073</v>
      </c>
      <c r="F130" s="495">
        <f t="shared" si="40"/>
        <v>1.9093099374090232</v>
      </c>
      <c r="G130" s="495">
        <f t="shared" si="40"/>
        <v>3.2123189087179882</v>
      </c>
      <c r="H130" s="495">
        <f t="shared" si="40"/>
        <v>3.423287035270421</v>
      </c>
      <c r="I130" s="495">
        <f t="shared" si="40"/>
        <v>0.74365831062676324</v>
      </c>
      <c r="J130" s="495">
        <f t="shared" si="40"/>
        <v>3.2194270159294027</v>
      </c>
      <c r="K130" s="495">
        <f t="shared" si="40"/>
        <v>7.7781753438232606</v>
      </c>
      <c r="L130" s="495">
        <f t="shared" si="40"/>
        <v>8.4854340758687954</v>
      </c>
      <c r="M130" s="495">
        <f t="shared" si="40"/>
        <v>4.735982100199343</v>
      </c>
      <c r="N130" s="495">
        <f t="shared" si="40"/>
        <v>0.86261389486997253</v>
      </c>
      <c r="O130" s="495">
        <f t="shared" si="40"/>
        <v>7.6756021402562949E-2</v>
      </c>
      <c r="P130" s="495">
        <f t="shared" si="40"/>
        <v>6.5825728247277695</v>
      </c>
      <c r="Q130" s="495">
        <f t="shared" si="40"/>
        <v>8.8953930754194861</v>
      </c>
      <c r="R130" s="495">
        <f t="shared" si="40"/>
        <v>8.3636029680659227</v>
      </c>
      <c r="S130" s="495">
        <f t="shared" si="40"/>
        <v>5.4033951491459096</v>
      </c>
      <c r="T130" s="495">
        <f t="shared" si="40"/>
        <v>0.81057934596322234</v>
      </c>
      <c r="U130" s="495">
        <f t="shared" si="40"/>
        <v>2.2368030017309088</v>
      </c>
      <c r="V130" s="495">
        <f t="shared" si="40"/>
        <v>6.3352146163391474</v>
      </c>
      <c r="W130" s="495">
        <f t="shared" si="40"/>
        <v>10.506037425429863</v>
      </c>
      <c r="X130" s="495">
        <f t="shared" si="40"/>
        <v>7.0788541399268103</v>
      </c>
      <c r="Y130" s="495">
        <f t="shared" si="40"/>
        <v>2.4873777824386742</v>
      </c>
      <c r="Z130" s="495">
        <f t="shared" si="40"/>
        <v>0.49617481126792823</v>
      </c>
      <c r="AA130" s="495">
        <f t="shared" si="40"/>
        <v>7.0906612778741815E-2</v>
      </c>
      <c r="AB130" s="494">
        <f t="shared" si="40"/>
        <v>4.8797042458322074E-2</v>
      </c>
      <c r="AC130" s="494">
        <f t="shared" si="40"/>
        <v>0.28579918250951769</v>
      </c>
      <c r="AD130" s="494">
        <f t="shared" si="40"/>
        <v>0.73690123614418157</v>
      </c>
      <c r="AE130" s="494">
        <f t="shared" si="40"/>
        <v>1.1412594270820797</v>
      </c>
      <c r="AF130" s="494">
        <f t="shared" si="40"/>
        <v>0.55138010863449549</v>
      </c>
      <c r="AG130" s="494">
        <f t="shared" si="40"/>
        <v>0.37675718147538889</v>
      </c>
      <c r="AH130" s="494">
        <f t="shared" si="40"/>
        <v>0.34431535900249555</v>
      </c>
      <c r="AI130" s="494">
        <f t="shared" si="40"/>
        <v>0.20600928964630028</v>
      </c>
      <c r="AJ130" s="494">
        <f t="shared" si="40"/>
        <v>6.6160197414054933E-2</v>
      </c>
      <c r="AK130" s="494">
        <f t="shared" si="40"/>
        <v>9.0369539353000836E-2</v>
      </c>
      <c r="AL130" s="494">
        <f t="shared" si="40"/>
        <v>0.15905766294217813</v>
      </c>
      <c r="AM130" s="494">
        <f t="shared" si="40"/>
        <v>0.16834254798733395</v>
      </c>
      <c r="AN130" s="494">
        <f t="shared" si="40"/>
        <v>9.8677572687270246E-2</v>
      </c>
      <c r="AO130" s="494">
        <f t="shared" si="40"/>
        <v>9.8068913910601865E-2</v>
      </c>
      <c r="AP130" s="494">
        <f t="shared" si="40"/>
        <v>0.12437215600222744</v>
      </c>
      <c r="AQ130" s="494">
        <f t="shared" si="40"/>
        <v>8.5806873617778001E-2</v>
      </c>
      <c r="AR130" s="494">
        <f t="shared" si="40"/>
        <v>5.0325225637992244E-2</v>
      </c>
      <c r="AS130" s="494">
        <f t="shared" si="40"/>
        <v>3.1384487912303187E-2</v>
      </c>
      <c r="AT130" s="494">
        <f t="shared" si="40"/>
        <v>5.861215968219468E-2</v>
      </c>
      <c r="AU130" s="494">
        <f t="shared" si="40"/>
        <v>4.4605971969453262E-2</v>
      </c>
      <c r="AV130" s="494">
        <f t="shared" si="40"/>
        <v>3.4251646078291301E-2</v>
      </c>
      <c r="AW130" s="494">
        <f t="shared" si="40"/>
        <v>1.6486465001880779E-2</v>
      </c>
      <c r="AX130" s="494">
        <f t="shared" si="40"/>
        <v>2.2650736142991252E-2</v>
      </c>
      <c r="AY130" s="503"/>
      <c r="AZ130" s="503"/>
    </row>
    <row r="131" spans="1:52">
      <c r="A131" s="503"/>
      <c r="B131" s="505">
        <f>SUM(C125:AX125)</f>
        <v>102144480.15294042</v>
      </c>
      <c r="C131" s="494">
        <f>(C125*100)/$B131</f>
        <v>0.12807695439610964</v>
      </c>
      <c r="D131" s="494">
        <f t="shared" si="40"/>
        <v>0.63578921909835751</v>
      </c>
      <c r="E131" s="494">
        <f t="shared" si="40"/>
        <v>0.96364837573803752</v>
      </c>
      <c r="F131" s="495">
        <f t="shared" si="40"/>
        <v>2.0438840980138706</v>
      </c>
      <c r="G131" s="495">
        <f t="shared" si="40"/>
        <v>3.2182961699696624</v>
      </c>
      <c r="H131" s="495">
        <f t="shared" si="40"/>
        <v>2.6883486602193281</v>
      </c>
      <c r="I131" s="495">
        <f t="shared" si="40"/>
        <v>0.45594050417729204</v>
      </c>
      <c r="J131" s="495">
        <f t="shared" si="40"/>
        <v>4.231927460852309</v>
      </c>
      <c r="K131" s="495">
        <f t="shared" si="40"/>
        <v>8.3164017421406928</v>
      </c>
      <c r="L131" s="495">
        <f t="shared" si="40"/>
        <v>7.7054222797591043</v>
      </c>
      <c r="M131" s="495">
        <f t="shared" si="40"/>
        <v>3.3751173707672253</v>
      </c>
      <c r="N131" s="495">
        <f t="shared" si="40"/>
        <v>0.50037439783577164</v>
      </c>
      <c r="O131" s="495">
        <f t="shared" si="40"/>
        <v>5.8211752947220724E-2</v>
      </c>
      <c r="P131" s="495">
        <f t="shared" si="40"/>
        <v>6.6030117965797981</v>
      </c>
      <c r="Q131" s="495">
        <f t="shared" si="40"/>
        <v>8.3193051772045443</v>
      </c>
      <c r="R131" s="495">
        <f t="shared" si="40"/>
        <v>8.3549222189152044</v>
      </c>
      <c r="S131" s="495">
        <f t="shared" si="40"/>
        <v>5.4868653981532391</v>
      </c>
      <c r="T131" s="495">
        <f t="shared" si="40"/>
        <v>0.60223088717461992</v>
      </c>
      <c r="U131" s="495">
        <f t="shared" si="40"/>
        <v>2.4933503929495169</v>
      </c>
      <c r="V131" s="495">
        <f t="shared" si="40"/>
        <v>6.8440239456195071</v>
      </c>
      <c r="W131" s="495">
        <f t="shared" si="40"/>
        <v>10.83084010339004</v>
      </c>
      <c r="X131" s="495">
        <f t="shared" si="40"/>
        <v>7.069595954304841</v>
      </c>
      <c r="Y131" s="495">
        <f t="shared" si="40"/>
        <v>2.8999914815809538</v>
      </c>
      <c r="Z131" s="495">
        <f t="shared" si="40"/>
        <v>0.52208759123531967</v>
      </c>
      <c r="AA131" s="495">
        <f t="shared" si="40"/>
        <v>6.1826314716953289E-2</v>
      </c>
      <c r="AB131" s="494">
        <f t="shared" si="40"/>
        <v>7.320391054178127E-2</v>
      </c>
      <c r="AC131" s="494">
        <f t="shared" si="40"/>
        <v>0.3701040367963141</v>
      </c>
      <c r="AD131" s="494">
        <f t="shared" si="40"/>
        <v>0.706307377352697</v>
      </c>
      <c r="AE131" s="494">
        <f t="shared" si="40"/>
        <v>1.4373243844054215</v>
      </c>
      <c r="AF131" s="494">
        <f t="shared" si="40"/>
        <v>0.60173331160016597</v>
      </c>
      <c r="AG131" s="494">
        <f t="shared" si="40"/>
        <v>0.40838158330560526</v>
      </c>
      <c r="AH131" s="494">
        <f t="shared" si="40"/>
        <v>0.40518064365322221</v>
      </c>
      <c r="AI131" s="494">
        <f t="shared" si="40"/>
        <v>0.21870905872002724</v>
      </c>
      <c r="AJ131" s="494">
        <f t="shared" si="40"/>
        <v>5.7209632916108082E-2</v>
      </c>
      <c r="AK131" s="494">
        <f t="shared" si="40"/>
        <v>0.1283963070187194</v>
      </c>
      <c r="AL131" s="494">
        <f t="shared" si="40"/>
        <v>0.20689001754833447</v>
      </c>
      <c r="AM131" s="494">
        <f t="shared" si="40"/>
        <v>0.21964084926262331</v>
      </c>
      <c r="AN131" s="494">
        <f t="shared" si="40"/>
        <v>0.12199768334560228</v>
      </c>
      <c r="AO131" s="494">
        <f t="shared" si="40"/>
        <v>0.10600547154242131</v>
      </c>
      <c r="AP131" s="494">
        <f t="shared" si="40"/>
        <v>0.13305635801707519</v>
      </c>
      <c r="AQ131" s="494">
        <f t="shared" si="40"/>
        <v>9.3790093173218958E-2</v>
      </c>
      <c r="AR131" s="494">
        <f t="shared" si="40"/>
        <v>5.6420384125474864E-2</v>
      </c>
      <c r="AS131" s="494">
        <f t="shared" si="40"/>
        <v>3.4426003520119423E-2</v>
      </c>
      <c r="AT131" s="494">
        <f t="shared" si="40"/>
        <v>7.853110453168935E-2</v>
      </c>
      <c r="AU131" s="494">
        <f t="shared" si="40"/>
        <v>5.4097288284024006E-2</v>
      </c>
      <c r="AV131" s="494">
        <f t="shared" si="40"/>
        <v>3.9454150092040563E-2</v>
      </c>
      <c r="AW131" s="494">
        <f t="shared" si="40"/>
        <v>1.6951524854296702E-2</v>
      </c>
      <c r="AX131" s="494">
        <f t="shared" si="40"/>
        <v>2.2698577653508554E-2</v>
      </c>
      <c r="AY131" s="503"/>
      <c r="AZ131" s="503"/>
    </row>
    <row r="132" spans="1:52" ht="13" thickBot="1">
      <c r="A132" s="503" t="s">
        <v>1584</v>
      </c>
      <c r="AW132" s="503"/>
      <c r="AX132" s="503"/>
      <c r="AY132" s="503"/>
      <c r="AZ132" s="503"/>
    </row>
    <row r="133" spans="1:52" s="535" customFormat="1">
      <c r="A133" s="531" t="s">
        <v>1580</v>
      </c>
      <c r="B133" s="532">
        <f>AVERAGE(B127:B131)</f>
        <v>159553924.47713622</v>
      </c>
      <c r="C133" s="533">
        <f>AVERAGE(C127:C131)</f>
        <v>7.5321826119451096E-2</v>
      </c>
      <c r="D133" s="533">
        <f t="shared" ref="D133:AX133" si="41">AVERAGE(D127:D131)</f>
        <v>0.60597278504338947</v>
      </c>
      <c r="E133" s="533">
        <f t="shared" si="41"/>
        <v>0.88047489655112676</v>
      </c>
      <c r="F133" s="534">
        <f t="shared" si="41"/>
        <v>1.8180008861530585</v>
      </c>
      <c r="G133" s="534">
        <f t="shared" si="41"/>
        <v>3.1988683553279595</v>
      </c>
      <c r="H133" s="534">
        <f t="shared" si="41"/>
        <v>2.9333172623280612</v>
      </c>
      <c r="I133" s="534">
        <f t="shared" si="41"/>
        <v>0.6780263191888094</v>
      </c>
      <c r="J133" s="534">
        <f t="shared" si="41"/>
        <v>3.7461243791670071</v>
      </c>
      <c r="K133" s="534">
        <f t="shared" si="41"/>
        <v>7.7280823344804919</v>
      </c>
      <c r="L133" s="534">
        <f t="shared" si="41"/>
        <v>7.7594092517677229</v>
      </c>
      <c r="M133" s="534">
        <f t="shared" si="41"/>
        <v>4.0691619819493017</v>
      </c>
      <c r="N133" s="534">
        <f t="shared" si="41"/>
        <v>0.7041283404919928</v>
      </c>
      <c r="O133" s="534">
        <f t="shared" si="41"/>
        <v>6.443827634869706E-2</v>
      </c>
      <c r="P133" s="534">
        <f t="shared" si="41"/>
        <v>7.0754919396239888</v>
      </c>
      <c r="Q133" s="534">
        <f t="shared" si="41"/>
        <v>8.7286437300807673</v>
      </c>
      <c r="R133" s="534">
        <f t="shared" si="41"/>
        <v>7.8257922475134079</v>
      </c>
      <c r="S133" s="534">
        <f t="shared" si="41"/>
        <v>5.5729814313422716</v>
      </c>
      <c r="T133" s="534">
        <f t="shared" si="41"/>
        <v>0.76709034630524187</v>
      </c>
      <c r="U133" s="534">
        <f t="shared" si="41"/>
        <v>2.5003066125628797</v>
      </c>
      <c r="V133" s="534">
        <f t="shared" si="41"/>
        <v>6.6162081632316285</v>
      </c>
      <c r="W133" s="534">
        <f t="shared" si="41"/>
        <v>10.394668950822215</v>
      </c>
      <c r="X133" s="534">
        <f t="shared" si="41"/>
        <v>7.3855550459290384</v>
      </c>
      <c r="Y133" s="534">
        <f t="shared" si="41"/>
        <v>3.1042843135036349</v>
      </c>
      <c r="Z133" s="534">
        <f t="shared" si="41"/>
        <v>0.55334979347717006</v>
      </c>
      <c r="AA133" s="534">
        <f t="shared" si="41"/>
        <v>6.4845303371148175E-2</v>
      </c>
      <c r="AB133" s="533">
        <f t="shared" si="41"/>
        <v>7.2195125218350198E-2</v>
      </c>
      <c r="AC133" s="533">
        <f t="shared" si="41"/>
        <v>0.36088739610475573</v>
      </c>
      <c r="AD133" s="533">
        <f t="shared" si="41"/>
        <v>0.76570582506093243</v>
      </c>
      <c r="AE133" s="533">
        <f t="shared" si="41"/>
        <v>1.3145883213953282</v>
      </c>
      <c r="AF133" s="533">
        <f t="shared" si="41"/>
        <v>0.55804287061095204</v>
      </c>
      <c r="AG133" s="533">
        <f t="shared" si="41"/>
        <v>0.33325564579256067</v>
      </c>
      <c r="AH133" s="533">
        <f t="shared" si="41"/>
        <v>0.29318533626256482</v>
      </c>
      <c r="AI133" s="533">
        <f t="shared" si="41"/>
        <v>0.17886040741146808</v>
      </c>
      <c r="AJ133" s="533">
        <f t="shared" si="41"/>
        <v>5.7200889736207752E-2</v>
      </c>
      <c r="AK133" s="533">
        <f t="shared" si="41"/>
        <v>0.12794441370828244</v>
      </c>
      <c r="AL133" s="533">
        <f t="shared" si="41"/>
        <v>0.21010689398135982</v>
      </c>
      <c r="AM133" s="533">
        <f t="shared" si="41"/>
        <v>0.20906108877962876</v>
      </c>
      <c r="AN133" s="533">
        <f t="shared" si="41"/>
        <v>0.10679231187274292</v>
      </c>
      <c r="AO133" s="533">
        <f t="shared" si="41"/>
        <v>8.2951958492461814E-2</v>
      </c>
      <c r="AP133" s="533">
        <f t="shared" si="41"/>
        <v>0.10250012133254391</v>
      </c>
      <c r="AQ133" s="533">
        <f t="shared" si="41"/>
        <v>6.9970336934050414E-2</v>
      </c>
      <c r="AR133" s="533">
        <f t="shared" si="41"/>
        <v>4.1250199392485157E-2</v>
      </c>
      <c r="AS133" s="533">
        <f t="shared" si="41"/>
        <v>2.7947823904534645E-2</v>
      </c>
      <c r="AT133" s="533">
        <f t="shared" si="41"/>
        <v>9.1046264187618603E-2</v>
      </c>
      <c r="AU133" s="533">
        <f t="shared" si="41"/>
        <v>6.5850221431710543E-2</v>
      </c>
      <c r="AV133" s="533">
        <f t="shared" si="41"/>
        <v>4.3835580890040249E-2</v>
      </c>
      <c r="AW133" s="533">
        <f t="shared" si="41"/>
        <v>1.6175572568951087E-2</v>
      </c>
      <c r="AX133" s="533">
        <f t="shared" si="41"/>
        <v>2.0100622250023896E-2</v>
      </c>
      <c r="AY133" s="531"/>
      <c r="AZ133" s="531"/>
    </row>
    <row r="134" spans="1:52">
      <c r="A134" s="503" t="s">
        <v>1581</v>
      </c>
      <c r="B134" s="511">
        <f>STDEV(B127:B131)</f>
        <v>59365049.350732729</v>
      </c>
      <c r="C134" s="503">
        <f t="shared" ref="C134:AX134" si="42">STDEV(C127:C131)</f>
        <v>3.3041376867613464E-2</v>
      </c>
      <c r="D134" s="503">
        <f t="shared" si="42"/>
        <v>7.1374439597210862E-2</v>
      </c>
      <c r="E134" s="503">
        <f t="shared" si="42"/>
        <v>0.18655768149770321</v>
      </c>
      <c r="F134" s="504">
        <f t="shared" si="42"/>
        <v>0.25816366304195743</v>
      </c>
      <c r="G134" s="504">
        <f t="shared" si="42"/>
        <v>0.33046423949161152</v>
      </c>
      <c r="H134" s="504">
        <f t="shared" si="42"/>
        <v>0.37265788340823308</v>
      </c>
      <c r="I134" s="504">
        <f t="shared" si="42"/>
        <v>0.15080105291031135</v>
      </c>
      <c r="J134" s="504">
        <f t="shared" si="42"/>
        <v>0.59697823387518401</v>
      </c>
      <c r="K134" s="504">
        <f t="shared" si="42"/>
        <v>0.67068915627933678</v>
      </c>
      <c r="L134" s="504">
        <f t="shared" si="42"/>
        <v>0.44050846017274775</v>
      </c>
      <c r="M134" s="504">
        <f t="shared" si="42"/>
        <v>0.68502789472234937</v>
      </c>
      <c r="N134" s="504">
        <f t="shared" si="42"/>
        <v>0.17134468529330371</v>
      </c>
      <c r="O134" s="504">
        <f t="shared" si="42"/>
        <v>1.1791269678721052E-2</v>
      </c>
      <c r="P134" s="504">
        <f t="shared" si="42"/>
        <v>0.58787281390546897</v>
      </c>
      <c r="Q134" s="504">
        <f t="shared" si="42"/>
        <v>0.37568879349814294</v>
      </c>
      <c r="R134" s="504">
        <f t="shared" si="42"/>
        <v>0.88092896773755269</v>
      </c>
      <c r="S134" s="504">
        <f t="shared" si="42"/>
        <v>0.21350183184167906</v>
      </c>
      <c r="T134" s="504">
        <f t="shared" si="42"/>
        <v>9.9012652239496055E-2</v>
      </c>
      <c r="U134" s="504">
        <f t="shared" si="42"/>
        <v>0.17146590142120099</v>
      </c>
      <c r="V134" s="504">
        <f t="shared" si="42"/>
        <v>0.21690654689457742</v>
      </c>
      <c r="W134" s="504">
        <f t="shared" si="42"/>
        <v>0.50102530912350185</v>
      </c>
      <c r="X134" s="504">
        <f t="shared" si="42"/>
        <v>0.35400310125737988</v>
      </c>
      <c r="Y134" s="504">
        <f t="shared" si="42"/>
        <v>0.50800139779665465</v>
      </c>
      <c r="Z134" s="504">
        <f t="shared" si="42"/>
        <v>5.372753185552314E-2</v>
      </c>
      <c r="AA134" s="504">
        <f t="shared" si="42"/>
        <v>5.366326266786077E-3</v>
      </c>
      <c r="AB134" s="503">
        <f t="shared" si="42"/>
        <v>1.5509612552476635E-2</v>
      </c>
      <c r="AC134" s="503">
        <f t="shared" si="42"/>
        <v>5.5581418885146887E-2</v>
      </c>
      <c r="AD134" s="503">
        <f t="shared" si="42"/>
        <v>0.14345437730934676</v>
      </c>
      <c r="AE134" s="503">
        <f t="shared" si="42"/>
        <v>0.22491302027478363</v>
      </c>
      <c r="AF134" s="503">
        <f t="shared" si="42"/>
        <v>4.7747521283180702E-2</v>
      </c>
      <c r="AG134" s="503">
        <f t="shared" si="42"/>
        <v>6.3094031084069815E-2</v>
      </c>
      <c r="AH134" s="503">
        <f t="shared" si="42"/>
        <v>8.2453124619677923E-2</v>
      </c>
      <c r="AI134" s="503">
        <f t="shared" si="42"/>
        <v>3.0966655436226016E-2</v>
      </c>
      <c r="AJ134" s="503">
        <f t="shared" si="42"/>
        <v>5.540717394575693E-3</v>
      </c>
      <c r="AK134" s="503">
        <f t="shared" si="42"/>
        <v>2.5613414385060429E-2</v>
      </c>
      <c r="AL134" s="503">
        <f t="shared" si="42"/>
        <v>4.1557445377870532E-2</v>
      </c>
      <c r="AM134" s="503">
        <f t="shared" si="42"/>
        <v>3.6148206362751789E-2</v>
      </c>
      <c r="AN134" s="503">
        <f t="shared" si="42"/>
        <v>1.0077691222604072E-2</v>
      </c>
      <c r="AO134" s="503">
        <f t="shared" si="42"/>
        <v>1.88368268844811E-2</v>
      </c>
      <c r="AP134" s="503">
        <f t="shared" si="42"/>
        <v>2.6824100658283775E-2</v>
      </c>
      <c r="AQ134" s="503">
        <f t="shared" si="42"/>
        <v>1.9617749140860924E-2</v>
      </c>
      <c r="AR134" s="503">
        <f t="shared" si="42"/>
        <v>1.1569216466326466E-2</v>
      </c>
      <c r="AS134" s="503">
        <f t="shared" si="42"/>
        <v>4.6719611477494781E-3</v>
      </c>
      <c r="AT134" s="503">
        <f t="shared" si="42"/>
        <v>2.6064294468063406E-2</v>
      </c>
      <c r="AU134" s="503">
        <f t="shared" si="42"/>
        <v>1.8434167650216486E-2</v>
      </c>
      <c r="AV134" s="503">
        <f t="shared" si="42"/>
        <v>7.7026489469107905E-3</v>
      </c>
      <c r="AW134" s="503">
        <f t="shared" si="42"/>
        <v>1.9319135836529913E-3</v>
      </c>
      <c r="AX134" s="503">
        <f t="shared" si="42"/>
        <v>3.2482959786906481E-3</v>
      </c>
      <c r="AY134" s="503"/>
      <c r="AZ134" s="503"/>
    </row>
    <row r="135" spans="1:52" s="535" customFormat="1">
      <c r="A135" s="531" t="s">
        <v>1026</v>
      </c>
      <c r="B135" s="536"/>
      <c r="C135" s="531">
        <f>STDEV(C127:C131)/5^0.5</f>
        <v>1.4776552949234554E-2</v>
      </c>
      <c r="D135" s="531">
        <f t="shared" ref="D135:AX135" si="43">STDEV(D127:D131)/5^0.5</f>
        <v>3.1919619759063239E-2</v>
      </c>
      <c r="E135" s="531">
        <f t="shared" si="43"/>
        <v>8.343113151072383E-2</v>
      </c>
      <c r="F135" s="537">
        <f t="shared" si="43"/>
        <v>0.11545429997643339</v>
      </c>
      <c r="G135" s="537">
        <f t="shared" si="43"/>
        <v>0.14778810072720278</v>
      </c>
      <c r="H135" s="537">
        <f t="shared" si="43"/>
        <v>0.16665767193040004</v>
      </c>
      <c r="I135" s="537">
        <f t="shared" si="43"/>
        <v>6.7440281077199724E-2</v>
      </c>
      <c r="J135" s="537">
        <f t="shared" si="43"/>
        <v>0.26697678240653583</v>
      </c>
      <c r="K135" s="537">
        <f t="shared" si="43"/>
        <v>0.29994130904251537</v>
      </c>
      <c r="L135" s="537">
        <f t="shared" si="43"/>
        <v>0.19700137232200454</v>
      </c>
      <c r="M135" s="537">
        <f t="shared" si="43"/>
        <v>0.30635378781654848</v>
      </c>
      <c r="N135" s="537">
        <f t="shared" si="43"/>
        <v>7.6627672779827113E-2</v>
      </c>
      <c r="O135" s="537">
        <f t="shared" si="43"/>
        <v>5.2732161085304752E-3</v>
      </c>
      <c r="P135" s="537">
        <f t="shared" si="43"/>
        <v>0.26290471480334243</v>
      </c>
      <c r="Q135" s="537">
        <f t="shared" si="43"/>
        <v>0.16801313612934571</v>
      </c>
      <c r="R135" s="537">
        <f t="shared" si="43"/>
        <v>0.39396341104197735</v>
      </c>
      <c r="S135" s="537">
        <f t="shared" si="43"/>
        <v>9.5480921863744697E-2</v>
      </c>
      <c r="T135" s="537">
        <f t="shared" si="43"/>
        <v>4.4279804208011989E-2</v>
      </c>
      <c r="U135" s="537">
        <f t="shared" si="43"/>
        <v>7.6681882280216634E-2</v>
      </c>
      <c r="V135" s="537">
        <f t="shared" si="43"/>
        <v>9.7003556724204201E-2</v>
      </c>
      <c r="W135" s="537">
        <f t="shared" si="43"/>
        <v>0.22406532992959913</v>
      </c>
      <c r="X135" s="537">
        <f t="shared" si="43"/>
        <v>0.15831499973144852</v>
      </c>
      <c r="Y135" s="537">
        <f t="shared" si="43"/>
        <v>0.22718513162764634</v>
      </c>
      <c r="Z135" s="537">
        <f t="shared" si="43"/>
        <v>2.4027682698447028E-2</v>
      </c>
      <c r="AA135" s="537">
        <f t="shared" si="43"/>
        <v>2.3998940643952678E-3</v>
      </c>
      <c r="AB135" s="531">
        <f t="shared" si="43"/>
        <v>6.9361095944043558E-3</v>
      </c>
      <c r="AC135" s="531">
        <f t="shared" si="43"/>
        <v>2.4856766182615803E-2</v>
      </c>
      <c r="AD135" s="531">
        <f t="shared" si="43"/>
        <v>6.4154747866720541E-2</v>
      </c>
      <c r="AE135" s="531">
        <f t="shared" si="43"/>
        <v>0.10058416047184092</v>
      </c>
      <c r="AF135" s="531">
        <f t="shared" si="43"/>
        <v>2.1353340669262005E-2</v>
      </c>
      <c r="AG135" s="531">
        <f t="shared" si="43"/>
        <v>2.8216508495692971E-2</v>
      </c>
      <c r="AH135" s="531">
        <f t="shared" si="43"/>
        <v>3.6874158321372266E-2</v>
      </c>
      <c r="AI135" s="531">
        <f t="shared" si="43"/>
        <v>1.3848709318242955E-2</v>
      </c>
      <c r="AJ135" s="531">
        <f t="shared" si="43"/>
        <v>2.4778841476773548E-3</v>
      </c>
      <c r="AK135" s="531">
        <f t="shared" si="43"/>
        <v>1.1454667140173218E-2</v>
      </c>
      <c r="AL135" s="531">
        <f t="shared" si="43"/>
        <v>1.8585054567230589E-2</v>
      </c>
      <c r="AM135" s="531">
        <f t="shared" si="43"/>
        <v>1.6165969338360682E-2</v>
      </c>
      <c r="AN135" s="531">
        <f t="shared" si="43"/>
        <v>4.5068805259991336E-3</v>
      </c>
      <c r="AO135" s="531">
        <f t="shared" si="43"/>
        <v>8.4240850788190637E-3</v>
      </c>
      <c r="AP135" s="531">
        <f t="shared" si="43"/>
        <v>1.1996102501443874E-2</v>
      </c>
      <c r="AQ135" s="531">
        <f t="shared" si="43"/>
        <v>8.7733241289006236E-3</v>
      </c>
      <c r="AR135" s="531">
        <f t="shared" si="43"/>
        <v>5.1739108930231766E-3</v>
      </c>
      <c r="AS135" s="531">
        <f t="shared" si="43"/>
        <v>2.089364542921154E-3</v>
      </c>
      <c r="AT135" s="531">
        <f t="shared" si="43"/>
        <v>1.1656306843232298E-2</v>
      </c>
      <c r="AU135" s="531">
        <f t="shared" si="43"/>
        <v>8.2440103949023257E-3</v>
      </c>
      <c r="AV135" s="531">
        <f t="shared" si="43"/>
        <v>3.444729330421939E-3</v>
      </c>
      <c r="AW135" s="531">
        <f t="shared" si="43"/>
        <v>8.63978019940663E-4</v>
      </c>
      <c r="AX135" s="531">
        <f t="shared" si="43"/>
        <v>1.4526821238782994E-3</v>
      </c>
      <c r="AY135" s="531"/>
      <c r="AZ135" s="531"/>
    </row>
    <row r="136" spans="1:52">
      <c r="A136" s="503"/>
      <c r="B136" s="511"/>
      <c r="C136" s="503">
        <f>AVERAGE(C121:C125)</f>
        <v>109133.19849224253</v>
      </c>
      <c r="D136" s="503">
        <f t="shared" ref="D136:AX136" si="44">AVERAGE(D121:D125)</f>
        <v>946307.75735125912</v>
      </c>
      <c r="E136" s="503">
        <f t="shared" si="44"/>
        <v>1374240.8911656814</v>
      </c>
      <c r="F136" s="504">
        <f t="shared" si="44"/>
        <v>2796210.6925181951</v>
      </c>
      <c r="G136" s="504">
        <f t="shared" si="44"/>
        <v>5018534.0101430621</v>
      </c>
      <c r="H136" s="504">
        <f t="shared" si="44"/>
        <v>4676480.4517465979</v>
      </c>
      <c r="I136" s="504">
        <f t="shared" si="44"/>
        <v>1128688.6652997262</v>
      </c>
      <c r="J136" s="504">
        <f t="shared" si="44"/>
        <v>5893367.8685855092</v>
      </c>
      <c r="K136" s="504">
        <f t="shared" si="44"/>
        <v>12072677.408435032</v>
      </c>
      <c r="L136" s="504">
        <f t="shared" si="44"/>
        <v>12234852.555776702</v>
      </c>
      <c r="M136" s="504">
        <f t="shared" si="44"/>
        <v>6596767.7695258008</v>
      </c>
      <c r="N136" s="504">
        <f t="shared" si="44"/>
        <v>1159793.8887899551</v>
      </c>
      <c r="O136" s="504">
        <f t="shared" si="44"/>
        <v>103823.67683599445</v>
      </c>
      <c r="P136" s="504">
        <f t="shared" si="44"/>
        <v>11383804.217516586</v>
      </c>
      <c r="Q136" s="504">
        <f t="shared" si="44"/>
        <v>13966997.798830226</v>
      </c>
      <c r="R136" s="504">
        <f t="shared" si="44"/>
        <v>12433009.275916163</v>
      </c>
      <c r="S136" s="504">
        <f t="shared" si="44"/>
        <v>8981538.7546255942</v>
      </c>
      <c r="T136" s="504">
        <f t="shared" si="44"/>
        <v>1255842.5308716153</v>
      </c>
      <c r="U136" s="504">
        <f t="shared" si="44"/>
        <v>4036572.9044455951</v>
      </c>
      <c r="V136" s="504">
        <f t="shared" si="44"/>
        <v>10546295.177219534</v>
      </c>
      <c r="W136" s="504">
        <f t="shared" si="44"/>
        <v>16427747.32536475</v>
      </c>
      <c r="X136" s="504">
        <f t="shared" si="44"/>
        <v>11951002.133301117</v>
      </c>
      <c r="Y136" s="504">
        <f t="shared" si="44"/>
        <v>5172614.3338233996</v>
      </c>
      <c r="Z136" s="504">
        <f t="shared" si="44"/>
        <v>899130.8608117972</v>
      </c>
      <c r="AA136" s="504">
        <f t="shared" si="44"/>
        <v>103874.18014930705</v>
      </c>
      <c r="AB136" s="503">
        <f t="shared" si="44"/>
        <v>119326.66100295229</v>
      </c>
      <c r="AC136" s="503">
        <f t="shared" si="44"/>
        <v>595377.18280882505</v>
      </c>
      <c r="AD136" s="503">
        <f t="shared" si="44"/>
        <v>1270208.9384127175</v>
      </c>
      <c r="AE136" s="503">
        <f t="shared" si="44"/>
        <v>2152740.2536449414</v>
      </c>
      <c r="AF136" s="503">
        <f t="shared" si="44"/>
        <v>890730.22769549745</v>
      </c>
      <c r="AG136" s="503">
        <f t="shared" si="44"/>
        <v>502855.10870562604</v>
      </c>
      <c r="AH136" s="503">
        <f t="shared" si="44"/>
        <v>431334.78611865186</v>
      </c>
      <c r="AI136" s="503">
        <f t="shared" si="44"/>
        <v>272388.94696043944</v>
      </c>
      <c r="AJ136" s="503">
        <f t="shared" si="44"/>
        <v>89941.547689078841</v>
      </c>
      <c r="AK136" s="503">
        <f t="shared" si="44"/>
        <v>212484.80122204352</v>
      </c>
      <c r="AL136" s="503">
        <f t="shared" si="44"/>
        <v>351899.11516631173</v>
      </c>
      <c r="AM136" s="503">
        <f t="shared" si="44"/>
        <v>345809.60963956761</v>
      </c>
      <c r="AN136" s="503">
        <f t="shared" si="44"/>
        <v>169789.93283106078</v>
      </c>
      <c r="AO136" s="503">
        <f t="shared" si="44"/>
        <v>123650.50156153468</v>
      </c>
      <c r="AP136" s="503">
        <f t="shared" si="44"/>
        <v>151026.89292918149</v>
      </c>
      <c r="AQ136" s="503">
        <f t="shared" si="44"/>
        <v>102872.37579614522</v>
      </c>
      <c r="AR136" s="503">
        <f t="shared" si="44"/>
        <v>60675.992740781876</v>
      </c>
      <c r="AS136" s="503">
        <f t="shared" si="44"/>
        <v>42653.857368138604</v>
      </c>
      <c r="AT136" s="503">
        <f t="shared" si="44"/>
        <v>156400.06574396641</v>
      </c>
      <c r="AU136" s="503">
        <f t="shared" si="44"/>
        <v>113352.62663006503</v>
      </c>
      <c r="AV136" s="503">
        <f t="shared" si="44"/>
        <v>73344.916130527767</v>
      </c>
      <c r="AW136" s="503">
        <f t="shared" si="44"/>
        <v>25162.593328773608</v>
      </c>
      <c r="AX136" s="503">
        <f t="shared" si="44"/>
        <v>30589.21546798887</v>
      </c>
      <c r="AY136" s="503"/>
      <c r="AZ136" s="503"/>
    </row>
    <row r="137" spans="1:52" ht="13" thickBot="1">
      <c r="A137" s="503"/>
      <c r="B137" s="514"/>
      <c r="C137" s="515">
        <f>STDEV(C121:C125)</f>
        <v>29748.537526815213</v>
      </c>
      <c r="D137" s="515">
        <f t="shared" ref="D137:AX137" si="45">STDEV(D121:D125)</f>
        <v>284461.0199671447</v>
      </c>
      <c r="E137" s="515">
        <f t="shared" si="45"/>
        <v>489525.87707187032</v>
      </c>
      <c r="F137" s="516">
        <f t="shared" si="45"/>
        <v>720902.56806367449</v>
      </c>
      <c r="G137" s="516">
        <f t="shared" si="45"/>
        <v>1566091.4005180048</v>
      </c>
      <c r="H137" s="516">
        <f t="shared" si="45"/>
        <v>1911120.0332952051</v>
      </c>
      <c r="I137" s="516">
        <f t="shared" si="45"/>
        <v>615278.0847453787</v>
      </c>
      <c r="J137" s="516">
        <f t="shared" si="45"/>
        <v>2009786.3410136432</v>
      </c>
      <c r="K137" s="516">
        <f t="shared" si="45"/>
        <v>3578918.0816302267</v>
      </c>
      <c r="L137" s="516">
        <f t="shared" si="45"/>
        <v>4110390.9336616746</v>
      </c>
      <c r="M137" s="516">
        <f t="shared" si="45"/>
        <v>3146153.9035203401</v>
      </c>
      <c r="N137" s="516">
        <f t="shared" si="45"/>
        <v>632625.33419467811</v>
      </c>
      <c r="O137" s="516">
        <f t="shared" si="45"/>
        <v>50221.835399023912</v>
      </c>
      <c r="P137" s="516">
        <f t="shared" si="45"/>
        <v>4415713.9640085176</v>
      </c>
      <c r="Q137" s="516">
        <f t="shared" si="45"/>
        <v>5347853.9349086387</v>
      </c>
      <c r="R137" s="516">
        <f t="shared" si="45"/>
        <v>4949149.9975273907</v>
      </c>
      <c r="S137" s="516">
        <f t="shared" si="45"/>
        <v>3697760.7428059671</v>
      </c>
      <c r="T137" s="516">
        <f t="shared" si="45"/>
        <v>581041.97644349607</v>
      </c>
      <c r="U137" s="516">
        <f t="shared" si="45"/>
        <v>1638570.2917032021</v>
      </c>
      <c r="V137" s="516">
        <f t="shared" si="45"/>
        <v>3876038.1995703061</v>
      </c>
      <c r="W137" s="516">
        <f t="shared" si="45"/>
        <v>5615801.1093569724</v>
      </c>
      <c r="X137" s="516">
        <f t="shared" si="45"/>
        <v>5037114.0603839289</v>
      </c>
      <c r="Y137" s="516">
        <f t="shared" si="45"/>
        <v>2711643.0460850764</v>
      </c>
      <c r="Z137" s="516">
        <f t="shared" si="45"/>
        <v>384044.05625362351</v>
      </c>
      <c r="AA137" s="516">
        <f t="shared" si="45"/>
        <v>42742.741296079075</v>
      </c>
      <c r="AB137" s="515">
        <f t="shared" si="45"/>
        <v>58607.782325803797</v>
      </c>
      <c r="AC137" s="515">
        <f t="shared" si="45"/>
        <v>297461.26767141867</v>
      </c>
      <c r="AD137" s="515">
        <f t="shared" si="45"/>
        <v>707035.42507007311</v>
      </c>
      <c r="AE137" s="515">
        <f t="shared" si="45"/>
        <v>1122353.5086900913</v>
      </c>
      <c r="AF137" s="515">
        <f t="shared" si="45"/>
        <v>361008.75475889177</v>
      </c>
      <c r="AG137" s="515">
        <f t="shared" si="45"/>
        <v>95864.088584908633</v>
      </c>
      <c r="AH137" s="515">
        <f t="shared" si="45"/>
        <v>54098.903969429382</v>
      </c>
      <c r="AI137" s="515">
        <f t="shared" si="45"/>
        <v>64756.602447062789</v>
      </c>
      <c r="AJ137" s="515">
        <f t="shared" si="45"/>
        <v>30765.741121019091</v>
      </c>
      <c r="AK137" s="515">
        <f t="shared" si="45"/>
        <v>108358.8223123186</v>
      </c>
      <c r="AL137" s="515">
        <f t="shared" si="45"/>
        <v>196353.43652826815</v>
      </c>
      <c r="AM137" s="515">
        <f t="shared" si="45"/>
        <v>183927.37832141187</v>
      </c>
      <c r="AN137" s="515">
        <f t="shared" si="45"/>
        <v>64924.00264854401</v>
      </c>
      <c r="AO137" s="515">
        <f t="shared" si="45"/>
        <v>18302.499528412227</v>
      </c>
      <c r="AP137" s="515">
        <f t="shared" si="45"/>
        <v>17116.745536357892</v>
      </c>
      <c r="AQ137" s="515">
        <f t="shared" si="45"/>
        <v>12913.29790822941</v>
      </c>
      <c r="AR137" s="515">
        <f t="shared" si="45"/>
        <v>7215.5982940038857</v>
      </c>
      <c r="AS137" s="515">
        <f t="shared" si="45"/>
        <v>10364.459757814551</v>
      </c>
      <c r="AT137" s="515">
        <f t="shared" si="45"/>
        <v>96968.679597130176</v>
      </c>
      <c r="AU137" s="515">
        <f t="shared" si="45"/>
        <v>70877.803478016169</v>
      </c>
      <c r="AV137" s="515">
        <f t="shared" si="45"/>
        <v>38838.818075405448</v>
      </c>
      <c r="AW137" s="515">
        <f t="shared" si="45"/>
        <v>7263.3641058131689</v>
      </c>
      <c r="AX137" s="515">
        <f t="shared" si="45"/>
        <v>6616.216932409141</v>
      </c>
      <c r="AY137" s="503"/>
      <c r="AZ137" s="503"/>
    </row>
    <row r="138" spans="1:52">
      <c r="A138" s="503"/>
      <c r="B138" s="503"/>
      <c r="C138" s="503"/>
      <c r="D138" s="503"/>
      <c r="E138" s="503"/>
      <c r="F138" s="504"/>
      <c r="G138" s="504"/>
      <c r="H138" s="504"/>
      <c r="I138" s="504"/>
      <c r="J138" s="504"/>
      <c r="K138" s="504"/>
      <c r="L138" s="504"/>
      <c r="M138" s="504"/>
      <c r="N138" s="504"/>
      <c r="O138" s="504"/>
      <c r="P138" s="504"/>
      <c r="Q138" s="504"/>
      <c r="R138" s="504"/>
      <c r="S138" s="504"/>
      <c r="T138" s="504"/>
      <c r="U138" s="504"/>
      <c r="V138" s="504"/>
      <c r="W138" s="504"/>
      <c r="X138" s="504"/>
      <c r="Y138" s="504"/>
      <c r="Z138" s="504"/>
      <c r="AA138" s="504"/>
      <c r="AB138" s="503"/>
      <c r="AC138" s="503"/>
      <c r="AD138" s="503"/>
      <c r="AE138" s="503"/>
      <c r="AF138" s="503"/>
      <c r="AG138" s="503"/>
      <c r="AH138" s="503"/>
      <c r="AI138" s="503"/>
      <c r="AJ138" s="503"/>
      <c r="AK138" s="503"/>
      <c r="AL138" s="503"/>
      <c r="AM138" s="503"/>
      <c r="AN138" s="503"/>
      <c r="AO138" s="503"/>
      <c r="AP138" s="503"/>
      <c r="AQ138" s="503"/>
      <c r="AR138" s="503"/>
      <c r="AS138" s="503"/>
      <c r="AT138" s="503"/>
      <c r="AU138" s="503"/>
      <c r="AV138" s="503"/>
      <c r="AW138" s="503"/>
      <c r="AX138" s="503"/>
      <c r="AY138" s="503"/>
      <c r="AZ138" s="503"/>
    </row>
    <row r="139" spans="1:52">
      <c r="A139" s="503"/>
      <c r="B139" s="503"/>
      <c r="C139" s="503"/>
      <c r="D139" s="503"/>
      <c r="E139" s="503"/>
      <c r="F139" s="504"/>
      <c r="G139" s="504"/>
      <c r="H139" s="504"/>
      <c r="I139" s="504"/>
      <c r="J139" s="504"/>
      <c r="K139" s="504"/>
      <c r="L139" s="504"/>
      <c r="M139" s="504"/>
      <c r="N139" s="504"/>
      <c r="O139" s="504"/>
      <c r="P139" s="504"/>
      <c r="Q139" s="504"/>
      <c r="R139" s="504"/>
      <c r="S139" s="504"/>
      <c r="T139" s="504"/>
      <c r="U139" s="504"/>
      <c r="V139" s="504"/>
      <c r="W139" s="504"/>
      <c r="X139" s="504"/>
      <c r="Y139" s="504"/>
      <c r="Z139" s="504"/>
      <c r="AA139" s="504"/>
      <c r="AB139" s="503"/>
      <c r="AC139" s="503"/>
      <c r="AD139" s="503"/>
      <c r="AE139" s="503"/>
      <c r="AF139" s="503"/>
      <c r="AG139" s="503"/>
      <c r="AH139" s="503"/>
      <c r="AI139" s="503"/>
      <c r="AJ139" s="503"/>
      <c r="AK139" s="503"/>
      <c r="AL139" s="503"/>
      <c r="AM139" s="503"/>
      <c r="AN139" s="503"/>
      <c r="AO139" s="503"/>
      <c r="AP139" s="503"/>
      <c r="AQ139" s="503"/>
      <c r="AR139" s="503"/>
      <c r="AS139" s="503"/>
      <c r="AT139" s="503"/>
      <c r="AU139" s="503"/>
      <c r="AV139" s="503"/>
      <c r="AW139" s="503"/>
      <c r="AX139" s="503"/>
      <c r="AY139" s="503"/>
      <c r="AZ139" s="503"/>
    </row>
    <row r="140" spans="1:52">
      <c r="A140" s="503"/>
      <c r="B140" s="503"/>
      <c r="C140" s="503"/>
      <c r="D140" s="503">
        <f>TTEST(B73:B77,B91:B95,2,2)</f>
        <v>0.95356433627574477</v>
      </c>
      <c r="E140" s="503"/>
      <c r="F140" s="504"/>
      <c r="G140" s="504"/>
      <c r="H140" s="504"/>
      <c r="I140" s="504"/>
      <c r="J140" s="504"/>
      <c r="K140" s="504"/>
      <c r="L140" s="504"/>
      <c r="M140" s="504"/>
      <c r="N140" s="504"/>
      <c r="O140" s="504"/>
      <c r="P140" s="504"/>
      <c r="Q140" s="504"/>
      <c r="R140" s="504"/>
      <c r="S140" s="504"/>
      <c r="T140" s="504"/>
      <c r="U140" s="504"/>
      <c r="V140" s="504"/>
      <c r="W140" s="504"/>
      <c r="X140" s="504"/>
      <c r="Y140" s="504"/>
      <c r="Z140" s="504"/>
      <c r="AA140" s="504"/>
      <c r="AB140" s="503"/>
      <c r="AC140" s="503"/>
      <c r="AD140" s="503"/>
      <c r="AE140" s="503"/>
      <c r="AF140" s="503"/>
      <c r="AG140" s="503"/>
      <c r="AH140" s="503"/>
      <c r="AI140" s="503"/>
      <c r="AJ140" s="503"/>
      <c r="AK140" s="503"/>
      <c r="AL140" s="503"/>
      <c r="AM140" s="503"/>
      <c r="AN140" s="503"/>
      <c r="AO140" s="503"/>
      <c r="AP140" s="503"/>
      <c r="AQ140" s="503"/>
      <c r="AR140" s="503"/>
      <c r="AS140" s="503"/>
      <c r="AT140" s="503"/>
      <c r="AU140" s="503"/>
      <c r="AV140" s="503"/>
      <c r="AW140" s="503"/>
      <c r="AX140" s="503"/>
      <c r="AY140" s="503"/>
      <c r="AZ140" s="503"/>
    </row>
    <row r="141" spans="1:52">
      <c r="A141" s="503"/>
      <c r="B141" s="503"/>
      <c r="C141" s="503"/>
      <c r="D141" s="503">
        <f>TTEST(B73:B77,B109:B113,2,2)</f>
        <v>9.4091912259021346E-3</v>
      </c>
      <c r="E141" s="503"/>
      <c r="F141" s="504"/>
      <c r="G141" s="504"/>
      <c r="H141" s="504"/>
      <c r="I141" s="504"/>
      <c r="J141" s="504"/>
      <c r="K141" s="504"/>
      <c r="L141" s="504"/>
      <c r="M141" s="504"/>
      <c r="N141" s="504"/>
      <c r="O141" s="504"/>
      <c r="P141" s="504"/>
      <c r="Q141" s="504"/>
      <c r="R141" s="504"/>
      <c r="S141" s="504"/>
      <c r="T141" s="504"/>
      <c r="U141" s="504"/>
      <c r="V141" s="504"/>
      <c r="W141" s="504"/>
      <c r="X141" s="504"/>
      <c r="Y141" s="504"/>
      <c r="Z141" s="504"/>
      <c r="AA141" s="504"/>
      <c r="AB141" s="503"/>
      <c r="AC141" s="503"/>
      <c r="AD141" s="503"/>
      <c r="AE141" s="503"/>
      <c r="AF141" s="503"/>
      <c r="AG141" s="503"/>
      <c r="AH141" s="503"/>
      <c r="AI141" s="503"/>
      <c r="AJ141" s="503"/>
      <c r="AK141" s="503"/>
      <c r="AL141" s="503"/>
      <c r="AM141" s="503"/>
      <c r="AN141" s="503"/>
      <c r="AO141" s="503"/>
      <c r="AP141" s="503"/>
      <c r="AQ141" s="503"/>
      <c r="AR141" s="503"/>
      <c r="AS141" s="503"/>
      <c r="AT141" s="503"/>
      <c r="AU141" s="503"/>
      <c r="AV141" s="503"/>
      <c r="AW141" s="503"/>
      <c r="AX141" s="503"/>
      <c r="AY141" s="503"/>
      <c r="AZ141" s="503"/>
    </row>
    <row r="142" spans="1:52">
      <c r="A142" s="503"/>
      <c r="B142" s="503"/>
      <c r="C142" s="503"/>
      <c r="D142" s="503">
        <f>TTEST(B109:B113,B127:B131,2,2)</f>
        <v>3.8605655353405433E-2</v>
      </c>
      <c r="E142" s="503"/>
      <c r="F142" s="504"/>
      <c r="G142" s="504"/>
      <c r="H142" s="504"/>
      <c r="I142" s="504"/>
      <c r="J142" s="504"/>
      <c r="K142" s="504"/>
      <c r="L142" s="504"/>
      <c r="M142" s="504"/>
      <c r="N142" s="504"/>
      <c r="O142" s="504"/>
      <c r="P142" s="504"/>
      <c r="Q142" s="504"/>
      <c r="R142" s="504"/>
      <c r="S142" s="504"/>
      <c r="T142" s="504"/>
      <c r="U142" s="504"/>
      <c r="V142" s="504"/>
      <c r="W142" s="504"/>
      <c r="X142" s="504"/>
      <c r="Y142" s="504"/>
      <c r="Z142" s="504"/>
      <c r="AA142" s="504"/>
      <c r="AB142" s="503"/>
      <c r="AC142" s="503"/>
      <c r="AD142" s="503"/>
      <c r="AE142" s="503"/>
      <c r="AF142" s="503"/>
      <c r="AG142" s="503"/>
      <c r="AH142" s="503"/>
      <c r="AI142" s="503"/>
      <c r="AJ142" s="503"/>
      <c r="AK142" s="503"/>
      <c r="AL142" s="503"/>
      <c r="AM142" s="503"/>
      <c r="AN142" s="503"/>
      <c r="AO142" s="503"/>
      <c r="AP142" s="503"/>
      <c r="AQ142" s="503"/>
      <c r="AR142" s="503"/>
      <c r="AS142" s="503"/>
      <c r="AT142" s="503"/>
      <c r="AU142" s="503"/>
      <c r="AV142" s="503"/>
      <c r="AW142" s="503"/>
      <c r="AX142" s="503"/>
      <c r="AY142" s="503"/>
      <c r="AZ142" s="503"/>
    </row>
    <row r="143" spans="1:52">
      <c r="A143" s="503"/>
      <c r="B143" s="503"/>
      <c r="C143" s="503"/>
      <c r="D143" s="503"/>
      <c r="E143" s="503"/>
      <c r="F143" s="504"/>
      <c r="G143" s="504"/>
      <c r="H143" s="504"/>
      <c r="I143" s="504"/>
      <c r="J143" s="504"/>
      <c r="K143" s="504"/>
      <c r="L143" s="504"/>
      <c r="M143" s="504"/>
      <c r="N143" s="504"/>
      <c r="O143" s="504"/>
      <c r="P143" s="504"/>
      <c r="Q143" s="504"/>
      <c r="R143" s="504"/>
      <c r="S143" s="504"/>
      <c r="T143" s="504"/>
      <c r="U143" s="504"/>
      <c r="V143" s="504"/>
      <c r="W143" s="504"/>
      <c r="X143" s="504"/>
      <c r="Y143" s="504"/>
      <c r="Z143" s="504"/>
      <c r="AA143" s="504"/>
      <c r="AB143" s="503"/>
      <c r="AC143" s="503"/>
      <c r="AD143" s="503"/>
      <c r="AE143" s="503"/>
      <c r="AF143" s="503"/>
      <c r="AG143" s="503"/>
      <c r="AH143" s="503"/>
      <c r="AI143" s="503"/>
      <c r="AJ143" s="503"/>
      <c r="AK143" s="503"/>
      <c r="AL143" s="503"/>
      <c r="AM143" s="503"/>
      <c r="AN143" s="503"/>
      <c r="AO143" s="503"/>
      <c r="AP143" s="503"/>
      <c r="AQ143" s="503"/>
      <c r="AR143" s="503"/>
      <c r="AS143" s="503"/>
      <c r="AT143" s="503"/>
      <c r="AU143" s="503"/>
      <c r="AV143" s="503"/>
      <c r="AW143" s="503"/>
      <c r="AX143" s="503"/>
      <c r="AY143" s="503"/>
      <c r="AZ143" s="503"/>
    </row>
    <row r="144" spans="1:52">
      <c r="A144" s="503"/>
      <c r="B144" s="503"/>
      <c r="C144" s="503"/>
      <c r="D144" s="503"/>
      <c r="E144" s="503"/>
      <c r="F144" s="504"/>
      <c r="G144" s="504"/>
      <c r="H144" s="504"/>
      <c r="I144" s="504"/>
      <c r="J144" s="504"/>
      <c r="K144" s="504"/>
      <c r="L144" s="504"/>
      <c r="M144" s="504"/>
      <c r="N144" s="504"/>
      <c r="O144" s="504"/>
      <c r="P144" s="504"/>
      <c r="Q144" s="504"/>
      <c r="R144" s="504"/>
      <c r="S144" s="504"/>
      <c r="T144" s="504"/>
      <c r="U144" s="504"/>
      <c r="V144" s="504"/>
      <c r="W144" s="504"/>
      <c r="X144" s="504"/>
      <c r="Y144" s="504"/>
      <c r="Z144" s="504"/>
      <c r="AA144" s="504"/>
      <c r="AB144" s="503"/>
      <c r="AC144" s="503"/>
      <c r="AD144" s="503"/>
      <c r="AE144" s="503"/>
      <c r="AF144" s="503"/>
      <c r="AG144" s="503"/>
      <c r="AH144" s="503"/>
      <c r="AI144" s="503"/>
      <c r="AJ144" s="503"/>
      <c r="AK144" s="503"/>
      <c r="AL144" s="503"/>
      <c r="AM144" s="503"/>
      <c r="AN144" s="503"/>
      <c r="AO144" s="503"/>
      <c r="AP144" s="503"/>
      <c r="AQ144" s="503"/>
      <c r="AR144" s="503"/>
      <c r="AS144" s="503"/>
      <c r="AT144" s="503"/>
      <c r="AU144" s="503"/>
      <c r="AV144" s="503"/>
      <c r="AW144" s="503"/>
      <c r="AX144" s="503"/>
      <c r="AY144" s="503"/>
      <c r="AZ144" s="503"/>
    </row>
    <row r="145" spans="1:52">
      <c r="A145" s="503"/>
      <c r="B145" s="503"/>
      <c r="C145" s="503"/>
      <c r="D145" s="503"/>
      <c r="E145" s="503"/>
      <c r="F145" s="504"/>
      <c r="G145" s="504"/>
      <c r="H145" s="504"/>
      <c r="I145" s="504"/>
      <c r="J145" s="504"/>
      <c r="K145" s="504"/>
      <c r="L145" s="504"/>
      <c r="M145" s="504"/>
      <c r="N145" s="504"/>
      <c r="O145" s="504"/>
      <c r="P145" s="504"/>
      <c r="Q145" s="504"/>
      <c r="R145" s="504"/>
      <c r="S145" s="504"/>
      <c r="T145" s="504"/>
      <c r="U145" s="504"/>
      <c r="V145" s="504"/>
      <c r="W145" s="504"/>
      <c r="X145" s="504"/>
      <c r="Y145" s="504"/>
      <c r="Z145" s="504"/>
      <c r="AA145" s="504"/>
      <c r="AB145" s="503"/>
      <c r="AC145" s="503"/>
      <c r="AD145" s="503"/>
      <c r="AE145" s="503"/>
      <c r="AF145" s="503"/>
      <c r="AG145" s="503"/>
      <c r="AH145" s="503"/>
      <c r="AI145" s="503"/>
      <c r="AJ145" s="503"/>
      <c r="AK145" s="503"/>
      <c r="AL145" s="503"/>
      <c r="AM145" s="503"/>
      <c r="AN145" s="503"/>
      <c r="AO145" s="503"/>
      <c r="AP145" s="503"/>
      <c r="AQ145" s="503"/>
      <c r="AR145" s="503"/>
      <c r="AS145" s="503"/>
      <c r="AT145" s="503"/>
      <c r="AU145" s="503"/>
      <c r="AV145" s="503"/>
      <c r="AW145" s="503"/>
      <c r="AX145" s="503"/>
      <c r="AY145" s="503"/>
      <c r="AZ145" s="503"/>
    </row>
    <row r="146" spans="1:52">
      <c r="A146" s="503"/>
      <c r="B146" s="503"/>
      <c r="C146" s="503"/>
      <c r="D146" s="503"/>
      <c r="E146" s="503"/>
      <c r="F146" s="504"/>
      <c r="G146" s="504"/>
      <c r="H146" s="504"/>
      <c r="I146" s="504"/>
      <c r="J146" s="504"/>
      <c r="K146" s="504"/>
      <c r="L146" s="504"/>
      <c r="M146" s="504"/>
      <c r="N146" s="504"/>
      <c r="O146" s="504"/>
      <c r="P146" s="504"/>
      <c r="Q146" s="504"/>
      <c r="R146" s="504"/>
      <c r="S146" s="504"/>
      <c r="T146" s="504"/>
      <c r="U146" s="504"/>
      <c r="V146" s="504"/>
      <c r="W146" s="504"/>
      <c r="X146" s="504"/>
      <c r="Y146" s="504"/>
      <c r="Z146" s="504"/>
      <c r="AA146" s="504"/>
      <c r="AB146" s="503"/>
      <c r="AC146" s="503"/>
      <c r="AD146" s="503"/>
      <c r="AE146" s="503"/>
      <c r="AF146" s="503"/>
      <c r="AG146" s="503"/>
      <c r="AH146" s="503"/>
      <c r="AI146" s="503"/>
      <c r="AJ146" s="503"/>
      <c r="AK146" s="503"/>
      <c r="AL146" s="503"/>
      <c r="AM146" s="503"/>
      <c r="AN146" s="503"/>
      <c r="AO146" s="503"/>
      <c r="AP146" s="503"/>
      <c r="AQ146" s="503"/>
      <c r="AR146" s="503"/>
      <c r="AS146" s="503"/>
      <c r="AT146" s="503"/>
      <c r="AU146" s="503"/>
      <c r="AV146" s="503"/>
      <c r="AW146" s="503"/>
      <c r="AX146" s="503"/>
      <c r="AY146" s="503"/>
      <c r="AZ146" s="503"/>
    </row>
    <row r="147" spans="1:52" ht="13" thickBot="1">
      <c r="A147" s="503"/>
      <c r="B147" s="503" t="s">
        <v>1031</v>
      </c>
      <c r="C147" s="503" t="s">
        <v>1581</v>
      </c>
      <c r="D147" s="503"/>
      <c r="E147" s="503"/>
      <c r="F147" s="504"/>
      <c r="G147" s="504"/>
      <c r="H147" s="504"/>
      <c r="I147" s="504"/>
      <c r="J147" s="504"/>
      <c r="K147" s="504"/>
      <c r="L147" s="504"/>
      <c r="M147" s="504"/>
      <c r="N147" s="504"/>
      <c r="O147" s="504"/>
      <c r="P147" s="504"/>
      <c r="Q147" s="504"/>
      <c r="R147" s="504"/>
      <c r="S147" s="504"/>
      <c r="T147" s="504"/>
      <c r="U147" s="504"/>
      <c r="V147" s="504"/>
      <c r="W147" s="504"/>
      <c r="X147" s="504"/>
      <c r="Y147" s="504"/>
      <c r="Z147" s="504"/>
      <c r="AA147" s="504"/>
      <c r="AB147" s="503"/>
      <c r="AC147" s="503"/>
      <c r="AD147" s="503"/>
      <c r="AE147" s="503"/>
      <c r="AF147" s="503"/>
      <c r="AG147" s="503"/>
      <c r="AH147" s="503"/>
      <c r="AI147" s="503"/>
      <c r="AJ147" s="503"/>
      <c r="AK147" s="503"/>
      <c r="AL147" s="503"/>
      <c r="AM147" s="503"/>
      <c r="AN147" s="503"/>
      <c r="AO147" s="503"/>
      <c r="AP147" s="503"/>
      <c r="AQ147" s="503"/>
      <c r="AR147" s="503"/>
      <c r="AS147" s="503"/>
      <c r="AT147" s="503"/>
      <c r="AU147" s="503"/>
      <c r="AV147" s="503"/>
      <c r="AW147" s="503"/>
      <c r="AX147" s="503"/>
      <c r="AY147" s="503"/>
      <c r="AZ147" s="503"/>
    </row>
    <row r="148" spans="1:52" ht="13" thickBot="1">
      <c r="A148" s="503" t="s">
        <v>1579</v>
      </c>
      <c r="B148" s="538">
        <v>116762270.31484909</v>
      </c>
      <c r="C148" s="503">
        <v>32622466.497044455</v>
      </c>
      <c r="D148" s="503"/>
      <c r="E148" s="503" t="s">
        <v>1019</v>
      </c>
      <c r="F148" s="504"/>
      <c r="G148" s="504"/>
      <c r="H148" s="504"/>
      <c r="I148" s="504"/>
      <c r="J148" s="504"/>
      <c r="K148" s="504"/>
      <c r="L148" s="504"/>
      <c r="M148" s="504"/>
      <c r="N148" s="504"/>
      <c r="O148" s="504"/>
      <c r="P148" s="504"/>
      <c r="Q148" s="504"/>
      <c r="R148" s="504"/>
      <c r="S148" s="504"/>
      <c r="T148" s="504"/>
      <c r="U148" s="504"/>
      <c r="V148" s="504"/>
      <c r="W148" s="504"/>
      <c r="X148" s="504"/>
      <c r="Y148" s="504"/>
      <c r="Z148" s="504"/>
      <c r="AA148" s="504"/>
      <c r="AB148" s="503"/>
      <c r="AC148" s="503"/>
      <c r="AD148" s="503"/>
      <c r="AE148" s="503"/>
      <c r="AF148" s="503"/>
      <c r="AG148" s="503"/>
      <c r="AH148" s="503"/>
      <c r="AI148" s="503"/>
      <c r="AJ148" s="503"/>
      <c r="AK148" s="503"/>
      <c r="AL148" s="503"/>
      <c r="AM148" s="503"/>
      <c r="AN148" s="503"/>
      <c r="AO148" s="503"/>
      <c r="AP148" s="503"/>
      <c r="AQ148" s="503"/>
      <c r="AR148" s="503"/>
      <c r="AS148" s="503"/>
      <c r="AT148" s="503"/>
      <c r="AU148" s="503"/>
      <c r="AV148" s="503"/>
      <c r="AW148" s="503"/>
      <c r="AX148" s="503"/>
      <c r="AY148" s="503"/>
      <c r="AZ148" s="503"/>
    </row>
    <row r="149" spans="1:52">
      <c r="A149" s="503" t="s">
        <v>1583</v>
      </c>
      <c r="B149" s="538">
        <v>311520399.49421602</v>
      </c>
      <c r="C149" s="503">
        <v>123998919.08888175</v>
      </c>
      <c r="D149" s="503"/>
      <c r="E149" s="503" t="s">
        <v>1020</v>
      </c>
      <c r="F149" s="504"/>
      <c r="G149" s="504"/>
      <c r="H149" s="504"/>
      <c r="I149" s="504"/>
      <c r="J149" s="504"/>
      <c r="K149" s="504"/>
      <c r="L149" s="504"/>
      <c r="M149" s="504"/>
      <c r="N149" s="504"/>
      <c r="O149" s="504"/>
      <c r="P149" s="504"/>
      <c r="Q149" s="504"/>
      <c r="R149" s="504"/>
      <c r="S149" s="504"/>
      <c r="T149" s="504"/>
      <c r="U149" s="504"/>
      <c r="V149" s="504"/>
      <c r="W149" s="504"/>
      <c r="X149" s="504"/>
      <c r="Y149" s="504"/>
      <c r="Z149" s="504"/>
      <c r="AA149" s="504"/>
      <c r="AB149" s="503"/>
      <c r="AC149" s="503"/>
      <c r="AD149" s="503"/>
      <c r="AE149" s="503"/>
      <c r="AF149" s="503"/>
      <c r="AG149" s="503"/>
      <c r="AH149" s="503"/>
      <c r="AI149" s="503"/>
      <c r="AJ149" s="503"/>
      <c r="AK149" s="503"/>
      <c r="AL149" s="503"/>
      <c r="AM149" s="503"/>
      <c r="AN149" s="503"/>
      <c r="AO149" s="503"/>
      <c r="AP149" s="503"/>
      <c r="AQ149" s="503"/>
      <c r="AR149" s="503"/>
      <c r="AS149" s="503"/>
      <c r="AT149" s="503"/>
      <c r="AU149" s="503"/>
      <c r="AV149" s="503"/>
      <c r="AW149" s="503"/>
      <c r="AX149" s="503"/>
      <c r="AY149" s="503"/>
      <c r="AZ149" s="503"/>
    </row>
    <row r="150" spans="1:52">
      <c r="D150" s="503"/>
      <c r="E150" s="503"/>
      <c r="F150" s="504"/>
      <c r="G150" s="504"/>
      <c r="H150" s="504"/>
      <c r="I150" s="504"/>
      <c r="J150" s="504"/>
      <c r="K150" s="504"/>
      <c r="L150" s="504"/>
      <c r="M150" s="504"/>
      <c r="N150" s="504"/>
      <c r="O150" s="504"/>
      <c r="P150" s="504"/>
      <c r="Q150" s="504"/>
      <c r="R150" s="504"/>
      <c r="S150" s="504"/>
      <c r="T150" s="504"/>
      <c r="U150" s="504"/>
      <c r="V150" s="504"/>
      <c r="W150" s="504"/>
      <c r="X150" s="504"/>
      <c r="Y150" s="504"/>
      <c r="Z150" s="504"/>
      <c r="AA150" s="504"/>
      <c r="AB150" s="503"/>
      <c r="AC150" s="503"/>
      <c r="AD150" s="503"/>
      <c r="AE150" s="503"/>
      <c r="AF150" s="503"/>
      <c r="AG150" s="503"/>
      <c r="AH150" s="503"/>
      <c r="AI150" s="503"/>
      <c r="AJ150" s="503"/>
      <c r="AK150" s="503"/>
      <c r="AL150" s="503"/>
      <c r="AM150" s="503"/>
      <c r="AN150" s="503"/>
      <c r="AO150" s="503"/>
      <c r="AP150" s="503"/>
      <c r="AQ150" s="503"/>
      <c r="AR150" s="503"/>
      <c r="AS150" s="503"/>
      <c r="AT150" s="503"/>
      <c r="AU150" s="503"/>
      <c r="AV150" s="503"/>
      <c r="AW150" s="503"/>
      <c r="AX150" s="503"/>
      <c r="AY150" s="503"/>
      <c r="AZ150" s="503"/>
    </row>
    <row r="151" spans="1:52">
      <c r="D151" s="503"/>
      <c r="E151" s="503"/>
      <c r="F151" s="504"/>
      <c r="G151" s="504"/>
      <c r="H151" s="504"/>
      <c r="I151" s="504"/>
      <c r="J151" s="504"/>
      <c r="K151" s="504"/>
      <c r="L151" s="504"/>
      <c r="M151" s="504"/>
      <c r="N151" s="504"/>
      <c r="O151" s="504"/>
      <c r="P151" s="504"/>
      <c r="Q151" s="504"/>
      <c r="R151" s="504"/>
      <c r="S151" s="504"/>
      <c r="T151" s="504"/>
      <c r="U151" s="504"/>
      <c r="V151" s="504"/>
      <c r="W151" s="504"/>
      <c r="X151" s="504"/>
      <c r="Y151" s="504"/>
      <c r="Z151" s="504"/>
      <c r="AA151" s="504"/>
      <c r="AB151" s="503"/>
      <c r="AC151" s="503"/>
      <c r="AD151" s="503"/>
      <c r="AE151" s="503"/>
      <c r="AF151" s="503"/>
      <c r="AG151" s="503"/>
      <c r="AH151" s="503"/>
      <c r="AI151" s="503"/>
      <c r="AJ151" s="503"/>
      <c r="AK151" s="503"/>
      <c r="AL151" s="503"/>
      <c r="AM151" s="503"/>
      <c r="AN151" s="503"/>
      <c r="AO151" s="503"/>
      <c r="AP151" s="503"/>
      <c r="AQ151" s="503"/>
      <c r="AR151" s="503"/>
      <c r="AS151" s="503"/>
      <c r="AT151" s="503"/>
      <c r="AU151" s="503"/>
      <c r="AV151" s="503"/>
      <c r="AW151" s="503"/>
      <c r="AX151" s="503"/>
      <c r="AY151" s="503"/>
      <c r="AZ151" s="503"/>
    </row>
    <row r="152" spans="1:52" ht="13" thickBot="1"/>
    <row r="153" spans="1:52" ht="13" thickBot="1">
      <c r="A153" s="503" t="s">
        <v>1582</v>
      </c>
      <c r="B153" s="538">
        <v>119067966.01728216</v>
      </c>
      <c r="C153" s="503">
        <v>79368488.964994013</v>
      </c>
    </row>
    <row r="154" spans="1:52">
      <c r="A154" s="502" t="s">
        <v>1584</v>
      </c>
      <c r="B154" s="538">
        <v>159553924.47713622</v>
      </c>
      <c r="C154" s="503">
        <v>59365049.350732729</v>
      </c>
    </row>
    <row r="172" spans="1:52" ht="13" thickBot="1">
      <c r="A172" s="503" t="s">
        <v>1579</v>
      </c>
      <c r="F172" s="495">
        <f>SUM(F173:AA173)</f>
        <v>92.407319077810328</v>
      </c>
      <c r="AW172" s="503"/>
      <c r="AX172" s="503"/>
      <c r="AY172" s="503"/>
      <c r="AZ172" s="503"/>
    </row>
    <row r="173" spans="1:52" s="510" customFormat="1">
      <c r="A173" s="506" t="s">
        <v>1580</v>
      </c>
      <c r="B173" s="507">
        <v>116762270.31484909</v>
      </c>
      <c r="C173" s="508">
        <v>7.8278109186875028E-2</v>
      </c>
      <c r="D173" s="508">
        <v>0.58988599868820801</v>
      </c>
      <c r="E173" s="508">
        <v>0.67747413360083775</v>
      </c>
      <c r="F173" s="509">
        <v>0</v>
      </c>
      <c r="G173" s="509">
        <v>3.93929758280261</v>
      </c>
      <c r="H173" s="509">
        <v>3.6384605712577716</v>
      </c>
      <c r="I173" s="509">
        <v>0.68097233066072516</v>
      </c>
      <c r="J173" s="509">
        <v>3.4393179407479608</v>
      </c>
      <c r="K173" s="509">
        <v>7.6673906253409969</v>
      </c>
      <c r="L173" s="509">
        <v>8.4727820597389432</v>
      </c>
      <c r="M173" s="509">
        <v>4.3593952181977675</v>
      </c>
      <c r="N173" s="509">
        <v>0.68800464407556294</v>
      </c>
      <c r="O173" s="509">
        <v>7.4001627331553271E-2</v>
      </c>
      <c r="P173" s="509">
        <v>6.2863813613932491</v>
      </c>
      <c r="Q173" s="509">
        <v>8.7789192386513815</v>
      </c>
      <c r="R173" s="509">
        <v>8.4189609213013057</v>
      </c>
      <c r="S173" s="509">
        <v>5.7398973212985789</v>
      </c>
      <c r="T173" s="509">
        <v>0.71166764388738157</v>
      </c>
      <c r="U173" s="509">
        <v>2.3387301443332031</v>
      </c>
      <c r="V173" s="509">
        <v>6.410640744997643</v>
      </c>
      <c r="W173" s="509">
        <v>10.630540815548127</v>
      </c>
      <c r="X173" s="509">
        <v>6.7435333296482796</v>
      </c>
      <c r="Y173" s="509">
        <v>2.7018276144160303</v>
      </c>
      <c r="Z173" s="509">
        <v>0.57472964833217222</v>
      </c>
      <c r="AA173" s="509">
        <v>0.11186769384909648</v>
      </c>
      <c r="AB173" s="508">
        <v>4.7144823994492054E-2</v>
      </c>
      <c r="AC173" s="508">
        <v>0.24612303010902722</v>
      </c>
      <c r="AD173" s="508">
        <v>0.61937291787277193</v>
      </c>
      <c r="AE173" s="508">
        <v>1.0614083494517781</v>
      </c>
      <c r="AF173" s="508">
        <v>0.49695259708519146</v>
      </c>
      <c r="AG173" s="508">
        <v>0.36652758277018255</v>
      </c>
      <c r="AH173" s="508">
        <v>0.36228383914390927</v>
      </c>
      <c r="AI173" s="508">
        <v>0.25476795693991444</v>
      </c>
      <c r="AJ173" s="508">
        <v>8.9016215416996974E-2</v>
      </c>
      <c r="AK173" s="508">
        <v>8.8759933624444787E-2</v>
      </c>
      <c r="AL173" s="508">
        <v>0.13976891669455249</v>
      </c>
      <c r="AM173" s="508">
        <v>0.14640711731343398</v>
      </c>
      <c r="AN173" s="508">
        <v>8.2350475346073745E-2</v>
      </c>
      <c r="AO173" s="508">
        <v>7.1796901130306706E-2</v>
      </c>
      <c r="AP173" s="508">
        <v>0.10293179803101322</v>
      </c>
      <c r="AQ173" s="508">
        <v>9.0691532407096209E-2</v>
      </c>
      <c r="AR173" s="508">
        <v>5.8068520549986291E-2</v>
      </c>
      <c r="AS173" s="508">
        <v>3.9140763188141948E-2</v>
      </c>
      <c r="AT173" s="508">
        <v>5.8487906403406856E-2</v>
      </c>
      <c r="AU173" s="508">
        <v>4.1152746240515473E-2</v>
      </c>
      <c r="AV173" s="508">
        <v>2.960332933487796E-2</v>
      </c>
      <c r="AW173" s="508">
        <v>1.3462939071850786E-2</v>
      </c>
      <c r="AX173" s="508">
        <v>1.768093044828534E-2</v>
      </c>
      <c r="AY173" s="506"/>
      <c r="AZ173" s="506"/>
    </row>
    <row r="174" spans="1:52" ht="13" thickBot="1">
      <c r="A174" s="503" t="s">
        <v>1582</v>
      </c>
      <c r="F174" s="495">
        <f>SUM(F175:AA175)</f>
        <v>92.505067922639654</v>
      </c>
      <c r="AW174" s="503"/>
      <c r="AX174" s="503"/>
      <c r="AY174" s="503"/>
      <c r="AZ174" s="503"/>
    </row>
    <row r="175" spans="1:52" s="521" customFormat="1">
      <c r="A175" s="517" t="s">
        <v>1580</v>
      </c>
      <c r="B175" s="518">
        <v>119067966.01728216</v>
      </c>
      <c r="C175" s="519">
        <v>0.11267881542486739</v>
      </c>
      <c r="D175" s="519">
        <v>0.61124236913969709</v>
      </c>
      <c r="E175" s="519">
        <v>0.95751471536742905</v>
      </c>
      <c r="F175" s="520">
        <v>1.905074636034584</v>
      </c>
      <c r="G175" s="520">
        <v>3.2936522965674668</v>
      </c>
      <c r="H175" s="520">
        <v>2.8689180088205455</v>
      </c>
      <c r="I175" s="520">
        <v>0.55729685805202989</v>
      </c>
      <c r="J175" s="520">
        <v>4.0188564707142351</v>
      </c>
      <c r="K175" s="520">
        <v>7.5913874371651797</v>
      </c>
      <c r="L175" s="520">
        <v>7.5465012941373804</v>
      </c>
      <c r="M175" s="520">
        <v>3.8756377453245947</v>
      </c>
      <c r="N175" s="520">
        <v>0.64819216548047032</v>
      </c>
      <c r="O175" s="520">
        <v>6.255530529479178E-2</v>
      </c>
      <c r="P175" s="520">
        <v>6.4519047334767041</v>
      </c>
      <c r="Q175" s="520">
        <v>8.7311522457012138</v>
      </c>
      <c r="R175" s="520">
        <v>8.1146391938061182</v>
      </c>
      <c r="S175" s="520">
        <v>5.2307239691772232</v>
      </c>
      <c r="T175" s="520">
        <v>0.71728200368463546</v>
      </c>
      <c r="U175" s="520">
        <v>2.2289950136599104</v>
      </c>
      <c r="V175" s="520">
        <v>6.3606751811364166</v>
      </c>
      <c r="W175" s="520">
        <v>10.669993930891597</v>
      </c>
      <c r="X175" s="520">
        <v>7.5605104056885981</v>
      </c>
      <c r="Y175" s="520">
        <v>3.2471979516823395</v>
      </c>
      <c r="Z175" s="520">
        <v>0.70595144996251613</v>
      </c>
      <c r="AA175" s="520">
        <v>0.11796962618109841</v>
      </c>
      <c r="AB175" s="519">
        <v>5.8467227877222042E-2</v>
      </c>
      <c r="AC175" s="519">
        <v>0.33224288175490424</v>
      </c>
      <c r="AD175" s="519">
        <v>0.73449574737482215</v>
      </c>
      <c r="AE175" s="519">
        <v>1.3461034783241788</v>
      </c>
      <c r="AF175" s="519">
        <v>0.62267185480268661</v>
      </c>
      <c r="AG175" s="519">
        <v>0.45746511446520899</v>
      </c>
      <c r="AH175" s="519">
        <v>0.47419716145312735</v>
      </c>
      <c r="AI175" s="519">
        <v>0.32102936892880357</v>
      </c>
      <c r="AJ175" s="519">
        <v>0.10716146021919468</v>
      </c>
      <c r="AK175" s="519">
        <v>0.11497242721667622</v>
      </c>
      <c r="AL175" s="519">
        <v>0.18694388004375162</v>
      </c>
      <c r="AM175" s="519">
        <v>0.19786892172967629</v>
      </c>
      <c r="AN175" s="519">
        <v>0.11829805137051712</v>
      </c>
      <c r="AO175" s="519">
        <v>0.11957383133659072</v>
      </c>
      <c r="AP175" s="519">
        <v>0.15177956557048394</v>
      </c>
      <c r="AQ175" s="519">
        <v>0.12140523272494623</v>
      </c>
      <c r="AR175" s="519">
        <v>8.2400978247580511E-2</v>
      </c>
      <c r="AS175" s="519">
        <v>5.6486132753860788E-2</v>
      </c>
      <c r="AT175" s="519">
        <v>6.8075735699440004E-2</v>
      </c>
      <c r="AU175" s="519">
        <v>5.3720787160230168E-2</v>
      </c>
      <c r="AV175" s="519">
        <v>3.9415570316386185E-2</v>
      </c>
      <c r="AW175" s="519">
        <v>1.9430231042048142E-2</v>
      </c>
      <c r="AX175" s="519">
        <v>2.9290537016029426E-2</v>
      </c>
      <c r="AY175" s="517"/>
      <c r="AZ175" s="517"/>
    </row>
    <row r="176" spans="1:52" ht="13" thickBot="1">
      <c r="A176" s="503" t="s">
        <v>1583</v>
      </c>
      <c r="F176" s="495">
        <f>SUM(F177:AA177)</f>
        <v>93.832400262807028</v>
      </c>
      <c r="AW176" s="503"/>
      <c r="AX176" s="503"/>
      <c r="AY176" s="503"/>
      <c r="AZ176" s="503"/>
    </row>
    <row r="177" spans="1:52" s="528" customFormat="1">
      <c r="A177" s="524" t="s">
        <v>1580</v>
      </c>
      <c r="B177" s="525">
        <v>311520399.49421602</v>
      </c>
      <c r="C177" s="526">
        <v>3.9377332730148783E-2</v>
      </c>
      <c r="D177" s="526">
        <v>0.48613424112453896</v>
      </c>
      <c r="E177" s="526">
        <v>0.51829192234244048</v>
      </c>
      <c r="F177" s="527">
        <v>1.3400565848133152</v>
      </c>
      <c r="G177" s="527">
        <v>3.2224422299189222</v>
      </c>
      <c r="H177" s="527">
        <v>3.5397888283583541</v>
      </c>
      <c r="I177" s="527">
        <v>0.88030226502062625</v>
      </c>
      <c r="J177" s="527">
        <v>2.9180904672512984</v>
      </c>
      <c r="K177" s="527">
        <v>6.9830818828102483</v>
      </c>
      <c r="L177" s="527">
        <v>7.9848657412684645</v>
      </c>
      <c r="M177" s="527">
        <v>4.8514541804162139</v>
      </c>
      <c r="N177" s="527">
        <v>0.88553713694135427</v>
      </c>
      <c r="O177" s="527">
        <v>8.1259330823922116E-2</v>
      </c>
      <c r="P177" s="527">
        <v>6.9014591666351324</v>
      </c>
      <c r="Q177" s="527">
        <v>8.935952724239371</v>
      </c>
      <c r="R177" s="527">
        <v>8.3271207743600737</v>
      </c>
      <c r="S177" s="527">
        <v>5.5227640462488985</v>
      </c>
      <c r="T177" s="527">
        <v>0.71941483081268343</v>
      </c>
      <c r="U177" s="527">
        <v>2.2422425434427202</v>
      </c>
      <c r="V177" s="527">
        <v>7.0742843557499429</v>
      </c>
      <c r="W177" s="527">
        <v>10.856852737347523</v>
      </c>
      <c r="X177" s="527">
        <v>7.2775409413191259</v>
      </c>
      <c r="Y177" s="527">
        <v>2.6896763469366189</v>
      </c>
      <c r="Z177" s="527">
        <v>0.50318815113122339</v>
      </c>
      <c r="AA177" s="527">
        <v>9.5024996961002542E-2</v>
      </c>
      <c r="AB177" s="526">
        <v>7.0299960618854906E-2</v>
      </c>
      <c r="AC177" s="526">
        <v>0.38558974960819231</v>
      </c>
      <c r="AD177" s="526">
        <v>0.7918656163191351</v>
      </c>
      <c r="AE177" s="526">
        <v>1.3781307915643861</v>
      </c>
      <c r="AF177" s="526">
        <v>0.51524705580658592</v>
      </c>
      <c r="AG177" s="526">
        <v>0.25160604068841019</v>
      </c>
      <c r="AH177" s="526">
        <v>0.24821966722854066</v>
      </c>
      <c r="AI177" s="526">
        <v>0.1950980460791491</v>
      </c>
      <c r="AJ177" s="526">
        <v>7.713594406513602E-2</v>
      </c>
      <c r="AK177" s="526">
        <v>0.13366561396830517</v>
      </c>
      <c r="AL177" s="526">
        <v>0.23784830184056341</v>
      </c>
      <c r="AM177" s="526">
        <v>0.21492223388573106</v>
      </c>
      <c r="AN177" s="526">
        <v>8.9948327147618662E-2</v>
      </c>
      <c r="AO177" s="526">
        <v>5.8056906066921932E-2</v>
      </c>
      <c r="AP177" s="526">
        <v>8.2748817570394692E-2</v>
      </c>
      <c r="AQ177" s="526">
        <v>7.0341134615778372E-2</v>
      </c>
      <c r="AR177" s="526">
        <v>4.5160302591370396E-2</v>
      </c>
      <c r="AS177" s="526">
        <v>3.2294195145182003E-2</v>
      </c>
      <c r="AT177" s="526">
        <v>0.10550549105361187</v>
      </c>
      <c r="AU177" s="526">
        <v>7.1016614039485809E-2</v>
      </c>
      <c r="AV177" s="526">
        <v>4.0642988277993737E-2</v>
      </c>
      <c r="AW177" s="526">
        <v>1.2628008564591226E-2</v>
      </c>
      <c r="AX177" s="526">
        <v>1.5824434249884528E-2</v>
      </c>
      <c r="AY177" s="524"/>
      <c r="AZ177" s="524"/>
    </row>
    <row r="178" spans="1:52" ht="13" thickBot="1">
      <c r="A178" s="503" t="s">
        <v>1584</v>
      </c>
      <c r="F178" s="495">
        <f>SUM(F179:AA179)</f>
        <v>93.288775264966489</v>
      </c>
      <c r="AW178" s="503"/>
      <c r="AX178" s="503"/>
      <c r="AY178" s="503"/>
      <c r="AZ178" s="503"/>
    </row>
    <row r="179" spans="1:52" s="535" customFormat="1">
      <c r="A179" s="531" t="s">
        <v>1580</v>
      </c>
      <c r="B179" s="532">
        <v>159553924.47713622</v>
      </c>
      <c r="C179" s="533">
        <v>7.5321826119451096E-2</v>
      </c>
      <c r="D179" s="533">
        <v>0.60597278504338947</v>
      </c>
      <c r="E179" s="533">
        <v>0.88047489655112676</v>
      </c>
      <c r="F179" s="534">
        <v>1.8180008861530585</v>
      </c>
      <c r="G179" s="534">
        <v>3.1988683553279595</v>
      </c>
      <c r="H179" s="534">
        <v>2.9333172623280612</v>
      </c>
      <c r="I179" s="534">
        <v>0.6780263191888094</v>
      </c>
      <c r="J179" s="534">
        <v>3.7461243791670071</v>
      </c>
      <c r="K179" s="534">
        <v>7.7280823344804919</v>
      </c>
      <c r="L179" s="534">
        <v>7.7594092517677229</v>
      </c>
      <c r="M179" s="534">
        <v>4.0691619819493017</v>
      </c>
      <c r="N179" s="534">
        <v>0.7041283404919928</v>
      </c>
      <c r="O179" s="534">
        <v>6.443827634869706E-2</v>
      </c>
      <c r="P179" s="534">
        <v>7.0754919396239888</v>
      </c>
      <c r="Q179" s="534">
        <v>8.7286437300807673</v>
      </c>
      <c r="R179" s="534">
        <v>7.8257922475134079</v>
      </c>
      <c r="S179" s="534">
        <v>5.5729814313422716</v>
      </c>
      <c r="T179" s="534">
        <v>0.76709034630524187</v>
      </c>
      <c r="U179" s="534">
        <v>2.5003066125628797</v>
      </c>
      <c r="V179" s="534">
        <v>6.6162081632316285</v>
      </c>
      <c r="W179" s="534">
        <v>10.394668950822215</v>
      </c>
      <c r="X179" s="534">
        <v>7.3855550459290384</v>
      </c>
      <c r="Y179" s="534">
        <v>3.1042843135036349</v>
      </c>
      <c r="Z179" s="534">
        <v>0.55334979347717006</v>
      </c>
      <c r="AA179" s="534">
        <v>6.4845303371148175E-2</v>
      </c>
      <c r="AB179" s="533">
        <v>7.2195125218350198E-2</v>
      </c>
      <c r="AC179" s="533">
        <v>0.36088739610475573</v>
      </c>
      <c r="AD179" s="533">
        <v>0.76570582506093243</v>
      </c>
      <c r="AE179" s="533">
        <v>1.3145883213953282</v>
      </c>
      <c r="AF179" s="533">
        <v>0.55804287061095204</v>
      </c>
      <c r="AG179" s="533">
        <v>0.33325564579256067</v>
      </c>
      <c r="AH179" s="533">
        <v>0.29318533626256482</v>
      </c>
      <c r="AI179" s="533">
        <v>0.17886040741146808</v>
      </c>
      <c r="AJ179" s="533">
        <v>5.7200889736207752E-2</v>
      </c>
      <c r="AK179" s="533">
        <v>0.12794441370828244</v>
      </c>
      <c r="AL179" s="533">
        <v>0.21010689398135982</v>
      </c>
      <c r="AM179" s="533">
        <v>0.20906108877962876</v>
      </c>
      <c r="AN179" s="533">
        <v>0.10679231187274292</v>
      </c>
      <c r="AO179" s="533">
        <v>8.2951958492461814E-2</v>
      </c>
      <c r="AP179" s="533">
        <v>0.10250012133254391</v>
      </c>
      <c r="AQ179" s="533">
        <v>6.9970336934050414E-2</v>
      </c>
      <c r="AR179" s="533">
        <v>4.1250199392485157E-2</v>
      </c>
      <c r="AS179" s="533">
        <v>2.7947823904534645E-2</v>
      </c>
      <c r="AT179" s="533">
        <v>9.1046264187618603E-2</v>
      </c>
      <c r="AU179" s="533">
        <v>6.5850221431710543E-2</v>
      </c>
      <c r="AV179" s="533">
        <v>4.3835580890040249E-2</v>
      </c>
      <c r="AW179" s="533">
        <v>1.6175572568951087E-2</v>
      </c>
      <c r="AX179" s="533">
        <v>2.0100622250023896E-2</v>
      </c>
      <c r="AY179" s="531"/>
      <c r="AZ179" s="531"/>
    </row>
  </sheetData>
  <pageMargins left="0.78740157499999996" right="0.78740157499999996" top="0.984251969" bottom="0.984251969" header="0.5" footer="0.5"/>
  <pageSetup orientation="portrait" horizontalDpi="300" verticalDpi="30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K15"/>
  <sheetViews>
    <sheetView workbookViewId="0">
      <selection activeCell="L20" sqref="L20"/>
    </sheetView>
  </sheetViews>
  <sheetFormatPr defaultColWidth="11" defaultRowHeight="15.5"/>
  <sheetData>
    <row r="1" spans="1:37" ht="16" thickBot="1">
      <c r="A1" s="9" t="s">
        <v>1900</v>
      </c>
      <c r="B1" s="9" t="s">
        <v>1892</v>
      </c>
    </row>
    <row r="2" spans="1:37" ht="29.5" thickBot="1">
      <c r="A2" s="773" t="s">
        <v>1018</v>
      </c>
      <c r="B2" s="774" t="s">
        <v>994</v>
      </c>
      <c r="C2" s="775" t="s">
        <v>1017</v>
      </c>
      <c r="D2" s="775" t="s">
        <v>1016</v>
      </c>
      <c r="E2" s="775" t="s">
        <v>1015</v>
      </c>
      <c r="F2" s="775" t="s">
        <v>1013</v>
      </c>
      <c r="G2" s="775" t="s">
        <v>1012</v>
      </c>
      <c r="H2" s="775" t="s">
        <v>1011</v>
      </c>
      <c r="I2" s="775" t="s">
        <v>1010</v>
      </c>
      <c r="J2" s="775" t="s">
        <v>1009</v>
      </c>
      <c r="K2" s="775" t="s">
        <v>996</v>
      </c>
      <c r="L2" s="776" t="s">
        <v>995</v>
      </c>
      <c r="M2" s="774" t="s">
        <v>994</v>
      </c>
      <c r="N2" s="777" t="s">
        <v>993</v>
      </c>
      <c r="O2" s="777" t="s">
        <v>992</v>
      </c>
      <c r="P2" s="777" t="s">
        <v>991</v>
      </c>
      <c r="Q2" s="777" t="s">
        <v>990</v>
      </c>
      <c r="R2" s="777" t="s">
        <v>989</v>
      </c>
      <c r="S2" s="777" t="s">
        <v>988</v>
      </c>
      <c r="T2" s="778" t="s">
        <v>987</v>
      </c>
      <c r="U2" s="778" t="s">
        <v>986</v>
      </c>
      <c r="V2" s="778" t="s">
        <v>985</v>
      </c>
      <c r="W2" s="778" t="s">
        <v>984</v>
      </c>
      <c r="X2" s="778" t="s">
        <v>983</v>
      </c>
      <c r="Y2" s="778" t="s">
        <v>982</v>
      </c>
      <c r="Z2" s="779" t="s">
        <v>1008</v>
      </c>
      <c r="AA2" s="779" t="s">
        <v>1007</v>
      </c>
      <c r="AB2" s="779" t="s">
        <v>1006</v>
      </c>
      <c r="AC2" s="779" t="s">
        <v>1005</v>
      </c>
      <c r="AD2" s="779" t="s">
        <v>1004</v>
      </c>
      <c r="AE2" s="779" t="s">
        <v>1003</v>
      </c>
      <c r="AF2" s="780" t="s">
        <v>1002</v>
      </c>
      <c r="AG2" s="780" t="s">
        <v>1001</v>
      </c>
      <c r="AH2" s="780" t="s">
        <v>1000</v>
      </c>
      <c r="AI2" s="780" t="s">
        <v>999</v>
      </c>
      <c r="AJ2" s="780" t="s">
        <v>998</v>
      </c>
      <c r="AK2" s="780" t="s">
        <v>997</v>
      </c>
    </row>
    <row r="3" spans="1:37">
      <c r="A3" s="781">
        <v>50</v>
      </c>
      <c r="B3" s="372" t="s">
        <v>601</v>
      </c>
      <c r="C3" s="15" t="s">
        <v>74</v>
      </c>
      <c r="D3" s="15" t="s">
        <v>605</v>
      </c>
      <c r="E3" s="15">
        <v>59</v>
      </c>
      <c r="F3" s="15" t="s">
        <v>68</v>
      </c>
      <c r="G3" s="15">
        <v>757</v>
      </c>
      <c r="H3" s="15">
        <v>154.1</v>
      </c>
      <c r="I3" s="15" t="s">
        <v>604</v>
      </c>
      <c r="J3" s="826">
        <v>7733651426</v>
      </c>
      <c r="K3" s="782" t="s">
        <v>603</v>
      </c>
      <c r="L3" s="782" t="s">
        <v>602</v>
      </c>
      <c r="M3" s="372" t="s">
        <v>601</v>
      </c>
      <c r="N3" s="783">
        <v>0.90287260000000003</v>
      </c>
      <c r="O3" s="783">
        <v>0.9573379999999998</v>
      </c>
      <c r="P3" s="783">
        <v>0.97602180000000005</v>
      </c>
      <c r="Q3" s="783">
        <v>0.98197279999999998</v>
      </c>
      <c r="R3" s="783">
        <v>0.87636040000000004</v>
      </c>
      <c r="S3" s="783">
        <v>0.88741939999999997</v>
      </c>
      <c r="T3" s="784">
        <v>1.0353682</v>
      </c>
      <c r="U3" s="784">
        <v>1.0769449999999998</v>
      </c>
      <c r="V3" s="784">
        <v>1.0649898</v>
      </c>
      <c r="W3" s="784">
        <v>1.0626289999999998</v>
      </c>
      <c r="X3" s="784">
        <v>1.0565826</v>
      </c>
      <c r="Y3" s="784">
        <v>1.0777088000000001</v>
      </c>
      <c r="Z3" s="572">
        <v>3.9031726589532259E-2</v>
      </c>
      <c r="AA3" s="572">
        <v>2.6918697916132567E-2</v>
      </c>
      <c r="AB3" s="572">
        <v>6.5922504349728545E-2</v>
      </c>
      <c r="AC3" s="572">
        <v>8.0411245663402214E-2</v>
      </c>
      <c r="AD3" s="572">
        <v>4.8762437668351845E-2</v>
      </c>
      <c r="AE3" s="572">
        <v>6.5746311687120765E-2</v>
      </c>
      <c r="AF3" s="312">
        <v>9.5192418953612273E-2</v>
      </c>
      <c r="AG3" s="312">
        <v>5.7603422201289958E-2</v>
      </c>
      <c r="AH3" s="312">
        <v>2.5678357687749398E-2</v>
      </c>
      <c r="AI3" s="312">
        <v>8.2337577447967519E-2</v>
      </c>
      <c r="AJ3" s="312">
        <v>0.12088879717269055</v>
      </c>
      <c r="AK3" s="785">
        <v>3.5850763675827041E-2</v>
      </c>
    </row>
    <row r="4" spans="1:37">
      <c r="A4" s="781">
        <v>99</v>
      </c>
      <c r="B4" s="372" t="s">
        <v>292</v>
      </c>
      <c r="C4" s="15" t="s">
        <v>74</v>
      </c>
      <c r="D4" s="15" t="s">
        <v>80</v>
      </c>
      <c r="E4" s="15">
        <v>1299</v>
      </c>
      <c r="F4" s="15" t="s">
        <v>72</v>
      </c>
      <c r="G4" s="15">
        <v>1516</v>
      </c>
      <c r="H4" s="15">
        <v>182.1</v>
      </c>
      <c r="I4" s="15" t="s">
        <v>295</v>
      </c>
      <c r="J4" s="826">
        <v>60576942100</v>
      </c>
      <c r="K4" s="782" t="s">
        <v>294</v>
      </c>
      <c r="L4" s="782" t="s">
        <v>293</v>
      </c>
      <c r="M4" s="372" t="s">
        <v>292</v>
      </c>
      <c r="N4" s="783">
        <v>1.1600255999999998</v>
      </c>
      <c r="O4" s="783">
        <v>1.0064025999999999</v>
      </c>
      <c r="P4" s="783">
        <v>0.9070450000000001</v>
      </c>
      <c r="Q4" s="783">
        <v>0.95913619999999999</v>
      </c>
      <c r="R4" s="783">
        <v>0.92561079999999996</v>
      </c>
      <c r="S4" s="783">
        <v>1.0755240000000001</v>
      </c>
      <c r="T4" s="784">
        <v>1.1209372000000002</v>
      </c>
      <c r="U4" s="784">
        <v>0.90926140000000011</v>
      </c>
      <c r="V4" s="784">
        <v>0.92650840000000001</v>
      </c>
      <c r="W4" s="784">
        <v>1.0547089999999999</v>
      </c>
      <c r="X4" s="784">
        <v>1.1383588</v>
      </c>
      <c r="Y4" s="784">
        <v>1.0183204000000001</v>
      </c>
      <c r="Z4" s="572">
        <v>8.6121212157401067E-2</v>
      </c>
      <c r="AA4" s="572">
        <v>0.1018460285595859</v>
      </c>
      <c r="AB4" s="572">
        <v>8.2357451549328248E-2</v>
      </c>
      <c r="AC4" s="572">
        <v>0.18223768235011092</v>
      </c>
      <c r="AD4" s="572">
        <v>7.1349092510977485E-2</v>
      </c>
      <c r="AE4" s="572">
        <v>0.12589363438752568</v>
      </c>
      <c r="AF4" s="312">
        <v>0.12532807321641817</v>
      </c>
      <c r="AG4" s="312">
        <v>5.3280994374729079E-2</v>
      </c>
      <c r="AH4" s="312">
        <v>6.2289700421176791E-2</v>
      </c>
      <c r="AI4" s="312">
        <v>0.1082677226180548</v>
      </c>
      <c r="AJ4" s="312">
        <v>9.302802393010394E-2</v>
      </c>
      <c r="AK4" s="785">
        <v>6.888009190803919E-2</v>
      </c>
    </row>
    <row r="5" spans="1:37">
      <c r="A5" s="781">
        <v>145</v>
      </c>
      <c r="B5" s="372" t="s">
        <v>586</v>
      </c>
      <c r="C5" s="15" t="s">
        <v>74</v>
      </c>
      <c r="D5" s="15" t="s">
        <v>106</v>
      </c>
      <c r="E5" s="15">
        <v>54</v>
      </c>
      <c r="F5" s="15" t="s">
        <v>72</v>
      </c>
      <c r="G5" s="15">
        <v>2445</v>
      </c>
      <c r="H5" s="15">
        <v>205.1</v>
      </c>
      <c r="I5" s="15" t="s">
        <v>589</v>
      </c>
      <c r="J5" s="826">
        <v>69235166305</v>
      </c>
      <c r="K5" s="782" t="s">
        <v>588</v>
      </c>
      <c r="L5" s="782" t="s">
        <v>587</v>
      </c>
      <c r="M5" s="372" t="s">
        <v>586</v>
      </c>
      <c r="N5" s="783">
        <v>1.1406680000000002</v>
      </c>
      <c r="O5" s="783">
        <v>1.0091166</v>
      </c>
      <c r="P5" s="783">
        <v>0.88735540000000002</v>
      </c>
      <c r="Q5" s="783">
        <v>0.90936079999999997</v>
      </c>
      <c r="R5" s="783">
        <v>1.0574844000000001</v>
      </c>
      <c r="S5" s="783">
        <v>1.1673594</v>
      </c>
      <c r="T5" s="784">
        <v>0.96907300000000007</v>
      </c>
      <c r="U5" s="784">
        <v>0.87995559999999995</v>
      </c>
      <c r="V5" s="784">
        <v>0.86620439999999999</v>
      </c>
      <c r="W5" s="784">
        <v>0.95013340000000002</v>
      </c>
      <c r="X5" s="784">
        <v>1.2495117999999998</v>
      </c>
      <c r="Y5" s="784">
        <v>1.09822</v>
      </c>
      <c r="Z5" s="572">
        <v>8.6720999944073215E-2</v>
      </c>
      <c r="AA5" s="572">
        <v>7.5690559159382276E-2</v>
      </c>
      <c r="AB5" s="572">
        <v>7.3453783028922026E-2</v>
      </c>
      <c r="AC5" s="572">
        <v>0.16149892523215145</v>
      </c>
      <c r="AD5" s="572">
        <v>7.5575508748932277E-2</v>
      </c>
      <c r="AE5" s="572">
        <v>0.10298266088890864</v>
      </c>
      <c r="AF5" s="312">
        <v>0.11149500393784471</v>
      </c>
      <c r="AG5" s="312">
        <v>3.8172479447371496E-2</v>
      </c>
      <c r="AH5" s="312">
        <v>6.7008098681129336E-2</v>
      </c>
      <c r="AI5" s="312">
        <v>0.12828887966717917</v>
      </c>
      <c r="AJ5" s="312">
        <v>9.5148358839446792E-2</v>
      </c>
      <c r="AK5" s="785">
        <v>6.8699683218338456E-2</v>
      </c>
    </row>
    <row r="6" spans="1:37">
      <c r="A6" s="781">
        <v>83</v>
      </c>
      <c r="B6" s="372" t="s">
        <v>216</v>
      </c>
      <c r="C6" s="15" t="s">
        <v>74</v>
      </c>
      <c r="D6" s="15" t="s">
        <v>80</v>
      </c>
      <c r="E6" s="15">
        <v>64</v>
      </c>
      <c r="F6" s="15" t="s">
        <v>72</v>
      </c>
      <c r="G6" s="15">
        <v>2056</v>
      </c>
      <c r="H6" s="15">
        <v>166.1</v>
      </c>
      <c r="I6" s="15" t="s">
        <v>219</v>
      </c>
      <c r="J6" s="826">
        <v>69256656140</v>
      </c>
      <c r="K6" s="782" t="s">
        <v>218</v>
      </c>
      <c r="L6" s="782" t="s">
        <v>217</v>
      </c>
      <c r="M6" s="372" t="s">
        <v>216</v>
      </c>
      <c r="N6" s="783">
        <v>0.9941040000000001</v>
      </c>
      <c r="O6" s="783">
        <v>0.96746320000000008</v>
      </c>
      <c r="P6" s="783">
        <v>0.8923276</v>
      </c>
      <c r="Q6" s="783">
        <v>0.90907059999999995</v>
      </c>
      <c r="R6" s="783">
        <v>1.098727</v>
      </c>
      <c r="S6" s="783">
        <v>1.0742376</v>
      </c>
      <c r="T6" s="784">
        <v>1.0021152</v>
      </c>
      <c r="U6" s="784">
        <v>0.97371759999999996</v>
      </c>
      <c r="V6" s="784">
        <v>0.97639480000000012</v>
      </c>
      <c r="W6" s="784">
        <v>1.0425115999999999</v>
      </c>
      <c r="X6" s="784">
        <v>1.2590796000000002</v>
      </c>
      <c r="Y6" s="784">
        <v>1.0810120000000001</v>
      </c>
      <c r="Z6" s="572">
        <v>3.6587313217835482E-2</v>
      </c>
      <c r="AA6" s="572">
        <v>3.9357278858427193E-2</v>
      </c>
      <c r="AB6" s="572">
        <v>5.3458417567863167E-2</v>
      </c>
      <c r="AC6" s="572">
        <v>0.13575321580227878</v>
      </c>
      <c r="AD6" s="572">
        <v>7.1862447056859471E-2</v>
      </c>
      <c r="AE6" s="572">
        <v>0.12704667011323043</v>
      </c>
      <c r="AF6" s="312">
        <v>6.5565230723608203E-2</v>
      </c>
      <c r="AG6" s="312">
        <v>3.7375423585024423E-2</v>
      </c>
      <c r="AH6" s="312">
        <v>3.6268385664928633E-2</v>
      </c>
      <c r="AI6" s="312">
        <v>8.6122576768580636E-2</v>
      </c>
      <c r="AJ6" s="312">
        <v>9.383449010923435E-2</v>
      </c>
      <c r="AK6" s="785">
        <v>6.7663149080573651E-2</v>
      </c>
    </row>
    <row r="7" spans="1:37" ht="16" thickBot="1">
      <c r="A7" s="786">
        <v>213</v>
      </c>
      <c r="B7" s="787" t="s">
        <v>349</v>
      </c>
      <c r="C7" s="789" t="s">
        <v>74</v>
      </c>
      <c r="D7" s="789" t="s">
        <v>233</v>
      </c>
      <c r="E7" s="789">
        <v>31453</v>
      </c>
      <c r="F7" s="789" t="s">
        <v>90</v>
      </c>
      <c r="G7" s="789">
        <v>1560.1</v>
      </c>
      <c r="H7" s="789">
        <v>218</v>
      </c>
      <c r="I7" s="789" t="s">
        <v>352</v>
      </c>
      <c r="J7" s="830">
        <v>58626419722</v>
      </c>
      <c r="K7" s="790" t="s">
        <v>351</v>
      </c>
      <c r="L7" s="790" t="s">
        <v>350</v>
      </c>
      <c r="M7" s="787" t="s">
        <v>349</v>
      </c>
      <c r="N7" s="791">
        <v>0.84751080000000001</v>
      </c>
      <c r="O7" s="791">
        <v>1.130925</v>
      </c>
      <c r="P7" s="791">
        <v>0.86872900000000008</v>
      </c>
      <c r="Q7" s="791">
        <v>1.0572412</v>
      </c>
      <c r="R7" s="791">
        <v>0.85421780000000003</v>
      </c>
      <c r="S7" s="791">
        <v>1.0833397999999999</v>
      </c>
      <c r="T7" s="792">
        <v>1.0831898</v>
      </c>
      <c r="U7" s="792">
        <v>0.83858479999999991</v>
      </c>
      <c r="V7" s="792">
        <v>1.1065529999999999</v>
      </c>
      <c r="W7" s="792">
        <v>0.97510739999999996</v>
      </c>
      <c r="X7" s="792">
        <v>1.1245037999999998</v>
      </c>
      <c r="Y7" s="792">
        <v>1.056098</v>
      </c>
      <c r="Z7" s="793">
        <v>8.8678861310573648E-2</v>
      </c>
      <c r="AA7" s="793">
        <v>7.4766503083265559E-2</v>
      </c>
      <c r="AB7" s="793">
        <v>5.039122715612266E-2</v>
      </c>
      <c r="AC7" s="793">
        <v>0.15987329232720512</v>
      </c>
      <c r="AD7" s="793">
        <v>0.16567576854489</v>
      </c>
      <c r="AE7" s="793">
        <v>7.5001713912684148E-2</v>
      </c>
      <c r="AF7" s="759">
        <v>6.4076604126155762E-2</v>
      </c>
      <c r="AG7" s="759">
        <v>9.4746814333992291E-2</v>
      </c>
      <c r="AH7" s="759">
        <v>0.11557583595501299</v>
      </c>
      <c r="AI7" s="759">
        <v>0.11407183549044901</v>
      </c>
      <c r="AJ7" s="759">
        <v>8.0303549380086894E-2</v>
      </c>
      <c r="AK7" s="794">
        <v>5.1550626982608073E-2</v>
      </c>
    </row>
    <row r="10" spans="1:37" ht="16" thickBot="1">
      <c r="A10" s="9" t="s">
        <v>1901</v>
      </c>
      <c r="B10" s="9" t="s">
        <v>1892</v>
      </c>
    </row>
    <row r="11" spans="1:37" ht="29.5" thickBot="1">
      <c r="A11" s="773" t="s">
        <v>1018</v>
      </c>
      <c r="B11" s="774" t="s">
        <v>994</v>
      </c>
      <c r="C11" s="775" t="s">
        <v>1017</v>
      </c>
      <c r="D11" s="775" t="s">
        <v>1016</v>
      </c>
      <c r="E11" s="775" t="s">
        <v>1015</v>
      </c>
      <c r="F11" s="775" t="s">
        <v>1013</v>
      </c>
      <c r="G11" s="775" t="s">
        <v>1012</v>
      </c>
      <c r="H11" s="775" t="s">
        <v>1011</v>
      </c>
      <c r="I11" s="775" t="s">
        <v>1010</v>
      </c>
      <c r="J11" s="775" t="s">
        <v>1009</v>
      </c>
      <c r="K11" s="775" t="s">
        <v>996</v>
      </c>
      <c r="L11" s="776" t="s">
        <v>995</v>
      </c>
      <c r="M11" s="774" t="s">
        <v>994</v>
      </c>
      <c r="N11" s="777" t="s">
        <v>993</v>
      </c>
      <c r="O11" s="777" t="s">
        <v>992</v>
      </c>
      <c r="P11" s="777" t="s">
        <v>991</v>
      </c>
      <c r="Q11" s="777" t="s">
        <v>990</v>
      </c>
      <c r="R11" s="777" t="s">
        <v>989</v>
      </c>
      <c r="S11" s="777" t="s">
        <v>988</v>
      </c>
      <c r="T11" s="778" t="s">
        <v>987</v>
      </c>
      <c r="U11" s="778" t="s">
        <v>986</v>
      </c>
      <c r="V11" s="778" t="s">
        <v>985</v>
      </c>
      <c r="W11" s="778" t="s">
        <v>984</v>
      </c>
      <c r="X11" s="778" t="s">
        <v>983</v>
      </c>
      <c r="Y11" s="778" t="s">
        <v>982</v>
      </c>
      <c r="Z11" s="779" t="s">
        <v>1008</v>
      </c>
      <c r="AA11" s="779" t="s">
        <v>1007</v>
      </c>
      <c r="AB11" s="779" t="s">
        <v>1006</v>
      </c>
      <c r="AC11" s="779" t="s">
        <v>1005</v>
      </c>
      <c r="AD11" s="779" t="s">
        <v>1004</v>
      </c>
      <c r="AE11" s="779" t="s">
        <v>1003</v>
      </c>
      <c r="AF11" s="780" t="s">
        <v>1002</v>
      </c>
      <c r="AG11" s="780" t="s">
        <v>1001</v>
      </c>
      <c r="AH11" s="780" t="s">
        <v>1000</v>
      </c>
      <c r="AI11" s="780" t="s">
        <v>999</v>
      </c>
      <c r="AJ11" s="780" t="s">
        <v>998</v>
      </c>
      <c r="AK11" s="780" t="s">
        <v>997</v>
      </c>
    </row>
    <row r="12" spans="1:37">
      <c r="A12" s="781">
        <v>1114</v>
      </c>
      <c r="B12" s="372" t="s">
        <v>624</v>
      </c>
      <c r="C12" s="15" t="s">
        <v>132</v>
      </c>
      <c r="D12" s="15" t="s">
        <v>141</v>
      </c>
      <c r="E12" s="15">
        <v>32342</v>
      </c>
      <c r="F12" s="15" t="s">
        <v>72</v>
      </c>
      <c r="G12" s="15">
        <v>1210</v>
      </c>
      <c r="H12" s="15">
        <v>348.1</v>
      </c>
      <c r="I12" s="15" t="s">
        <v>627</v>
      </c>
      <c r="J12" s="15">
        <v>15938965</v>
      </c>
      <c r="K12" s="782" t="s">
        <v>626</v>
      </c>
      <c r="L12" s="782" t="s">
        <v>625</v>
      </c>
      <c r="M12" s="372" t="s">
        <v>624</v>
      </c>
      <c r="N12" s="783">
        <v>1.0881881999999998</v>
      </c>
      <c r="O12" s="783">
        <v>1.0594380000000001</v>
      </c>
      <c r="P12" s="783">
        <v>1.1733083999999998</v>
      </c>
      <c r="Q12" s="783">
        <v>1.2993814000000001</v>
      </c>
      <c r="R12" s="783">
        <v>0.9420442</v>
      </c>
      <c r="S12" s="783">
        <v>0.91257160000000004</v>
      </c>
      <c r="T12" s="784">
        <v>1.0255623999999999</v>
      </c>
      <c r="U12" s="784">
        <v>1.0164598</v>
      </c>
      <c r="V12" s="784">
        <v>1.0900510000000001</v>
      </c>
      <c r="W12" s="784">
        <v>1.0614964</v>
      </c>
      <c r="X12" s="784">
        <v>1.0829632</v>
      </c>
      <c r="Y12" s="784">
        <v>1.0463719999999999</v>
      </c>
      <c r="Z12" s="572">
        <v>6.6549311373147332E-2</v>
      </c>
      <c r="AA12" s="572">
        <v>6.5043544331470415E-2</v>
      </c>
      <c r="AB12" s="572">
        <v>9.130910392814183E-2</v>
      </c>
      <c r="AC12" s="572">
        <v>0.32317989829885752</v>
      </c>
      <c r="AD12" s="572">
        <v>2.8926952750678733E-2</v>
      </c>
      <c r="AE12" s="572">
        <v>4.1844101056899292E-2</v>
      </c>
      <c r="AF12" s="312">
        <v>5.9688030557726292E-2</v>
      </c>
      <c r="AG12" s="312">
        <v>0.13402385552408194</v>
      </c>
      <c r="AH12" s="312">
        <v>7.6641949739682039E-2</v>
      </c>
      <c r="AI12" s="312">
        <v>6.028657997647506E-2</v>
      </c>
      <c r="AJ12" s="312">
        <v>6.4967228107254429E-2</v>
      </c>
      <c r="AK12" s="785">
        <v>5.1954118332428648E-2</v>
      </c>
    </row>
    <row r="13" spans="1:37">
      <c r="A13" s="781">
        <v>1101</v>
      </c>
      <c r="B13" s="372" t="s">
        <v>954</v>
      </c>
      <c r="C13" s="16" t="s">
        <v>132</v>
      </c>
      <c r="D13" s="15" t="s">
        <v>131</v>
      </c>
      <c r="E13" s="15">
        <v>2133</v>
      </c>
      <c r="F13" s="15" t="s">
        <v>68</v>
      </c>
      <c r="G13" s="15">
        <v>700</v>
      </c>
      <c r="H13" s="15">
        <v>347.1</v>
      </c>
      <c r="I13" s="15" t="s">
        <v>957</v>
      </c>
      <c r="J13" s="15">
        <v>7140378</v>
      </c>
      <c r="K13" s="782" t="s">
        <v>956</v>
      </c>
      <c r="L13" s="782" t="s">
        <v>955</v>
      </c>
      <c r="M13" s="372" t="s">
        <v>954</v>
      </c>
      <c r="N13" s="783">
        <v>0.9470394000000002</v>
      </c>
      <c r="O13" s="783">
        <v>0.93254619999999999</v>
      </c>
      <c r="P13" s="783">
        <v>0.95454019999999995</v>
      </c>
      <c r="Q13" s="783">
        <v>0.95947620000000011</v>
      </c>
      <c r="R13" s="783">
        <v>0.89188220000000007</v>
      </c>
      <c r="S13" s="783">
        <v>0.90393039999999991</v>
      </c>
      <c r="T13" s="784">
        <v>1.025048</v>
      </c>
      <c r="U13" s="784">
        <v>1.0888975999999999</v>
      </c>
      <c r="V13" s="784">
        <v>1.0565652000000001</v>
      </c>
      <c r="W13" s="784">
        <v>1.0642639999999999</v>
      </c>
      <c r="X13" s="784">
        <v>1.0368882000000001</v>
      </c>
      <c r="Y13" s="784">
        <v>1.0750300000000002</v>
      </c>
      <c r="Z13" s="572">
        <v>2.9802776413616238E-2</v>
      </c>
      <c r="AA13" s="572">
        <v>2.6754700129883732E-2</v>
      </c>
      <c r="AB13" s="572">
        <v>3.1792489063299227E-2</v>
      </c>
      <c r="AC13" s="572">
        <v>2.3420070250535108E-2</v>
      </c>
      <c r="AD13" s="572">
        <v>1.879613836244029E-2</v>
      </c>
      <c r="AE13" s="572">
        <v>2.1109444470662889E-2</v>
      </c>
      <c r="AF13" s="312">
        <v>1.4034245088354418E-2</v>
      </c>
      <c r="AG13" s="312">
        <v>1.9898111748605694E-2</v>
      </c>
      <c r="AH13" s="312">
        <v>1.5822143879386255E-2</v>
      </c>
      <c r="AI13" s="312">
        <v>3.3623584295848059E-2</v>
      </c>
      <c r="AJ13" s="312">
        <v>3.1127586310859365E-2</v>
      </c>
      <c r="AK13" s="785">
        <v>2.1793948910190621E-2</v>
      </c>
    </row>
    <row r="14" spans="1:37">
      <c r="A14" s="781">
        <v>1116</v>
      </c>
      <c r="B14" s="372" t="s">
        <v>550</v>
      </c>
      <c r="C14" s="15" t="s">
        <v>132</v>
      </c>
      <c r="D14" s="15" t="s">
        <v>141</v>
      </c>
      <c r="E14" s="15">
        <v>3108</v>
      </c>
      <c r="F14" s="15" t="s">
        <v>72</v>
      </c>
      <c r="G14" s="15">
        <v>1005</v>
      </c>
      <c r="H14" s="15">
        <v>428</v>
      </c>
      <c r="I14" s="15" t="s">
        <v>553</v>
      </c>
      <c r="J14" s="15">
        <v>6022</v>
      </c>
      <c r="K14" s="782" t="s">
        <v>552</v>
      </c>
      <c r="L14" s="782" t="s">
        <v>551</v>
      </c>
      <c r="M14" s="372" t="s">
        <v>550</v>
      </c>
      <c r="N14" s="783">
        <v>1.1096736</v>
      </c>
      <c r="O14" s="783">
        <v>0.89652980000000004</v>
      </c>
      <c r="P14" s="783">
        <v>0.9134352</v>
      </c>
      <c r="Q14" s="783">
        <v>0.52262160000000002</v>
      </c>
      <c r="R14" s="783">
        <v>1.8608097999999997</v>
      </c>
      <c r="S14" s="783">
        <v>1.5297626000000002</v>
      </c>
      <c r="T14" s="784">
        <v>1.2820269999999998</v>
      </c>
      <c r="U14" s="784">
        <v>1.3779189999999999</v>
      </c>
      <c r="V14" s="784">
        <v>1.1019156000000001</v>
      </c>
      <c r="W14" s="784">
        <v>0.77034979999999997</v>
      </c>
      <c r="X14" s="784">
        <v>1.3285757999999999</v>
      </c>
      <c r="Y14" s="784">
        <v>0.9263304</v>
      </c>
      <c r="Z14" s="572">
        <v>0.23358203127779323</v>
      </c>
      <c r="AA14" s="572">
        <v>0.3020986418336567</v>
      </c>
      <c r="AB14" s="572">
        <v>8.5626739459937484E-2</v>
      </c>
      <c r="AC14" s="572">
        <v>9.98928146447981E-2</v>
      </c>
      <c r="AD14" s="572">
        <v>0.50197775291524638</v>
      </c>
      <c r="AE14" s="572">
        <v>0.20062654085479303</v>
      </c>
      <c r="AF14" s="312">
        <v>0.34402720175285562</v>
      </c>
      <c r="AG14" s="312">
        <v>0.65623384617901259</v>
      </c>
      <c r="AH14" s="312">
        <v>0.13902577445265313</v>
      </c>
      <c r="AI14" s="312">
        <v>7.4126362884873939E-2</v>
      </c>
      <c r="AJ14" s="312">
        <v>8.2935626141846117E-2</v>
      </c>
      <c r="AK14" s="785">
        <v>0.1229343690643913</v>
      </c>
    </row>
    <row r="15" spans="1:37" ht="16" thickBot="1">
      <c r="A15" s="786">
        <v>1131</v>
      </c>
      <c r="B15" s="787" t="s">
        <v>818</v>
      </c>
      <c r="C15" s="788" t="s">
        <v>132</v>
      </c>
      <c r="D15" s="789" t="s">
        <v>385</v>
      </c>
      <c r="E15" s="789">
        <v>2849</v>
      </c>
      <c r="F15" s="789" t="s">
        <v>72</v>
      </c>
      <c r="G15" s="789">
        <v>1300</v>
      </c>
      <c r="H15" s="789">
        <v>364</v>
      </c>
      <c r="I15" s="789" t="s">
        <v>819</v>
      </c>
      <c r="J15" s="789">
        <v>761</v>
      </c>
      <c r="K15" s="789"/>
      <c r="L15" s="789"/>
      <c r="M15" s="787" t="s">
        <v>818</v>
      </c>
      <c r="N15" s="791">
        <v>0.9173804000000001</v>
      </c>
      <c r="O15" s="791">
        <v>0.99082799999999993</v>
      </c>
      <c r="P15" s="791">
        <v>0.93203759999999991</v>
      </c>
      <c r="Q15" s="791">
        <v>0.85310400000000008</v>
      </c>
      <c r="R15" s="791">
        <v>0.9503834000000001</v>
      </c>
      <c r="S15" s="791">
        <v>0.98998220000000003</v>
      </c>
      <c r="T15" s="792">
        <v>1.0116052</v>
      </c>
      <c r="U15" s="792">
        <v>1.0581966</v>
      </c>
      <c r="V15" s="792">
        <v>1.0354909999999999</v>
      </c>
      <c r="W15" s="792">
        <v>1.0701689999999999</v>
      </c>
      <c r="X15" s="792">
        <v>1.06172</v>
      </c>
      <c r="Y15" s="792">
        <v>0.92882120000000012</v>
      </c>
      <c r="Z15" s="793">
        <v>3.3895775998787805E-2</v>
      </c>
      <c r="AA15" s="793">
        <v>4.4430694560179881E-2</v>
      </c>
      <c r="AB15" s="793">
        <v>6.5260962075041215E-2</v>
      </c>
      <c r="AC15" s="793">
        <v>0.11436458971202565</v>
      </c>
      <c r="AD15" s="793">
        <v>3.1806561437225475E-2</v>
      </c>
      <c r="AE15" s="793">
        <v>8.8920535202730355E-2</v>
      </c>
      <c r="AF15" s="759">
        <v>3.177509401150528E-2</v>
      </c>
      <c r="AG15" s="759">
        <v>4.6914937192327123E-2</v>
      </c>
      <c r="AH15" s="759">
        <v>1.5835885317846916E-2</v>
      </c>
      <c r="AI15" s="759">
        <v>5.0672115622894608E-2</v>
      </c>
      <c r="AJ15" s="759">
        <v>4.4420079015013013E-2</v>
      </c>
      <c r="AK15" s="794">
        <v>4.0264574373014318E-2</v>
      </c>
    </row>
  </sheetData>
  <hyperlinks>
    <hyperlink ref="K3" r:id="rId1" xr:uid="{00000000-0004-0000-1200-000000000000}"/>
    <hyperlink ref="L3" r:id="rId2" xr:uid="{00000000-0004-0000-1200-000001000000}"/>
    <hyperlink ref="K4" r:id="rId3" xr:uid="{00000000-0004-0000-1200-000002000000}"/>
    <hyperlink ref="L4" r:id="rId4" xr:uid="{00000000-0004-0000-1200-000003000000}"/>
    <hyperlink ref="K5" r:id="rId5" xr:uid="{00000000-0004-0000-1200-000004000000}"/>
    <hyperlink ref="L5" r:id="rId6" xr:uid="{00000000-0004-0000-1200-000005000000}"/>
    <hyperlink ref="K6" r:id="rId7" xr:uid="{00000000-0004-0000-1200-000006000000}"/>
    <hyperlink ref="L6" r:id="rId8" xr:uid="{00000000-0004-0000-1200-000007000000}"/>
    <hyperlink ref="K7" r:id="rId9" xr:uid="{00000000-0004-0000-1200-000008000000}"/>
    <hyperlink ref="L7" r:id="rId10" xr:uid="{00000000-0004-0000-1200-000009000000}"/>
    <hyperlink ref="K12" r:id="rId11" xr:uid="{00000000-0004-0000-1200-00000A000000}"/>
    <hyperlink ref="L12" r:id="rId12" xr:uid="{00000000-0004-0000-1200-00000B000000}"/>
    <hyperlink ref="K13" r:id="rId13" xr:uid="{00000000-0004-0000-1200-00000C000000}"/>
    <hyperlink ref="L13" r:id="rId14" xr:uid="{00000000-0004-0000-1200-00000D000000}"/>
    <hyperlink ref="K14" r:id="rId15" xr:uid="{00000000-0004-0000-1200-00000E000000}"/>
    <hyperlink ref="L14" r:id="rId16" xr:uid="{00000000-0004-0000-1200-00000F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289"/>
  <sheetViews>
    <sheetView workbookViewId="0">
      <selection activeCell="P6" sqref="P6"/>
    </sheetView>
  </sheetViews>
  <sheetFormatPr defaultColWidth="11" defaultRowHeight="15.5"/>
  <cols>
    <col min="15" max="15" width="17.33203125" customWidth="1"/>
  </cols>
  <sheetData>
    <row r="1" spans="1:15" ht="16" thickBot="1">
      <c r="A1" s="720" t="s">
        <v>1883</v>
      </c>
      <c r="B1" s="718"/>
      <c r="C1" s="718"/>
      <c r="D1" s="718"/>
      <c r="E1" s="718"/>
      <c r="F1" s="718"/>
      <c r="G1" s="718"/>
      <c r="H1" s="718"/>
      <c r="I1" s="718"/>
      <c r="J1" s="718"/>
      <c r="K1" s="718"/>
      <c r="L1" s="718"/>
      <c r="M1" s="718"/>
      <c r="N1" s="718"/>
      <c r="O1" s="718"/>
    </row>
    <row r="2" spans="1:15">
      <c r="A2" s="707" t="s">
        <v>1779</v>
      </c>
      <c r="B2" s="708" t="s">
        <v>1780</v>
      </c>
      <c r="C2" s="708" t="s">
        <v>1781</v>
      </c>
      <c r="D2" s="708" t="s">
        <v>1782</v>
      </c>
      <c r="E2" s="708" t="s">
        <v>1014</v>
      </c>
      <c r="F2" s="708" t="s">
        <v>1013</v>
      </c>
      <c r="G2" s="708" t="s">
        <v>1012</v>
      </c>
      <c r="H2" s="708" t="s">
        <v>1011</v>
      </c>
      <c r="I2" s="708" t="s">
        <v>1010</v>
      </c>
      <c r="J2" s="708" t="s">
        <v>1009</v>
      </c>
      <c r="K2" s="708" t="s">
        <v>996</v>
      </c>
      <c r="L2" s="708" t="s">
        <v>1783</v>
      </c>
      <c r="M2" s="709"/>
      <c r="N2" s="709"/>
      <c r="O2" s="710"/>
    </row>
    <row r="3" spans="1:15">
      <c r="A3" s="711" t="s">
        <v>242</v>
      </c>
      <c r="B3" s="706">
        <v>1193</v>
      </c>
      <c r="C3" s="712" t="s">
        <v>132</v>
      </c>
      <c r="D3" s="712" t="s">
        <v>244</v>
      </c>
      <c r="E3" s="706">
        <v>37070</v>
      </c>
      <c r="F3" s="712" t="s">
        <v>90</v>
      </c>
      <c r="G3" s="706">
        <v>1221</v>
      </c>
      <c r="H3" s="706">
        <v>241</v>
      </c>
      <c r="I3" s="712" t="s">
        <v>243</v>
      </c>
      <c r="J3" s="706">
        <v>13130</v>
      </c>
      <c r="K3" s="706"/>
      <c r="L3" s="706"/>
      <c r="M3" s="706"/>
      <c r="N3" s="706"/>
      <c r="O3" s="713"/>
    </row>
    <row r="4" spans="1:15">
      <c r="A4" s="711" t="s">
        <v>118</v>
      </c>
      <c r="B4" s="706">
        <v>825</v>
      </c>
      <c r="C4" s="712" t="s">
        <v>77</v>
      </c>
      <c r="D4" s="712" t="s">
        <v>120</v>
      </c>
      <c r="E4" s="706">
        <v>33936</v>
      </c>
      <c r="F4" s="712" t="s">
        <v>72</v>
      </c>
      <c r="G4" s="706">
        <v>4100</v>
      </c>
      <c r="H4" s="706">
        <v>288</v>
      </c>
      <c r="I4" s="712" t="s">
        <v>119</v>
      </c>
      <c r="J4" s="706">
        <v>123701</v>
      </c>
      <c r="K4" s="706"/>
      <c r="L4" s="706"/>
      <c r="M4" s="706"/>
      <c r="N4" s="706"/>
      <c r="O4" s="713"/>
    </row>
    <row r="5" spans="1:15">
      <c r="A5" s="711" t="s">
        <v>182</v>
      </c>
      <c r="B5" s="706">
        <v>1221</v>
      </c>
      <c r="C5" s="712" t="s">
        <v>112</v>
      </c>
      <c r="D5" s="712" t="s">
        <v>186</v>
      </c>
      <c r="E5" s="706">
        <v>594</v>
      </c>
      <c r="F5" s="712" t="s">
        <v>72</v>
      </c>
      <c r="G5" s="706">
        <v>1267</v>
      </c>
      <c r="H5" s="706">
        <v>123</v>
      </c>
      <c r="I5" s="712" t="s">
        <v>185</v>
      </c>
      <c r="J5" s="706">
        <v>936</v>
      </c>
      <c r="K5" s="712" t="s">
        <v>184</v>
      </c>
      <c r="L5" s="712" t="s">
        <v>183</v>
      </c>
      <c r="M5" s="706"/>
      <c r="N5" s="706"/>
      <c r="O5" s="713"/>
    </row>
    <row r="6" spans="1:15">
      <c r="A6" s="711" t="s">
        <v>238</v>
      </c>
      <c r="B6" s="706">
        <v>1098</v>
      </c>
      <c r="C6" s="712" t="s">
        <v>132</v>
      </c>
      <c r="D6" s="712" t="s">
        <v>131</v>
      </c>
      <c r="E6" s="706">
        <v>3127</v>
      </c>
      <c r="F6" s="712" t="s">
        <v>68</v>
      </c>
      <c r="G6" s="706">
        <v>1313</v>
      </c>
      <c r="H6" s="706">
        <v>135</v>
      </c>
      <c r="I6" s="712" t="s">
        <v>241</v>
      </c>
      <c r="J6" s="706">
        <v>790</v>
      </c>
      <c r="K6" s="712" t="s">
        <v>240</v>
      </c>
      <c r="L6" s="712" t="s">
        <v>239</v>
      </c>
      <c r="M6" s="706"/>
      <c r="N6" s="706"/>
      <c r="O6" s="713"/>
    </row>
    <row r="7" spans="1:15">
      <c r="A7" s="711" t="s">
        <v>359</v>
      </c>
      <c r="B7" s="706">
        <v>515</v>
      </c>
      <c r="C7" s="712" t="s">
        <v>154</v>
      </c>
      <c r="D7" s="712" t="s">
        <v>153</v>
      </c>
      <c r="E7" s="706">
        <v>20675</v>
      </c>
      <c r="F7" s="712" t="s">
        <v>90</v>
      </c>
      <c r="G7" s="706">
        <v>1789</v>
      </c>
      <c r="H7" s="706">
        <v>217</v>
      </c>
      <c r="I7" s="712" t="s">
        <v>362</v>
      </c>
      <c r="J7" s="706"/>
      <c r="K7" s="712" t="s">
        <v>361</v>
      </c>
      <c r="L7" s="712" t="s">
        <v>360</v>
      </c>
      <c r="M7" s="706"/>
      <c r="N7" s="706"/>
      <c r="O7" s="713"/>
    </row>
    <row r="8" spans="1:15">
      <c r="A8" s="711" t="s">
        <v>335</v>
      </c>
      <c r="B8" s="706">
        <v>259</v>
      </c>
      <c r="C8" s="712" t="s">
        <v>74</v>
      </c>
      <c r="D8" s="712" t="s">
        <v>339</v>
      </c>
      <c r="E8" s="706">
        <v>27718</v>
      </c>
      <c r="F8" s="712" t="s">
        <v>72</v>
      </c>
      <c r="G8" s="706">
        <v>758</v>
      </c>
      <c r="H8" s="706">
        <v>132</v>
      </c>
      <c r="I8" s="712" t="s">
        <v>338</v>
      </c>
      <c r="J8" s="706">
        <v>586</v>
      </c>
      <c r="K8" s="712" t="s">
        <v>337</v>
      </c>
      <c r="L8" s="712" t="s">
        <v>336</v>
      </c>
      <c r="M8" s="706"/>
      <c r="N8" s="706"/>
      <c r="O8" s="713"/>
    </row>
    <row r="9" spans="1:15">
      <c r="A9" s="711" t="s">
        <v>142</v>
      </c>
      <c r="B9" s="706">
        <v>1091</v>
      </c>
      <c r="C9" s="712" t="s">
        <v>77</v>
      </c>
      <c r="D9" s="712" t="s">
        <v>145</v>
      </c>
      <c r="E9" s="706">
        <v>38309</v>
      </c>
      <c r="F9" s="712" t="s">
        <v>72</v>
      </c>
      <c r="G9" s="706">
        <v>4537</v>
      </c>
      <c r="H9" s="706">
        <v>157</v>
      </c>
      <c r="I9" s="712" t="s">
        <v>144</v>
      </c>
      <c r="J9" s="706">
        <v>1693</v>
      </c>
      <c r="K9" s="706"/>
      <c r="L9" s="712" t="s">
        <v>143</v>
      </c>
      <c r="M9" s="706"/>
      <c r="N9" s="706"/>
      <c r="O9" s="713"/>
    </row>
    <row r="10" spans="1:15">
      <c r="A10" s="711" t="s">
        <v>568</v>
      </c>
      <c r="B10" s="706">
        <v>1059</v>
      </c>
      <c r="C10" s="712" t="s">
        <v>77</v>
      </c>
      <c r="D10" s="712" t="s">
        <v>572</v>
      </c>
      <c r="E10" s="706">
        <v>33997</v>
      </c>
      <c r="F10" s="712" t="s">
        <v>90</v>
      </c>
      <c r="G10" s="706">
        <v>2353</v>
      </c>
      <c r="H10" s="706">
        <v>129</v>
      </c>
      <c r="I10" s="712" t="s">
        <v>571</v>
      </c>
      <c r="J10" s="706">
        <v>173183</v>
      </c>
      <c r="K10" s="712" t="s">
        <v>570</v>
      </c>
      <c r="L10" s="712" t="s">
        <v>569</v>
      </c>
      <c r="M10" s="706"/>
      <c r="N10" s="706"/>
      <c r="O10" s="713"/>
    </row>
    <row r="11" spans="1:15">
      <c r="A11" s="711" t="s">
        <v>840</v>
      </c>
      <c r="B11" s="706">
        <v>8</v>
      </c>
      <c r="C11" s="712" t="s">
        <v>74</v>
      </c>
      <c r="D11" s="712" t="s">
        <v>91</v>
      </c>
      <c r="E11" s="706">
        <v>1648</v>
      </c>
      <c r="F11" s="712" t="s">
        <v>90</v>
      </c>
      <c r="G11" s="706">
        <v>1389</v>
      </c>
      <c r="H11" s="706">
        <v>204</v>
      </c>
      <c r="I11" s="712" t="s">
        <v>969</v>
      </c>
      <c r="J11" s="706">
        <v>59516857581</v>
      </c>
      <c r="K11" s="712" t="s">
        <v>842</v>
      </c>
      <c r="L11" s="712" t="s">
        <v>841</v>
      </c>
      <c r="M11" s="706"/>
      <c r="N11" s="706"/>
      <c r="O11" s="713"/>
    </row>
    <row r="12" spans="1:15">
      <c r="A12" s="711" t="s">
        <v>777</v>
      </c>
      <c r="B12" s="706">
        <v>1180</v>
      </c>
      <c r="C12" s="712" t="s">
        <v>132</v>
      </c>
      <c r="D12" s="712" t="s">
        <v>319</v>
      </c>
      <c r="E12" s="706">
        <v>606</v>
      </c>
      <c r="F12" s="712" t="s">
        <v>68</v>
      </c>
      <c r="G12" s="706">
        <v>1467</v>
      </c>
      <c r="H12" s="706">
        <v>243</v>
      </c>
      <c r="I12" s="712" t="s">
        <v>780</v>
      </c>
      <c r="J12" s="706">
        <v>6029</v>
      </c>
      <c r="K12" s="712" t="s">
        <v>779</v>
      </c>
      <c r="L12" s="712" t="s">
        <v>778</v>
      </c>
      <c r="M12" s="706"/>
      <c r="N12" s="706"/>
      <c r="O12" s="713"/>
    </row>
    <row r="13" spans="1:15">
      <c r="A13" s="711" t="s">
        <v>891</v>
      </c>
      <c r="B13" s="706">
        <v>18</v>
      </c>
      <c r="C13" s="712" t="s">
        <v>74</v>
      </c>
      <c r="D13" s="712" t="s">
        <v>91</v>
      </c>
      <c r="E13" s="706">
        <v>33939</v>
      </c>
      <c r="F13" s="712" t="s">
        <v>68</v>
      </c>
      <c r="G13" s="706">
        <v>846</v>
      </c>
      <c r="H13" s="706">
        <v>160</v>
      </c>
      <c r="I13" s="706"/>
      <c r="J13" s="706">
        <v>4651717</v>
      </c>
      <c r="K13" s="712" t="s">
        <v>892</v>
      </c>
      <c r="L13" s="706"/>
      <c r="M13" s="706"/>
      <c r="N13" s="706"/>
      <c r="O13" s="713"/>
    </row>
    <row r="14" spans="1:15">
      <c r="A14" s="711" t="s">
        <v>601</v>
      </c>
      <c r="B14" s="706">
        <v>50</v>
      </c>
      <c r="C14" s="712" t="s">
        <v>74</v>
      </c>
      <c r="D14" s="712" t="s">
        <v>605</v>
      </c>
      <c r="E14" s="706">
        <v>59</v>
      </c>
      <c r="F14" s="712" t="s">
        <v>68</v>
      </c>
      <c r="G14" s="706">
        <v>757</v>
      </c>
      <c r="H14" s="706">
        <v>154</v>
      </c>
      <c r="I14" s="712" t="s">
        <v>604</v>
      </c>
      <c r="J14" s="706">
        <v>7733651426</v>
      </c>
      <c r="K14" s="712" t="s">
        <v>603</v>
      </c>
      <c r="L14" s="712" t="s">
        <v>602</v>
      </c>
      <c r="M14" s="706"/>
      <c r="N14" s="706"/>
      <c r="O14" s="713"/>
    </row>
    <row r="15" spans="1:15">
      <c r="A15" s="711" t="s">
        <v>925</v>
      </c>
      <c r="B15" s="706">
        <v>248</v>
      </c>
      <c r="C15" s="712" t="s">
        <v>74</v>
      </c>
      <c r="D15" s="712" t="s">
        <v>274</v>
      </c>
      <c r="E15" s="706">
        <v>2132</v>
      </c>
      <c r="F15" s="712" t="s">
        <v>72</v>
      </c>
      <c r="G15" s="706">
        <v>715</v>
      </c>
      <c r="H15" s="706">
        <v>176</v>
      </c>
      <c r="I15" s="712" t="s">
        <v>975</v>
      </c>
      <c r="J15" s="706">
        <v>833</v>
      </c>
      <c r="K15" s="712" t="s">
        <v>927</v>
      </c>
      <c r="L15" s="712" t="s">
        <v>926</v>
      </c>
      <c r="M15" s="706"/>
      <c r="N15" s="706"/>
      <c r="O15" s="713"/>
    </row>
    <row r="16" spans="1:15">
      <c r="A16" s="711" t="s">
        <v>518</v>
      </c>
      <c r="B16" s="706">
        <v>284</v>
      </c>
      <c r="C16" s="712" t="s">
        <v>74</v>
      </c>
      <c r="D16" s="712" t="s">
        <v>521</v>
      </c>
      <c r="E16" s="706">
        <v>35159</v>
      </c>
      <c r="F16" s="712" t="s">
        <v>72</v>
      </c>
      <c r="G16" s="706">
        <v>821</v>
      </c>
      <c r="H16" s="706">
        <v>427</v>
      </c>
      <c r="I16" s="712" t="s">
        <v>520</v>
      </c>
      <c r="J16" s="706">
        <v>4247235</v>
      </c>
      <c r="K16" s="706"/>
      <c r="L16" s="712" t="s">
        <v>519</v>
      </c>
      <c r="M16" s="706"/>
      <c r="N16" s="706"/>
      <c r="O16" s="713"/>
    </row>
    <row r="17" spans="1:15">
      <c r="A17" s="711" t="s">
        <v>954</v>
      </c>
      <c r="B17" s="706">
        <v>1101</v>
      </c>
      <c r="C17" s="712" t="s">
        <v>132</v>
      </c>
      <c r="D17" s="712" t="s">
        <v>131</v>
      </c>
      <c r="E17" s="706">
        <v>2133</v>
      </c>
      <c r="F17" s="712" t="s">
        <v>68</v>
      </c>
      <c r="G17" s="706">
        <v>700</v>
      </c>
      <c r="H17" s="706">
        <v>347</v>
      </c>
      <c r="I17" s="712" t="s">
        <v>957</v>
      </c>
      <c r="J17" s="706">
        <v>7140378</v>
      </c>
      <c r="K17" s="712" t="s">
        <v>956</v>
      </c>
      <c r="L17" s="712" t="s">
        <v>955</v>
      </c>
      <c r="M17" s="706"/>
      <c r="N17" s="706"/>
      <c r="O17" s="713"/>
    </row>
    <row r="18" spans="1:15">
      <c r="A18" s="711" t="s">
        <v>275</v>
      </c>
      <c r="B18" s="706">
        <v>26</v>
      </c>
      <c r="C18" s="712" t="s">
        <v>74</v>
      </c>
      <c r="D18" s="712" t="s">
        <v>117</v>
      </c>
      <c r="E18" s="706">
        <v>55</v>
      </c>
      <c r="F18" s="712" t="s">
        <v>90</v>
      </c>
      <c r="G18" s="706">
        <v>1452</v>
      </c>
      <c r="H18" s="706">
        <v>174</v>
      </c>
      <c r="I18" s="712" t="s">
        <v>278</v>
      </c>
      <c r="J18" s="706">
        <v>2394755801</v>
      </c>
      <c r="K18" s="712" t="s">
        <v>277</v>
      </c>
      <c r="L18" s="712" t="s">
        <v>276</v>
      </c>
      <c r="M18" s="706"/>
      <c r="N18" s="706"/>
      <c r="O18" s="713"/>
    </row>
    <row r="19" spans="1:15">
      <c r="A19" s="711" t="s">
        <v>279</v>
      </c>
      <c r="B19" s="706">
        <v>267</v>
      </c>
      <c r="C19" s="712" t="s">
        <v>74</v>
      </c>
      <c r="D19" s="712" t="s">
        <v>88</v>
      </c>
      <c r="E19" s="706">
        <v>1408</v>
      </c>
      <c r="F19" s="712" t="s">
        <v>90</v>
      </c>
      <c r="G19" s="706">
        <v>1706</v>
      </c>
      <c r="H19" s="706">
        <v>174</v>
      </c>
      <c r="I19" s="712" t="s">
        <v>282</v>
      </c>
      <c r="J19" s="706"/>
      <c r="K19" s="712" t="s">
        <v>281</v>
      </c>
      <c r="L19" s="712" t="s">
        <v>280</v>
      </c>
      <c r="M19" s="706"/>
      <c r="N19" s="706"/>
      <c r="O19" s="713"/>
    </row>
    <row r="20" spans="1:15">
      <c r="A20" s="711" t="s">
        <v>212</v>
      </c>
      <c r="B20" s="706">
        <v>876</v>
      </c>
      <c r="C20" s="712" t="s">
        <v>77</v>
      </c>
      <c r="D20" s="712" t="s">
        <v>204</v>
      </c>
      <c r="E20" s="706">
        <v>1497</v>
      </c>
      <c r="F20" s="712" t="s">
        <v>90</v>
      </c>
      <c r="G20" s="706">
        <v>1304</v>
      </c>
      <c r="H20" s="706">
        <v>174</v>
      </c>
      <c r="I20" s="712" t="s">
        <v>215</v>
      </c>
      <c r="J20" s="706"/>
      <c r="K20" s="712" t="s">
        <v>214</v>
      </c>
      <c r="L20" s="712" t="s">
        <v>213</v>
      </c>
      <c r="M20" s="706"/>
      <c r="N20" s="706"/>
      <c r="O20" s="713"/>
    </row>
    <row r="21" spans="1:15">
      <c r="A21" s="711" t="s">
        <v>427</v>
      </c>
      <c r="B21" s="706">
        <v>164</v>
      </c>
      <c r="C21" s="712" t="s">
        <v>74</v>
      </c>
      <c r="D21" s="712" t="s">
        <v>106</v>
      </c>
      <c r="E21" s="706">
        <v>32675</v>
      </c>
      <c r="F21" s="712" t="s">
        <v>72</v>
      </c>
      <c r="G21" s="706">
        <v>1912</v>
      </c>
      <c r="H21" s="706">
        <v>367</v>
      </c>
      <c r="I21" s="706"/>
      <c r="J21" s="706"/>
      <c r="K21" s="706"/>
      <c r="L21" s="706"/>
      <c r="M21" s="706"/>
      <c r="N21" s="706"/>
      <c r="O21" s="713"/>
    </row>
    <row r="22" spans="1:15">
      <c r="A22" s="711" t="s">
        <v>155</v>
      </c>
      <c r="B22" s="706">
        <v>658</v>
      </c>
      <c r="C22" s="712" t="s">
        <v>77</v>
      </c>
      <c r="D22" s="712" t="s">
        <v>158</v>
      </c>
      <c r="E22" s="706">
        <v>35174</v>
      </c>
      <c r="F22" s="712" t="s">
        <v>68</v>
      </c>
      <c r="G22" s="706">
        <v>5642</v>
      </c>
      <c r="H22" s="706">
        <v>305</v>
      </c>
      <c r="I22" s="712" t="s">
        <v>157</v>
      </c>
      <c r="J22" s="706">
        <v>5312531</v>
      </c>
      <c r="K22" s="706"/>
      <c r="L22" s="712" t="s">
        <v>156</v>
      </c>
      <c r="M22" s="706"/>
      <c r="N22" s="706"/>
      <c r="O22" s="713"/>
    </row>
    <row r="23" spans="1:15">
      <c r="A23" s="711" t="s">
        <v>309</v>
      </c>
      <c r="B23" s="706">
        <v>625</v>
      </c>
      <c r="C23" s="712" t="s">
        <v>77</v>
      </c>
      <c r="D23" s="712" t="s">
        <v>252</v>
      </c>
      <c r="E23" s="706">
        <v>1645</v>
      </c>
      <c r="F23" s="712" t="s">
        <v>68</v>
      </c>
      <c r="G23" s="706">
        <v>5288</v>
      </c>
      <c r="H23" s="706">
        <v>199</v>
      </c>
      <c r="I23" s="712" t="s">
        <v>312</v>
      </c>
      <c r="J23" s="706">
        <v>3893</v>
      </c>
      <c r="K23" s="712" t="s">
        <v>311</v>
      </c>
      <c r="L23" s="712" t="s">
        <v>310</v>
      </c>
      <c r="M23" s="706"/>
      <c r="N23" s="706"/>
      <c r="O23" s="713"/>
    </row>
    <row r="24" spans="1:15">
      <c r="A24" s="711" t="s">
        <v>681</v>
      </c>
      <c r="B24" s="706">
        <v>1187</v>
      </c>
      <c r="C24" s="712" t="s">
        <v>132</v>
      </c>
      <c r="D24" s="712" t="s">
        <v>319</v>
      </c>
      <c r="E24" s="706">
        <v>39879</v>
      </c>
      <c r="F24" s="712" t="s">
        <v>72</v>
      </c>
      <c r="G24" s="706">
        <v>1079</v>
      </c>
      <c r="H24" s="706">
        <v>325</v>
      </c>
      <c r="I24" s="706"/>
      <c r="J24" s="706"/>
      <c r="K24" s="706"/>
      <c r="L24" s="706"/>
      <c r="M24" s="706"/>
      <c r="N24" s="706"/>
      <c r="O24" s="713"/>
    </row>
    <row r="25" spans="1:15">
      <c r="A25" s="711" t="s">
        <v>740</v>
      </c>
      <c r="B25" s="706">
        <v>1352</v>
      </c>
      <c r="C25" s="712" t="s">
        <v>70</v>
      </c>
      <c r="D25" s="712" t="s">
        <v>446</v>
      </c>
      <c r="E25" s="706">
        <v>20706</v>
      </c>
      <c r="F25" s="712" t="s">
        <v>90</v>
      </c>
      <c r="G25" s="706">
        <v>1280</v>
      </c>
      <c r="H25" s="706">
        <v>188</v>
      </c>
      <c r="I25" s="712" t="s">
        <v>742</v>
      </c>
      <c r="J25" s="706">
        <v>974</v>
      </c>
      <c r="K25" s="712" t="s">
        <v>741</v>
      </c>
      <c r="L25" s="706"/>
      <c r="M25" s="706"/>
      <c r="N25" s="706"/>
      <c r="O25" s="713"/>
    </row>
    <row r="26" spans="1:15">
      <c r="A26" s="711" t="s">
        <v>445</v>
      </c>
      <c r="B26" s="706">
        <v>1360</v>
      </c>
      <c r="C26" s="712" t="s">
        <v>70</v>
      </c>
      <c r="D26" s="712" t="s">
        <v>446</v>
      </c>
      <c r="E26" s="706">
        <v>35490</v>
      </c>
      <c r="F26" s="712" t="s">
        <v>68</v>
      </c>
      <c r="G26" s="706">
        <v>3909</v>
      </c>
      <c r="H26" s="706">
        <v>143</v>
      </c>
      <c r="I26" s="706"/>
      <c r="J26" s="706"/>
      <c r="K26" s="706"/>
      <c r="L26" s="706"/>
      <c r="M26" s="706"/>
      <c r="N26" s="706"/>
      <c r="O26" s="713"/>
    </row>
    <row r="27" spans="1:15">
      <c r="A27" s="711" t="s">
        <v>404</v>
      </c>
      <c r="B27" s="706">
        <v>618</v>
      </c>
      <c r="C27" s="712" t="s">
        <v>77</v>
      </c>
      <c r="D27" s="712" t="s">
        <v>252</v>
      </c>
      <c r="E27" s="706">
        <v>32489</v>
      </c>
      <c r="F27" s="712" t="s">
        <v>68</v>
      </c>
      <c r="G27" s="706">
        <v>2766</v>
      </c>
      <c r="H27" s="706">
        <v>115</v>
      </c>
      <c r="I27" s="712" t="s">
        <v>407</v>
      </c>
      <c r="J27" s="706">
        <v>8892</v>
      </c>
      <c r="K27" s="712" t="s">
        <v>406</v>
      </c>
      <c r="L27" s="712" t="s">
        <v>405</v>
      </c>
      <c r="M27" s="706"/>
      <c r="N27" s="706"/>
      <c r="O27" s="713"/>
    </row>
    <row r="28" spans="1:15">
      <c r="A28" s="711" t="s">
        <v>178</v>
      </c>
      <c r="B28" s="706">
        <v>630</v>
      </c>
      <c r="C28" s="712" t="s">
        <v>77</v>
      </c>
      <c r="D28" s="712" t="s">
        <v>158</v>
      </c>
      <c r="E28" s="706">
        <v>32418</v>
      </c>
      <c r="F28" s="712" t="s">
        <v>68</v>
      </c>
      <c r="G28" s="706">
        <v>5338</v>
      </c>
      <c r="H28" s="706">
        <v>225</v>
      </c>
      <c r="I28" s="712" t="s">
        <v>181</v>
      </c>
      <c r="J28" s="706">
        <v>5281119</v>
      </c>
      <c r="K28" s="712" t="s">
        <v>180</v>
      </c>
      <c r="L28" s="712" t="s">
        <v>179</v>
      </c>
      <c r="M28" s="706"/>
      <c r="N28" s="706"/>
      <c r="O28" s="713"/>
    </row>
    <row r="29" spans="1:15">
      <c r="A29" s="711" t="s">
        <v>133</v>
      </c>
      <c r="B29" s="706">
        <v>144</v>
      </c>
      <c r="C29" s="712" t="s">
        <v>74</v>
      </c>
      <c r="D29" s="712" t="s">
        <v>106</v>
      </c>
      <c r="E29" s="706">
        <v>15140</v>
      </c>
      <c r="F29" s="712" t="s">
        <v>72</v>
      </c>
      <c r="G29" s="706">
        <v>1902</v>
      </c>
      <c r="H29" s="706">
        <v>209</v>
      </c>
      <c r="I29" s="712" t="s">
        <v>136</v>
      </c>
      <c r="J29" s="714">
        <v>1611670000000</v>
      </c>
      <c r="K29" s="712" t="s">
        <v>135</v>
      </c>
      <c r="L29" s="712" t="s">
        <v>134</v>
      </c>
      <c r="M29" s="706"/>
      <c r="N29" s="706"/>
      <c r="O29" s="713"/>
    </row>
    <row r="30" spans="1:15">
      <c r="A30" s="711" t="s">
        <v>434</v>
      </c>
      <c r="B30" s="706">
        <v>404</v>
      </c>
      <c r="C30" s="712" t="s">
        <v>94</v>
      </c>
      <c r="D30" s="712" t="s">
        <v>437</v>
      </c>
      <c r="E30" s="706">
        <v>18369</v>
      </c>
      <c r="F30" s="712" t="s">
        <v>72</v>
      </c>
      <c r="G30" s="706">
        <v>2744</v>
      </c>
      <c r="H30" s="706">
        <v>261</v>
      </c>
      <c r="I30" s="712" t="s">
        <v>436</v>
      </c>
      <c r="J30" s="706">
        <v>151023</v>
      </c>
      <c r="K30" s="706"/>
      <c r="L30" s="712" t="s">
        <v>435</v>
      </c>
      <c r="M30" s="706"/>
      <c r="N30" s="706"/>
      <c r="O30" s="713"/>
    </row>
    <row r="31" spans="1:15">
      <c r="A31" s="711" t="s">
        <v>522</v>
      </c>
      <c r="B31" s="706">
        <v>1157</v>
      </c>
      <c r="C31" s="712" t="s">
        <v>132</v>
      </c>
      <c r="D31" s="712" t="s">
        <v>526</v>
      </c>
      <c r="E31" s="706">
        <v>2372</v>
      </c>
      <c r="F31" s="712" t="s">
        <v>72</v>
      </c>
      <c r="G31" s="706">
        <v>887</v>
      </c>
      <c r="H31" s="706">
        <v>324</v>
      </c>
      <c r="I31" s="712" t="s">
        <v>525</v>
      </c>
      <c r="J31" s="706">
        <v>7058165</v>
      </c>
      <c r="K31" s="712" t="s">
        <v>524</v>
      </c>
      <c r="L31" s="712" t="s">
        <v>523</v>
      </c>
      <c r="M31" s="706"/>
      <c r="N31" s="706"/>
      <c r="O31" s="713"/>
    </row>
    <row r="32" spans="1:15">
      <c r="A32" s="711" t="s">
        <v>726</v>
      </c>
      <c r="B32" s="706">
        <v>1095</v>
      </c>
      <c r="C32" s="712" t="s">
        <v>132</v>
      </c>
      <c r="D32" s="712" t="s">
        <v>131</v>
      </c>
      <c r="E32" s="706">
        <v>3147</v>
      </c>
      <c r="F32" s="712" t="s">
        <v>72</v>
      </c>
      <c r="G32" s="706">
        <v>1430</v>
      </c>
      <c r="H32" s="706">
        <v>153</v>
      </c>
      <c r="I32" s="712" t="s">
        <v>729</v>
      </c>
      <c r="J32" s="706">
        <v>1188</v>
      </c>
      <c r="K32" s="712" t="s">
        <v>728</v>
      </c>
      <c r="L32" s="712" t="s">
        <v>727</v>
      </c>
      <c r="M32" s="706"/>
      <c r="N32" s="706"/>
      <c r="O32" s="713"/>
    </row>
    <row r="33" spans="1:15">
      <c r="A33" s="711" t="s">
        <v>267</v>
      </c>
      <c r="B33" s="706">
        <v>655</v>
      </c>
      <c r="C33" s="712" t="s">
        <v>77</v>
      </c>
      <c r="D33" s="712" t="s">
        <v>158</v>
      </c>
      <c r="E33" s="706">
        <v>17805</v>
      </c>
      <c r="F33" s="712" t="s">
        <v>68</v>
      </c>
      <c r="G33" s="706">
        <v>5722</v>
      </c>
      <c r="H33" s="706">
        <v>307</v>
      </c>
      <c r="I33" s="712" t="s">
        <v>269</v>
      </c>
      <c r="J33" s="706">
        <v>6439848</v>
      </c>
      <c r="K33" s="712" t="s">
        <v>268</v>
      </c>
      <c r="L33" s="706"/>
      <c r="M33" s="706"/>
      <c r="N33" s="706"/>
      <c r="O33" s="713"/>
    </row>
    <row r="34" spans="1:15">
      <c r="A34" s="711" t="s">
        <v>363</v>
      </c>
      <c r="B34" s="706">
        <v>648</v>
      </c>
      <c r="C34" s="712" t="s">
        <v>77</v>
      </c>
      <c r="D34" s="712" t="s">
        <v>158</v>
      </c>
      <c r="E34" s="706">
        <v>33972</v>
      </c>
      <c r="F34" s="712" t="s">
        <v>68</v>
      </c>
      <c r="G34" s="706">
        <v>5775</v>
      </c>
      <c r="H34" s="706">
        <v>295</v>
      </c>
      <c r="I34" s="712" t="s">
        <v>364</v>
      </c>
      <c r="J34" s="706">
        <v>5312513</v>
      </c>
      <c r="K34" s="706"/>
      <c r="L34" s="706"/>
      <c r="M34" s="706"/>
      <c r="N34" s="706"/>
      <c r="O34" s="713"/>
    </row>
    <row r="35" spans="1:15">
      <c r="A35" s="711" t="s">
        <v>530</v>
      </c>
      <c r="B35" s="706">
        <v>835</v>
      </c>
      <c r="C35" s="712" t="s">
        <v>77</v>
      </c>
      <c r="D35" s="712" t="s">
        <v>120</v>
      </c>
      <c r="E35" s="706">
        <v>35160</v>
      </c>
      <c r="F35" s="712" t="s">
        <v>72</v>
      </c>
      <c r="G35" s="706">
        <v>5202</v>
      </c>
      <c r="H35" s="706">
        <v>426</v>
      </c>
      <c r="I35" s="706"/>
      <c r="J35" s="706"/>
      <c r="K35" s="706"/>
      <c r="L35" s="712" t="s">
        <v>531</v>
      </c>
      <c r="M35" s="706"/>
      <c r="N35" s="706"/>
      <c r="O35" s="713"/>
    </row>
    <row r="36" spans="1:15">
      <c r="A36" s="711" t="s">
        <v>171</v>
      </c>
      <c r="B36" s="706">
        <v>833</v>
      </c>
      <c r="C36" s="712" t="s">
        <v>77</v>
      </c>
      <c r="D36" s="712" t="s">
        <v>120</v>
      </c>
      <c r="E36" s="706">
        <v>22189</v>
      </c>
      <c r="F36" s="712" t="s">
        <v>72</v>
      </c>
      <c r="G36" s="706">
        <v>5179</v>
      </c>
      <c r="H36" s="706">
        <v>400</v>
      </c>
      <c r="I36" s="712" t="s">
        <v>172</v>
      </c>
      <c r="J36" s="706">
        <v>461</v>
      </c>
      <c r="K36" s="706"/>
      <c r="L36" s="706"/>
      <c r="M36" s="706"/>
      <c r="N36" s="706"/>
      <c r="O36" s="713"/>
    </row>
    <row r="37" spans="1:15">
      <c r="A37" s="711" t="s">
        <v>598</v>
      </c>
      <c r="B37" s="706">
        <v>834</v>
      </c>
      <c r="C37" s="712" t="s">
        <v>77</v>
      </c>
      <c r="D37" s="712" t="s">
        <v>120</v>
      </c>
      <c r="E37" s="706">
        <v>34409</v>
      </c>
      <c r="F37" s="712" t="s">
        <v>72</v>
      </c>
      <c r="G37" s="706">
        <v>5300</v>
      </c>
      <c r="H37" s="706">
        <v>428</v>
      </c>
      <c r="I37" s="712" t="s">
        <v>600</v>
      </c>
      <c r="J37" s="706"/>
      <c r="K37" s="706"/>
      <c r="L37" s="712" t="s">
        <v>599</v>
      </c>
      <c r="M37" s="706"/>
      <c r="N37" s="706"/>
      <c r="O37" s="713"/>
    </row>
    <row r="38" spans="1:15">
      <c r="A38" s="711" t="s">
        <v>173</v>
      </c>
      <c r="B38" s="706">
        <v>831</v>
      </c>
      <c r="C38" s="712" t="s">
        <v>77</v>
      </c>
      <c r="D38" s="712" t="s">
        <v>120</v>
      </c>
      <c r="E38" s="706">
        <v>33952</v>
      </c>
      <c r="F38" s="712" t="s">
        <v>72</v>
      </c>
      <c r="G38" s="706">
        <v>5113</v>
      </c>
      <c r="H38" s="706">
        <v>372</v>
      </c>
      <c r="I38" s="712" t="s">
        <v>174</v>
      </c>
      <c r="J38" s="706">
        <v>6426854</v>
      </c>
      <c r="K38" s="706"/>
      <c r="L38" s="706"/>
      <c r="M38" s="706"/>
      <c r="N38" s="706"/>
      <c r="O38" s="713"/>
    </row>
    <row r="39" spans="1:15">
      <c r="A39" s="711" t="s">
        <v>413</v>
      </c>
      <c r="B39" s="706">
        <v>881</v>
      </c>
      <c r="C39" s="712" t="s">
        <v>77</v>
      </c>
      <c r="D39" s="712" t="s">
        <v>204</v>
      </c>
      <c r="E39" s="706">
        <v>15506</v>
      </c>
      <c r="F39" s="712" t="s">
        <v>72</v>
      </c>
      <c r="G39" s="706">
        <v>674</v>
      </c>
      <c r="H39" s="706">
        <v>104</v>
      </c>
      <c r="I39" s="712" t="s">
        <v>414</v>
      </c>
      <c r="J39" s="706">
        <v>170746</v>
      </c>
      <c r="K39" s="706"/>
      <c r="L39" s="706"/>
      <c r="M39" s="706"/>
      <c r="N39" s="706"/>
      <c r="O39" s="713"/>
    </row>
    <row r="40" spans="1:15">
      <c r="A40" s="711" t="s">
        <v>475</v>
      </c>
      <c r="B40" s="706">
        <v>546</v>
      </c>
      <c r="C40" s="712" t="s">
        <v>154</v>
      </c>
      <c r="D40" s="712" t="s">
        <v>170</v>
      </c>
      <c r="E40" s="706">
        <v>15964</v>
      </c>
      <c r="F40" s="712" t="s">
        <v>90</v>
      </c>
      <c r="G40" s="706">
        <v>1688</v>
      </c>
      <c r="H40" s="706">
        <v>217</v>
      </c>
      <c r="I40" s="712" t="s">
        <v>478</v>
      </c>
      <c r="J40" s="706">
        <v>94154</v>
      </c>
      <c r="K40" s="712" t="s">
        <v>477</v>
      </c>
      <c r="L40" s="712" t="s">
        <v>476</v>
      </c>
      <c r="M40" s="706"/>
      <c r="N40" s="706"/>
      <c r="O40" s="713"/>
    </row>
    <row r="41" spans="1:15">
      <c r="A41" s="711" t="s">
        <v>822</v>
      </c>
      <c r="B41" s="706">
        <v>44</v>
      </c>
      <c r="C41" s="712" t="s">
        <v>74</v>
      </c>
      <c r="D41" s="712" t="s">
        <v>826</v>
      </c>
      <c r="E41" s="706">
        <v>53</v>
      </c>
      <c r="F41" s="712" t="s">
        <v>72</v>
      </c>
      <c r="G41" s="706">
        <v>684</v>
      </c>
      <c r="H41" s="706">
        <v>147</v>
      </c>
      <c r="I41" s="712" t="s">
        <v>825</v>
      </c>
      <c r="J41" s="706">
        <v>69920865961</v>
      </c>
      <c r="K41" s="712" t="s">
        <v>824</v>
      </c>
      <c r="L41" s="712" t="s">
        <v>823</v>
      </c>
      <c r="M41" s="706"/>
      <c r="N41" s="706"/>
      <c r="O41" s="713"/>
    </row>
    <row r="42" spans="1:15">
      <c r="A42" s="711" t="s">
        <v>643</v>
      </c>
      <c r="B42" s="706">
        <v>282</v>
      </c>
      <c r="C42" s="712" t="s">
        <v>74</v>
      </c>
      <c r="D42" s="712" t="s">
        <v>521</v>
      </c>
      <c r="E42" s="706">
        <v>1494</v>
      </c>
      <c r="F42" s="712" t="s">
        <v>72</v>
      </c>
      <c r="G42" s="706">
        <v>1446</v>
      </c>
      <c r="H42" s="706">
        <v>130</v>
      </c>
      <c r="I42" s="712" t="s">
        <v>646</v>
      </c>
      <c r="J42" s="706">
        <v>7405</v>
      </c>
      <c r="K42" s="712" t="s">
        <v>645</v>
      </c>
      <c r="L42" s="712" t="s">
        <v>644</v>
      </c>
      <c r="M42" s="706"/>
      <c r="N42" s="706"/>
      <c r="O42" s="713"/>
    </row>
    <row r="43" spans="1:15">
      <c r="A43" s="711" t="s">
        <v>898</v>
      </c>
      <c r="B43" s="706">
        <v>1153</v>
      </c>
      <c r="C43" s="712" t="s">
        <v>132</v>
      </c>
      <c r="D43" s="712" t="s">
        <v>526</v>
      </c>
      <c r="E43" s="706">
        <v>514</v>
      </c>
      <c r="F43" s="712" t="s">
        <v>68</v>
      </c>
      <c r="G43" s="706">
        <v>1351</v>
      </c>
      <c r="H43" s="706">
        <v>242</v>
      </c>
      <c r="I43" s="712" t="s">
        <v>901</v>
      </c>
      <c r="J43" s="706">
        <v>6175</v>
      </c>
      <c r="K43" s="712" t="s">
        <v>900</v>
      </c>
      <c r="L43" s="712" t="s">
        <v>899</v>
      </c>
      <c r="M43" s="706"/>
      <c r="N43" s="706"/>
      <c r="O43" s="713"/>
    </row>
    <row r="44" spans="1:15">
      <c r="A44" s="711" t="s">
        <v>590</v>
      </c>
      <c r="B44" s="706">
        <v>579</v>
      </c>
      <c r="C44" s="712" t="s">
        <v>394</v>
      </c>
      <c r="D44" s="712" t="s">
        <v>393</v>
      </c>
      <c r="E44" s="706">
        <v>1564</v>
      </c>
      <c r="F44" s="712" t="s">
        <v>90</v>
      </c>
      <c r="G44" s="706">
        <v>1763</v>
      </c>
      <c r="H44" s="706">
        <v>273</v>
      </c>
      <c r="I44" s="712" t="s">
        <v>593</v>
      </c>
      <c r="J44" s="706">
        <v>311</v>
      </c>
      <c r="K44" s="712" t="s">
        <v>592</v>
      </c>
      <c r="L44" s="712" t="s">
        <v>591</v>
      </c>
      <c r="M44" s="706"/>
      <c r="N44" s="706"/>
      <c r="O44" s="713"/>
    </row>
    <row r="45" spans="1:15">
      <c r="A45" s="711" t="s">
        <v>815</v>
      </c>
      <c r="B45" s="706">
        <v>565</v>
      </c>
      <c r="C45" s="712" t="s">
        <v>154</v>
      </c>
      <c r="D45" s="712" t="s">
        <v>170</v>
      </c>
      <c r="E45" s="706">
        <v>4966</v>
      </c>
      <c r="F45" s="712" t="s">
        <v>90</v>
      </c>
      <c r="G45" s="706">
        <v>1678</v>
      </c>
      <c r="H45" s="706">
        <v>307</v>
      </c>
      <c r="I45" s="712" t="s">
        <v>843</v>
      </c>
      <c r="J45" s="706">
        <v>6912</v>
      </c>
      <c r="K45" s="712" t="s">
        <v>817</v>
      </c>
      <c r="L45" s="712" t="s">
        <v>816</v>
      </c>
      <c r="M45" s="706"/>
      <c r="N45" s="706"/>
      <c r="O45" s="713"/>
    </row>
    <row r="46" spans="1:15">
      <c r="A46" s="711" t="s">
        <v>187</v>
      </c>
      <c r="B46" s="706">
        <v>483</v>
      </c>
      <c r="C46" s="712" t="s">
        <v>154</v>
      </c>
      <c r="D46" s="712" t="s">
        <v>191</v>
      </c>
      <c r="E46" s="706">
        <v>15335</v>
      </c>
      <c r="F46" s="712" t="s">
        <v>90</v>
      </c>
      <c r="G46" s="706">
        <v>1839</v>
      </c>
      <c r="H46" s="706">
        <v>319</v>
      </c>
      <c r="I46" s="712" t="s">
        <v>190</v>
      </c>
      <c r="J46" s="706">
        <v>6251</v>
      </c>
      <c r="K46" s="712" t="s">
        <v>189</v>
      </c>
      <c r="L46" s="712" t="s">
        <v>188</v>
      </c>
      <c r="M46" s="706"/>
      <c r="N46" s="706"/>
      <c r="O46" s="713"/>
    </row>
    <row r="47" spans="1:15">
      <c r="A47" s="711" t="s">
        <v>665</v>
      </c>
      <c r="B47" s="706">
        <v>473</v>
      </c>
      <c r="C47" s="712" t="s">
        <v>154</v>
      </c>
      <c r="D47" s="712" t="s">
        <v>191</v>
      </c>
      <c r="E47" s="706">
        <v>1117</v>
      </c>
      <c r="F47" s="712" t="s">
        <v>90</v>
      </c>
      <c r="G47" s="706">
        <v>1849</v>
      </c>
      <c r="H47" s="706">
        <v>319</v>
      </c>
      <c r="I47" s="712" t="s">
        <v>668</v>
      </c>
      <c r="J47" s="706">
        <v>11850</v>
      </c>
      <c r="K47" s="712" t="s">
        <v>667</v>
      </c>
      <c r="L47" s="712" t="s">
        <v>666</v>
      </c>
      <c r="M47" s="706"/>
      <c r="N47" s="706"/>
      <c r="O47" s="713"/>
    </row>
    <row r="48" spans="1:15">
      <c r="A48" s="711" t="s">
        <v>912</v>
      </c>
      <c r="B48" s="706">
        <v>283</v>
      </c>
      <c r="C48" s="712" t="s">
        <v>74</v>
      </c>
      <c r="D48" s="712" t="s">
        <v>521</v>
      </c>
      <c r="E48" s="706">
        <v>27727</v>
      </c>
      <c r="F48" s="712" t="s">
        <v>72</v>
      </c>
      <c r="G48" s="706">
        <v>1535</v>
      </c>
      <c r="H48" s="706">
        <v>613</v>
      </c>
      <c r="I48" s="712" t="s">
        <v>924</v>
      </c>
      <c r="J48" s="714">
        <v>6535910000000</v>
      </c>
      <c r="K48" s="712" t="s">
        <v>914</v>
      </c>
      <c r="L48" s="712" t="s">
        <v>913</v>
      </c>
      <c r="M48" s="706"/>
      <c r="N48" s="706"/>
      <c r="O48" s="713"/>
    </row>
    <row r="49" spans="1:15">
      <c r="A49" s="711" t="s">
        <v>573</v>
      </c>
      <c r="B49" s="706">
        <v>603</v>
      </c>
      <c r="C49" s="712" t="s">
        <v>394</v>
      </c>
      <c r="D49" s="712" t="s">
        <v>469</v>
      </c>
      <c r="E49" s="706">
        <v>2078</v>
      </c>
      <c r="F49" s="712" t="s">
        <v>90</v>
      </c>
      <c r="G49" s="706">
        <v>1642</v>
      </c>
      <c r="H49" s="706">
        <v>451</v>
      </c>
      <c r="I49" s="712" t="s">
        <v>576</v>
      </c>
      <c r="J49" s="706">
        <v>644102</v>
      </c>
      <c r="K49" s="712" t="s">
        <v>575</v>
      </c>
      <c r="L49" s="712" t="s">
        <v>574</v>
      </c>
      <c r="M49" s="706"/>
      <c r="N49" s="706"/>
      <c r="O49" s="713"/>
    </row>
    <row r="50" spans="1:15">
      <c r="A50" s="711" t="s">
        <v>594</v>
      </c>
      <c r="B50" s="706">
        <v>29</v>
      </c>
      <c r="C50" s="712" t="s">
        <v>74</v>
      </c>
      <c r="D50" s="712" t="s">
        <v>117</v>
      </c>
      <c r="E50" s="706">
        <v>32195</v>
      </c>
      <c r="F50" s="712" t="s">
        <v>90</v>
      </c>
      <c r="G50" s="706">
        <v>1642</v>
      </c>
      <c r="H50" s="706">
        <v>158</v>
      </c>
      <c r="I50" s="712" t="s">
        <v>597</v>
      </c>
      <c r="J50" s="706">
        <v>65065</v>
      </c>
      <c r="K50" s="712" t="s">
        <v>596</v>
      </c>
      <c r="L50" s="712" t="s">
        <v>595</v>
      </c>
      <c r="M50" s="706"/>
      <c r="N50" s="706"/>
      <c r="O50" s="713"/>
    </row>
    <row r="51" spans="1:15">
      <c r="A51" s="711" t="s">
        <v>511</v>
      </c>
      <c r="B51" s="706">
        <v>742</v>
      </c>
      <c r="C51" s="712" t="s">
        <v>77</v>
      </c>
      <c r="D51" s="712" t="s">
        <v>513</v>
      </c>
      <c r="E51" s="706">
        <v>38293</v>
      </c>
      <c r="F51" s="712" t="s">
        <v>68</v>
      </c>
      <c r="G51" s="706">
        <v>5498</v>
      </c>
      <c r="H51" s="706">
        <v>241</v>
      </c>
      <c r="I51" s="712" t="s">
        <v>512</v>
      </c>
      <c r="J51" s="706">
        <v>151014</v>
      </c>
      <c r="K51" s="706"/>
      <c r="L51" s="706"/>
      <c r="M51" s="706"/>
      <c r="N51" s="706"/>
      <c r="O51" s="713"/>
    </row>
    <row r="52" spans="1:15">
      <c r="A52" s="711" t="s">
        <v>624</v>
      </c>
      <c r="B52" s="706">
        <v>1114</v>
      </c>
      <c r="C52" s="712" t="s">
        <v>132</v>
      </c>
      <c r="D52" s="712" t="s">
        <v>141</v>
      </c>
      <c r="E52" s="706">
        <v>32342</v>
      </c>
      <c r="F52" s="712" t="s">
        <v>72</v>
      </c>
      <c r="G52" s="706">
        <v>1210</v>
      </c>
      <c r="H52" s="706">
        <v>348</v>
      </c>
      <c r="I52" s="712" t="s">
        <v>627</v>
      </c>
      <c r="J52" s="706">
        <v>15938965</v>
      </c>
      <c r="K52" s="712" t="s">
        <v>626</v>
      </c>
      <c r="L52" s="712" t="s">
        <v>625</v>
      </c>
      <c r="M52" s="706"/>
      <c r="N52" s="706"/>
      <c r="O52" s="713"/>
    </row>
    <row r="53" spans="1:15">
      <c r="A53" s="711" t="s">
        <v>682</v>
      </c>
      <c r="B53" s="706">
        <v>135</v>
      </c>
      <c r="C53" s="712" t="s">
        <v>74</v>
      </c>
      <c r="D53" s="712" t="s">
        <v>80</v>
      </c>
      <c r="E53" s="706">
        <v>32553</v>
      </c>
      <c r="F53" s="712" t="s">
        <v>68</v>
      </c>
      <c r="G53" s="706">
        <v>2199</v>
      </c>
      <c r="H53" s="706">
        <v>173</v>
      </c>
      <c r="I53" s="712" t="s">
        <v>684</v>
      </c>
      <c r="J53" s="706">
        <v>74426</v>
      </c>
      <c r="K53" s="712" t="s">
        <v>683</v>
      </c>
      <c r="L53" s="706"/>
      <c r="M53" s="706"/>
      <c r="N53" s="706"/>
      <c r="O53" s="713"/>
    </row>
    <row r="54" spans="1:15">
      <c r="A54" s="711" t="s">
        <v>315</v>
      </c>
      <c r="B54" s="706">
        <v>1181</v>
      </c>
      <c r="C54" s="712" t="s">
        <v>132</v>
      </c>
      <c r="D54" s="712" t="s">
        <v>319</v>
      </c>
      <c r="E54" s="706">
        <v>33442</v>
      </c>
      <c r="F54" s="712" t="s">
        <v>72</v>
      </c>
      <c r="G54" s="706">
        <v>1180</v>
      </c>
      <c r="H54" s="706">
        <v>245</v>
      </c>
      <c r="I54" s="712" t="s">
        <v>318</v>
      </c>
      <c r="J54" s="706"/>
      <c r="K54" s="712" t="s">
        <v>317</v>
      </c>
      <c r="L54" s="712" t="s">
        <v>316</v>
      </c>
      <c r="M54" s="706"/>
      <c r="N54" s="706"/>
      <c r="O54" s="713"/>
    </row>
    <row r="55" spans="1:15">
      <c r="A55" s="711" t="s">
        <v>103</v>
      </c>
      <c r="B55" s="706">
        <v>170</v>
      </c>
      <c r="C55" s="712" t="s">
        <v>74</v>
      </c>
      <c r="D55" s="712" t="s">
        <v>106</v>
      </c>
      <c r="E55" s="706">
        <v>27672</v>
      </c>
      <c r="F55" s="712" t="s">
        <v>68</v>
      </c>
      <c r="G55" s="706">
        <v>2258</v>
      </c>
      <c r="H55" s="706">
        <v>212</v>
      </c>
      <c r="I55" s="712" t="s">
        <v>105</v>
      </c>
      <c r="J55" s="706">
        <v>10258</v>
      </c>
      <c r="K55" s="706"/>
      <c r="L55" s="712" t="s">
        <v>104</v>
      </c>
      <c r="M55" s="706"/>
      <c r="N55" s="706"/>
      <c r="O55" s="713"/>
    </row>
    <row r="56" spans="1:15">
      <c r="A56" s="711" t="s">
        <v>99</v>
      </c>
      <c r="B56" s="706">
        <v>127</v>
      </c>
      <c r="C56" s="712" t="s">
        <v>74</v>
      </c>
      <c r="D56" s="712" t="s">
        <v>80</v>
      </c>
      <c r="E56" s="706">
        <v>33945</v>
      </c>
      <c r="F56" s="712" t="s">
        <v>68</v>
      </c>
      <c r="G56" s="706">
        <v>2377</v>
      </c>
      <c r="H56" s="706">
        <v>192</v>
      </c>
      <c r="I56" s="712" t="s">
        <v>102</v>
      </c>
      <c r="J56" s="706">
        <v>68144</v>
      </c>
      <c r="K56" s="712" t="s">
        <v>101</v>
      </c>
      <c r="L56" s="712" t="s">
        <v>100</v>
      </c>
      <c r="M56" s="706"/>
      <c r="N56" s="706"/>
      <c r="O56" s="713"/>
    </row>
    <row r="57" spans="1:15">
      <c r="A57" s="711" t="s">
        <v>717</v>
      </c>
      <c r="B57" s="706">
        <v>1288</v>
      </c>
      <c r="C57" s="712" t="s">
        <v>70</v>
      </c>
      <c r="D57" s="712" t="s">
        <v>721</v>
      </c>
      <c r="E57" s="706">
        <v>15753</v>
      </c>
      <c r="F57" s="712" t="s">
        <v>68</v>
      </c>
      <c r="G57" s="706">
        <v>2136</v>
      </c>
      <c r="H57" s="706">
        <v>178</v>
      </c>
      <c r="I57" s="712" t="s">
        <v>720</v>
      </c>
      <c r="J57" s="706">
        <v>464</v>
      </c>
      <c r="K57" s="712" t="s">
        <v>719</v>
      </c>
      <c r="L57" s="712" t="s">
        <v>718</v>
      </c>
      <c r="M57" s="706"/>
      <c r="N57" s="706"/>
      <c r="O57" s="713"/>
    </row>
    <row r="58" spans="1:15">
      <c r="A58" s="711" t="s">
        <v>439</v>
      </c>
      <c r="B58" s="706">
        <v>620</v>
      </c>
      <c r="C58" s="712" t="s">
        <v>77</v>
      </c>
      <c r="D58" s="712" t="s">
        <v>252</v>
      </c>
      <c r="E58" s="706">
        <v>32492</v>
      </c>
      <c r="F58" s="712" t="s">
        <v>68</v>
      </c>
      <c r="G58" s="706">
        <v>4367</v>
      </c>
      <c r="H58" s="706">
        <v>143</v>
      </c>
      <c r="I58" s="712" t="s">
        <v>442</v>
      </c>
      <c r="J58" s="706">
        <v>379</v>
      </c>
      <c r="K58" s="712" t="s">
        <v>441</v>
      </c>
      <c r="L58" s="712" t="s">
        <v>440</v>
      </c>
      <c r="M58" s="706"/>
      <c r="N58" s="706"/>
      <c r="O58" s="713"/>
    </row>
    <row r="59" spans="1:15">
      <c r="A59" s="711" t="s">
        <v>328</v>
      </c>
      <c r="B59" s="706">
        <v>461</v>
      </c>
      <c r="C59" s="712" t="s">
        <v>154</v>
      </c>
      <c r="D59" s="712" t="s">
        <v>332</v>
      </c>
      <c r="E59" s="706">
        <v>15821</v>
      </c>
      <c r="F59" s="712" t="s">
        <v>90</v>
      </c>
      <c r="G59" s="706">
        <v>1682</v>
      </c>
      <c r="H59" s="706">
        <v>204</v>
      </c>
      <c r="I59" s="712" t="s">
        <v>331</v>
      </c>
      <c r="J59" s="706">
        <v>3034656</v>
      </c>
      <c r="K59" s="712" t="s">
        <v>330</v>
      </c>
      <c r="L59" s="712" t="s">
        <v>329</v>
      </c>
      <c r="M59" s="706"/>
      <c r="N59" s="706"/>
      <c r="O59" s="713"/>
    </row>
    <row r="60" spans="1:15">
      <c r="A60" s="711" t="s">
        <v>902</v>
      </c>
      <c r="B60" s="706">
        <v>937</v>
      </c>
      <c r="C60" s="712" t="s">
        <v>77</v>
      </c>
      <c r="D60" s="712" t="s">
        <v>96</v>
      </c>
      <c r="E60" s="706">
        <v>35254</v>
      </c>
      <c r="F60" s="712" t="s">
        <v>72</v>
      </c>
      <c r="G60" s="706">
        <v>5640</v>
      </c>
      <c r="H60" s="706">
        <v>522</v>
      </c>
      <c r="I60" s="706"/>
      <c r="J60" s="706"/>
      <c r="K60" s="706"/>
      <c r="L60" s="706"/>
      <c r="M60" s="706"/>
      <c r="N60" s="706"/>
      <c r="O60" s="713"/>
    </row>
    <row r="61" spans="1:15">
      <c r="A61" s="711" t="s">
        <v>323</v>
      </c>
      <c r="B61" s="706">
        <v>63</v>
      </c>
      <c r="C61" s="712" t="s">
        <v>74</v>
      </c>
      <c r="D61" s="712" t="s">
        <v>327</v>
      </c>
      <c r="E61" s="706">
        <v>396</v>
      </c>
      <c r="F61" s="712" t="s">
        <v>90</v>
      </c>
      <c r="G61" s="706">
        <v>1434</v>
      </c>
      <c r="H61" s="706">
        <v>261</v>
      </c>
      <c r="I61" s="712" t="s">
        <v>326</v>
      </c>
      <c r="J61" s="706">
        <v>4418048</v>
      </c>
      <c r="K61" s="712" t="s">
        <v>325</v>
      </c>
      <c r="L61" s="712" t="s">
        <v>324</v>
      </c>
      <c r="M61" s="706"/>
      <c r="N61" s="706"/>
      <c r="O61" s="713"/>
    </row>
    <row r="62" spans="1:15">
      <c r="A62" s="711" t="s">
        <v>545</v>
      </c>
      <c r="B62" s="706">
        <v>1106</v>
      </c>
      <c r="C62" s="712" t="s">
        <v>132</v>
      </c>
      <c r="D62" s="712" t="s">
        <v>141</v>
      </c>
      <c r="E62" s="706">
        <v>555</v>
      </c>
      <c r="F62" s="712" t="s">
        <v>72</v>
      </c>
      <c r="G62" s="706">
        <v>1650</v>
      </c>
      <c r="H62" s="706">
        <v>268</v>
      </c>
      <c r="I62" s="712" t="s">
        <v>548</v>
      </c>
      <c r="J62" s="706">
        <v>60961</v>
      </c>
      <c r="K62" s="712" t="s">
        <v>547</v>
      </c>
      <c r="L62" s="712" t="s">
        <v>546</v>
      </c>
      <c r="M62" s="706"/>
      <c r="N62" s="706"/>
      <c r="O62" s="713"/>
    </row>
    <row r="63" spans="1:15">
      <c r="A63" s="711" t="s">
        <v>148</v>
      </c>
      <c r="B63" s="706">
        <v>935</v>
      </c>
      <c r="C63" s="712" t="s">
        <v>77</v>
      </c>
      <c r="D63" s="712" t="s">
        <v>96</v>
      </c>
      <c r="E63" s="706">
        <v>35255</v>
      </c>
      <c r="F63" s="712" t="s">
        <v>72</v>
      </c>
      <c r="G63" s="706">
        <v>5780</v>
      </c>
      <c r="H63" s="706">
        <v>524</v>
      </c>
      <c r="I63" s="706"/>
      <c r="J63" s="706">
        <v>10208382</v>
      </c>
      <c r="K63" s="706"/>
      <c r="L63" s="706"/>
      <c r="M63" s="706"/>
      <c r="N63" s="706"/>
      <c r="O63" s="713"/>
    </row>
    <row r="64" spans="1:15">
      <c r="A64" s="711" t="s">
        <v>253</v>
      </c>
      <c r="B64" s="706">
        <v>635</v>
      </c>
      <c r="C64" s="712" t="s">
        <v>77</v>
      </c>
      <c r="D64" s="712" t="s">
        <v>158</v>
      </c>
      <c r="E64" s="706">
        <v>1121</v>
      </c>
      <c r="F64" s="712" t="s">
        <v>68</v>
      </c>
      <c r="G64" s="706">
        <v>5733</v>
      </c>
      <c r="H64" s="706">
        <v>269</v>
      </c>
      <c r="I64" s="712" t="s">
        <v>255</v>
      </c>
      <c r="J64" s="706">
        <v>10465</v>
      </c>
      <c r="K64" s="706"/>
      <c r="L64" s="712" t="s">
        <v>254</v>
      </c>
      <c r="M64" s="706"/>
      <c r="N64" s="706"/>
      <c r="O64" s="713"/>
    </row>
    <row r="65" spans="1:15">
      <c r="A65" s="711" t="s">
        <v>504</v>
      </c>
      <c r="B65" s="706">
        <v>922</v>
      </c>
      <c r="C65" s="712" t="s">
        <v>77</v>
      </c>
      <c r="D65" s="712" t="s">
        <v>96</v>
      </c>
      <c r="E65" s="706">
        <v>34875</v>
      </c>
      <c r="F65" s="712" t="s">
        <v>72</v>
      </c>
      <c r="G65" s="706">
        <v>5548</v>
      </c>
      <c r="H65" s="706">
        <v>528</v>
      </c>
      <c r="I65" s="706"/>
      <c r="J65" s="706"/>
      <c r="K65" s="706"/>
      <c r="L65" s="706"/>
      <c r="M65" s="706"/>
      <c r="N65" s="706"/>
      <c r="O65" s="713"/>
    </row>
    <row r="66" spans="1:15">
      <c r="A66" s="711" t="s">
        <v>730</v>
      </c>
      <c r="B66" s="706">
        <v>947</v>
      </c>
      <c r="C66" s="712" t="s">
        <v>77</v>
      </c>
      <c r="D66" s="712" t="s">
        <v>96</v>
      </c>
      <c r="E66" s="706">
        <v>37366</v>
      </c>
      <c r="F66" s="712" t="s">
        <v>72</v>
      </c>
      <c r="G66" s="706">
        <v>5532</v>
      </c>
      <c r="H66" s="706">
        <v>570</v>
      </c>
      <c r="I66" s="706"/>
      <c r="J66" s="706"/>
      <c r="K66" s="706"/>
      <c r="L66" s="706"/>
      <c r="M66" s="706"/>
      <c r="N66" s="706"/>
      <c r="O66" s="713"/>
    </row>
    <row r="67" spans="1:15">
      <c r="A67" s="711" t="s">
        <v>896</v>
      </c>
      <c r="B67" s="706">
        <v>933</v>
      </c>
      <c r="C67" s="712" t="s">
        <v>77</v>
      </c>
      <c r="D67" s="712" t="s">
        <v>96</v>
      </c>
      <c r="E67" s="706">
        <v>33957</v>
      </c>
      <c r="F67" s="712" t="s">
        <v>72</v>
      </c>
      <c r="G67" s="706">
        <v>5750</v>
      </c>
      <c r="H67" s="706">
        <v>510</v>
      </c>
      <c r="I67" s="712" t="s">
        <v>929</v>
      </c>
      <c r="J67" s="706"/>
      <c r="K67" s="706"/>
      <c r="L67" s="712" t="s">
        <v>897</v>
      </c>
      <c r="M67" s="706"/>
      <c r="N67" s="706"/>
      <c r="O67" s="713"/>
    </row>
    <row r="68" spans="1:15">
      <c r="A68" s="711" t="s">
        <v>851</v>
      </c>
      <c r="B68" s="706">
        <v>928</v>
      </c>
      <c r="C68" s="712" t="s">
        <v>77</v>
      </c>
      <c r="D68" s="712" t="s">
        <v>96</v>
      </c>
      <c r="E68" s="706">
        <v>37418</v>
      </c>
      <c r="F68" s="712" t="s">
        <v>72</v>
      </c>
      <c r="G68" s="706">
        <v>5563</v>
      </c>
      <c r="H68" s="706">
        <v>482</v>
      </c>
      <c r="I68" s="706"/>
      <c r="J68" s="706"/>
      <c r="K68" s="706"/>
      <c r="L68" s="706"/>
      <c r="M68" s="706"/>
      <c r="N68" s="706"/>
      <c r="O68" s="713"/>
    </row>
    <row r="69" spans="1:15">
      <c r="A69" s="711" t="s">
        <v>893</v>
      </c>
      <c r="B69" s="706">
        <v>613</v>
      </c>
      <c r="C69" s="712" t="s">
        <v>77</v>
      </c>
      <c r="D69" s="712" t="s">
        <v>163</v>
      </c>
      <c r="E69" s="706">
        <v>19323</v>
      </c>
      <c r="F69" s="712" t="s">
        <v>68</v>
      </c>
      <c r="G69" s="706">
        <v>5518</v>
      </c>
      <c r="H69" s="706">
        <v>327</v>
      </c>
      <c r="I69" s="712" t="s">
        <v>895</v>
      </c>
      <c r="J69" s="706">
        <v>445580</v>
      </c>
      <c r="K69" s="712" t="s">
        <v>724</v>
      </c>
      <c r="L69" s="712" t="s">
        <v>894</v>
      </c>
      <c r="M69" s="706"/>
      <c r="N69" s="706"/>
      <c r="O69" s="713"/>
    </row>
    <row r="70" spans="1:15">
      <c r="A70" s="711" t="s">
        <v>801</v>
      </c>
      <c r="B70" s="706">
        <v>611</v>
      </c>
      <c r="C70" s="712" t="s">
        <v>77</v>
      </c>
      <c r="D70" s="712" t="s">
        <v>163</v>
      </c>
      <c r="E70" s="706">
        <v>32504</v>
      </c>
      <c r="F70" s="712" t="s">
        <v>68</v>
      </c>
      <c r="G70" s="706">
        <v>5574</v>
      </c>
      <c r="H70" s="706">
        <v>329</v>
      </c>
      <c r="I70" s="712" t="s">
        <v>804</v>
      </c>
      <c r="J70" s="706"/>
      <c r="K70" s="712" t="s">
        <v>803</v>
      </c>
      <c r="L70" s="712" t="s">
        <v>802</v>
      </c>
      <c r="M70" s="706"/>
      <c r="N70" s="706"/>
      <c r="O70" s="713"/>
    </row>
    <row r="71" spans="1:15">
      <c r="A71" s="711" t="s">
        <v>818</v>
      </c>
      <c r="B71" s="706">
        <v>1131</v>
      </c>
      <c r="C71" s="712" t="s">
        <v>132</v>
      </c>
      <c r="D71" s="712" t="s">
        <v>385</v>
      </c>
      <c r="E71" s="706">
        <v>2849</v>
      </c>
      <c r="F71" s="712" t="s">
        <v>72</v>
      </c>
      <c r="G71" s="706">
        <v>1300</v>
      </c>
      <c r="H71" s="706">
        <v>364</v>
      </c>
      <c r="I71" s="712" t="s">
        <v>819</v>
      </c>
      <c r="J71" s="706">
        <v>761</v>
      </c>
      <c r="K71" s="706"/>
      <c r="L71" s="706"/>
      <c r="M71" s="706"/>
      <c r="N71" s="706"/>
      <c r="O71" s="713"/>
    </row>
    <row r="72" spans="1:15">
      <c r="A72" s="711" t="s">
        <v>349</v>
      </c>
      <c r="B72" s="706">
        <v>213</v>
      </c>
      <c r="C72" s="712" t="s">
        <v>74</v>
      </c>
      <c r="D72" s="712" t="s">
        <v>233</v>
      </c>
      <c r="E72" s="706">
        <v>31453</v>
      </c>
      <c r="F72" s="712" t="s">
        <v>90</v>
      </c>
      <c r="G72" s="706">
        <v>1560</v>
      </c>
      <c r="H72" s="706">
        <v>218</v>
      </c>
      <c r="I72" s="712" t="s">
        <v>352</v>
      </c>
      <c r="J72" s="706">
        <v>58626419722</v>
      </c>
      <c r="K72" s="712" t="s">
        <v>351</v>
      </c>
      <c r="L72" s="712" t="s">
        <v>350</v>
      </c>
      <c r="M72" s="706"/>
      <c r="N72" s="706"/>
      <c r="O72" s="713"/>
    </row>
    <row r="73" spans="1:15">
      <c r="A73" s="711" t="s">
        <v>751</v>
      </c>
      <c r="B73" s="706">
        <v>916</v>
      </c>
      <c r="C73" s="712" t="s">
        <v>77</v>
      </c>
      <c r="D73" s="712" t="s">
        <v>96</v>
      </c>
      <c r="E73" s="706">
        <v>35687</v>
      </c>
      <c r="F73" s="712" t="s">
        <v>68</v>
      </c>
      <c r="G73" s="706">
        <v>5848</v>
      </c>
      <c r="H73" s="706">
        <v>478</v>
      </c>
      <c r="I73" s="706"/>
      <c r="J73" s="706"/>
      <c r="K73" s="706"/>
      <c r="L73" s="706"/>
      <c r="M73" s="706"/>
      <c r="N73" s="706"/>
      <c r="O73" s="713"/>
    </row>
    <row r="74" spans="1:15">
      <c r="A74" s="711" t="s">
        <v>796</v>
      </c>
      <c r="B74" s="706">
        <v>647</v>
      </c>
      <c r="C74" s="712" t="s">
        <v>77</v>
      </c>
      <c r="D74" s="712" t="s">
        <v>158</v>
      </c>
      <c r="E74" s="706">
        <v>1356</v>
      </c>
      <c r="F74" s="712" t="s">
        <v>68</v>
      </c>
      <c r="G74" s="706">
        <v>6073</v>
      </c>
      <c r="H74" s="706">
        <v>297</v>
      </c>
      <c r="I74" s="712" t="s">
        <v>799</v>
      </c>
      <c r="J74" s="706">
        <v>12591</v>
      </c>
      <c r="K74" s="712" t="s">
        <v>798</v>
      </c>
      <c r="L74" s="712" t="s">
        <v>797</v>
      </c>
      <c r="M74" s="706"/>
      <c r="N74" s="706"/>
      <c r="O74" s="713"/>
    </row>
    <row r="75" spans="1:15">
      <c r="A75" s="711" t="s">
        <v>304</v>
      </c>
      <c r="B75" s="706">
        <v>1150</v>
      </c>
      <c r="C75" s="712" t="s">
        <v>132</v>
      </c>
      <c r="D75" s="712" t="s">
        <v>308</v>
      </c>
      <c r="E75" s="706">
        <v>1107</v>
      </c>
      <c r="F75" s="712" t="s">
        <v>90</v>
      </c>
      <c r="G75" s="706">
        <v>1810</v>
      </c>
      <c r="H75" s="706">
        <v>518</v>
      </c>
      <c r="I75" s="712" t="s">
        <v>307</v>
      </c>
      <c r="J75" s="706">
        <v>204</v>
      </c>
      <c r="K75" s="712" t="s">
        <v>306</v>
      </c>
      <c r="L75" s="712" t="s">
        <v>305</v>
      </c>
      <c r="M75" s="706"/>
      <c r="N75" s="706"/>
      <c r="O75" s="713"/>
    </row>
    <row r="76" spans="1:15">
      <c r="A76" s="711" t="s">
        <v>527</v>
      </c>
      <c r="B76" s="706">
        <v>453</v>
      </c>
      <c r="C76" s="712" t="s">
        <v>154</v>
      </c>
      <c r="D76" s="712" t="s">
        <v>332</v>
      </c>
      <c r="E76" s="706">
        <v>33477</v>
      </c>
      <c r="F76" s="712" t="s">
        <v>90</v>
      </c>
      <c r="G76" s="706">
        <v>1547</v>
      </c>
      <c r="H76" s="706">
        <v>292</v>
      </c>
      <c r="I76" s="712" t="s">
        <v>529</v>
      </c>
      <c r="J76" s="706">
        <v>2781043</v>
      </c>
      <c r="K76" s="706"/>
      <c r="L76" s="712" t="s">
        <v>528</v>
      </c>
      <c r="M76" s="706"/>
      <c r="N76" s="706"/>
      <c r="O76" s="713"/>
    </row>
    <row r="77" spans="1:15">
      <c r="A77" s="711" t="s">
        <v>386</v>
      </c>
      <c r="B77" s="706">
        <v>910</v>
      </c>
      <c r="C77" s="712" t="s">
        <v>77</v>
      </c>
      <c r="D77" s="712" t="s">
        <v>96</v>
      </c>
      <c r="E77" s="706">
        <v>35684</v>
      </c>
      <c r="F77" s="712" t="s">
        <v>72</v>
      </c>
      <c r="G77" s="706">
        <v>5598</v>
      </c>
      <c r="H77" s="706">
        <v>454</v>
      </c>
      <c r="I77" s="706"/>
      <c r="J77" s="706"/>
      <c r="K77" s="706"/>
      <c r="L77" s="706"/>
      <c r="M77" s="706"/>
      <c r="N77" s="706"/>
      <c r="O77" s="713"/>
    </row>
    <row r="78" spans="1:15">
      <c r="A78" s="711" t="s">
        <v>388</v>
      </c>
      <c r="B78" s="706">
        <v>960</v>
      </c>
      <c r="C78" s="712" t="s">
        <v>77</v>
      </c>
      <c r="D78" s="712" t="s">
        <v>96</v>
      </c>
      <c r="E78" s="706">
        <v>38077</v>
      </c>
      <c r="F78" s="712" t="s">
        <v>68</v>
      </c>
      <c r="G78" s="706">
        <v>5456</v>
      </c>
      <c r="H78" s="706">
        <v>619</v>
      </c>
      <c r="I78" s="706"/>
      <c r="J78" s="706"/>
      <c r="K78" s="706"/>
      <c r="L78" s="706"/>
      <c r="M78" s="706"/>
      <c r="N78" s="706"/>
      <c r="O78" s="713"/>
    </row>
    <row r="79" spans="1:15">
      <c r="A79" s="711" t="s">
        <v>377</v>
      </c>
      <c r="B79" s="706">
        <v>1565</v>
      </c>
      <c r="C79" s="712" t="s">
        <v>70</v>
      </c>
      <c r="D79" s="712" t="s">
        <v>69</v>
      </c>
      <c r="E79" s="706">
        <v>37459</v>
      </c>
      <c r="F79" s="712" t="s">
        <v>72</v>
      </c>
      <c r="G79" s="706">
        <v>847</v>
      </c>
      <c r="H79" s="706">
        <v>230</v>
      </c>
      <c r="I79" s="712" t="s">
        <v>380</v>
      </c>
      <c r="J79" s="706">
        <v>3032311</v>
      </c>
      <c r="K79" s="712" t="s">
        <v>379</v>
      </c>
      <c r="L79" s="712" t="s">
        <v>378</v>
      </c>
      <c r="M79" s="706"/>
      <c r="N79" s="706"/>
      <c r="O79" s="713"/>
    </row>
    <row r="80" spans="1:15">
      <c r="A80" s="711" t="s">
        <v>340</v>
      </c>
      <c r="B80" s="706">
        <v>535</v>
      </c>
      <c r="C80" s="712" t="s">
        <v>154</v>
      </c>
      <c r="D80" s="712" t="s">
        <v>153</v>
      </c>
      <c r="E80" s="706">
        <v>599</v>
      </c>
      <c r="F80" s="712" t="s">
        <v>90</v>
      </c>
      <c r="G80" s="706">
        <v>1131</v>
      </c>
      <c r="H80" s="706">
        <v>217</v>
      </c>
      <c r="I80" s="712" t="s">
        <v>343</v>
      </c>
      <c r="J80" s="706">
        <v>107735</v>
      </c>
      <c r="K80" s="712" t="s">
        <v>342</v>
      </c>
      <c r="L80" s="712" t="s">
        <v>341</v>
      </c>
      <c r="M80" s="706"/>
      <c r="N80" s="706"/>
      <c r="O80" s="713"/>
    </row>
    <row r="81" spans="1:15">
      <c r="A81" s="711" t="s">
        <v>514</v>
      </c>
      <c r="B81" s="706">
        <v>270</v>
      </c>
      <c r="C81" s="712" t="s">
        <v>74</v>
      </c>
      <c r="D81" s="712" t="s">
        <v>88</v>
      </c>
      <c r="E81" s="706">
        <v>485</v>
      </c>
      <c r="F81" s="712" t="s">
        <v>72</v>
      </c>
      <c r="G81" s="706">
        <v>533</v>
      </c>
      <c r="H81" s="706">
        <v>146</v>
      </c>
      <c r="I81" s="712" t="s">
        <v>517</v>
      </c>
      <c r="J81" s="706">
        <v>1102</v>
      </c>
      <c r="K81" s="712" t="s">
        <v>516</v>
      </c>
      <c r="L81" s="712" t="s">
        <v>515</v>
      </c>
      <c r="M81" s="706"/>
      <c r="N81" s="706"/>
      <c r="O81" s="713"/>
    </row>
    <row r="82" spans="1:15">
      <c r="A82" s="711" t="s">
        <v>223</v>
      </c>
      <c r="B82" s="706">
        <v>1568</v>
      </c>
      <c r="C82" s="712" t="s">
        <v>70</v>
      </c>
      <c r="D82" s="712" t="s">
        <v>69</v>
      </c>
      <c r="E82" s="706">
        <v>37123</v>
      </c>
      <c r="F82" s="712" t="s">
        <v>90</v>
      </c>
      <c r="G82" s="706">
        <v>2119</v>
      </c>
      <c r="H82" s="706">
        <v>444</v>
      </c>
      <c r="I82" s="712" t="s">
        <v>226</v>
      </c>
      <c r="J82" s="706">
        <v>4603312</v>
      </c>
      <c r="K82" s="712" t="s">
        <v>225</v>
      </c>
      <c r="L82" s="712" t="s">
        <v>224</v>
      </c>
      <c r="M82" s="706"/>
      <c r="N82" s="706"/>
      <c r="O82" s="713"/>
    </row>
    <row r="83" spans="1:15">
      <c r="A83" s="711" t="s">
        <v>291</v>
      </c>
      <c r="B83" s="706">
        <v>959</v>
      </c>
      <c r="C83" s="712" t="s">
        <v>77</v>
      </c>
      <c r="D83" s="712" t="s">
        <v>96</v>
      </c>
      <c r="E83" s="706">
        <v>34214</v>
      </c>
      <c r="F83" s="712" t="s">
        <v>68</v>
      </c>
      <c r="G83" s="706">
        <v>5479</v>
      </c>
      <c r="H83" s="706">
        <v>619</v>
      </c>
      <c r="I83" s="706"/>
      <c r="J83" s="706"/>
      <c r="K83" s="706"/>
      <c r="L83" s="706"/>
      <c r="M83" s="706"/>
      <c r="N83" s="706"/>
      <c r="O83" s="713"/>
    </row>
    <row r="84" spans="1:15">
      <c r="A84" s="711" t="s">
        <v>113</v>
      </c>
      <c r="B84" s="706">
        <v>26.11</v>
      </c>
      <c r="C84" s="712" t="s">
        <v>74</v>
      </c>
      <c r="D84" s="712" t="s">
        <v>117</v>
      </c>
      <c r="E84" s="706">
        <v>3155</v>
      </c>
      <c r="F84" s="712" t="s">
        <v>72</v>
      </c>
      <c r="G84" s="706">
        <v>1062</v>
      </c>
      <c r="H84" s="706">
        <v>133</v>
      </c>
      <c r="I84" s="712" t="s">
        <v>116</v>
      </c>
      <c r="J84" s="706">
        <v>111</v>
      </c>
      <c r="K84" s="712" t="s">
        <v>115</v>
      </c>
      <c r="L84" s="712" t="s">
        <v>114</v>
      </c>
      <c r="M84" s="706"/>
      <c r="N84" s="706"/>
      <c r="O84" s="713"/>
    </row>
    <row r="85" spans="1:15">
      <c r="A85" s="711" t="s">
        <v>164</v>
      </c>
      <c r="B85" s="706">
        <v>389</v>
      </c>
      <c r="C85" s="712" t="s">
        <v>94</v>
      </c>
      <c r="D85" s="712" t="s">
        <v>93</v>
      </c>
      <c r="E85" s="706">
        <v>40066</v>
      </c>
      <c r="F85" s="712" t="s">
        <v>72</v>
      </c>
      <c r="G85" s="706">
        <v>2106</v>
      </c>
      <c r="H85" s="706">
        <v>219</v>
      </c>
      <c r="I85" s="712" t="s">
        <v>165</v>
      </c>
      <c r="J85" s="706"/>
      <c r="K85" s="706"/>
      <c r="L85" s="706"/>
      <c r="M85" s="706"/>
      <c r="N85" s="706"/>
      <c r="O85" s="713"/>
    </row>
    <row r="86" spans="1:15">
      <c r="A86" s="711" t="s">
        <v>656</v>
      </c>
      <c r="B86" s="706">
        <v>746</v>
      </c>
      <c r="C86" s="712" t="s">
        <v>77</v>
      </c>
      <c r="D86" s="712" t="s">
        <v>513</v>
      </c>
      <c r="E86" s="706">
        <v>38296</v>
      </c>
      <c r="F86" s="712" t="s">
        <v>68</v>
      </c>
      <c r="G86" s="706">
        <v>5987</v>
      </c>
      <c r="H86" s="706">
        <v>297</v>
      </c>
      <c r="I86" s="712" t="s">
        <v>657</v>
      </c>
      <c r="J86" s="706">
        <v>3083779</v>
      </c>
      <c r="K86" s="706"/>
      <c r="L86" s="706"/>
      <c r="M86" s="706"/>
      <c r="N86" s="706"/>
      <c r="O86" s="713"/>
    </row>
    <row r="87" spans="1:15">
      <c r="A87" s="711" t="s">
        <v>402</v>
      </c>
      <c r="B87" s="706">
        <v>360</v>
      </c>
      <c r="C87" s="712" t="s">
        <v>94</v>
      </c>
      <c r="D87" s="712" t="s">
        <v>93</v>
      </c>
      <c r="E87" s="706">
        <v>40068</v>
      </c>
      <c r="F87" s="712" t="s">
        <v>72</v>
      </c>
      <c r="G87" s="706">
        <v>2310</v>
      </c>
      <c r="H87" s="706">
        <v>247</v>
      </c>
      <c r="I87" s="712" t="s">
        <v>403</v>
      </c>
      <c r="J87" s="706">
        <v>332962</v>
      </c>
      <c r="K87" s="706"/>
      <c r="L87" s="706"/>
      <c r="M87" s="706"/>
      <c r="N87" s="706"/>
      <c r="O87" s="713"/>
    </row>
    <row r="88" spans="1:15">
      <c r="A88" s="711" t="s">
        <v>830</v>
      </c>
      <c r="B88" s="706">
        <v>1324</v>
      </c>
      <c r="C88" s="712" t="s">
        <v>70</v>
      </c>
      <c r="D88" s="712" t="s">
        <v>446</v>
      </c>
      <c r="E88" s="706">
        <v>27728</v>
      </c>
      <c r="F88" s="712" t="s">
        <v>90</v>
      </c>
      <c r="G88" s="706">
        <v>1692</v>
      </c>
      <c r="H88" s="706">
        <v>243</v>
      </c>
      <c r="I88" s="712" t="s">
        <v>833</v>
      </c>
      <c r="J88" s="706">
        <v>2526</v>
      </c>
      <c r="K88" s="712" t="s">
        <v>832</v>
      </c>
      <c r="L88" s="712" t="s">
        <v>831</v>
      </c>
      <c r="M88" s="706"/>
      <c r="N88" s="706"/>
      <c r="O88" s="713"/>
    </row>
    <row r="89" spans="1:15">
      <c r="A89" s="711" t="s">
        <v>757</v>
      </c>
      <c r="B89" s="706">
        <v>559</v>
      </c>
      <c r="C89" s="712" t="s">
        <v>154</v>
      </c>
      <c r="D89" s="712" t="s">
        <v>170</v>
      </c>
      <c r="E89" s="706">
        <v>35855</v>
      </c>
      <c r="F89" s="712" t="s">
        <v>90</v>
      </c>
      <c r="G89" s="706">
        <v>1662</v>
      </c>
      <c r="H89" s="706">
        <v>306</v>
      </c>
      <c r="I89" s="712" t="s">
        <v>760</v>
      </c>
      <c r="J89" s="706">
        <v>79021</v>
      </c>
      <c r="K89" s="712" t="s">
        <v>759</v>
      </c>
      <c r="L89" s="712" t="s">
        <v>758</v>
      </c>
      <c r="M89" s="712"/>
      <c r="N89" s="706"/>
      <c r="O89" s="713"/>
    </row>
    <row r="90" spans="1:15">
      <c r="A90" s="711" t="s">
        <v>554</v>
      </c>
      <c r="B90" s="706">
        <v>554</v>
      </c>
      <c r="C90" s="712" t="s">
        <v>154</v>
      </c>
      <c r="D90" s="712" t="s">
        <v>170</v>
      </c>
      <c r="E90" s="706">
        <v>12080</v>
      </c>
      <c r="F90" s="712" t="s">
        <v>90</v>
      </c>
      <c r="G90" s="706">
        <v>1639</v>
      </c>
      <c r="H90" s="706">
        <v>204</v>
      </c>
      <c r="I90" s="712" t="s">
        <v>557</v>
      </c>
      <c r="J90" s="706">
        <v>5311110</v>
      </c>
      <c r="K90" s="712" t="s">
        <v>556</v>
      </c>
      <c r="L90" s="712" t="s">
        <v>555</v>
      </c>
      <c r="M90" s="706"/>
      <c r="N90" s="706"/>
      <c r="O90" s="713"/>
    </row>
    <row r="91" spans="1:15">
      <c r="A91" s="711" t="s">
        <v>175</v>
      </c>
      <c r="B91" s="706">
        <v>561</v>
      </c>
      <c r="C91" s="712" t="s">
        <v>154</v>
      </c>
      <c r="D91" s="712" t="s">
        <v>170</v>
      </c>
      <c r="E91" s="706">
        <v>37288</v>
      </c>
      <c r="F91" s="712" t="s">
        <v>90</v>
      </c>
      <c r="G91" s="706">
        <v>1935</v>
      </c>
      <c r="H91" s="706">
        <v>357</v>
      </c>
      <c r="I91" s="706"/>
      <c r="J91" s="706"/>
      <c r="K91" s="706"/>
      <c r="L91" s="706"/>
      <c r="M91" s="706"/>
      <c r="N91" s="706"/>
      <c r="O91" s="713"/>
    </row>
    <row r="92" spans="1:15">
      <c r="A92" s="711" t="s">
        <v>452</v>
      </c>
      <c r="B92" s="706">
        <v>631</v>
      </c>
      <c r="C92" s="712" t="s">
        <v>77</v>
      </c>
      <c r="D92" s="712" t="s">
        <v>158</v>
      </c>
      <c r="E92" s="706">
        <v>1361</v>
      </c>
      <c r="F92" s="712" t="s">
        <v>68</v>
      </c>
      <c r="G92" s="706">
        <v>5522</v>
      </c>
      <c r="H92" s="706">
        <v>241</v>
      </c>
      <c r="I92" s="712" t="s">
        <v>455</v>
      </c>
      <c r="J92" s="706">
        <v>13849</v>
      </c>
      <c r="K92" s="712" t="s">
        <v>454</v>
      </c>
      <c r="L92" s="712" t="s">
        <v>453</v>
      </c>
      <c r="M92" s="706"/>
      <c r="N92" s="706"/>
      <c r="O92" s="713"/>
    </row>
    <row r="93" spans="1:15">
      <c r="A93" s="711" t="s">
        <v>484</v>
      </c>
      <c r="B93" s="706">
        <v>301</v>
      </c>
      <c r="C93" s="712" t="s">
        <v>94</v>
      </c>
      <c r="D93" s="712" t="s">
        <v>93</v>
      </c>
      <c r="E93" s="706">
        <v>34398</v>
      </c>
      <c r="F93" s="712" t="s">
        <v>72</v>
      </c>
      <c r="G93" s="706">
        <v>2236</v>
      </c>
      <c r="H93" s="706">
        <v>189</v>
      </c>
      <c r="I93" s="712" t="s">
        <v>487</v>
      </c>
      <c r="J93" s="714">
        <v>928432000000</v>
      </c>
      <c r="K93" s="712" t="s">
        <v>486</v>
      </c>
      <c r="L93" s="712" t="s">
        <v>485</v>
      </c>
      <c r="M93" s="706"/>
      <c r="N93" s="706"/>
      <c r="O93" s="713"/>
    </row>
    <row r="94" spans="1:15">
      <c r="A94" s="711" t="s">
        <v>395</v>
      </c>
      <c r="B94" s="706">
        <v>893</v>
      </c>
      <c r="C94" s="712" t="s">
        <v>77</v>
      </c>
      <c r="D94" s="712" t="s">
        <v>398</v>
      </c>
      <c r="E94" s="706">
        <v>1481</v>
      </c>
      <c r="F94" s="712" t="s">
        <v>90</v>
      </c>
      <c r="G94" s="706">
        <v>2058</v>
      </c>
      <c r="H94" s="706">
        <v>318</v>
      </c>
      <c r="I94" s="712" t="s">
        <v>397</v>
      </c>
      <c r="J94" s="706"/>
      <c r="K94" s="706"/>
      <c r="L94" s="712" t="s">
        <v>396</v>
      </c>
      <c r="M94" s="706"/>
      <c r="N94" s="706"/>
      <c r="O94" s="713"/>
    </row>
    <row r="95" spans="1:15">
      <c r="A95" s="711" t="s">
        <v>537</v>
      </c>
      <c r="B95" s="706">
        <v>1318</v>
      </c>
      <c r="C95" s="712" t="s">
        <v>70</v>
      </c>
      <c r="D95" s="712" t="s">
        <v>446</v>
      </c>
      <c r="E95" s="706">
        <v>15737</v>
      </c>
      <c r="F95" s="712" t="s">
        <v>90</v>
      </c>
      <c r="G95" s="706">
        <v>1119</v>
      </c>
      <c r="H95" s="706">
        <v>177</v>
      </c>
      <c r="I95" s="712" t="s">
        <v>540</v>
      </c>
      <c r="J95" s="706">
        <v>3698251757</v>
      </c>
      <c r="K95" s="712" t="s">
        <v>539</v>
      </c>
      <c r="L95" s="712" t="s">
        <v>538</v>
      </c>
      <c r="M95" s="706"/>
      <c r="N95" s="706"/>
      <c r="O95" s="713"/>
    </row>
    <row r="96" spans="1:15">
      <c r="A96" s="711" t="s">
        <v>479</v>
      </c>
      <c r="B96" s="706">
        <v>1632</v>
      </c>
      <c r="C96" s="712" t="s">
        <v>70</v>
      </c>
      <c r="D96" s="712" t="s">
        <v>483</v>
      </c>
      <c r="E96" s="706">
        <v>20699</v>
      </c>
      <c r="F96" s="712" t="s">
        <v>90</v>
      </c>
      <c r="G96" s="706">
        <v>1518</v>
      </c>
      <c r="H96" s="706">
        <v>217</v>
      </c>
      <c r="I96" s="712" t="s">
        <v>482</v>
      </c>
      <c r="J96" s="706"/>
      <c r="K96" s="712" t="s">
        <v>481</v>
      </c>
      <c r="L96" s="712" t="s">
        <v>480</v>
      </c>
      <c r="M96" s="706"/>
      <c r="N96" s="706"/>
      <c r="O96" s="713"/>
    </row>
    <row r="97" spans="1:15">
      <c r="A97" s="711" t="s">
        <v>166</v>
      </c>
      <c r="B97" s="706">
        <v>557</v>
      </c>
      <c r="C97" s="712" t="s">
        <v>154</v>
      </c>
      <c r="D97" s="712" t="s">
        <v>170</v>
      </c>
      <c r="E97" s="706">
        <v>561</v>
      </c>
      <c r="F97" s="712" t="s">
        <v>90</v>
      </c>
      <c r="G97" s="706">
        <v>1928</v>
      </c>
      <c r="H97" s="706">
        <v>315</v>
      </c>
      <c r="I97" s="712" t="s">
        <v>169</v>
      </c>
      <c r="J97" s="706">
        <v>447634</v>
      </c>
      <c r="K97" s="712" t="s">
        <v>168</v>
      </c>
      <c r="L97" s="712" t="s">
        <v>167</v>
      </c>
      <c r="M97" s="706"/>
      <c r="N97" s="706"/>
      <c r="O97" s="713"/>
    </row>
    <row r="98" spans="1:15">
      <c r="A98" s="711" t="s">
        <v>652</v>
      </c>
      <c r="B98" s="706">
        <v>601</v>
      </c>
      <c r="C98" s="712" t="s">
        <v>394</v>
      </c>
      <c r="D98" s="712" t="s">
        <v>469</v>
      </c>
      <c r="E98" s="706">
        <v>15488</v>
      </c>
      <c r="F98" s="712" t="s">
        <v>90</v>
      </c>
      <c r="G98" s="706">
        <v>1263</v>
      </c>
      <c r="H98" s="706">
        <v>211</v>
      </c>
      <c r="I98" s="712" t="s">
        <v>655</v>
      </c>
      <c r="J98" s="706">
        <v>186</v>
      </c>
      <c r="K98" s="712" t="s">
        <v>654</v>
      </c>
      <c r="L98" s="712" t="s">
        <v>653</v>
      </c>
      <c r="M98" s="706"/>
      <c r="N98" s="706"/>
      <c r="O98" s="713"/>
    </row>
    <row r="99" spans="1:15">
      <c r="A99" s="711" t="s">
        <v>200</v>
      </c>
      <c r="B99" s="706">
        <v>882</v>
      </c>
      <c r="C99" s="712" t="s">
        <v>77</v>
      </c>
      <c r="D99" s="712" t="s">
        <v>204</v>
      </c>
      <c r="E99" s="706">
        <v>15365</v>
      </c>
      <c r="F99" s="712" t="s">
        <v>90</v>
      </c>
      <c r="G99" s="706">
        <v>1720</v>
      </c>
      <c r="H99" s="706">
        <v>357</v>
      </c>
      <c r="I99" s="712" t="s">
        <v>203</v>
      </c>
      <c r="J99" s="706">
        <v>754</v>
      </c>
      <c r="K99" s="712" t="s">
        <v>202</v>
      </c>
      <c r="L99" s="712" t="s">
        <v>201</v>
      </c>
      <c r="M99" s="706"/>
      <c r="N99" s="706"/>
      <c r="O99" s="713"/>
    </row>
    <row r="100" spans="1:15">
      <c r="A100" s="711" t="s">
        <v>365</v>
      </c>
      <c r="B100" s="706">
        <v>378</v>
      </c>
      <c r="C100" s="712" t="s">
        <v>94</v>
      </c>
      <c r="D100" s="712" t="s">
        <v>93</v>
      </c>
      <c r="E100" s="706">
        <v>40045</v>
      </c>
      <c r="F100" s="712" t="s">
        <v>72</v>
      </c>
      <c r="G100" s="706">
        <v>1800</v>
      </c>
      <c r="H100" s="706">
        <v>189</v>
      </c>
      <c r="I100" s="712" t="s">
        <v>366</v>
      </c>
      <c r="J100" s="706">
        <v>79070</v>
      </c>
      <c r="K100" s="706"/>
      <c r="L100" s="706"/>
      <c r="M100" s="706"/>
      <c r="N100" s="706"/>
      <c r="O100" s="713"/>
    </row>
    <row r="101" spans="1:15">
      <c r="A101" s="711" t="s">
        <v>234</v>
      </c>
      <c r="B101" s="706">
        <v>989</v>
      </c>
      <c r="C101" s="712" t="s">
        <v>77</v>
      </c>
      <c r="D101" s="712" t="s">
        <v>237</v>
      </c>
      <c r="E101" s="706">
        <v>11953</v>
      </c>
      <c r="F101" s="712" t="s">
        <v>90</v>
      </c>
      <c r="G101" s="706">
        <v>2595</v>
      </c>
      <c r="H101" s="706">
        <v>145</v>
      </c>
      <c r="I101" s="712" t="s">
        <v>236</v>
      </c>
      <c r="J101" s="706">
        <v>99931</v>
      </c>
      <c r="K101" s="706"/>
      <c r="L101" s="712" t="s">
        <v>235</v>
      </c>
      <c r="M101" s="706"/>
      <c r="N101" s="706"/>
      <c r="O101" s="713"/>
    </row>
    <row r="102" spans="1:15">
      <c r="A102" s="711" t="s">
        <v>176</v>
      </c>
      <c r="B102" s="706">
        <v>971</v>
      </c>
      <c r="C102" s="712" t="s">
        <v>77</v>
      </c>
      <c r="D102" s="712" t="s">
        <v>124</v>
      </c>
      <c r="E102" s="706">
        <v>33419</v>
      </c>
      <c r="F102" s="712" t="s">
        <v>90</v>
      </c>
      <c r="G102" s="706">
        <v>2108</v>
      </c>
      <c r="H102" s="706">
        <v>129</v>
      </c>
      <c r="I102" s="712" t="s">
        <v>177</v>
      </c>
      <c r="J102" s="706">
        <v>123409</v>
      </c>
      <c r="K102" s="706"/>
      <c r="L102" s="706"/>
      <c r="M102" s="706"/>
      <c r="N102" s="706"/>
      <c r="O102" s="713"/>
    </row>
    <row r="103" spans="1:15">
      <c r="A103" s="711" t="s">
        <v>428</v>
      </c>
      <c r="B103" s="706">
        <v>970</v>
      </c>
      <c r="C103" s="712" t="s">
        <v>77</v>
      </c>
      <c r="D103" s="712" t="s">
        <v>124</v>
      </c>
      <c r="E103" s="706">
        <v>21127</v>
      </c>
      <c r="F103" s="712" t="s">
        <v>90</v>
      </c>
      <c r="G103" s="706">
        <v>2120</v>
      </c>
      <c r="H103" s="706">
        <v>371</v>
      </c>
      <c r="I103" s="712" t="s">
        <v>429</v>
      </c>
      <c r="J103" s="706">
        <v>14900</v>
      </c>
      <c r="K103" s="706"/>
      <c r="L103" s="706"/>
      <c r="M103" s="706"/>
      <c r="N103" s="706"/>
      <c r="O103" s="713"/>
    </row>
    <row r="104" spans="1:15">
      <c r="A104" s="711" t="s">
        <v>765</v>
      </c>
      <c r="B104" s="706">
        <v>972</v>
      </c>
      <c r="C104" s="712" t="s">
        <v>77</v>
      </c>
      <c r="D104" s="712" t="s">
        <v>124</v>
      </c>
      <c r="E104" s="706">
        <v>21188</v>
      </c>
      <c r="F104" s="712" t="s">
        <v>90</v>
      </c>
      <c r="G104" s="706">
        <v>2187</v>
      </c>
      <c r="H104" s="706">
        <v>399</v>
      </c>
      <c r="I104" s="712" t="s">
        <v>767</v>
      </c>
      <c r="J104" s="706">
        <v>24699</v>
      </c>
      <c r="K104" s="712" t="s">
        <v>766</v>
      </c>
      <c r="L104" s="706"/>
      <c r="M104" s="706"/>
      <c r="N104" s="706"/>
      <c r="O104" s="713"/>
    </row>
    <row r="105" spans="1:15">
      <c r="A105" s="711" t="s">
        <v>438</v>
      </c>
      <c r="B105" s="706">
        <v>990</v>
      </c>
      <c r="C105" s="712" t="s">
        <v>77</v>
      </c>
      <c r="D105" s="712" t="s">
        <v>237</v>
      </c>
      <c r="E105" s="706">
        <v>35728</v>
      </c>
      <c r="F105" s="712" t="s">
        <v>90</v>
      </c>
      <c r="G105" s="706">
        <v>2637</v>
      </c>
      <c r="H105" s="706">
        <v>371</v>
      </c>
      <c r="I105" s="712" t="s">
        <v>1784</v>
      </c>
      <c r="J105" s="706">
        <v>68149</v>
      </c>
      <c r="K105" s="706"/>
      <c r="L105" s="706"/>
      <c r="M105" s="706"/>
      <c r="N105" s="706"/>
      <c r="O105" s="713"/>
    </row>
    <row r="106" spans="1:15">
      <c r="A106" s="711" t="s">
        <v>345</v>
      </c>
      <c r="B106" s="706">
        <v>260</v>
      </c>
      <c r="C106" s="712" t="s">
        <v>74</v>
      </c>
      <c r="D106" s="712" t="s">
        <v>339</v>
      </c>
      <c r="E106" s="706">
        <v>513</v>
      </c>
      <c r="F106" s="712" t="s">
        <v>72</v>
      </c>
      <c r="G106" s="706">
        <v>730</v>
      </c>
      <c r="H106" s="706">
        <v>114</v>
      </c>
      <c r="I106" s="712" t="s">
        <v>348</v>
      </c>
      <c r="J106" s="706">
        <v>588</v>
      </c>
      <c r="K106" s="712" t="s">
        <v>347</v>
      </c>
      <c r="L106" s="712" t="s">
        <v>346</v>
      </c>
      <c r="M106" s="706"/>
      <c r="N106" s="706"/>
      <c r="O106" s="713"/>
    </row>
    <row r="107" spans="1:15">
      <c r="A107" s="711" t="s">
        <v>488</v>
      </c>
      <c r="B107" s="706">
        <v>1017</v>
      </c>
      <c r="C107" s="712" t="s">
        <v>77</v>
      </c>
      <c r="D107" s="712" t="s">
        <v>492</v>
      </c>
      <c r="E107" s="706">
        <v>35844</v>
      </c>
      <c r="F107" s="712" t="s">
        <v>90</v>
      </c>
      <c r="G107" s="706">
        <v>1492</v>
      </c>
      <c r="H107" s="706">
        <v>211</v>
      </c>
      <c r="I107" s="712" t="s">
        <v>491</v>
      </c>
      <c r="J107" s="706">
        <v>647</v>
      </c>
      <c r="K107" s="712" t="s">
        <v>490</v>
      </c>
      <c r="L107" s="712" t="s">
        <v>489</v>
      </c>
      <c r="M107" s="706"/>
      <c r="N107" s="706"/>
      <c r="O107" s="713"/>
    </row>
    <row r="108" spans="1:15">
      <c r="A108" s="711" t="s">
        <v>443</v>
      </c>
      <c r="B108" s="706">
        <v>1598</v>
      </c>
      <c r="C108" s="712" t="s">
        <v>70</v>
      </c>
      <c r="D108" s="712" t="s">
        <v>69</v>
      </c>
      <c r="E108" s="706">
        <v>37088</v>
      </c>
      <c r="F108" s="712" t="s">
        <v>90</v>
      </c>
      <c r="G108" s="706">
        <v>1797</v>
      </c>
      <c r="H108" s="706">
        <v>217</v>
      </c>
      <c r="I108" s="712" t="s">
        <v>444</v>
      </c>
      <c r="J108" s="706"/>
      <c r="K108" s="706"/>
      <c r="L108" s="706"/>
      <c r="M108" s="706"/>
      <c r="N108" s="706"/>
      <c r="O108" s="713"/>
    </row>
    <row r="109" spans="1:15">
      <c r="A109" s="711" t="s">
        <v>229</v>
      </c>
      <c r="B109" s="706">
        <v>221</v>
      </c>
      <c r="C109" s="712" t="s">
        <v>74</v>
      </c>
      <c r="D109" s="712" t="s">
        <v>233</v>
      </c>
      <c r="E109" s="706">
        <v>590</v>
      </c>
      <c r="F109" s="712" t="s">
        <v>90</v>
      </c>
      <c r="G109" s="706">
        <v>1599</v>
      </c>
      <c r="H109" s="706">
        <v>188</v>
      </c>
      <c r="I109" s="712" t="s">
        <v>232</v>
      </c>
      <c r="J109" s="706">
        <v>107812</v>
      </c>
      <c r="K109" s="712" t="s">
        <v>231</v>
      </c>
      <c r="L109" s="712" t="s">
        <v>230</v>
      </c>
      <c r="M109" s="706"/>
      <c r="N109" s="706"/>
      <c r="O109" s="713"/>
    </row>
    <row r="110" spans="1:15">
      <c r="A110" s="711" t="s">
        <v>658</v>
      </c>
      <c r="B110" s="706">
        <v>22</v>
      </c>
      <c r="C110" s="712" t="s">
        <v>74</v>
      </c>
      <c r="D110" s="712" t="s">
        <v>91</v>
      </c>
      <c r="E110" s="706">
        <v>3141</v>
      </c>
      <c r="F110" s="712" t="s">
        <v>72</v>
      </c>
      <c r="G110" s="706">
        <v>721</v>
      </c>
      <c r="H110" s="706">
        <v>118</v>
      </c>
      <c r="I110" s="712" t="s">
        <v>660</v>
      </c>
      <c r="J110" s="706">
        <v>247</v>
      </c>
      <c r="K110" s="706"/>
      <c r="L110" s="712" t="s">
        <v>659</v>
      </c>
      <c r="M110" s="706"/>
      <c r="N110" s="706"/>
      <c r="O110" s="713"/>
    </row>
    <row r="111" spans="1:15">
      <c r="A111" s="711" t="s">
        <v>558</v>
      </c>
      <c r="B111" s="706">
        <v>598</v>
      </c>
      <c r="C111" s="712" t="s">
        <v>394</v>
      </c>
      <c r="D111" s="712" t="s">
        <v>393</v>
      </c>
      <c r="E111" s="706">
        <v>1303</v>
      </c>
      <c r="F111" s="712" t="s">
        <v>90</v>
      </c>
      <c r="G111" s="706">
        <v>1502</v>
      </c>
      <c r="H111" s="706">
        <v>233</v>
      </c>
      <c r="I111" s="712" t="s">
        <v>561</v>
      </c>
      <c r="J111" s="706">
        <v>525</v>
      </c>
      <c r="K111" s="712" t="s">
        <v>560</v>
      </c>
      <c r="L111" s="712" t="s">
        <v>559</v>
      </c>
      <c r="M111" s="706"/>
      <c r="N111" s="706"/>
      <c r="O111" s="713"/>
    </row>
    <row r="112" spans="1:15">
      <c r="A112" s="711" t="s">
        <v>423</v>
      </c>
      <c r="B112" s="706">
        <v>495</v>
      </c>
      <c r="C112" s="712" t="s">
        <v>154</v>
      </c>
      <c r="D112" s="712" t="s">
        <v>191</v>
      </c>
      <c r="E112" s="706">
        <v>15053</v>
      </c>
      <c r="F112" s="712" t="s">
        <v>90</v>
      </c>
      <c r="G112" s="706">
        <v>1843</v>
      </c>
      <c r="H112" s="706">
        <v>319</v>
      </c>
      <c r="I112" s="712" t="s">
        <v>426</v>
      </c>
      <c r="J112" s="706">
        <v>107428</v>
      </c>
      <c r="K112" s="712" t="s">
        <v>425</v>
      </c>
      <c r="L112" s="712" t="s">
        <v>424</v>
      </c>
      <c r="M112" s="706"/>
      <c r="N112" s="706"/>
      <c r="O112" s="713"/>
    </row>
    <row r="113" spans="1:15">
      <c r="A113" s="711" t="s">
        <v>216</v>
      </c>
      <c r="B113" s="706">
        <v>83</v>
      </c>
      <c r="C113" s="712" t="s">
        <v>74</v>
      </c>
      <c r="D113" s="712" t="s">
        <v>80</v>
      </c>
      <c r="E113" s="706">
        <v>64</v>
      </c>
      <c r="F113" s="712" t="s">
        <v>72</v>
      </c>
      <c r="G113" s="706">
        <v>2056</v>
      </c>
      <c r="H113" s="706">
        <v>166</v>
      </c>
      <c r="I113" s="712" t="s">
        <v>219</v>
      </c>
      <c r="J113" s="706">
        <v>69256656140</v>
      </c>
      <c r="K113" s="712" t="s">
        <v>218</v>
      </c>
      <c r="L113" s="712" t="s">
        <v>217</v>
      </c>
      <c r="M113" s="706"/>
      <c r="N113" s="706"/>
      <c r="O113" s="713"/>
    </row>
    <row r="114" spans="1:15">
      <c r="A114" s="711" t="s">
        <v>677</v>
      </c>
      <c r="B114" s="706">
        <v>190</v>
      </c>
      <c r="C114" s="712" t="s">
        <v>74</v>
      </c>
      <c r="D114" s="712" t="s">
        <v>73</v>
      </c>
      <c r="E114" s="706">
        <v>1649</v>
      </c>
      <c r="F114" s="712" t="s">
        <v>72</v>
      </c>
      <c r="G114" s="706">
        <v>1040</v>
      </c>
      <c r="H114" s="706">
        <v>118</v>
      </c>
      <c r="I114" s="712" t="s">
        <v>680</v>
      </c>
      <c r="J114" s="706">
        <v>69710186287</v>
      </c>
      <c r="K114" s="712" t="s">
        <v>679</v>
      </c>
      <c r="L114" s="712" t="s">
        <v>678</v>
      </c>
      <c r="M114" s="706"/>
      <c r="N114" s="706"/>
      <c r="O114" s="713"/>
    </row>
    <row r="115" spans="1:15">
      <c r="A115" s="711" t="s">
        <v>447</v>
      </c>
      <c r="B115" s="706">
        <v>665</v>
      </c>
      <c r="C115" s="712" t="s">
        <v>77</v>
      </c>
      <c r="D115" s="712" t="s">
        <v>158</v>
      </c>
      <c r="E115" s="706">
        <v>32980</v>
      </c>
      <c r="F115" s="712" t="s">
        <v>68</v>
      </c>
      <c r="G115" s="706">
        <v>5684</v>
      </c>
      <c r="H115" s="706">
        <v>331</v>
      </c>
      <c r="I115" s="712" t="s">
        <v>450</v>
      </c>
      <c r="J115" s="706">
        <v>5282844</v>
      </c>
      <c r="K115" s="712" t="s">
        <v>449</v>
      </c>
      <c r="L115" s="712" t="s">
        <v>448</v>
      </c>
      <c r="M115" s="706"/>
      <c r="N115" s="706"/>
      <c r="O115" s="713"/>
    </row>
    <row r="116" spans="1:15">
      <c r="A116" s="711" t="s">
        <v>856</v>
      </c>
      <c r="B116" s="706">
        <v>24</v>
      </c>
      <c r="C116" s="712" t="s">
        <v>74</v>
      </c>
      <c r="D116" s="712" t="s">
        <v>117</v>
      </c>
      <c r="E116" s="706">
        <v>15996</v>
      </c>
      <c r="F116" s="712" t="s">
        <v>90</v>
      </c>
      <c r="G116" s="706">
        <v>1530</v>
      </c>
      <c r="H116" s="706">
        <v>232</v>
      </c>
      <c r="I116" s="712" t="s">
        <v>862</v>
      </c>
      <c r="J116" s="706">
        <v>5960</v>
      </c>
      <c r="K116" s="712" t="s">
        <v>858</v>
      </c>
      <c r="L116" s="712" t="s">
        <v>857</v>
      </c>
      <c r="M116" s="706"/>
      <c r="N116" s="706"/>
      <c r="O116" s="713"/>
    </row>
    <row r="117" spans="1:15">
      <c r="A117" s="711" t="s">
        <v>847</v>
      </c>
      <c r="B117" s="706">
        <v>227</v>
      </c>
      <c r="C117" s="712" t="s">
        <v>74</v>
      </c>
      <c r="D117" s="712" t="s">
        <v>233</v>
      </c>
      <c r="E117" s="706">
        <v>1589</v>
      </c>
      <c r="F117" s="712" t="s">
        <v>68</v>
      </c>
      <c r="G117" s="706">
        <v>1805</v>
      </c>
      <c r="H117" s="706">
        <v>190</v>
      </c>
      <c r="I117" s="712" t="s">
        <v>850</v>
      </c>
      <c r="J117" s="706">
        <v>448580</v>
      </c>
      <c r="K117" s="712" t="s">
        <v>849</v>
      </c>
      <c r="L117" s="712" t="s">
        <v>848</v>
      </c>
      <c r="M117" s="706"/>
      <c r="N117" s="706"/>
      <c r="O117" s="713"/>
    </row>
    <row r="118" spans="1:15">
      <c r="A118" s="711" t="s">
        <v>785</v>
      </c>
      <c r="B118" s="706">
        <v>1005</v>
      </c>
      <c r="C118" s="712" t="s">
        <v>77</v>
      </c>
      <c r="D118" s="712" t="s">
        <v>567</v>
      </c>
      <c r="E118" s="706">
        <v>19503</v>
      </c>
      <c r="F118" s="712" t="s">
        <v>90</v>
      </c>
      <c r="G118" s="706">
        <v>2645</v>
      </c>
      <c r="H118" s="706">
        <v>311</v>
      </c>
      <c r="I118" s="712" t="s">
        <v>1785</v>
      </c>
      <c r="J118" s="706">
        <v>6453725</v>
      </c>
      <c r="K118" s="712" t="s">
        <v>787</v>
      </c>
      <c r="L118" s="712" t="s">
        <v>786</v>
      </c>
      <c r="M118" s="706"/>
      <c r="N118" s="706"/>
      <c r="O118" s="713"/>
    </row>
    <row r="119" spans="1:15">
      <c r="A119" s="711" t="s">
        <v>410</v>
      </c>
      <c r="B119" s="706">
        <v>892</v>
      </c>
      <c r="C119" s="712" t="s">
        <v>77</v>
      </c>
      <c r="D119" s="712" t="s">
        <v>398</v>
      </c>
      <c r="E119" s="706">
        <v>37086</v>
      </c>
      <c r="F119" s="712" t="s">
        <v>90</v>
      </c>
      <c r="G119" s="706">
        <v>1773</v>
      </c>
      <c r="H119" s="706">
        <v>318</v>
      </c>
      <c r="I119" s="712" t="s">
        <v>412</v>
      </c>
      <c r="J119" s="706"/>
      <c r="K119" s="712" t="s">
        <v>411</v>
      </c>
      <c r="L119" s="706"/>
      <c r="M119" s="706"/>
      <c r="N119" s="706"/>
      <c r="O119" s="713"/>
    </row>
    <row r="120" spans="1:15">
      <c r="A120" s="711" t="s">
        <v>788</v>
      </c>
      <c r="B120" s="706">
        <v>252</v>
      </c>
      <c r="C120" s="712" t="s">
        <v>74</v>
      </c>
      <c r="D120" s="712" t="s">
        <v>274</v>
      </c>
      <c r="E120" s="706">
        <v>32306</v>
      </c>
      <c r="F120" s="712" t="s">
        <v>72</v>
      </c>
      <c r="G120" s="706">
        <v>705</v>
      </c>
      <c r="H120" s="706">
        <v>132</v>
      </c>
      <c r="I120" s="712" t="s">
        <v>976</v>
      </c>
      <c r="J120" s="706">
        <v>58106971053</v>
      </c>
      <c r="K120" s="712" t="s">
        <v>790</v>
      </c>
      <c r="L120" s="712" t="s">
        <v>789</v>
      </c>
      <c r="M120" s="706"/>
      <c r="N120" s="706"/>
      <c r="O120" s="713"/>
    </row>
    <row r="121" spans="1:15">
      <c r="A121" s="711" t="s">
        <v>866</v>
      </c>
      <c r="B121" s="706">
        <v>659</v>
      </c>
      <c r="C121" s="712" t="s">
        <v>77</v>
      </c>
      <c r="D121" s="712" t="s">
        <v>158</v>
      </c>
      <c r="E121" s="706">
        <v>1110</v>
      </c>
      <c r="F121" s="712" t="s">
        <v>68</v>
      </c>
      <c r="G121" s="706">
        <v>5525</v>
      </c>
      <c r="H121" s="706">
        <v>303</v>
      </c>
      <c r="I121" s="712" t="s">
        <v>869</v>
      </c>
      <c r="J121" s="706">
        <v>444899</v>
      </c>
      <c r="K121" s="712" t="s">
        <v>868</v>
      </c>
      <c r="L121" s="712" t="s">
        <v>867</v>
      </c>
      <c r="M121" s="706"/>
      <c r="N121" s="706"/>
      <c r="O121" s="713"/>
    </row>
    <row r="122" spans="1:15">
      <c r="A122" s="711" t="s">
        <v>791</v>
      </c>
      <c r="B122" s="706">
        <v>571</v>
      </c>
      <c r="C122" s="712" t="s">
        <v>154</v>
      </c>
      <c r="D122" s="712" t="s">
        <v>170</v>
      </c>
      <c r="E122" s="706">
        <v>18344</v>
      </c>
      <c r="F122" s="712" t="s">
        <v>90</v>
      </c>
      <c r="G122" s="706">
        <v>1668</v>
      </c>
      <c r="H122" s="706">
        <v>306</v>
      </c>
      <c r="I122" s="712" t="s">
        <v>794</v>
      </c>
      <c r="J122" s="706">
        <v>5289590</v>
      </c>
      <c r="K122" s="712" t="s">
        <v>793</v>
      </c>
      <c r="L122" s="712" t="s">
        <v>792</v>
      </c>
      <c r="M122" s="706"/>
      <c r="N122" s="706"/>
      <c r="O122" s="713"/>
    </row>
    <row r="123" spans="1:15">
      <c r="A123" s="711" t="s">
        <v>784</v>
      </c>
      <c r="B123" s="706">
        <v>913</v>
      </c>
      <c r="C123" s="712" t="s">
        <v>77</v>
      </c>
      <c r="D123" s="712" t="s">
        <v>96</v>
      </c>
      <c r="E123" s="706">
        <v>37419</v>
      </c>
      <c r="F123" s="712" t="s">
        <v>68</v>
      </c>
      <c r="G123" s="706">
        <v>6029</v>
      </c>
      <c r="H123" s="706">
        <v>466</v>
      </c>
      <c r="I123" s="706"/>
      <c r="J123" s="706"/>
      <c r="K123" s="706"/>
      <c r="L123" s="706"/>
      <c r="M123" s="706"/>
      <c r="N123" s="706"/>
      <c r="O123" s="713"/>
    </row>
    <row r="124" spans="1:15">
      <c r="A124" s="711" t="s">
        <v>937</v>
      </c>
      <c r="B124" s="706">
        <v>17</v>
      </c>
      <c r="C124" s="712" t="s">
        <v>74</v>
      </c>
      <c r="D124" s="712" t="s">
        <v>91</v>
      </c>
      <c r="E124" s="706">
        <v>1284</v>
      </c>
      <c r="F124" s="712" t="s">
        <v>72</v>
      </c>
      <c r="G124" s="706">
        <v>713</v>
      </c>
      <c r="H124" s="706">
        <v>120</v>
      </c>
      <c r="I124" s="712" t="s">
        <v>941</v>
      </c>
      <c r="J124" s="706">
        <v>69710196288</v>
      </c>
      <c r="K124" s="712" t="s">
        <v>939</v>
      </c>
      <c r="L124" s="712" t="s">
        <v>938</v>
      </c>
      <c r="M124" s="706"/>
      <c r="N124" s="706"/>
      <c r="O124" s="713"/>
    </row>
    <row r="125" spans="1:15">
      <c r="A125" s="711" t="s">
        <v>887</v>
      </c>
      <c r="B125" s="706">
        <v>246</v>
      </c>
      <c r="C125" s="712" t="s">
        <v>74</v>
      </c>
      <c r="D125" s="712" t="s">
        <v>274</v>
      </c>
      <c r="E125" s="706">
        <v>1898</v>
      </c>
      <c r="F125" s="712" t="s">
        <v>72</v>
      </c>
      <c r="G125" s="706">
        <v>796</v>
      </c>
      <c r="H125" s="706">
        <v>116</v>
      </c>
      <c r="I125" s="712" t="s">
        <v>974</v>
      </c>
      <c r="J125" s="714">
        <v>1457430000000</v>
      </c>
      <c r="K125" s="712" t="s">
        <v>889</v>
      </c>
      <c r="L125" s="712" t="s">
        <v>888</v>
      </c>
      <c r="M125" s="706"/>
      <c r="N125" s="706"/>
      <c r="O125" s="713"/>
    </row>
    <row r="126" spans="1:15">
      <c r="A126" s="711" t="s">
        <v>883</v>
      </c>
      <c r="B126" s="706">
        <v>280</v>
      </c>
      <c r="C126" s="712" t="s">
        <v>74</v>
      </c>
      <c r="D126" s="712" t="s">
        <v>521</v>
      </c>
      <c r="E126" s="706">
        <v>2127</v>
      </c>
      <c r="F126" s="712" t="s">
        <v>72</v>
      </c>
      <c r="G126" s="706">
        <v>1274</v>
      </c>
      <c r="H126" s="706">
        <v>308</v>
      </c>
      <c r="I126" s="712" t="s">
        <v>886</v>
      </c>
      <c r="J126" s="706">
        <v>124886</v>
      </c>
      <c r="K126" s="712" t="s">
        <v>885</v>
      </c>
      <c r="L126" s="712" t="s">
        <v>884</v>
      </c>
      <c r="M126" s="706"/>
      <c r="N126" s="706"/>
      <c r="O126" s="713"/>
    </row>
    <row r="127" spans="1:15">
      <c r="A127" s="711" t="s">
        <v>772</v>
      </c>
      <c r="B127" s="706">
        <v>266</v>
      </c>
      <c r="C127" s="712" t="s">
        <v>74</v>
      </c>
      <c r="D127" s="712" t="s">
        <v>88</v>
      </c>
      <c r="E127" s="706">
        <v>1419</v>
      </c>
      <c r="F127" s="712" t="s">
        <v>72</v>
      </c>
      <c r="G127" s="706">
        <v>2427</v>
      </c>
      <c r="H127" s="706">
        <v>298</v>
      </c>
      <c r="I127" s="712" t="s">
        <v>775</v>
      </c>
      <c r="J127" s="706">
        <v>439176</v>
      </c>
      <c r="K127" s="712" t="s">
        <v>774</v>
      </c>
      <c r="L127" s="712" t="s">
        <v>773</v>
      </c>
      <c r="M127" s="706"/>
      <c r="N127" s="706"/>
      <c r="O127" s="713"/>
    </row>
    <row r="128" spans="1:15">
      <c r="A128" s="711" t="s">
        <v>562</v>
      </c>
      <c r="B128" s="706">
        <v>1105</v>
      </c>
      <c r="C128" s="712" t="s">
        <v>132</v>
      </c>
      <c r="D128" s="712" t="s">
        <v>141</v>
      </c>
      <c r="E128" s="706">
        <v>554</v>
      </c>
      <c r="F128" s="712" t="s">
        <v>90</v>
      </c>
      <c r="G128" s="706">
        <v>1804</v>
      </c>
      <c r="H128" s="706">
        <v>264</v>
      </c>
      <c r="I128" s="712" t="s">
        <v>565</v>
      </c>
      <c r="J128" s="706">
        <v>190</v>
      </c>
      <c r="K128" s="712" t="s">
        <v>564</v>
      </c>
      <c r="L128" s="712" t="s">
        <v>563</v>
      </c>
      <c r="M128" s="706"/>
      <c r="N128" s="706"/>
      <c r="O128" s="713"/>
    </row>
    <row r="129" spans="1:15">
      <c r="A129" s="711" t="s">
        <v>125</v>
      </c>
      <c r="B129" s="706">
        <v>325</v>
      </c>
      <c r="C129" s="712" t="s">
        <v>94</v>
      </c>
      <c r="D129" s="712" t="s">
        <v>93</v>
      </c>
      <c r="E129" s="706">
        <v>22175</v>
      </c>
      <c r="F129" s="712" t="s">
        <v>72</v>
      </c>
      <c r="G129" s="706">
        <v>2538</v>
      </c>
      <c r="H129" s="706">
        <v>281</v>
      </c>
      <c r="I129" s="712" t="s">
        <v>127</v>
      </c>
      <c r="J129" s="706">
        <v>93078</v>
      </c>
      <c r="K129" s="706"/>
      <c r="L129" s="712" t="s">
        <v>126</v>
      </c>
      <c r="M129" s="706"/>
      <c r="N129" s="706"/>
      <c r="O129" s="713"/>
    </row>
    <row r="130" spans="1:15">
      <c r="A130" s="711" t="s">
        <v>430</v>
      </c>
      <c r="B130" s="706">
        <v>74</v>
      </c>
      <c r="C130" s="712" t="s">
        <v>74</v>
      </c>
      <c r="D130" s="712" t="s">
        <v>327</v>
      </c>
      <c r="E130" s="706">
        <v>1444</v>
      </c>
      <c r="F130" s="712" t="s">
        <v>72</v>
      </c>
      <c r="G130" s="706">
        <v>1120</v>
      </c>
      <c r="H130" s="706">
        <v>130</v>
      </c>
      <c r="I130" s="712" t="s">
        <v>433</v>
      </c>
      <c r="J130" s="706">
        <v>849</v>
      </c>
      <c r="K130" s="712" t="s">
        <v>432</v>
      </c>
      <c r="L130" s="712" t="s">
        <v>431</v>
      </c>
      <c r="M130" s="706"/>
      <c r="N130" s="706"/>
      <c r="O130" s="713"/>
    </row>
    <row r="131" spans="1:15">
      <c r="A131" s="711" t="s">
        <v>622</v>
      </c>
      <c r="B131" s="706">
        <v>886</v>
      </c>
      <c r="C131" s="712" t="s">
        <v>77</v>
      </c>
      <c r="D131" s="712" t="s">
        <v>204</v>
      </c>
      <c r="E131" s="706">
        <v>34418</v>
      </c>
      <c r="F131" s="712" t="s">
        <v>72</v>
      </c>
      <c r="G131" s="706">
        <v>777</v>
      </c>
      <c r="H131" s="706">
        <v>489</v>
      </c>
      <c r="I131" s="712" t="s">
        <v>623</v>
      </c>
      <c r="J131" s="706"/>
      <c r="K131" s="706"/>
      <c r="L131" s="706"/>
      <c r="M131" s="706"/>
      <c r="N131" s="706"/>
      <c r="O131" s="713"/>
    </row>
    <row r="132" spans="1:15">
      <c r="A132" s="711" t="s">
        <v>137</v>
      </c>
      <c r="B132" s="706">
        <v>1113</v>
      </c>
      <c r="C132" s="712" t="s">
        <v>132</v>
      </c>
      <c r="D132" s="712" t="s">
        <v>141</v>
      </c>
      <c r="E132" s="706">
        <v>35142</v>
      </c>
      <c r="F132" s="712" t="s">
        <v>72</v>
      </c>
      <c r="G132" s="706">
        <v>1451</v>
      </c>
      <c r="H132" s="706">
        <v>348</v>
      </c>
      <c r="I132" s="712" t="s">
        <v>140</v>
      </c>
      <c r="J132" s="706">
        <v>15938966</v>
      </c>
      <c r="K132" s="712" t="s">
        <v>139</v>
      </c>
      <c r="L132" s="712" t="s">
        <v>138</v>
      </c>
      <c r="M132" s="706"/>
      <c r="N132" s="706"/>
      <c r="O132" s="713"/>
    </row>
    <row r="133" spans="1:15">
      <c r="A133" s="711" t="s">
        <v>917</v>
      </c>
      <c r="B133" s="706">
        <v>819</v>
      </c>
      <c r="C133" s="712" t="s">
        <v>77</v>
      </c>
      <c r="D133" s="712" t="s">
        <v>120</v>
      </c>
      <c r="E133" s="706">
        <v>36747</v>
      </c>
      <c r="F133" s="712" t="s">
        <v>72</v>
      </c>
      <c r="G133" s="706">
        <v>759</v>
      </c>
      <c r="H133" s="706">
        <v>146</v>
      </c>
      <c r="I133" s="712" t="s">
        <v>940</v>
      </c>
      <c r="J133" s="706">
        <v>725</v>
      </c>
      <c r="K133" s="712" t="s">
        <v>919</v>
      </c>
      <c r="L133" s="712" t="s">
        <v>918</v>
      </c>
      <c r="M133" s="706"/>
      <c r="N133" s="706"/>
      <c r="O133" s="713"/>
    </row>
    <row r="134" spans="1:15">
      <c r="A134" s="711" t="s">
        <v>776</v>
      </c>
      <c r="B134" s="706">
        <v>956</v>
      </c>
      <c r="C134" s="712" t="s">
        <v>77</v>
      </c>
      <c r="D134" s="712" t="s">
        <v>96</v>
      </c>
      <c r="E134" s="706">
        <v>36602</v>
      </c>
      <c r="F134" s="712" t="s">
        <v>68</v>
      </c>
      <c r="G134" s="706">
        <v>5577</v>
      </c>
      <c r="H134" s="706">
        <v>597</v>
      </c>
      <c r="I134" s="706"/>
      <c r="J134" s="706"/>
      <c r="K134" s="706"/>
      <c r="L134" s="706"/>
      <c r="M134" s="706"/>
      <c r="N134" s="706"/>
      <c r="O134" s="713"/>
    </row>
    <row r="135" spans="1:15">
      <c r="A135" s="711" t="s">
        <v>207</v>
      </c>
      <c r="B135" s="706">
        <v>275</v>
      </c>
      <c r="C135" s="712" t="s">
        <v>74</v>
      </c>
      <c r="D135" s="712" t="s">
        <v>211</v>
      </c>
      <c r="E135" s="706">
        <v>15681</v>
      </c>
      <c r="F135" s="712" t="s">
        <v>72</v>
      </c>
      <c r="G135" s="706">
        <v>1085</v>
      </c>
      <c r="H135" s="706">
        <v>146</v>
      </c>
      <c r="I135" s="712" t="s">
        <v>210</v>
      </c>
      <c r="J135" s="706">
        <v>500</v>
      </c>
      <c r="K135" s="712" t="s">
        <v>209</v>
      </c>
      <c r="L135" s="712" t="s">
        <v>208</v>
      </c>
      <c r="M135" s="706"/>
      <c r="N135" s="706"/>
      <c r="O135" s="713"/>
    </row>
    <row r="136" spans="1:15">
      <c r="A136" s="711" t="s">
        <v>722</v>
      </c>
      <c r="B136" s="706">
        <v>612</v>
      </c>
      <c r="C136" s="712" t="s">
        <v>77</v>
      </c>
      <c r="D136" s="712" t="s">
        <v>163</v>
      </c>
      <c r="E136" s="706">
        <v>37478</v>
      </c>
      <c r="F136" s="712" t="s">
        <v>68</v>
      </c>
      <c r="G136" s="706">
        <v>5625</v>
      </c>
      <c r="H136" s="706">
        <v>329</v>
      </c>
      <c r="I136" s="712" t="s">
        <v>725</v>
      </c>
      <c r="J136" s="706">
        <v>6441454</v>
      </c>
      <c r="K136" s="712" t="s">
        <v>724</v>
      </c>
      <c r="L136" s="712" t="s">
        <v>723</v>
      </c>
      <c r="M136" s="706"/>
      <c r="N136" s="706"/>
      <c r="O136" s="713"/>
    </row>
    <row r="137" spans="1:15">
      <c r="A137" s="711" t="s">
        <v>287</v>
      </c>
      <c r="B137" s="706">
        <v>1112</v>
      </c>
      <c r="C137" s="712" t="s">
        <v>132</v>
      </c>
      <c r="D137" s="712" t="s">
        <v>141</v>
      </c>
      <c r="E137" s="706">
        <v>36815</v>
      </c>
      <c r="F137" s="712" t="s">
        <v>72</v>
      </c>
      <c r="G137" s="706">
        <v>1625</v>
      </c>
      <c r="H137" s="706">
        <v>348</v>
      </c>
      <c r="I137" s="712" t="s">
        <v>290</v>
      </c>
      <c r="J137" s="706"/>
      <c r="K137" s="712" t="s">
        <v>289</v>
      </c>
      <c r="L137" s="712" t="s">
        <v>288</v>
      </c>
      <c r="M137" s="706"/>
      <c r="N137" s="706"/>
      <c r="O137" s="713"/>
    </row>
    <row r="138" spans="1:15">
      <c r="A138" s="711" t="s">
        <v>863</v>
      </c>
      <c r="B138" s="706">
        <v>480</v>
      </c>
      <c r="C138" s="712" t="s">
        <v>154</v>
      </c>
      <c r="D138" s="712" t="s">
        <v>191</v>
      </c>
      <c r="E138" s="706">
        <v>39795</v>
      </c>
      <c r="F138" s="712" t="s">
        <v>90</v>
      </c>
      <c r="G138" s="706">
        <v>2072</v>
      </c>
      <c r="H138" s="706">
        <v>285</v>
      </c>
      <c r="I138" s="712" t="s">
        <v>928</v>
      </c>
      <c r="J138" s="706"/>
      <c r="K138" s="712" t="s">
        <v>865</v>
      </c>
      <c r="L138" s="712" t="s">
        <v>864</v>
      </c>
      <c r="M138" s="706"/>
      <c r="N138" s="706"/>
      <c r="O138" s="713"/>
    </row>
    <row r="139" spans="1:15">
      <c r="A139" s="711" t="s">
        <v>852</v>
      </c>
      <c r="B139" s="706">
        <v>27</v>
      </c>
      <c r="C139" s="712" t="s">
        <v>74</v>
      </c>
      <c r="D139" s="712" t="s">
        <v>117</v>
      </c>
      <c r="E139" s="706">
        <v>1126</v>
      </c>
      <c r="F139" s="712" t="s">
        <v>90</v>
      </c>
      <c r="G139" s="706">
        <v>1148</v>
      </c>
      <c r="H139" s="706">
        <v>116</v>
      </c>
      <c r="I139" s="712" t="s">
        <v>855</v>
      </c>
      <c r="J139" s="706">
        <v>59507311724</v>
      </c>
      <c r="K139" s="712" t="s">
        <v>854</v>
      </c>
      <c r="L139" s="712" t="s">
        <v>853</v>
      </c>
      <c r="M139" s="706"/>
      <c r="N139" s="706"/>
      <c r="O139" s="713"/>
    </row>
    <row r="140" spans="1:15">
      <c r="A140" s="711" t="s">
        <v>762</v>
      </c>
      <c r="B140" s="706">
        <v>1</v>
      </c>
      <c r="C140" s="712" t="s">
        <v>74</v>
      </c>
      <c r="D140" s="712" t="s">
        <v>91</v>
      </c>
      <c r="E140" s="706">
        <v>11777</v>
      </c>
      <c r="F140" s="712" t="s">
        <v>90</v>
      </c>
      <c r="G140" s="706">
        <v>1166</v>
      </c>
      <c r="H140" s="706">
        <v>102</v>
      </c>
      <c r="I140" s="712" t="s">
        <v>981</v>
      </c>
      <c r="J140" s="706">
        <v>5257127750</v>
      </c>
      <c r="K140" s="712" t="s">
        <v>764</v>
      </c>
      <c r="L140" s="712" t="s">
        <v>763</v>
      </c>
      <c r="M140" s="706"/>
      <c r="N140" s="706"/>
      <c r="O140" s="713"/>
    </row>
    <row r="141" spans="1:15">
      <c r="A141" s="711" t="s">
        <v>903</v>
      </c>
      <c r="B141" s="706">
        <v>883</v>
      </c>
      <c r="C141" s="712" t="s">
        <v>77</v>
      </c>
      <c r="D141" s="712" t="s">
        <v>204</v>
      </c>
      <c r="E141" s="706">
        <v>15990</v>
      </c>
      <c r="F141" s="712" t="s">
        <v>72</v>
      </c>
      <c r="G141" s="706">
        <v>694</v>
      </c>
      <c r="H141" s="706">
        <v>258</v>
      </c>
      <c r="I141" s="712" t="s">
        <v>978</v>
      </c>
      <c r="J141" s="706">
        <v>657272</v>
      </c>
      <c r="K141" s="712" t="s">
        <v>905</v>
      </c>
      <c r="L141" s="712" t="s">
        <v>904</v>
      </c>
      <c r="M141" s="706"/>
      <c r="N141" s="706"/>
      <c r="O141" s="713"/>
    </row>
    <row r="142" spans="1:15">
      <c r="A142" s="711" t="s">
        <v>880</v>
      </c>
      <c r="B142" s="706">
        <v>48</v>
      </c>
      <c r="C142" s="712" t="s">
        <v>74</v>
      </c>
      <c r="D142" s="712" t="s">
        <v>826</v>
      </c>
      <c r="E142" s="706">
        <v>35665</v>
      </c>
      <c r="F142" s="712" t="s">
        <v>72</v>
      </c>
      <c r="G142" s="706">
        <v>1563</v>
      </c>
      <c r="H142" s="706">
        <v>305</v>
      </c>
      <c r="I142" s="712" t="s">
        <v>936</v>
      </c>
      <c r="J142" s="706">
        <v>5255</v>
      </c>
      <c r="K142" s="712" t="s">
        <v>882</v>
      </c>
      <c r="L142" s="712" t="s">
        <v>881</v>
      </c>
      <c r="M142" s="706"/>
      <c r="N142" s="706"/>
      <c r="O142" s="713"/>
    </row>
    <row r="143" spans="1:15">
      <c r="A143" s="711" t="s">
        <v>827</v>
      </c>
      <c r="B143" s="706">
        <v>39</v>
      </c>
      <c r="C143" s="712" t="s">
        <v>74</v>
      </c>
      <c r="D143" s="712" t="s">
        <v>826</v>
      </c>
      <c r="E143" s="706">
        <v>57</v>
      </c>
      <c r="F143" s="712" t="s">
        <v>72</v>
      </c>
      <c r="G143" s="706">
        <v>700</v>
      </c>
      <c r="H143" s="706">
        <v>148</v>
      </c>
      <c r="I143" s="712" t="s">
        <v>979</v>
      </c>
      <c r="J143" s="706">
        <v>611</v>
      </c>
      <c r="K143" s="712" t="s">
        <v>829</v>
      </c>
      <c r="L143" s="712" t="s">
        <v>828</v>
      </c>
      <c r="M143" s="706"/>
      <c r="N143" s="706"/>
      <c r="O143" s="713"/>
    </row>
    <row r="144" spans="1:15">
      <c r="A144" s="711" t="s">
        <v>768</v>
      </c>
      <c r="B144" s="706">
        <v>951</v>
      </c>
      <c r="C144" s="712" t="s">
        <v>77</v>
      </c>
      <c r="D144" s="712" t="s">
        <v>96</v>
      </c>
      <c r="E144" s="706">
        <v>35305</v>
      </c>
      <c r="F144" s="712" t="s">
        <v>68</v>
      </c>
      <c r="G144" s="706">
        <v>5573</v>
      </c>
      <c r="H144" s="706">
        <v>571</v>
      </c>
      <c r="I144" s="706"/>
      <c r="J144" s="706"/>
      <c r="K144" s="706"/>
      <c r="L144" s="706"/>
      <c r="M144" s="706"/>
      <c r="N144" s="706"/>
      <c r="O144" s="713"/>
    </row>
    <row r="145" spans="1:15">
      <c r="A145" s="711" t="s">
        <v>834</v>
      </c>
      <c r="B145" s="706">
        <v>247</v>
      </c>
      <c r="C145" s="712" t="s">
        <v>74</v>
      </c>
      <c r="D145" s="712" t="s">
        <v>274</v>
      </c>
      <c r="E145" s="706">
        <v>18319</v>
      </c>
      <c r="F145" s="712" t="s">
        <v>90</v>
      </c>
      <c r="G145" s="706">
        <v>1621</v>
      </c>
      <c r="H145" s="706">
        <v>174</v>
      </c>
      <c r="I145" s="712" t="s">
        <v>973</v>
      </c>
      <c r="J145" s="706">
        <v>6992101138</v>
      </c>
      <c r="K145" s="712" t="s">
        <v>836</v>
      </c>
      <c r="L145" s="712" t="s">
        <v>835</v>
      </c>
      <c r="M145" s="706"/>
      <c r="N145" s="706"/>
      <c r="O145" s="713"/>
    </row>
    <row r="146" spans="1:15">
      <c r="A146" s="711" t="s">
        <v>771</v>
      </c>
      <c r="B146" s="706">
        <v>954</v>
      </c>
      <c r="C146" s="712" t="s">
        <v>77</v>
      </c>
      <c r="D146" s="712" t="s">
        <v>96</v>
      </c>
      <c r="E146" s="706">
        <v>19324</v>
      </c>
      <c r="F146" s="712" t="s">
        <v>68</v>
      </c>
      <c r="G146" s="706">
        <v>5800</v>
      </c>
      <c r="H146" s="706">
        <v>599</v>
      </c>
      <c r="I146" s="706"/>
      <c r="J146" s="706"/>
      <c r="K146" s="706"/>
      <c r="L146" s="706"/>
      <c r="M146" s="706"/>
      <c r="N146" s="706"/>
      <c r="O146" s="713"/>
    </row>
    <row r="147" spans="1:15">
      <c r="A147" s="711" t="s">
        <v>844</v>
      </c>
      <c r="B147" s="706">
        <v>2</v>
      </c>
      <c r="C147" s="712" t="s">
        <v>74</v>
      </c>
      <c r="D147" s="712" t="s">
        <v>91</v>
      </c>
      <c r="E147" s="706">
        <v>1516</v>
      </c>
      <c r="F147" s="712" t="s">
        <v>90</v>
      </c>
      <c r="G147" s="706">
        <v>1183</v>
      </c>
      <c r="H147" s="706">
        <v>116</v>
      </c>
      <c r="I147" s="712" t="s">
        <v>953</v>
      </c>
      <c r="J147" s="706">
        <v>10887311726</v>
      </c>
      <c r="K147" s="712" t="s">
        <v>846</v>
      </c>
      <c r="L147" s="712" t="s">
        <v>845</v>
      </c>
      <c r="M147" s="706"/>
      <c r="N147" s="706"/>
      <c r="O147" s="713"/>
    </row>
    <row r="148" spans="1:15">
      <c r="A148" s="711" t="s">
        <v>874</v>
      </c>
      <c r="B148" s="706">
        <v>548</v>
      </c>
      <c r="C148" s="712" t="s">
        <v>154</v>
      </c>
      <c r="D148" s="712" t="s">
        <v>170</v>
      </c>
      <c r="E148" s="706">
        <v>15772</v>
      </c>
      <c r="F148" s="712" t="s">
        <v>90</v>
      </c>
      <c r="G148" s="706">
        <v>1692</v>
      </c>
      <c r="H148" s="706">
        <v>217</v>
      </c>
      <c r="I148" s="712" t="s">
        <v>890</v>
      </c>
      <c r="J148" s="706"/>
      <c r="K148" s="712" t="s">
        <v>477</v>
      </c>
      <c r="L148" s="712" t="s">
        <v>875</v>
      </c>
      <c r="M148" s="706"/>
      <c r="N148" s="706"/>
      <c r="O148" s="713"/>
    </row>
    <row r="149" spans="1:15">
      <c r="A149" s="711" t="s">
        <v>743</v>
      </c>
      <c r="B149" s="706">
        <v>1020</v>
      </c>
      <c r="C149" s="712" t="s">
        <v>77</v>
      </c>
      <c r="D149" s="712" t="s">
        <v>572</v>
      </c>
      <c r="E149" s="706">
        <v>63</v>
      </c>
      <c r="F149" s="712" t="s">
        <v>90</v>
      </c>
      <c r="G149" s="706">
        <v>2317</v>
      </c>
      <c r="H149" s="706">
        <v>329</v>
      </c>
      <c r="I149" s="712" t="s">
        <v>746</v>
      </c>
      <c r="J149" s="706">
        <v>6432564</v>
      </c>
      <c r="K149" s="712" t="s">
        <v>745</v>
      </c>
      <c r="L149" s="712" t="s">
        <v>744</v>
      </c>
      <c r="M149" s="706"/>
      <c r="N149" s="706"/>
      <c r="O149" s="713"/>
    </row>
    <row r="150" spans="1:15">
      <c r="A150" s="711" t="s">
        <v>805</v>
      </c>
      <c r="B150" s="706">
        <v>917</v>
      </c>
      <c r="C150" s="712" t="s">
        <v>77</v>
      </c>
      <c r="D150" s="712" t="s">
        <v>96</v>
      </c>
      <c r="E150" s="706">
        <v>32635</v>
      </c>
      <c r="F150" s="712" t="s">
        <v>68</v>
      </c>
      <c r="G150" s="706">
        <v>5725</v>
      </c>
      <c r="H150" s="706">
        <v>476</v>
      </c>
      <c r="I150" s="706"/>
      <c r="J150" s="706"/>
      <c r="K150" s="706"/>
      <c r="L150" s="712" t="s">
        <v>806</v>
      </c>
      <c r="M150" s="706"/>
      <c r="N150" s="706"/>
      <c r="O150" s="713"/>
    </row>
    <row r="151" spans="1:15">
      <c r="A151" s="711" t="s">
        <v>800</v>
      </c>
      <c r="B151" s="706">
        <v>964</v>
      </c>
      <c r="C151" s="712" t="s">
        <v>77</v>
      </c>
      <c r="D151" s="712" t="s">
        <v>96</v>
      </c>
      <c r="E151" s="706">
        <v>39270</v>
      </c>
      <c r="F151" s="712" t="s">
        <v>68</v>
      </c>
      <c r="G151" s="706">
        <v>6153</v>
      </c>
      <c r="H151" s="706">
        <v>436</v>
      </c>
      <c r="I151" s="706"/>
      <c r="J151" s="706"/>
      <c r="K151" s="706"/>
      <c r="L151" s="706"/>
      <c r="M151" s="706"/>
      <c r="N151" s="706"/>
      <c r="O151" s="713"/>
    </row>
    <row r="152" spans="1:15">
      <c r="A152" s="711" t="s">
        <v>783</v>
      </c>
      <c r="B152" s="706">
        <v>918</v>
      </c>
      <c r="C152" s="712" t="s">
        <v>77</v>
      </c>
      <c r="D152" s="712" t="s">
        <v>96</v>
      </c>
      <c r="E152" s="706">
        <v>36593</v>
      </c>
      <c r="F152" s="712" t="s">
        <v>68</v>
      </c>
      <c r="G152" s="706">
        <v>5650</v>
      </c>
      <c r="H152" s="706">
        <v>476</v>
      </c>
      <c r="I152" s="706"/>
      <c r="J152" s="706"/>
      <c r="K152" s="706"/>
      <c r="L152" s="706"/>
      <c r="M152" s="706"/>
      <c r="N152" s="706"/>
      <c r="O152" s="713"/>
    </row>
    <row r="153" spans="1:15">
      <c r="A153" s="711" t="s">
        <v>820</v>
      </c>
      <c r="B153" s="706">
        <v>915</v>
      </c>
      <c r="C153" s="712" t="s">
        <v>77</v>
      </c>
      <c r="D153" s="712" t="s">
        <v>96</v>
      </c>
      <c r="E153" s="706">
        <v>35628</v>
      </c>
      <c r="F153" s="712" t="s">
        <v>68</v>
      </c>
      <c r="G153" s="706">
        <v>5928</v>
      </c>
      <c r="H153" s="706">
        <v>478</v>
      </c>
      <c r="I153" s="706"/>
      <c r="J153" s="706">
        <v>9547071</v>
      </c>
      <c r="K153" s="706"/>
      <c r="L153" s="712" t="s">
        <v>821</v>
      </c>
      <c r="M153" s="706"/>
      <c r="N153" s="706"/>
      <c r="O153" s="713"/>
    </row>
    <row r="154" spans="1:15">
      <c r="A154" s="711" t="s">
        <v>837</v>
      </c>
      <c r="B154" s="706">
        <v>285</v>
      </c>
      <c r="C154" s="712" t="s">
        <v>74</v>
      </c>
      <c r="D154" s="712" t="s">
        <v>521</v>
      </c>
      <c r="E154" s="706">
        <v>34592</v>
      </c>
      <c r="F154" s="712" t="s">
        <v>72</v>
      </c>
      <c r="G154" s="706">
        <v>1457</v>
      </c>
      <c r="H154" s="706">
        <v>290</v>
      </c>
      <c r="I154" s="712" t="s">
        <v>839</v>
      </c>
      <c r="J154" s="706">
        <v>9817431</v>
      </c>
      <c r="K154" s="706"/>
      <c r="L154" s="712" t="s">
        <v>838</v>
      </c>
      <c r="M154" s="706"/>
      <c r="N154" s="706"/>
      <c r="O154" s="713"/>
    </row>
    <row r="155" spans="1:15">
      <c r="A155" s="711" t="s">
        <v>735</v>
      </c>
      <c r="B155" s="706">
        <v>263</v>
      </c>
      <c r="C155" s="712" t="s">
        <v>74</v>
      </c>
      <c r="D155" s="712" t="s">
        <v>739</v>
      </c>
      <c r="E155" s="706">
        <v>1577</v>
      </c>
      <c r="F155" s="712" t="s">
        <v>90</v>
      </c>
      <c r="G155" s="706">
        <v>1216</v>
      </c>
      <c r="H155" s="706">
        <v>130</v>
      </c>
      <c r="I155" s="712" t="s">
        <v>738</v>
      </c>
      <c r="J155" s="714">
        <v>4396920000000</v>
      </c>
      <c r="K155" s="712" t="s">
        <v>737</v>
      </c>
      <c r="L155" s="712" t="s">
        <v>736</v>
      </c>
      <c r="M155" s="706"/>
      <c r="N155" s="706"/>
      <c r="O155" s="713"/>
    </row>
    <row r="156" spans="1:15">
      <c r="A156" s="711" t="s">
        <v>541</v>
      </c>
      <c r="B156" s="706">
        <v>181</v>
      </c>
      <c r="C156" s="712" t="s">
        <v>74</v>
      </c>
      <c r="D156" s="712" t="s">
        <v>73</v>
      </c>
      <c r="E156" s="706">
        <v>60</v>
      </c>
      <c r="F156" s="712" t="s">
        <v>72</v>
      </c>
      <c r="G156" s="706">
        <v>1674</v>
      </c>
      <c r="H156" s="706">
        <v>132</v>
      </c>
      <c r="I156" s="712" t="s">
        <v>544</v>
      </c>
      <c r="J156" s="706">
        <v>70457986106</v>
      </c>
      <c r="K156" s="712" t="s">
        <v>543</v>
      </c>
      <c r="L156" s="712" t="s">
        <v>542</v>
      </c>
      <c r="M156" s="706"/>
      <c r="N156" s="706"/>
      <c r="O156" s="713"/>
    </row>
    <row r="157" spans="1:15">
      <c r="A157" s="711" t="s">
        <v>709</v>
      </c>
      <c r="B157" s="706">
        <v>1198</v>
      </c>
      <c r="C157" s="712" t="s">
        <v>112</v>
      </c>
      <c r="D157" s="712" t="s">
        <v>111</v>
      </c>
      <c r="E157" s="706">
        <v>1659</v>
      </c>
      <c r="F157" s="712" t="s">
        <v>90</v>
      </c>
      <c r="G157" s="706">
        <v>1800</v>
      </c>
      <c r="H157" s="706">
        <v>245</v>
      </c>
      <c r="I157" s="712" t="s">
        <v>712</v>
      </c>
      <c r="J157" s="706">
        <v>835</v>
      </c>
      <c r="K157" s="712" t="s">
        <v>711</v>
      </c>
      <c r="L157" s="712" t="s">
        <v>710</v>
      </c>
      <c r="M157" s="706"/>
      <c r="N157" s="706"/>
      <c r="O157" s="713"/>
    </row>
    <row r="158" spans="1:15">
      <c r="A158" s="711" t="s">
        <v>747</v>
      </c>
      <c r="B158" s="706">
        <v>180</v>
      </c>
      <c r="C158" s="712" t="s">
        <v>74</v>
      </c>
      <c r="D158" s="712" t="s">
        <v>73</v>
      </c>
      <c r="E158" s="706">
        <v>1125</v>
      </c>
      <c r="F158" s="712" t="s">
        <v>72</v>
      </c>
      <c r="G158" s="706">
        <v>1614</v>
      </c>
      <c r="H158" s="706">
        <v>132</v>
      </c>
      <c r="I158" s="712" t="s">
        <v>750</v>
      </c>
      <c r="J158" s="706">
        <v>791</v>
      </c>
      <c r="K158" s="712" t="s">
        <v>749</v>
      </c>
      <c r="L158" s="712" t="s">
        <v>748</v>
      </c>
      <c r="M158" s="706"/>
      <c r="N158" s="706"/>
      <c r="O158" s="713"/>
    </row>
    <row r="159" spans="1:15">
      <c r="A159" s="711" t="s">
        <v>685</v>
      </c>
      <c r="B159" s="706">
        <v>1024</v>
      </c>
      <c r="C159" s="712" t="s">
        <v>77</v>
      </c>
      <c r="D159" s="712" t="s">
        <v>572</v>
      </c>
      <c r="E159" s="706">
        <v>35092</v>
      </c>
      <c r="F159" s="712" t="s">
        <v>90</v>
      </c>
      <c r="G159" s="706">
        <v>2340</v>
      </c>
      <c r="H159" s="706">
        <v>456</v>
      </c>
      <c r="I159" s="712" t="s">
        <v>688</v>
      </c>
      <c r="J159" s="706">
        <v>473141</v>
      </c>
      <c r="K159" s="712" t="s">
        <v>687</v>
      </c>
      <c r="L159" s="712" t="s">
        <v>686</v>
      </c>
      <c r="M159" s="706"/>
      <c r="N159" s="706"/>
      <c r="O159" s="713"/>
    </row>
    <row r="160" spans="1:15">
      <c r="A160" s="711" t="s">
        <v>647</v>
      </c>
      <c r="B160" s="706">
        <v>919</v>
      </c>
      <c r="C160" s="712" t="s">
        <v>77</v>
      </c>
      <c r="D160" s="712" t="s">
        <v>96</v>
      </c>
      <c r="E160" s="706">
        <v>35186</v>
      </c>
      <c r="F160" s="712" t="s">
        <v>68</v>
      </c>
      <c r="G160" s="706">
        <v>5731</v>
      </c>
      <c r="H160" s="706">
        <v>500</v>
      </c>
      <c r="I160" s="706"/>
      <c r="J160" s="706"/>
      <c r="K160" s="706"/>
      <c r="L160" s="712" t="s">
        <v>648</v>
      </c>
      <c r="M160" s="706"/>
      <c r="N160" s="706"/>
      <c r="O160" s="713"/>
    </row>
    <row r="161" spans="1:15">
      <c r="A161" s="711" t="s">
        <v>781</v>
      </c>
      <c r="B161" s="706">
        <v>909</v>
      </c>
      <c r="C161" s="712" t="s">
        <v>77</v>
      </c>
      <c r="D161" s="712" t="s">
        <v>96</v>
      </c>
      <c r="E161" s="706">
        <v>35631</v>
      </c>
      <c r="F161" s="712" t="s">
        <v>68</v>
      </c>
      <c r="G161" s="706">
        <v>5940</v>
      </c>
      <c r="H161" s="706">
        <v>452</v>
      </c>
      <c r="I161" s="706"/>
      <c r="J161" s="706">
        <v>9547069</v>
      </c>
      <c r="K161" s="706"/>
      <c r="L161" s="712" t="s">
        <v>782</v>
      </c>
      <c r="M161" s="706"/>
      <c r="N161" s="706"/>
      <c r="O161" s="713"/>
    </row>
    <row r="162" spans="1:15">
      <c r="A162" s="711" t="s">
        <v>795</v>
      </c>
      <c r="B162" s="706">
        <v>911</v>
      </c>
      <c r="C162" s="712" t="s">
        <v>77</v>
      </c>
      <c r="D162" s="712" t="s">
        <v>96</v>
      </c>
      <c r="E162" s="706">
        <v>34565</v>
      </c>
      <c r="F162" s="712" t="s">
        <v>68</v>
      </c>
      <c r="G162" s="706">
        <v>5661</v>
      </c>
      <c r="H162" s="706">
        <v>450</v>
      </c>
      <c r="I162" s="706"/>
      <c r="J162" s="706"/>
      <c r="K162" s="706"/>
      <c r="L162" s="706"/>
      <c r="M162" s="706"/>
      <c r="N162" s="706"/>
      <c r="O162" s="713"/>
    </row>
    <row r="163" spans="1:15">
      <c r="A163" s="711" t="s">
        <v>811</v>
      </c>
      <c r="B163" s="706">
        <v>12</v>
      </c>
      <c r="C163" s="712" t="s">
        <v>74</v>
      </c>
      <c r="D163" s="712" t="s">
        <v>91</v>
      </c>
      <c r="E163" s="706">
        <v>23642</v>
      </c>
      <c r="F163" s="712" t="s">
        <v>90</v>
      </c>
      <c r="G163" s="706">
        <v>1471</v>
      </c>
      <c r="H163" s="706">
        <v>218</v>
      </c>
      <c r="I163" s="712" t="s">
        <v>935</v>
      </c>
      <c r="J163" s="714">
        <v>126477000000</v>
      </c>
      <c r="K163" s="712" t="s">
        <v>813</v>
      </c>
      <c r="L163" s="712" t="s">
        <v>812</v>
      </c>
      <c r="M163" s="706"/>
      <c r="N163" s="706"/>
      <c r="O163" s="713"/>
    </row>
    <row r="164" spans="1:15">
      <c r="A164" s="711" t="s">
        <v>470</v>
      </c>
      <c r="B164" s="706">
        <v>397</v>
      </c>
      <c r="C164" s="712" t="s">
        <v>94</v>
      </c>
      <c r="D164" s="712" t="s">
        <v>474</v>
      </c>
      <c r="E164" s="706">
        <v>1768</v>
      </c>
      <c r="F164" s="712" t="s">
        <v>68</v>
      </c>
      <c r="G164" s="706">
        <v>813</v>
      </c>
      <c r="H164" s="706">
        <v>225</v>
      </c>
      <c r="I164" s="712" t="s">
        <v>473</v>
      </c>
      <c r="J164" s="714">
        <v>4392250000000</v>
      </c>
      <c r="K164" s="712" t="s">
        <v>472</v>
      </c>
      <c r="L164" s="712" t="s">
        <v>471</v>
      </c>
      <c r="M164" s="706"/>
      <c r="N164" s="706"/>
      <c r="O164" s="713"/>
    </row>
    <row r="165" spans="1:15">
      <c r="A165" s="711" t="s">
        <v>505</v>
      </c>
      <c r="B165" s="706">
        <v>891</v>
      </c>
      <c r="C165" s="712" t="s">
        <v>77</v>
      </c>
      <c r="D165" s="712" t="s">
        <v>398</v>
      </c>
      <c r="E165" s="706">
        <v>37112</v>
      </c>
      <c r="F165" s="712" t="s">
        <v>90</v>
      </c>
      <c r="G165" s="706">
        <v>1857</v>
      </c>
      <c r="H165" s="706">
        <v>318</v>
      </c>
      <c r="I165" s="712" t="s">
        <v>506</v>
      </c>
      <c r="J165" s="706"/>
      <c r="K165" s="706"/>
      <c r="L165" s="706"/>
      <c r="M165" s="706"/>
      <c r="N165" s="706"/>
      <c r="O165" s="713"/>
    </row>
    <row r="166" spans="1:15">
      <c r="A166" s="711" t="s">
        <v>708</v>
      </c>
      <c r="B166" s="706">
        <v>744</v>
      </c>
      <c r="C166" s="712" t="s">
        <v>77</v>
      </c>
      <c r="D166" s="712" t="s">
        <v>513</v>
      </c>
      <c r="E166" s="706">
        <v>38768</v>
      </c>
      <c r="F166" s="712" t="s">
        <v>68</v>
      </c>
      <c r="G166" s="706">
        <v>5698</v>
      </c>
      <c r="H166" s="706">
        <v>269</v>
      </c>
      <c r="I166" s="706"/>
      <c r="J166" s="706"/>
      <c r="K166" s="706"/>
      <c r="L166" s="706"/>
      <c r="M166" s="706"/>
      <c r="N166" s="706"/>
      <c r="O166" s="713"/>
    </row>
    <row r="167" spans="1:15">
      <c r="A167" s="711" t="s">
        <v>389</v>
      </c>
      <c r="B167" s="706">
        <v>594</v>
      </c>
      <c r="C167" s="712" t="s">
        <v>394</v>
      </c>
      <c r="D167" s="712" t="s">
        <v>393</v>
      </c>
      <c r="E167" s="706">
        <v>1643</v>
      </c>
      <c r="F167" s="712" t="s">
        <v>90</v>
      </c>
      <c r="G167" s="706">
        <v>1382</v>
      </c>
      <c r="H167" s="706">
        <v>245</v>
      </c>
      <c r="I167" s="712" t="s">
        <v>392</v>
      </c>
      <c r="J167" s="706"/>
      <c r="K167" s="712" t="s">
        <v>391</v>
      </c>
      <c r="L167" s="712" t="s">
        <v>390</v>
      </c>
      <c r="M167" s="706"/>
      <c r="N167" s="706"/>
      <c r="O167" s="713"/>
    </row>
    <row r="168" spans="1:15">
      <c r="A168" s="711" t="s">
        <v>582</v>
      </c>
      <c r="B168" s="706">
        <v>629</v>
      </c>
      <c r="C168" s="712" t="s">
        <v>77</v>
      </c>
      <c r="D168" s="712" t="s">
        <v>158</v>
      </c>
      <c r="E168" s="706">
        <v>1365</v>
      </c>
      <c r="F168" s="712" t="s">
        <v>68</v>
      </c>
      <c r="G168" s="706">
        <v>5439</v>
      </c>
      <c r="H168" s="706">
        <v>227</v>
      </c>
      <c r="I168" s="712" t="s">
        <v>585</v>
      </c>
      <c r="J168" s="706">
        <v>11005</v>
      </c>
      <c r="K168" s="712" t="s">
        <v>584</v>
      </c>
      <c r="L168" s="712" t="s">
        <v>583</v>
      </c>
      <c r="M168" s="706"/>
      <c r="N168" s="706"/>
      <c r="O168" s="713"/>
    </row>
    <row r="169" spans="1:15">
      <c r="A169" s="711" t="s">
        <v>500</v>
      </c>
      <c r="B169" s="706">
        <v>632</v>
      </c>
      <c r="C169" s="712" t="s">
        <v>77</v>
      </c>
      <c r="D169" s="712" t="s">
        <v>158</v>
      </c>
      <c r="E169" s="706">
        <v>1336</v>
      </c>
      <c r="F169" s="712" t="s">
        <v>68</v>
      </c>
      <c r="G169" s="706">
        <v>5619</v>
      </c>
      <c r="H169" s="706">
        <v>255</v>
      </c>
      <c r="I169" s="712" t="s">
        <v>503</v>
      </c>
      <c r="J169" s="706">
        <v>985</v>
      </c>
      <c r="K169" s="712" t="s">
        <v>502</v>
      </c>
      <c r="L169" s="712" t="s">
        <v>501</v>
      </c>
      <c r="M169" s="706"/>
      <c r="N169" s="706"/>
      <c r="O169" s="713"/>
    </row>
    <row r="170" spans="1:15">
      <c r="A170" s="711" t="s">
        <v>577</v>
      </c>
      <c r="B170" s="706">
        <v>1259</v>
      </c>
      <c r="C170" s="712" t="s">
        <v>112</v>
      </c>
      <c r="D170" s="712" t="s">
        <v>581</v>
      </c>
      <c r="E170" s="706">
        <v>2134</v>
      </c>
      <c r="F170" s="712" t="s">
        <v>68</v>
      </c>
      <c r="G170" s="706">
        <v>2413</v>
      </c>
      <c r="H170" s="706">
        <v>784</v>
      </c>
      <c r="I170" s="712" t="s">
        <v>580</v>
      </c>
      <c r="J170" s="706">
        <v>643975</v>
      </c>
      <c r="K170" s="712" t="s">
        <v>579</v>
      </c>
      <c r="L170" s="712" t="s">
        <v>578</v>
      </c>
      <c r="M170" s="706"/>
      <c r="N170" s="706"/>
      <c r="O170" s="713"/>
    </row>
    <row r="171" spans="1:15">
      <c r="A171" s="711" t="s">
        <v>451</v>
      </c>
      <c r="B171" s="706">
        <v>930</v>
      </c>
      <c r="C171" s="712" t="s">
        <v>77</v>
      </c>
      <c r="D171" s="712" t="s">
        <v>96</v>
      </c>
      <c r="E171" s="706">
        <v>35253</v>
      </c>
      <c r="F171" s="712" t="s">
        <v>72</v>
      </c>
      <c r="G171" s="706">
        <v>5604</v>
      </c>
      <c r="H171" s="706">
        <v>496</v>
      </c>
      <c r="I171" s="706"/>
      <c r="J171" s="706"/>
      <c r="K171" s="706"/>
      <c r="L171" s="706"/>
      <c r="M171" s="706"/>
      <c r="N171" s="706"/>
      <c r="O171" s="713"/>
    </row>
    <row r="172" spans="1:15">
      <c r="A172" s="711" t="s">
        <v>128</v>
      </c>
      <c r="B172" s="706">
        <v>927</v>
      </c>
      <c r="C172" s="712" t="s">
        <v>77</v>
      </c>
      <c r="D172" s="712" t="s">
        <v>96</v>
      </c>
      <c r="E172" s="706">
        <v>35681</v>
      </c>
      <c r="F172" s="712" t="s">
        <v>72</v>
      </c>
      <c r="G172" s="706">
        <v>5450</v>
      </c>
      <c r="H172" s="706">
        <v>468</v>
      </c>
      <c r="I172" s="706"/>
      <c r="J172" s="706"/>
      <c r="K172" s="706"/>
      <c r="L172" s="706"/>
      <c r="M172" s="706"/>
      <c r="N172" s="706"/>
      <c r="O172" s="713"/>
    </row>
    <row r="173" spans="1:15">
      <c r="A173" s="711" t="s">
        <v>761</v>
      </c>
      <c r="B173" s="706">
        <v>932</v>
      </c>
      <c r="C173" s="712" t="s">
        <v>77</v>
      </c>
      <c r="D173" s="712" t="s">
        <v>96</v>
      </c>
      <c r="E173" s="706">
        <v>35819</v>
      </c>
      <c r="F173" s="712" t="s">
        <v>72</v>
      </c>
      <c r="G173" s="706">
        <v>5482</v>
      </c>
      <c r="H173" s="706">
        <v>494</v>
      </c>
      <c r="I173" s="706"/>
      <c r="J173" s="706"/>
      <c r="K173" s="706"/>
      <c r="L173" s="706"/>
      <c r="M173" s="706"/>
      <c r="N173" s="706"/>
      <c r="O173" s="713"/>
    </row>
    <row r="174" spans="1:15">
      <c r="A174" s="711" t="s">
        <v>146</v>
      </c>
      <c r="B174" s="706">
        <v>944</v>
      </c>
      <c r="C174" s="712" t="s">
        <v>77</v>
      </c>
      <c r="D174" s="712" t="s">
        <v>96</v>
      </c>
      <c r="E174" s="706">
        <v>33228</v>
      </c>
      <c r="F174" s="712" t="s">
        <v>72</v>
      </c>
      <c r="G174" s="706">
        <v>5554</v>
      </c>
      <c r="H174" s="706">
        <v>544</v>
      </c>
      <c r="I174" s="706"/>
      <c r="J174" s="706"/>
      <c r="K174" s="712" t="s">
        <v>147</v>
      </c>
      <c r="L174" s="706"/>
      <c r="M174" s="706"/>
      <c r="N174" s="706"/>
      <c r="O174" s="713"/>
    </row>
    <row r="175" spans="1:15">
      <c r="A175" s="711" t="s">
        <v>704</v>
      </c>
      <c r="B175" s="706">
        <v>995</v>
      </c>
      <c r="C175" s="712" t="s">
        <v>77</v>
      </c>
      <c r="D175" s="712" t="s">
        <v>567</v>
      </c>
      <c r="E175" s="706">
        <v>17747</v>
      </c>
      <c r="F175" s="712" t="s">
        <v>72</v>
      </c>
      <c r="G175" s="706">
        <v>5197</v>
      </c>
      <c r="H175" s="706">
        <v>300</v>
      </c>
      <c r="I175" s="712" t="s">
        <v>707</v>
      </c>
      <c r="J175" s="706">
        <v>5353955</v>
      </c>
      <c r="K175" s="712" t="s">
        <v>706</v>
      </c>
      <c r="L175" s="712" t="s">
        <v>705</v>
      </c>
      <c r="M175" s="706"/>
      <c r="N175" s="706"/>
      <c r="O175" s="713"/>
    </row>
    <row r="176" spans="1:15">
      <c r="A176" s="711" t="s">
        <v>199</v>
      </c>
      <c r="B176" s="706">
        <v>949</v>
      </c>
      <c r="C176" s="712" t="s">
        <v>77</v>
      </c>
      <c r="D176" s="712" t="s">
        <v>96</v>
      </c>
      <c r="E176" s="706">
        <v>35883</v>
      </c>
      <c r="F176" s="712" t="s">
        <v>72</v>
      </c>
      <c r="G176" s="706">
        <v>5507</v>
      </c>
      <c r="H176" s="706">
        <v>568</v>
      </c>
      <c r="I176" s="706"/>
      <c r="J176" s="706"/>
      <c r="K176" s="706"/>
      <c r="L176" s="706"/>
      <c r="M176" s="706"/>
      <c r="N176" s="706"/>
      <c r="O176" s="713"/>
    </row>
    <row r="177" spans="1:15">
      <c r="A177" s="711" t="s">
        <v>344</v>
      </c>
      <c r="B177" s="706">
        <v>923</v>
      </c>
      <c r="C177" s="712" t="s">
        <v>77</v>
      </c>
      <c r="D177" s="712" t="s">
        <v>96</v>
      </c>
      <c r="E177" s="706">
        <v>34258</v>
      </c>
      <c r="F177" s="712" t="s">
        <v>72</v>
      </c>
      <c r="G177" s="706">
        <v>5512</v>
      </c>
      <c r="H177" s="706">
        <v>526</v>
      </c>
      <c r="I177" s="706"/>
      <c r="J177" s="706"/>
      <c r="K177" s="706"/>
      <c r="L177" s="706"/>
      <c r="M177" s="706"/>
      <c r="N177" s="706"/>
      <c r="O177" s="713"/>
    </row>
    <row r="178" spans="1:15">
      <c r="A178" s="711" t="s">
        <v>532</v>
      </c>
      <c r="B178" s="706">
        <v>945</v>
      </c>
      <c r="C178" s="712" t="s">
        <v>77</v>
      </c>
      <c r="D178" s="712" t="s">
        <v>96</v>
      </c>
      <c r="E178" s="706">
        <v>35256</v>
      </c>
      <c r="F178" s="712" t="s">
        <v>72</v>
      </c>
      <c r="G178" s="706">
        <v>5524</v>
      </c>
      <c r="H178" s="706">
        <v>544</v>
      </c>
      <c r="I178" s="706"/>
      <c r="J178" s="706"/>
      <c r="K178" s="706"/>
      <c r="L178" s="706"/>
      <c r="M178" s="706"/>
      <c r="N178" s="706"/>
      <c r="O178" s="713"/>
    </row>
    <row r="179" spans="1:15">
      <c r="A179" s="711" t="s">
        <v>192</v>
      </c>
      <c r="B179" s="706">
        <v>938</v>
      </c>
      <c r="C179" s="712" t="s">
        <v>77</v>
      </c>
      <c r="D179" s="712" t="s">
        <v>96</v>
      </c>
      <c r="E179" s="706">
        <v>34419</v>
      </c>
      <c r="F179" s="712" t="s">
        <v>72</v>
      </c>
      <c r="G179" s="706">
        <v>5574</v>
      </c>
      <c r="H179" s="706">
        <v>520</v>
      </c>
      <c r="I179" s="706"/>
      <c r="J179" s="706">
        <v>11988421</v>
      </c>
      <c r="K179" s="712" t="s">
        <v>193</v>
      </c>
      <c r="L179" s="706"/>
      <c r="M179" s="706"/>
      <c r="N179" s="706"/>
      <c r="O179" s="713"/>
    </row>
    <row r="180" spans="1:15">
      <c r="A180" s="711" t="s">
        <v>814</v>
      </c>
      <c r="B180" s="706">
        <v>920</v>
      </c>
      <c r="C180" s="712" t="s">
        <v>77</v>
      </c>
      <c r="D180" s="712" t="s">
        <v>96</v>
      </c>
      <c r="E180" s="706">
        <v>34656</v>
      </c>
      <c r="F180" s="712" t="s">
        <v>72</v>
      </c>
      <c r="G180" s="706">
        <v>5525</v>
      </c>
      <c r="H180" s="706">
        <v>502</v>
      </c>
      <c r="I180" s="706"/>
      <c r="J180" s="706"/>
      <c r="K180" s="706"/>
      <c r="L180" s="706"/>
      <c r="M180" s="706"/>
      <c r="N180" s="706"/>
      <c r="O180" s="713"/>
    </row>
    <row r="181" spans="1:15">
      <c r="A181" s="711" t="s">
        <v>357</v>
      </c>
      <c r="B181" s="706">
        <v>929</v>
      </c>
      <c r="C181" s="712" t="s">
        <v>77</v>
      </c>
      <c r="D181" s="712" t="s">
        <v>96</v>
      </c>
      <c r="E181" s="706">
        <v>33955</v>
      </c>
      <c r="F181" s="712" t="s">
        <v>72</v>
      </c>
      <c r="G181" s="706">
        <v>5671</v>
      </c>
      <c r="H181" s="706">
        <v>496</v>
      </c>
      <c r="I181" s="712" t="s">
        <v>358</v>
      </c>
      <c r="J181" s="706">
        <v>86554</v>
      </c>
      <c r="K181" s="706"/>
      <c r="L181" s="706"/>
      <c r="M181" s="706"/>
      <c r="N181" s="706"/>
      <c r="O181" s="713"/>
    </row>
    <row r="182" spans="1:15">
      <c r="A182" s="711" t="s">
        <v>313</v>
      </c>
      <c r="B182" s="706">
        <v>936</v>
      </c>
      <c r="C182" s="712" t="s">
        <v>77</v>
      </c>
      <c r="D182" s="712" t="s">
        <v>96</v>
      </c>
      <c r="E182" s="706">
        <v>33960</v>
      </c>
      <c r="F182" s="712" t="s">
        <v>72</v>
      </c>
      <c r="G182" s="706">
        <v>5700</v>
      </c>
      <c r="H182" s="706">
        <v>522</v>
      </c>
      <c r="I182" s="712" t="s">
        <v>314</v>
      </c>
      <c r="J182" s="706">
        <v>16081932</v>
      </c>
      <c r="K182" s="706"/>
      <c r="L182" s="706"/>
      <c r="M182" s="706"/>
      <c r="N182" s="706"/>
      <c r="O182" s="713"/>
    </row>
    <row r="183" spans="1:15">
      <c r="A183" s="711" t="s">
        <v>456</v>
      </c>
      <c r="B183" s="706">
        <v>939</v>
      </c>
      <c r="C183" s="712" t="s">
        <v>77</v>
      </c>
      <c r="D183" s="712" t="s">
        <v>96</v>
      </c>
      <c r="E183" s="706">
        <v>35257</v>
      </c>
      <c r="F183" s="712" t="s">
        <v>72</v>
      </c>
      <c r="G183" s="706">
        <v>5544</v>
      </c>
      <c r="H183" s="706">
        <v>520</v>
      </c>
      <c r="I183" s="706"/>
      <c r="J183" s="706"/>
      <c r="K183" s="706"/>
      <c r="L183" s="706"/>
      <c r="M183" s="706"/>
      <c r="N183" s="706"/>
      <c r="O183" s="713"/>
    </row>
    <row r="184" spans="1:15">
      <c r="A184" s="711" t="s">
        <v>333</v>
      </c>
      <c r="B184" s="706">
        <v>934</v>
      </c>
      <c r="C184" s="712" t="s">
        <v>77</v>
      </c>
      <c r="D184" s="712" t="s">
        <v>96</v>
      </c>
      <c r="E184" s="706">
        <v>33961</v>
      </c>
      <c r="F184" s="712" t="s">
        <v>72</v>
      </c>
      <c r="G184" s="706">
        <v>5844</v>
      </c>
      <c r="H184" s="706">
        <v>524</v>
      </c>
      <c r="I184" s="712" t="s">
        <v>334</v>
      </c>
      <c r="J184" s="706">
        <v>497299</v>
      </c>
      <c r="K184" s="706"/>
      <c r="L184" s="706"/>
      <c r="M184" s="706"/>
      <c r="N184" s="706"/>
      <c r="O184" s="713"/>
    </row>
    <row r="185" spans="1:15">
      <c r="A185" s="711" t="s">
        <v>497</v>
      </c>
      <c r="B185" s="706">
        <v>914</v>
      </c>
      <c r="C185" s="712" t="s">
        <v>77</v>
      </c>
      <c r="D185" s="712" t="s">
        <v>96</v>
      </c>
      <c r="E185" s="706">
        <v>34416</v>
      </c>
      <c r="F185" s="712" t="s">
        <v>72</v>
      </c>
      <c r="G185" s="706">
        <v>5842</v>
      </c>
      <c r="H185" s="706">
        <v>482</v>
      </c>
      <c r="I185" s="712" t="s">
        <v>499</v>
      </c>
      <c r="J185" s="706">
        <v>9547068</v>
      </c>
      <c r="K185" s="706"/>
      <c r="L185" s="712" t="s">
        <v>498</v>
      </c>
      <c r="M185" s="706"/>
      <c r="N185" s="706"/>
      <c r="O185" s="713"/>
    </row>
    <row r="186" spans="1:15">
      <c r="A186" s="711" t="s">
        <v>549</v>
      </c>
      <c r="B186" s="706">
        <v>931</v>
      </c>
      <c r="C186" s="712" t="s">
        <v>77</v>
      </c>
      <c r="D186" s="712" t="s">
        <v>96</v>
      </c>
      <c r="E186" s="706">
        <v>33230</v>
      </c>
      <c r="F186" s="712" t="s">
        <v>72</v>
      </c>
      <c r="G186" s="706">
        <v>5524</v>
      </c>
      <c r="H186" s="706">
        <v>494</v>
      </c>
      <c r="I186" s="706"/>
      <c r="J186" s="706"/>
      <c r="K186" s="706"/>
      <c r="L186" s="706"/>
      <c r="M186" s="706"/>
      <c r="N186" s="706"/>
      <c r="O186" s="713"/>
    </row>
    <row r="187" spans="1:15">
      <c r="A187" s="711" t="s">
        <v>752</v>
      </c>
      <c r="B187" s="706">
        <v>926</v>
      </c>
      <c r="C187" s="712" t="s">
        <v>77</v>
      </c>
      <c r="D187" s="712" t="s">
        <v>96</v>
      </c>
      <c r="E187" s="706">
        <v>35626</v>
      </c>
      <c r="F187" s="712" t="s">
        <v>72</v>
      </c>
      <c r="G187" s="706">
        <v>5481</v>
      </c>
      <c r="H187" s="706">
        <v>468</v>
      </c>
      <c r="I187" s="712" t="s">
        <v>754</v>
      </c>
      <c r="J187" s="706">
        <v>460604</v>
      </c>
      <c r="K187" s="706"/>
      <c r="L187" s="712" t="s">
        <v>753</v>
      </c>
      <c r="M187" s="706"/>
      <c r="N187" s="706"/>
      <c r="O187" s="713"/>
    </row>
    <row r="188" spans="1:15">
      <c r="A188" s="711" t="s">
        <v>399</v>
      </c>
      <c r="B188" s="706">
        <v>609</v>
      </c>
      <c r="C188" s="712" t="s">
        <v>77</v>
      </c>
      <c r="D188" s="712" t="s">
        <v>163</v>
      </c>
      <c r="E188" s="706">
        <v>35718</v>
      </c>
      <c r="F188" s="712" t="s">
        <v>68</v>
      </c>
      <c r="G188" s="706">
        <v>5600</v>
      </c>
      <c r="H188" s="706">
        <v>305</v>
      </c>
      <c r="I188" s="706"/>
      <c r="J188" s="706">
        <v>5312529</v>
      </c>
      <c r="K188" s="712" t="s">
        <v>401</v>
      </c>
      <c r="L188" s="712" t="s">
        <v>400</v>
      </c>
      <c r="M188" s="706"/>
      <c r="N188" s="706"/>
      <c r="O188" s="713"/>
    </row>
    <row r="189" spans="1:15">
      <c r="A189" s="711" t="s">
        <v>220</v>
      </c>
      <c r="B189" s="706">
        <v>523</v>
      </c>
      <c r="C189" s="712" t="s">
        <v>154</v>
      </c>
      <c r="D189" s="712" t="s">
        <v>153</v>
      </c>
      <c r="E189" s="706">
        <v>21049</v>
      </c>
      <c r="F189" s="712" t="s">
        <v>90</v>
      </c>
      <c r="G189" s="706">
        <v>1680</v>
      </c>
      <c r="H189" s="706">
        <v>204</v>
      </c>
      <c r="I189" s="712" t="s">
        <v>222</v>
      </c>
      <c r="J189" s="706">
        <v>11412545</v>
      </c>
      <c r="K189" s="706"/>
      <c r="L189" s="712" t="s">
        <v>221</v>
      </c>
      <c r="M189" s="706"/>
      <c r="N189" s="706"/>
      <c r="O189" s="713"/>
    </row>
    <row r="190" spans="1:15">
      <c r="A190" s="711" t="s">
        <v>632</v>
      </c>
      <c r="B190" s="706">
        <v>508</v>
      </c>
      <c r="C190" s="712" t="s">
        <v>154</v>
      </c>
      <c r="D190" s="712" t="s">
        <v>191</v>
      </c>
      <c r="E190" s="706">
        <v>15910</v>
      </c>
      <c r="F190" s="712" t="s">
        <v>68</v>
      </c>
      <c r="G190" s="706">
        <v>965</v>
      </c>
      <c r="H190" s="706">
        <v>665</v>
      </c>
      <c r="I190" s="712" t="s">
        <v>635</v>
      </c>
      <c r="J190" s="706">
        <v>446495</v>
      </c>
      <c r="K190" s="712" t="s">
        <v>634</v>
      </c>
      <c r="L190" s="712" t="s">
        <v>633</v>
      </c>
      <c r="M190" s="706"/>
      <c r="N190" s="706"/>
      <c r="O190" s="713"/>
    </row>
    <row r="191" spans="1:15">
      <c r="A191" s="711" t="s">
        <v>353</v>
      </c>
      <c r="B191" s="706">
        <v>502</v>
      </c>
      <c r="C191" s="712" t="s">
        <v>154</v>
      </c>
      <c r="D191" s="712" t="s">
        <v>191</v>
      </c>
      <c r="E191" s="706">
        <v>15877</v>
      </c>
      <c r="F191" s="712" t="s">
        <v>90</v>
      </c>
      <c r="G191" s="706">
        <v>2419</v>
      </c>
      <c r="H191" s="706">
        <v>204</v>
      </c>
      <c r="I191" s="712" t="s">
        <v>356</v>
      </c>
      <c r="J191" s="706">
        <v>439586</v>
      </c>
      <c r="K191" s="712" t="s">
        <v>355</v>
      </c>
      <c r="L191" s="712" t="s">
        <v>354</v>
      </c>
      <c r="M191" s="706"/>
      <c r="N191" s="706"/>
      <c r="O191" s="713"/>
    </row>
    <row r="192" spans="1:15">
      <c r="A192" s="711" t="s">
        <v>550</v>
      </c>
      <c r="B192" s="706">
        <v>1116</v>
      </c>
      <c r="C192" s="712" t="s">
        <v>132</v>
      </c>
      <c r="D192" s="712" t="s">
        <v>141</v>
      </c>
      <c r="E192" s="706">
        <v>3108</v>
      </c>
      <c r="F192" s="712" t="s">
        <v>72</v>
      </c>
      <c r="G192" s="706">
        <v>1005</v>
      </c>
      <c r="H192" s="706">
        <v>428</v>
      </c>
      <c r="I192" s="712" t="s">
        <v>553</v>
      </c>
      <c r="J192" s="706">
        <v>6022</v>
      </c>
      <c r="K192" s="712" t="s">
        <v>552</v>
      </c>
      <c r="L192" s="712" t="s">
        <v>551</v>
      </c>
      <c r="M192" s="706"/>
      <c r="N192" s="706"/>
      <c r="O192" s="713"/>
    </row>
    <row r="193" spans="1:15">
      <c r="A193" s="711" t="s">
        <v>713</v>
      </c>
      <c r="B193" s="706">
        <v>487</v>
      </c>
      <c r="C193" s="712" t="s">
        <v>154</v>
      </c>
      <c r="D193" s="712" t="s">
        <v>191</v>
      </c>
      <c r="E193" s="706">
        <v>584</v>
      </c>
      <c r="F193" s="712" t="s">
        <v>90</v>
      </c>
      <c r="G193" s="706">
        <v>1754</v>
      </c>
      <c r="H193" s="706">
        <v>204</v>
      </c>
      <c r="I193" s="712" t="s">
        <v>716</v>
      </c>
      <c r="J193" s="706">
        <v>161658</v>
      </c>
      <c r="K193" s="712" t="s">
        <v>715</v>
      </c>
      <c r="L193" s="712" t="s">
        <v>714</v>
      </c>
      <c r="M193" s="706"/>
      <c r="N193" s="706"/>
      <c r="O193" s="713"/>
    </row>
    <row r="194" spans="1:15">
      <c r="A194" s="711" t="s">
        <v>673</v>
      </c>
      <c r="B194" s="706">
        <v>472</v>
      </c>
      <c r="C194" s="712" t="s">
        <v>154</v>
      </c>
      <c r="D194" s="712" t="s">
        <v>191</v>
      </c>
      <c r="E194" s="706">
        <v>31266</v>
      </c>
      <c r="F194" s="712" t="s">
        <v>90</v>
      </c>
      <c r="G194" s="706">
        <v>1763</v>
      </c>
      <c r="H194" s="706">
        <v>204</v>
      </c>
      <c r="I194" s="712" t="s">
        <v>676</v>
      </c>
      <c r="J194" s="706">
        <v>5984</v>
      </c>
      <c r="K194" s="712" t="s">
        <v>675</v>
      </c>
      <c r="L194" s="712" t="s">
        <v>674</v>
      </c>
      <c r="M194" s="706"/>
      <c r="N194" s="706"/>
      <c r="O194" s="713"/>
    </row>
    <row r="195" spans="1:15">
      <c r="A195" s="711" t="s">
        <v>129</v>
      </c>
      <c r="B195" s="706">
        <v>1098.0999999999999</v>
      </c>
      <c r="C195" s="712" t="s">
        <v>132</v>
      </c>
      <c r="D195" s="712" t="s">
        <v>131</v>
      </c>
      <c r="E195" s="706">
        <v>39269</v>
      </c>
      <c r="F195" s="712" t="s">
        <v>90</v>
      </c>
      <c r="G195" s="706">
        <v>2127</v>
      </c>
      <c r="H195" s="706">
        <v>281</v>
      </c>
      <c r="I195" s="712" t="s">
        <v>130</v>
      </c>
      <c r="J195" s="706"/>
      <c r="K195" s="706"/>
      <c r="L195" s="706"/>
      <c r="M195" s="706"/>
      <c r="N195" s="706"/>
      <c r="O195" s="713"/>
    </row>
    <row r="196" spans="1:15">
      <c r="A196" s="711" t="s">
        <v>149</v>
      </c>
      <c r="B196" s="706">
        <v>531</v>
      </c>
      <c r="C196" s="712" t="s">
        <v>154</v>
      </c>
      <c r="D196" s="712" t="s">
        <v>153</v>
      </c>
      <c r="E196" s="706">
        <v>15522</v>
      </c>
      <c r="F196" s="712" t="s">
        <v>90</v>
      </c>
      <c r="G196" s="706">
        <v>1737</v>
      </c>
      <c r="H196" s="706">
        <v>315</v>
      </c>
      <c r="I196" s="712" t="s">
        <v>152</v>
      </c>
      <c r="J196" s="706">
        <v>4643300</v>
      </c>
      <c r="K196" s="712" t="s">
        <v>151</v>
      </c>
      <c r="L196" s="712" t="s">
        <v>150</v>
      </c>
      <c r="M196" s="706"/>
      <c r="N196" s="706"/>
      <c r="O196" s="713"/>
    </row>
    <row r="197" spans="1:15">
      <c r="A197" s="711" t="s">
        <v>205</v>
      </c>
      <c r="B197" s="706">
        <v>710</v>
      </c>
      <c r="C197" s="712" t="s">
        <v>77</v>
      </c>
      <c r="D197" s="712" t="s">
        <v>206</v>
      </c>
      <c r="E197" s="706">
        <v>37752</v>
      </c>
      <c r="F197" s="712" t="s">
        <v>68</v>
      </c>
      <c r="G197" s="706">
        <v>5247</v>
      </c>
      <c r="H197" s="706">
        <v>295</v>
      </c>
      <c r="I197" s="706"/>
      <c r="J197" s="706"/>
      <c r="K197" s="706"/>
      <c r="L197" s="706"/>
      <c r="M197" s="706"/>
      <c r="N197" s="706"/>
      <c r="O197" s="713"/>
    </row>
    <row r="198" spans="1:15">
      <c r="A198" s="711" t="s">
        <v>614</v>
      </c>
      <c r="B198" s="706">
        <v>489</v>
      </c>
      <c r="C198" s="712" t="s">
        <v>154</v>
      </c>
      <c r="D198" s="712" t="s">
        <v>191</v>
      </c>
      <c r="E198" s="706">
        <v>1469</v>
      </c>
      <c r="F198" s="712" t="s">
        <v>90</v>
      </c>
      <c r="G198" s="706">
        <v>2005</v>
      </c>
      <c r="H198" s="706">
        <v>387</v>
      </c>
      <c r="I198" s="712" t="s">
        <v>617</v>
      </c>
      <c r="J198" s="706"/>
      <c r="K198" s="712" t="s">
        <v>616</v>
      </c>
      <c r="L198" s="712" t="s">
        <v>615</v>
      </c>
      <c r="M198" s="706"/>
      <c r="N198" s="706"/>
      <c r="O198" s="713"/>
    </row>
    <row r="199" spans="1:15">
      <c r="A199" s="711" t="s">
        <v>636</v>
      </c>
      <c r="B199" s="706">
        <v>524</v>
      </c>
      <c r="C199" s="712" t="s">
        <v>154</v>
      </c>
      <c r="D199" s="712" t="s">
        <v>153</v>
      </c>
      <c r="E199" s="706">
        <v>12021</v>
      </c>
      <c r="F199" s="712" t="s">
        <v>90</v>
      </c>
      <c r="G199" s="706">
        <v>1995</v>
      </c>
      <c r="H199" s="706">
        <v>315</v>
      </c>
      <c r="I199" s="712" t="s">
        <v>639</v>
      </c>
      <c r="J199" s="706"/>
      <c r="K199" s="712" t="s">
        <v>638</v>
      </c>
      <c r="L199" s="712" t="s">
        <v>637</v>
      </c>
      <c r="M199" s="706"/>
      <c r="N199" s="706"/>
      <c r="O199" s="713"/>
    </row>
    <row r="200" spans="1:15">
      <c r="A200" s="711" t="s">
        <v>610</v>
      </c>
      <c r="B200" s="706">
        <v>519</v>
      </c>
      <c r="C200" s="712" t="s">
        <v>154</v>
      </c>
      <c r="D200" s="712" t="s">
        <v>153</v>
      </c>
      <c r="E200" s="706">
        <v>31260</v>
      </c>
      <c r="F200" s="712" t="s">
        <v>90</v>
      </c>
      <c r="G200" s="706">
        <v>2043</v>
      </c>
      <c r="H200" s="706">
        <v>387</v>
      </c>
      <c r="I200" s="712" t="s">
        <v>613</v>
      </c>
      <c r="J200" s="706"/>
      <c r="K200" s="712" t="s">
        <v>612</v>
      </c>
      <c r="L200" s="712" t="s">
        <v>611</v>
      </c>
      <c r="M200" s="706"/>
      <c r="N200" s="706"/>
      <c r="O200" s="713"/>
    </row>
    <row r="201" spans="1:15">
      <c r="A201" s="711" t="s">
        <v>387</v>
      </c>
      <c r="B201" s="706">
        <v>527</v>
      </c>
      <c r="C201" s="712" t="s">
        <v>154</v>
      </c>
      <c r="D201" s="712" t="s">
        <v>153</v>
      </c>
      <c r="E201" s="706">
        <v>36984</v>
      </c>
      <c r="F201" s="712" t="s">
        <v>68</v>
      </c>
      <c r="G201" s="706">
        <v>572</v>
      </c>
      <c r="H201" s="706">
        <v>339</v>
      </c>
      <c r="I201" s="706"/>
      <c r="J201" s="706"/>
      <c r="K201" s="706"/>
      <c r="L201" s="706"/>
      <c r="M201" s="706"/>
      <c r="N201" s="706"/>
      <c r="O201" s="713"/>
    </row>
    <row r="202" spans="1:15">
      <c r="A202" s="711" t="s">
        <v>419</v>
      </c>
      <c r="B202" s="706">
        <v>525</v>
      </c>
      <c r="C202" s="712" t="s">
        <v>154</v>
      </c>
      <c r="D202" s="712" t="s">
        <v>153</v>
      </c>
      <c r="E202" s="706">
        <v>15909</v>
      </c>
      <c r="F202" s="712" t="s">
        <v>90</v>
      </c>
      <c r="G202" s="706">
        <v>1983</v>
      </c>
      <c r="H202" s="706">
        <v>445</v>
      </c>
      <c r="I202" s="712" t="s">
        <v>422</v>
      </c>
      <c r="J202" s="706">
        <v>65246</v>
      </c>
      <c r="K202" s="712" t="s">
        <v>421</v>
      </c>
      <c r="L202" s="712" t="s">
        <v>420</v>
      </c>
      <c r="M202" s="706"/>
      <c r="N202" s="706"/>
      <c r="O202" s="713"/>
    </row>
    <row r="203" spans="1:15">
      <c r="A203" s="711" t="s">
        <v>507</v>
      </c>
      <c r="B203" s="706">
        <v>225</v>
      </c>
      <c r="C203" s="712" t="s">
        <v>74</v>
      </c>
      <c r="D203" s="712" t="s">
        <v>233</v>
      </c>
      <c r="E203" s="706">
        <v>1302</v>
      </c>
      <c r="F203" s="712" t="s">
        <v>72</v>
      </c>
      <c r="G203" s="706">
        <v>1252</v>
      </c>
      <c r="H203" s="706">
        <v>150</v>
      </c>
      <c r="I203" s="712" t="s">
        <v>510</v>
      </c>
      <c r="J203" s="706">
        <v>69920876137</v>
      </c>
      <c r="K203" s="712" t="s">
        <v>509</v>
      </c>
      <c r="L203" s="712" t="s">
        <v>508</v>
      </c>
      <c r="M203" s="706"/>
      <c r="N203" s="706"/>
      <c r="O203" s="713"/>
    </row>
    <row r="204" spans="1:15">
      <c r="A204" s="711" t="s">
        <v>245</v>
      </c>
      <c r="B204" s="706">
        <v>219</v>
      </c>
      <c r="C204" s="712" t="s">
        <v>74</v>
      </c>
      <c r="D204" s="712" t="s">
        <v>233</v>
      </c>
      <c r="E204" s="706">
        <v>18374</v>
      </c>
      <c r="F204" s="712" t="s">
        <v>72</v>
      </c>
      <c r="G204" s="706">
        <v>729</v>
      </c>
      <c r="H204" s="706">
        <v>166</v>
      </c>
      <c r="I204" s="712" t="s">
        <v>248</v>
      </c>
      <c r="J204" s="714">
        <v>1589800000000</v>
      </c>
      <c r="K204" s="712" t="s">
        <v>247</v>
      </c>
      <c r="L204" s="712" t="s">
        <v>246</v>
      </c>
      <c r="M204" s="706"/>
      <c r="N204" s="706"/>
      <c r="O204" s="713"/>
    </row>
    <row r="205" spans="1:15">
      <c r="A205" s="711" t="s">
        <v>696</v>
      </c>
      <c r="B205" s="706">
        <v>520</v>
      </c>
      <c r="C205" s="712" t="s">
        <v>154</v>
      </c>
      <c r="D205" s="712" t="s">
        <v>153</v>
      </c>
      <c r="E205" s="706">
        <v>33755</v>
      </c>
      <c r="F205" s="712" t="s">
        <v>90</v>
      </c>
      <c r="G205" s="706">
        <v>1853</v>
      </c>
      <c r="H205" s="706">
        <v>217</v>
      </c>
      <c r="I205" s="712" t="s">
        <v>699</v>
      </c>
      <c r="J205" s="706">
        <v>65533</v>
      </c>
      <c r="K205" s="712" t="s">
        <v>698</v>
      </c>
      <c r="L205" s="712" t="s">
        <v>697</v>
      </c>
      <c r="M205" s="706"/>
      <c r="N205" s="706"/>
      <c r="O205" s="713"/>
    </row>
    <row r="206" spans="1:15">
      <c r="A206" s="711" t="s">
        <v>640</v>
      </c>
      <c r="B206" s="706">
        <v>974</v>
      </c>
      <c r="C206" s="712" t="s">
        <v>77</v>
      </c>
      <c r="D206" s="712" t="s">
        <v>124</v>
      </c>
      <c r="E206" s="706">
        <v>21184</v>
      </c>
      <c r="F206" s="712" t="s">
        <v>90</v>
      </c>
      <c r="G206" s="706">
        <v>2181</v>
      </c>
      <c r="H206" s="706">
        <v>397</v>
      </c>
      <c r="I206" s="712" t="s">
        <v>642</v>
      </c>
      <c r="J206" s="706">
        <v>5283468</v>
      </c>
      <c r="K206" s="706"/>
      <c r="L206" s="712" t="s">
        <v>641</v>
      </c>
      <c r="M206" s="706"/>
      <c r="N206" s="706"/>
      <c r="O206" s="713"/>
    </row>
    <row r="207" spans="1:15">
      <c r="A207" s="711" t="s">
        <v>533</v>
      </c>
      <c r="B207" s="706">
        <v>229</v>
      </c>
      <c r="C207" s="712" t="s">
        <v>74</v>
      </c>
      <c r="D207" s="712" t="s">
        <v>233</v>
      </c>
      <c r="E207" s="706">
        <v>21044</v>
      </c>
      <c r="F207" s="712" t="s">
        <v>90</v>
      </c>
      <c r="G207" s="706">
        <v>1169</v>
      </c>
      <c r="H207" s="706">
        <v>131</v>
      </c>
      <c r="I207" s="712" t="s">
        <v>536</v>
      </c>
      <c r="J207" s="706">
        <v>440864</v>
      </c>
      <c r="K207" s="712" t="s">
        <v>535</v>
      </c>
      <c r="L207" s="712" t="s">
        <v>534</v>
      </c>
      <c r="M207" s="706"/>
      <c r="N207" s="706"/>
      <c r="O207" s="713"/>
    </row>
    <row r="208" spans="1:15">
      <c r="A208" s="711" t="s">
        <v>457</v>
      </c>
      <c r="B208" s="706">
        <v>245</v>
      </c>
      <c r="C208" s="712" t="s">
        <v>74</v>
      </c>
      <c r="D208" s="712" t="s">
        <v>274</v>
      </c>
      <c r="E208" s="706">
        <v>1670</v>
      </c>
      <c r="F208" s="712" t="s">
        <v>90</v>
      </c>
      <c r="G208" s="706">
        <v>1224</v>
      </c>
      <c r="H208" s="706">
        <v>171</v>
      </c>
      <c r="I208" s="712" t="s">
        <v>460</v>
      </c>
      <c r="J208" s="714">
        <v>117616000000</v>
      </c>
      <c r="K208" s="712" t="s">
        <v>459</v>
      </c>
      <c r="L208" s="712" t="s">
        <v>458</v>
      </c>
      <c r="M208" s="706"/>
      <c r="N208" s="706"/>
      <c r="O208" s="713"/>
    </row>
    <row r="209" spans="1:15">
      <c r="A209" s="711" t="s">
        <v>408</v>
      </c>
      <c r="B209" s="706">
        <v>653</v>
      </c>
      <c r="C209" s="712" t="s">
        <v>77</v>
      </c>
      <c r="D209" s="712" t="s">
        <v>158</v>
      </c>
      <c r="E209" s="706">
        <v>33587</v>
      </c>
      <c r="F209" s="712" t="s">
        <v>68</v>
      </c>
      <c r="G209" s="706">
        <v>5955</v>
      </c>
      <c r="H209" s="706">
        <v>309</v>
      </c>
      <c r="I209" s="706"/>
      <c r="J209" s="706"/>
      <c r="K209" s="706"/>
      <c r="L209" s="712" t="s">
        <v>409</v>
      </c>
      <c r="M209" s="706"/>
      <c r="N209" s="706"/>
      <c r="O209" s="713"/>
    </row>
    <row r="210" spans="1:15">
      <c r="A210" s="711" t="s">
        <v>296</v>
      </c>
      <c r="B210" s="706">
        <v>482</v>
      </c>
      <c r="C210" s="712" t="s">
        <v>154</v>
      </c>
      <c r="D210" s="712" t="s">
        <v>191</v>
      </c>
      <c r="E210" s="706">
        <v>15806</v>
      </c>
      <c r="F210" s="712" t="s">
        <v>90</v>
      </c>
      <c r="G210" s="706">
        <v>2142</v>
      </c>
      <c r="H210" s="706">
        <v>204</v>
      </c>
      <c r="I210" s="712" t="s">
        <v>299</v>
      </c>
      <c r="J210" s="706">
        <v>439341</v>
      </c>
      <c r="K210" s="712" t="s">
        <v>298</v>
      </c>
      <c r="L210" s="712" t="s">
        <v>297</v>
      </c>
      <c r="M210" s="706"/>
      <c r="N210" s="706"/>
      <c r="O210" s="713"/>
    </row>
    <row r="211" spans="1:15">
      <c r="A211" s="711" t="s">
        <v>461</v>
      </c>
      <c r="B211" s="706">
        <v>820</v>
      </c>
      <c r="C211" s="712" t="s">
        <v>77</v>
      </c>
      <c r="D211" s="712" t="s">
        <v>120</v>
      </c>
      <c r="E211" s="706">
        <v>15500</v>
      </c>
      <c r="F211" s="712" t="s">
        <v>72</v>
      </c>
      <c r="G211" s="706">
        <v>702</v>
      </c>
      <c r="H211" s="706">
        <v>162</v>
      </c>
      <c r="I211" s="712" t="s">
        <v>462</v>
      </c>
      <c r="J211" s="706">
        <v>10917</v>
      </c>
      <c r="K211" s="706"/>
      <c r="L211" s="706"/>
      <c r="M211" s="706"/>
      <c r="N211" s="706"/>
      <c r="O211" s="713"/>
    </row>
    <row r="212" spans="1:15">
      <c r="A212" s="711" t="s">
        <v>693</v>
      </c>
      <c r="B212" s="706">
        <v>591</v>
      </c>
      <c r="C212" s="712" t="s">
        <v>394</v>
      </c>
      <c r="D212" s="712" t="s">
        <v>393</v>
      </c>
      <c r="E212" s="706">
        <v>37058</v>
      </c>
      <c r="F212" s="712" t="s">
        <v>72</v>
      </c>
      <c r="G212" s="706">
        <v>1401</v>
      </c>
      <c r="H212" s="706">
        <v>262</v>
      </c>
      <c r="I212" s="706"/>
      <c r="J212" s="706"/>
      <c r="K212" s="706"/>
      <c r="L212" s="706"/>
      <c r="M212" s="706"/>
      <c r="N212" s="706"/>
      <c r="O212" s="713"/>
    </row>
    <row r="213" spans="1:15">
      <c r="A213" s="711" t="s">
        <v>375</v>
      </c>
      <c r="B213" s="706">
        <v>205</v>
      </c>
      <c r="C213" s="712" t="s">
        <v>74</v>
      </c>
      <c r="D213" s="712" t="s">
        <v>73</v>
      </c>
      <c r="E213" s="706">
        <v>34407</v>
      </c>
      <c r="F213" s="712" t="s">
        <v>72</v>
      </c>
      <c r="G213" s="706">
        <v>2533</v>
      </c>
      <c r="H213" s="706">
        <v>246</v>
      </c>
      <c r="I213" s="706"/>
      <c r="J213" s="706">
        <v>6426851</v>
      </c>
      <c r="K213" s="706"/>
      <c r="L213" s="712" t="s">
        <v>376</v>
      </c>
      <c r="M213" s="706"/>
      <c r="N213" s="706"/>
      <c r="O213" s="713"/>
    </row>
    <row r="214" spans="1:15">
      <c r="A214" s="711" t="s">
        <v>942</v>
      </c>
      <c r="B214" s="706">
        <v>202</v>
      </c>
      <c r="C214" s="712" t="s">
        <v>74</v>
      </c>
      <c r="D214" s="712" t="s">
        <v>73</v>
      </c>
      <c r="E214" s="706">
        <v>35431</v>
      </c>
      <c r="F214" s="712" t="s">
        <v>72</v>
      </c>
      <c r="G214" s="706">
        <v>2439</v>
      </c>
      <c r="H214" s="706">
        <v>246</v>
      </c>
      <c r="I214" s="712" t="s">
        <v>944</v>
      </c>
      <c r="J214" s="706">
        <v>6426901</v>
      </c>
      <c r="K214" s="706"/>
      <c r="L214" s="712" t="s">
        <v>943</v>
      </c>
      <c r="M214" s="706"/>
      <c r="N214" s="706"/>
      <c r="O214" s="713"/>
    </row>
    <row r="215" spans="1:15">
      <c r="A215" s="711" t="s">
        <v>755</v>
      </c>
      <c r="B215" s="706">
        <v>200</v>
      </c>
      <c r="C215" s="712" t="s">
        <v>74</v>
      </c>
      <c r="D215" s="712" t="s">
        <v>73</v>
      </c>
      <c r="E215" s="706">
        <v>33441</v>
      </c>
      <c r="F215" s="712" t="s">
        <v>72</v>
      </c>
      <c r="G215" s="706">
        <v>1941</v>
      </c>
      <c r="H215" s="706">
        <v>232</v>
      </c>
      <c r="I215" s="712" t="s">
        <v>756</v>
      </c>
      <c r="J215" s="706"/>
      <c r="K215" s="706"/>
      <c r="L215" s="706"/>
      <c r="M215" s="706"/>
      <c r="N215" s="706"/>
      <c r="O215" s="713"/>
    </row>
    <row r="216" spans="1:15">
      <c r="A216" s="711" t="s">
        <v>661</v>
      </c>
      <c r="B216" s="706">
        <v>536</v>
      </c>
      <c r="C216" s="712" t="s">
        <v>154</v>
      </c>
      <c r="D216" s="712" t="s">
        <v>153</v>
      </c>
      <c r="E216" s="706">
        <v>527</v>
      </c>
      <c r="F216" s="712" t="s">
        <v>90</v>
      </c>
      <c r="G216" s="706">
        <v>1103</v>
      </c>
      <c r="H216" s="706">
        <v>117</v>
      </c>
      <c r="I216" s="712" t="s">
        <v>664</v>
      </c>
      <c r="J216" s="706">
        <v>612</v>
      </c>
      <c r="K216" s="712" t="s">
        <v>663</v>
      </c>
      <c r="L216" s="712" t="s">
        <v>662</v>
      </c>
      <c r="M216" s="706"/>
      <c r="N216" s="706"/>
      <c r="O216" s="713"/>
    </row>
    <row r="217" spans="1:15">
      <c r="A217" s="711" t="s">
        <v>566</v>
      </c>
      <c r="B217" s="706">
        <v>1004</v>
      </c>
      <c r="C217" s="712" t="s">
        <v>77</v>
      </c>
      <c r="D217" s="712" t="s">
        <v>567</v>
      </c>
      <c r="E217" s="706">
        <v>37506</v>
      </c>
      <c r="F217" s="712" t="s">
        <v>90</v>
      </c>
      <c r="G217" s="706">
        <v>2524</v>
      </c>
      <c r="H217" s="706">
        <v>311</v>
      </c>
      <c r="I217" s="706"/>
      <c r="J217" s="706">
        <v>9939941</v>
      </c>
      <c r="K217" s="706"/>
      <c r="L217" s="706"/>
      <c r="M217" s="706"/>
      <c r="N217" s="706"/>
      <c r="O217" s="713"/>
    </row>
    <row r="218" spans="1:15">
      <c r="A218" s="711" t="s">
        <v>694</v>
      </c>
      <c r="B218" s="706">
        <v>1023</v>
      </c>
      <c r="C218" s="712" t="s">
        <v>77</v>
      </c>
      <c r="D218" s="712" t="s">
        <v>572</v>
      </c>
      <c r="E218" s="706">
        <v>35692</v>
      </c>
      <c r="F218" s="712" t="s">
        <v>90</v>
      </c>
      <c r="G218" s="706">
        <v>2300</v>
      </c>
      <c r="H218" s="706">
        <v>456</v>
      </c>
      <c r="I218" s="712" t="s">
        <v>688</v>
      </c>
      <c r="J218" s="706">
        <v>107722</v>
      </c>
      <c r="K218" s="712" t="s">
        <v>687</v>
      </c>
      <c r="L218" s="712" t="s">
        <v>695</v>
      </c>
      <c r="M218" s="706"/>
      <c r="N218" s="706"/>
      <c r="O218" s="713"/>
    </row>
    <row r="219" spans="1:15">
      <c r="A219" s="711" t="s">
        <v>194</v>
      </c>
      <c r="B219" s="706">
        <v>1244</v>
      </c>
      <c r="C219" s="712" t="s">
        <v>112</v>
      </c>
      <c r="D219" s="712" t="s">
        <v>198</v>
      </c>
      <c r="E219" s="706">
        <v>15504</v>
      </c>
      <c r="F219" s="712" t="s">
        <v>68</v>
      </c>
      <c r="G219" s="706">
        <v>1624</v>
      </c>
      <c r="H219" s="706">
        <v>357</v>
      </c>
      <c r="I219" s="712" t="s">
        <v>197</v>
      </c>
      <c r="J219" s="706">
        <v>115254</v>
      </c>
      <c r="K219" s="712" t="s">
        <v>196</v>
      </c>
      <c r="L219" s="712" t="s">
        <v>195</v>
      </c>
      <c r="M219" s="706"/>
      <c r="N219" s="706"/>
      <c r="O219" s="713"/>
    </row>
    <row r="220" spans="1:15">
      <c r="A220" s="711" t="s">
        <v>292</v>
      </c>
      <c r="B220" s="706">
        <v>99</v>
      </c>
      <c r="C220" s="712" t="s">
        <v>74</v>
      </c>
      <c r="D220" s="712" t="s">
        <v>80</v>
      </c>
      <c r="E220" s="706">
        <v>1299</v>
      </c>
      <c r="F220" s="712" t="s">
        <v>72</v>
      </c>
      <c r="G220" s="706">
        <v>1516</v>
      </c>
      <c r="H220" s="706">
        <v>182</v>
      </c>
      <c r="I220" s="712" t="s">
        <v>295</v>
      </c>
      <c r="J220" s="706">
        <v>60576942100</v>
      </c>
      <c r="K220" s="712" t="s">
        <v>294</v>
      </c>
      <c r="L220" s="712" t="s">
        <v>293</v>
      </c>
      <c r="M220" s="706"/>
      <c r="N220" s="706"/>
      <c r="O220" s="713"/>
    </row>
    <row r="221" spans="1:15">
      <c r="A221" s="711" t="s">
        <v>586</v>
      </c>
      <c r="B221" s="706">
        <v>145</v>
      </c>
      <c r="C221" s="712" t="s">
        <v>74</v>
      </c>
      <c r="D221" s="712" t="s">
        <v>106</v>
      </c>
      <c r="E221" s="706">
        <v>54</v>
      </c>
      <c r="F221" s="712" t="s">
        <v>72</v>
      </c>
      <c r="G221" s="706">
        <v>2445</v>
      </c>
      <c r="H221" s="706">
        <v>205</v>
      </c>
      <c r="I221" s="712" t="s">
        <v>589</v>
      </c>
      <c r="J221" s="706">
        <v>69235166305</v>
      </c>
      <c r="K221" s="712" t="s">
        <v>588</v>
      </c>
      <c r="L221" s="712" t="s">
        <v>587</v>
      </c>
      <c r="M221" s="706"/>
      <c r="N221" s="706"/>
      <c r="O221" s="713"/>
    </row>
    <row r="222" spans="1:15">
      <c r="A222" s="711" t="s">
        <v>606</v>
      </c>
      <c r="B222" s="706">
        <v>521</v>
      </c>
      <c r="C222" s="712" t="s">
        <v>154</v>
      </c>
      <c r="D222" s="712" t="s">
        <v>153</v>
      </c>
      <c r="E222" s="706">
        <v>20488</v>
      </c>
      <c r="F222" s="712" t="s">
        <v>90</v>
      </c>
      <c r="G222" s="706">
        <v>1867</v>
      </c>
      <c r="H222" s="706">
        <v>217</v>
      </c>
      <c r="I222" s="712" t="s">
        <v>609</v>
      </c>
      <c r="J222" s="706">
        <v>79025</v>
      </c>
      <c r="K222" s="712" t="s">
        <v>608</v>
      </c>
      <c r="L222" s="712" t="s">
        <v>607</v>
      </c>
      <c r="M222" s="706"/>
      <c r="N222" s="706"/>
      <c r="O222" s="713"/>
    </row>
    <row r="223" spans="1:15">
      <c r="A223" s="711" t="s">
        <v>227</v>
      </c>
      <c r="B223" s="706">
        <v>636</v>
      </c>
      <c r="C223" s="712" t="s">
        <v>77</v>
      </c>
      <c r="D223" s="712" t="s">
        <v>158</v>
      </c>
      <c r="E223" s="706">
        <v>33971</v>
      </c>
      <c r="F223" s="712" t="s">
        <v>68</v>
      </c>
      <c r="G223" s="706">
        <v>5558</v>
      </c>
      <c r="H223" s="706">
        <v>267</v>
      </c>
      <c r="I223" s="712" t="s">
        <v>228</v>
      </c>
      <c r="J223" s="706">
        <v>5312435</v>
      </c>
      <c r="K223" s="706"/>
      <c r="L223" s="706"/>
      <c r="M223" s="706"/>
      <c r="N223" s="706"/>
      <c r="O223" s="713"/>
    </row>
    <row r="224" spans="1:15">
      <c r="A224" s="711" t="s">
        <v>300</v>
      </c>
      <c r="B224" s="706">
        <v>633</v>
      </c>
      <c r="C224" s="712" t="s">
        <v>77</v>
      </c>
      <c r="D224" s="712" t="s">
        <v>158</v>
      </c>
      <c r="E224" s="706">
        <v>33447</v>
      </c>
      <c r="F224" s="712" t="s">
        <v>68</v>
      </c>
      <c r="G224" s="706">
        <v>5477</v>
      </c>
      <c r="H224" s="706">
        <v>253</v>
      </c>
      <c r="I224" s="712" t="s">
        <v>303</v>
      </c>
      <c r="J224" s="706">
        <v>445638</v>
      </c>
      <c r="K224" s="712" t="s">
        <v>302</v>
      </c>
      <c r="L224" s="712" t="s">
        <v>301</v>
      </c>
      <c r="M224" s="706"/>
      <c r="N224" s="706"/>
      <c r="O224" s="713"/>
    </row>
    <row r="225" spans="1:15">
      <c r="A225" s="711" t="s">
        <v>159</v>
      </c>
      <c r="B225" s="706">
        <v>604</v>
      </c>
      <c r="C225" s="712" t="s">
        <v>77</v>
      </c>
      <c r="D225" s="712" t="s">
        <v>163</v>
      </c>
      <c r="E225" s="706">
        <v>1105</v>
      </c>
      <c r="F225" s="712" t="s">
        <v>68</v>
      </c>
      <c r="G225" s="706">
        <v>5533</v>
      </c>
      <c r="H225" s="706">
        <v>279</v>
      </c>
      <c r="I225" s="712" t="s">
        <v>162</v>
      </c>
      <c r="J225" s="706">
        <v>5280450</v>
      </c>
      <c r="K225" s="712" t="s">
        <v>161</v>
      </c>
      <c r="L225" s="712" t="s">
        <v>160</v>
      </c>
      <c r="M225" s="706"/>
      <c r="N225" s="706"/>
      <c r="O225" s="713"/>
    </row>
    <row r="226" spans="1:15">
      <c r="A226" s="711" t="s">
        <v>264</v>
      </c>
      <c r="B226" s="706">
        <v>608</v>
      </c>
      <c r="C226" s="712" t="s">
        <v>77</v>
      </c>
      <c r="D226" s="712" t="s">
        <v>163</v>
      </c>
      <c r="E226" s="706">
        <v>34035</v>
      </c>
      <c r="F226" s="712" t="s">
        <v>68</v>
      </c>
      <c r="G226" s="706">
        <v>5450</v>
      </c>
      <c r="H226" s="706">
        <v>277</v>
      </c>
      <c r="I226" s="706"/>
      <c r="J226" s="706"/>
      <c r="K226" s="712" t="s">
        <v>266</v>
      </c>
      <c r="L226" s="712" t="s">
        <v>265</v>
      </c>
      <c r="M226" s="706"/>
      <c r="N226" s="706"/>
      <c r="O226" s="713"/>
    </row>
    <row r="227" spans="1:15">
      <c r="A227" s="711" t="s">
        <v>260</v>
      </c>
      <c r="B227" s="706">
        <v>517</v>
      </c>
      <c r="C227" s="712" t="s">
        <v>154</v>
      </c>
      <c r="D227" s="712" t="s">
        <v>153</v>
      </c>
      <c r="E227" s="706">
        <v>1572</v>
      </c>
      <c r="F227" s="712" t="s">
        <v>90</v>
      </c>
      <c r="G227" s="706">
        <v>1361</v>
      </c>
      <c r="H227" s="706">
        <v>189</v>
      </c>
      <c r="I227" s="712" t="s">
        <v>263</v>
      </c>
      <c r="J227" s="706">
        <v>752</v>
      </c>
      <c r="K227" s="712" t="s">
        <v>262</v>
      </c>
      <c r="L227" s="712" t="s">
        <v>261</v>
      </c>
      <c r="M227" s="706"/>
      <c r="N227" s="706"/>
      <c r="O227" s="713"/>
    </row>
    <row r="228" spans="1:15">
      <c r="A228" s="711" t="s">
        <v>320</v>
      </c>
      <c r="B228" s="706">
        <v>641</v>
      </c>
      <c r="C228" s="712" t="s">
        <v>77</v>
      </c>
      <c r="D228" s="712" t="s">
        <v>158</v>
      </c>
      <c r="E228" s="706">
        <v>33970</v>
      </c>
      <c r="F228" s="712" t="s">
        <v>90</v>
      </c>
      <c r="G228" s="706">
        <v>1987</v>
      </c>
      <c r="H228" s="706">
        <v>339</v>
      </c>
      <c r="I228" s="712" t="s">
        <v>322</v>
      </c>
      <c r="J228" s="706">
        <v>5282761</v>
      </c>
      <c r="K228" s="712" t="s">
        <v>321</v>
      </c>
      <c r="L228" s="706"/>
      <c r="M228" s="706"/>
      <c r="N228" s="706"/>
      <c r="O228" s="713"/>
    </row>
    <row r="229" spans="1:15">
      <c r="A229" s="711" t="s">
        <v>463</v>
      </c>
      <c r="B229" s="706">
        <v>366</v>
      </c>
      <c r="C229" s="712" t="s">
        <v>94</v>
      </c>
      <c r="D229" s="712" t="s">
        <v>93</v>
      </c>
      <c r="E229" s="706">
        <v>40008</v>
      </c>
      <c r="F229" s="712" t="s">
        <v>72</v>
      </c>
      <c r="G229" s="706">
        <v>1732</v>
      </c>
      <c r="H229" s="706">
        <v>189</v>
      </c>
      <c r="I229" s="712" t="s">
        <v>464</v>
      </c>
      <c r="J229" s="706">
        <v>342532</v>
      </c>
      <c r="K229" s="706"/>
      <c r="L229" s="706"/>
      <c r="M229" s="706"/>
      <c r="N229" s="706"/>
      <c r="O229" s="713"/>
    </row>
    <row r="230" spans="1:15">
      <c r="A230" s="711" t="s">
        <v>270</v>
      </c>
      <c r="B230" s="706">
        <v>244</v>
      </c>
      <c r="C230" s="712" t="s">
        <v>74</v>
      </c>
      <c r="D230" s="712" t="s">
        <v>274</v>
      </c>
      <c r="E230" s="706">
        <v>1493</v>
      </c>
      <c r="F230" s="712" t="s">
        <v>90</v>
      </c>
      <c r="G230" s="706">
        <v>1764</v>
      </c>
      <c r="H230" s="706">
        <v>142</v>
      </c>
      <c r="I230" s="712" t="s">
        <v>273</v>
      </c>
      <c r="J230" s="706">
        <v>6262</v>
      </c>
      <c r="K230" s="712" t="s">
        <v>272</v>
      </c>
      <c r="L230" s="712" t="s">
        <v>271</v>
      </c>
      <c r="M230" s="706"/>
      <c r="N230" s="706"/>
      <c r="O230" s="713"/>
    </row>
    <row r="231" spans="1:15">
      <c r="A231" s="711" t="s">
        <v>618</v>
      </c>
      <c r="B231" s="706">
        <v>898</v>
      </c>
      <c r="C231" s="712" t="s">
        <v>77</v>
      </c>
      <c r="D231" s="712" t="s">
        <v>398</v>
      </c>
      <c r="E231" s="706">
        <v>32379</v>
      </c>
      <c r="F231" s="712" t="s">
        <v>90</v>
      </c>
      <c r="G231" s="706">
        <v>1894</v>
      </c>
      <c r="H231" s="706">
        <v>318</v>
      </c>
      <c r="I231" s="712" t="s">
        <v>621</v>
      </c>
      <c r="J231" s="706"/>
      <c r="K231" s="712" t="s">
        <v>620</v>
      </c>
      <c r="L231" s="712" t="s">
        <v>619</v>
      </c>
      <c r="M231" s="706"/>
      <c r="N231" s="706"/>
      <c r="O231" s="713"/>
    </row>
    <row r="232" spans="1:15">
      <c r="A232" s="711" t="s">
        <v>920</v>
      </c>
      <c r="B232" s="706">
        <v>821</v>
      </c>
      <c r="C232" s="712" t="s">
        <v>77</v>
      </c>
      <c r="D232" s="712" t="s">
        <v>120</v>
      </c>
      <c r="E232" s="706">
        <v>32654</v>
      </c>
      <c r="F232" s="712" t="s">
        <v>72</v>
      </c>
      <c r="G232" s="706">
        <v>1020</v>
      </c>
      <c r="H232" s="706">
        <v>160</v>
      </c>
      <c r="I232" s="712" t="s">
        <v>923</v>
      </c>
      <c r="J232" s="706">
        <v>6991982</v>
      </c>
      <c r="K232" s="712" t="s">
        <v>922</v>
      </c>
      <c r="L232" s="712" t="s">
        <v>921</v>
      </c>
      <c r="M232" s="706"/>
      <c r="N232" s="706"/>
      <c r="O232" s="713"/>
    </row>
    <row r="233" spans="1:15">
      <c r="A233" s="711" t="s">
        <v>367</v>
      </c>
      <c r="B233" s="706">
        <v>528</v>
      </c>
      <c r="C233" s="712" t="s">
        <v>154</v>
      </c>
      <c r="D233" s="712" t="s">
        <v>153</v>
      </c>
      <c r="E233" s="706">
        <v>35629</v>
      </c>
      <c r="F233" s="712" t="s">
        <v>90</v>
      </c>
      <c r="G233" s="706">
        <v>1734</v>
      </c>
      <c r="H233" s="706">
        <v>459</v>
      </c>
      <c r="I233" s="712" t="s">
        <v>370</v>
      </c>
      <c r="J233" s="706"/>
      <c r="K233" s="712" t="s">
        <v>369</v>
      </c>
      <c r="L233" s="712" t="s">
        <v>368</v>
      </c>
      <c r="M233" s="706"/>
      <c r="N233" s="706"/>
      <c r="O233" s="713"/>
    </row>
    <row r="234" spans="1:15">
      <c r="A234" s="711" t="s">
        <v>371</v>
      </c>
      <c r="B234" s="706">
        <v>529</v>
      </c>
      <c r="C234" s="712" t="s">
        <v>154</v>
      </c>
      <c r="D234" s="712" t="s">
        <v>153</v>
      </c>
      <c r="E234" s="706">
        <v>40264</v>
      </c>
      <c r="F234" s="712" t="s">
        <v>90</v>
      </c>
      <c r="G234" s="706">
        <v>1756</v>
      </c>
      <c r="H234" s="706">
        <v>357</v>
      </c>
      <c r="I234" s="712" t="s">
        <v>374</v>
      </c>
      <c r="J234" s="706"/>
      <c r="K234" s="712" t="s">
        <v>373</v>
      </c>
      <c r="L234" s="712" t="s">
        <v>372</v>
      </c>
      <c r="M234" s="706"/>
      <c r="N234" s="706"/>
      <c r="O234" s="713"/>
    </row>
    <row r="235" spans="1:15">
      <c r="A235" s="711" t="s">
        <v>283</v>
      </c>
      <c r="B235" s="706">
        <v>534</v>
      </c>
      <c r="C235" s="712" t="s">
        <v>154</v>
      </c>
      <c r="D235" s="712" t="s">
        <v>153</v>
      </c>
      <c r="E235" s="706">
        <v>597</v>
      </c>
      <c r="F235" s="712" t="s">
        <v>90</v>
      </c>
      <c r="G235" s="706">
        <v>1595</v>
      </c>
      <c r="H235" s="706">
        <v>369</v>
      </c>
      <c r="I235" s="712" t="s">
        <v>286</v>
      </c>
      <c r="J235" s="706">
        <v>1005</v>
      </c>
      <c r="K235" s="712" t="s">
        <v>285</v>
      </c>
      <c r="L235" s="712" t="s">
        <v>284</v>
      </c>
      <c r="M235" s="706"/>
      <c r="N235" s="706"/>
      <c r="O235" s="713"/>
    </row>
    <row r="236" spans="1:15">
      <c r="A236" s="711" t="s">
        <v>415</v>
      </c>
      <c r="B236" s="706">
        <v>639</v>
      </c>
      <c r="C236" s="712" t="s">
        <v>77</v>
      </c>
      <c r="D236" s="712" t="s">
        <v>158</v>
      </c>
      <c r="E236" s="706">
        <v>1359</v>
      </c>
      <c r="F236" s="712" t="s">
        <v>90</v>
      </c>
      <c r="G236" s="706">
        <v>1984</v>
      </c>
      <c r="H236" s="706">
        <v>339</v>
      </c>
      <c r="I236" s="712" t="s">
        <v>418</v>
      </c>
      <c r="J236" s="706">
        <v>445639</v>
      </c>
      <c r="K236" s="712" t="s">
        <v>417</v>
      </c>
      <c r="L236" s="712" t="s">
        <v>416</v>
      </c>
      <c r="M236" s="706"/>
      <c r="N236" s="706"/>
      <c r="O236" s="713"/>
    </row>
    <row r="237" spans="1:15">
      <c r="A237" s="711" t="s">
        <v>493</v>
      </c>
      <c r="B237" s="706">
        <v>1584</v>
      </c>
      <c r="C237" s="712" t="s">
        <v>70</v>
      </c>
      <c r="D237" s="712" t="s">
        <v>69</v>
      </c>
      <c r="E237" s="706">
        <v>34384</v>
      </c>
      <c r="F237" s="712" t="s">
        <v>72</v>
      </c>
      <c r="G237" s="706">
        <v>860</v>
      </c>
      <c r="H237" s="706">
        <v>144</v>
      </c>
      <c r="I237" s="712" t="s">
        <v>496</v>
      </c>
      <c r="J237" s="706">
        <v>115244</v>
      </c>
      <c r="K237" s="712" t="s">
        <v>495</v>
      </c>
      <c r="L237" s="712" t="s">
        <v>494</v>
      </c>
      <c r="M237" s="706"/>
      <c r="N237" s="706"/>
      <c r="O237" s="713"/>
    </row>
    <row r="238" spans="1:15">
      <c r="A238" s="711" t="s">
        <v>465</v>
      </c>
      <c r="B238" s="706">
        <v>602</v>
      </c>
      <c r="C238" s="712" t="s">
        <v>394</v>
      </c>
      <c r="D238" s="712" t="s">
        <v>469</v>
      </c>
      <c r="E238" s="706">
        <v>11438</v>
      </c>
      <c r="F238" s="712" t="s">
        <v>90</v>
      </c>
      <c r="G238" s="706">
        <v>1308</v>
      </c>
      <c r="H238" s="706">
        <v>299</v>
      </c>
      <c r="I238" s="712" t="s">
        <v>468</v>
      </c>
      <c r="J238" s="706">
        <v>1061</v>
      </c>
      <c r="K238" s="712" t="s">
        <v>467</v>
      </c>
      <c r="L238" s="712" t="s">
        <v>466</v>
      </c>
      <c r="M238" s="706"/>
      <c r="N238" s="706"/>
      <c r="O238" s="713"/>
    </row>
    <row r="239" spans="1:15">
      <c r="A239" s="711" t="s">
        <v>870</v>
      </c>
      <c r="B239" s="706">
        <v>880</v>
      </c>
      <c r="C239" s="712" t="s">
        <v>77</v>
      </c>
      <c r="D239" s="712" t="s">
        <v>204</v>
      </c>
      <c r="E239" s="706">
        <v>15122</v>
      </c>
      <c r="F239" s="712" t="s">
        <v>90</v>
      </c>
      <c r="G239" s="706">
        <v>1311</v>
      </c>
      <c r="H239" s="706">
        <v>205</v>
      </c>
      <c r="I239" s="712" t="s">
        <v>873</v>
      </c>
      <c r="J239" s="706">
        <v>753</v>
      </c>
      <c r="K239" s="712" t="s">
        <v>872</v>
      </c>
      <c r="L239" s="712" t="s">
        <v>871</v>
      </c>
      <c r="M239" s="706"/>
      <c r="N239" s="706"/>
      <c r="O239" s="713"/>
    </row>
    <row r="240" spans="1:15">
      <c r="A240" s="711" t="s">
        <v>669</v>
      </c>
      <c r="B240" s="706">
        <v>890</v>
      </c>
      <c r="C240" s="712" t="s">
        <v>77</v>
      </c>
      <c r="D240" s="712" t="s">
        <v>398</v>
      </c>
      <c r="E240" s="706">
        <v>19934</v>
      </c>
      <c r="F240" s="712" t="s">
        <v>90</v>
      </c>
      <c r="G240" s="706">
        <v>1925</v>
      </c>
      <c r="H240" s="706">
        <v>217</v>
      </c>
      <c r="I240" s="712" t="s">
        <v>672</v>
      </c>
      <c r="J240" s="706"/>
      <c r="K240" s="712" t="s">
        <v>671</v>
      </c>
      <c r="L240" s="712" t="s">
        <v>670</v>
      </c>
      <c r="M240" s="706"/>
      <c r="N240" s="706"/>
      <c r="O240" s="713"/>
    </row>
    <row r="241" spans="1:15">
      <c r="A241" s="711" t="s">
        <v>807</v>
      </c>
      <c r="B241" s="706">
        <v>692</v>
      </c>
      <c r="C241" s="712" t="s">
        <v>77</v>
      </c>
      <c r="D241" s="712" t="s">
        <v>206</v>
      </c>
      <c r="E241" s="706">
        <v>34585</v>
      </c>
      <c r="F241" s="712" t="s">
        <v>90</v>
      </c>
      <c r="G241" s="706">
        <v>1277</v>
      </c>
      <c r="H241" s="706">
        <v>233</v>
      </c>
      <c r="I241" s="712" t="s">
        <v>810</v>
      </c>
      <c r="J241" s="706">
        <v>10413</v>
      </c>
      <c r="K241" s="712" t="s">
        <v>809</v>
      </c>
      <c r="L241" s="712" t="s">
        <v>808</v>
      </c>
      <c r="M241" s="706"/>
      <c r="N241" s="706"/>
      <c r="O241" s="713"/>
    </row>
    <row r="242" spans="1:15">
      <c r="A242" s="711" t="s">
        <v>628</v>
      </c>
      <c r="B242" s="706">
        <v>1178</v>
      </c>
      <c r="C242" s="712" t="s">
        <v>132</v>
      </c>
      <c r="D242" s="712" t="s">
        <v>319</v>
      </c>
      <c r="E242" s="706">
        <v>605</v>
      </c>
      <c r="F242" s="712" t="s">
        <v>90</v>
      </c>
      <c r="G242" s="706">
        <v>1370</v>
      </c>
      <c r="H242" s="706">
        <v>241</v>
      </c>
      <c r="I242" s="712" t="s">
        <v>631</v>
      </c>
      <c r="J242" s="706">
        <v>1174</v>
      </c>
      <c r="K242" s="712" t="s">
        <v>630</v>
      </c>
      <c r="L242" s="712" t="s">
        <v>629</v>
      </c>
      <c r="M242" s="706"/>
      <c r="N242" s="706"/>
      <c r="O242" s="713"/>
    </row>
    <row r="243" spans="1:15">
      <c r="A243" s="711" t="s">
        <v>859</v>
      </c>
      <c r="B243" s="706">
        <v>823</v>
      </c>
      <c r="C243" s="712" t="s">
        <v>77</v>
      </c>
      <c r="D243" s="712" t="s">
        <v>120</v>
      </c>
      <c r="E243" s="706">
        <v>32328</v>
      </c>
      <c r="F243" s="712" t="s">
        <v>72</v>
      </c>
      <c r="G243" s="706">
        <v>3174</v>
      </c>
      <c r="H243" s="706">
        <v>260</v>
      </c>
      <c r="I243" s="712" t="s">
        <v>861</v>
      </c>
      <c r="J243" s="706">
        <v>6426853</v>
      </c>
      <c r="K243" s="712" t="s">
        <v>406</v>
      </c>
      <c r="L243" s="712" t="s">
        <v>860</v>
      </c>
      <c r="M243" s="706"/>
      <c r="N243" s="706"/>
      <c r="O243" s="713"/>
    </row>
    <row r="244" spans="1:15">
      <c r="A244" s="711" t="s">
        <v>970</v>
      </c>
      <c r="B244" s="706">
        <v>399</v>
      </c>
      <c r="C244" s="712" t="s">
        <v>94</v>
      </c>
      <c r="D244" s="712" t="s">
        <v>474</v>
      </c>
      <c r="E244" s="706">
        <v>15747</v>
      </c>
      <c r="F244" s="712" t="s">
        <v>68</v>
      </c>
      <c r="G244" s="706">
        <v>1126</v>
      </c>
      <c r="H244" s="706">
        <v>239</v>
      </c>
      <c r="I244" s="712" t="s">
        <v>977</v>
      </c>
      <c r="J244" s="714">
        <v>6992110000000</v>
      </c>
      <c r="K244" s="712" t="s">
        <v>972</v>
      </c>
      <c r="L244" s="712" t="s">
        <v>971</v>
      </c>
      <c r="M244" s="706"/>
      <c r="N244" s="706"/>
      <c r="O244" s="713"/>
    </row>
    <row r="245" spans="1:15">
      <c r="A245" s="711" t="s">
        <v>966</v>
      </c>
      <c r="B245" s="706">
        <v>222</v>
      </c>
      <c r="C245" s="712" t="s">
        <v>74</v>
      </c>
      <c r="D245" s="712" t="s">
        <v>233</v>
      </c>
      <c r="E245" s="706">
        <v>32975</v>
      </c>
      <c r="F245" s="712" t="s">
        <v>72</v>
      </c>
      <c r="G245" s="706">
        <v>687</v>
      </c>
      <c r="H245" s="706">
        <v>126</v>
      </c>
      <c r="I245" s="712" t="s">
        <v>980</v>
      </c>
      <c r="J245" s="706">
        <v>11234068592</v>
      </c>
      <c r="K245" s="712" t="s">
        <v>968</v>
      </c>
      <c r="L245" s="712" t="s">
        <v>967</v>
      </c>
      <c r="M245" s="706"/>
      <c r="N245" s="706"/>
      <c r="O245" s="713"/>
    </row>
    <row r="246" spans="1:15">
      <c r="A246" s="711" t="s">
        <v>906</v>
      </c>
      <c r="B246" s="706">
        <v>69</v>
      </c>
      <c r="C246" s="712" t="s">
        <v>74</v>
      </c>
      <c r="D246" s="712" t="s">
        <v>327</v>
      </c>
      <c r="E246" s="706">
        <v>1301</v>
      </c>
      <c r="F246" s="712" t="s">
        <v>90</v>
      </c>
      <c r="G246" s="706">
        <v>1837</v>
      </c>
      <c r="H246" s="706">
        <v>317</v>
      </c>
      <c r="I246" s="712" t="s">
        <v>909</v>
      </c>
      <c r="J246" s="706">
        <v>5962</v>
      </c>
      <c r="K246" s="712" t="s">
        <v>908</v>
      </c>
      <c r="L246" s="712" t="s">
        <v>907</v>
      </c>
      <c r="M246" s="706"/>
      <c r="N246" s="706"/>
      <c r="O246" s="713"/>
    </row>
    <row r="247" spans="1:15">
      <c r="A247" s="711" t="s">
        <v>958</v>
      </c>
      <c r="B247" s="706">
        <v>100</v>
      </c>
      <c r="C247" s="712" t="s">
        <v>74</v>
      </c>
      <c r="D247" s="712" t="s">
        <v>80</v>
      </c>
      <c r="E247" s="706">
        <v>32197</v>
      </c>
      <c r="F247" s="712" t="s">
        <v>68</v>
      </c>
      <c r="G247" s="706">
        <v>1395</v>
      </c>
      <c r="H247" s="706">
        <v>181</v>
      </c>
      <c r="I247" s="712" t="s">
        <v>961</v>
      </c>
      <c r="J247" s="706">
        <v>9378</v>
      </c>
      <c r="K247" s="712" t="s">
        <v>960</v>
      </c>
      <c r="L247" s="712" t="s">
        <v>959</v>
      </c>
      <c r="M247" s="706"/>
      <c r="N247" s="706"/>
      <c r="O247" s="713"/>
    </row>
    <row r="248" spans="1:15">
      <c r="A248" s="711" t="s">
        <v>121</v>
      </c>
      <c r="B248" s="706">
        <v>977</v>
      </c>
      <c r="C248" s="712" t="s">
        <v>77</v>
      </c>
      <c r="D248" s="712" t="s">
        <v>124</v>
      </c>
      <c r="E248" s="706">
        <v>32536</v>
      </c>
      <c r="F248" s="712" t="s">
        <v>90</v>
      </c>
      <c r="G248" s="706">
        <v>2169</v>
      </c>
      <c r="H248" s="706">
        <v>408</v>
      </c>
      <c r="I248" s="712" t="s">
        <v>123</v>
      </c>
      <c r="J248" s="706">
        <v>5365676</v>
      </c>
      <c r="K248" s="706"/>
      <c r="L248" s="712" t="s">
        <v>122</v>
      </c>
      <c r="M248" s="706"/>
      <c r="N248" s="706"/>
      <c r="O248" s="713"/>
    </row>
    <row r="249" spans="1:15">
      <c r="A249" s="711" t="s">
        <v>949</v>
      </c>
      <c r="B249" s="706">
        <v>241</v>
      </c>
      <c r="C249" s="712" t="s">
        <v>74</v>
      </c>
      <c r="D249" s="712" t="s">
        <v>274</v>
      </c>
      <c r="E249" s="706">
        <v>1638</v>
      </c>
      <c r="F249" s="712" t="s">
        <v>72</v>
      </c>
      <c r="G249" s="706">
        <v>650</v>
      </c>
      <c r="H249" s="706">
        <v>175</v>
      </c>
      <c r="I249" s="712" t="s">
        <v>952</v>
      </c>
      <c r="J249" s="706">
        <v>5246487232</v>
      </c>
      <c r="K249" s="712" t="s">
        <v>951</v>
      </c>
      <c r="L249" s="712" t="s">
        <v>950</v>
      </c>
      <c r="M249" s="706"/>
      <c r="N249" s="706"/>
      <c r="O249" s="713"/>
    </row>
    <row r="250" spans="1:15">
      <c r="A250" s="711" t="s">
        <v>910</v>
      </c>
      <c r="B250" s="706">
        <v>811</v>
      </c>
      <c r="C250" s="712" t="s">
        <v>77</v>
      </c>
      <c r="D250" s="712" t="s">
        <v>82</v>
      </c>
      <c r="E250" s="706">
        <v>32412</v>
      </c>
      <c r="F250" s="712" t="s">
        <v>72</v>
      </c>
      <c r="G250" s="706">
        <v>2007</v>
      </c>
      <c r="H250" s="706">
        <v>232</v>
      </c>
      <c r="I250" s="712" t="s">
        <v>911</v>
      </c>
      <c r="J250" s="706">
        <v>213144</v>
      </c>
      <c r="K250" s="706"/>
      <c r="L250" s="706"/>
      <c r="M250" s="706"/>
      <c r="N250" s="706"/>
      <c r="O250" s="713"/>
    </row>
    <row r="251" spans="1:15">
      <c r="A251" s="711" t="s">
        <v>915</v>
      </c>
      <c r="B251" s="706">
        <v>206</v>
      </c>
      <c r="C251" s="712" t="s">
        <v>74</v>
      </c>
      <c r="D251" s="712" t="s">
        <v>73</v>
      </c>
      <c r="E251" s="706">
        <v>35433</v>
      </c>
      <c r="F251" s="712" t="s">
        <v>72</v>
      </c>
      <c r="G251" s="706">
        <v>1683</v>
      </c>
      <c r="H251" s="706">
        <v>262</v>
      </c>
      <c r="I251" s="712" t="s">
        <v>916</v>
      </c>
      <c r="J251" s="706"/>
      <c r="K251" s="706"/>
      <c r="L251" s="706"/>
      <c r="M251" s="706"/>
      <c r="N251" s="706"/>
      <c r="O251" s="713"/>
    </row>
    <row r="252" spans="1:15">
      <c r="A252" s="711" t="s">
        <v>945</v>
      </c>
      <c r="B252" s="706">
        <v>224</v>
      </c>
      <c r="C252" s="712" t="s">
        <v>74</v>
      </c>
      <c r="D252" s="712" t="s">
        <v>233</v>
      </c>
      <c r="E252" s="706">
        <v>39540</v>
      </c>
      <c r="F252" s="712" t="s">
        <v>72</v>
      </c>
      <c r="G252" s="706">
        <v>1480</v>
      </c>
      <c r="H252" s="706">
        <v>193</v>
      </c>
      <c r="I252" s="712" t="s">
        <v>948</v>
      </c>
      <c r="J252" s="706"/>
      <c r="K252" s="712" t="s">
        <v>947</v>
      </c>
      <c r="L252" s="712" t="s">
        <v>946</v>
      </c>
      <c r="M252" s="706"/>
      <c r="N252" s="706"/>
      <c r="O252" s="713"/>
    </row>
    <row r="253" spans="1:15">
      <c r="A253" s="711" t="s">
        <v>731</v>
      </c>
      <c r="B253" s="706">
        <v>877</v>
      </c>
      <c r="C253" s="712" t="s">
        <v>77</v>
      </c>
      <c r="D253" s="712" t="s">
        <v>204</v>
      </c>
      <c r="E253" s="706">
        <v>1600</v>
      </c>
      <c r="F253" s="712" t="s">
        <v>90</v>
      </c>
      <c r="G253" s="706">
        <v>1738</v>
      </c>
      <c r="H253" s="706">
        <v>299</v>
      </c>
      <c r="I253" s="712" t="s">
        <v>734</v>
      </c>
      <c r="J253" s="706">
        <v>52323241015</v>
      </c>
      <c r="K253" s="712" t="s">
        <v>733</v>
      </c>
      <c r="L253" s="712" t="s">
        <v>732</v>
      </c>
      <c r="M253" s="706"/>
      <c r="N253" s="706"/>
      <c r="O253" s="713"/>
    </row>
    <row r="254" spans="1:15">
      <c r="A254" s="711" t="s">
        <v>107</v>
      </c>
      <c r="B254" s="706">
        <v>1196</v>
      </c>
      <c r="C254" s="712" t="s">
        <v>112</v>
      </c>
      <c r="D254" s="712" t="s">
        <v>111</v>
      </c>
      <c r="E254" s="706">
        <v>33454</v>
      </c>
      <c r="F254" s="712" t="s">
        <v>90</v>
      </c>
      <c r="G254" s="706">
        <v>1862</v>
      </c>
      <c r="H254" s="706">
        <v>333</v>
      </c>
      <c r="I254" s="712" t="s">
        <v>110</v>
      </c>
      <c r="J254" s="706">
        <v>608</v>
      </c>
      <c r="K254" s="712" t="s">
        <v>109</v>
      </c>
      <c r="L254" s="712" t="s">
        <v>108</v>
      </c>
      <c r="M254" s="706"/>
      <c r="N254" s="706"/>
      <c r="O254" s="713"/>
    </row>
    <row r="255" spans="1:15">
      <c r="A255" s="711" t="s">
        <v>649</v>
      </c>
      <c r="B255" s="706">
        <v>1158</v>
      </c>
      <c r="C255" s="712" t="s">
        <v>132</v>
      </c>
      <c r="D255" s="712" t="s">
        <v>526</v>
      </c>
      <c r="E255" s="706">
        <v>2959</v>
      </c>
      <c r="F255" s="712" t="s">
        <v>72</v>
      </c>
      <c r="G255" s="706">
        <v>1181</v>
      </c>
      <c r="H255" s="706">
        <v>324</v>
      </c>
      <c r="I255" s="712" t="s">
        <v>651</v>
      </c>
      <c r="J255" s="706">
        <v>256622</v>
      </c>
      <c r="K255" s="712" t="s">
        <v>650</v>
      </c>
      <c r="L255" s="706"/>
      <c r="M255" s="706"/>
      <c r="N255" s="706"/>
      <c r="O255" s="713"/>
    </row>
    <row r="256" spans="1:15">
      <c r="A256" s="711" t="s">
        <v>249</v>
      </c>
      <c r="B256" s="706">
        <v>623</v>
      </c>
      <c r="C256" s="712" t="s">
        <v>77</v>
      </c>
      <c r="D256" s="712" t="s">
        <v>252</v>
      </c>
      <c r="E256" s="706">
        <v>12067</v>
      </c>
      <c r="F256" s="712" t="s">
        <v>68</v>
      </c>
      <c r="G256" s="706">
        <v>5207</v>
      </c>
      <c r="H256" s="706">
        <v>185</v>
      </c>
      <c r="I256" s="712" t="s">
        <v>251</v>
      </c>
      <c r="J256" s="706">
        <v>8180</v>
      </c>
      <c r="K256" s="706"/>
      <c r="L256" s="712" t="s">
        <v>250</v>
      </c>
      <c r="M256" s="706"/>
      <c r="N256" s="706"/>
      <c r="O256" s="713"/>
    </row>
    <row r="257" spans="1:15">
      <c r="A257" s="711" t="s">
        <v>258</v>
      </c>
      <c r="B257" s="706">
        <v>296</v>
      </c>
      <c r="C257" s="712" t="s">
        <v>94</v>
      </c>
      <c r="D257" s="712" t="s">
        <v>93</v>
      </c>
      <c r="E257" s="706">
        <v>18357</v>
      </c>
      <c r="F257" s="712" t="s">
        <v>72</v>
      </c>
      <c r="G257" s="706">
        <v>1572</v>
      </c>
      <c r="H257" s="706">
        <v>175</v>
      </c>
      <c r="I257" s="712" t="s">
        <v>259</v>
      </c>
      <c r="J257" s="714">
        <v>27248100000000</v>
      </c>
      <c r="K257" s="706"/>
      <c r="L257" s="706"/>
      <c r="M257" s="706"/>
      <c r="N257" s="706"/>
      <c r="O257" s="713"/>
    </row>
    <row r="258" spans="1:15">
      <c r="A258" s="711" t="s">
        <v>769</v>
      </c>
      <c r="B258" s="706">
        <v>1300</v>
      </c>
      <c r="C258" s="712" t="s">
        <v>70</v>
      </c>
      <c r="D258" s="712" t="s">
        <v>721</v>
      </c>
      <c r="E258" s="706">
        <v>35320</v>
      </c>
      <c r="F258" s="712" t="s">
        <v>68</v>
      </c>
      <c r="G258" s="706">
        <v>1928</v>
      </c>
      <c r="H258" s="706">
        <v>189</v>
      </c>
      <c r="I258" s="706"/>
      <c r="J258" s="706">
        <v>3083879</v>
      </c>
      <c r="K258" s="712" t="s">
        <v>770</v>
      </c>
      <c r="L258" s="706"/>
      <c r="M258" s="706"/>
      <c r="N258" s="706"/>
      <c r="O258" s="713"/>
    </row>
    <row r="259" spans="1:15">
      <c r="A259" s="711" t="s">
        <v>930</v>
      </c>
      <c r="B259" s="706">
        <v>714</v>
      </c>
      <c r="C259" s="712" t="s">
        <v>77</v>
      </c>
      <c r="D259" s="712" t="s">
        <v>934</v>
      </c>
      <c r="E259" s="706">
        <v>37253</v>
      </c>
      <c r="F259" s="712" t="s">
        <v>90</v>
      </c>
      <c r="G259" s="706">
        <v>1576</v>
      </c>
      <c r="H259" s="706">
        <v>247</v>
      </c>
      <c r="I259" s="712" t="s">
        <v>933</v>
      </c>
      <c r="J259" s="706">
        <v>43</v>
      </c>
      <c r="K259" s="712" t="s">
        <v>932</v>
      </c>
      <c r="L259" s="712" t="s">
        <v>931</v>
      </c>
      <c r="M259" s="706"/>
      <c r="N259" s="706"/>
      <c r="O259" s="713"/>
    </row>
    <row r="260" spans="1:15">
      <c r="A260" s="711" t="s">
        <v>962</v>
      </c>
      <c r="B260" s="706">
        <v>1243</v>
      </c>
      <c r="C260" s="712" t="s">
        <v>112</v>
      </c>
      <c r="D260" s="712" t="s">
        <v>198</v>
      </c>
      <c r="E260" s="706">
        <v>1508</v>
      </c>
      <c r="F260" s="712" t="s">
        <v>72</v>
      </c>
      <c r="G260" s="706">
        <v>2218</v>
      </c>
      <c r="H260" s="706">
        <v>220</v>
      </c>
      <c r="I260" s="712" t="s">
        <v>965</v>
      </c>
      <c r="J260" s="706">
        <v>6613</v>
      </c>
      <c r="K260" s="712" t="s">
        <v>964</v>
      </c>
      <c r="L260" s="712" t="s">
        <v>963</v>
      </c>
      <c r="M260" s="706"/>
      <c r="N260" s="706"/>
      <c r="O260" s="713"/>
    </row>
    <row r="261" spans="1:15">
      <c r="A261" s="711" t="s">
        <v>876</v>
      </c>
      <c r="B261" s="706">
        <v>822</v>
      </c>
      <c r="C261" s="712" t="s">
        <v>77</v>
      </c>
      <c r="D261" s="712" t="s">
        <v>120</v>
      </c>
      <c r="E261" s="706">
        <v>32198</v>
      </c>
      <c r="F261" s="712" t="s">
        <v>72</v>
      </c>
      <c r="G261" s="706">
        <v>1203</v>
      </c>
      <c r="H261" s="706">
        <v>204</v>
      </c>
      <c r="I261" s="712" t="s">
        <v>879</v>
      </c>
      <c r="J261" s="706">
        <v>7045767</v>
      </c>
      <c r="K261" s="712" t="s">
        <v>878</v>
      </c>
      <c r="L261" s="712" t="s">
        <v>877</v>
      </c>
      <c r="M261" s="706"/>
      <c r="N261" s="706"/>
      <c r="O261" s="713"/>
    </row>
    <row r="262" spans="1:15">
      <c r="A262" s="711" t="s">
        <v>689</v>
      </c>
      <c r="B262" s="706">
        <v>809</v>
      </c>
      <c r="C262" s="712" t="s">
        <v>77</v>
      </c>
      <c r="D262" s="712" t="s">
        <v>82</v>
      </c>
      <c r="E262" s="706">
        <v>32452</v>
      </c>
      <c r="F262" s="712" t="s">
        <v>72</v>
      </c>
      <c r="G262" s="706">
        <v>1589</v>
      </c>
      <c r="H262" s="706">
        <v>218</v>
      </c>
      <c r="I262" s="712" t="s">
        <v>692</v>
      </c>
      <c r="J262" s="706">
        <v>107738</v>
      </c>
      <c r="K262" s="712" t="s">
        <v>691</v>
      </c>
      <c r="L262" s="712" t="s">
        <v>690</v>
      </c>
      <c r="M262" s="706"/>
      <c r="N262" s="706"/>
      <c r="O262" s="713"/>
    </row>
    <row r="263" spans="1:15">
      <c r="A263" s="711" t="s">
        <v>256</v>
      </c>
      <c r="B263" s="706">
        <v>1099</v>
      </c>
      <c r="C263" s="712" t="s">
        <v>132</v>
      </c>
      <c r="D263" s="712" t="s">
        <v>131</v>
      </c>
      <c r="E263" s="706">
        <v>1123</v>
      </c>
      <c r="F263" s="712" t="s">
        <v>68</v>
      </c>
      <c r="G263" s="706">
        <v>1630</v>
      </c>
      <c r="H263" s="706">
        <v>267</v>
      </c>
      <c r="I263" s="712" t="s">
        <v>257</v>
      </c>
      <c r="J263" s="706"/>
      <c r="K263" s="706"/>
      <c r="L263" s="706"/>
      <c r="M263" s="706"/>
      <c r="N263" s="706"/>
      <c r="O263" s="713"/>
    </row>
    <row r="264" spans="1:15">
      <c r="A264" s="711" t="s">
        <v>700</v>
      </c>
      <c r="B264" s="706">
        <v>1019</v>
      </c>
      <c r="C264" s="712" t="s">
        <v>77</v>
      </c>
      <c r="D264" s="712" t="s">
        <v>572</v>
      </c>
      <c r="E264" s="706">
        <v>1518</v>
      </c>
      <c r="F264" s="712" t="s">
        <v>90</v>
      </c>
      <c r="G264" s="706">
        <v>2205</v>
      </c>
      <c r="H264" s="706">
        <v>69</v>
      </c>
      <c r="I264" s="712" t="s">
        <v>703</v>
      </c>
      <c r="J264" s="706">
        <v>638072</v>
      </c>
      <c r="K264" s="712" t="s">
        <v>702</v>
      </c>
      <c r="L264" s="712" t="s">
        <v>701</v>
      </c>
      <c r="M264" s="706"/>
      <c r="N264" s="706"/>
      <c r="O264" s="713"/>
    </row>
    <row r="265" spans="1:15">
      <c r="A265" s="711" t="s">
        <v>381</v>
      </c>
      <c r="B265" s="706">
        <v>1128</v>
      </c>
      <c r="C265" s="712" t="s">
        <v>132</v>
      </c>
      <c r="D265" s="712" t="s">
        <v>385</v>
      </c>
      <c r="E265" s="706">
        <v>1573</v>
      </c>
      <c r="F265" s="712" t="s">
        <v>68</v>
      </c>
      <c r="G265" s="706">
        <v>1675</v>
      </c>
      <c r="H265" s="706">
        <v>282</v>
      </c>
      <c r="I265" s="712" t="s">
        <v>384</v>
      </c>
      <c r="J265" s="706">
        <v>6802</v>
      </c>
      <c r="K265" s="712" t="s">
        <v>383</v>
      </c>
      <c r="L265" s="712" t="s">
        <v>382</v>
      </c>
      <c r="M265" s="706"/>
      <c r="N265" s="706"/>
      <c r="O265" s="713"/>
    </row>
    <row r="266" spans="1:15">
      <c r="A266" s="715"/>
      <c r="B266" s="706"/>
      <c r="C266" s="706"/>
      <c r="D266" s="706"/>
      <c r="E266" s="706"/>
      <c r="F266" s="706"/>
      <c r="G266" s="706"/>
      <c r="H266" s="706"/>
      <c r="I266" s="706"/>
      <c r="J266" s="706"/>
      <c r="K266" s="706"/>
      <c r="L266" s="706"/>
      <c r="M266" s="706"/>
      <c r="N266" s="706"/>
      <c r="O266" s="713"/>
    </row>
    <row r="267" spans="1:15">
      <c r="A267" s="715"/>
      <c r="B267" s="706"/>
      <c r="C267" s="706"/>
      <c r="D267" s="706"/>
      <c r="E267" s="706"/>
      <c r="F267" s="706"/>
      <c r="G267" s="706"/>
      <c r="H267" s="706"/>
      <c r="I267" s="706"/>
      <c r="J267" s="706"/>
      <c r="K267" s="706"/>
      <c r="L267" s="706"/>
      <c r="M267" s="706"/>
      <c r="N267" s="706"/>
      <c r="O267" s="713"/>
    </row>
    <row r="268" spans="1:15">
      <c r="A268" s="715"/>
      <c r="B268" s="706"/>
      <c r="C268" s="706"/>
      <c r="D268" s="706"/>
      <c r="E268" s="706"/>
      <c r="F268" s="706"/>
      <c r="G268" s="706"/>
      <c r="H268" s="706"/>
      <c r="I268" s="706"/>
      <c r="J268" s="706"/>
      <c r="K268" s="706"/>
      <c r="L268" s="706"/>
      <c r="M268" s="706"/>
      <c r="N268" s="706"/>
      <c r="O268" s="713"/>
    </row>
    <row r="269" spans="1:15">
      <c r="A269" s="715"/>
      <c r="B269" s="706"/>
      <c r="C269" s="706"/>
      <c r="D269" s="706"/>
      <c r="E269" s="706"/>
      <c r="F269" s="706"/>
      <c r="G269" s="706"/>
      <c r="H269" s="706"/>
      <c r="I269" s="706"/>
      <c r="J269" s="706"/>
      <c r="K269" s="706"/>
      <c r="L269" s="706"/>
      <c r="M269" s="706"/>
      <c r="N269" s="706"/>
      <c r="O269" s="713"/>
    </row>
    <row r="270" spans="1:15">
      <c r="A270" s="716" t="s">
        <v>1899</v>
      </c>
      <c r="B270" s="709"/>
      <c r="C270" s="709"/>
      <c r="D270" s="709"/>
      <c r="E270" s="709"/>
      <c r="F270" s="709"/>
      <c r="G270" s="706"/>
      <c r="H270" s="706"/>
      <c r="I270" s="706"/>
      <c r="J270" s="706"/>
      <c r="K270" s="706"/>
      <c r="L270" s="706"/>
      <c r="M270" s="706"/>
      <c r="N270" s="706"/>
      <c r="O270" s="713"/>
    </row>
    <row r="271" spans="1:15">
      <c r="A271" s="426" t="s">
        <v>98</v>
      </c>
      <c r="B271" s="237" t="s">
        <v>94</v>
      </c>
      <c r="C271" s="237" t="s">
        <v>93</v>
      </c>
      <c r="D271" s="237">
        <v>37098</v>
      </c>
      <c r="E271" s="706" t="e">
        <v>#N/A</v>
      </c>
      <c r="F271" s="706"/>
      <c r="G271" s="706"/>
      <c r="H271" s="706"/>
      <c r="I271" s="706"/>
      <c r="J271" s="706"/>
      <c r="K271" s="706"/>
      <c r="L271" s="706"/>
      <c r="M271" s="706"/>
      <c r="N271" s="706"/>
      <c r="O271" s="713"/>
    </row>
    <row r="272" spans="1:15">
      <c r="A272" s="426" t="s">
        <v>97</v>
      </c>
      <c r="B272" s="237" t="s">
        <v>74</v>
      </c>
      <c r="C272" s="237" t="s">
        <v>91</v>
      </c>
      <c r="D272" s="237">
        <v>5086</v>
      </c>
      <c r="E272" s="706" t="e">
        <v>#N/A</v>
      </c>
      <c r="F272" s="706"/>
      <c r="G272" s="706"/>
      <c r="H272" s="706"/>
      <c r="I272" s="706"/>
      <c r="J272" s="706"/>
      <c r="K272" s="706"/>
      <c r="L272" s="706"/>
      <c r="M272" s="706"/>
      <c r="N272" s="706"/>
      <c r="O272" s="713"/>
    </row>
    <row r="273" spans="1:15">
      <c r="A273" s="426" t="s">
        <v>95</v>
      </c>
      <c r="B273" s="237" t="s">
        <v>77</v>
      </c>
      <c r="C273" s="237" t="s">
        <v>96</v>
      </c>
      <c r="D273" s="237">
        <v>33822</v>
      </c>
      <c r="E273" s="706" t="e">
        <v>#N/A</v>
      </c>
      <c r="F273" s="706"/>
      <c r="G273" s="706"/>
      <c r="H273" s="706"/>
      <c r="I273" s="706"/>
      <c r="J273" s="706"/>
      <c r="K273" s="706"/>
      <c r="L273" s="706"/>
      <c r="M273" s="706"/>
      <c r="N273" s="706"/>
      <c r="O273" s="713"/>
    </row>
    <row r="274" spans="1:15">
      <c r="A274" s="426" t="s">
        <v>92</v>
      </c>
      <c r="B274" s="237" t="s">
        <v>94</v>
      </c>
      <c r="C274" s="237" t="s">
        <v>93</v>
      </c>
      <c r="D274" s="237">
        <v>40051</v>
      </c>
      <c r="E274" s="706" t="e">
        <v>#N/A</v>
      </c>
      <c r="F274" s="706"/>
      <c r="G274" s="706"/>
      <c r="H274" s="706"/>
      <c r="I274" s="706"/>
      <c r="J274" s="706"/>
      <c r="K274" s="706"/>
      <c r="L274" s="706"/>
      <c r="M274" s="706"/>
      <c r="N274" s="706"/>
      <c r="O274" s="713"/>
    </row>
    <row r="275" spans="1:15">
      <c r="A275" s="426" t="s">
        <v>89</v>
      </c>
      <c r="B275" s="237" t="s">
        <v>74</v>
      </c>
      <c r="C275" s="237" t="s">
        <v>91</v>
      </c>
      <c r="D275" s="237">
        <v>15686</v>
      </c>
      <c r="E275" s="706" t="e">
        <v>#N/A</v>
      </c>
      <c r="F275" s="706"/>
      <c r="G275" s="706"/>
      <c r="H275" s="706"/>
      <c r="I275" s="706"/>
      <c r="J275" s="706"/>
      <c r="K275" s="706"/>
      <c r="L275" s="706"/>
      <c r="M275" s="706"/>
      <c r="N275" s="706"/>
      <c r="O275" s="713"/>
    </row>
    <row r="276" spans="1:15">
      <c r="A276" s="426" t="s">
        <v>87</v>
      </c>
      <c r="B276" s="237" t="s">
        <v>74</v>
      </c>
      <c r="C276" s="237" t="s">
        <v>88</v>
      </c>
      <c r="D276" s="237">
        <v>603</v>
      </c>
      <c r="E276" s="706" t="e">
        <v>#N/A</v>
      </c>
      <c r="F276" s="706"/>
      <c r="G276" s="706"/>
      <c r="H276" s="706"/>
      <c r="I276" s="706"/>
      <c r="J276" s="706"/>
      <c r="K276" s="706"/>
      <c r="L276" s="706"/>
      <c r="M276" s="706"/>
      <c r="N276" s="706"/>
      <c r="O276" s="713"/>
    </row>
    <row r="277" spans="1:15">
      <c r="A277" s="426" t="s">
        <v>84</v>
      </c>
      <c r="B277" s="237" t="s">
        <v>77</v>
      </c>
      <c r="C277" s="237" t="s">
        <v>86</v>
      </c>
      <c r="D277" s="237">
        <v>34406</v>
      </c>
      <c r="E277" s="706" t="e">
        <v>#N/A</v>
      </c>
      <c r="F277" s="706"/>
      <c r="G277" s="706"/>
      <c r="H277" s="706"/>
      <c r="I277" s="706"/>
      <c r="J277" s="706"/>
      <c r="K277" s="706"/>
      <c r="L277" s="706"/>
      <c r="M277" s="706"/>
      <c r="N277" s="706"/>
      <c r="O277" s="713"/>
    </row>
    <row r="278" spans="1:15">
      <c r="A278" s="426" t="s">
        <v>83</v>
      </c>
      <c r="B278" s="237" t="s">
        <v>74</v>
      </c>
      <c r="C278" s="237" t="s">
        <v>80</v>
      </c>
      <c r="D278" s="237">
        <v>35434</v>
      </c>
      <c r="E278" s="706" t="e">
        <v>#N/A</v>
      </c>
      <c r="F278" s="706"/>
      <c r="G278" s="706"/>
      <c r="H278" s="706"/>
      <c r="I278" s="706"/>
      <c r="J278" s="706"/>
      <c r="K278" s="706"/>
      <c r="L278" s="706"/>
      <c r="M278" s="706"/>
      <c r="N278" s="706"/>
      <c r="O278" s="713"/>
    </row>
    <row r="279" spans="1:15">
      <c r="A279" s="426" t="s">
        <v>81</v>
      </c>
      <c r="B279" s="237" t="s">
        <v>77</v>
      </c>
      <c r="C279" s="237" t="s">
        <v>82</v>
      </c>
      <c r="D279" s="237">
        <v>31850</v>
      </c>
      <c r="E279" s="706" t="e">
        <v>#N/A</v>
      </c>
      <c r="F279" s="706"/>
      <c r="G279" s="706"/>
      <c r="H279" s="706"/>
      <c r="I279" s="706"/>
      <c r="J279" s="706"/>
      <c r="K279" s="706"/>
      <c r="L279" s="706"/>
      <c r="M279" s="706"/>
      <c r="N279" s="706"/>
      <c r="O279" s="713"/>
    </row>
    <row r="280" spans="1:15">
      <c r="A280" s="426" t="s">
        <v>79</v>
      </c>
      <c r="B280" s="237" t="s">
        <v>74</v>
      </c>
      <c r="C280" s="237" t="s">
        <v>80</v>
      </c>
      <c r="D280" s="237">
        <v>36103</v>
      </c>
      <c r="E280" s="706" t="e">
        <v>#N/A</v>
      </c>
      <c r="F280" s="706"/>
      <c r="G280" s="706"/>
      <c r="H280" s="706"/>
      <c r="I280" s="706"/>
      <c r="J280" s="706"/>
      <c r="K280" s="706"/>
      <c r="L280" s="706"/>
      <c r="M280" s="706"/>
      <c r="N280" s="706"/>
      <c r="O280" s="713"/>
    </row>
    <row r="281" spans="1:15">
      <c r="A281" s="426" t="s">
        <v>78</v>
      </c>
      <c r="B281" s="237" t="s">
        <v>70</v>
      </c>
      <c r="C281" s="237" t="s">
        <v>69</v>
      </c>
      <c r="D281" s="237">
        <v>40478</v>
      </c>
      <c r="E281" s="706" t="e">
        <v>#N/A</v>
      </c>
      <c r="F281" s="706"/>
      <c r="G281" s="706"/>
      <c r="H281" s="706"/>
      <c r="I281" s="706"/>
      <c r="J281" s="706"/>
      <c r="K281" s="706"/>
      <c r="L281" s="706"/>
      <c r="M281" s="706"/>
      <c r="N281" s="706"/>
      <c r="O281" s="713"/>
    </row>
    <row r="282" spans="1:15">
      <c r="A282" s="426" t="s">
        <v>75</v>
      </c>
      <c r="B282" s="237" t="s">
        <v>77</v>
      </c>
      <c r="C282" s="237" t="s">
        <v>76</v>
      </c>
      <c r="D282" s="237">
        <v>18497</v>
      </c>
      <c r="E282" s="706" t="e">
        <v>#N/A</v>
      </c>
      <c r="F282" s="706"/>
      <c r="G282" s="706"/>
      <c r="H282" s="706"/>
      <c r="I282" s="706"/>
      <c r="J282" s="706"/>
      <c r="K282" s="706"/>
      <c r="L282" s="706"/>
      <c r="M282" s="706"/>
      <c r="N282" s="706"/>
      <c r="O282" s="713"/>
    </row>
    <row r="283" spans="1:15">
      <c r="A283" s="426" t="s">
        <v>71</v>
      </c>
      <c r="B283" s="237" t="s">
        <v>74</v>
      </c>
      <c r="C283" s="237" t="s">
        <v>73</v>
      </c>
      <c r="D283" s="237">
        <v>35107</v>
      </c>
      <c r="E283" s="706" t="e">
        <v>#N/A</v>
      </c>
      <c r="F283" s="706"/>
      <c r="G283" s="706"/>
      <c r="H283" s="706"/>
      <c r="I283" s="706"/>
      <c r="J283" s="706"/>
      <c r="K283" s="706"/>
      <c r="L283" s="706"/>
      <c r="M283" s="706"/>
      <c r="N283" s="706"/>
      <c r="O283" s="713"/>
    </row>
    <row r="284" spans="1:15">
      <c r="A284" s="426" t="s">
        <v>67</v>
      </c>
      <c r="B284" s="237" t="s">
        <v>70</v>
      </c>
      <c r="C284" s="237" t="s">
        <v>69</v>
      </c>
      <c r="D284" s="237">
        <v>38637</v>
      </c>
      <c r="E284" s="706" t="e">
        <v>#N/A</v>
      </c>
      <c r="F284" s="706"/>
      <c r="G284" s="706"/>
      <c r="H284" s="706"/>
      <c r="I284" s="706"/>
      <c r="J284" s="706"/>
      <c r="K284" s="706"/>
      <c r="L284" s="706"/>
      <c r="M284" s="706"/>
      <c r="N284" s="706"/>
      <c r="O284" s="713"/>
    </row>
    <row r="285" spans="1:15">
      <c r="A285" s="715"/>
      <c r="B285" s="706"/>
      <c r="C285" s="706"/>
      <c r="D285" s="706"/>
      <c r="E285" s="706"/>
      <c r="F285" s="706"/>
      <c r="G285" s="706"/>
      <c r="H285" s="706"/>
      <c r="I285" s="706"/>
      <c r="J285" s="706"/>
      <c r="K285" s="706"/>
      <c r="L285" s="706"/>
      <c r="M285" s="706"/>
      <c r="N285" s="706"/>
      <c r="O285" s="713"/>
    </row>
    <row r="286" spans="1:15">
      <c r="A286" s="715"/>
      <c r="B286" s="706"/>
      <c r="C286" s="706"/>
      <c r="D286" s="706"/>
      <c r="E286" s="706"/>
      <c r="F286" s="706"/>
      <c r="G286" s="706"/>
      <c r="H286" s="706"/>
      <c r="I286" s="706"/>
      <c r="J286" s="706"/>
      <c r="K286" s="706"/>
      <c r="L286" s="706"/>
      <c r="M286" s="706"/>
      <c r="N286" s="706"/>
      <c r="O286" s="713"/>
    </row>
    <row r="287" spans="1:15">
      <c r="A287" s="715"/>
      <c r="B287" s="706"/>
      <c r="C287" s="706"/>
      <c r="D287" s="706"/>
      <c r="E287" s="706"/>
      <c r="F287" s="706"/>
      <c r="G287" s="706"/>
      <c r="H287" s="706"/>
      <c r="I287" s="706"/>
      <c r="J287" s="706"/>
      <c r="K287" s="706"/>
      <c r="L287" s="706"/>
      <c r="M287" s="706"/>
      <c r="N287" s="706"/>
      <c r="O287" s="713"/>
    </row>
    <row r="288" spans="1:15">
      <c r="A288" s="715"/>
      <c r="B288" s="706"/>
      <c r="C288" s="706"/>
      <c r="D288" s="706"/>
      <c r="E288" s="706"/>
      <c r="F288" s="706"/>
      <c r="G288" s="706"/>
      <c r="H288" s="706"/>
      <c r="I288" s="706"/>
      <c r="J288" s="706"/>
      <c r="K288" s="706"/>
      <c r="L288" s="706"/>
      <c r="M288" s="706"/>
      <c r="N288" s="706"/>
      <c r="O288" s="713"/>
    </row>
    <row r="289" spans="1:15" ht="16" thickBot="1">
      <c r="A289" s="717"/>
      <c r="B289" s="718"/>
      <c r="C289" s="718"/>
      <c r="D289" s="718"/>
      <c r="E289" s="718"/>
      <c r="F289" s="718"/>
      <c r="G289" s="718"/>
      <c r="H289" s="718"/>
      <c r="I289" s="718"/>
      <c r="J289" s="718"/>
      <c r="K289" s="718"/>
      <c r="L289" s="718"/>
      <c r="M289" s="718"/>
      <c r="N289" s="718"/>
      <c r="O289" s="719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Z65"/>
  <sheetViews>
    <sheetView tabSelected="1" workbookViewId="0">
      <selection activeCell="K20" sqref="K20"/>
    </sheetView>
  </sheetViews>
  <sheetFormatPr defaultColWidth="11" defaultRowHeight="15.5"/>
  <cols>
    <col min="5" max="5" width="14" customWidth="1"/>
    <col min="6" max="6" width="15" customWidth="1"/>
  </cols>
  <sheetData>
    <row r="1" spans="1:52" ht="16" thickBot="1">
      <c r="A1" s="9" t="s">
        <v>1902</v>
      </c>
      <c r="B1" s="9" t="s">
        <v>1892</v>
      </c>
    </row>
    <row r="2" spans="1:52" ht="29.5" thickBot="1">
      <c r="A2" s="773" t="s">
        <v>1018</v>
      </c>
      <c r="B2" s="774" t="s">
        <v>994</v>
      </c>
      <c r="C2" s="775" t="s">
        <v>1017</v>
      </c>
      <c r="D2" s="775" t="s">
        <v>1016</v>
      </c>
      <c r="E2" s="775" t="s">
        <v>1015</v>
      </c>
      <c r="F2" s="775" t="s">
        <v>1013</v>
      </c>
      <c r="G2" s="775" t="s">
        <v>1012</v>
      </c>
      <c r="H2" s="775" t="s">
        <v>1011</v>
      </c>
      <c r="I2" s="775" t="s">
        <v>1010</v>
      </c>
      <c r="J2" s="775" t="s">
        <v>1009</v>
      </c>
      <c r="K2" s="775" t="s">
        <v>996</v>
      </c>
      <c r="L2" s="776" t="s">
        <v>995</v>
      </c>
      <c r="M2" s="774" t="s">
        <v>994</v>
      </c>
      <c r="N2" s="777" t="s">
        <v>993</v>
      </c>
      <c r="O2" s="777" t="s">
        <v>992</v>
      </c>
      <c r="P2" s="777" t="s">
        <v>991</v>
      </c>
      <c r="Q2" s="777" t="s">
        <v>990</v>
      </c>
      <c r="R2" s="777" t="s">
        <v>989</v>
      </c>
      <c r="S2" s="777" t="s">
        <v>988</v>
      </c>
      <c r="T2" s="778" t="s">
        <v>987</v>
      </c>
      <c r="U2" s="778" t="s">
        <v>986</v>
      </c>
      <c r="V2" s="778" t="s">
        <v>985</v>
      </c>
      <c r="W2" s="778" t="s">
        <v>984</v>
      </c>
      <c r="X2" s="778" t="s">
        <v>983</v>
      </c>
      <c r="Y2" s="778" t="s">
        <v>982</v>
      </c>
      <c r="Z2" s="779" t="s">
        <v>1008</v>
      </c>
      <c r="AA2" s="779" t="s">
        <v>1007</v>
      </c>
      <c r="AB2" s="779" t="s">
        <v>1006</v>
      </c>
      <c r="AC2" s="779" t="s">
        <v>1005</v>
      </c>
      <c r="AD2" s="779" t="s">
        <v>1004</v>
      </c>
      <c r="AE2" s="779" t="s">
        <v>1003</v>
      </c>
      <c r="AF2" s="780" t="s">
        <v>1002</v>
      </c>
      <c r="AG2" s="780" t="s">
        <v>1001</v>
      </c>
      <c r="AH2" s="780" t="s">
        <v>1000</v>
      </c>
      <c r="AI2" s="780" t="s">
        <v>999</v>
      </c>
      <c r="AJ2" s="780" t="s">
        <v>998</v>
      </c>
      <c r="AK2" s="780" t="s">
        <v>997</v>
      </c>
    </row>
    <row r="3" spans="1:52" ht="16" thickBot="1">
      <c r="A3" s="786">
        <v>1091</v>
      </c>
      <c r="B3" s="787" t="s">
        <v>142</v>
      </c>
      <c r="C3" s="789" t="s">
        <v>77</v>
      </c>
      <c r="D3" s="789" t="s">
        <v>145</v>
      </c>
      <c r="E3" s="789">
        <v>38309</v>
      </c>
      <c r="F3" s="789" t="s">
        <v>72</v>
      </c>
      <c r="G3" s="789">
        <v>4537</v>
      </c>
      <c r="H3" s="789">
        <v>157.19999999999999</v>
      </c>
      <c r="I3" s="789" t="s">
        <v>144</v>
      </c>
      <c r="J3" s="789">
        <v>1693</v>
      </c>
      <c r="K3" s="789"/>
      <c r="L3" s="790" t="s">
        <v>143</v>
      </c>
      <c r="M3" s="787" t="s">
        <v>142</v>
      </c>
      <c r="N3" s="791">
        <v>0.7261780000000001</v>
      </c>
      <c r="O3" s="791">
        <v>0.62061720000000009</v>
      </c>
      <c r="P3" s="791">
        <v>0.53939320000000002</v>
      </c>
      <c r="Q3" s="791">
        <v>1.0935304000000001</v>
      </c>
      <c r="R3" s="791">
        <v>0.68400159999999999</v>
      </c>
      <c r="S3" s="791">
        <v>0.68570280000000006</v>
      </c>
      <c r="T3" s="792">
        <v>0.93990820000000019</v>
      </c>
      <c r="U3" s="792">
        <v>0.87501759999999995</v>
      </c>
      <c r="V3" s="792">
        <v>0.83911639999999998</v>
      </c>
      <c r="W3" s="792">
        <v>0.9551208000000001</v>
      </c>
      <c r="X3" s="792">
        <v>0.62200060000000001</v>
      </c>
      <c r="Y3" s="792">
        <v>0.82366620000000013</v>
      </c>
      <c r="Z3" s="793">
        <v>0.14128752458939878</v>
      </c>
      <c r="AA3" s="793">
        <v>7.737703455056931E-2</v>
      </c>
      <c r="AB3" s="793">
        <v>3.318419999999983E-2</v>
      </c>
      <c r="AC3" s="793">
        <v>0.26733386863276415</v>
      </c>
      <c r="AD3" s="793">
        <v>0.12801189038038618</v>
      </c>
      <c r="AE3" s="793">
        <v>0.11649233496260597</v>
      </c>
      <c r="AF3" s="759">
        <v>0.22588242477789169</v>
      </c>
      <c r="AG3" s="759">
        <v>0.20446209276137225</v>
      </c>
      <c r="AH3" s="759">
        <v>0.14893958210516123</v>
      </c>
      <c r="AI3" s="759">
        <v>0.20239549329923309</v>
      </c>
      <c r="AJ3" s="759">
        <v>8.8513934586933754E-2</v>
      </c>
      <c r="AK3" s="794">
        <v>0.1651992767676056</v>
      </c>
    </row>
    <row r="4" spans="1:52" s="311" customFormat="1">
      <c r="A4" s="831"/>
      <c r="B4" s="832"/>
      <c r="C4" s="831"/>
      <c r="D4" s="831"/>
      <c r="E4" s="831"/>
      <c r="G4" s="833"/>
      <c r="H4" s="833"/>
      <c r="I4" s="833"/>
      <c r="J4" s="833"/>
      <c r="K4" s="831"/>
      <c r="L4" s="831"/>
      <c r="M4" s="831"/>
      <c r="N4" s="831"/>
      <c r="O4" s="831"/>
      <c r="P4" s="831"/>
      <c r="Q4" s="834"/>
      <c r="R4" s="832"/>
      <c r="S4" s="835"/>
      <c r="T4" s="835"/>
      <c r="U4" s="835"/>
      <c r="V4" s="835"/>
      <c r="W4" s="835"/>
      <c r="X4" s="835"/>
      <c r="Y4" s="835"/>
      <c r="Z4" s="835"/>
      <c r="AA4" s="835"/>
      <c r="AB4" s="835"/>
      <c r="AC4" s="835"/>
      <c r="AD4" s="835"/>
      <c r="AE4" s="836"/>
      <c r="AF4" s="836"/>
      <c r="AG4" s="836"/>
      <c r="AH4" s="836"/>
      <c r="AI4" s="836"/>
      <c r="AJ4" s="836"/>
      <c r="AK4" s="836"/>
      <c r="AL4" s="836"/>
      <c r="AM4" s="836"/>
      <c r="AN4" s="832"/>
      <c r="AO4" s="837"/>
      <c r="AP4" s="837"/>
      <c r="AQ4" s="837"/>
      <c r="AR4" s="837"/>
      <c r="AS4" s="837"/>
      <c r="AT4" s="837"/>
      <c r="AU4" s="837"/>
      <c r="AV4" s="837"/>
      <c r="AW4" s="837"/>
      <c r="AX4" s="837"/>
      <c r="AY4" s="837"/>
      <c r="AZ4" s="837"/>
    </row>
    <row r="7" spans="1:52" ht="16" thickBot="1">
      <c r="A7" s="9" t="s">
        <v>1595</v>
      </c>
      <c r="B7" s="9" t="s">
        <v>1596</v>
      </c>
    </row>
    <row r="8" spans="1:52" ht="42.5">
      <c r="A8" s="545" t="s">
        <v>1261</v>
      </c>
      <c r="B8" s="546" t="s">
        <v>1585</v>
      </c>
      <c r="C8" s="547" t="s">
        <v>1369</v>
      </c>
      <c r="D8" s="546" t="s">
        <v>1586</v>
      </c>
      <c r="E8" s="546" t="s">
        <v>1593</v>
      </c>
      <c r="F8" s="546" t="s">
        <v>1594</v>
      </c>
      <c r="G8" s="546" t="s">
        <v>1588</v>
      </c>
      <c r="H8" s="548" t="s">
        <v>1591</v>
      </c>
      <c r="I8" s="170"/>
    </row>
    <row r="9" spans="1:52">
      <c r="A9" s="549">
        <v>171</v>
      </c>
      <c r="B9" s="113" t="s">
        <v>1589</v>
      </c>
      <c r="C9" s="113" t="s">
        <v>1362</v>
      </c>
      <c r="D9" s="543">
        <v>1</v>
      </c>
      <c r="E9" s="550">
        <v>100</v>
      </c>
      <c r="F9" s="544">
        <v>74</v>
      </c>
      <c r="G9" s="551">
        <v>116</v>
      </c>
      <c r="H9" s="552">
        <v>2170.8000000000002</v>
      </c>
      <c r="I9" s="173"/>
    </row>
    <row r="10" spans="1:52">
      <c r="A10" s="553">
        <v>168</v>
      </c>
      <c r="B10" s="104" t="s">
        <v>1589</v>
      </c>
      <c r="C10" s="104" t="s">
        <v>1590</v>
      </c>
      <c r="D10" s="543">
        <v>2</v>
      </c>
      <c r="E10" s="554">
        <v>105</v>
      </c>
      <c r="F10" s="544">
        <v>76</v>
      </c>
      <c r="G10" s="551">
        <v>125</v>
      </c>
      <c r="H10" s="552">
        <v>2520</v>
      </c>
      <c r="I10" s="173"/>
    </row>
    <row r="11" spans="1:52">
      <c r="A11" s="549">
        <v>192</v>
      </c>
      <c r="B11" s="113" t="s">
        <v>1589</v>
      </c>
      <c r="C11" s="113" t="s">
        <v>1362</v>
      </c>
      <c r="D11" s="543">
        <v>3</v>
      </c>
      <c r="E11" s="550">
        <v>96</v>
      </c>
      <c r="F11" s="544">
        <v>71</v>
      </c>
      <c r="G11" s="551">
        <v>124</v>
      </c>
      <c r="H11" s="552">
        <v>2494.8000000000002</v>
      </c>
      <c r="I11" s="173"/>
    </row>
    <row r="12" spans="1:52">
      <c r="A12" s="553">
        <v>169</v>
      </c>
      <c r="B12" s="104" t="s">
        <v>1589</v>
      </c>
      <c r="C12" s="104" t="s">
        <v>1590</v>
      </c>
      <c r="D12" s="543">
        <v>4</v>
      </c>
      <c r="E12" s="554">
        <v>168</v>
      </c>
      <c r="F12" s="544">
        <v>68</v>
      </c>
      <c r="G12" s="551">
        <v>126</v>
      </c>
      <c r="H12" s="552">
        <v>2545.1999999999998</v>
      </c>
      <c r="I12" s="173"/>
    </row>
    <row r="13" spans="1:52">
      <c r="A13" s="549">
        <v>193</v>
      </c>
      <c r="B13" s="113" t="s">
        <v>1589</v>
      </c>
      <c r="C13" s="113" t="s">
        <v>1362</v>
      </c>
      <c r="D13" s="543">
        <v>5</v>
      </c>
      <c r="E13" s="550">
        <v>161</v>
      </c>
      <c r="F13" s="544">
        <v>73</v>
      </c>
      <c r="G13" s="551">
        <v>120</v>
      </c>
      <c r="H13" s="552">
        <v>2394</v>
      </c>
      <c r="I13" s="173"/>
    </row>
    <row r="14" spans="1:52">
      <c r="A14" s="553">
        <v>170</v>
      </c>
      <c r="B14" s="104" t="s">
        <v>1589</v>
      </c>
      <c r="C14" s="104" t="s">
        <v>1590</v>
      </c>
      <c r="D14" s="543">
        <v>6</v>
      </c>
      <c r="E14" s="554">
        <v>119</v>
      </c>
      <c r="F14" s="544">
        <v>61</v>
      </c>
      <c r="G14" s="551">
        <v>109</v>
      </c>
      <c r="H14" s="552">
        <v>2059.8000000000002</v>
      </c>
      <c r="I14" s="173"/>
    </row>
    <row r="15" spans="1:52">
      <c r="A15" s="549">
        <v>189</v>
      </c>
      <c r="B15" s="113" t="s">
        <v>1589</v>
      </c>
      <c r="C15" s="113" t="s">
        <v>1362</v>
      </c>
      <c r="D15" s="543">
        <v>7</v>
      </c>
      <c r="E15" s="550">
        <v>177</v>
      </c>
      <c r="F15" s="544">
        <v>61</v>
      </c>
      <c r="G15" s="551">
        <v>109</v>
      </c>
      <c r="H15" s="552">
        <v>2059.8000000000002</v>
      </c>
      <c r="I15" s="173"/>
    </row>
    <row r="16" spans="1:52">
      <c r="A16" s="553">
        <v>188</v>
      </c>
      <c r="B16" s="104" t="s">
        <v>1589</v>
      </c>
      <c r="C16" s="104" t="s">
        <v>1590</v>
      </c>
      <c r="D16" s="543">
        <v>8</v>
      </c>
      <c r="E16" s="554">
        <v>125</v>
      </c>
      <c r="F16" s="544">
        <v>67</v>
      </c>
      <c r="G16" s="551">
        <v>113</v>
      </c>
      <c r="H16" s="552">
        <v>2148.6</v>
      </c>
      <c r="I16" s="173"/>
    </row>
    <row r="17" spans="1:12">
      <c r="A17" s="555"/>
      <c r="B17" s="552"/>
      <c r="C17" s="552"/>
      <c r="D17" s="552"/>
      <c r="E17" s="556"/>
      <c r="F17" s="552"/>
      <c r="G17" s="551"/>
      <c r="H17" s="551"/>
      <c r="I17" s="173"/>
    </row>
    <row r="18" spans="1:12">
      <c r="A18" s="555"/>
      <c r="B18" s="552"/>
      <c r="C18" s="552"/>
      <c r="D18" s="552"/>
      <c r="E18" s="556"/>
      <c r="F18" s="552"/>
      <c r="G18" s="551"/>
      <c r="H18" s="551"/>
      <c r="I18" s="173"/>
    </row>
    <row r="19" spans="1:12" ht="42.5">
      <c r="A19" s="557" t="s">
        <v>1261</v>
      </c>
      <c r="B19" s="558" t="s">
        <v>1585</v>
      </c>
      <c r="C19" s="559" t="s">
        <v>1592</v>
      </c>
      <c r="D19" s="558" t="s">
        <v>1586</v>
      </c>
      <c r="E19" s="560" t="s">
        <v>1593</v>
      </c>
      <c r="F19" s="558" t="s">
        <v>1587</v>
      </c>
      <c r="G19" s="558" t="s">
        <v>1588</v>
      </c>
      <c r="H19" s="552" t="s">
        <v>1591</v>
      </c>
      <c r="I19" s="173"/>
    </row>
    <row r="20" spans="1:12">
      <c r="A20" s="549">
        <v>176</v>
      </c>
      <c r="B20" s="113" t="s">
        <v>1589</v>
      </c>
      <c r="C20" s="113" t="s">
        <v>1362</v>
      </c>
      <c r="D20" s="543">
        <v>1</v>
      </c>
      <c r="E20" s="550">
        <v>118</v>
      </c>
      <c r="F20" s="544">
        <v>66</v>
      </c>
      <c r="G20" s="551">
        <v>128</v>
      </c>
      <c r="H20" s="552">
        <v>2595.6</v>
      </c>
      <c r="I20" s="173"/>
    </row>
    <row r="21" spans="1:12">
      <c r="A21" s="553">
        <v>177</v>
      </c>
      <c r="B21" s="104" t="s">
        <v>1589</v>
      </c>
      <c r="C21" s="104" t="s">
        <v>1590</v>
      </c>
      <c r="D21" s="543">
        <v>2</v>
      </c>
      <c r="E21" s="554">
        <v>134</v>
      </c>
      <c r="F21" s="544">
        <v>70</v>
      </c>
      <c r="G21" s="551">
        <v>122</v>
      </c>
      <c r="H21" s="552">
        <v>2444.4</v>
      </c>
      <c r="I21" s="173"/>
      <c r="K21" s="311"/>
      <c r="L21" s="311"/>
    </row>
    <row r="22" spans="1:12">
      <c r="A22" s="549">
        <v>195</v>
      </c>
      <c r="B22" s="113" t="s">
        <v>1589</v>
      </c>
      <c r="C22" s="113" t="s">
        <v>1362</v>
      </c>
      <c r="D22" s="543">
        <v>3</v>
      </c>
      <c r="E22" s="550">
        <v>118</v>
      </c>
      <c r="F22" s="544">
        <v>73</v>
      </c>
      <c r="G22" s="551">
        <v>128</v>
      </c>
      <c r="H22" s="552">
        <v>2595.6</v>
      </c>
      <c r="I22" s="173"/>
      <c r="K22" s="311"/>
      <c r="L22" s="311"/>
    </row>
    <row r="23" spans="1:12">
      <c r="A23" s="553">
        <v>178</v>
      </c>
      <c r="B23" s="104" t="s">
        <v>1589</v>
      </c>
      <c r="C23" s="104" t="s">
        <v>1590</v>
      </c>
      <c r="D23" s="543">
        <v>4</v>
      </c>
      <c r="E23" s="554">
        <v>133</v>
      </c>
      <c r="F23" s="544">
        <v>64</v>
      </c>
      <c r="G23" s="551">
        <v>119</v>
      </c>
      <c r="H23" s="552">
        <v>2368.8000000000002</v>
      </c>
      <c r="I23" s="173"/>
      <c r="K23" s="539"/>
      <c r="L23" s="311"/>
    </row>
    <row r="24" spans="1:12">
      <c r="A24" s="549">
        <v>196</v>
      </c>
      <c r="B24" s="113" t="s">
        <v>1589</v>
      </c>
      <c r="C24" s="113" t="s">
        <v>1362</v>
      </c>
      <c r="D24" s="543">
        <v>5</v>
      </c>
      <c r="E24" s="550">
        <v>115</v>
      </c>
      <c r="F24" s="544">
        <v>72</v>
      </c>
      <c r="G24" s="551">
        <v>124</v>
      </c>
      <c r="H24" s="552">
        <v>2494.8000000000002</v>
      </c>
      <c r="I24" s="173"/>
      <c r="K24" s="540"/>
      <c r="L24" s="311"/>
    </row>
    <row r="25" spans="1:12">
      <c r="A25" s="553">
        <v>179</v>
      </c>
      <c r="B25" s="104" t="s">
        <v>1589</v>
      </c>
      <c r="C25" s="104" t="s">
        <v>1590</v>
      </c>
      <c r="D25" s="543">
        <v>6</v>
      </c>
      <c r="E25" s="554">
        <v>180</v>
      </c>
      <c r="F25" s="544">
        <v>76</v>
      </c>
      <c r="G25" s="551">
        <v>91</v>
      </c>
      <c r="H25" s="552">
        <v>1660.2</v>
      </c>
      <c r="I25" s="173"/>
      <c r="K25" s="311"/>
      <c r="L25" s="311"/>
    </row>
    <row r="26" spans="1:12">
      <c r="A26" s="561"/>
      <c r="B26" s="551"/>
      <c r="C26" s="551"/>
      <c r="D26" s="551"/>
      <c r="E26" s="551" t="s">
        <v>1025</v>
      </c>
      <c r="F26" s="551" t="s">
        <v>1025</v>
      </c>
      <c r="G26" s="551" t="s">
        <v>1025</v>
      </c>
      <c r="H26" s="551" t="s">
        <v>1025</v>
      </c>
      <c r="I26" s="173"/>
      <c r="K26" s="311"/>
      <c r="L26" s="311"/>
    </row>
    <row r="27" spans="1:12">
      <c r="A27" s="561"/>
      <c r="B27" s="551"/>
      <c r="C27" s="551"/>
      <c r="D27" s="551" t="s">
        <v>1019</v>
      </c>
      <c r="E27" s="551">
        <f>AVERAGE(E10,E12,E14,E16,E21,E23,E25)</f>
        <v>137.71428571428572</v>
      </c>
      <c r="F27" s="551">
        <f>AVERAGE(F10,F12,F14,F16,F21,F23,F25)</f>
        <v>68.857142857142861</v>
      </c>
      <c r="G27" s="551">
        <f>AVERAGE(G10,G12,G14,G16,G21,G23,G25)</f>
        <v>115</v>
      </c>
      <c r="H27" s="551">
        <f>AVERAGE(H10,H12,H14,H16,H21,H23,H25)</f>
        <v>2249.5714285714284</v>
      </c>
      <c r="I27" s="173"/>
      <c r="K27" s="311"/>
      <c r="L27" s="311"/>
    </row>
    <row r="28" spans="1:12">
      <c r="A28" s="561"/>
      <c r="B28" s="551"/>
      <c r="C28" s="551"/>
      <c r="D28" s="551" t="s">
        <v>1020</v>
      </c>
      <c r="E28" s="551">
        <f>AVERAGE(E9,E11,E13,E15,E20,E22,E24)</f>
        <v>126.42857142857143</v>
      </c>
      <c r="F28" s="551">
        <f>AVERAGE(F9,F11,F13,F15,F20,F22,F24)</f>
        <v>70</v>
      </c>
      <c r="G28" s="551">
        <f>AVERAGE(G9,G11,G13,G15,G20,G22,G24)</f>
        <v>121.28571428571429</v>
      </c>
      <c r="H28" s="551">
        <f>AVERAGE(H9,H11,H13,H15,H20,H22,H24)</f>
        <v>2400.7714285714287</v>
      </c>
      <c r="I28" s="173"/>
      <c r="K28" s="540"/>
      <c r="L28" s="541"/>
    </row>
    <row r="29" spans="1:12">
      <c r="A29" s="561"/>
      <c r="B29" s="551"/>
      <c r="C29" s="551"/>
      <c r="D29" s="551"/>
      <c r="E29" s="551" t="s">
        <v>1026</v>
      </c>
      <c r="F29" s="551" t="s">
        <v>1026</v>
      </c>
      <c r="G29" s="551" t="s">
        <v>1026</v>
      </c>
      <c r="H29" s="551" t="s">
        <v>1026</v>
      </c>
      <c r="I29" s="173"/>
      <c r="K29" s="311"/>
      <c r="L29" s="542"/>
    </row>
    <row r="30" spans="1:12">
      <c r="A30" s="561"/>
      <c r="B30" s="551"/>
      <c r="C30" s="551"/>
      <c r="D30" s="551" t="s">
        <v>1019</v>
      </c>
      <c r="E30" s="551">
        <f>STDEV(E10,E12,E14,E16,E21,E23,E25)/7^0.5</f>
        <v>10.145874802608411</v>
      </c>
      <c r="F30" s="551">
        <f>STDEV(F10,F12,F14,F16,F21,F23,F25)/7^0.5</f>
        <v>2.1428571428571428</v>
      </c>
      <c r="G30" s="551">
        <f>STDEV(G10,G12,G14,G16,G21,G23,G25)/7^0.5</f>
        <v>4.6342410895626127</v>
      </c>
      <c r="H30" s="551">
        <f>STDEV(H10,H12,H14,H16,H21,H23,H25)/7^0.5</f>
        <v>120.14560554016265</v>
      </c>
      <c r="I30" s="173"/>
      <c r="K30" s="311"/>
      <c r="L30" s="311"/>
    </row>
    <row r="31" spans="1:12">
      <c r="A31" s="561"/>
      <c r="B31" s="551"/>
      <c r="C31" s="551"/>
      <c r="D31" s="551" t="s">
        <v>1020</v>
      </c>
      <c r="E31" s="551">
        <f>STDEV(E9,E11,E13,E15,E20,E22,E24)/7^0.5</f>
        <v>11.598146696896068</v>
      </c>
      <c r="F31" s="551">
        <f>STDEV(F9,F11,F13,F15,F20,F22,F24)/7^0.5</f>
        <v>1.7994708216848747</v>
      </c>
      <c r="G31" s="551">
        <f>STDEV(G9,G11,G13,G15,G20,G22,G24)/7^0.5</f>
        <v>2.6068982272706656</v>
      </c>
      <c r="H31" s="551">
        <f>STDEV(H9,H11,H13,H15,H20,H22,H24)/7^0.5</f>
        <v>79.101097801922975</v>
      </c>
      <c r="I31" s="173"/>
      <c r="K31" s="311"/>
      <c r="L31" s="311"/>
    </row>
    <row r="32" spans="1:12" ht="16" thickBot="1">
      <c r="A32" s="233"/>
      <c r="B32" s="213"/>
      <c r="C32" s="213"/>
      <c r="D32" s="213"/>
      <c r="E32" s="213"/>
      <c r="F32" s="213"/>
      <c r="G32" s="213"/>
      <c r="H32" s="213"/>
      <c r="I32" s="214"/>
      <c r="K32" s="541"/>
      <c r="L32" s="311"/>
    </row>
    <row r="33" spans="1:11">
      <c r="K33" s="30"/>
    </row>
    <row r="35" spans="1:11" ht="16" thickBot="1">
      <c r="A35" s="9" t="s">
        <v>1608</v>
      </c>
      <c r="B35" s="9" t="s">
        <v>1609</v>
      </c>
    </row>
    <row r="36" spans="1:11">
      <c r="A36" s="483" t="s">
        <v>1597</v>
      </c>
      <c r="B36" s="484"/>
      <c r="C36" s="484" t="s">
        <v>1387</v>
      </c>
      <c r="D36" s="484" t="s">
        <v>1388</v>
      </c>
      <c r="E36" s="484" t="s">
        <v>1389</v>
      </c>
      <c r="F36" s="484" t="s">
        <v>1598</v>
      </c>
      <c r="G36" s="484" t="s">
        <v>1599</v>
      </c>
      <c r="H36" s="484" t="s">
        <v>1600</v>
      </c>
      <c r="I36" s="485" t="s">
        <v>1032</v>
      </c>
    </row>
    <row r="37" spans="1:11">
      <c r="A37" s="411" t="s">
        <v>1189</v>
      </c>
      <c r="B37" s="21" t="s">
        <v>1601</v>
      </c>
      <c r="C37" s="21">
        <v>16.016129509999999</v>
      </c>
      <c r="D37" s="21">
        <v>16.762250779999999</v>
      </c>
      <c r="E37" s="21">
        <v>26.529085309999999</v>
      </c>
      <c r="F37" s="21">
        <v>29.57356322</v>
      </c>
      <c r="G37" s="562" t="s">
        <v>1602</v>
      </c>
      <c r="H37" s="21">
        <v>22.22025721</v>
      </c>
      <c r="I37" s="412">
        <v>3.4268321560000001</v>
      </c>
    </row>
    <row r="38" spans="1:11">
      <c r="A38" s="411"/>
      <c r="B38" s="21" t="s">
        <v>1603</v>
      </c>
      <c r="C38" s="21">
        <v>22.135671500000001</v>
      </c>
      <c r="D38" s="21">
        <v>23.765599340000001</v>
      </c>
      <c r="E38" s="21">
        <v>23.320183950000001</v>
      </c>
      <c r="F38" s="21">
        <v>26.974975659999998</v>
      </c>
      <c r="G38" s="21">
        <v>27.72423714</v>
      </c>
      <c r="H38" s="21">
        <v>24.784133520000001</v>
      </c>
      <c r="I38" s="412">
        <v>1.0871731659999999</v>
      </c>
    </row>
    <row r="39" spans="1:11">
      <c r="A39" s="411"/>
      <c r="B39" s="21" t="s">
        <v>1092</v>
      </c>
      <c r="C39" s="21">
        <v>24.331181399999998</v>
      </c>
      <c r="D39" s="21">
        <v>13.82685481</v>
      </c>
      <c r="E39" s="21">
        <v>21.025253079999999</v>
      </c>
      <c r="F39" s="21">
        <v>19.816256159999998</v>
      </c>
      <c r="G39" s="21">
        <v>20.1051134</v>
      </c>
      <c r="H39" s="21">
        <v>19.820931770000001</v>
      </c>
      <c r="I39" s="412">
        <v>1.7000364880000001</v>
      </c>
    </row>
    <row r="40" spans="1:11">
      <c r="A40" s="411"/>
      <c r="B40" s="21" t="s">
        <v>1604</v>
      </c>
      <c r="C40" s="21">
        <v>18.409886019999998</v>
      </c>
      <c r="D40" s="21">
        <v>12.215397790000001</v>
      </c>
      <c r="E40" s="21">
        <v>15.70950236</v>
      </c>
      <c r="F40" s="21">
        <v>28.314308109999999</v>
      </c>
      <c r="G40" s="21">
        <v>19.145990699999999</v>
      </c>
      <c r="H40" s="21">
        <v>18.759016989999999</v>
      </c>
      <c r="I40" s="412">
        <v>2.6804264689999999</v>
      </c>
    </row>
    <row r="41" spans="1:11">
      <c r="A41" s="411"/>
      <c r="B41" s="21" t="s">
        <v>1605</v>
      </c>
      <c r="C41" s="21">
        <v>26.77396388</v>
      </c>
      <c r="D41" s="21">
        <v>23.674628500000001</v>
      </c>
      <c r="E41" s="21">
        <v>27.75086855</v>
      </c>
      <c r="F41" s="21">
        <v>18.605350489999999</v>
      </c>
      <c r="G41" s="21">
        <v>22.892423539999999</v>
      </c>
      <c r="H41" s="21">
        <v>23.93944699</v>
      </c>
      <c r="I41" s="412">
        <v>1.615245998</v>
      </c>
    </row>
    <row r="42" spans="1:11">
      <c r="A42" s="411"/>
      <c r="B42" s="21" t="s">
        <v>1606</v>
      </c>
      <c r="C42" s="21">
        <v>18.643805870000001</v>
      </c>
      <c r="D42" s="21">
        <v>21.527986840000001</v>
      </c>
      <c r="E42" s="21">
        <v>29.83642583</v>
      </c>
      <c r="F42" s="21">
        <v>31.413306120000001</v>
      </c>
      <c r="G42" s="21">
        <v>27.635542210000001</v>
      </c>
      <c r="H42" s="21">
        <v>25.811413380000001</v>
      </c>
      <c r="I42" s="412">
        <v>2.4559286820000001</v>
      </c>
    </row>
    <row r="43" spans="1:11">
      <c r="A43" s="411"/>
      <c r="B43" s="21"/>
      <c r="C43" s="21" t="s">
        <v>1387</v>
      </c>
      <c r="D43" s="21" t="s">
        <v>1388</v>
      </c>
      <c r="E43" s="21" t="s">
        <v>1389</v>
      </c>
      <c r="F43" s="21" t="s">
        <v>1598</v>
      </c>
      <c r="G43" s="21" t="s">
        <v>1599</v>
      </c>
      <c r="H43" s="21" t="s">
        <v>1600</v>
      </c>
      <c r="I43" s="412" t="s">
        <v>1032</v>
      </c>
    </row>
    <row r="44" spans="1:11">
      <c r="A44" s="411" t="s">
        <v>1188</v>
      </c>
      <c r="B44" s="21" t="s">
        <v>1601</v>
      </c>
      <c r="C44" s="21">
        <v>21.439049669999999</v>
      </c>
      <c r="D44" s="21">
        <v>22.896512430000001</v>
      </c>
      <c r="E44" s="21">
        <v>24.680559689999999</v>
      </c>
      <c r="F44" s="21">
        <v>31.366338259999999</v>
      </c>
      <c r="G44" s="562" t="s">
        <v>1602</v>
      </c>
      <c r="H44" s="21">
        <v>25.09561501</v>
      </c>
      <c r="I44" s="412">
        <v>2.1928057220000001</v>
      </c>
    </row>
    <row r="45" spans="1:11">
      <c r="A45" s="411"/>
      <c r="B45" s="21" t="s">
        <v>1603</v>
      </c>
      <c r="C45" s="21">
        <v>17.67696492</v>
      </c>
      <c r="D45" s="21">
        <v>21.223280419999998</v>
      </c>
      <c r="E45" s="21">
        <v>18.776679179999999</v>
      </c>
      <c r="F45" s="21">
        <v>25.791982910000002</v>
      </c>
      <c r="G45" s="562" t="s">
        <v>1602</v>
      </c>
      <c r="H45" s="21">
        <v>20.867226859999999</v>
      </c>
      <c r="I45" s="412">
        <v>1.801114404</v>
      </c>
    </row>
    <row r="46" spans="1:11">
      <c r="A46" s="411"/>
      <c r="B46" s="21" t="s">
        <v>1092</v>
      </c>
      <c r="C46" s="21">
        <v>19.362430360000001</v>
      </c>
      <c r="D46" s="21">
        <v>20.446626169999998</v>
      </c>
      <c r="E46" s="21">
        <v>26.824915650000001</v>
      </c>
      <c r="F46" s="21">
        <v>22.22369535</v>
      </c>
      <c r="G46" s="21">
        <v>26.02972085</v>
      </c>
      <c r="H46" s="21">
        <v>22.97747768</v>
      </c>
      <c r="I46" s="412">
        <v>1.4859497239999999</v>
      </c>
    </row>
    <row r="47" spans="1:11">
      <c r="A47" s="411"/>
      <c r="B47" s="21" t="s">
        <v>1604</v>
      </c>
      <c r="C47" s="21">
        <v>20.666850879999998</v>
      </c>
      <c r="D47" s="21">
        <v>17.864810039999998</v>
      </c>
      <c r="E47" s="21">
        <v>21.058868820000001</v>
      </c>
      <c r="F47" s="21">
        <v>9.6576135270000005</v>
      </c>
      <c r="G47" s="21">
        <v>25.410687859999999</v>
      </c>
      <c r="H47" s="21">
        <v>18.93176622</v>
      </c>
      <c r="I47" s="412">
        <v>2.6139989809999999</v>
      </c>
    </row>
    <row r="48" spans="1:11">
      <c r="A48" s="411"/>
      <c r="B48" s="21" t="s">
        <v>1605</v>
      </c>
      <c r="C48" s="21">
        <v>23.873308269999999</v>
      </c>
      <c r="D48" s="21">
        <v>20.193427530000001</v>
      </c>
      <c r="E48" s="21">
        <v>25.435991420000001</v>
      </c>
      <c r="F48" s="562" t="s">
        <v>1602</v>
      </c>
      <c r="G48" s="562" t="s">
        <v>1602</v>
      </c>
      <c r="H48" s="21">
        <v>23.16757574</v>
      </c>
      <c r="I48" s="412">
        <v>1.5539908650000001</v>
      </c>
    </row>
    <row r="49" spans="1:9">
      <c r="A49" s="411"/>
      <c r="B49" s="21" t="s">
        <v>1606</v>
      </c>
      <c r="C49" s="21">
        <v>28.58423282</v>
      </c>
      <c r="D49" s="21">
        <v>18.344363349999998</v>
      </c>
      <c r="E49" s="21">
        <v>17.212740610000001</v>
      </c>
      <c r="F49" s="21">
        <v>18.869214419999999</v>
      </c>
      <c r="G49" s="562" t="s">
        <v>1602</v>
      </c>
      <c r="H49" s="21">
        <v>20.752637799999999</v>
      </c>
      <c r="I49" s="412">
        <v>2.633309423</v>
      </c>
    </row>
    <row r="50" spans="1:9">
      <c r="A50" s="411"/>
      <c r="B50" s="21"/>
      <c r="C50" s="21"/>
      <c r="D50" s="21"/>
      <c r="E50" s="21"/>
      <c r="F50" s="21"/>
      <c r="G50" s="21"/>
      <c r="H50" s="21"/>
      <c r="I50" s="412"/>
    </row>
    <row r="51" spans="1:9">
      <c r="A51" s="411"/>
      <c r="B51" s="21"/>
      <c r="C51" s="21"/>
      <c r="D51" s="21"/>
      <c r="E51" s="21"/>
      <c r="F51" s="21"/>
      <c r="G51" s="21"/>
      <c r="H51" s="21"/>
      <c r="I51" s="412"/>
    </row>
    <row r="52" spans="1:9">
      <c r="A52" s="411" t="s">
        <v>1607</v>
      </c>
      <c r="B52" s="21"/>
      <c r="C52" s="21" t="s">
        <v>1387</v>
      </c>
      <c r="D52" s="21" t="s">
        <v>1388</v>
      </c>
      <c r="E52" s="21" t="s">
        <v>1389</v>
      </c>
      <c r="F52" s="21" t="s">
        <v>1600</v>
      </c>
      <c r="G52" s="21" t="s">
        <v>1032</v>
      </c>
      <c r="H52" s="21"/>
      <c r="I52" s="412"/>
    </row>
    <row r="53" spans="1:9">
      <c r="A53" s="411" t="s">
        <v>1189</v>
      </c>
      <c r="B53" s="21" t="s">
        <v>1601</v>
      </c>
      <c r="C53" s="21">
        <v>513.88820139999996</v>
      </c>
      <c r="D53" s="21">
        <v>439.77896870000001</v>
      </c>
      <c r="E53" s="21">
        <v>428.3917376</v>
      </c>
      <c r="F53" s="21">
        <v>460.68630250000001</v>
      </c>
      <c r="G53" s="21">
        <v>26.803288269999999</v>
      </c>
      <c r="H53" s="21"/>
      <c r="I53" s="412"/>
    </row>
    <row r="54" spans="1:9">
      <c r="A54" s="411"/>
      <c r="B54" s="21" t="s">
        <v>1603</v>
      </c>
      <c r="C54" s="21">
        <v>461.42173229999997</v>
      </c>
      <c r="D54" s="21">
        <v>346.00429559999998</v>
      </c>
      <c r="E54" s="21">
        <v>354.40079370000001</v>
      </c>
      <c r="F54" s="21">
        <v>387.27560720000002</v>
      </c>
      <c r="G54" s="21">
        <v>37.152214839999999</v>
      </c>
      <c r="H54" s="21"/>
      <c r="I54" s="412"/>
    </row>
    <row r="55" spans="1:9">
      <c r="A55" s="411"/>
      <c r="B55" s="21" t="s">
        <v>1092</v>
      </c>
      <c r="C55" s="21">
        <v>394.6654504</v>
      </c>
      <c r="D55" s="21">
        <v>334.39932270000003</v>
      </c>
      <c r="E55" s="21">
        <v>251.3327075</v>
      </c>
      <c r="F55" s="21">
        <v>326.79916020000002</v>
      </c>
      <c r="G55" s="21">
        <v>41.550734630000001</v>
      </c>
      <c r="H55" s="21"/>
      <c r="I55" s="412"/>
    </row>
    <row r="56" spans="1:9">
      <c r="A56" s="411"/>
      <c r="B56" s="21" t="s">
        <v>1604</v>
      </c>
      <c r="C56" s="21">
        <v>103.7110539</v>
      </c>
      <c r="D56" s="21">
        <v>120.55053150000001</v>
      </c>
      <c r="E56" s="21">
        <v>71.203263230000005</v>
      </c>
      <c r="F56" s="21">
        <v>98.488282889999994</v>
      </c>
      <c r="G56" s="21">
        <v>14.482704910000001</v>
      </c>
      <c r="H56" s="21"/>
      <c r="I56" s="412"/>
    </row>
    <row r="57" spans="1:9">
      <c r="A57" s="411"/>
      <c r="B57" s="21" t="s">
        <v>1605</v>
      </c>
      <c r="C57" s="21">
        <v>208.8966849</v>
      </c>
      <c r="D57" s="21">
        <v>219.71516260000001</v>
      </c>
      <c r="E57" s="21">
        <v>193.9179455</v>
      </c>
      <c r="F57" s="21">
        <v>207.50993099999999</v>
      </c>
      <c r="G57" s="21">
        <v>7.4792249560000004</v>
      </c>
      <c r="H57" s="21"/>
      <c r="I57" s="412"/>
    </row>
    <row r="58" spans="1:9">
      <c r="A58" s="411"/>
      <c r="B58" s="21" t="s">
        <v>1606</v>
      </c>
      <c r="C58" s="21">
        <v>409.64806549999997</v>
      </c>
      <c r="D58" s="21">
        <v>384.6415662</v>
      </c>
      <c r="E58" s="21">
        <v>374.70951350000001</v>
      </c>
      <c r="F58" s="21">
        <v>389.66638169999999</v>
      </c>
      <c r="G58" s="21">
        <v>10.39410378</v>
      </c>
      <c r="H58" s="21"/>
      <c r="I58" s="412"/>
    </row>
    <row r="59" spans="1:9">
      <c r="A59" s="411"/>
      <c r="B59" s="21"/>
      <c r="C59" s="21" t="s">
        <v>1387</v>
      </c>
      <c r="D59" s="21" t="s">
        <v>1388</v>
      </c>
      <c r="E59" s="21" t="s">
        <v>1389</v>
      </c>
      <c r="F59" s="21" t="s">
        <v>1600</v>
      </c>
      <c r="G59" s="21" t="s">
        <v>1032</v>
      </c>
      <c r="H59" s="21"/>
      <c r="I59" s="412"/>
    </row>
    <row r="60" spans="1:9">
      <c r="A60" s="411" t="s">
        <v>1188</v>
      </c>
      <c r="B60" s="21" t="s">
        <v>1601</v>
      </c>
      <c r="C60" s="21">
        <v>380.65299229999999</v>
      </c>
      <c r="D60" s="21">
        <v>451.74154909999999</v>
      </c>
      <c r="E60" s="21">
        <v>478.0779119</v>
      </c>
      <c r="F60" s="21">
        <v>436.82415109999999</v>
      </c>
      <c r="G60" s="21">
        <v>29.09639331</v>
      </c>
      <c r="H60" s="21"/>
      <c r="I60" s="412"/>
    </row>
    <row r="61" spans="1:9">
      <c r="A61" s="411"/>
      <c r="B61" s="21" t="s">
        <v>1603</v>
      </c>
      <c r="C61" s="21">
        <v>360.14709800000003</v>
      </c>
      <c r="D61" s="21">
        <v>452.58347629999997</v>
      </c>
      <c r="E61" s="21">
        <v>459.73335830000002</v>
      </c>
      <c r="F61" s="21">
        <v>424.15464420000001</v>
      </c>
      <c r="G61" s="21">
        <v>32.070259739999997</v>
      </c>
      <c r="H61" s="21"/>
      <c r="I61" s="412"/>
    </row>
    <row r="62" spans="1:9">
      <c r="A62" s="411"/>
      <c r="B62" s="21" t="s">
        <v>1092</v>
      </c>
      <c r="C62" s="21">
        <v>349.64843130000003</v>
      </c>
      <c r="D62" s="21">
        <v>383.7533487</v>
      </c>
      <c r="E62" s="21">
        <v>137.53096769999999</v>
      </c>
      <c r="F62" s="21">
        <v>290.3109159</v>
      </c>
      <c r="G62" s="21">
        <v>77.021795130000001</v>
      </c>
      <c r="H62" s="21"/>
      <c r="I62" s="412"/>
    </row>
    <row r="63" spans="1:9">
      <c r="A63" s="411"/>
      <c r="B63" s="21" t="s">
        <v>1604</v>
      </c>
      <c r="C63" s="21">
        <v>112.59597410000001</v>
      </c>
      <c r="D63" s="21">
        <v>117.46851049999999</v>
      </c>
      <c r="E63" s="21">
        <v>85.793608019999994</v>
      </c>
      <c r="F63" s="21">
        <v>105.2860309</v>
      </c>
      <c r="G63" s="21">
        <v>9.8471876550000008</v>
      </c>
      <c r="H63" s="21"/>
      <c r="I63" s="412"/>
    </row>
    <row r="64" spans="1:9">
      <c r="A64" s="411"/>
      <c r="B64" s="21" t="s">
        <v>1605</v>
      </c>
      <c r="C64" s="21">
        <v>65.637229520000005</v>
      </c>
      <c r="D64" s="21">
        <v>185.54447920000001</v>
      </c>
      <c r="E64" s="21">
        <v>157.8507511</v>
      </c>
      <c r="F64" s="21">
        <v>136.34415329999999</v>
      </c>
      <c r="G64" s="21">
        <v>36.246091479999997</v>
      </c>
      <c r="H64" s="21"/>
      <c r="I64" s="412"/>
    </row>
    <row r="65" spans="1:9" ht="16" thickBot="1">
      <c r="A65" s="486"/>
      <c r="B65" s="408" t="s">
        <v>1606</v>
      </c>
      <c r="C65" s="408">
        <v>338.21990549999998</v>
      </c>
      <c r="D65" s="408">
        <v>397.00655219999999</v>
      </c>
      <c r="E65" s="408">
        <v>411.88218929999999</v>
      </c>
      <c r="F65" s="408">
        <v>382.36954900000001</v>
      </c>
      <c r="G65" s="408">
        <v>22.488622410000001</v>
      </c>
      <c r="H65" s="408"/>
      <c r="I65" s="422"/>
    </row>
  </sheetData>
  <hyperlinks>
    <hyperlink ref="L3" r:id="rId1" xr:uid="{00000000-0004-0000-1300-000000000000}"/>
  </hyperlinks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E7"/>
  <sheetViews>
    <sheetView workbookViewId="0">
      <selection activeCell="Q24" sqref="Q24"/>
    </sheetView>
  </sheetViews>
  <sheetFormatPr defaultColWidth="11" defaultRowHeight="15.5"/>
  <sheetData>
    <row r="1" spans="1:31" ht="16" thickBot="1">
      <c r="A1" s="9" t="s">
        <v>1610</v>
      </c>
      <c r="B1" s="9" t="s">
        <v>1693</v>
      </c>
      <c r="D1" s="311"/>
      <c r="E1" s="311"/>
    </row>
    <row r="2" spans="1:31" ht="16" thickTop="1">
      <c r="A2" s="316" t="s">
        <v>9</v>
      </c>
      <c r="B2" s="317" t="s">
        <v>10</v>
      </c>
      <c r="C2" s="318" t="s">
        <v>1215</v>
      </c>
      <c r="D2" s="361" t="s">
        <v>1216</v>
      </c>
      <c r="E2" s="361" t="s">
        <v>1217</v>
      </c>
      <c r="F2" s="318" t="s">
        <v>1218</v>
      </c>
      <c r="G2" s="318" t="s">
        <v>1219</v>
      </c>
      <c r="H2" s="318" t="s">
        <v>1220</v>
      </c>
      <c r="I2" s="320" t="s">
        <v>1221</v>
      </c>
      <c r="J2" s="320" t="s">
        <v>1222</v>
      </c>
      <c r="K2" s="320" t="s">
        <v>1223</v>
      </c>
      <c r="L2" s="320" t="s">
        <v>1224</v>
      </c>
      <c r="M2" s="320" t="s">
        <v>1225</v>
      </c>
      <c r="N2" s="320" t="s">
        <v>1226</v>
      </c>
      <c r="O2" s="323" t="s">
        <v>1248</v>
      </c>
      <c r="P2" s="323" t="s">
        <v>1249</v>
      </c>
      <c r="Q2" s="323" t="s">
        <v>1250</v>
      </c>
      <c r="R2" s="323" t="s">
        <v>1251</v>
      </c>
      <c r="S2" s="323" t="s">
        <v>1252</v>
      </c>
      <c r="T2" s="323" t="s">
        <v>1253</v>
      </c>
      <c r="U2" s="325" t="s">
        <v>1254</v>
      </c>
      <c r="V2" s="325" t="s">
        <v>1255</v>
      </c>
      <c r="W2" s="325" t="s">
        <v>1256</v>
      </c>
      <c r="X2" s="325" t="s">
        <v>1257</v>
      </c>
      <c r="Y2" s="325" t="s">
        <v>1258</v>
      </c>
      <c r="Z2" s="325" t="s">
        <v>1259</v>
      </c>
      <c r="AA2" s="237"/>
      <c r="AB2" s="237"/>
      <c r="AC2" s="237"/>
      <c r="AD2" s="237"/>
      <c r="AE2" s="237"/>
    </row>
    <row r="3" spans="1:31">
      <c r="A3" s="328" t="s">
        <v>1295</v>
      </c>
      <c r="B3" s="239" t="s">
        <v>1296</v>
      </c>
      <c r="C3" s="240">
        <v>1507.1017400000001</v>
      </c>
      <c r="D3" s="362">
        <v>1558.9937</v>
      </c>
      <c r="E3" s="362">
        <v>1602.09762</v>
      </c>
      <c r="F3" s="240">
        <v>1614.72576</v>
      </c>
      <c r="G3" s="240">
        <v>1460.3627899999999</v>
      </c>
      <c r="H3" s="240">
        <v>1411.06194</v>
      </c>
      <c r="I3" s="242">
        <v>2083.9496399999998</v>
      </c>
      <c r="J3" s="242">
        <v>2012.5259599999999</v>
      </c>
      <c r="K3" s="242">
        <v>2376.7246100000002</v>
      </c>
      <c r="L3" s="242">
        <v>2146.2982299999999</v>
      </c>
      <c r="M3" s="242">
        <v>1954.8944200000001</v>
      </c>
      <c r="N3" s="242">
        <v>1939.7173600000001</v>
      </c>
      <c r="O3" s="252">
        <v>63.611771699999998</v>
      </c>
      <c r="P3" s="252">
        <v>24.246144300000001</v>
      </c>
      <c r="Q3" s="252">
        <v>64.382117899999997</v>
      </c>
      <c r="R3" s="252">
        <v>45.135769000000003</v>
      </c>
      <c r="S3" s="252">
        <v>58.3399316</v>
      </c>
      <c r="T3" s="252">
        <v>11.4980797</v>
      </c>
      <c r="U3" s="254">
        <v>41.264334400000003</v>
      </c>
      <c r="V3" s="254">
        <v>98.391372500000003</v>
      </c>
      <c r="W3" s="254">
        <v>78.498603399999993</v>
      </c>
      <c r="X3" s="254">
        <v>26.6468329</v>
      </c>
      <c r="Y3" s="254">
        <v>52.667872699999997</v>
      </c>
      <c r="Z3" s="254">
        <v>38.6693298</v>
      </c>
      <c r="AA3" s="237"/>
      <c r="AB3" s="237"/>
      <c r="AC3" s="237"/>
      <c r="AD3" s="237"/>
      <c r="AE3" s="237"/>
    </row>
    <row r="4" spans="1:31">
      <c r="A4" s="328" t="s">
        <v>1297</v>
      </c>
      <c r="B4" s="239" t="s">
        <v>1298</v>
      </c>
      <c r="C4" s="240">
        <v>177.51653899999999</v>
      </c>
      <c r="D4" s="362">
        <v>172.380245</v>
      </c>
      <c r="E4" s="362">
        <v>112.24123400000001</v>
      </c>
      <c r="F4" s="240">
        <v>131.99086</v>
      </c>
      <c r="G4" s="240">
        <v>176.497535</v>
      </c>
      <c r="H4" s="240">
        <v>179.12253100000001</v>
      </c>
      <c r="I4" s="242">
        <v>200.257541</v>
      </c>
      <c r="J4" s="242">
        <v>192.87661900000001</v>
      </c>
      <c r="K4" s="242">
        <v>213.125484</v>
      </c>
      <c r="L4" s="242">
        <v>242.52828099999999</v>
      </c>
      <c r="M4" s="242">
        <v>190.397685</v>
      </c>
      <c r="N4" s="242">
        <v>195.862078</v>
      </c>
      <c r="O4" s="252">
        <v>9.0461909299999999</v>
      </c>
      <c r="P4" s="252">
        <v>17.591521499999999</v>
      </c>
      <c r="Q4" s="252">
        <v>15.272617199999999</v>
      </c>
      <c r="R4" s="252">
        <v>15.936404899999999</v>
      </c>
      <c r="S4" s="252">
        <v>2.8221695499999999</v>
      </c>
      <c r="T4" s="252">
        <v>13.981519199999999</v>
      </c>
      <c r="U4" s="254">
        <v>11.574817899999999</v>
      </c>
      <c r="V4" s="254">
        <v>7.7421052699999997</v>
      </c>
      <c r="W4" s="254">
        <v>17.7436221</v>
      </c>
      <c r="X4" s="254">
        <v>10.8769428</v>
      </c>
      <c r="Y4" s="254">
        <v>9.2365578999999993</v>
      </c>
      <c r="Z4" s="254">
        <v>40.6071794</v>
      </c>
      <c r="AA4" s="237"/>
      <c r="AB4" s="237"/>
      <c r="AC4" s="237"/>
      <c r="AD4" s="237"/>
      <c r="AE4" s="237"/>
    </row>
    <row r="5" spans="1:31">
      <c r="A5" s="328" t="s">
        <v>1299</v>
      </c>
      <c r="B5" s="239" t="s">
        <v>1300</v>
      </c>
      <c r="C5" s="240">
        <v>2328.1395699999998</v>
      </c>
      <c r="D5" s="362">
        <v>1891.4139</v>
      </c>
      <c r="E5" s="362">
        <v>2485.6737499999999</v>
      </c>
      <c r="F5" s="240">
        <v>3065.0258199999998</v>
      </c>
      <c r="G5" s="240">
        <v>3436.0064699999998</v>
      </c>
      <c r="H5" s="240">
        <v>3232.8589499999998</v>
      </c>
      <c r="I5" s="242">
        <v>1388.1956</v>
      </c>
      <c r="J5" s="242">
        <v>1165.8564899999999</v>
      </c>
      <c r="K5" s="242">
        <v>1533.2186300000001</v>
      </c>
      <c r="L5" s="242">
        <v>1733.9476</v>
      </c>
      <c r="M5" s="242">
        <v>2089.7924499999999</v>
      </c>
      <c r="N5" s="242">
        <v>1728.4418599999999</v>
      </c>
      <c r="O5" s="252">
        <v>110.48356200000001</v>
      </c>
      <c r="P5" s="252">
        <v>155.268742</v>
      </c>
      <c r="Q5" s="252">
        <v>104.839848</v>
      </c>
      <c r="R5" s="252">
        <v>160.75702100000001</v>
      </c>
      <c r="S5" s="252">
        <v>36.513574900000002</v>
      </c>
      <c r="T5" s="252">
        <v>146.463414</v>
      </c>
      <c r="U5" s="254">
        <v>59.566318299999999</v>
      </c>
      <c r="V5" s="254">
        <v>77.727777500000002</v>
      </c>
      <c r="W5" s="254">
        <v>161.89399299999999</v>
      </c>
      <c r="X5" s="254">
        <v>102.63194300000001</v>
      </c>
      <c r="Y5" s="254">
        <v>35.606222199999998</v>
      </c>
      <c r="Z5" s="254">
        <v>184.15456599999999</v>
      </c>
      <c r="AA5" s="237"/>
      <c r="AB5" s="237"/>
      <c r="AC5" s="237"/>
      <c r="AD5" s="237"/>
      <c r="AE5" s="237"/>
    </row>
    <row r="6" spans="1:31" ht="16" thickBot="1">
      <c r="A6" s="330" t="s">
        <v>1301</v>
      </c>
      <c r="B6" s="331" t="s">
        <v>1302</v>
      </c>
      <c r="C6" s="332">
        <v>157.632735</v>
      </c>
      <c r="D6" s="363">
        <v>165.53525300000001</v>
      </c>
      <c r="E6" s="363">
        <v>148.36503500000001</v>
      </c>
      <c r="F6" s="332">
        <v>153.91084699999999</v>
      </c>
      <c r="G6" s="332">
        <v>149.632824</v>
      </c>
      <c r="H6" s="332">
        <v>163.31290799999999</v>
      </c>
      <c r="I6" s="334">
        <v>319.81359400000002</v>
      </c>
      <c r="J6" s="334">
        <v>282.48281300000002</v>
      </c>
      <c r="K6" s="334">
        <v>322.82959099999999</v>
      </c>
      <c r="L6" s="334">
        <v>298.86702700000001</v>
      </c>
      <c r="M6" s="334">
        <v>273.12637699999999</v>
      </c>
      <c r="N6" s="334">
        <v>237.723152</v>
      </c>
      <c r="O6" s="339">
        <v>22.637474900000001</v>
      </c>
      <c r="P6" s="339">
        <v>14.019540299999999</v>
      </c>
      <c r="Q6" s="339">
        <v>6.3457055100000002</v>
      </c>
      <c r="R6" s="339">
        <v>4.2093746699999999</v>
      </c>
      <c r="S6" s="339">
        <v>15.8012561</v>
      </c>
      <c r="T6" s="339">
        <v>8.5033587500000003</v>
      </c>
      <c r="U6" s="341">
        <v>13.138613599999999</v>
      </c>
      <c r="V6" s="341">
        <v>21.4312632</v>
      </c>
      <c r="W6" s="341">
        <v>27.372209399999999</v>
      </c>
      <c r="X6" s="341">
        <v>10.2621641</v>
      </c>
      <c r="Y6" s="341">
        <v>20.597021600000001</v>
      </c>
      <c r="Z6" s="341">
        <v>27.1566063</v>
      </c>
      <c r="AA6" s="237"/>
      <c r="AB6" s="237"/>
      <c r="AC6" s="237"/>
      <c r="AD6" s="237"/>
      <c r="AE6" s="237"/>
    </row>
    <row r="7" spans="1:31" ht="16" thickTop="1"/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2:BA23"/>
  <sheetViews>
    <sheetView workbookViewId="0">
      <selection activeCell="H33" sqref="H33"/>
    </sheetView>
  </sheetViews>
  <sheetFormatPr defaultColWidth="11" defaultRowHeight="15.5"/>
  <sheetData>
    <row r="2" spans="1:53" ht="16" thickBot="1">
      <c r="A2" s="9" t="s">
        <v>1679</v>
      </c>
      <c r="B2" s="307" t="s">
        <v>1681</v>
      </c>
      <c r="C2" s="37"/>
      <c r="D2" s="37"/>
      <c r="E2" s="37"/>
      <c r="F2" s="37"/>
      <c r="G2" s="37"/>
      <c r="H2" s="37"/>
      <c r="I2" s="37"/>
      <c r="J2" s="37"/>
      <c r="K2" s="37"/>
    </row>
    <row r="3" spans="1:53" ht="46.5">
      <c r="A3" s="593" t="s">
        <v>1261</v>
      </c>
      <c r="B3" s="594" t="s">
        <v>1369</v>
      </c>
      <c r="C3" s="196" t="s">
        <v>1324</v>
      </c>
      <c r="D3" s="196" t="s">
        <v>1680</v>
      </c>
      <c r="E3" s="196"/>
      <c r="F3" s="409"/>
      <c r="G3" s="409"/>
      <c r="H3" s="409"/>
      <c r="I3" s="410"/>
    </row>
    <row r="4" spans="1:53">
      <c r="A4" s="595">
        <v>262</v>
      </c>
      <c r="B4" s="592" t="s">
        <v>1362</v>
      </c>
      <c r="C4" s="389" t="s">
        <v>1332</v>
      </c>
      <c r="D4" s="198">
        <v>0.81292323802309363</v>
      </c>
      <c r="E4" s="314"/>
      <c r="F4" s="10"/>
      <c r="G4" s="10"/>
      <c r="H4" s="10"/>
      <c r="I4" s="173"/>
    </row>
    <row r="5" spans="1:53">
      <c r="A5" s="595">
        <v>270</v>
      </c>
      <c r="B5" s="592" t="s">
        <v>1362</v>
      </c>
      <c r="C5" s="389" t="s">
        <v>1332</v>
      </c>
      <c r="D5" s="198">
        <v>1.4349571174001632</v>
      </c>
      <c r="E5" s="314"/>
      <c r="F5" s="198"/>
      <c r="G5" s="198" t="s">
        <v>1332</v>
      </c>
      <c r="H5" s="198" t="s">
        <v>1678</v>
      </c>
      <c r="I5" s="173"/>
    </row>
    <row r="6" spans="1:53">
      <c r="A6" s="595">
        <v>272</v>
      </c>
      <c r="B6" s="592" t="s">
        <v>1362</v>
      </c>
      <c r="C6" s="389" t="s">
        <v>1332</v>
      </c>
      <c r="D6" s="198">
        <v>0.92142645678002943</v>
      </c>
      <c r="E6" s="92"/>
      <c r="F6" s="198" t="s">
        <v>1025</v>
      </c>
      <c r="G6" s="198">
        <f>AVERAGE(D4:D7)</f>
        <v>1</v>
      </c>
      <c r="H6" s="198">
        <f>AVERAGE(D8:D11)</f>
        <v>8.5729120482685364</v>
      </c>
      <c r="I6" s="173"/>
    </row>
    <row r="7" spans="1:53">
      <c r="A7" s="595">
        <v>281</v>
      </c>
      <c r="B7" s="592" t="s">
        <v>1362</v>
      </c>
      <c r="C7" s="389" t="s">
        <v>1332</v>
      </c>
      <c r="D7" s="198">
        <v>0.83069318779671353</v>
      </c>
      <c r="E7" s="92"/>
      <c r="F7" s="198" t="s">
        <v>1026</v>
      </c>
      <c r="G7" s="198">
        <f>STDEV(D4:D7)/4^0.5</f>
        <v>0.14691948112299535</v>
      </c>
      <c r="H7" s="198">
        <f>STDEV(D8:D11)/4^0.5</f>
        <v>2.7196860897358288</v>
      </c>
      <c r="I7" s="173"/>
    </row>
    <row r="8" spans="1:53">
      <c r="A8" s="595">
        <v>262</v>
      </c>
      <c r="B8" s="592" t="s">
        <v>1362</v>
      </c>
      <c r="C8" s="390" t="s">
        <v>1678</v>
      </c>
      <c r="D8" s="198">
        <v>16.731415444307551</v>
      </c>
      <c r="E8" s="92"/>
      <c r="F8" s="10"/>
      <c r="G8" s="198"/>
      <c r="H8" s="198"/>
      <c r="I8" s="199"/>
    </row>
    <row r="9" spans="1:53">
      <c r="A9" s="595">
        <v>270</v>
      </c>
      <c r="B9" s="592" t="s">
        <v>1362</v>
      </c>
      <c r="C9" s="390" t="s">
        <v>1678</v>
      </c>
      <c r="D9" s="198">
        <v>5.9193837584569291</v>
      </c>
      <c r="E9" s="92"/>
      <c r="F9" s="198"/>
      <c r="G9" s="198"/>
      <c r="H9" s="198"/>
      <c r="I9" s="199"/>
    </row>
    <row r="10" spans="1:53">
      <c r="A10" s="595">
        <v>272</v>
      </c>
      <c r="B10" s="592" t="s">
        <v>1362</v>
      </c>
      <c r="C10" s="390" t="s">
        <v>1678</v>
      </c>
      <c r="D10" s="198">
        <v>5.8730724406438144</v>
      </c>
      <c r="E10" s="92"/>
      <c r="F10" s="198"/>
      <c r="G10" s="198"/>
      <c r="H10" s="198"/>
      <c r="I10" s="199"/>
    </row>
    <row r="11" spans="1:53">
      <c r="A11" s="595">
        <v>281</v>
      </c>
      <c r="B11" s="592" t="s">
        <v>1362</v>
      </c>
      <c r="C11" s="390" t="s">
        <v>1678</v>
      </c>
      <c r="D11" s="198">
        <v>5.7677765496658493</v>
      </c>
      <c r="E11" s="92"/>
      <c r="F11" s="198"/>
      <c r="G11" s="198"/>
      <c r="H11" s="10"/>
      <c r="I11" s="173"/>
    </row>
    <row r="12" spans="1:53" ht="16" thickBot="1">
      <c r="A12" s="233"/>
      <c r="B12" s="213"/>
      <c r="C12" s="213"/>
      <c r="D12" s="213"/>
      <c r="E12" s="213"/>
      <c r="F12" s="213"/>
      <c r="G12" s="213"/>
      <c r="H12" s="213"/>
      <c r="I12" s="202"/>
      <c r="J12" s="37"/>
      <c r="K12" s="37"/>
    </row>
    <row r="13" spans="1:53">
      <c r="I13" s="37"/>
      <c r="J13" s="37"/>
      <c r="K13" s="37"/>
    </row>
    <row r="15" spans="1:53" ht="16" thickBot="1">
      <c r="A15" s="9" t="s">
        <v>1676</v>
      </c>
      <c r="B15" s="9" t="s">
        <v>1677</v>
      </c>
    </row>
    <row r="16" spans="1:53" ht="16" thickTop="1">
      <c r="A16" s="316" t="s">
        <v>1625</v>
      </c>
      <c r="B16" s="563" t="s">
        <v>1626</v>
      </c>
      <c r="C16" s="563" t="s">
        <v>1627</v>
      </c>
      <c r="D16" s="563" t="s">
        <v>1628</v>
      </c>
      <c r="E16" s="563" t="s">
        <v>1629</v>
      </c>
      <c r="F16" s="563" t="s">
        <v>1630</v>
      </c>
      <c r="G16" s="563" t="s">
        <v>1631</v>
      </c>
      <c r="H16" s="563" t="s">
        <v>1632</v>
      </c>
      <c r="I16" s="563" t="s">
        <v>1633</v>
      </c>
      <c r="J16" s="563" t="s">
        <v>1634</v>
      </c>
      <c r="K16" s="563" t="s">
        <v>1635</v>
      </c>
      <c r="L16" s="563" t="s">
        <v>1636</v>
      </c>
      <c r="M16" s="563" t="s">
        <v>1637</v>
      </c>
      <c r="N16" s="564" t="s">
        <v>1638</v>
      </c>
      <c r="O16" s="564" t="s">
        <v>1639</v>
      </c>
      <c r="P16" s="564" t="s">
        <v>1640</v>
      </c>
      <c r="Q16" s="564" t="s">
        <v>1641</v>
      </c>
      <c r="R16" s="564" t="s">
        <v>1642</v>
      </c>
      <c r="S16" s="564" t="s">
        <v>1643</v>
      </c>
      <c r="T16" s="564" t="s">
        <v>1644</v>
      </c>
      <c r="U16" s="564" t="s">
        <v>1645</v>
      </c>
      <c r="V16" s="564" t="s">
        <v>1646</v>
      </c>
      <c r="W16" s="564" t="s">
        <v>1647</v>
      </c>
      <c r="X16" s="564" t="s">
        <v>1648</v>
      </c>
      <c r="Y16" s="564" t="s">
        <v>1649</v>
      </c>
      <c r="Z16" s="565" t="s">
        <v>1650</v>
      </c>
      <c r="AA16" s="565" t="s">
        <v>1651</v>
      </c>
      <c r="AB16" s="566" t="s">
        <v>10</v>
      </c>
      <c r="AC16" s="322" t="s">
        <v>1625</v>
      </c>
      <c r="AD16" s="567" t="s">
        <v>1652</v>
      </c>
      <c r="AE16" s="567" t="s">
        <v>1653</v>
      </c>
      <c r="AF16" s="567" t="s">
        <v>1654</v>
      </c>
      <c r="AG16" s="567" t="s">
        <v>1655</v>
      </c>
      <c r="AH16" s="567" t="s">
        <v>1656</v>
      </c>
      <c r="AI16" s="567" t="s">
        <v>1657</v>
      </c>
      <c r="AJ16" s="568" t="s">
        <v>1658</v>
      </c>
      <c r="AK16" s="568" t="s">
        <v>1659</v>
      </c>
      <c r="AL16" s="568" t="s">
        <v>1660</v>
      </c>
      <c r="AM16" s="568" t="s">
        <v>1661</v>
      </c>
      <c r="AN16" s="568" t="s">
        <v>1662</v>
      </c>
      <c r="AO16" s="568" t="s">
        <v>1663</v>
      </c>
      <c r="AP16" s="569" t="s">
        <v>1664</v>
      </c>
      <c r="AQ16" s="569" t="s">
        <v>1665</v>
      </c>
      <c r="AR16" s="569" t="s">
        <v>1666</v>
      </c>
      <c r="AS16" s="569" t="s">
        <v>1667</v>
      </c>
      <c r="AT16" s="569" t="s">
        <v>1668</v>
      </c>
      <c r="AU16" s="569" t="s">
        <v>1669</v>
      </c>
      <c r="AV16" s="570" t="s">
        <v>1670</v>
      </c>
      <c r="AW16" s="570" t="s">
        <v>1671</v>
      </c>
      <c r="AX16" s="570" t="s">
        <v>1672</v>
      </c>
      <c r="AY16" s="570" t="s">
        <v>1673</v>
      </c>
      <c r="AZ16" s="570" t="s">
        <v>1674</v>
      </c>
      <c r="BA16" s="571" t="s">
        <v>1675</v>
      </c>
    </row>
    <row r="17" spans="1:53">
      <c r="A17" s="13" t="s">
        <v>1611</v>
      </c>
      <c r="B17" s="572">
        <v>473.51883429999998</v>
      </c>
      <c r="C17" s="572">
        <v>410.44155690000002</v>
      </c>
      <c r="D17" s="572">
        <v>473.03299249999998</v>
      </c>
      <c r="E17" s="572">
        <v>642.14575990000003</v>
      </c>
      <c r="F17" s="572">
        <v>396.26095220000002</v>
      </c>
      <c r="G17" s="572">
        <v>564.91108499999996</v>
      </c>
      <c r="H17" s="572">
        <v>533.19114100000002</v>
      </c>
      <c r="I17" s="572">
        <v>530.25113729999998</v>
      </c>
      <c r="J17" s="572">
        <v>544.71017259999996</v>
      </c>
      <c r="K17" s="572">
        <v>488.78527050000002</v>
      </c>
      <c r="L17" s="572">
        <v>549.97948699999995</v>
      </c>
      <c r="M17" s="572">
        <v>501.53410530000002</v>
      </c>
      <c r="N17" s="302">
        <v>29.47416424</v>
      </c>
      <c r="O17" s="302">
        <v>54.60749225</v>
      </c>
      <c r="P17" s="302">
        <v>149.05273109999999</v>
      </c>
      <c r="Q17" s="302">
        <v>217.78337250000001</v>
      </c>
      <c r="R17" s="302">
        <v>146.5943815</v>
      </c>
      <c r="S17" s="302">
        <v>147.63183050000001</v>
      </c>
      <c r="T17" s="302">
        <v>53.597953089999997</v>
      </c>
      <c r="U17" s="302">
        <v>46.868346729999999</v>
      </c>
      <c r="V17" s="302">
        <v>38.284406840000003</v>
      </c>
      <c r="W17" s="302">
        <v>22.182929550000001</v>
      </c>
      <c r="X17" s="302">
        <v>21.726501819999999</v>
      </c>
      <c r="Y17" s="302">
        <v>34.752142050000003</v>
      </c>
      <c r="Z17" s="285" t="s">
        <v>1611</v>
      </c>
      <c r="AA17" s="285" t="s">
        <v>1612</v>
      </c>
      <c r="AB17" s="573" t="s">
        <v>1429</v>
      </c>
      <c r="AC17" s="10" t="s">
        <v>1611</v>
      </c>
      <c r="AD17" s="574">
        <v>42.040828245</v>
      </c>
      <c r="AE17" s="574">
        <v>183.4180518</v>
      </c>
      <c r="AF17" s="574">
        <v>147.11310600000002</v>
      </c>
      <c r="AG17" s="574">
        <v>50.233149909999995</v>
      </c>
      <c r="AH17" s="574">
        <v>30.233668195</v>
      </c>
      <c r="AI17" s="574">
        <v>28.239321935</v>
      </c>
      <c r="AJ17" s="575">
        <v>441.9801956</v>
      </c>
      <c r="AK17" s="575">
        <v>557.58937620000006</v>
      </c>
      <c r="AL17" s="575">
        <v>480.58601859999999</v>
      </c>
      <c r="AM17" s="575">
        <v>531.72113915</v>
      </c>
      <c r="AN17" s="575">
        <v>516.74772155000005</v>
      </c>
      <c r="AO17" s="575">
        <v>525.75679615000001</v>
      </c>
      <c r="AP17" s="576">
        <v>12.566664005000002</v>
      </c>
      <c r="AQ17" s="576">
        <v>34.36532069999997</v>
      </c>
      <c r="AR17" s="576">
        <v>0.51872450000000458</v>
      </c>
      <c r="AS17" s="576">
        <v>3.3648031799999987</v>
      </c>
      <c r="AT17" s="576">
        <v>8.0507386450000062</v>
      </c>
      <c r="AU17" s="576">
        <v>6.5128201150000056</v>
      </c>
      <c r="AV17" s="283">
        <v>31.538638699999979</v>
      </c>
      <c r="AW17" s="283">
        <v>84.556383699999571</v>
      </c>
      <c r="AX17" s="283">
        <v>84.325066399999969</v>
      </c>
      <c r="AY17" s="283">
        <v>1.4700018500000169</v>
      </c>
      <c r="AZ17" s="283">
        <v>27.962451049999967</v>
      </c>
      <c r="BA17" s="577">
        <v>24.222690849999964</v>
      </c>
    </row>
    <row r="18" spans="1:53">
      <c r="A18" s="13" t="s">
        <v>1613</v>
      </c>
      <c r="B18" s="572">
        <v>13.614706719999999</v>
      </c>
      <c r="C18" s="572">
        <v>12.05710799</v>
      </c>
      <c r="D18" s="572">
        <v>16.91548925</v>
      </c>
      <c r="E18" s="572">
        <v>10.961611469999999</v>
      </c>
      <c r="F18" s="572">
        <v>18.921820570000001</v>
      </c>
      <c r="G18" s="572">
        <v>8.9623744260000002</v>
      </c>
      <c r="H18" s="572">
        <v>11.178200090000001</v>
      </c>
      <c r="I18" s="572">
        <v>9.1394731329999992</v>
      </c>
      <c r="J18" s="572">
        <v>10.256872570000001</v>
      </c>
      <c r="K18" s="572">
        <v>12.288083329999999</v>
      </c>
      <c r="L18" s="572">
        <v>14.406400379999999</v>
      </c>
      <c r="M18" s="572">
        <v>13.93590704</v>
      </c>
      <c r="N18" s="302">
        <v>61.00023942</v>
      </c>
      <c r="O18" s="302">
        <v>43.849485190000003</v>
      </c>
      <c r="P18" s="302">
        <v>24.307270590000002</v>
      </c>
      <c r="Q18" s="302">
        <v>24.152255190000002</v>
      </c>
      <c r="R18" s="302">
        <v>10.27516745</v>
      </c>
      <c r="S18" s="302">
        <v>10.78712125</v>
      </c>
      <c r="T18" s="302">
        <v>10.84101551</v>
      </c>
      <c r="U18" s="302">
        <v>11.84501401</v>
      </c>
      <c r="V18" s="302">
        <v>14.87771437</v>
      </c>
      <c r="W18" s="302">
        <v>39.559272780000001</v>
      </c>
      <c r="X18" s="302">
        <v>53.709485630000003</v>
      </c>
      <c r="Y18" s="302">
        <v>45.473495450000001</v>
      </c>
      <c r="Z18" s="285" t="s">
        <v>1613</v>
      </c>
      <c r="AA18" s="285" t="s">
        <v>1614</v>
      </c>
      <c r="AB18" s="573" t="s">
        <v>1615</v>
      </c>
      <c r="AC18" s="10" t="s">
        <v>1613</v>
      </c>
      <c r="AD18" s="574">
        <v>52.424862305000005</v>
      </c>
      <c r="AE18" s="574">
        <v>24.229762890000003</v>
      </c>
      <c r="AF18" s="574">
        <v>10.53114435</v>
      </c>
      <c r="AG18" s="574">
        <v>11.343014759999999</v>
      </c>
      <c r="AH18" s="574">
        <v>27.218493575</v>
      </c>
      <c r="AI18" s="574">
        <v>49.591490540000002</v>
      </c>
      <c r="AJ18" s="575">
        <v>12.835907355</v>
      </c>
      <c r="AK18" s="575">
        <v>13.938550360000001</v>
      </c>
      <c r="AL18" s="575">
        <v>13.942097498000001</v>
      </c>
      <c r="AM18" s="575">
        <v>10.1588366115</v>
      </c>
      <c r="AN18" s="575">
        <v>11.272477949999999</v>
      </c>
      <c r="AO18" s="575">
        <v>14.171153709999999</v>
      </c>
      <c r="AP18" s="576">
        <v>8.5753771149999594</v>
      </c>
      <c r="AQ18" s="576">
        <v>7.7507699999999957E-2</v>
      </c>
      <c r="AR18" s="576">
        <v>0.25597690000000028</v>
      </c>
      <c r="AS18" s="576">
        <v>0.5019992499999999</v>
      </c>
      <c r="AT18" s="576">
        <v>12.340779205</v>
      </c>
      <c r="AU18" s="576">
        <v>4.1179950900000009</v>
      </c>
      <c r="AV18" s="283">
        <v>0.77879936499999936</v>
      </c>
      <c r="AW18" s="283">
        <v>2.9769388899999916</v>
      </c>
      <c r="AX18" s="283">
        <v>4.9797230720000014</v>
      </c>
      <c r="AY18" s="283">
        <v>1.0193634785000008</v>
      </c>
      <c r="AZ18" s="283">
        <v>1.0156053799999993</v>
      </c>
      <c r="BA18" s="577">
        <v>0.23524666999999952</v>
      </c>
    </row>
    <row r="19" spans="1:53">
      <c r="A19" s="13" t="s">
        <v>1617</v>
      </c>
      <c r="B19" s="572">
        <v>10.407120170000001</v>
      </c>
      <c r="C19" s="572">
        <v>12.12223659</v>
      </c>
      <c r="D19" s="572">
        <v>18.566976539999999</v>
      </c>
      <c r="E19" s="572">
        <v>15.02025083</v>
      </c>
      <c r="F19" s="572">
        <v>20.667614870000001</v>
      </c>
      <c r="G19" s="572">
        <v>14.588533910000001</v>
      </c>
      <c r="H19" s="572">
        <v>15.96008024</v>
      </c>
      <c r="I19" s="572">
        <v>11.689189539999999</v>
      </c>
      <c r="J19" s="572">
        <v>19.753919079999999</v>
      </c>
      <c r="K19" s="572">
        <v>14.7029934</v>
      </c>
      <c r="L19" s="572">
        <v>13.189436280000001</v>
      </c>
      <c r="M19" s="572">
        <v>11.48756405</v>
      </c>
      <c r="N19" s="302">
        <v>31.795132150000001</v>
      </c>
      <c r="O19" s="302">
        <v>44.842972250000003</v>
      </c>
      <c r="P19" s="302">
        <v>41.671380800000001</v>
      </c>
      <c r="Q19" s="302">
        <v>35.108294280000003</v>
      </c>
      <c r="R19" s="302">
        <v>20.354981429999999</v>
      </c>
      <c r="S19" s="302">
        <v>22.732193559999999</v>
      </c>
      <c r="T19" s="302">
        <v>20.693460250000001</v>
      </c>
      <c r="U19" s="302">
        <v>16.626631410000002</v>
      </c>
      <c r="V19" s="302">
        <v>29.667511210000001</v>
      </c>
      <c r="W19" s="302">
        <v>21.981805749999999</v>
      </c>
      <c r="X19" s="302">
        <v>30.230019410000001</v>
      </c>
      <c r="Y19" s="302">
        <v>42.319098799999999</v>
      </c>
      <c r="Z19" s="285" t="s">
        <v>1617</v>
      </c>
      <c r="AA19" s="285" t="s">
        <v>1616</v>
      </c>
      <c r="AB19" s="573" t="s">
        <v>1341</v>
      </c>
      <c r="AC19" s="10" t="s">
        <v>1617</v>
      </c>
      <c r="AD19" s="574">
        <v>38.319052200000002</v>
      </c>
      <c r="AE19" s="574">
        <v>38.389837540000002</v>
      </c>
      <c r="AF19" s="574">
        <v>21.543587494999997</v>
      </c>
      <c r="AG19" s="574">
        <v>18.660045830000001</v>
      </c>
      <c r="AH19" s="574">
        <v>25.82465848</v>
      </c>
      <c r="AI19" s="574">
        <v>36.274559105000002</v>
      </c>
      <c r="AJ19" s="575">
        <v>11.264678379999999</v>
      </c>
      <c r="AK19" s="575">
        <v>16.793613685</v>
      </c>
      <c r="AL19" s="575">
        <v>17.628074390000002</v>
      </c>
      <c r="AM19" s="575">
        <v>13.824634889999999</v>
      </c>
      <c r="AN19" s="575">
        <v>17.22845624</v>
      </c>
      <c r="AO19" s="575">
        <v>12.338500164999999</v>
      </c>
      <c r="AP19" s="576">
        <v>6.5239200500000072</v>
      </c>
      <c r="AQ19" s="576">
        <v>3.281543259999999</v>
      </c>
      <c r="AR19" s="576">
        <v>1.1886060650000001</v>
      </c>
      <c r="AS19" s="576">
        <v>2.0334144200000064</v>
      </c>
      <c r="AT19" s="576">
        <v>3.8428527299999962</v>
      </c>
      <c r="AU19" s="576">
        <v>6.0445396949999841</v>
      </c>
      <c r="AV19" s="283">
        <v>0.85755820999999965</v>
      </c>
      <c r="AW19" s="283">
        <v>1.7733628549999856</v>
      </c>
      <c r="AX19" s="283">
        <v>3.0395404799999945</v>
      </c>
      <c r="AY19" s="283">
        <v>2.1354453500000035</v>
      </c>
      <c r="AZ19" s="283">
        <v>2.5254628400000052</v>
      </c>
      <c r="BA19" s="577">
        <v>0.85093611500000044</v>
      </c>
    </row>
    <row r="20" spans="1:53">
      <c r="A20" s="13" t="s">
        <v>1619</v>
      </c>
      <c r="B20" s="572">
        <v>11.741314259999999</v>
      </c>
      <c r="C20" s="572">
        <v>15.908809789999999</v>
      </c>
      <c r="D20" s="572">
        <v>8.3319200739999992</v>
      </c>
      <c r="E20" s="572">
        <v>11.70014902</v>
      </c>
      <c r="F20" s="572">
        <v>12.3974285</v>
      </c>
      <c r="G20" s="572">
        <v>9.9573925049999996</v>
      </c>
      <c r="H20" s="572">
        <v>11.955371039999999</v>
      </c>
      <c r="I20" s="572">
        <v>11.836642429999999</v>
      </c>
      <c r="J20" s="572">
        <v>10.79504236</v>
      </c>
      <c r="K20" s="572">
        <v>9.8512035939999993</v>
      </c>
      <c r="L20" s="572">
        <v>10.728734429999999</v>
      </c>
      <c r="M20" s="572">
        <v>12.24052049</v>
      </c>
      <c r="N20" s="302">
        <v>42.755229929999999</v>
      </c>
      <c r="O20" s="302">
        <v>30.700303229999999</v>
      </c>
      <c r="P20" s="302">
        <v>15.47751551</v>
      </c>
      <c r="Q20" s="302">
        <v>14.16748726</v>
      </c>
      <c r="R20" s="302">
        <v>14.93151864</v>
      </c>
      <c r="S20" s="302">
        <v>10.60841342</v>
      </c>
      <c r="T20" s="302">
        <v>11.79587881</v>
      </c>
      <c r="U20" s="302">
        <v>16.772815779999998</v>
      </c>
      <c r="V20" s="302">
        <v>10.42505435</v>
      </c>
      <c r="W20" s="302">
        <v>23.14880797</v>
      </c>
      <c r="X20" s="302">
        <v>19.054211460000001</v>
      </c>
      <c r="Y20" s="302">
        <v>33.838412920000003</v>
      </c>
      <c r="Z20" s="285" t="s">
        <v>1619</v>
      </c>
      <c r="AA20" s="285" t="s">
        <v>1618</v>
      </c>
      <c r="AB20" s="573" t="s">
        <v>37</v>
      </c>
      <c r="AC20" s="10" t="s">
        <v>1619</v>
      </c>
      <c r="AD20" s="574">
        <v>36.727766580000001</v>
      </c>
      <c r="AE20" s="574">
        <v>14.822501384999999</v>
      </c>
      <c r="AF20" s="574">
        <v>12.769966029999999</v>
      </c>
      <c r="AG20" s="574">
        <v>14.284347295</v>
      </c>
      <c r="AH20" s="574">
        <v>16.786931160000002</v>
      </c>
      <c r="AI20" s="574">
        <v>26.44631219</v>
      </c>
      <c r="AJ20" s="575">
        <v>13.825062024999999</v>
      </c>
      <c r="AK20" s="575">
        <v>10.016034547</v>
      </c>
      <c r="AL20" s="575">
        <v>11.177410502499999</v>
      </c>
      <c r="AM20" s="575">
        <v>11.896006735</v>
      </c>
      <c r="AN20" s="575">
        <v>10.323122977000001</v>
      </c>
      <c r="AO20" s="575">
        <v>11.484627459999999</v>
      </c>
      <c r="AP20" s="576">
        <v>6.0274633499999792</v>
      </c>
      <c r="AQ20" s="576">
        <v>0.65501412500000011</v>
      </c>
      <c r="AR20" s="576">
        <v>2.1615526100000064</v>
      </c>
      <c r="AS20" s="576">
        <v>2.488468484999999</v>
      </c>
      <c r="AT20" s="576">
        <v>6.3618768099999938</v>
      </c>
      <c r="AU20" s="576">
        <v>7.3921007300000099</v>
      </c>
      <c r="AV20" s="283">
        <v>2.0837477649999943</v>
      </c>
      <c r="AW20" s="283">
        <v>1.6841144729999962</v>
      </c>
      <c r="AX20" s="283">
        <v>1.2200179975000105</v>
      </c>
      <c r="AY20" s="283">
        <v>5.9364304999999895E-2</v>
      </c>
      <c r="AZ20" s="283">
        <v>0.47191938300000036</v>
      </c>
      <c r="BA20" s="577">
        <v>0.75589303000000008</v>
      </c>
    </row>
    <row r="21" spans="1:53">
      <c r="A21" s="328" t="s">
        <v>1622</v>
      </c>
      <c r="B21" s="578">
        <v>22.642933899999999</v>
      </c>
      <c r="C21" s="578">
        <v>15.9866195</v>
      </c>
      <c r="D21" s="578">
        <v>25.2793244</v>
      </c>
      <c r="E21" s="578">
        <v>18.096653100000001</v>
      </c>
      <c r="F21" s="578">
        <v>43.335366499999999</v>
      </c>
      <c r="G21" s="578">
        <v>17.029439</v>
      </c>
      <c r="H21" s="578">
        <v>17.885183300000001</v>
      </c>
      <c r="I21" s="578">
        <v>24.189449</v>
      </c>
      <c r="J21" s="578">
        <v>25.941104500000002</v>
      </c>
      <c r="K21" s="578">
        <v>20.522377899999999</v>
      </c>
      <c r="L21" s="578">
        <v>16.795792899999999</v>
      </c>
      <c r="M21" s="578">
        <v>20.6579473</v>
      </c>
      <c r="N21" s="260">
        <v>131.08265599999999</v>
      </c>
      <c r="O21" s="260">
        <v>125.840806</v>
      </c>
      <c r="P21" s="260">
        <v>96.113221600000003</v>
      </c>
      <c r="Q21" s="260">
        <v>105.36880499999999</v>
      </c>
      <c r="R21" s="260">
        <v>105.092434</v>
      </c>
      <c r="S21" s="260">
        <v>80.838015499999997</v>
      </c>
      <c r="T21" s="260">
        <v>139.939458</v>
      </c>
      <c r="U21" s="260">
        <v>265.81210600000003</v>
      </c>
      <c r="V21" s="260">
        <v>139.635988</v>
      </c>
      <c r="W21" s="260">
        <v>156.67791199999999</v>
      </c>
      <c r="X21" s="260">
        <v>142.54148000000001</v>
      </c>
      <c r="Y21" s="260">
        <v>165.124571</v>
      </c>
      <c r="Z21" s="261" t="s">
        <v>1622</v>
      </c>
      <c r="AA21" s="261" t="s">
        <v>1620</v>
      </c>
      <c r="AB21" s="579" t="s">
        <v>1621</v>
      </c>
      <c r="AC21" s="238" t="s">
        <v>1622</v>
      </c>
      <c r="AD21" s="580">
        <v>128.46</v>
      </c>
      <c r="AE21" s="580">
        <v>100.74</v>
      </c>
      <c r="AF21" s="580">
        <v>92.97</v>
      </c>
      <c r="AG21" s="580">
        <v>202.88</v>
      </c>
      <c r="AH21" s="580">
        <v>148.16</v>
      </c>
      <c r="AI21" s="580">
        <v>153.83000000000001</v>
      </c>
      <c r="AJ21" s="581">
        <v>19.309999999999999</v>
      </c>
      <c r="AK21" s="581">
        <v>21.69</v>
      </c>
      <c r="AL21" s="581">
        <v>30.18</v>
      </c>
      <c r="AM21" s="581">
        <v>21.04</v>
      </c>
      <c r="AN21" s="581">
        <v>23.23</v>
      </c>
      <c r="AO21" s="581">
        <v>18.73</v>
      </c>
      <c r="AP21" s="582">
        <v>2.62</v>
      </c>
      <c r="AQ21" s="582">
        <v>4.63</v>
      </c>
      <c r="AR21" s="582">
        <v>12.13</v>
      </c>
      <c r="AS21" s="582">
        <v>62.94</v>
      </c>
      <c r="AT21" s="582">
        <v>8.52</v>
      </c>
      <c r="AU21" s="582">
        <v>11.29</v>
      </c>
      <c r="AV21" s="583">
        <v>3.33</v>
      </c>
      <c r="AW21" s="583">
        <v>3.59</v>
      </c>
      <c r="AX21" s="583">
        <v>13.15</v>
      </c>
      <c r="AY21" s="583">
        <v>3.15</v>
      </c>
      <c r="AZ21" s="583">
        <v>2.71</v>
      </c>
      <c r="BA21" s="584">
        <v>1.93</v>
      </c>
    </row>
    <row r="22" spans="1:53" ht="16" thickBot="1">
      <c r="A22" s="330" t="s">
        <v>1623</v>
      </c>
      <c r="B22" s="585">
        <v>161.95430400000001</v>
      </c>
      <c r="C22" s="585">
        <v>170.55272600000001</v>
      </c>
      <c r="D22" s="585">
        <v>178.36058199999999</v>
      </c>
      <c r="E22" s="585">
        <v>153.40216100000001</v>
      </c>
      <c r="F22" s="585">
        <v>193.65138400000001</v>
      </c>
      <c r="G22" s="585">
        <v>198.18981299999999</v>
      </c>
      <c r="H22" s="585">
        <v>253.28871699999999</v>
      </c>
      <c r="I22" s="585">
        <v>236.54994300000001</v>
      </c>
      <c r="J22" s="585">
        <v>206.50801999999999</v>
      </c>
      <c r="K22" s="585">
        <v>146.65322599999999</v>
      </c>
      <c r="L22" s="585">
        <v>216.49546599999999</v>
      </c>
      <c r="M22" s="585">
        <v>170.53073800000001</v>
      </c>
      <c r="N22" s="336">
        <v>189.733024</v>
      </c>
      <c r="O22" s="336">
        <v>150.937241</v>
      </c>
      <c r="P22" s="336">
        <v>165.01598799999999</v>
      </c>
      <c r="Q22" s="336">
        <v>204.93562700000001</v>
      </c>
      <c r="R22" s="336">
        <v>504.46661999999998</v>
      </c>
      <c r="S22" s="336">
        <v>283.11100099999999</v>
      </c>
      <c r="T22" s="336">
        <v>376.814325</v>
      </c>
      <c r="U22" s="336">
        <v>409.33976100000001</v>
      </c>
      <c r="V22" s="336">
        <v>291.63599799999997</v>
      </c>
      <c r="W22" s="336">
        <v>152.873232</v>
      </c>
      <c r="X22" s="336">
        <v>242.13603699999999</v>
      </c>
      <c r="Y22" s="336">
        <v>149.14057500000001</v>
      </c>
      <c r="Z22" s="337" t="s">
        <v>1623</v>
      </c>
      <c r="AA22" s="337" t="s">
        <v>1624</v>
      </c>
      <c r="AB22" s="586" t="s">
        <v>66</v>
      </c>
      <c r="AC22" s="338" t="s">
        <v>1623</v>
      </c>
      <c r="AD22" s="587">
        <v>170.34</v>
      </c>
      <c r="AE22" s="587">
        <v>184.98</v>
      </c>
      <c r="AF22" s="587">
        <v>393.79</v>
      </c>
      <c r="AG22" s="587">
        <v>393.08</v>
      </c>
      <c r="AH22" s="587">
        <v>222.25</v>
      </c>
      <c r="AI22" s="587">
        <v>195.64</v>
      </c>
      <c r="AJ22" s="588">
        <v>166.25</v>
      </c>
      <c r="AK22" s="588">
        <v>165.88</v>
      </c>
      <c r="AL22" s="588">
        <v>195.92</v>
      </c>
      <c r="AM22" s="588">
        <v>244.92</v>
      </c>
      <c r="AN22" s="588">
        <v>176.58</v>
      </c>
      <c r="AO22" s="588">
        <v>193.51</v>
      </c>
      <c r="AP22" s="589">
        <v>19.399999999999999</v>
      </c>
      <c r="AQ22" s="589">
        <v>19.96</v>
      </c>
      <c r="AR22" s="589">
        <v>110.68</v>
      </c>
      <c r="AS22" s="589">
        <v>16.260000000000002</v>
      </c>
      <c r="AT22" s="589">
        <v>69.38</v>
      </c>
      <c r="AU22" s="589">
        <v>46.5</v>
      </c>
      <c r="AV22" s="590">
        <v>4.3</v>
      </c>
      <c r="AW22" s="590">
        <v>12.48</v>
      </c>
      <c r="AX22" s="590">
        <v>2.27</v>
      </c>
      <c r="AY22" s="590">
        <v>8.3699999999999992</v>
      </c>
      <c r="AZ22" s="590">
        <v>29.93</v>
      </c>
      <c r="BA22" s="591">
        <v>22.98</v>
      </c>
    </row>
    <row r="23" spans="1:53" ht="16" thickTop="1"/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AK32"/>
  <sheetViews>
    <sheetView workbookViewId="0">
      <selection activeCell="L13" sqref="L13"/>
    </sheetView>
  </sheetViews>
  <sheetFormatPr defaultColWidth="11" defaultRowHeight="15.5"/>
  <sheetData>
    <row r="2" spans="1:5" ht="16" thickBot="1">
      <c r="A2" s="9" t="s">
        <v>1714</v>
      </c>
      <c r="B2" s="9" t="s">
        <v>1027</v>
      </c>
    </row>
    <row r="3" spans="1:5" ht="16" thickTop="1">
      <c r="A3" s="17"/>
      <c r="B3" s="18" t="s">
        <v>1019</v>
      </c>
      <c r="C3" s="18"/>
      <c r="D3" s="18" t="s">
        <v>1020</v>
      </c>
      <c r="E3" s="19"/>
    </row>
    <row r="4" spans="1:5">
      <c r="A4" s="20"/>
      <c r="B4" s="21"/>
      <c r="C4" s="21"/>
      <c r="D4" s="21"/>
      <c r="E4" s="22"/>
    </row>
    <row r="5" spans="1:5">
      <c r="A5" s="20" t="s">
        <v>1113</v>
      </c>
      <c r="B5" s="23" t="s">
        <v>1021</v>
      </c>
      <c r="C5" s="24" t="s">
        <v>1022</v>
      </c>
      <c r="D5" s="25" t="s">
        <v>1023</v>
      </c>
      <c r="E5" s="26" t="s">
        <v>1024</v>
      </c>
    </row>
    <row r="6" spans="1:5">
      <c r="A6" s="20">
        <v>1</v>
      </c>
      <c r="B6" s="21">
        <v>670.77805780000006</v>
      </c>
      <c r="C6" s="21">
        <v>1268.8168149999999</v>
      </c>
      <c r="D6" s="21">
        <v>352.01777079999999</v>
      </c>
      <c r="E6" s="22">
        <v>880.78311340000005</v>
      </c>
    </row>
    <row r="7" spans="1:5">
      <c r="A7" s="20">
        <v>2</v>
      </c>
      <c r="B7" s="21">
        <v>450.73761689999998</v>
      </c>
      <c r="C7" s="21">
        <v>1423.9749300000001</v>
      </c>
      <c r="D7" s="21">
        <v>765.8319874</v>
      </c>
      <c r="E7" s="22">
        <v>660.48519320000003</v>
      </c>
    </row>
    <row r="8" spans="1:5">
      <c r="A8" s="20">
        <v>3</v>
      </c>
      <c r="B8" s="21">
        <v>292.52503150000001</v>
      </c>
      <c r="C8" s="21">
        <v>1628.342903</v>
      </c>
      <c r="D8" s="21">
        <v>225.77622450000001</v>
      </c>
      <c r="E8" s="22">
        <v>634.24108079999996</v>
      </c>
    </row>
    <row r="9" spans="1:5">
      <c r="A9" s="20">
        <v>4</v>
      </c>
      <c r="B9" s="21">
        <v>591.78403479999997</v>
      </c>
      <c r="C9" s="21">
        <v>643.18233569999995</v>
      </c>
      <c r="D9" s="21">
        <v>703.54773799999998</v>
      </c>
      <c r="E9" s="22">
        <v>417.77323030000002</v>
      </c>
    </row>
    <row r="10" spans="1:5">
      <c r="A10" s="20">
        <v>5</v>
      </c>
      <c r="B10" s="21">
        <v>535.54262830000005</v>
      </c>
      <c r="C10" s="21">
        <v>860.71158739999998</v>
      </c>
      <c r="D10" s="21">
        <v>144.90639830000001</v>
      </c>
      <c r="E10" s="22">
        <v>433.41650650000003</v>
      </c>
    </row>
    <row r="11" spans="1:5">
      <c r="A11" s="20"/>
      <c r="B11" s="21"/>
      <c r="C11" s="21"/>
      <c r="D11" s="21"/>
      <c r="E11" s="22"/>
    </row>
    <row r="12" spans="1:5">
      <c r="A12" s="13" t="s">
        <v>1025</v>
      </c>
      <c r="B12" s="10">
        <f>AVERAGE(B6:B10)</f>
        <v>508.27347386000002</v>
      </c>
      <c r="C12" s="10">
        <f t="shared" ref="C12:E12" si="0">AVERAGE(C6:C10)</f>
        <v>1165.0057142200001</v>
      </c>
      <c r="D12" s="10">
        <f t="shared" si="0"/>
        <v>438.41602379999995</v>
      </c>
      <c r="E12" s="12">
        <f t="shared" si="0"/>
        <v>605.33982484000001</v>
      </c>
    </row>
    <row r="13" spans="1:5" ht="16" thickBot="1">
      <c r="A13" s="27" t="s">
        <v>1026</v>
      </c>
      <c r="B13" s="28">
        <f>STDEV(B6:B10)/5^0.5</f>
        <v>64.800897212456221</v>
      </c>
      <c r="C13" s="28">
        <f t="shared" ref="C13:E13" si="1">STDEV(C6:C10)/5^0.5</f>
        <v>181.30329614496659</v>
      </c>
      <c r="D13" s="28">
        <f t="shared" si="1"/>
        <v>125.76253053348078</v>
      </c>
      <c r="E13" s="29">
        <f t="shared" si="1"/>
        <v>84.995339353620793</v>
      </c>
    </row>
    <row r="14" spans="1:5" ht="16" thickTop="1"/>
    <row r="17" spans="1:37" ht="16" thickBot="1">
      <c r="A17" s="9" t="s">
        <v>1891</v>
      </c>
      <c r="B17" s="9" t="s">
        <v>1892</v>
      </c>
    </row>
    <row r="18" spans="1:37" ht="29.5" thickBot="1">
      <c r="A18" s="773" t="s">
        <v>1018</v>
      </c>
      <c r="B18" s="774" t="s">
        <v>994</v>
      </c>
      <c r="C18" s="829" t="s">
        <v>1017</v>
      </c>
      <c r="D18" s="775" t="s">
        <v>1016</v>
      </c>
      <c r="E18" s="775" t="s">
        <v>1015</v>
      </c>
      <c r="F18" s="775" t="s">
        <v>1013</v>
      </c>
      <c r="G18" s="775" t="s">
        <v>1012</v>
      </c>
      <c r="H18" s="775" t="s">
        <v>1011</v>
      </c>
      <c r="I18" s="775" t="s">
        <v>1010</v>
      </c>
      <c r="J18" s="775" t="s">
        <v>1009</v>
      </c>
      <c r="K18" s="775" t="s">
        <v>996</v>
      </c>
      <c r="L18" s="776" t="s">
        <v>995</v>
      </c>
      <c r="M18" s="774" t="s">
        <v>994</v>
      </c>
      <c r="N18" s="777" t="s">
        <v>993</v>
      </c>
      <c r="O18" s="777" t="s">
        <v>992</v>
      </c>
      <c r="P18" s="777" t="s">
        <v>991</v>
      </c>
      <c r="Q18" s="777" t="s">
        <v>990</v>
      </c>
      <c r="R18" s="777" t="s">
        <v>989</v>
      </c>
      <c r="S18" s="777" t="s">
        <v>988</v>
      </c>
      <c r="T18" s="778" t="s">
        <v>987</v>
      </c>
      <c r="U18" s="778" t="s">
        <v>986</v>
      </c>
      <c r="V18" s="778" t="s">
        <v>985</v>
      </c>
      <c r="W18" s="778" t="s">
        <v>984</v>
      </c>
      <c r="X18" s="778" t="s">
        <v>983</v>
      </c>
      <c r="Y18" s="778" t="s">
        <v>982</v>
      </c>
      <c r="Z18" s="779" t="s">
        <v>1008</v>
      </c>
      <c r="AA18" s="779" t="s">
        <v>1007</v>
      </c>
      <c r="AB18" s="779" t="s">
        <v>1006</v>
      </c>
      <c r="AC18" s="779" t="s">
        <v>1005</v>
      </c>
      <c r="AD18" s="779" t="s">
        <v>1004</v>
      </c>
      <c r="AE18" s="779" t="s">
        <v>1003</v>
      </c>
      <c r="AF18" s="780" t="s">
        <v>1002</v>
      </c>
      <c r="AG18" s="780" t="s">
        <v>1001</v>
      </c>
      <c r="AH18" s="780" t="s">
        <v>1000</v>
      </c>
      <c r="AI18" s="780" t="s">
        <v>999</v>
      </c>
      <c r="AJ18" s="780" t="s">
        <v>998</v>
      </c>
      <c r="AK18" s="780" t="s">
        <v>997</v>
      </c>
    </row>
    <row r="19" spans="1:37">
      <c r="A19" s="781">
        <v>926</v>
      </c>
      <c r="B19" s="372" t="s">
        <v>752</v>
      </c>
      <c r="C19" s="827" t="s">
        <v>77</v>
      </c>
      <c r="D19" s="15" t="s">
        <v>96</v>
      </c>
      <c r="E19" s="15">
        <v>35626</v>
      </c>
      <c r="F19" s="15" t="s">
        <v>72</v>
      </c>
      <c r="G19" s="15">
        <v>5481</v>
      </c>
      <c r="H19" s="15">
        <v>468.3</v>
      </c>
      <c r="I19" s="15" t="s">
        <v>754</v>
      </c>
      <c r="J19" s="15">
        <v>460604</v>
      </c>
      <c r="K19" s="15"/>
      <c r="L19" s="782" t="s">
        <v>753</v>
      </c>
      <c r="M19" s="372" t="s">
        <v>752</v>
      </c>
      <c r="N19" s="783">
        <v>0.44035380000000002</v>
      </c>
      <c r="O19" s="783">
        <v>1.0326558000000001</v>
      </c>
      <c r="P19" s="783">
        <v>1.1325014</v>
      </c>
      <c r="Q19" s="783">
        <v>0.39978020000000003</v>
      </c>
      <c r="R19" s="783">
        <v>0.78834879999999996</v>
      </c>
      <c r="S19" s="783">
        <v>0.98454479999999989</v>
      </c>
      <c r="T19" s="784">
        <v>1.3675481999999997</v>
      </c>
      <c r="U19" s="784">
        <v>2.3442639999999999</v>
      </c>
      <c r="V19" s="784">
        <v>1.5536243999999999</v>
      </c>
      <c r="W19" s="784">
        <v>1.4376872000000001</v>
      </c>
      <c r="X19" s="784">
        <v>1.6814602000000001</v>
      </c>
      <c r="Y19" s="784">
        <v>1.4408214000000001</v>
      </c>
      <c r="Z19" s="572">
        <v>0.15212198805807131</v>
      </c>
      <c r="AA19" s="572">
        <v>0.31367085884927215</v>
      </c>
      <c r="AB19" s="572">
        <v>0.37465905486196388</v>
      </c>
      <c r="AC19" s="572">
        <v>0.16531713755397531</v>
      </c>
      <c r="AD19" s="572">
        <v>0.16071015765482907</v>
      </c>
      <c r="AE19" s="572">
        <v>0.15977807140512129</v>
      </c>
      <c r="AF19" s="312">
        <v>0.54991845883316204</v>
      </c>
      <c r="AG19" s="312">
        <v>0.61719203521254207</v>
      </c>
      <c r="AH19" s="312">
        <v>0.45130674013409106</v>
      </c>
      <c r="AI19" s="312">
        <v>0.36545079002820591</v>
      </c>
      <c r="AJ19" s="312">
        <v>0.29857292939705699</v>
      </c>
      <c r="AK19" s="785">
        <v>0.39824658603867519</v>
      </c>
    </row>
    <row r="20" spans="1:37">
      <c r="A20" s="781">
        <v>951</v>
      </c>
      <c r="B20" s="372" t="s">
        <v>768</v>
      </c>
      <c r="C20" s="827" t="s">
        <v>77</v>
      </c>
      <c r="D20" s="15" t="s">
        <v>96</v>
      </c>
      <c r="E20" s="15">
        <v>35305</v>
      </c>
      <c r="F20" s="15" t="s">
        <v>68</v>
      </c>
      <c r="G20" s="15">
        <v>5573</v>
      </c>
      <c r="H20" s="15">
        <v>571.29999999999995</v>
      </c>
      <c r="I20" s="15"/>
      <c r="J20" s="15"/>
      <c r="K20" s="15"/>
      <c r="L20" s="15"/>
      <c r="M20" s="372" t="s">
        <v>768</v>
      </c>
      <c r="N20" s="783">
        <v>0.5851556</v>
      </c>
      <c r="O20" s="783">
        <v>0.83135680000000001</v>
      </c>
      <c r="P20" s="783">
        <v>0.62886920000000002</v>
      </c>
      <c r="Q20" s="783">
        <v>0.59290359999999998</v>
      </c>
      <c r="R20" s="783">
        <v>0.6720294</v>
      </c>
      <c r="S20" s="783">
        <v>0.95311019999999991</v>
      </c>
      <c r="T20" s="784">
        <v>1.6543399999999999</v>
      </c>
      <c r="U20" s="784">
        <v>1.4450760000000002</v>
      </c>
      <c r="V20" s="784">
        <v>2.0171250000000001</v>
      </c>
      <c r="W20" s="784">
        <v>1.3470719999999998</v>
      </c>
      <c r="X20" s="784">
        <v>1.4334643999999999</v>
      </c>
      <c r="Y20" s="784">
        <v>1.7670581999999999</v>
      </c>
      <c r="Z20" s="572">
        <v>5.8827817413703201E-2</v>
      </c>
      <c r="AA20" s="572">
        <v>0.26069957891247153</v>
      </c>
      <c r="AB20" s="572">
        <v>8.4791512672790517E-2</v>
      </c>
      <c r="AC20" s="572">
        <v>9.4018078800622185E-2</v>
      </c>
      <c r="AD20" s="572">
        <v>0.10572129314693426</v>
      </c>
      <c r="AE20" s="572">
        <v>8.730939802415337E-2</v>
      </c>
      <c r="AF20" s="312">
        <v>0.18627158422636603</v>
      </c>
      <c r="AG20" s="312">
        <v>0.35623133087658054</v>
      </c>
      <c r="AH20" s="312">
        <v>0.23179066009958191</v>
      </c>
      <c r="AI20" s="312">
        <v>0.15063751565928118</v>
      </c>
      <c r="AJ20" s="312">
        <v>0.28327994416965002</v>
      </c>
      <c r="AK20" s="785">
        <v>0.24704806740842947</v>
      </c>
    </row>
    <row r="21" spans="1:37" ht="16" thickBot="1">
      <c r="A21" s="786">
        <v>909</v>
      </c>
      <c r="B21" s="787" t="s">
        <v>781</v>
      </c>
      <c r="C21" s="828" t="s">
        <v>77</v>
      </c>
      <c r="D21" s="789" t="s">
        <v>96</v>
      </c>
      <c r="E21" s="789">
        <v>35631</v>
      </c>
      <c r="F21" s="789" t="s">
        <v>68</v>
      </c>
      <c r="G21" s="789">
        <v>5940</v>
      </c>
      <c r="H21" s="789">
        <v>452.3</v>
      </c>
      <c r="I21" s="789"/>
      <c r="J21" s="789">
        <v>9547069</v>
      </c>
      <c r="K21" s="789"/>
      <c r="L21" s="790" t="s">
        <v>782</v>
      </c>
      <c r="M21" s="787" t="s">
        <v>781</v>
      </c>
      <c r="N21" s="791">
        <v>0.59571759999999996</v>
      </c>
      <c r="O21" s="791">
        <v>0.91877579999999992</v>
      </c>
      <c r="P21" s="791">
        <v>0.61645420000000006</v>
      </c>
      <c r="Q21" s="791">
        <v>0.64180060000000005</v>
      </c>
      <c r="R21" s="791">
        <v>0.58072180000000007</v>
      </c>
      <c r="S21" s="791">
        <v>0.93427299999999991</v>
      </c>
      <c r="T21" s="792">
        <v>1.3384066000000001</v>
      </c>
      <c r="U21" s="792">
        <v>1.314613</v>
      </c>
      <c r="V21" s="792">
        <v>1.7428098000000003</v>
      </c>
      <c r="W21" s="792">
        <v>1.1282308000000001</v>
      </c>
      <c r="X21" s="792">
        <v>1.3466736000000001</v>
      </c>
      <c r="Y21" s="792">
        <v>1.5610734000000002</v>
      </c>
      <c r="Z21" s="793">
        <v>3.1083747736719611E-2</v>
      </c>
      <c r="AA21" s="793">
        <v>0.23406804959400168</v>
      </c>
      <c r="AB21" s="793">
        <v>4.833356349929098E-2</v>
      </c>
      <c r="AC21" s="793">
        <v>0.17126131022580671</v>
      </c>
      <c r="AD21" s="793">
        <v>5.5580685103189989E-2</v>
      </c>
      <c r="AE21" s="793">
        <v>0.12626550689360899</v>
      </c>
      <c r="AF21" s="759">
        <v>0.12508025968856962</v>
      </c>
      <c r="AG21" s="759">
        <v>0.30811704757234698</v>
      </c>
      <c r="AH21" s="759">
        <v>0.22565526780542911</v>
      </c>
      <c r="AI21" s="759">
        <v>9.1919941152287493E-2</v>
      </c>
      <c r="AJ21" s="759">
        <v>0.23861471822660055</v>
      </c>
      <c r="AK21" s="794">
        <v>0.15718794269777772</v>
      </c>
    </row>
    <row r="22" spans="1:37">
      <c r="C22" s="311"/>
    </row>
    <row r="23" spans="1:37">
      <c r="C23" s="311"/>
    </row>
    <row r="24" spans="1:37">
      <c r="C24" s="311"/>
    </row>
    <row r="25" spans="1:37" ht="16" thickBot="1">
      <c r="A25" s="9" t="s">
        <v>1893</v>
      </c>
      <c r="B25" s="9" t="s">
        <v>1892</v>
      </c>
      <c r="C25" s="311"/>
    </row>
    <row r="26" spans="1:37" ht="29.5" thickBot="1">
      <c r="A26" s="773" t="s">
        <v>1018</v>
      </c>
      <c r="B26" s="774" t="s">
        <v>994</v>
      </c>
      <c r="C26" s="829" t="s">
        <v>1017</v>
      </c>
      <c r="D26" s="775" t="s">
        <v>1016</v>
      </c>
      <c r="E26" s="775" t="s">
        <v>1015</v>
      </c>
      <c r="F26" s="775" t="s">
        <v>1013</v>
      </c>
      <c r="G26" s="775" t="s">
        <v>1012</v>
      </c>
      <c r="H26" s="775" t="s">
        <v>1011</v>
      </c>
      <c r="I26" s="775" t="s">
        <v>1010</v>
      </c>
      <c r="J26" s="775" t="s">
        <v>1009</v>
      </c>
      <c r="K26" s="775" t="s">
        <v>996</v>
      </c>
      <c r="L26" s="776" t="s">
        <v>995</v>
      </c>
      <c r="M26" s="774" t="s">
        <v>994</v>
      </c>
      <c r="N26" s="777" t="s">
        <v>993</v>
      </c>
      <c r="O26" s="777" t="s">
        <v>992</v>
      </c>
      <c r="P26" s="777" t="s">
        <v>991</v>
      </c>
      <c r="Q26" s="777" t="s">
        <v>990</v>
      </c>
      <c r="R26" s="777" t="s">
        <v>989</v>
      </c>
      <c r="S26" s="777" t="s">
        <v>988</v>
      </c>
      <c r="T26" s="778" t="s">
        <v>987</v>
      </c>
      <c r="U26" s="778" t="s">
        <v>986</v>
      </c>
      <c r="V26" s="778" t="s">
        <v>985</v>
      </c>
      <c r="W26" s="778" t="s">
        <v>984</v>
      </c>
      <c r="X26" s="778" t="s">
        <v>983</v>
      </c>
      <c r="Y26" s="778" t="s">
        <v>982</v>
      </c>
      <c r="Z26" s="779" t="s">
        <v>1008</v>
      </c>
      <c r="AA26" s="779" t="s">
        <v>1007</v>
      </c>
      <c r="AB26" s="779" t="s">
        <v>1006</v>
      </c>
      <c r="AC26" s="779" t="s">
        <v>1005</v>
      </c>
      <c r="AD26" s="779" t="s">
        <v>1004</v>
      </c>
      <c r="AE26" s="779" t="s">
        <v>1003</v>
      </c>
      <c r="AF26" s="780" t="s">
        <v>1002</v>
      </c>
      <c r="AG26" s="780" t="s">
        <v>1001</v>
      </c>
      <c r="AH26" s="780" t="s">
        <v>1000</v>
      </c>
      <c r="AI26" s="780" t="s">
        <v>999</v>
      </c>
      <c r="AJ26" s="780" t="s">
        <v>998</v>
      </c>
      <c r="AK26" s="780" t="s">
        <v>997</v>
      </c>
    </row>
    <row r="27" spans="1:37">
      <c r="A27" s="781">
        <v>611</v>
      </c>
      <c r="B27" s="372" t="s">
        <v>801</v>
      </c>
      <c r="C27" s="827" t="s">
        <v>77</v>
      </c>
      <c r="D27" s="15" t="s">
        <v>163</v>
      </c>
      <c r="E27" s="15">
        <v>32504</v>
      </c>
      <c r="F27" s="15" t="s">
        <v>68</v>
      </c>
      <c r="G27" s="15">
        <v>5574</v>
      </c>
      <c r="H27" s="15">
        <v>329.4</v>
      </c>
      <c r="I27" s="15" t="s">
        <v>804</v>
      </c>
      <c r="J27" s="15"/>
      <c r="K27" s="782" t="s">
        <v>803</v>
      </c>
      <c r="L27" s="782" t="s">
        <v>802</v>
      </c>
      <c r="M27" s="372" t="s">
        <v>801</v>
      </c>
      <c r="N27" s="783">
        <v>0.65792620000000013</v>
      </c>
      <c r="O27" s="783">
        <v>0.90460659999999993</v>
      </c>
      <c r="P27" s="783">
        <v>1.0481278000000001</v>
      </c>
      <c r="Q27" s="783">
        <v>0.82781780000000005</v>
      </c>
      <c r="R27" s="783">
        <v>0.84708679999999992</v>
      </c>
      <c r="S27" s="783">
        <v>1.0112384000000001</v>
      </c>
      <c r="T27" s="784">
        <v>0.95192300000000007</v>
      </c>
      <c r="U27" s="784">
        <v>0.97372040000000004</v>
      </c>
      <c r="V27" s="784">
        <v>1.5839314</v>
      </c>
      <c r="W27" s="784">
        <v>1.4770348000000002</v>
      </c>
      <c r="X27" s="784">
        <v>1.3958752000000001</v>
      </c>
      <c r="Y27" s="784">
        <v>1.1683942</v>
      </c>
      <c r="Z27" s="572">
        <v>8.5509075515058583E-2</v>
      </c>
      <c r="AA27" s="572">
        <v>0.11251635708580346</v>
      </c>
      <c r="AB27" s="572">
        <v>0.21244958251910037</v>
      </c>
      <c r="AC27" s="572">
        <v>0.13913508072998684</v>
      </c>
      <c r="AD27" s="572">
        <v>0.10628081872868704</v>
      </c>
      <c r="AE27" s="572">
        <v>5.7076735512465671E-2</v>
      </c>
      <c r="AF27" s="312">
        <v>0.11127560152297551</v>
      </c>
      <c r="AG27" s="312">
        <v>8.1803816531137316E-2</v>
      </c>
      <c r="AH27" s="312">
        <v>0.18998757529575447</v>
      </c>
      <c r="AI27" s="312">
        <v>0.3312624072854326</v>
      </c>
      <c r="AJ27" s="312">
        <v>0.23889182074411824</v>
      </c>
      <c r="AK27" s="785">
        <v>0.19498397091694511</v>
      </c>
    </row>
    <row r="28" spans="1:37">
      <c r="A28" s="781">
        <v>613</v>
      </c>
      <c r="B28" s="372" t="s">
        <v>893</v>
      </c>
      <c r="C28" s="827" t="s">
        <v>77</v>
      </c>
      <c r="D28" s="15" t="s">
        <v>163</v>
      </c>
      <c r="E28" s="15">
        <v>19323</v>
      </c>
      <c r="F28" s="15" t="s">
        <v>68</v>
      </c>
      <c r="G28" s="15">
        <v>5518</v>
      </c>
      <c r="H28" s="15">
        <v>327.3</v>
      </c>
      <c r="I28" s="15" t="s">
        <v>895</v>
      </c>
      <c r="J28" s="15">
        <v>445580</v>
      </c>
      <c r="K28" s="782" t="s">
        <v>724</v>
      </c>
      <c r="L28" s="782" t="s">
        <v>894</v>
      </c>
      <c r="M28" s="372" t="s">
        <v>893</v>
      </c>
      <c r="N28" s="783">
        <v>0.74730200000000002</v>
      </c>
      <c r="O28" s="783">
        <v>0.97151100000000012</v>
      </c>
      <c r="P28" s="783">
        <v>0.98062859999999996</v>
      </c>
      <c r="Q28" s="783">
        <v>0.77049599999999996</v>
      </c>
      <c r="R28" s="783">
        <v>0.88077699999999992</v>
      </c>
      <c r="S28" s="783">
        <v>1.0555391999999999</v>
      </c>
      <c r="T28" s="784">
        <v>1.0837778</v>
      </c>
      <c r="U28" s="784">
        <v>0.99843540000000019</v>
      </c>
      <c r="V28" s="784">
        <v>1.4955472000000001</v>
      </c>
      <c r="W28" s="784">
        <v>1.2889538000000003</v>
      </c>
      <c r="X28" s="784">
        <v>1.3925551999999999</v>
      </c>
      <c r="Y28" s="784">
        <v>1.1628792000000001</v>
      </c>
      <c r="Z28" s="572">
        <v>6.9806651234678038E-2</v>
      </c>
      <c r="AA28" s="572">
        <v>9.8894565171701546E-2</v>
      </c>
      <c r="AB28" s="572">
        <v>0.10544397331028471</v>
      </c>
      <c r="AC28" s="572">
        <v>0.10739948085535612</v>
      </c>
      <c r="AD28" s="572">
        <v>5.8516337920276502E-2</v>
      </c>
      <c r="AE28" s="572">
        <v>0.12367773528262886</v>
      </c>
      <c r="AF28" s="312">
        <v>8.7793797996441783E-2</v>
      </c>
      <c r="AG28" s="312">
        <v>8.6129831129289625E-2</v>
      </c>
      <c r="AH28" s="312">
        <v>0.13258431346935406</v>
      </c>
      <c r="AI28" s="312">
        <v>0.25851680612377975</v>
      </c>
      <c r="AJ28" s="312">
        <v>0.18046516103708232</v>
      </c>
      <c r="AK28" s="785">
        <v>0.20923539394050888</v>
      </c>
    </row>
    <row r="29" spans="1:37">
      <c r="A29" s="781">
        <v>659</v>
      </c>
      <c r="B29" s="372" t="s">
        <v>866</v>
      </c>
      <c r="C29" s="827" t="s">
        <v>77</v>
      </c>
      <c r="D29" s="15" t="s">
        <v>158</v>
      </c>
      <c r="E29" s="15">
        <v>1110</v>
      </c>
      <c r="F29" s="15" t="s">
        <v>68</v>
      </c>
      <c r="G29" s="15">
        <v>5525</v>
      </c>
      <c r="H29" s="15">
        <v>303.39999999999998</v>
      </c>
      <c r="I29" s="15" t="s">
        <v>869</v>
      </c>
      <c r="J29" s="15">
        <v>444899</v>
      </c>
      <c r="K29" s="782" t="s">
        <v>868</v>
      </c>
      <c r="L29" s="782" t="s">
        <v>867</v>
      </c>
      <c r="M29" s="372" t="s">
        <v>866</v>
      </c>
      <c r="N29" s="783">
        <v>0.76339939999999995</v>
      </c>
      <c r="O29" s="783">
        <v>0.86349860000000001</v>
      </c>
      <c r="P29" s="783">
        <v>0.88821259999999991</v>
      </c>
      <c r="Q29" s="783">
        <v>0.86200639999999995</v>
      </c>
      <c r="R29" s="783">
        <v>1.0269552000000002</v>
      </c>
      <c r="S29" s="783">
        <v>1.3297680000000001</v>
      </c>
      <c r="T29" s="784">
        <v>1.0969364000000001</v>
      </c>
      <c r="U29" s="784">
        <v>1.0057356</v>
      </c>
      <c r="V29" s="784">
        <v>1.2249168000000001</v>
      </c>
      <c r="W29" s="784">
        <v>1.370851</v>
      </c>
      <c r="X29" s="784">
        <v>1.4035202</v>
      </c>
      <c r="Y29" s="784">
        <v>1.2530589999999999</v>
      </c>
      <c r="Z29" s="572">
        <v>5.9693651381533222E-2</v>
      </c>
      <c r="AA29" s="572">
        <v>8.0730607375146396E-2</v>
      </c>
      <c r="AB29" s="572">
        <v>0.10623641265338377</v>
      </c>
      <c r="AC29" s="572">
        <v>0.18076943787504576</v>
      </c>
      <c r="AD29" s="572">
        <v>9.7591510470122031E-2</v>
      </c>
      <c r="AE29" s="572">
        <v>0.31948852869203276</v>
      </c>
      <c r="AF29" s="312">
        <v>0.11079713178489785</v>
      </c>
      <c r="AG29" s="312">
        <v>9.40119689712961E-2</v>
      </c>
      <c r="AH29" s="312">
        <v>0.10273220812208785</v>
      </c>
      <c r="AI29" s="312">
        <v>0.34315823228548659</v>
      </c>
      <c r="AJ29" s="312">
        <v>0.13362045374507606</v>
      </c>
      <c r="AK29" s="785">
        <v>0.29339067856017514</v>
      </c>
    </row>
    <row r="30" spans="1:37">
      <c r="A30" s="781">
        <v>604</v>
      </c>
      <c r="B30" s="372" t="s">
        <v>159</v>
      </c>
      <c r="C30" s="827" t="s">
        <v>77</v>
      </c>
      <c r="D30" s="15" t="s">
        <v>163</v>
      </c>
      <c r="E30" s="15">
        <v>1105</v>
      </c>
      <c r="F30" s="15" t="s">
        <v>68</v>
      </c>
      <c r="G30" s="15">
        <v>5533</v>
      </c>
      <c r="H30" s="15">
        <v>279.3</v>
      </c>
      <c r="I30" s="15" t="s">
        <v>162</v>
      </c>
      <c r="J30" s="15">
        <v>5280450</v>
      </c>
      <c r="K30" s="782" t="s">
        <v>161</v>
      </c>
      <c r="L30" s="782" t="s">
        <v>160</v>
      </c>
      <c r="M30" s="372" t="s">
        <v>159</v>
      </c>
      <c r="N30" s="783">
        <v>1.1226974000000001</v>
      </c>
      <c r="O30" s="783">
        <v>1.0355356</v>
      </c>
      <c r="P30" s="783">
        <v>0.88827920000000005</v>
      </c>
      <c r="Q30" s="783">
        <v>0.62554379999999998</v>
      </c>
      <c r="R30" s="783">
        <v>1.1023232000000001</v>
      </c>
      <c r="S30" s="783">
        <v>1.3470645999999999</v>
      </c>
      <c r="T30" s="784">
        <v>1.0219064</v>
      </c>
      <c r="U30" s="784">
        <v>0.90069180000000004</v>
      </c>
      <c r="V30" s="784">
        <v>1.07707</v>
      </c>
      <c r="W30" s="784">
        <v>0.91135060000000012</v>
      </c>
      <c r="X30" s="784">
        <v>1.1136762</v>
      </c>
      <c r="Y30" s="784">
        <v>1.1276220000000001</v>
      </c>
      <c r="Z30" s="572">
        <v>9.4653669985161934E-2</v>
      </c>
      <c r="AA30" s="572">
        <v>9.2142010013673628E-2</v>
      </c>
      <c r="AB30" s="572">
        <v>3.3407689880325463E-2</v>
      </c>
      <c r="AC30" s="572">
        <v>0.13852899086018064</v>
      </c>
      <c r="AD30" s="572">
        <v>0.11414945513203294</v>
      </c>
      <c r="AE30" s="572">
        <v>0.22667252290090203</v>
      </c>
      <c r="AF30" s="312">
        <v>0.14915155431660784</v>
      </c>
      <c r="AG30" s="312">
        <v>9.0855490236638914E-2</v>
      </c>
      <c r="AH30" s="312">
        <v>0.10613787161659123</v>
      </c>
      <c r="AI30" s="312">
        <v>0.17074540405545308</v>
      </c>
      <c r="AJ30" s="312">
        <v>0.12162711210227754</v>
      </c>
      <c r="AK30" s="785">
        <v>0.17198571508965502</v>
      </c>
    </row>
    <row r="31" spans="1:37">
      <c r="A31" s="781">
        <v>608</v>
      </c>
      <c r="B31" s="372" t="s">
        <v>264</v>
      </c>
      <c r="C31" s="827" t="s">
        <v>77</v>
      </c>
      <c r="D31" s="15" t="s">
        <v>163</v>
      </c>
      <c r="E31" s="15">
        <v>34035</v>
      </c>
      <c r="F31" s="15" t="s">
        <v>68</v>
      </c>
      <c r="G31" s="15">
        <v>5450</v>
      </c>
      <c r="H31" s="15">
        <v>277.3</v>
      </c>
      <c r="I31" s="15"/>
      <c r="J31" s="15"/>
      <c r="K31" s="782" t="s">
        <v>266</v>
      </c>
      <c r="L31" s="782" t="s">
        <v>265</v>
      </c>
      <c r="M31" s="372" t="s">
        <v>264</v>
      </c>
      <c r="N31" s="783">
        <v>1.2792086</v>
      </c>
      <c r="O31" s="783">
        <v>0.91826479999999999</v>
      </c>
      <c r="P31" s="783">
        <v>0.82516560000000005</v>
      </c>
      <c r="Q31" s="783">
        <v>0.46074999999999999</v>
      </c>
      <c r="R31" s="783">
        <v>1.1215244</v>
      </c>
      <c r="S31" s="783">
        <v>1.3846990000000001</v>
      </c>
      <c r="T31" s="784">
        <v>1.1676601999999998</v>
      </c>
      <c r="U31" s="784">
        <v>0.90616380000000007</v>
      </c>
      <c r="V31" s="784">
        <v>0.97890779999999999</v>
      </c>
      <c r="W31" s="784">
        <v>0.86376819999999999</v>
      </c>
      <c r="X31" s="784">
        <v>1.1106448</v>
      </c>
      <c r="Y31" s="784">
        <v>1.1921632</v>
      </c>
      <c r="Z31" s="572">
        <v>0.11685224598594558</v>
      </c>
      <c r="AA31" s="572">
        <v>8.6314628847837666E-2</v>
      </c>
      <c r="AB31" s="572">
        <v>5.1887857938634915E-2</v>
      </c>
      <c r="AC31" s="572">
        <v>9.2770330283447777E-2</v>
      </c>
      <c r="AD31" s="572">
        <v>0.1608584549107071</v>
      </c>
      <c r="AE31" s="572">
        <v>0.21339239822027356</v>
      </c>
      <c r="AF31" s="312">
        <v>0.15717765800564693</v>
      </c>
      <c r="AG31" s="312">
        <v>9.0585915073702394E-2</v>
      </c>
      <c r="AH31" s="312">
        <v>0.14581693468023535</v>
      </c>
      <c r="AI31" s="312">
        <v>0.13993777092172086</v>
      </c>
      <c r="AJ31" s="312">
        <v>0.17331807487547288</v>
      </c>
      <c r="AK31" s="785">
        <v>0.17980659953666914</v>
      </c>
    </row>
    <row r="32" spans="1:37" ht="16" thickBot="1">
      <c r="A32" s="786">
        <v>710</v>
      </c>
      <c r="B32" s="787" t="s">
        <v>205</v>
      </c>
      <c r="C32" s="828" t="s">
        <v>77</v>
      </c>
      <c r="D32" s="789" t="s">
        <v>206</v>
      </c>
      <c r="E32" s="789">
        <v>37752</v>
      </c>
      <c r="F32" s="789" t="s">
        <v>68</v>
      </c>
      <c r="G32" s="789">
        <v>5247</v>
      </c>
      <c r="H32" s="789">
        <v>295.2</v>
      </c>
      <c r="I32" s="789"/>
      <c r="J32" s="789"/>
      <c r="K32" s="789"/>
      <c r="L32" s="789"/>
      <c r="M32" s="787" t="s">
        <v>205</v>
      </c>
      <c r="N32" s="791">
        <v>1.2072164000000001</v>
      </c>
      <c r="O32" s="791">
        <v>0.92828560000000004</v>
      </c>
      <c r="P32" s="791">
        <v>0.99180440000000003</v>
      </c>
      <c r="Q32" s="791">
        <v>0.70546540000000013</v>
      </c>
      <c r="R32" s="791">
        <v>1.0597978000000001</v>
      </c>
      <c r="S32" s="791">
        <v>1.1019113999999999</v>
      </c>
      <c r="T32" s="792">
        <v>1.0657179999999999</v>
      </c>
      <c r="U32" s="792">
        <v>1.0012482</v>
      </c>
      <c r="V32" s="792">
        <v>1.124339</v>
      </c>
      <c r="W32" s="792">
        <v>1.0323415999999999</v>
      </c>
      <c r="X32" s="792">
        <v>1.1387702000000002</v>
      </c>
      <c r="Y32" s="792">
        <v>1.0856138</v>
      </c>
      <c r="Z32" s="793">
        <v>5.343282917514286E-2</v>
      </c>
      <c r="AA32" s="793">
        <v>4.2060870878525551E-2</v>
      </c>
      <c r="AB32" s="793">
        <v>3.6864803012629808E-2</v>
      </c>
      <c r="AC32" s="793">
        <v>0.1209031873085236</v>
      </c>
      <c r="AD32" s="793">
        <v>0.10686761036132487</v>
      </c>
      <c r="AE32" s="793">
        <v>0.18438222709729948</v>
      </c>
      <c r="AF32" s="759">
        <v>8.6502845499440248E-2</v>
      </c>
      <c r="AG32" s="759">
        <v>7.6892078406946632E-2</v>
      </c>
      <c r="AH32" s="759">
        <v>8.4905788495838269E-2</v>
      </c>
      <c r="AI32" s="759">
        <v>0.17391857108158418</v>
      </c>
      <c r="AJ32" s="759">
        <v>0.12175465084110719</v>
      </c>
      <c r="AK32" s="794">
        <v>0.12291052843121301</v>
      </c>
    </row>
  </sheetData>
  <hyperlinks>
    <hyperlink ref="L19" r:id="rId1" xr:uid="{00000000-0004-0000-0200-000000000000}"/>
    <hyperlink ref="L21" r:id="rId2" xr:uid="{00000000-0004-0000-0200-000001000000}"/>
    <hyperlink ref="K28" r:id="rId3" xr:uid="{00000000-0004-0000-0200-000002000000}"/>
    <hyperlink ref="L28" r:id="rId4" xr:uid="{00000000-0004-0000-0200-000003000000}"/>
    <hyperlink ref="K27" r:id="rId5" xr:uid="{00000000-0004-0000-0200-000004000000}"/>
    <hyperlink ref="L27" r:id="rId6" xr:uid="{00000000-0004-0000-0200-000005000000}"/>
    <hyperlink ref="K29" r:id="rId7" xr:uid="{00000000-0004-0000-0200-000006000000}"/>
    <hyperlink ref="L29" r:id="rId8" xr:uid="{00000000-0004-0000-0200-000007000000}"/>
    <hyperlink ref="K31" r:id="rId9" xr:uid="{00000000-0004-0000-0200-000008000000}"/>
    <hyperlink ref="L31" r:id="rId10" xr:uid="{00000000-0004-0000-0200-000009000000}"/>
    <hyperlink ref="K30" r:id="rId11" xr:uid="{00000000-0004-0000-0200-00000A000000}"/>
    <hyperlink ref="L30" r:id="rId12" xr:uid="{00000000-0004-0000-0200-00000B000000}"/>
  </hyperlinks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K97"/>
  <sheetViews>
    <sheetView workbookViewId="0">
      <selection activeCell="E8" sqref="E8"/>
    </sheetView>
  </sheetViews>
  <sheetFormatPr defaultColWidth="11" defaultRowHeight="15.5"/>
  <sheetData>
    <row r="1" spans="1:37" ht="16" thickBot="1">
      <c r="A1" s="9" t="s">
        <v>1894</v>
      </c>
      <c r="B1" s="9" t="s">
        <v>1892</v>
      </c>
    </row>
    <row r="2" spans="1:37" ht="29.5" thickBot="1">
      <c r="A2" s="773" t="s">
        <v>1018</v>
      </c>
      <c r="B2" s="774" t="s">
        <v>994</v>
      </c>
      <c r="C2" s="775" t="s">
        <v>1017</v>
      </c>
      <c r="D2" s="775" t="s">
        <v>1016</v>
      </c>
      <c r="E2" s="775" t="s">
        <v>1015</v>
      </c>
      <c r="F2" s="775" t="s">
        <v>1013</v>
      </c>
      <c r="G2" s="775" t="s">
        <v>1012</v>
      </c>
      <c r="H2" s="775" t="s">
        <v>1011</v>
      </c>
      <c r="I2" s="775" t="s">
        <v>1010</v>
      </c>
      <c r="J2" s="775" t="s">
        <v>1009</v>
      </c>
      <c r="K2" s="775" t="s">
        <v>996</v>
      </c>
      <c r="L2" s="776" t="s">
        <v>995</v>
      </c>
      <c r="M2" s="774" t="s">
        <v>994</v>
      </c>
      <c r="N2" s="777" t="s">
        <v>993</v>
      </c>
      <c r="O2" s="777" t="s">
        <v>992</v>
      </c>
      <c r="P2" s="777" t="s">
        <v>991</v>
      </c>
      <c r="Q2" s="777" t="s">
        <v>990</v>
      </c>
      <c r="R2" s="777" t="s">
        <v>989</v>
      </c>
      <c r="S2" s="777" t="s">
        <v>988</v>
      </c>
      <c r="T2" s="778" t="s">
        <v>987</v>
      </c>
      <c r="U2" s="778" t="s">
        <v>986</v>
      </c>
      <c r="V2" s="778" t="s">
        <v>985</v>
      </c>
      <c r="W2" s="778" t="s">
        <v>984</v>
      </c>
      <c r="X2" s="778" t="s">
        <v>983</v>
      </c>
      <c r="Y2" s="778" t="s">
        <v>982</v>
      </c>
      <c r="Z2" s="779" t="s">
        <v>1008</v>
      </c>
      <c r="AA2" s="779" t="s">
        <v>1007</v>
      </c>
      <c r="AB2" s="779" t="s">
        <v>1006</v>
      </c>
      <c r="AC2" s="779" t="s">
        <v>1005</v>
      </c>
      <c r="AD2" s="779" t="s">
        <v>1004</v>
      </c>
      <c r="AE2" s="779" t="s">
        <v>1003</v>
      </c>
      <c r="AF2" s="780" t="s">
        <v>1002</v>
      </c>
      <c r="AG2" s="780" t="s">
        <v>1001</v>
      </c>
      <c r="AH2" s="780" t="s">
        <v>1000</v>
      </c>
      <c r="AI2" s="780" t="s">
        <v>999</v>
      </c>
      <c r="AJ2" s="780" t="s">
        <v>998</v>
      </c>
      <c r="AK2" s="780" t="s">
        <v>997</v>
      </c>
    </row>
    <row r="3" spans="1:37">
      <c r="A3" s="781">
        <v>27</v>
      </c>
      <c r="B3" s="372" t="s">
        <v>852</v>
      </c>
      <c r="C3" s="827" t="s">
        <v>74</v>
      </c>
      <c r="D3" s="15" t="s">
        <v>117</v>
      </c>
      <c r="E3" s="15">
        <v>1126</v>
      </c>
      <c r="F3" s="15" t="s">
        <v>90</v>
      </c>
      <c r="G3" s="15">
        <v>1147.5999999999999</v>
      </c>
      <c r="H3" s="15">
        <v>115.9</v>
      </c>
      <c r="I3" s="15" t="s">
        <v>855</v>
      </c>
      <c r="J3" s="826">
        <v>59507311724</v>
      </c>
      <c r="K3" s="782" t="s">
        <v>854</v>
      </c>
      <c r="L3" s="782" t="s">
        <v>853</v>
      </c>
      <c r="M3" s="372" t="s">
        <v>852</v>
      </c>
      <c r="N3" s="783">
        <v>0.90860920000000012</v>
      </c>
      <c r="O3" s="783">
        <v>0.90682560000000001</v>
      </c>
      <c r="P3" s="783">
        <v>0.79228980000000004</v>
      </c>
      <c r="Q3" s="783">
        <v>0.86373180000000005</v>
      </c>
      <c r="R3" s="783">
        <v>0.87647940000000002</v>
      </c>
      <c r="S3" s="783">
        <v>0.99830580000000002</v>
      </c>
      <c r="T3" s="784">
        <v>1.1999068000000002</v>
      </c>
      <c r="U3" s="784">
        <v>1.0526826000000002</v>
      </c>
      <c r="V3" s="784">
        <v>1.1814076</v>
      </c>
      <c r="W3" s="784">
        <v>1.3637211999999999</v>
      </c>
      <c r="X3" s="784">
        <v>1.6051287999999999</v>
      </c>
      <c r="Y3" s="784">
        <v>1.442642</v>
      </c>
      <c r="Z3" s="572">
        <v>3.1519625866117146E-2</v>
      </c>
      <c r="AA3" s="572">
        <v>7.1571697238223903E-2</v>
      </c>
      <c r="AB3" s="572">
        <v>6.3651818569778321E-2</v>
      </c>
      <c r="AC3" s="572">
        <v>0.11703835220148956</v>
      </c>
      <c r="AD3" s="572">
        <v>0.11778156262700862</v>
      </c>
      <c r="AE3" s="572">
        <v>4.1777359295915271E-2</v>
      </c>
      <c r="AF3" s="312">
        <v>9.5217082588892304E-2</v>
      </c>
      <c r="AG3" s="312">
        <v>7.3096286152990964E-2</v>
      </c>
      <c r="AH3" s="312">
        <v>7.5626751670027567E-2</v>
      </c>
      <c r="AI3" s="312">
        <v>0.14575203445386342</v>
      </c>
      <c r="AJ3" s="312">
        <v>0.11185437320838162</v>
      </c>
      <c r="AK3" s="785">
        <v>6.6349446164229581E-2</v>
      </c>
    </row>
    <row r="4" spans="1:37">
      <c r="A4" s="781">
        <v>44</v>
      </c>
      <c r="B4" s="372" t="s">
        <v>822</v>
      </c>
      <c r="C4" s="827" t="s">
        <v>74</v>
      </c>
      <c r="D4" s="15" t="s">
        <v>826</v>
      </c>
      <c r="E4" s="15">
        <v>53</v>
      </c>
      <c r="F4" s="15" t="s">
        <v>72</v>
      </c>
      <c r="G4" s="15">
        <v>684</v>
      </c>
      <c r="H4" s="15">
        <v>147.19999999999999</v>
      </c>
      <c r="I4" s="15" t="s">
        <v>825</v>
      </c>
      <c r="J4" s="826">
        <v>69920865961</v>
      </c>
      <c r="K4" s="782" t="s">
        <v>824</v>
      </c>
      <c r="L4" s="782" t="s">
        <v>823</v>
      </c>
      <c r="M4" s="372" t="s">
        <v>822</v>
      </c>
      <c r="N4" s="783">
        <v>0.90305080000000015</v>
      </c>
      <c r="O4" s="783">
        <v>1.0225435999999999</v>
      </c>
      <c r="P4" s="783">
        <v>1.0860335999999999</v>
      </c>
      <c r="Q4" s="783">
        <v>0.92636679999999993</v>
      </c>
      <c r="R4" s="783">
        <v>0.86015340000000007</v>
      </c>
      <c r="S4" s="783">
        <v>0.91689559999999992</v>
      </c>
      <c r="T4" s="784">
        <v>1.0511968</v>
      </c>
      <c r="U4" s="784">
        <v>1.1690974000000001</v>
      </c>
      <c r="V4" s="784">
        <v>1.1005308</v>
      </c>
      <c r="W4" s="784">
        <v>1.0253406</v>
      </c>
      <c r="X4" s="784">
        <v>0.88409260000000001</v>
      </c>
      <c r="Y4" s="784">
        <v>1.0364039999999999</v>
      </c>
      <c r="Z4" s="572">
        <v>2.7287792907085759E-2</v>
      </c>
      <c r="AA4" s="572">
        <v>3.2346935863540462E-2</v>
      </c>
      <c r="AB4" s="572">
        <v>2.584034436806135E-2</v>
      </c>
      <c r="AC4" s="572">
        <v>3.2539481556103485E-2</v>
      </c>
      <c r="AD4" s="572">
        <v>2.0026931261678618E-2</v>
      </c>
      <c r="AE4" s="572">
        <v>4.5390999366173912E-2</v>
      </c>
      <c r="AF4" s="312">
        <v>4.4649199248586742E-2</v>
      </c>
      <c r="AG4" s="312">
        <v>3.0917321419553816E-2</v>
      </c>
      <c r="AH4" s="312">
        <v>3.6390585875195787E-2</v>
      </c>
      <c r="AI4" s="312">
        <v>2.2926561812884213E-2</v>
      </c>
      <c r="AJ4" s="312">
        <v>7.3142967029373687E-2</v>
      </c>
      <c r="AK4" s="785">
        <v>2.6736918135791179E-2</v>
      </c>
    </row>
    <row r="5" spans="1:37">
      <c r="A5" s="781">
        <v>39</v>
      </c>
      <c r="B5" s="372" t="s">
        <v>827</v>
      </c>
      <c r="C5" s="827" t="s">
        <v>74</v>
      </c>
      <c r="D5" s="15" t="s">
        <v>826</v>
      </c>
      <c r="E5" s="15">
        <v>57</v>
      </c>
      <c r="F5" s="15" t="s">
        <v>72</v>
      </c>
      <c r="G5" s="15">
        <v>700</v>
      </c>
      <c r="H5" s="15">
        <v>148.1</v>
      </c>
      <c r="I5" s="15" t="s">
        <v>979</v>
      </c>
      <c r="J5" s="15">
        <v>611</v>
      </c>
      <c r="K5" s="782" t="s">
        <v>829</v>
      </c>
      <c r="L5" s="782" t="s">
        <v>828</v>
      </c>
      <c r="M5" s="372" t="s">
        <v>827</v>
      </c>
      <c r="N5" s="783">
        <v>0.82503239999999989</v>
      </c>
      <c r="O5" s="783">
        <v>0.94573040000000008</v>
      </c>
      <c r="P5" s="783">
        <v>0.8740538000000001</v>
      </c>
      <c r="Q5" s="783">
        <v>0.71919219999999995</v>
      </c>
      <c r="R5" s="783">
        <v>0.84054499999999999</v>
      </c>
      <c r="S5" s="783">
        <v>0.85297559999999994</v>
      </c>
      <c r="T5" s="784">
        <v>1.5439668</v>
      </c>
      <c r="U5" s="784">
        <v>1.5546133999999998</v>
      </c>
      <c r="V5" s="784">
        <v>1.4550633999999998</v>
      </c>
      <c r="W5" s="784">
        <v>1.0426857999999999</v>
      </c>
      <c r="X5" s="784">
        <v>1.2447874000000001</v>
      </c>
      <c r="Y5" s="784">
        <v>1.3529556</v>
      </c>
      <c r="Z5" s="572">
        <v>6.1246754100605226E-2</v>
      </c>
      <c r="AA5" s="572">
        <v>0.13611555308876336</v>
      </c>
      <c r="AB5" s="572">
        <v>8.0384432949047652E-2</v>
      </c>
      <c r="AC5" s="572">
        <v>6.5995876806358197E-2</v>
      </c>
      <c r="AD5" s="572">
        <v>9.3613772539087273E-2</v>
      </c>
      <c r="AE5" s="572">
        <v>6.4234694853015403E-2</v>
      </c>
      <c r="AF5" s="312">
        <v>8.7022632145551615E-2</v>
      </c>
      <c r="AG5" s="312">
        <v>9.8785183552292349E-2</v>
      </c>
      <c r="AH5" s="312">
        <v>0.15059803417395626</v>
      </c>
      <c r="AI5" s="312">
        <v>9.4637635179351462E-2</v>
      </c>
      <c r="AJ5" s="312">
        <v>7.6804764913773596E-2</v>
      </c>
      <c r="AK5" s="785">
        <v>8.9367985029091823E-2</v>
      </c>
    </row>
    <row r="6" spans="1:37">
      <c r="A6" s="781">
        <v>181</v>
      </c>
      <c r="B6" s="372" t="s">
        <v>541</v>
      </c>
      <c r="C6" s="827" t="s">
        <v>74</v>
      </c>
      <c r="D6" s="15" t="s">
        <v>73</v>
      </c>
      <c r="E6" s="15">
        <v>60</v>
      </c>
      <c r="F6" s="15" t="s">
        <v>72</v>
      </c>
      <c r="G6" s="15">
        <v>1674</v>
      </c>
      <c r="H6" s="15">
        <v>132.19999999999999</v>
      </c>
      <c r="I6" s="15" t="s">
        <v>544</v>
      </c>
      <c r="J6" s="826">
        <v>70457986106</v>
      </c>
      <c r="K6" s="782" t="s">
        <v>543</v>
      </c>
      <c r="L6" s="782" t="s">
        <v>542</v>
      </c>
      <c r="M6" s="372" t="s">
        <v>541</v>
      </c>
      <c r="N6" s="783">
        <v>0.9559162000000001</v>
      </c>
      <c r="O6" s="783">
        <v>0.98532880000000012</v>
      </c>
      <c r="P6" s="783">
        <v>0.88292540000000008</v>
      </c>
      <c r="Q6" s="783">
        <v>0.81155919999999993</v>
      </c>
      <c r="R6" s="783">
        <v>0.85769560000000011</v>
      </c>
      <c r="S6" s="783">
        <v>0.97306219999999999</v>
      </c>
      <c r="T6" s="784">
        <v>1.0887414</v>
      </c>
      <c r="U6" s="784">
        <v>1.0488198</v>
      </c>
      <c r="V6" s="784">
        <v>0.98119739999999989</v>
      </c>
      <c r="W6" s="784">
        <v>0.94085400000000008</v>
      </c>
      <c r="X6" s="784">
        <v>1.1582697999999998</v>
      </c>
      <c r="Y6" s="784">
        <v>1.1274232000000002</v>
      </c>
      <c r="Z6" s="572">
        <v>4.5018146672647467E-2</v>
      </c>
      <c r="AA6" s="572">
        <v>3.3021198444938372E-2</v>
      </c>
      <c r="AB6" s="572">
        <v>3.9204432238715038E-2</v>
      </c>
      <c r="AC6" s="572">
        <v>0.1211272905415622</v>
      </c>
      <c r="AD6" s="572">
        <v>3.396842669538875E-2</v>
      </c>
      <c r="AE6" s="572">
        <v>5.84512948286008E-2</v>
      </c>
      <c r="AF6" s="312">
        <v>7.1773632532845952E-2</v>
      </c>
      <c r="AG6" s="312">
        <v>2.7505348578776439E-2</v>
      </c>
      <c r="AH6" s="312">
        <v>4.7794579355403877E-2</v>
      </c>
      <c r="AI6" s="312">
        <v>7.1903357784598346E-2</v>
      </c>
      <c r="AJ6" s="312">
        <v>4.163816206006217E-2</v>
      </c>
      <c r="AK6" s="785">
        <v>3.7511653293876561E-2</v>
      </c>
    </row>
    <row r="7" spans="1:37">
      <c r="A7" s="781">
        <v>180</v>
      </c>
      <c r="B7" s="372" t="s">
        <v>747</v>
      </c>
      <c r="C7" s="827" t="s">
        <v>74</v>
      </c>
      <c r="D7" s="15" t="s">
        <v>73</v>
      </c>
      <c r="E7" s="15">
        <v>1125</v>
      </c>
      <c r="F7" s="15" t="s">
        <v>72</v>
      </c>
      <c r="G7" s="15">
        <v>1614</v>
      </c>
      <c r="H7" s="15">
        <v>132.1</v>
      </c>
      <c r="I7" s="15" t="s">
        <v>750</v>
      </c>
      <c r="J7" s="15">
        <v>791</v>
      </c>
      <c r="K7" s="782" t="s">
        <v>749</v>
      </c>
      <c r="L7" s="782" t="s">
        <v>748</v>
      </c>
      <c r="M7" s="372" t="s">
        <v>747</v>
      </c>
      <c r="N7" s="783">
        <v>0.9346392</v>
      </c>
      <c r="O7" s="783">
        <v>1.0341353999999998</v>
      </c>
      <c r="P7" s="783">
        <v>0.88327840000000002</v>
      </c>
      <c r="Q7" s="783">
        <v>0.80361300000000002</v>
      </c>
      <c r="R7" s="783">
        <v>0.85387059999999992</v>
      </c>
      <c r="S7" s="783">
        <v>0.96353019999999989</v>
      </c>
      <c r="T7" s="784">
        <v>1.1148359999999999</v>
      </c>
      <c r="U7" s="784">
        <v>1.1588493999999998</v>
      </c>
      <c r="V7" s="784">
        <v>1.0238369999999999</v>
      </c>
      <c r="W7" s="784">
        <v>0.94061240000000002</v>
      </c>
      <c r="X7" s="784">
        <v>1.1371754000000001</v>
      </c>
      <c r="Y7" s="784">
        <v>1.1387811999999999</v>
      </c>
      <c r="Z7" s="572">
        <v>4.7924793048483981E-2</v>
      </c>
      <c r="AA7" s="572">
        <v>3.6079838742156249E-2</v>
      </c>
      <c r="AB7" s="572">
        <v>5.491979518953078E-2</v>
      </c>
      <c r="AC7" s="572">
        <v>0.12210531569960406</v>
      </c>
      <c r="AD7" s="572">
        <v>3.8451020956016241E-2</v>
      </c>
      <c r="AE7" s="572">
        <v>6.2604757424975455E-2</v>
      </c>
      <c r="AF7" s="312">
        <v>8.7156830256153617E-2</v>
      </c>
      <c r="AG7" s="312">
        <v>4.322986186838907E-2</v>
      </c>
      <c r="AH7" s="312">
        <v>5.1977867124382758E-2</v>
      </c>
      <c r="AI7" s="312">
        <v>6.7112724136783375E-2</v>
      </c>
      <c r="AJ7" s="312">
        <v>4.1033794939781029E-2</v>
      </c>
      <c r="AK7" s="785">
        <v>6.4650041553273641E-2</v>
      </c>
    </row>
    <row r="8" spans="1:37">
      <c r="A8" s="781">
        <v>190</v>
      </c>
      <c r="B8" s="372" t="s">
        <v>677</v>
      </c>
      <c r="C8" s="827" t="s">
        <v>74</v>
      </c>
      <c r="D8" s="15" t="s">
        <v>73</v>
      </c>
      <c r="E8" s="15">
        <v>1649</v>
      </c>
      <c r="F8" s="15" t="s">
        <v>72</v>
      </c>
      <c r="G8" s="15">
        <v>1040</v>
      </c>
      <c r="H8" s="15">
        <v>118.1</v>
      </c>
      <c r="I8" s="15" t="s">
        <v>680</v>
      </c>
      <c r="J8" s="826">
        <v>69710186287</v>
      </c>
      <c r="K8" s="782" t="s">
        <v>679</v>
      </c>
      <c r="L8" s="782" t="s">
        <v>678</v>
      </c>
      <c r="M8" s="372" t="s">
        <v>677</v>
      </c>
      <c r="N8" s="783">
        <v>0.95796779999999992</v>
      </c>
      <c r="O8" s="783">
        <v>0.97310379999999996</v>
      </c>
      <c r="P8" s="783">
        <v>0.8204264</v>
      </c>
      <c r="Q8" s="783">
        <v>0.80621220000000005</v>
      </c>
      <c r="R8" s="783">
        <v>0.93357719999999988</v>
      </c>
      <c r="S8" s="783">
        <v>1.0130821999999999</v>
      </c>
      <c r="T8" s="784">
        <v>1.1115864</v>
      </c>
      <c r="U8" s="784">
        <v>1.0579940000000001</v>
      </c>
      <c r="V8" s="784">
        <v>0.9196200000000001</v>
      </c>
      <c r="W8" s="784">
        <v>0.92589120000000003</v>
      </c>
      <c r="X8" s="784">
        <v>1.1638927999999999</v>
      </c>
      <c r="Y8" s="784">
        <v>1.1327136</v>
      </c>
      <c r="Z8" s="572">
        <v>2.984416000895319E-2</v>
      </c>
      <c r="AA8" s="572">
        <v>4.6444707094996304E-2</v>
      </c>
      <c r="AB8" s="572">
        <v>4.7099496726185595E-2</v>
      </c>
      <c r="AC8" s="572">
        <v>0.13180107965999363</v>
      </c>
      <c r="AD8" s="572">
        <v>4.4299210433595741E-2</v>
      </c>
      <c r="AE8" s="572">
        <v>5.323336006622207E-2</v>
      </c>
      <c r="AF8" s="312">
        <v>5.0038315839564397E-2</v>
      </c>
      <c r="AG8" s="312">
        <v>3.2308474899010613E-2</v>
      </c>
      <c r="AH8" s="312">
        <v>5.4932758837509234E-2</v>
      </c>
      <c r="AI8" s="312">
        <v>6.7251312783022835E-2</v>
      </c>
      <c r="AJ8" s="312">
        <v>3.8568721127877716E-2</v>
      </c>
      <c r="AK8" s="785">
        <v>5.749866454849225E-2</v>
      </c>
    </row>
    <row r="9" spans="1:37">
      <c r="A9" s="781">
        <v>1</v>
      </c>
      <c r="B9" s="372" t="s">
        <v>762</v>
      </c>
      <c r="C9" s="827" t="s">
        <v>74</v>
      </c>
      <c r="D9" s="15" t="s">
        <v>91</v>
      </c>
      <c r="E9" s="15">
        <v>11777</v>
      </c>
      <c r="F9" s="15" t="s">
        <v>90</v>
      </c>
      <c r="G9" s="15">
        <v>1166</v>
      </c>
      <c r="H9" s="15">
        <v>101.9</v>
      </c>
      <c r="I9" s="15" t="s">
        <v>981</v>
      </c>
      <c r="J9" s="826">
        <v>5257127750</v>
      </c>
      <c r="K9" s="782" t="s">
        <v>764</v>
      </c>
      <c r="L9" s="782" t="s">
        <v>763</v>
      </c>
      <c r="M9" s="372" t="s">
        <v>762</v>
      </c>
      <c r="N9" s="783">
        <v>0.49028240000000001</v>
      </c>
      <c r="O9" s="783">
        <v>0.63995060000000004</v>
      </c>
      <c r="P9" s="783">
        <v>0.55691239999999997</v>
      </c>
      <c r="Q9" s="783">
        <v>0.65794560000000002</v>
      </c>
      <c r="R9" s="783">
        <v>0.5280994</v>
      </c>
      <c r="S9" s="783">
        <v>0.61170780000000013</v>
      </c>
      <c r="T9" s="784">
        <v>1.4299864</v>
      </c>
      <c r="U9" s="784">
        <v>1.4258098000000001</v>
      </c>
      <c r="V9" s="784">
        <v>1.4330018</v>
      </c>
      <c r="W9" s="784">
        <v>1.5462111999999999</v>
      </c>
      <c r="X9" s="784">
        <v>1.4401014000000001</v>
      </c>
      <c r="Y9" s="784">
        <v>1.5140731999999999</v>
      </c>
      <c r="Z9" s="572">
        <v>3.230911539890869E-2</v>
      </c>
      <c r="AA9" s="572">
        <v>0.11650672427014669</v>
      </c>
      <c r="AB9" s="572">
        <v>5.449855800165742E-2</v>
      </c>
      <c r="AC9" s="572">
        <v>7.6861228152170419E-2</v>
      </c>
      <c r="AD9" s="572">
        <v>0.11598955090636393</v>
      </c>
      <c r="AE9" s="572">
        <v>7.4890313285097126E-2</v>
      </c>
      <c r="AF9" s="312">
        <v>0.11224494080385133</v>
      </c>
      <c r="AG9" s="312">
        <v>6.8196546344664682E-2</v>
      </c>
      <c r="AH9" s="312">
        <v>8.8355927419387456E-2</v>
      </c>
      <c r="AI9" s="312">
        <v>0.13480909079413025</v>
      </c>
      <c r="AJ9" s="312">
        <v>0.14355060285717955</v>
      </c>
      <c r="AK9" s="785">
        <v>0.11025205732202922</v>
      </c>
    </row>
    <row r="10" spans="1:37">
      <c r="A10" s="781">
        <v>8</v>
      </c>
      <c r="B10" s="372" t="s">
        <v>840</v>
      </c>
      <c r="C10" s="827" t="s">
        <v>74</v>
      </c>
      <c r="D10" s="15" t="s">
        <v>91</v>
      </c>
      <c r="E10" s="15">
        <v>1648</v>
      </c>
      <c r="F10" s="15" t="s">
        <v>90</v>
      </c>
      <c r="G10" s="15">
        <v>1389.1</v>
      </c>
      <c r="H10" s="15">
        <v>204</v>
      </c>
      <c r="I10" s="15" t="s">
        <v>969</v>
      </c>
      <c r="J10" s="826">
        <v>59516857581</v>
      </c>
      <c r="K10" s="782" t="s">
        <v>842</v>
      </c>
      <c r="L10" s="782" t="s">
        <v>841</v>
      </c>
      <c r="M10" s="372" t="s">
        <v>840</v>
      </c>
      <c r="N10" s="783">
        <v>0.69335079999999993</v>
      </c>
      <c r="O10" s="783">
        <v>0.77287739999999994</v>
      </c>
      <c r="P10" s="783">
        <v>0.83080399999999999</v>
      </c>
      <c r="Q10" s="783">
        <v>0.85821300000000011</v>
      </c>
      <c r="R10" s="783">
        <v>0.69093499999999997</v>
      </c>
      <c r="S10" s="783">
        <v>0.86868160000000005</v>
      </c>
      <c r="T10" s="784">
        <v>1.2135745999999998</v>
      </c>
      <c r="U10" s="784">
        <v>1.0621144</v>
      </c>
      <c r="V10" s="784">
        <v>1.2804547999999998</v>
      </c>
      <c r="W10" s="784">
        <v>1.2758930000000002</v>
      </c>
      <c r="X10" s="784">
        <v>1.2581528</v>
      </c>
      <c r="Y10" s="784">
        <v>1.3195324000000002</v>
      </c>
      <c r="Z10" s="572">
        <v>4.5346284903396497E-2</v>
      </c>
      <c r="AA10" s="572">
        <v>7.4286577128442263E-2</v>
      </c>
      <c r="AB10" s="572">
        <v>8.2388408424365261E-2</v>
      </c>
      <c r="AC10" s="572">
        <v>0.11436122658182693</v>
      </c>
      <c r="AD10" s="572">
        <v>0.11578258931937915</v>
      </c>
      <c r="AE10" s="572">
        <v>8.3815032544645576E-2</v>
      </c>
      <c r="AF10" s="312">
        <v>0.13495221379940406</v>
      </c>
      <c r="AG10" s="312">
        <v>4.6459662569372999E-2</v>
      </c>
      <c r="AH10" s="312">
        <v>6.6466809268537569E-2</v>
      </c>
      <c r="AI10" s="312">
        <v>9.6314544247999664E-2</v>
      </c>
      <c r="AJ10" s="312">
        <v>0.11116077310967257</v>
      </c>
      <c r="AK10" s="785">
        <v>7.3715864103732445E-2</v>
      </c>
    </row>
    <row r="11" spans="1:37">
      <c r="A11" s="781">
        <v>17</v>
      </c>
      <c r="B11" s="372" t="s">
        <v>937</v>
      </c>
      <c r="C11" s="827" t="s">
        <v>74</v>
      </c>
      <c r="D11" s="15" t="s">
        <v>91</v>
      </c>
      <c r="E11" s="15">
        <v>1284</v>
      </c>
      <c r="F11" s="15" t="s">
        <v>72</v>
      </c>
      <c r="G11" s="15">
        <v>713</v>
      </c>
      <c r="H11" s="15">
        <v>120.1</v>
      </c>
      <c r="I11" s="15" t="s">
        <v>941</v>
      </c>
      <c r="J11" s="826">
        <v>69710196288</v>
      </c>
      <c r="K11" s="782" t="s">
        <v>939</v>
      </c>
      <c r="L11" s="782" t="s">
        <v>938</v>
      </c>
      <c r="M11" s="372" t="s">
        <v>937</v>
      </c>
      <c r="N11" s="783">
        <v>0.93345400000000001</v>
      </c>
      <c r="O11" s="783">
        <v>0.92013400000000001</v>
      </c>
      <c r="P11" s="783">
        <v>0.79115160000000007</v>
      </c>
      <c r="Q11" s="783">
        <v>0.87622680000000008</v>
      </c>
      <c r="R11" s="783">
        <v>0.93921399999999999</v>
      </c>
      <c r="S11" s="783">
        <v>1.040791</v>
      </c>
      <c r="T11" s="784">
        <v>1.1722144000000001</v>
      </c>
      <c r="U11" s="784">
        <v>1.0333178000000001</v>
      </c>
      <c r="V11" s="784">
        <v>1.0191127999999998</v>
      </c>
      <c r="W11" s="784">
        <v>1.08101</v>
      </c>
      <c r="X11" s="784">
        <v>1.2009752</v>
      </c>
      <c r="Y11" s="784">
        <v>1.2537568000000001</v>
      </c>
      <c r="Z11" s="572">
        <v>2.4818615926356577E-2</v>
      </c>
      <c r="AA11" s="572">
        <v>4.7133550665104884E-2</v>
      </c>
      <c r="AB11" s="572">
        <v>3.5080217292086435E-2</v>
      </c>
      <c r="AC11" s="572">
        <v>3.3457367784092043E-2</v>
      </c>
      <c r="AD11" s="572">
        <v>5.0888323108548336E-2</v>
      </c>
      <c r="AE11" s="572">
        <v>7.0977388650893841E-2</v>
      </c>
      <c r="AF11" s="312">
        <v>9.0542898725741963E-2</v>
      </c>
      <c r="AG11" s="312">
        <v>2.6668556167141848E-2</v>
      </c>
      <c r="AH11" s="312">
        <v>2.209261435276505E-2</v>
      </c>
      <c r="AI11" s="312">
        <v>4.3063424358729299E-2</v>
      </c>
      <c r="AJ11" s="312">
        <v>6.6234542828044363E-2</v>
      </c>
      <c r="AK11" s="785">
        <v>2.773138595779159E-2</v>
      </c>
    </row>
    <row r="12" spans="1:37">
      <c r="A12" s="781">
        <v>225</v>
      </c>
      <c r="B12" s="372" t="s">
        <v>507</v>
      </c>
      <c r="C12" s="827" t="s">
        <v>74</v>
      </c>
      <c r="D12" s="15" t="s">
        <v>233</v>
      </c>
      <c r="E12" s="15">
        <v>1302</v>
      </c>
      <c r="F12" s="15" t="s">
        <v>72</v>
      </c>
      <c r="G12" s="15">
        <v>1252</v>
      </c>
      <c r="H12" s="15">
        <v>150.1</v>
      </c>
      <c r="I12" s="15" t="s">
        <v>510</v>
      </c>
      <c r="J12" s="826">
        <v>69920876137</v>
      </c>
      <c r="K12" s="782" t="s">
        <v>509</v>
      </c>
      <c r="L12" s="782" t="s">
        <v>508</v>
      </c>
      <c r="M12" s="372" t="s">
        <v>507</v>
      </c>
      <c r="N12" s="783">
        <v>1.0401159999999998</v>
      </c>
      <c r="O12" s="783">
        <v>0.8802047999999999</v>
      </c>
      <c r="P12" s="783">
        <v>0.7712891999999999</v>
      </c>
      <c r="Q12" s="783">
        <v>0.85651180000000005</v>
      </c>
      <c r="R12" s="783">
        <v>1.0319052</v>
      </c>
      <c r="S12" s="783">
        <v>1.0421803999999999</v>
      </c>
      <c r="T12" s="784">
        <v>1.0744768</v>
      </c>
      <c r="U12" s="784">
        <v>0.90437400000000001</v>
      </c>
      <c r="V12" s="784">
        <v>0.98800519999999992</v>
      </c>
      <c r="W12" s="784">
        <v>1.0045322000000001</v>
      </c>
      <c r="X12" s="784">
        <v>1.1958410000000002</v>
      </c>
      <c r="Y12" s="784">
        <v>1.1741944</v>
      </c>
      <c r="Z12" s="572">
        <v>5.7076806509299957E-2</v>
      </c>
      <c r="AA12" s="572">
        <v>3.9090015770526364E-2</v>
      </c>
      <c r="AB12" s="572">
        <v>3.4445670191476908E-2</v>
      </c>
      <c r="AC12" s="572">
        <v>4.9107217545285797E-2</v>
      </c>
      <c r="AD12" s="572">
        <v>6.8586413021385045E-2</v>
      </c>
      <c r="AE12" s="572">
        <v>3.4440467576094251E-2</v>
      </c>
      <c r="AF12" s="312">
        <v>5.4485471105056589E-2</v>
      </c>
      <c r="AG12" s="312">
        <v>4.5405387860913617E-2</v>
      </c>
      <c r="AH12" s="312">
        <v>4.8336073557333957E-2</v>
      </c>
      <c r="AI12" s="312">
        <v>7.4337012858602572E-2</v>
      </c>
      <c r="AJ12" s="312">
        <v>5.7560124853929917E-2</v>
      </c>
      <c r="AK12" s="785">
        <v>4.5697180304259462E-2</v>
      </c>
    </row>
    <row r="13" spans="1:37">
      <c r="A13" s="781">
        <v>246</v>
      </c>
      <c r="B13" s="372" t="s">
        <v>887</v>
      </c>
      <c r="C13" s="827" t="s">
        <v>74</v>
      </c>
      <c r="D13" s="15" t="s">
        <v>274</v>
      </c>
      <c r="E13" s="15">
        <v>1898</v>
      </c>
      <c r="F13" s="15" t="s">
        <v>72</v>
      </c>
      <c r="G13" s="15">
        <v>796</v>
      </c>
      <c r="H13" s="15">
        <v>116.1</v>
      </c>
      <c r="I13" s="15" t="s">
        <v>974</v>
      </c>
      <c r="J13" s="826">
        <v>1457426971047</v>
      </c>
      <c r="K13" s="782" t="s">
        <v>889</v>
      </c>
      <c r="L13" s="782" t="s">
        <v>888</v>
      </c>
      <c r="M13" s="372" t="s">
        <v>887</v>
      </c>
      <c r="N13" s="783">
        <v>0.87186940000000013</v>
      </c>
      <c r="O13" s="783">
        <v>0.75677260000000002</v>
      </c>
      <c r="P13" s="783">
        <v>0.66858860000000009</v>
      </c>
      <c r="Q13" s="783">
        <v>0.78540080000000001</v>
      </c>
      <c r="R13" s="783">
        <v>0.96959879999999998</v>
      </c>
      <c r="S13" s="783">
        <v>0.98535099999999998</v>
      </c>
      <c r="T13" s="784">
        <v>1.3210593999999998</v>
      </c>
      <c r="U13" s="784">
        <v>1.0640887999999999</v>
      </c>
      <c r="V13" s="784">
        <v>0.98103079999999987</v>
      </c>
      <c r="W13" s="784">
        <v>1.0226690000000001</v>
      </c>
      <c r="X13" s="784">
        <v>1.3967462000000002</v>
      </c>
      <c r="Y13" s="784">
        <v>1.3020946</v>
      </c>
      <c r="Z13" s="572">
        <v>3.4977601523832363E-2</v>
      </c>
      <c r="AA13" s="572">
        <v>8.1444467704442552E-2</v>
      </c>
      <c r="AB13" s="572">
        <v>2.0504080549002917E-2</v>
      </c>
      <c r="AC13" s="572">
        <v>9.6950244008666558E-2</v>
      </c>
      <c r="AD13" s="572">
        <v>0.11537288216101743</v>
      </c>
      <c r="AE13" s="572">
        <v>6.7262729770653756E-2</v>
      </c>
      <c r="AF13" s="312">
        <v>8.7735919153218642E-2</v>
      </c>
      <c r="AG13" s="312">
        <v>3.733496841086114E-2</v>
      </c>
      <c r="AH13" s="312">
        <v>2.7934963694982683E-2</v>
      </c>
      <c r="AI13" s="312">
        <v>7.3989573720895985E-2</v>
      </c>
      <c r="AJ13" s="312">
        <v>0.12131557003427014</v>
      </c>
      <c r="AK13" s="785">
        <v>5.9828176558875651E-2</v>
      </c>
    </row>
    <row r="14" spans="1:37" ht="16" thickBot="1">
      <c r="A14" s="786">
        <v>24</v>
      </c>
      <c r="B14" s="787" t="s">
        <v>856</v>
      </c>
      <c r="C14" s="828" t="s">
        <v>74</v>
      </c>
      <c r="D14" s="789" t="s">
        <v>117</v>
      </c>
      <c r="E14" s="789">
        <v>15996</v>
      </c>
      <c r="F14" s="789" t="s">
        <v>90</v>
      </c>
      <c r="G14" s="789">
        <v>1529.7</v>
      </c>
      <c r="H14" s="789">
        <v>232</v>
      </c>
      <c r="I14" s="789" t="s">
        <v>862</v>
      </c>
      <c r="J14" s="789">
        <v>5960</v>
      </c>
      <c r="K14" s="790" t="s">
        <v>858</v>
      </c>
      <c r="L14" s="790" t="s">
        <v>857</v>
      </c>
      <c r="M14" s="787" t="s">
        <v>856</v>
      </c>
      <c r="N14" s="791">
        <v>0.78362639999999995</v>
      </c>
      <c r="O14" s="791">
        <v>1.0971</v>
      </c>
      <c r="P14" s="791">
        <v>0.80314839999999987</v>
      </c>
      <c r="Q14" s="791">
        <v>0.75388680000000008</v>
      </c>
      <c r="R14" s="791">
        <v>0.62861699999999998</v>
      </c>
      <c r="S14" s="791">
        <v>1.1989437999999999</v>
      </c>
      <c r="T14" s="792">
        <v>1.6739844000000002</v>
      </c>
      <c r="U14" s="792">
        <v>1.0844266</v>
      </c>
      <c r="V14" s="792">
        <v>1.2740274</v>
      </c>
      <c r="W14" s="792">
        <v>1.1701716000000002</v>
      </c>
      <c r="X14" s="792">
        <v>1.3953634000000001</v>
      </c>
      <c r="Y14" s="792">
        <v>1.224286</v>
      </c>
      <c r="Z14" s="793">
        <v>0.13389884080551262</v>
      </c>
      <c r="AA14" s="793">
        <v>0.12359844489555667</v>
      </c>
      <c r="AB14" s="793">
        <v>0.19465710446901244</v>
      </c>
      <c r="AC14" s="793">
        <v>6.5905799539494228E-2</v>
      </c>
      <c r="AD14" s="793">
        <v>0.18667432888241486</v>
      </c>
      <c r="AE14" s="793">
        <v>0.17585187437027797</v>
      </c>
      <c r="AF14" s="759">
        <v>0.21654118763588556</v>
      </c>
      <c r="AG14" s="759">
        <v>0.20950334304363713</v>
      </c>
      <c r="AH14" s="759">
        <v>0.27661678168769871</v>
      </c>
      <c r="AI14" s="759">
        <v>0.1658755118369189</v>
      </c>
      <c r="AJ14" s="759">
        <v>0.24999826846852341</v>
      </c>
      <c r="AK14" s="794">
        <v>0.20660018737092176</v>
      </c>
    </row>
    <row r="15" spans="1:37">
      <c r="C15" s="311"/>
    </row>
    <row r="16" spans="1:37">
      <c r="C16" s="311"/>
    </row>
    <row r="17" spans="1:37" ht="16" thickBot="1">
      <c r="A17" s="9" t="s">
        <v>1895</v>
      </c>
      <c r="B17" s="9" t="s">
        <v>1892</v>
      </c>
      <c r="C17" s="311"/>
    </row>
    <row r="18" spans="1:37" ht="29.5" thickBot="1">
      <c r="A18" s="773" t="s">
        <v>1018</v>
      </c>
      <c r="B18" s="774" t="s">
        <v>994</v>
      </c>
      <c r="C18" s="829" t="s">
        <v>1017</v>
      </c>
      <c r="D18" s="775" t="s">
        <v>1016</v>
      </c>
      <c r="E18" s="775" t="s">
        <v>1015</v>
      </c>
      <c r="F18" s="775" t="s">
        <v>1013</v>
      </c>
      <c r="G18" s="775" t="s">
        <v>1012</v>
      </c>
      <c r="H18" s="775" t="s">
        <v>1011</v>
      </c>
      <c r="I18" s="775" t="s">
        <v>1010</v>
      </c>
      <c r="J18" s="775" t="s">
        <v>1009</v>
      </c>
      <c r="K18" s="775" t="s">
        <v>996</v>
      </c>
      <c r="L18" s="776" t="s">
        <v>995</v>
      </c>
      <c r="M18" s="774" t="s">
        <v>994</v>
      </c>
      <c r="N18" s="777" t="s">
        <v>993</v>
      </c>
      <c r="O18" s="777" t="s">
        <v>992</v>
      </c>
      <c r="P18" s="777" t="s">
        <v>991</v>
      </c>
      <c r="Q18" s="777" t="s">
        <v>990</v>
      </c>
      <c r="R18" s="777" t="s">
        <v>989</v>
      </c>
      <c r="S18" s="777" t="s">
        <v>988</v>
      </c>
      <c r="T18" s="778" t="s">
        <v>987</v>
      </c>
      <c r="U18" s="778" t="s">
        <v>986</v>
      </c>
      <c r="V18" s="778" t="s">
        <v>985</v>
      </c>
      <c r="W18" s="778" t="s">
        <v>984</v>
      </c>
      <c r="X18" s="778" t="s">
        <v>983</v>
      </c>
      <c r="Y18" s="778" t="s">
        <v>982</v>
      </c>
      <c r="Z18" s="779" t="s">
        <v>1008</v>
      </c>
      <c r="AA18" s="779" t="s">
        <v>1007</v>
      </c>
      <c r="AB18" s="779" t="s">
        <v>1006</v>
      </c>
      <c r="AC18" s="779" t="s">
        <v>1005</v>
      </c>
      <c r="AD18" s="779" t="s">
        <v>1004</v>
      </c>
      <c r="AE18" s="779" t="s">
        <v>1003</v>
      </c>
      <c r="AF18" s="780" t="s">
        <v>1002</v>
      </c>
      <c r="AG18" s="780" t="s">
        <v>1001</v>
      </c>
      <c r="AH18" s="780" t="s">
        <v>1000</v>
      </c>
      <c r="AI18" s="780" t="s">
        <v>999</v>
      </c>
      <c r="AJ18" s="780" t="s">
        <v>998</v>
      </c>
      <c r="AK18" s="780" t="s">
        <v>997</v>
      </c>
    </row>
    <row r="19" spans="1:37">
      <c r="A19" s="781">
        <v>241</v>
      </c>
      <c r="B19" s="372" t="s">
        <v>949</v>
      </c>
      <c r="C19" s="827" t="s">
        <v>74</v>
      </c>
      <c r="D19" s="15" t="s">
        <v>274</v>
      </c>
      <c r="E19" s="15">
        <v>1638</v>
      </c>
      <c r="F19" s="15" t="s">
        <v>72</v>
      </c>
      <c r="G19" s="15">
        <v>650</v>
      </c>
      <c r="H19" s="15">
        <v>175.2</v>
      </c>
      <c r="I19" s="15" t="s">
        <v>952</v>
      </c>
      <c r="J19" s="826">
        <v>5246487232</v>
      </c>
      <c r="K19" s="782" t="s">
        <v>951</v>
      </c>
      <c r="L19" s="782" t="s">
        <v>950</v>
      </c>
      <c r="M19" s="372" t="s">
        <v>949</v>
      </c>
      <c r="N19" s="783">
        <v>1.9101884000000002</v>
      </c>
      <c r="O19" s="783">
        <v>1.3073842</v>
      </c>
      <c r="P19" s="783">
        <v>1.0601781999999997</v>
      </c>
      <c r="Q19" s="783">
        <v>1.094619</v>
      </c>
      <c r="R19" s="783">
        <v>1.1011324</v>
      </c>
      <c r="S19" s="783">
        <v>1.4220650000000001</v>
      </c>
      <c r="T19" s="784">
        <v>0.94183239999999979</v>
      </c>
      <c r="U19" s="784">
        <v>0.96857559999999998</v>
      </c>
      <c r="V19" s="784">
        <v>0.96131099999999992</v>
      </c>
      <c r="W19" s="784">
        <v>0.85583299999999995</v>
      </c>
      <c r="X19" s="784">
        <v>0.73106680000000002</v>
      </c>
      <c r="Y19" s="784">
        <v>0.83353140000000003</v>
      </c>
      <c r="Z19" s="572">
        <v>0.11339368064782047</v>
      </c>
      <c r="AA19" s="572">
        <v>0.20817254490864048</v>
      </c>
      <c r="AB19" s="572">
        <v>4.0049586828580362E-2</v>
      </c>
      <c r="AC19" s="572">
        <v>0.11450488714854086</v>
      </c>
      <c r="AD19" s="572">
        <v>6.6687216561047327E-2</v>
      </c>
      <c r="AE19" s="572">
        <v>0.11634809834329062</v>
      </c>
      <c r="AF19" s="312">
        <v>9.8893098653849765E-2</v>
      </c>
      <c r="AG19" s="312">
        <v>1.4695426062554303E-2</v>
      </c>
      <c r="AH19" s="312">
        <v>0.15535381933927475</v>
      </c>
      <c r="AI19" s="312">
        <v>8.3727345085700705E-2</v>
      </c>
      <c r="AJ19" s="312">
        <v>9.7541469873792738E-2</v>
      </c>
      <c r="AK19" s="785">
        <v>5.1006846466528442E-2</v>
      </c>
    </row>
    <row r="20" spans="1:37" ht="16" thickBot="1">
      <c r="A20" s="786">
        <v>69</v>
      </c>
      <c r="B20" s="787" t="s">
        <v>906</v>
      </c>
      <c r="C20" s="828" t="s">
        <v>74</v>
      </c>
      <c r="D20" s="789" t="s">
        <v>327</v>
      </c>
      <c r="E20" s="789">
        <v>1301</v>
      </c>
      <c r="F20" s="789" t="s">
        <v>90</v>
      </c>
      <c r="G20" s="789">
        <v>1836.7</v>
      </c>
      <c r="H20" s="789">
        <v>317.2</v>
      </c>
      <c r="I20" s="789" t="s">
        <v>909</v>
      </c>
      <c r="J20" s="789">
        <v>5962</v>
      </c>
      <c r="K20" s="790" t="s">
        <v>908</v>
      </c>
      <c r="L20" s="790" t="s">
        <v>907</v>
      </c>
      <c r="M20" s="787" t="s">
        <v>906</v>
      </c>
      <c r="N20" s="791">
        <v>2.0615269999999999</v>
      </c>
      <c r="O20" s="791">
        <v>1.9481659999999998</v>
      </c>
      <c r="P20" s="791">
        <v>1.6189648000000001</v>
      </c>
      <c r="Q20" s="791">
        <v>1.5270382000000002</v>
      </c>
      <c r="R20" s="791">
        <v>0.78268999999999989</v>
      </c>
      <c r="S20" s="791">
        <v>1.5558306</v>
      </c>
      <c r="T20" s="792">
        <v>1.0029904000000001</v>
      </c>
      <c r="U20" s="792">
        <v>0.83004920000000004</v>
      </c>
      <c r="V20" s="792">
        <v>0.9865025999999999</v>
      </c>
      <c r="W20" s="792">
        <v>0.73984640000000002</v>
      </c>
      <c r="X20" s="792">
        <v>0.49650839999999991</v>
      </c>
      <c r="Y20" s="792">
        <v>0.63927219999999996</v>
      </c>
      <c r="Z20" s="793">
        <v>0.35236600355638731</v>
      </c>
      <c r="AA20" s="793">
        <v>0.35677267512857574</v>
      </c>
      <c r="AB20" s="793">
        <v>0.41420194828457757</v>
      </c>
      <c r="AC20" s="793">
        <v>0.27367654819026771</v>
      </c>
      <c r="AD20" s="793">
        <v>0.19976866294491741</v>
      </c>
      <c r="AE20" s="793">
        <v>0.27382182567951013</v>
      </c>
      <c r="AF20" s="759">
        <v>0.25631624093989841</v>
      </c>
      <c r="AG20" s="759">
        <v>0.1462236844602815</v>
      </c>
      <c r="AH20" s="759">
        <v>0.38008914679987915</v>
      </c>
      <c r="AI20" s="759">
        <v>0.22482583914323548</v>
      </c>
      <c r="AJ20" s="759">
        <v>4.4233362165451859E-2</v>
      </c>
      <c r="AK20" s="794">
        <v>8.4357196344710325E-2</v>
      </c>
    </row>
    <row r="21" spans="1:37">
      <c r="C21" s="311"/>
    </row>
    <row r="22" spans="1:37">
      <c r="C22" s="311"/>
    </row>
    <row r="23" spans="1:37" ht="16" thickBot="1">
      <c r="A23" s="9" t="s">
        <v>1896</v>
      </c>
      <c r="B23" s="9" t="s">
        <v>1892</v>
      </c>
      <c r="C23" s="311"/>
    </row>
    <row r="24" spans="1:37" ht="29.5" thickBot="1">
      <c r="A24" s="773" t="s">
        <v>1018</v>
      </c>
      <c r="B24" s="774" t="s">
        <v>994</v>
      </c>
      <c r="C24" s="829" t="s">
        <v>1017</v>
      </c>
      <c r="D24" s="775" t="s">
        <v>1016</v>
      </c>
      <c r="E24" s="775" t="s">
        <v>1015</v>
      </c>
      <c r="F24" s="775" t="s">
        <v>1013</v>
      </c>
      <c r="G24" s="775" t="s">
        <v>1012</v>
      </c>
      <c r="H24" s="775" t="s">
        <v>1011</v>
      </c>
      <c r="I24" s="775" t="s">
        <v>1010</v>
      </c>
      <c r="J24" s="775" t="s">
        <v>1009</v>
      </c>
      <c r="K24" s="775" t="s">
        <v>996</v>
      </c>
      <c r="L24" s="776" t="s">
        <v>995</v>
      </c>
      <c r="M24" s="774" t="s">
        <v>994</v>
      </c>
      <c r="N24" s="777" t="s">
        <v>993</v>
      </c>
      <c r="O24" s="777" t="s">
        <v>992</v>
      </c>
      <c r="P24" s="777" t="s">
        <v>991</v>
      </c>
      <c r="Q24" s="777" t="s">
        <v>990</v>
      </c>
      <c r="R24" s="777" t="s">
        <v>989</v>
      </c>
      <c r="S24" s="777" t="s">
        <v>988</v>
      </c>
      <c r="T24" s="778" t="s">
        <v>987</v>
      </c>
      <c r="U24" s="778" t="s">
        <v>986</v>
      </c>
      <c r="V24" s="778" t="s">
        <v>985</v>
      </c>
      <c r="W24" s="778" t="s">
        <v>984</v>
      </c>
      <c r="X24" s="778" t="s">
        <v>983</v>
      </c>
      <c r="Y24" s="778" t="s">
        <v>982</v>
      </c>
      <c r="Z24" s="779" t="s">
        <v>1008</v>
      </c>
      <c r="AA24" s="779" t="s">
        <v>1007</v>
      </c>
      <c r="AB24" s="779" t="s">
        <v>1006</v>
      </c>
      <c r="AC24" s="779" t="s">
        <v>1005</v>
      </c>
      <c r="AD24" s="779" t="s">
        <v>1004</v>
      </c>
      <c r="AE24" s="779" t="s">
        <v>1003</v>
      </c>
      <c r="AF24" s="780" t="s">
        <v>1002</v>
      </c>
      <c r="AG24" s="780" t="s">
        <v>1001</v>
      </c>
      <c r="AH24" s="780" t="s">
        <v>1000</v>
      </c>
      <c r="AI24" s="780" t="s">
        <v>999</v>
      </c>
      <c r="AJ24" s="780" t="s">
        <v>998</v>
      </c>
      <c r="AK24" s="780" t="s">
        <v>997</v>
      </c>
    </row>
    <row r="25" spans="1:37">
      <c r="A25" s="781">
        <v>579</v>
      </c>
      <c r="B25" s="372" t="s">
        <v>590</v>
      </c>
      <c r="C25" s="15" t="s">
        <v>394</v>
      </c>
      <c r="D25" s="15" t="s">
        <v>393</v>
      </c>
      <c r="E25" s="15">
        <v>1564</v>
      </c>
      <c r="F25" s="15" t="s">
        <v>90</v>
      </c>
      <c r="G25" s="15">
        <v>1763.4</v>
      </c>
      <c r="H25" s="15">
        <v>273.10000000000002</v>
      </c>
      <c r="I25" s="15" t="s">
        <v>593</v>
      </c>
      <c r="J25" s="15">
        <v>311</v>
      </c>
      <c r="K25" s="782" t="s">
        <v>592</v>
      </c>
      <c r="L25" s="782" t="s">
        <v>591</v>
      </c>
      <c r="M25" s="372" t="s">
        <v>590</v>
      </c>
      <c r="N25" s="783">
        <v>0.70901099999999995</v>
      </c>
      <c r="O25" s="783">
        <v>0.89359280000000008</v>
      </c>
      <c r="P25" s="783">
        <v>1.2924701999999999</v>
      </c>
      <c r="Q25" s="783">
        <v>1.2374079999999998</v>
      </c>
      <c r="R25" s="783">
        <v>0.63127259999999996</v>
      </c>
      <c r="S25" s="783">
        <v>0.79141859999999997</v>
      </c>
      <c r="T25" s="784">
        <v>1.0675718000000001</v>
      </c>
      <c r="U25" s="784">
        <v>1.1018272</v>
      </c>
      <c r="V25" s="784">
        <v>1.265021</v>
      </c>
      <c r="W25" s="784">
        <v>1.3311404</v>
      </c>
      <c r="X25" s="784">
        <v>1.5848556</v>
      </c>
      <c r="Y25" s="784">
        <v>1.2385743999999999</v>
      </c>
      <c r="Z25" s="572">
        <v>0.1094904030420019</v>
      </c>
      <c r="AA25" s="572">
        <v>7.3605994008232672E-2</v>
      </c>
      <c r="AB25" s="572">
        <v>0.15000764534096242</v>
      </c>
      <c r="AC25" s="572">
        <v>0.39796719490442928</v>
      </c>
      <c r="AD25" s="572">
        <v>0.10941395304100855</v>
      </c>
      <c r="AE25" s="572">
        <v>5.2689018155209641E-2</v>
      </c>
      <c r="AF25" s="312">
        <v>4.5073549582210638E-2</v>
      </c>
      <c r="AG25" s="312">
        <v>8.5310880197311506E-2</v>
      </c>
      <c r="AH25" s="312">
        <v>0.10477830184871288</v>
      </c>
      <c r="AI25" s="312">
        <v>0.13283400894447214</v>
      </c>
      <c r="AJ25" s="312">
        <v>0.19300971657680852</v>
      </c>
      <c r="AK25" s="785">
        <v>0.1760459673797162</v>
      </c>
    </row>
    <row r="26" spans="1:37">
      <c r="A26" s="781">
        <v>594</v>
      </c>
      <c r="B26" s="372" t="s">
        <v>389</v>
      </c>
      <c r="C26" s="15" t="s">
        <v>394</v>
      </c>
      <c r="D26" s="15" t="s">
        <v>393</v>
      </c>
      <c r="E26" s="15">
        <v>1643</v>
      </c>
      <c r="F26" s="15" t="s">
        <v>90</v>
      </c>
      <c r="G26" s="15">
        <v>1382.1</v>
      </c>
      <c r="H26" s="15">
        <v>245</v>
      </c>
      <c r="I26" s="15" t="s">
        <v>392</v>
      </c>
      <c r="J26" s="15"/>
      <c r="K26" s="782" t="s">
        <v>391</v>
      </c>
      <c r="L26" s="782" t="s">
        <v>390</v>
      </c>
      <c r="M26" s="372" t="s">
        <v>389</v>
      </c>
      <c r="N26" s="783">
        <v>0.97115639999999992</v>
      </c>
      <c r="O26" s="783">
        <v>1.0163917999999998</v>
      </c>
      <c r="P26" s="783">
        <v>0.95906999999999998</v>
      </c>
      <c r="Q26" s="783">
        <v>0.92828760000000021</v>
      </c>
      <c r="R26" s="783">
        <v>0.8567918000000001</v>
      </c>
      <c r="S26" s="783">
        <v>1.1296767999999999</v>
      </c>
      <c r="T26" s="784">
        <v>0.9213235999999998</v>
      </c>
      <c r="U26" s="784">
        <v>0.85015820000000009</v>
      </c>
      <c r="V26" s="784">
        <v>1.0142291999999999</v>
      </c>
      <c r="W26" s="784">
        <v>1.0458083999999999</v>
      </c>
      <c r="X26" s="784">
        <v>1.3902786</v>
      </c>
      <c r="Y26" s="784">
        <v>1.2154674000000001</v>
      </c>
      <c r="Z26" s="572">
        <v>0.12503246554779279</v>
      </c>
      <c r="AA26" s="572">
        <v>0.10922320573824996</v>
      </c>
      <c r="AB26" s="572">
        <v>0.12207113740110731</v>
      </c>
      <c r="AC26" s="572">
        <v>0.24780772786912825</v>
      </c>
      <c r="AD26" s="572">
        <v>9.7278704333168139E-2</v>
      </c>
      <c r="AE26" s="572">
        <v>0.12217124298925686</v>
      </c>
      <c r="AF26" s="312">
        <v>8.0807671657213739E-2</v>
      </c>
      <c r="AG26" s="312">
        <v>4.8352070383179971E-2</v>
      </c>
      <c r="AH26" s="312">
        <v>0.13409987554408853</v>
      </c>
      <c r="AI26" s="312">
        <v>0.13375035532423829</v>
      </c>
      <c r="AJ26" s="312">
        <v>0.22258950419721032</v>
      </c>
      <c r="AK26" s="785">
        <v>0.1221939691038801</v>
      </c>
    </row>
    <row r="27" spans="1:37" ht="16" thickBot="1">
      <c r="A27" s="786">
        <v>598</v>
      </c>
      <c r="B27" s="787" t="s">
        <v>558</v>
      </c>
      <c r="C27" s="789" t="s">
        <v>394</v>
      </c>
      <c r="D27" s="789" t="s">
        <v>393</v>
      </c>
      <c r="E27" s="789">
        <v>1303</v>
      </c>
      <c r="F27" s="789" t="s">
        <v>90</v>
      </c>
      <c r="G27" s="789">
        <v>1502</v>
      </c>
      <c r="H27" s="789">
        <v>233</v>
      </c>
      <c r="I27" s="789" t="s">
        <v>561</v>
      </c>
      <c r="J27" s="789">
        <v>525</v>
      </c>
      <c r="K27" s="790" t="s">
        <v>560</v>
      </c>
      <c r="L27" s="790" t="s">
        <v>559</v>
      </c>
      <c r="M27" s="787" t="s">
        <v>558</v>
      </c>
      <c r="N27" s="791">
        <v>1.0758648000000002</v>
      </c>
      <c r="O27" s="791">
        <v>0.93761380000000005</v>
      </c>
      <c r="P27" s="791">
        <v>0.87848000000000004</v>
      </c>
      <c r="Q27" s="791">
        <v>0.89296980000000004</v>
      </c>
      <c r="R27" s="791">
        <v>0.87929400000000002</v>
      </c>
      <c r="S27" s="791">
        <v>0.97215600000000002</v>
      </c>
      <c r="T27" s="792">
        <v>0.89652620000000005</v>
      </c>
      <c r="U27" s="792">
        <v>0.92448200000000003</v>
      </c>
      <c r="V27" s="792">
        <v>0.86287939999999996</v>
      </c>
      <c r="W27" s="792">
        <v>1.0207801999999999</v>
      </c>
      <c r="X27" s="792">
        <v>1.3389638000000001</v>
      </c>
      <c r="Y27" s="792">
        <v>1.2137816000000001</v>
      </c>
      <c r="Z27" s="793">
        <v>7.3022110236831556E-2</v>
      </c>
      <c r="AA27" s="793">
        <v>5.3442977041328166E-2</v>
      </c>
      <c r="AB27" s="793">
        <v>9.5132827248011434E-2</v>
      </c>
      <c r="AC27" s="793">
        <v>0.21998209056316384</v>
      </c>
      <c r="AD27" s="793">
        <v>0.12141016207591519</v>
      </c>
      <c r="AE27" s="793">
        <v>3.8924130879185982E-2</v>
      </c>
      <c r="AF27" s="759">
        <v>0.12641659414902767</v>
      </c>
      <c r="AG27" s="759">
        <v>0.1217695101920015</v>
      </c>
      <c r="AH27" s="759">
        <v>8.9916578554569193E-2</v>
      </c>
      <c r="AI27" s="759">
        <v>0.1381037504919401</v>
      </c>
      <c r="AJ27" s="759">
        <v>0.14256730958582323</v>
      </c>
      <c r="AK27" s="794">
        <v>7.178908913866977E-2</v>
      </c>
    </row>
    <row r="30" spans="1:37" ht="16" thickBot="1">
      <c r="A30" s="9" t="s">
        <v>1115</v>
      </c>
      <c r="B30" s="9" t="s">
        <v>1713</v>
      </c>
    </row>
    <row r="31" spans="1:37">
      <c r="A31" s="795" t="s">
        <v>1114</v>
      </c>
      <c r="B31" s="796"/>
      <c r="C31" s="796"/>
      <c r="D31" s="797"/>
      <c r="E31" s="796"/>
      <c r="F31" s="796"/>
      <c r="G31" s="796"/>
      <c r="H31" s="771"/>
      <c r="I31" s="771"/>
      <c r="J31" s="771"/>
      <c r="K31" s="771"/>
      <c r="L31" s="771"/>
      <c r="M31" s="771"/>
      <c r="N31" s="771"/>
      <c r="O31" s="771"/>
      <c r="P31" s="771"/>
      <c r="Q31" s="771"/>
      <c r="R31" s="772"/>
    </row>
    <row r="32" spans="1:37">
      <c r="A32" s="798"/>
      <c r="B32" s="31"/>
      <c r="C32" s="32"/>
      <c r="D32" s="33" t="s">
        <v>1028</v>
      </c>
      <c r="E32" s="309"/>
      <c r="F32" s="309"/>
      <c r="G32" s="309"/>
      <c r="H32" s="10"/>
      <c r="I32" s="10"/>
      <c r="J32" s="10"/>
      <c r="K32" s="56"/>
      <c r="L32" s="57"/>
      <c r="M32" s="58"/>
      <c r="N32" s="59" t="s">
        <v>1077</v>
      </c>
      <c r="O32" s="198"/>
      <c r="P32" s="198"/>
      <c r="Q32" s="198"/>
      <c r="R32" s="173"/>
    </row>
    <row r="33" spans="1:18">
      <c r="A33" s="799"/>
      <c r="B33" s="34"/>
      <c r="C33" s="35"/>
      <c r="D33" s="36" t="s">
        <v>1029</v>
      </c>
      <c r="E33" s="198" t="s">
        <v>1019</v>
      </c>
      <c r="F33" s="198"/>
      <c r="G33" s="198"/>
      <c r="H33" s="10"/>
      <c r="I33" s="10"/>
      <c r="J33" s="10"/>
      <c r="K33" s="60"/>
      <c r="L33" s="61"/>
      <c r="M33" s="62"/>
      <c r="N33" s="63" t="s">
        <v>1029</v>
      </c>
      <c r="O33" s="198" t="s">
        <v>1019</v>
      </c>
      <c r="P33" s="198"/>
      <c r="Q33" s="198"/>
      <c r="R33" s="173"/>
    </row>
    <row r="34" spans="1:18">
      <c r="A34" s="800" t="s">
        <v>1109</v>
      </c>
      <c r="B34" s="801" t="s">
        <v>1110</v>
      </c>
      <c r="C34" s="39" t="s">
        <v>1111</v>
      </c>
      <c r="D34" s="39" t="s">
        <v>1030</v>
      </c>
      <c r="E34" s="49" t="s">
        <v>1031</v>
      </c>
      <c r="F34" s="49" t="s">
        <v>1032</v>
      </c>
      <c r="G34" s="49" t="s">
        <v>1033</v>
      </c>
      <c r="H34" s="10"/>
      <c r="I34" s="10"/>
      <c r="J34" s="10"/>
      <c r="K34" s="38" t="s">
        <v>1109</v>
      </c>
      <c r="L34" s="801" t="s">
        <v>1110</v>
      </c>
      <c r="M34" s="39" t="s">
        <v>1111</v>
      </c>
      <c r="N34" s="64" t="s">
        <v>1030</v>
      </c>
      <c r="O34" s="49" t="s">
        <v>1031</v>
      </c>
      <c r="P34" s="49" t="s">
        <v>1032</v>
      </c>
      <c r="Q34" s="49" t="s">
        <v>1033</v>
      </c>
      <c r="R34" s="173"/>
    </row>
    <row r="35" spans="1:18">
      <c r="A35" s="802" t="s">
        <v>1034</v>
      </c>
      <c r="B35" s="803" t="s">
        <v>1019</v>
      </c>
      <c r="C35" s="40" t="s">
        <v>1035</v>
      </c>
      <c r="D35" s="41">
        <v>639</v>
      </c>
      <c r="E35" s="804">
        <f>AVERAGE(D35:D37)</f>
        <v>610.66666666666663</v>
      </c>
      <c r="F35" s="198">
        <f>STDEV(D35:D37)/3^0.5</f>
        <v>14.992590762699345</v>
      </c>
      <c r="G35" s="50">
        <v>0</v>
      </c>
      <c r="H35" s="10"/>
      <c r="I35" s="10"/>
      <c r="J35" s="10"/>
      <c r="K35" s="65" t="s">
        <v>1034</v>
      </c>
      <c r="L35" s="66" t="s">
        <v>1019</v>
      </c>
      <c r="M35" s="50" t="s">
        <v>1035</v>
      </c>
      <c r="N35" s="67">
        <v>707.90672937292845</v>
      </c>
      <c r="O35" s="804">
        <f>AVERAGE(N35:N37)</f>
        <v>617.08531578895008</v>
      </c>
      <c r="P35" s="198">
        <f>STDEV(N35:N37)/3^0.5</f>
        <v>55.113510487864737</v>
      </c>
      <c r="Q35" s="50">
        <v>0</v>
      </c>
      <c r="R35" s="173"/>
    </row>
    <row r="36" spans="1:18">
      <c r="A36" s="802" t="s">
        <v>1036</v>
      </c>
      <c r="B36" s="803" t="s">
        <v>1019</v>
      </c>
      <c r="C36" s="40" t="s">
        <v>1035</v>
      </c>
      <c r="D36" s="41">
        <v>588</v>
      </c>
      <c r="E36" s="804">
        <f>AVERAGE(D38:D40)</f>
        <v>739.66666666666663</v>
      </c>
      <c r="F36" s="198">
        <f>STDEV(D38:D40)/3^0.5</f>
        <v>169.3185689101399</v>
      </c>
      <c r="G36" s="51">
        <v>4</v>
      </c>
      <c r="H36" s="10"/>
      <c r="I36" s="10"/>
      <c r="J36" s="10"/>
      <c r="K36" s="65" t="s">
        <v>1036</v>
      </c>
      <c r="L36" s="66" t="s">
        <v>1019</v>
      </c>
      <c r="M36" s="50" t="s">
        <v>1035</v>
      </c>
      <c r="N36" s="67">
        <v>517.58116909114722</v>
      </c>
      <c r="O36" s="804">
        <f>AVERAGE(N38:N40)</f>
        <v>773.18068526067145</v>
      </c>
      <c r="P36" s="198">
        <f>STDEV(N38:N40)/3^0.5</f>
        <v>161.99854823810659</v>
      </c>
      <c r="Q36" s="51">
        <v>4</v>
      </c>
      <c r="R36" s="173"/>
    </row>
    <row r="37" spans="1:18">
      <c r="A37" s="802" t="s">
        <v>1037</v>
      </c>
      <c r="B37" s="803" t="s">
        <v>1019</v>
      </c>
      <c r="C37" s="40" t="s">
        <v>1035</v>
      </c>
      <c r="D37" s="41">
        <v>605</v>
      </c>
      <c r="E37" s="804">
        <f>AVERAGE(D41:D43)</f>
        <v>632.66666666666663</v>
      </c>
      <c r="F37" s="198">
        <f>STDEV(D41:D43)/3^0.5</f>
        <v>233.46686655236067</v>
      </c>
      <c r="G37" s="52">
        <v>8</v>
      </c>
      <c r="H37" s="10"/>
      <c r="I37" s="10"/>
      <c r="J37" s="10"/>
      <c r="K37" s="65" t="s">
        <v>1037</v>
      </c>
      <c r="L37" s="66" t="s">
        <v>1019</v>
      </c>
      <c r="M37" s="50" t="s">
        <v>1035</v>
      </c>
      <c r="N37" s="67">
        <v>625.76804890277469</v>
      </c>
      <c r="O37" s="804">
        <f>AVERAGE(N41:N43)</f>
        <v>893.56225896523665</v>
      </c>
      <c r="P37" s="198">
        <f>STDEV(N41:N43)/3^0.5</f>
        <v>326.97766043669986</v>
      </c>
      <c r="Q37" s="52">
        <v>8</v>
      </c>
      <c r="R37" s="173"/>
    </row>
    <row r="38" spans="1:18">
      <c r="A38" s="805" t="s">
        <v>1038</v>
      </c>
      <c r="B38" s="806" t="s">
        <v>1019</v>
      </c>
      <c r="C38" s="42" t="s">
        <v>1039</v>
      </c>
      <c r="D38" s="41">
        <v>417</v>
      </c>
      <c r="E38" s="804">
        <f>AVERAGE(D44:D46)</f>
        <v>626</v>
      </c>
      <c r="F38" s="198">
        <f>STDEV(D44:D46)/3^0.5</f>
        <v>71.12664760833313</v>
      </c>
      <c r="G38" s="53">
        <v>12</v>
      </c>
      <c r="H38" s="10"/>
      <c r="I38" s="10"/>
      <c r="J38" s="10"/>
      <c r="K38" s="68" t="s">
        <v>1038</v>
      </c>
      <c r="L38" s="69" t="s">
        <v>1019</v>
      </c>
      <c r="M38" s="51" t="s">
        <v>1039</v>
      </c>
      <c r="N38" s="67">
        <v>466.64505631565294</v>
      </c>
      <c r="O38" s="804">
        <f>AVERAGE(N44:N46)</f>
        <v>816.21926484836013</v>
      </c>
      <c r="P38" s="198">
        <f>STDEV(N44:N46)/3^0.5</f>
        <v>51.577705260086731</v>
      </c>
      <c r="Q38" s="53">
        <v>12</v>
      </c>
      <c r="R38" s="173"/>
    </row>
    <row r="39" spans="1:18">
      <c r="A39" s="805" t="s">
        <v>1040</v>
      </c>
      <c r="B39" s="806" t="s">
        <v>1019</v>
      </c>
      <c r="C39" s="42" t="s">
        <v>1039</v>
      </c>
      <c r="D39" s="41">
        <v>812</v>
      </c>
      <c r="E39" s="804">
        <f>AVERAGE(D47:D49)</f>
        <v>622.66666666666663</v>
      </c>
      <c r="F39" s="198">
        <f>STDEV(D47:D49)/3^0.5</f>
        <v>76.47294365402135</v>
      </c>
      <c r="G39" s="54">
        <v>16</v>
      </c>
      <c r="H39" s="10"/>
      <c r="I39" s="10"/>
      <c r="J39" s="10"/>
      <c r="K39" s="68" t="s">
        <v>1040</v>
      </c>
      <c r="L39" s="69" t="s">
        <v>1019</v>
      </c>
      <c r="M39" s="51" t="s">
        <v>1039</v>
      </c>
      <c r="N39" s="67">
        <v>835.57760211340496</v>
      </c>
      <c r="O39" s="804">
        <f>AVERAGE(N47:N49)</f>
        <v>556.39057942191175</v>
      </c>
      <c r="P39" s="198">
        <f>STDEV(N47:N49)/3^0.5</f>
        <v>53.909296748394397</v>
      </c>
      <c r="Q39" s="54">
        <v>16</v>
      </c>
      <c r="R39" s="173"/>
    </row>
    <row r="40" spans="1:18">
      <c r="A40" s="805" t="s">
        <v>1041</v>
      </c>
      <c r="B40" s="806" t="s">
        <v>1019</v>
      </c>
      <c r="C40" s="42" t="s">
        <v>1039</v>
      </c>
      <c r="D40" s="41">
        <v>990</v>
      </c>
      <c r="E40" s="804">
        <f>AVERAGE(D50:D52)</f>
        <v>642.33333333333337</v>
      </c>
      <c r="F40" s="198">
        <f>STDEV(D50:D52)/3^0.5</f>
        <v>96.561436977248448</v>
      </c>
      <c r="G40" s="55">
        <v>20</v>
      </c>
      <c r="H40" s="10"/>
      <c r="I40" s="10"/>
      <c r="J40" s="10"/>
      <c r="K40" s="68" t="s">
        <v>1041</v>
      </c>
      <c r="L40" s="69" t="s">
        <v>1019</v>
      </c>
      <c r="M40" s="51" t="s">
        <v>1039</v>
      </c>
      <c r="N40" s="67">
        <v>1017.3193973529566</v>
      </c>
      <c r="O40" s="804">
        <f>AVERAGE(N50:N52)</f>
        <v>584.17754979429924</v>
      </c>
      <c r="P40" s="198">
        <f>STDEV(N50:N52)/3^0.5</f>
        <v>63.146591989148867</v>
      </c>
      <c r="Q40" s="55">
        <v>20</v>
      </c>
      <c r="R40" s="173"/>
    </row>
    <row r="41" spans="1:18">
      <c r="A41" s="807" t="s">
        <v>1042</v>
      </c>
      <c r="B41" s="808" t="s">
        <v>1019</v>
      </c>
      <c r="C41" s="43" t="s">
        <v>1043</v>
      </c>
      <c r="D41" s="41">
        <v>379</v>
      </c>
      <c r="E41" s="198"/>
      <c r="F41" s="198"/>
      <c r="G41" s="198"/>
      <c r="H41" s="10"/>
      <c r="I41" s="10"/>
      <c r="J41" s="10"/>
      <c r="K41" s="70" t="s">
        <v>1042</v>
      </c>
      <c r="L41" s="71" t="s">
        <v>1019</v>
      </c>
      <c r="M41" s="52" t="s">
        <v>1043</v>
      </c>
      <c r="N41" s="67">
        <v>510.56809278629845</v>
      </c>
      <c r="O41" s="198"/>
      <c r="P41" s="198"/>
      <c r="Q41" s="198"/>
      <c r="R41" s="173"/>
    </row>
    <row r="42" spans="1:18">
      <c r="A42" s="807" t="s">
        <v>1044</v>
      </c>
      <c r="B42" s="808" t="s">
        <v>1019</v>
      </c>
      <c r="C42" s="43" t="s">
        <v>1043</v>
      </c>
      <c r="D42" s="41">
        <v>420</v>
      </c>
      <c r="E42" s="198"/>
      <c r="F42" s="198"/>
      <c r="G42" s="198"/>
      <c r="H42" s="10"/>
      <c r="I42" s="10"/>
      <c r="J42" s="10"/>
      <c r="K42" s="70" t="s">
        <v>1044</v>
      </c>
      <c r="L42" s="71" t="s">
        <v>1019</v>
      </c>
      <c r="M42" s="52" t="s">
        <v>1043</v>
      </c>
      <c r="N42" s="67">
        <v>626.00621574071522</v>
      </c>
      <c r="O42" s="198"/>
      <c r="P42" s="198"/>
      <c r="Q42" s="198"/>
      <c r="R42" s="173"/>
    </row>
    <row r="43" spans="1:18">
      <c r="A43" s="807" t="s">
        <v>1045</v>
      </c>
      <c r="B43" s="808" t="s">
        <v>1019</v>
      </c>
      <c r="C43" s="43" t="s">
        <v>1043</v>
      </c>
      <c r="D43" s="41">
        <v>1099</v>
      </c>
      <c r="E43" s="198"/>
      <c r="F43" s="198"/>
      <c r="G43" s="198"/>
      <c r="H43" s="10"/>
      <c r="I43" s="10"/>
      <c r="J43" s="10"/>
      <c r="K43" s="70" t="s">
        <v>1045</v>
      </c>
      <c r="L43" s="71" t="s">
        <v>1019</v>
      </c>
      <c r="M43" s="52" t="s">
        <v>1043</v>
      </c>
      <c r="N43" s="67">
        <v>1544.112468368696</v>
      </c>
      <c r="O43" s="198"/>
      <c r="P43" s="198"/>
      <c r="Q43" s="198"/>
      <c r="R43" s="173"/>
    </row>
    <row r="44" spans="1:18">
      <c r="A44" s="809" t="s">
        <v>1046</v>
      </c>
      <c r="B44" s="810" t="s">
        <v>1019</v>
      </c>
      <c r="C44" s="44" t="s">
        <v>1047</v>
      </c>
      <c r="D44" s="41">
        <v>507</v>
      </c>
      <c r="E44" s="198"/>
      <c r="F44" s="198"/>
      <c r="G44" s="198"/>
      <c r="H44" s="10"/>
      <c r="I44" s="10"/>
      <c r="J44" s="10"/>
      <c r="K44" s="72" t="s">
        <v>1046</v>
      </c>
      <c r="L44" s="73" t="s">
        <v>1019</v>
      </c>
      <c r="M44" s="53" t="s">
        <v>1047</v>
      </c>
      <c r="N44" s="67">
        <v>746.93740657973444</v>
      </c>
      <c r="O44" s="198"/>
      <c r="P44" s="198"/>
      <c r="Q44" s="198"/>
      <c r="R44" s="173"/>
    </row>
    <row r="45" spans="1:18">
      <c r="A45" s="809" t="s">
        <v>1048</v>
      </c>
      <c r="B45" s="810" t="s">
        <v>1019</v>
      </c>
      <c r="C45" s="44" t="s">
        <v>1047</v>
      </c>
      <c r="D45" s="41">
        <v>753</v>
      </c>
      <c r="E45" s="198"/>
      <c r="F45" s="198"/>
      <c r="G45" s="198"/>
      <c r="H45" s="10"/>
      <c r="I45" s="10"/>
      <c r="J45" s="10"/>
      <c r="K45" s="72" t="s">
        <v>1048</v>
      </c>
      <c r="L45" s="73" t="s">
        <v>1019</v>
      </c>
      <c r="M45" s="53" t="s">
        <v>1047</v>
      </c>
      <c r="N45" s="67">
        <v>917.04778440431983</v>
      </c>
      <c r="O45" s="198"/>
      <c r="P45" s="198"/>
      <c r="Q45" s="198"/>
      <c r="R45" s="173"/>
    </row>
    <row r="46" spans="1:18">
      <c r="A46" s="809" t="s">
        <v>1049</v>
      </c>
      <c r="B46" s="810" t="s">
        <v>1019</v>
      </c>
      <c r="C46" s="44" t="s">
        <v>1047</v>
      </c>
      <c r="D46" s="41">
        <v>618</v>
      </c>
      <c r="E46" s="198"/>
      <c r="F46" s="198"/>
      <c r="G46" s="198"/>
      <c r="H46" s="10"/>
      <c r="I46" s="10"/>
      <c r="J46" s="10"/>
      <c r="K46" s="72" t="s">
        <v>1049</v>
      </c>
      <c r="L46" s="73" t="s">
        <v>1019</v>
      </c>
      <c r="M46" s="53" t="s">
        <v>1047</v>
      </c>
      <c r="N46" s="67">
        <v>784.67260356102611</v>
      </c>
      <c r="O46" s="198"/>
      <c r="P46" s="198"/>
      <c r="Q46" s="198"/>
      <c r="R46" s="173"/>
    </row>
    <row r="47" spans="1:18">
      <c r="A47" s="811" t="s">
        <v>1050</v>
      </c>
      <c r="B47" s="812" t="s">
        <v>1019</v>
      </c>
      <c r="C47" s="45" t="s">
        <v>1051</v>
      </c>
      <c r="D47" s="41">
        <v>761</v>
      </c>
      <c r="E47" s="198"/>
      <c r="F47" s="198"/>
      <c r="G47" s="198"/>
      <c r="H47" s="10"/>
      <c r="I47" s="10"/>
      <c r="J47" s="10"/>
      <c r="K47" s="74" t="s">
        <v>1050</v>
      </c>
      <c r="L47" s="75" t="s">
        <v>1019</v>
      </c>
      <c r="M47" s="54" t="s">
        <v>1051</v>
      </c>
      <c r="N47" s="67">
        <v>639.23890830187156</v>
      </c>
      <c r="O47" s="198"/>
      <c r="P47" s="198"/>
      <c r="Q47" s="198"/>
      <c r="R47" s="173"/>
    </row>
    <row r="48" spans="1:18">
      <c r="A48" s="811" t="s">
        <v>1052</v>
      </c>
      <c r="B48" s="812" t="s">
        <v>1019</v>
      </c>
      <c r="C48" s="45" t="s">
        <v>1051</v>
      </c>
      <c r="D48" s="41">
        <v>610</v>
      </c>
      <c r="E48" s="198"/>
      <c r="F48" s="198"/>
      <c r="G48" s="198"/>
      <c r="H48" s="10"/>
      <c r="I48" s="10"/>
      <c r="J48" s="10"/>
      <c r="K48" s="74" t="s">
        <v>1052</v>
      </c>
      <c r="L48" s="75" t="s">
        <v>1019</v>
      </c>
      <c r="M48" s="54" t="s">
        <v>1051</v>
      </c>
      <c r="N48" s="67">
        <v>574.72218984150447</v>
      </c>
      <c r="O48" s="198"/>
      <c r="P48" s="198"/>
      <c r="Q48" s="198"/>
      <c r="R48" s="173"/>
    </row>
    <row r="49" spans="1:18">
      <c r="A49" s="811" t="s">
        <v>1053</v>
      </c>
      <c r="B49" s="812" t="s">
        <v>1019</v>
      </c>
      <c r="C49" s="45" t="s">
        <v>1051</v>
      </c>
      <c r="D49" s="41">
        <v>497</v>
      </c>
      <c r="E49" s="198"/>
      <c r="F49" s="198"/>
      <c r="G49" s="198"/>
      <c r="H49" s="10"/>
      <c r="I49" s="10"/>
      <c r="J49" s="10"/>
      <c r="K49" s="74" t="s">
        <v>1053</v>
      </c>
      <c r="L49" s="75" t="s">
        <v>1019</v>
      </c>
      <c r="M49" s="54" t="s">
        <v>1051</v>
      </c>
      <c r="N49" s="67">
        <v>455.210640122359</v>
      </c>
      <c r="O49" s="198"/>
      <c r="P49" s="198"/>
      <c r="Q49" s="198"/>
      <c r="R49" s="173"/>
    </row>
    <row r="50" spans="1:18">
      <c r="A50" s="813" t="s">
        <v>1054</v>
      </c>
      <c r="B50" s="814" t="s">
        <v>1019</v>
      </c>
      <c r="C50" s="46" t="s">
        <v>1055</v>
      </c>
      <c r="D50" s="41">
        <v>567</v>
      </c>
      <c r="E50" s="198"/>
      <c r="F50" s="198"/>
      <c r="G50" s="198"/>
      <c r="H50" s="10"/>
      <c r="I50" s="10"/>
      <c r="J50" s="10"/>
      <c r="K50" s="76" t="s">
        <v>1054</v>
      </c>
      <c r="L50" s="77" t="s">
        <v>1019</v>
      </c>
      <c r="M50" s="55" t="s">
        <v>1055</v>
      </c>
      <c r="N50" s="67">
        <v>512.40160408480858</v>
      </c>
      <c r="O50" s="198"/>
      <c r="P50" s="198"/>
      <c r="Q50" s="198"/>
      <c r="R50" s="173"/>
    </row>
    <row r="51" spans="1:18">
      <c r="A51" s="813" t="s">
        <v>1056</v>
      </c>
      <c r="B51" s="814" t="s">
        <v>1019</v>
      </c>
      <c r="C51" s="46" t="s">
        <v>1055</v>
      </c>
      <c r="D51" s="41">
        <v>834</v>
      </c>
      <c r="E51" s="198"/>
      <c r="F51" s="198"/>
      <c r="G51" s="198"/>
      <c r="H51" s="10"/>
      <c r="I51" s="10"/>
      <c r="J51" s="10"/>
      <c r="K51" s="76" t="s">
        <v>1056</v>
      </c>
      <c r="L51" s="77" t="s">
        <v>1019</v>
      </c>
      <c r="M51" s="55" t="s">
        <v>1055</v>
      </c>
      <c r="N51" s="67">
        <v>710.0579470672327</v>
      </c>
      <c r="O51" s="198"/>
      <c r="P51" s="198"/>
      <c r="Q51" s="198"/>
      <c r="R51" s="173"/>
    </row>
    <row r="52" spans="1:18">
      <c r="A52" s="813" t="s">
        <v>1057</v>
      </c>
      <c r="B52" s="814" t="s">
        <v>1019</v>
      </c>
      <c r="C52" s="46" t="s">
        <v>1055</v>
      </c>
      <c r="D52" s="41">
        <v>526</v>
      </c>
      <c r="E52" s="198" t="s">
        <v>1020</v>
      </c>
      <c r="F52" s="198"/>
      <c r="G52" s="198"/>
      <c r="H52" s="10"/>
      <c r="I52" s="10"/>
      <c r="J52" s="10"/>
      <c r="K52" s="76" t="s">
        <v>1057</v>
      </c>
      <c r="L52" s="77" t="s">
        <v>1019</v>
      </c>
      <c r="M52" s="55" t="s">
        <v>1055</v>
      </c>
      <c r="N52" s="67">
        <v>530.07309823085643</v>
      </c>
      <c r="O52" s="198" t="s">
        <v>1020</v>
      </c>
      <c r="P52" s="198"/>
      <c r="Q52" s="198"/>
      <c r="R52" s="173"/>
    </row>
    <row r="53" spans="1:18">
      <c r="A53" s="815"/>
      <c r="B53" s="816"/>
      <c r="C53" s="48"/>
      <c r="D53" s="41"/>
      <c r="E53" s="49" t="s">
        <v>1031</v>
      </c>
      <c r="F53" s="49" t="s">
        <v>1032</v>
      </c>
      <c r="G53" s="49" t="s">
        <v>1033</v>
      </c>
      <c r="H53" s="10"/>
      <c r="I53" s="10"/>
      <c r="J53" s="10"/>
      <c r="K53" s="78"/>
      <c r="L53" s="79"/>
      <c r="M53" s="80"/>
      <c r="N53" s="67"/>
      <c r="O53" s="49" t="s">
        <v>1031</v>
      </c>
      <c r="P53" s="49" t="s">
        <v>1032</v>
      </c>
      <c r="Q53" s="49" t="s">
        <v>1033</v>
      </c>
      <c r="R53" s="173"/>
    </row>
    <row r="54" spans="1:18">
      <c r="A54" s="802" t="s">
        <v>1058</v>
      </c>
      <c r="B54" s="803" t="s">
        <v>1020</v>
      </c>
      <c r="C54" s="40" t="s">
        <v>1035</v>
      </c>
      <c r="D54" s="41">
        <v>749</v>
      </c>
      <c r="E54" s="804">
        <f>AVERAGE(D54:D57)</f>
        <v>645.75</v>
      </c>
      <c r="F54" s="198">
        <f>STDEV(D54:D57)/4^0.5</f>
        <v>69.99211265087898</v>
      </c>
      <c r="G54" s="50">
        <v>0</v>
      </c>
      <c r="H54" s="10"/>
      <c r="I54" s="10"/>
      <c r="J54" s="10"/>
      <c r="K54" s="65" t="s">
        <v>1058</v>
      </c>
      <c r="L54" s="66" t="s">
        <v>1020</v>
      </c>
      <c r="M54" s="50" t="s">
        <v>1035</v>
      </c>
      <c r="N54" s="67">
        <v>937.54141444391655</v>
      </c>
      <c r="O54" s="804">
        <f>AVERAGE(N54:N57)</f>
        <v>770.62147877616849</v>
      </c>
      <c r="P54" s="198">
        <f>STDEV(N54:N57)/4^0.5</f>
        <v>87.514933403857881</v>
      </c>
      <c r="Q54" s="50">
        <v>0</v>
      </c>
      <c r="R54" s="173"/>
    </row>
    <row r="55" spans="1:18">
      <c r="A55" s="802" t="s">
        <v>1059</v>
      </c>
      <c r="B55" s="803" t="s">
        <v>1020</v>
      </c>
      <c r="C55" s="40" t="s">
        <v>1035</v>
      </c>
      <c r="D55" s="41">
        <v>439</v>
      </c>
      <c r="E55" s="804">
        <f>AVERAGE(D58:D60)</f>
        <v>758</v>
      </c>
      <c r="F55" s="198">
        <f>STDEV(D58:D60)/3^0.5</f>
        <v>164.56407060270882</v>
      </c>
      <c r="G55" s="51">
        <v>4</v>
      </c>
      <c r="H55" s="10"/>
      <c r="I55" s="10"/>
      <c r="J55" s="10"/>
      <c r="K55" s="65" t="s">
        <v>1059</v>
      </c>
      <c r="L55" s="66" t="s">
        <v>1020</v>
      </c>
      <c r="M55" s="50" t="s">
        <v>1035</v>
      </c>
      <c r="N55" s="67">
        <v>526.56276254272257</v>
      </c>
      <c r="O55" s="804">
        <f>AVERAGE(N58:N60)</f>
        <v>1068.3939258951732</v>
      </c>
      <c r="P55" s="198">
        <f>STDEV(N58:N60)/3^0.5</f>
        <v>98.042938567027534</v>
      </c>
      <c r="Q55" s="51">
        <v>4</v>
      </c>
      <c r="R55" s="173"/>
    </row>
    <row r="56" spans="1:18">
      <c r="A56" s="802" t="s">
        <v>1060</v>
      </c>
      <c r="B56" s="803" t="s">
        <v>1020</v>
      </c>
      <c r="C56" s="40" t="s">
        <v>1035</v>
      </c>
      <c r="D56" s="41">
        <v>694</v>
      </c>
      <c r="E56" s="804">
        <f>AVERAGE(D61:D63)</f>
        <v>594</v>
      </c>
      <c r="F56" s="198">
        <f>STDEV(D61:D63)/3^0.5</f>
        <v>116.14358929072812</v>
      </c>
      <c r="G56" s="52">
        <v>8</v>
      </c>
      <c r="H56" s="10"/>
      <c r="I56" s="10"/>
      <c r="J56" s="10"/>
      <c r="K56" s="65" t="s">
        <v>1060</v>
      </c>
      <c r="L56" s="66" t="s">
        <v>1020</v>
      </c>
      <c r="M56" s="50" t="s">
        <v>1035</v>
      </c>
      <c r="N56" s="67">
        <v>781.76601538797377</v>
      </c>
      <c r="O56" s="804">
        <f>AVERAGE(N61:N63)</f>
        <v>745.18028892131667</v>
      </c>
      <c r="P56" s="198">
        <f>STDEV(N61:N63)/3^0.5</f>
        <v>179.97500127289004</v>
      </c>
      <c r="Q56" s="52">
        <v>8</v>
      </c>
      <c r="R56" s="173"/>
    </row>
    <row r="57" spans="1:18">
      <c r="A57" s="802" t="s">
        <v>1061</v>
      </c>
      <c r="B57" s="803" t="s">
        <v>1020</v>
      </c>
      <c r="C57" s="40" t="s">
        <v>1035</v>
      </c>
      <c r="D57" s="41">
        <v>701</v>
      </c>
      <c r="E57" s="804">
        <f>AVERAGE(D64:D66)</f>
        <v>782</v>
      </c>
      <c r="F57" s="198">
        <f>STDEV(D64:D66)/3^0.5</f>
        <v>168.85792844874061</v>
      </c>
      <c r="G57" s="53">
        <v>12</v>
      </c>
      <c r="H57" s="10"/>
      <c r="I57" s="10"/>
      <c r="J57" s="10"/>
      <c r="K57" s="65" t="s">
        <v>1061</v>
      </c>
      <c r="L57" s="66" t="s">
        <v>1020</v>
      </c>
      <c r="M57" s="50" t="s">
        <v>1035</v>
      </c>
      <c r="N57" s="67">
        <v>836.61572273006072</v>
      </c>
      <c r="O57" s="804">
        <f>AVERAGE(N64:N66)</f>
        <v>1148.651067075303</v>
      </c>
      <c r="P57" s="198">
        <f>STDEV(N64:N66)/3^0.5</f>
        <v>299.56241213618466</v>
      </c>
      <c r="Q57" s="53">
        <v>12</v>
      </c>
      <c r="R57" s="173"/>
    </row>
    <row r="58" spans="1:18">
      <c r="A58" s="805" t="s">
        <v>1062</v>
      </c>
      <c r="B58" s="806" t="s">
        <v>1020</v>
      </c>
      <c r="C58" s="42" t="s">
        <v>1039</v>
      </c>
      <c r="D58" s="41">
        <v>538</v>
      </c>
      <c r="E58" s="804">
        <f>AVERAGE(D67:D69)</f>
        <v>1095.6666666666667</v>
      </c>
      <c r="F58" s="198">
        <f>STDEV(D67:D69)/3^0.5</f>
        <v>223.06227331796327</v>
      </c>
      <c r="G58" s="54">
        <v>16</v>
      </c>
      <c r="H58" s="10"/>
      <c r="I58" s="10"/>
      <c r="J58" s="10"/>
      <c r="K58" s="68" t="s">
        <v>1062</v>
      </c>
      <c r="L58" s="69" t="s">
        <v>1020</v>
      </c>
      <c r="M58" s="51" t="s">
        <v>1039</v>
      </c>
      <c r="N58" s="67">
        <v>920.93669418016248</v>
      </c>
      <c r="O58" s="804">
        <f>AVERAGE(N67:N69)</f>
        <v>1101.3397747153599</v>
      </c>
      <c r="P58" s="198">
        <f>STDEV(N67:N69)/3^0.5</f>
        <v>240.52879890452601</v>
      </c>
      <c r="Q58" s="54">
        <v>16</v>
      </c>
      <c r="R58" s="173"/>
    </row>
    <row r="59" spans="1:18">
      <c r="A59" s="805" t="s">
        <v>1063</v>
      </c>
      <c r="B59" s="806" t="s">
        <v>1020</v>
      </c>
      <c r="C59" s="42" t="s">
        <v>1039</v>
      </c>
      <c r="D59" s="41">
        <v>656</v>
      </c>
      <c r="E59" s="804">
        <f>AVERAGE(D70:D72)</f>
        <v>1091.3333333333333</v>
      </c>
      <c r="F59" s="198">
        <f>STDEV(D70:D72)/3^0.5</f>
        <v>255.61972624280082</v>
      </c>
      <c r="G59" s="55">
        <v>20</v>
      </c>
      <c r="H59" s="10"/>
      <c r="I59" s="10"/>
      <c r="J59" s="10"/>
      <c r="K59" s="68" t="s">
        <v>1063</v>
      </c>
      <c r="L59" s="69" t="s">
        <v>1020</v>
      </c>
      <c r="M59" s="51" t="s">
        <v>1039</v>
      </c>
      <c r="N59" s="67">
        <v>1030.1871719190869</v>
      </c>
      <c r="O59" s="804">
        <f>AVERAGE(N70:N72)</f>
        <v>1176.7218885841312</v>
      </c>
      <c r="P59" s="198">
        <f>STDEV(N70:N72)/3^0.5</f>
        <v>86.008544464358167</v>
      </c>
      <c r="Q59" s="55">
        <v>20</v>
      </c>
      <c r="R59" s="173"/>
    </row>
    <row r="60" spans="1:18">
      <c r="A60" s="805" t="s">
        <v>1064</v>
      </c>
      <c r="B60" s="806" t="s">
        <v>1020</v>
      </c>
      <c r="C60" s="42" t="s">
        <v>1039</v>
      </c>
      <c r="D60" s="41">
        <v>1080</v>
      </c>
      <c r="E60" s="309"/>
      <c r="F60" s="309"/>
      <c r="G60" s="309"/>
      <c r="H60" s="10"/>
      <c r="I60" s="10"/>
      <c r="J60" s="10"/>
      <c r="K60" s="68" t="s">
        <v>1064</v>
      </c>
      <c r="L60" s="69" t="s">
        <v>1020</v>
      </c>
      <c r="M60" s="51" t="s">
        <v>1039</v>
      </c>
      <c r="N60" s="67">
        <v>1254.0579115862702</v>
      </c>
      <c r="O60" s="198"/>
      <c r="P60" s="198"/>
      <c r="Q60" s="198"/>
      <c r="R60" s="173"/>
    </row>
    <row r="61" spans="1:18">
      <c r="A61" s="807" t="s">
        <v>1065</v>
      </c>
      <c r="B61" s="808" t="s">
        <v>1020</v>
      </c>
      <c r="C61" s="43" t="s">
        <v>1043</v>
      </c>
      <c r="D61" s="41">
        <v>468</v>
      </c>
      <c r="E61" s="309"/>
      <c r="F61" s="309"/>
      <c r="G61" s="309"/>
      <c r="H61" s="10"/>
      <c r="I61" s="10"/>
      <c r="J61" s="10"/>
      <c r="K61" s="70" t="s">
        <v>1065</v>
      </c>
      <c r="L61" s="71" t="s">
        <v>1020</v>
      </c>
      <c r="M61" s="52" t="s">
        <v>1043</v>
      </c>
      <c r="N61" s="67">
        <v>649.34880588684143</v>
      </c>
      <c r="O61" s="198"/>
      <c r="P61" s="198"/>
      <c r="Q61" s="198"/>
      <c r="R61" s="173"/>
    </row>
    <row r="62" spans="1:18">
      <c r="A62" s="807" t="s">
        <v>1066</v>
      </c>
      <c r="B62" s="808" t="s">
        <v>1020</v>
      </c>
      <c r="C62" s="43" t="s">
        <v>1043</v>
      </c>
      <c r="D62" s="41">
        <v>826</v>
      </c>
      <c r="E62" s="309"/>
      <c r="F62" s="309"/>
      <c r="G62" s="309"/>
      <c r="H62" s="10"/>
      <c r="I62" s="10"/>
      <c r="J62" s="10"/>
      <c r="K62" s="70" t="s">
        <v>1066</v>
      </c>
      <c r="L62" s="71" t="s">
        <v>1020</v>
      </c>
      <c r="M62" s="52" t="s">
        <v>1043</v>
      </c>
      <c r="N62" s="67">
        <v>1093.5710683270452</v>
      </c>
      <c r="O62" s="198"/>
      <c r="P62" s="198"/>
      <c r="Q62" s="198"/>
      <c r="R62" s="173"/>
    </row>
    <row r="63" spans="1:18">
      <c r="A63" s="807" t="s">
        <v>1067</v>
      </c>
      <c r="B63" s="808" t="s">
        <v>1020</v>
      </c>
      <c r="C63" s="43" t="s">
        <v>1043</v>
      </c>
      <c r="D63" s="41">
        <v>488</v>
      </c>
      <c r="E63" s="309"/>
      <c r="F63" s="309"/>
      <c r="G63" s="309"/>
      <c r="H63" s="10"/>
      <c r="I63" s="10"/>
      <c r="J63" s="10"/>
      <c r="K63" s="70" t="s">
        <v>1067</v>
      </c>
      <c r="L63" s="71" t="s">
        <v>1020</v>
      </c>
      <c r="M63" s="52" t="s">
        <v>1043</v>
      </c>
      <c r="N63" s="67">
        <v>492.62099255006331</v>
      </c>
      <c r="O63" s="198"/>
      <c r="P63" s="198"/>
      <c r="Q63" s="198"/>
      <c r="R63" s="173"/>
    </row>
    <row r="64" spans="1:18">
      <c r="A64" s="809" t="s">
        <v>1068</v>
      </c>
      <c r="B64" s="810" t="s">
        <v>1020</v>
      </c>
      <c r="C64" s="44" t="s">
        <v>1047</v>
      </c>
      <c r="D64" s="41">
        <v>1024</v>
      </c>
      <c r="E64" s="309"/>
      <c r="F64" s="309"/>
      <c r="G64" s="309"/>
      <c r="H64" s="10"/>
      <c r="I64" s="10"/>
      <c r="J64" s="10"/>
      <c r="K64" s="72" t="s">
        <v>1068</v>
      </c>
      <c r="L64" s="73" t="s">
        <v>1020</v>
      </c>
      <c r="M64" s="53" t="s">
        <v>1047</v>
      </c>
      <c r="N64" s="67">
        <v>1576.8415336540345</v>
      </c>
      <c r="O64" s="198"/>
      <c r="P64" s="198"/>
      <c r="Q64" s="198"/>
      <c r="R64" s="173"/>
    </row>
    <row r="65" spans="1:19">
      <c r="A65" s="809" t="s">
        <v>1069</v>
      </c>
      <c r="B65" s="810" t="s">
        <v>1020</v>
      </c>
      <c r="C65" s="44" t="s">
        <v>1047</v>
      </c>
      <c r="D65" s="41">
        <v>865</v>
      </c>
      <c r="E65" s="309"/>
      <c r="F65" s="309"/>
      <c r="G65" s="309"/>
      <c r="H65" s="10"/>
      <c r="I65" s="10"/>
      <c r="J65" s="10"/>
      <c r="K65" s="72" t="s">
        <v>1069</v>
      </c>
      <c r="L65" s="73" t="s">
        <v>1020</v>
      </c>
      <c r="M65" s="53" t="s">
        <v>1047</v>
      </c>
      <c r="N65" s="67">
        <v>1297.4643753537316</v>
      </c>
      <c r="O65" s="198"/>
      <c r="P65" s="198"/>
      <c r="Q65" s="198"/>
      <c r="R65" s="173"/>
    </row>
    <row r="66" spans="1:19">
      <c r="A66" s="809" t="s">
        <v>1070</v>
      </c>
      <c r="B66" s="810" t="s">
        <v>1020</v>
      </c>
      <c r="C66" s="44" t="s">
        <v>1047</v>
      </c>
      <c r="D66" s="41">
        <v>457</v>
      </c>
      <c r="E66" s="309"/>
      <c r="F66" s="309"/>
      <c r="G66" s="309"/>
      <c r="H66" s="10"/>
      <c r="I66" s="10"/>
      <c r="J66" s="10"/>
      <c r="K66" s="72" t="s">
        <v>1070</v>
      </c>
      <c r="L66" s="73" t="s">
        <v>1020</v>
      </c>
      <c r="M66" s="53" t="s">
        <v>1047</v>
      </c>
      <c r="N66" s="67">
        <v>571.64729221814275</v>
      </c>
      <c r="O66" s="198"/>
      <c r="P66" s="198"/>
      <c r="Q66" s="198"/>
      <c r="R66" s="173"/>
    </row>
    <row r="67" spans="1:19">
      <c r="A67" s="811" t="s">
        <v>1071</v>
      </c>
      <c r="B67" s="812" t="s">
        <v>1020</v>
      </c>
      <c r="C67" s="45" t="s">
        <v>1051</v>
      </c>
      <c r="D67" s="41">
        <v>958</v>
      </c>
      <c r="E67" s="309"/>
      <c r="F67" s="309"/>
      <c r="G67" s="309"/>
      <c r="H67" s="10"/>
      <c r="I67" s="10"/>
      <c r="J67" s="10"/>
      <c r="K67" s="74" t="s">
        <v>1071</v>
      </c>
      <c r="L67" s="75" t="s">
        <v>1020</v>
      </c>
      <c r="M67" s="54" t="s">
        <v>1051</v>
      </c>
      <c r="N67" s="67">
        <v>834.73098853784211</v>
      </c>
      <c r="O67" s="198"/>
      <c r="P67" s="198"/>
      <c r="Q67" s="198"/>
      <c r="R67" s="173"/>
    </row>
    <row r="68" spans="1:19">
      <c r="A68" s="811" t="s">
        <v>1072</v>
      </c>
      <c r="B68" s="812" t="s">
        <v>1020</v>
      </c>
      <c r="C68" s="45" t="s">
        <v>1051</v>
      </c>
      <c r="D68" s="41">
        <v>797</v>
      </c>
      <c r="E68" s="309"/>
      <c r="F68" s="309"/>
      <c r="G68" s="309"/>
      <c r="H68" s="10"/>
      <c r="I68" s="10"/>
      <c r="J68" s="10"/>
      <c r="K68" s="74" t="s">
        <v>1072</v>
      </c>
      <c r="L68" s="75" t="s">
        <v>1020</v>
      </c>
      <c r="M68" s="54" t="s">
        <v>1051</v>
      </c>
      <c r="N68" s="67">
        <v>887.87028519893397</v>
      </c>
      <c r="O68" s="198"/>
      <c r="P68" s="198"/>
      <c r="Q68" s="198"/>
      <c r="R68" s="173"/>
    </row>
    <row r="69" spans="1:19">
      <c r="A69" s="811" t="s">
        <v>1073</v>
      </c>
      <c r="B69" s="812" t="s">
        <v>1020</v>
      </c>
      <c r="C69" s="45" t="s">
        <v>1051</v>
      </c>
      <c r="D69" s="41">
        <v>1532</v>
      </c>
      <c r="E69" s="309"/>
      <c r="F69" s="309"/>
      <c r="G69" s="309"/>
      <c r="H69" s="10"/>
      <c r="I69" s="10"/>
      <c r="J69" s="10"/>
      <c r="K69" s="74" t="s">
        <v>1073</v>
      </c>
      <c r="L69" s="75" t="s">
        <v>1020</v>
      </c>
      <c r="M69" s="54" t="s">
        <v>1051</v>
      </c>
      <c r="N69" s="67">
        <v>1581.4180504093038</v>
      </c>
      <c r="O69" s="198"/>
      <c r="P69" s="198"/>
      <c r="Q69" s="198"/>
      <c r="R69" s="173"/>
    </row>
    <row r="70" spans="1:19">
      <c r="A70" s="813" t="s">
        <v>1074</v>
      </c>
      <c r="B70" s="814" t="s">
        <v>1020</v>
      </c>
      <c r="C70" s="46" t="s">
        <v>1055</v>
      </c>
      <c r="D70" s="41">
        <v>1053</v>
      </c>
      <c r="E70" s="309"/>
      <c r="F70" s="309"/>
      <c r="G70" s="309"/>
      <c r="H70" s="10"/>
      <c r="I70" s="10"/>
      <c r="J70" s="10"/>
      <c r="K70" s="76" t="s">
        <v>1074</v>
      </c>
      <c r="L70" s="77" t="s">
        <v>1020</v>
      </c>
      <c r="M70" s="55" t="s">
        <v>1055</v>
      </c>
      <c r="N70" s="67">
        <v>1020.6299985380398</v>
      </c>
      <c r="O70" s="198"/>
      <c r="P70" s="198"/>
      <c r="Q70" s="198"/>
      <c r="R70" s="173"/>
    </row>
    <row r="71" spans="1:19">
      <c r="A71" s="813" t="s">
        <v>1075</v>
      </c>
      <c r="B71" s="814" t="s">
        <v>1020</v>
      </c>
      <c r="C71" s="46" t="s">
        <v>1055</v>
      </c>
      <c r="D71" s="41">
        <v>1552</v>
      </c>
      <c r="E71" s="309"/>
      <c r="F71" s="309"/>
      <c r="G71" s="309"/>
      <c r="H71" s="10"/>
      <c r="I71" s="10"/>
      <c r="J71" s="10"/>
      <c r="K71" s="76" t="s">
        <v>1075</v>
      </c>
      <c r="L71" s="77" t="s">
        <v>1020</v>
      </c>
      <c r="M71" s="55" t="s">
        <v>1055</v>
      </c>
      <c r="N71" s="67">
        <v>1317.3689562729214</v>
      </c>
      <c r="O71" s="198"/>
      <c r="P71" s="198"/>
      <c r="Q71" s="198"/>
      <c r="R71" s="173"/>
    </row>
    <row r="72" spans="1:19">
      <c r="A72" s="813" t="s">
        <v>1076</v>
      </c>
      <c r="B72" s="814" t="s">
        <v>1020</v>
      </c>
      <c r="C72" s="46" t="s">
        <v>1055</v>
      </c>
      <c r="D72" s="41">
        <v>669</v>
      </c>
      <c r="E72" s="309"/>
      <c r="F72" s="309"/>
      <c r="G72" s="309"/>
      <c r="H72" s="10"/>
      <c r="I72" s="10"/>
      <c r="J72" s="10"/>
      <c r="K72" s="76" t="s">
        <v>1076</v>
      </c>
      <c r="L72" s="77" t="s">
        <v>1020</v>
      </c>
      <c r="M72" s="55" t="s">
        <v>1055</v>
      </c>
      <c r="N72" s="67">
        <v>1192.1667109414327</v>
      </c>
      <c r="O72" s="198"/>
      <c r="P72" s="198"/>
      <c r="Q72" s="198"/>
      <c r="R72" s="173"/>
    </row>
    <row r="73" spans="1:19" ht="16" thickBot="1">
      <c r="A73" s="233"/>
      <c r="B73" s="213"/>
      <c r="C73" s="213"/>
      <c r="D73" s="213"/>
      <c r="E73" s="213"/>
      <c r="F73" s="213"/>
      <c r="G73" s="213"/>
      <c r="H73" s="213"/>
      <c r="I73" s="213"/>
      <c r="J73" s="213"/>
      <c r="K73" s="213"/>
      <c r="L73" s="213"/>
      <c r="M73" s="213"/>
      <c r="N73" s="213"/>
      <c r="O73" s="213"/>
      <c r="P73" s="213"/>
      <c r="Q73" s="213"/>
      <c r="R73" s="214"/>
    </row>
    <row r="76" spans="1:19" ht="16" thickBot="1">
      <c r="A76" s="9" t="s">
        <v>1116</v>
      </c>
      <c r="B76" s="9" t="s">
        <v>1712</v>
      </c>
    </row>
    <row r="77" spans="1:19">
      <c r="A77" s="819"/>
      <c r="B77" s="350"/>
      <c r="C77" s="350"/>
      <c r="D77" s="350"/>
      <c r="E77" s="350"/>
      <c r="F77" s="350"/>
      <c r="G77" s="350"/>
      <c r="H77" s="350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820"/>
    </row>
    <row r="78" spans="1:19">
      <c r="A78" s="376"/>
      <c r="B78" s="314"/>
      <c r="C78" s="314"/>
      <c r="D78" s="314"/>
      <c r="E78" s="314"/>
      <c r="F78" s="314" t="s">
        <v>457</v>
      </c>
      <c r="G78" s="314" t="s">
        <v>457</v>
      </c>
      <c r="H78" s="314" t="s">
        <v>822</v>
      </c>
      <c r="I78" s="314" t="s">
        <v>827</v>
      </c>
      <c r="J78" s="314" t="s">
        <v>852</v>
      </c>
      <c r="K78" s="314" t="s">
        <v>762</v>
      </c>
      <c r="L78" s="314" t="s">
        <v>541</v>
      </c>
      <c r="M78" s="314" t="s">
        <v>216</v>
      </c>
      <c r="N78" s="314" t="s">
        <v>292</v>
      </c>
      <c r="O78" s="314" t="s">
        <v>937</v>
      </c>
      <c r="P78" s="314" t="s">
        <v>840</v>
      </c>
      <c r="Q78" s="314" t="s">
        <v>887</v>
      </c>
      <c r="R78" s="314" t="s">
        <v>507</v>
      </c>
      <c r="S78" s="754"/>
    </row>
    <row r="79" spans="1:19">
      <c r="A79" s="376"/>
      <c r="B79" s="314"/>
      <c r="C79" s="314"/>
      <c r="D79" s="314"/>
      <c r="E79" s="314"/>
      <c r="F79" s="81" t="s">
        <v>1078</v>
      </c>
      <c r="G79" s="81" t="s">
        <v>1078</v>
      </c>
      <c r="H79" s="81" t="s">
        <v>1079</v>
      </c>
      <c r="I79" s="81" t="s">
        <v>1080</v>
      </c>
      <c r="J79" s="81" t="s">
        <v>1028</v>
      </c>
      <c r="K79" s="81" t="s">
        <v>1077</v>
      </c>
      <c r="L79" s="81" t="s">
        <v>1081</v>
      </c>
      <c r="M79" s="81" t="s">
        <v>1082</v>
      </c>
      <c r="N79" s="81" t="s">
        <v>1083</v>
      </c>
      <c r="O79" s="81" t="s">
        <v>1084</v>
      </c>
      <c r="P79" s="81" t="s">
        <v>1085</v>
      </c>
      <c r="Q79" s="81" t="s">
        <v>1086</v>
      </c>
      <c r="R79" s="81" t="s">
        <v>1087</v>
      </c>
      <c r="S79" s="754"/>
    </row>
    <row r="80" spans="1:19" ht="16" thickBot="1">
      <c r="A80" s="376"/>
      <c r="B80" s="818" t="s">
        <v>1108</v>
      </c>
      <c r="C80" s="821" t="s">
        <v>1088</v>
      </c>
      <c r="D80" s="817" t="s">
        <v>1033</v>
      </c>
      <c r="E80" s="818" t="s">
        <v>1109</v>
      </c>
      <c r="F80" s="82" t="s">
        <v>1029</v>
      </c>
      <c r="G80" s="82" t="s">
        <v>1089</v>
      </c>
      <c r="H80" s="83" t="s">
        <v>1090</v>
      </c>
      <c r="I80" s="83" t="s">
        <v>1090</v>
      </c>
      <c r="J80" s="83" t="s">
        <v>1090</v>
      </c>
      <c r="K80" s="83" t="s">
        <v>1090</v>
      </c>
      <c r="L80" s="83" t="s">
        <v>1090</v>
      </c>
      <c r="M80" s="83" t="s">
        <v>1090</v>
      </c>
      <c r="N80" s="83" t="s">
        <v>1090</v>
      </c>
      <c r="O80" s="83" t="s">
        <v>1090</v>
      </c>
      <c r="P80" s="83" t="s">
        <v>1090</v>
      </c>
      <c r="Q80" s="83" t="s">
        <v>1090</v>
      </c>
      <c r="R80" s="83" t="s">
        <v>1090</v>
      </c>
      <c r="S80" s="754"/>
    </row>
    <row r="81" spans="1:19" ht="16" thickTop="1">
      <c r="A81" s="376"/>
      <c r="B81" s="84" t="s">
        <v>1091</v>
      </c>
      <c r="C81" s="85" t="s">
        <v>1019</v>
      </c>
      <c r="D81" s="822" t="s">
        <v>1092</v>
      </c>
      <c r="E81" s="83" t="s">
        <v>1093</v>
      </c>
      <c r="F81" s="86">
        <v>5681.4476636188083</v>
      </c>
      <c r="G81" s="86">
        <v>34.08868598171285</v>
      </c>
      <c r="H81" s="86">
        <v>643.89308585375875</v>
      </c>
      <c r="I81" s="86">
        <v>319.23591282107571</v>
      </c>
      <c r="J81" s="86">
        <v>340.47436981178657</v>
      </c>
      <c r="K81" s="86">
        <v>449.250865225604</v>
      </c>
      <c r="L81" s="86">
        <v>116.13823128341211</v>
      </c>
      <c r="M81" s="86">
        <v>55.967213225981546</v>
      </c>
      <c r="N81" s="86">
        <v>50.902479994711847</v>
      </c>
      <c r="O81" s="86">
        <v>141.75301297888987</v>
      </c>
      <c r="P81" s="86">
        <v>130.69787766221603</v>
      </c>
      <c r="Q81" s="86">
        <v>82.164975859989823</v>
      </c>
      <c r="R81" s="86">
        <v>57.098963378249266</v>
      </c>
      <c r="S81" s="754"/>
    </row>
    <row r="82" spans="1:19">
      <c r="A82" s="376"/>
      <c r="B82" s="87" t="s">
        <v>1094</v>
      </c>
      <c r="C82" s="88" t="s">
        <v>1019</v>
      </c>
      <c r="D82" s="822" t="s">
        <v>1092</v>
      </c>
      <c r="E82" s="83" t="s">
        <v>1095</v>
      </c>
      <c r="F82" s="86">
        <v>6249.9252355633143</v>
      </c>
      <c r="G82" s="86">
        <v>37.499551413379884</v>
      </c>
      <c r="H82" s="86">
        <v>762.8176846791755</v>
      </c>
      <c r="I82" s="86">
        <v>377.81596481168157</v>
      </c>
      <c r="J82" s="86">
        <v>431.93312371463372</v>
      </c>
      <c r="K82" s="86">
        <v>463.5785258941018</v>
      </c>
      <c r="L82" s="86">
        <v>162.29127947309829</v>
      </c>
      <c r="M82" s="86">
        <v>72.06084985368669</v>
      </c>
      <c r="N82" s="86">
        <v>64.42014463759385</v>
      </c>
      <c r="O82" s="86">
        <v>153.36443710440557</v>
      </c>
      <c r="P82" s="86">
        <v>149.4893440564546</v>
      </c>
      <c r="Q82" s="86">
        <v>89.067324971389496</v>
      </c>
      <c r="R82" s="86">
        <v>58.015365715324577</v>
      </c>
      <c r="S82" s="754"/>
    </row>
    <row r="83" spans="1:19">
      <c r="A83" s="376"/>
      <c r="B83" s="87" t="s">
        <v>1096</v>
      </c>
      <c r="C83" s="88" t="s">
        <v>1019</v>
      </c>
      <c r="D83" s="822" t="s">
        <v>1092</v>
      </c>
      <c r="E83" s="83" t="s">
        <v>1097</v>
      </c>
      <c r="F83" s="86">
        <v>4520.9511146696595</v>
      </c>
      <c r="G83" s="86">
        <v>27.12570668801796</v>
      </c>
      <c r="H83" s="86">
        <v>708.11344924719162</v>
      </c>
      <c r="I83" s="86">
        <v>289.09013272557064</v>
      </c>
      <c r="J83" s="86">
        <v>338.17516779287098</v>
      </c>
      <c r="K83" s="86">
        <v>306.04467354945643</v>
      </c>
      <c r="L83" s="86">
        <v>90.878867649589722</v>
      </c>
      <c r="M83" s="86">
        <v>47.792478525036664</v>
      </c>
      <c r="N83" s="86">
        <v>47.302630940096442</v>
      </c>
      <c r="O83" s="86">
        <v>84.982388834482023</v>
      </c>
      <c r="P83" s="86">
        <v>84.992008007276496</v>
      </c>
      <c r="Q83" s="86">
        <v>73.916905423401531</v>
      </c>
      <c r="R83" s="86">
        <v>27.624906947289272</v>
      </c>
      <c r="S83" s="754"/>
    </row>
    <row r="84" spans="1:19" ht="16" thickBot="1">
      <c r="A84" s="376"/>
      <c r="B84" s="89" t="s">
        <v>1098</v>
      </c>
      <c r="C84" s="90" t="s">
        <v>1019</v>
      </c>
      <c r="D84" s="822" t="s">
        <v>1092</v>
      </c>
      <c r="E84" s="83" t="s">
        <v>1099</v>
      </c>
      <c r="F84" s="86">
        <v>6190.1419139775553</v>
      </c>
      <c r="G84" s="86">
        <v>37.140851483865333</v>
      </c>
      <c r="H84" s="86">
        <v>622.20580530602729</v>
      </c>
      <c r="I84" s="86">
        <v>245.91656002504627</v>
      </c>
      <c r="J84" s="86">
        <v>329.10564152729791</v>
      </c>
      <c r="K84" s="86">
        <v>301.55538488919672</v>
      </c>
      <c r="L84" s="86">
        <v>135.84807871932665</v>
      </c>
      <c r="M84" s="86">
        <v>73.165488165421706</v>
      </c>
      <c r="N84" s="86">
        <v>56.622224704424383</v>
      </c>
      <c r="O84" s="86">
        <v>125.18896144641128</v>
      </c>
      <c r="P84" s="86">
        <v>103.64079021739745</v>
      </c>
      <c r="Q84" s="86">
        <v>75.337894214078688</v>
      </c>
      <c r="R84" s="86">
        <v>46.560911664657645</v>
      </c>
      <c r="S84" s="754"/>
    </row>
    <row r="85" spans="1:19" ht="16" thickTop="1">
      <c r="A85" s="376"/>
      <c r="B85" s="314"/>
      <c r="C85" s="314" t="s">
        <v>1019</v>
      </c>
      <c r="D85" s="314" t="s">
        <v>1092</v>
      </c>
      <c r="E85" s="351" t="s">
        <v>1025</v>
      </c>
      <c r="F85" s="823">
        <f>AVERAGE(F81:F84)</f>
        <v>5660.6164819573351</v>
      </c>
      <c r="G85" s="823">
        <f t="shared" ref="G85:R85" si="0">AVERAGE(G81:G84)</f>
        <v>33.963698891744002</v>
      </c>
      <c r="H85" s="823">
        <f t="shared" si="0"/>
        <v>684.25750627153832</v>
      </c>
      <c r="I85" s="823">
        <f t="shared" si="0"/>
        <v>308.01464259584355</v>
      </c>
      <c r="J85" s="823">
        <f t="shared" si="0"/>
        <v>359.92207571164727</v>
      </c>
      <c r="K85" s="823">
        <f t="shared" si="0"/>
        <v>380.10736238958975</v>
      </c>
      <c r="L85" s="823">
        <f t="shared" si="0"/>
        <v>126.28911428135669</v>
      </c>
      <c r="M85" s="823">
        <f t="shared" si="0"/>
        <v>62.246507442531652</v>
      </c>
      <c r="N85" s="823">
        <f t="shared" si="0"/>
        <v>54.811870069206627</v>
      </c>
      <c r="O85" s="823">
        <f t="shared" si="0"/>
        <v>126.32220009104719</v>
      </c>
      <c r="P85" s="823">
        <f t="shared" si="0"/>
        <v>117.20500498583615</v>
      </c>
      <c r="Q85" s="823">
        <f t="shared" si="0"/>
        <v>80.121775117214881</v>
      </c>
      <c r="R85" s="823">
        <f t="shared" si="0"/>
        <v>47.325036926380193</v>
      </c>
      <c r="S85" s="754"/>
    </row>
    <row r="86" spans="1:19">
      <c r="A86" s="376"/>
      <c r="B86" s="314"/>
      <c r="C86" s="314"/>
      <c r="D86" s="314"/>
      <c r="E86" s="314" t="s">
        <v>1026</v>
      </c>
      <c r="F86" s="314">
        <f>STDEV(F81:F84)/4^0.5</f>
        <v>400.72362439271086</v>
      </c>
      <c r="G86" s="314">
        <f t="shared" ref="G86:R86" si="1">STDEV(G81:G84)/4^0.5</f>
        <v>2.4043417463563106</v>
      </c>
      <c r="H86" s="314">
        <f t="shared" si="1"/>
        <v>31.911998364086962</v>
      </c>
      <c r="I86" s="314">
        <f t="shared" si="1"/>
        <v>27.707475557669852</v>
      </c>
      <c r="J86" s="314">
        <f t="shared" si="1"/>
        <v>24.128794898630343</v>
      </c>
      <c r="K86" s="314">
        <f t="shared" si="1"/>
        <v>44.1625351860257</v>
      </c>
      <c r="L86" s="314">
        <f t="shared" si="1"/>
        <v>15.122983865021359</v>
      </c>
      <c r="M86" s="314">
        <f t="shared" si="1"/>
        <v>6.2175420169872702</v>
      </c>
      <c r="N86" s="314">
        <f t="shared" si="1"/>
        <v>3.7335006711696508</v>
      </c>
      <c r="O86" s="314">
        <f t="shared" si="1"/>
        <v>14.943384248613086</v>
      </c>
      <c r="P86" s="314">
        <f t="shared" si="1"/>
        <v>14.27702483862528</v>
      </c>
      <c r="Q86" s="314">
        <f t="shared" si="1"/>
        <v>3.4830955566540003</v>
      </c>
      <c r="R86" s="314">
        <f t="shared" si="1"/>
        <v>7.0621749276866819</v>
      </c>
      <c r="S86" s="754"/>
    </row>
    <row r="87" spans="1:19">
      <c r="A87" s="376"/>
      <c r="B87" s="314"/>
      <c r="C87" s="314"/>
      <c r="D87" s="314"/>
      <c r="E87" s="314"/>
      <c r="F87" s="314"/>
      <c r="G87" s="314"/>
      <c r="H87" s="314"/>
      <c r="I87" s="314"/>
      <c r="J87" s="314"/>
      <c r="K87" s="314"/>
      <c r="L87" s="314"/>
      <c r="M87" s="314"/>
      <c r="N87" s="314"/>
      <c r="O87" s="314"/>
      <c r="P87" s="314"/>
      <c r="Q87" s="314"/>
      <c r="R87" s="314"/>
      <c r="S87" s="754"/>
    </row>
    <row r="88" spans="1:19">
      <c r="A88" s="376"/>
      <c r="B88" s="314"/>
      <c r="C88" s="314"/>
      <c r="D88" s="314"/>
      <c r="E88" s="314"/>
      <c r="F88" s="314"/>
      <c r="G88" s="314"/>
      <c r="H88" s="314"/>
      <c r="I88" s="314"/>
      <c r="J88" s="314"/>
      <c r="K88" s="314"/>
      <c r="L88" s="314"/>
      <c r="M88" s="314"/>
      <c r="N88" s="314"/>
      <c r="O88" s="314"/>
      <c r="P88" s="314"/>
      <c r="Q88" s="314"/>
      <c r="R88" s="314"/>
      <c r="S88" s="754"/>
    </row>
    <row r="89" spans="1:19">
      <c r="A89" s="376"/>
      <c r="B89" s="314"/>
      <c r="C89" s="314"/>
      <c r="D89" s="314"/>
      <c r="E89" s="314"/>
      <c r="F89" s="81" t="s">
        <v>1078</v>
      </c>
      <c r="G89" s="81" t="s">
        <v>1078</v>
      </c>
      <c r="H89" s="81" t="s">
        <v>1079</v>
      </c>
      <c r="I89" s="81" t="s">
        <v>1080</v>
      </c>
      <c r="J89" s="81" t="s">
        <v>1028</v>
      </c>
      <c r="K89" s="81" t="s">
        <v>1077</v>
      </c>
      <c r="L89" s="81" t="s">
        <v>1081</v>
      </c>
      <c r="M89" s="81" t="s">
        <v>1082</v>
      </c>
      <c r="N89" s="81" t="s">
        <v>1083</v>
      </c>
      <c r="O89" s="81" t="s">
        <v>1084</v>
      </c>
      <c r="P89" s="81" t="s">
        <v>1085</v>
      </c>
      <c r="Q89" s="81" t="s">
        <v>1086</v>
      </c>
      <c r="R89" s="81" t="s">
        <v>1087</v>
      </c>
      <c r="S89" s="754"/>
    </row>
    <row r="90" spans="1:19">
      <c r="A90" s="376"/>
      <c r="B90" s="818" t="s">
        <v>1108</v>
      </c>
      <c r="C90" s="821" t="s">
        <v>1088</v>
      </c>
      <c r="D90" s="817" t="s">
        <v>1033</v>
      </c>
      <c r="E90" s="817" t="s">
        <v>1109</v>
      </c>
      <c r="F90" s="82" t="s">
        <v>1029</v>
      </c>
      <c r="G90" s="82" t="s">
        <v>1089</v>
      </c>
      <c r="H90" s="83" t="s">
        <v>1090</v>
      </c>
      <c r="I90" s="83" t="s">
        <v>1090</v>
      </c>
      <c r="J90" s="83" t="s">
        <v>1090</v>
      </c>
      <c r="K90" s="83" t="s">
        <v>1090</v>
      </c>
      <c r="L90" s="83" t="s">
        <v>1090</v>
      </c>
      <c r="M90" s="83" t="s">
        <v>1090</v>
      </c>
      <c r="N90" s="83" t="s">
        <v>1090</v>
      </c>
      <c r="O90" s="83" t="s">
        <v>1090</v>
      </c>
      <c r="P90" s="83" t="s">
        <v>1090</v>
      </c>
      <c r="Q90" s="83" t="s">
        <v>1090</v>
      </c>
      <c r="R90" s="83" t="s">
        <v>1090</v>
      </c>
      <c r="S90" s="754"/>
    </row>
    <row r="91" spans="1:19">
      <c r="A91" s="376"/>
      <c r="B91" s="87" t="s">
        <v>1100</v>
      </c>
      <c r="C91" s="88" t="s">
        <v>1020</v>
      </c>
      <c r="D91" s="822" t="s">
        <v>1092</v>
      </c>
      <c r="E91" s="83" t="s">
        <v>1101</v>
      </c>
      <c r="F91" s="86">
        <v>6329.5709883966056</v>
      </c>
      <c r="G91" s="86">
        <v>37.977425930379631</v>
      </c>
      <c r="H91" s="86">
        <v>680.82186145842775</v>
      </c>
      <c r="I91" s="86">
        <v>301.57427837568298</v>
      </c>
      <c r="J91" s="86">
        <v>421.17394181896827</v>
      </c>
      <c r="K91" s="86">
        <v>487.93643397722013</v>
      </c>
      <c r="L91" s="86">
        <v>106.16119014987041</v>
      </c>
      <c r="M91" s="86">
        <v>53.586993458499698</v>
      </c>
      <c r="N91" s="86">
        <v>60.960171218622534</v>
      </c>
      <c r="O91" s="86">
        <v>131.07173671114546</v>
      </c>
      <c r="P91" s="86">
        <v>137.54826892518665</v>
      </c>
      <c r="Q91" s="86">
        <v>73.111993215042048</v>
      </c>
      <c r="R91" s="86">
        <v>47.345431981841728</v>
      </c>
      <c r="S91" s="754"/>
    </row>
    <row r="92" spans="1:19">
      <c r="A92" s="376"/>
      <c r="B92" s="87" t="s">
        <v>1102</v>
      </c>
      <c r="C92" s="88" t="s">
        <v>1020</v>
      </c>
      <c r="D92" s="822" t="s">
        <v>1092</v>
      </c>
      <c r="E92" s="83" t="s">
        <v>1103</v>
      </c>
      <c r="F92" s="86">
        <v>7821.3767129463367</v>
      </c>
      <c r="G92" s="86">
        <v>46.928260277678021</v>
      </c>
      <c r="H92" s="86">
        <v>888.24661057998117</v>
      </c>
      <c r="I92" s="86">
        <v>524.89155313234528</v>
      </c>
      <c r="J92" s="86">
        <v>560.43497983502232</v>
      </c>
      <c r="K92" s="86">
        <v>582.65488766660292</v>
      </c>
      <c r="L92" s="86">
        <v>235.84339845502404</v>
      </c>
      <c r="M92" s="86">
        <v>106.62553388817027</v>
      </c>
      <c r="N92" s="86">
        <v>104.85982728999736</v>
      </c>
      <c r="O92" s="86">
        <v>219.7848081470064</v>
      </c>
      <c r="P92" s="86">
        <v>218.85435554501086</v>
      </c>
      <c r="Q92" s="86">
        <v>135.96330301955035</v>
      </c>
      <c r="R92" s="86">
        <v>118.90791401545128</v>
      </c>
      <c r="S92" s="754"/>
    </row>
    <row r="93" spans="1:19" ht="16" thickBot="1">
      <c r="A93" s="376"/>
      <c r="B93" s="87" t="s">
        <v>1104</v>
      </c>
      <c r="C93" s="88" t="s">
        <v>1020</v>
      </c>
      <c r="D93" s="822" t="s">
        <v>1092</v>
      </c>
      <c r="E93" s="83" t="s">
        <v>1105</v>
      </c>
      <c r="F93" s="86">
        <v>4703.0022763057086</v>
      </c>
      <c r="G93" s="86">
        <v>28.218013657834252</v>
      </c>
      <c r="H93" s="86">
        <v>760.78394770851742</v>
      </c>
      <c r="I93" s="86">
        <v>433.9591692393318</v>
      </c>
      <c r="J93" s="86">
        <v>510.98223972303037</v>
      </c>
      <c r="K93" s="86">
        <v>531.15242237346422</v>
      </c>
      <c r="L93" s="86">
        <v>119.29335220040942</v>
      </c>
      <c r="M93" s="86">
        <v>59.919753650143114</v>
      </c>
      <c r="N93" s="86">
        <v>53.926415989339688</v>
      </c>
      <c r="O93" s="86">
        <v>126.34800007138452</v>
      </c>
      <c r="P93" s="86">
        <v>138.03689080120938</v>
      </c>
      <c r="Q93" s="86">
        <v>93.233280623461098</v>
      </c>
      <c r="R93" s="86">
        <v>41.483530343733825</v>
      </c>
      <c r="S93" s="754"/>
    </row>
    <row r="94" spans="1:19" ht="16" thickTop="1">
      <c r="A94" s="376"/>
      <c r="B94" s="314"/>
      <c r="C94" s="314" t="s">
        <v>1020</v>
      </c>
      <c r="D94" s="314" t="s">
        <v>1092</v>
      </c>
      <c r="E94" s="351" t="s">
        <v>1025</v>
      </c>
      <c r="F94" s="823">
        <f>AVERAGE(F91:F93)</f>
        <v>6284.6499925495509</v>
      </c>
      <c r="G94" s="823">
        <f t="shared" ref="G94:R94" si="2">AVERAGE(G91:G93)</f>
        <v>37.7078999552973</v>
      </c>
      <c r="H94" s="823">
        <f t="shared" si="2"/>
        <v>776.61747324897533</v>
      </c>
      <c r="I94" s="823">
        <f t="shared" si="2"/>
        <v>420.14166691578674</v>
      </c>
      <c r="J94" s="823">
        <f t="shared" si="2"/>
        <v>497.5303871256736</v>
      </c>
      <c r="K94" s="823">
        <f t="shared" si="2"/>
        <v>533.91458133909566</v>
      </c>
      <c r="L94" s="823">
        <f t="shared" si="2"/>
        <v>153.76598026843462</v>
      </c>
      <c r="M94" s="823">
        <f t="shared" si="2"/>
        <v>73.377426998937693</v>
      </c>
      <c r="N94" s="823">
        <f t="shared" si="2"/>
        <v>73.248804832653192</v>
      </c>
      <c r="O94" s="823">
        <f t="shared" si="2"/>
        <v>159.0681816431788</v>
      </c>
      <c r="P94" s="823">
        <f t="shared" si="2"/>
        <v>164.81317175713562</v>
      </c>
      <c r="Q94" s="823">
        <f t="shared" si="2"/>
        <v>100.76952561935116</v>
      </c>
      <c r="R94" s="823">
        <f t="shared" si="2"/>
        <v>69.245625447008948</v>
      </c>
      <c r="S94" s="754"/>
    </row>
    <row r="95" spans="1:19">
      <c r="A95" s="376"/>
      <c r="B95" s="314"/>
      <c r="C95" s="314"/>
      <c r="D95" s="314"/>
      <c r="E95" s="314" t="s">
        <v>1026</v>
      </c>
      <c r="F95" s="314">
        <f>STDEV(F91:F93)/3^0.5</f>
        <v>900.47731855099187</v>
      </c>
      <c r="G95" s="314">
        <f t="shared" ref="G95:R95" si="3">STDEV(G91:G93)/3^0.5</f>
        <v>5.402863911305948</v>
      </c>
      <c r="H95" s="314">
        <f t="shared" si="3"/>
        <v>60.399453737362272</v>
      </c>
      <c r="I95" s="314">
        <f t="shared" si="3"/>
        <v>64.835288305653208</v>
      </c>
      <c r="J95" s="314">
        <f t="shared" si="3"/>
        <v>40.759961690581491</v>
      </c>
      <c r="K95" s="314">
        <f t="shared" si="3"/>
        <v>27.377719097473541</v>
      </c>
      <c r="L95" s="314">
        <f t="shared" si="3"/>
        <v>41.21342965653556</v>
      </c>
      <c r="M95" s="314">
        <f t="shared" si="3"/>
        <v>16.724268012876703</v>
      </c>
      <c r="N95" s="314">
        <f t="shared" si="3"/>
        <v>15.935400672249642</v>
      </c>
      <c r="O95" s="314">
        <f t="shared" si="3"/>
        <v>30.388923269641243</v>
      </c>
      <c r="P95" s="314">
        <f t="shared" si="3"/>
        <v>27.02096005406802</v>
      </c>
      <c r="Q95" s="314">
        <f t="shared" si="3"/>
        <v>18.530767455901834</v>
      </c>
      <c r="R95" s="314">
        <f t="shared" si="3"/>
        <v>24.888736757116593</v>
      </c>
      <c r="S95" s="754"/>
    </row>
    <row r="96" spans="1:19">
      <c r="A96" s="376"/>
      <c r="B96" s="314"/>
      <c r="C96" s="314"/>
      <c r="D96" s="92" t="s">
        <v>1112</v>
      </c>
      <c r="E96" s="314" t="s">
        <v>1106</v>
      </c>
      <c r="F96" s="314" t="s">
        <v>1107</v>
      </c>
      <c r="G96" s="314" t="s">
        <v>1107</v>
      </c>
      <c r="H96" s="314" t="s">
        <v>1107</v>
      </c>
      <c r="I96" s="314" t="s">
        <v>1107</v>
      </c>
      <c r="J96" s="314">
        <v>2.7E-2</v>
      </c>
      <c r="K96" s="314">
        <v>4.2999999999999997E-2</v>
      </c>
      <c r="L96" s="314" t="s">
        <v>1107</v>
      </c>
      <c r="M96" s="314" t="s">
        <v>1107</v>
      </c>
      <c r="N96" s="314" t="s">
        <v>1107</v>
      </c>
      <c r="O96" s="314" t="s">
        <v>1107</v>
      </c>
      <c r="P96" s="314" t="s">
        <v>1107</v>
      </c>
      <c r="Q96" s="314" t="s">
        <v>1107</v>
      </c>
      <c r="R96" s="314" t="s">
        <v>1107</v>
      </c>
      <c r="S96" s="754"/>
    </row>
    <row r="97" spans="1:19" ht="16" thickBot="1">
      <c r="A97" s="824"/>
      <c r="B97" s="353"/>
      <c r="C97" s="353"/>
      <c r="D97" s="353"/>
      <c r="E97" s="353"/>
      <c r="F97" s="353"/>
      <c r="G97" s="353"/>
      <c r="H97" s="353"/>
      <c r="I97" s="353"/>
      <c r="J97" s="353"/>
      <c r="K97" s="353"/>
      <c r="L97" s="353"/>
      <c r="M97" s="353"/>
      <c r="N97" s="353"/>
      <c r="O97" s="353"/>
      <c r="P97" s="353"/>
      <c r="Q97" s="353"/>
      <c r="R97" s="353"/>
      <c r="S97" s="825"/>
    </row>
  </sheetData>
  <hyperlinks>
    <hyperlink ref="K3" r:id="rId1" xr:uid="{00000000-0004-0000-0300-000000000000}"/>
    <hyperlink ref="L3" r:id="rId2" xr:uid="{00000000-0004-0000-0300-000001000000}"/>
    <hyperlink ref="K4" r:id="rId3" xr:uid="{00000000-0004-0000-0300-000002000000}"/>
    <hyperlink ref="L4" r:id="rId4" xr:uid="{00000000-0004-0000-0300-000003000000}"/>
    <hyperlink ref="K5" r:id="rId5" xr:uid="{00000000-0004-0000-0300-000004000000}"/>
    <hyperlink ref="L5" r:id="rId6" xr:uid="{00000000-0004-0000-0300-000005000000}"/>
    <hyperlink ref="K7" r:id="rId7" xr:uid="{00000000-0004-0000-0300-000006000000}"/>
    <hyperlink ref="L7" r:id="rId8" xr:uid="{00000000-0004-0000-0300-000007000000}"/>
    <hyperlink ref="K6" r:id="rId9" xr:uid="{00000000-0004-0000-0300-000008000000}"/>
    <hyperlink ref="L6" r:id="rId10" xr:uid="{00000000-0004-0000-0300-000009000000}"/>
    <hyperlink ref="K8" r:id="rId11" xr:uid="{00000000-0004-0000-0300-00000A000000}"/>
    <hyperlink ref="L8" r:id="rId12" xr:uid="{00000000-0004-0000-0300-00000B000000}"/>
    <hyperlink ref="K9" r:id="rId13" xr:uid="{00000000-0004-0000-0300-00000C000000}"/>
    <hyperlink ref="L9" r:id="rId14" xr:uid="{00000000-0004-0000-0300-00000D000000}"/>
    <hyperlink ref="K10" r:id="rId15" xr:uid="{00000000-0004-0000-0300-00000E000000}"/>
    <hyperlink ref="L10" r:id="rId16" xr:uid="{00000000-0004-0000-0300-00000F000000}"/>
    <hyperlink ref="K11" r:id="rId17" xr:uid="{00000000-0004-0000-0300-000010000000}"/>
    <hyperlink ref="L11" r:id="rId18" xr:uid="{00000000-0004-0000-0300-000011000000}"/>
    <hyperlink ref="K12" r:id="rId19" xr:uid="{00000000-0004-0000-0300-000012000000}"/>
    <hyperlink ref="L12" r:id="rId20" xr:uid="{00000000-0004-0000-0300-000013000000}"/>
    <hyperlink ref="K13" r:id="rId21" xr:uid="{00000000-0004-0000-0300-000014000000}"/>
    <hyperlink ref="L13" r:id="rId22" xr:uid="{00000000-0004-0000-0300-000015000000}"/>
    <hyperlink ref="K14" r:id="rId23" xr:uid="{00000000-0004-0000-0300-000016000000}"/>
    <hyperlink ref="L14" r:id="rId24" xr:uid="{00000000-0004-0000-0300-000017000000}"/>
    <hyperlink ref="K19" r:id="rId25" xr:uid="{00000000-0004-0000-0300-000018000000}"/>
    <hyperlink ref="L19" r:id="rId26" xr:uid="{00000000-0004-0000-0300-000019000000}"/>
    <hyperlink ref="K20" r:id="rId27" xr:uid="{00000000-0004-0000-0300-00001A000000}"/>
    <hyperlink ref="L20" r:id="rId28" xr:uid="{00000000-0004-0000-0300-00001B000000}"/>
    <hyperlink ref="K25" r:id="rId29" xr:uid="{00000000-0004-0000-0300-00001C000000}"/>
    <hyperlink ref="L25" r:id="rId30" xr:uid="{00000000-0004-0000-0300-00001D000000}"/>
    <hyperlink ref="K26" r:id="rId31" xr:uid="{00000000-0004-0000-0300-00001E000000}"/>
    <hyperlink ref="L26" r:id="rId32" xr:uid="{00000000-0004-0000-0300-00001F000000}"/>
    <hyperlink ref="K27" r:id="rId33" xr:uid="{00000000-0004-0000-0300-000020000000}"/>
    <hyperlink ref="L27" r:id="rId34" xr:uid="{00000000-0004-0000-0300-000021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Q92"/>
  <sheetViews>
    <sheetView workbookViewId="0">
      <selection activeCell="O59" sqref="O59"/>
    </sheetView>
  </sheetViews>
  <sheetFormatPr defaultColWidth="11" defaultRowHeight="15.5"/>
  <cols>
    <col min="2" max="2" width="10.83203125" style="95"/>
    <col min="3" max="3" width="6.83203125" style="95" customWidth="1"/>
    <col min="4" max="4" width="14.08203125" style="96" bestFit="1" customWidth="1"/>
    <col min="25" max="25" width="10.83203125" style="218"/>
    <col min="34" max="34" width="10.83203125" style="218"/>
    <col min="43" max="43" width="10.83203125" style="218"/>
    <col min="52" max="52" width="10.83203125" style="218"/>
  </cols>
  <sheetData>
    <row r="1" spans="1:147" ht="16" thickBot="1">
      <c r="A1" s="9" t="s">
        <v>1897</v>
      </c>
      <c r="B1" s="9" t="s">
        <v>1892</v>
      </c>
      <c r="C1"/>
      <c r="D1"/>
      <c r="Y1"/>
      <c r="AH1"/>
    </row>
    <row r="2" spans="1:147" ht="44" thickBot="1">
      <c r="A2" s="773" t="s">
        <v>1018</v>
      </c>
      <c r="B2" s="774" t="s">
        <v>994</v>
      </c>
      <c r="C2" s="775" t="s">
        <v>1017</v>
      </c>
      <c r="D2" s="775" t="s">
        <v>1016</v>
      </c>
      <c r="E2" s="775" t="s">
        <v>1015</v>
      </c>
      <c r="F2" s="775" t="s">
        <v>1013</v>
      </c>
      <c r="G2" s="775" t="s">
        <v>1012</v>
      </c>
      <c r="H2" s="775" t="s">
        <v>1011</v>
      </c>
      <c r="I2" s="775" t="s">
        <v>1010</v>
      </c>
      <c r="J2" s="775" t="s">
        <v>1009</v>
      </c>
      <c r="K2" s="775" t="s">
        <v>996</v>
      </c>
      <c r="L2" s="776" t="s">
        <v>995</v>
      </c>
      <c r="M2" s="774" t="s">
        <v>994</v>
      </c>
      <c r="N2" s="777" t="s">
        <v>993</v>
      </c>
      <c r="O2" s="777" t="s">
        <v>992</v>
      </c>
      <c r="P2" s="777" t="s">
        <v>991</v>
      </c>
      <c r="Q2" s="777" t="s">
        <v>990</v>
      </c>
      <c r="R2" s="777" t="s">
        <v>989</v>
      </c>
      <c r="S2" s="777" t="s">
        <v>988</v>
      </c>
      <c r="T2" s="778" t="s">
        <v>987</v>
      </c>
      <c r="U2" s="778" t="s">
        <v>986</v>
      </c>
      <c r="V2" s="778" t="s">
        <v>985</v>
      </c>
      <c r="W2" s="778" t="s">
        <v>984</v>
      </c>
      <c r="X2" s="778" t="s">
        <v>983</v>
      </c>
      <c r="Y2" s="778" t="s">
        <v>982</v>
      </c>
      <c r="Z2" s="779" t="s">
        <v>1008</v>
      </c>
      <c r="AA2" s="779" t="s">
        <v>1007</v>
      </c>
      <c r="AB2" s="779" t="s">
        <v>1006</v>
      </c>
      <c r="AC2" s="779" t="s">
        <v>1005</v>
      </c>
      <c r="AD2" s="779" t="s">
        <v>1004</v>
      </c>
      <c r="AE2" s="779" t="s">
        <v>1003</v>
      </c>
      <c r="AF2" s="780" t="s">
        <v>1002</v>
      </c>
      <c r="AG2" s="780" t="s">
        <v>1001</v>
      </c>
      <c r="AH2" s="780" t="s">
        <v>1000</v>
      </c>
      <c r="AI2" s="780" t="s">
        <v>999</v>
      </c>
      <c r="AJ2" s="780" t="s">
        <v>998</v>
      </c>
      <c r="AK2" s="780" t="s">
        <v>997</v>
      </c>
    </row>
    <row r="3" spans="1:147">
      <c r="A3" s="781">
        <v>835</v>
      </c>
      <c r="B3" s="372" t="s">
        <v>530</v>
      </c>
      <c r="C3" s="15" t="s">
        <v>77</v>
      </c>
      <c r="D3" s="15" t="s">
        <v>120</v>
      </c>
      <c r="E3" s="15">
        <v>35160</v>
      </c>
      <c r="F3" s="15" t="s">
        <v>72</v>
      </c>
      <c r="G3" s="15">
        <v>5202</v>
      </c>
      <c r="H3" s="15">
        <v>426.4</v>
      </c>
      <c r="I3" s="15"/>
      <c r="J3" s="15"/>
      <c r="K3" s="15"/>
      <c r="L3" s="782" t="s">
        <v>531</v>
      </c>
      <c r="M3" s="372" t="s">
        <v>530</v>
      </c>
      <c r="N3" s="783">
        <v>1.1173066</v>
      </c>
      <c r="O3" s="783">
        <v>6.3494558000000003</v>
      </c>
      <c r="P3" s="783">
        <v>4.4388816000000002</v>
      </c>
      <c r="Q3" s="783">
        <v>0.99324100000000004</v>
      </c>
      <c r="R3" s="783">
        <v>0.72269139999999987</v>
      </c>
      <c r="S3" s="783">
        <v>1.0468914000000002</v>
      </c>
      <c r="T3" s="784">
        <v>0.90017960000000008</v>
      </c>
      <c r="U3" s="784">
        <v>3.177915</v>
      </c>
      <c r="V3" s="784">
        <v>2.8722213999999999</v>
      </c>
      <c r="W3" s="784">
        <v>1.5617112</v>
      </c>
      <c r="X3" s="784">
        <v>0.3779844</v>
      </c>
      <c r="Y3" s="784">
        <v>0.55324780000000007</v>
      </c>
      <c r="Z3" s="572">
        <v>0.43507941534053285</v>
      </c>
      <c r="AA3" s="572">
        <v>1.8003115240992709</v>
      </c>
      <c r="AB3" s="572">
        <v>2.418942917834805</v>
      </c>
      <c r="AC3" s="572">
        <v>0.5267841145456077</v>
      </c>
      <c r="AD3" s="572">
        <v>0.17582176922372278</v>
      </c>
      <c r="AE3" s="572">
        <v>0.12867080387313931</v>
      </c>
      <c r="AF3" s="312">
        <v>0.57342151791117846</v>
      </c>
      <c r="AG3" s="312">
        <v>1.3101907507072394</v>
      </c>
      <c r="AH3" s="312">
        <v>1.2292332501066099</v>
      </c>
      <c r="AI3" s="312">
        <v>0.53517745787088233</v>
      </c>
      <c r="AJ3" s="312">
        <v>0.11068329465940201</v>
      </c>
      <c r="AK3" s="785">
        <v>0.13181381633630063</v>
      </c>
    </row>
    <row r="4" spans="1:147">
      <c r="A4" s="781">
        <v>833</v>
      </c>
      <c r="B4" s="372" t="s">
        <v>171</v>
      </c>
      <c r="C4" s="15" t="s">
        <v>77</v>
      </c>
      <c r="D4" s="15" t="s">
        <v>120</v>
      </c>
      <c r="E4" s="15">
        <v>22189</v>
      </c>
      <c r="F4" s="15" t="s">
        <v>72</v>
      </c>
      <c r="G4" s="15">
        <v>5179</v>
      </c>
      <c r="H4" s="15">
        <v>400.4</v>
      </c>
      <c r="I4" s="15" t="s">
        <v>172</v>
      </c>
      <c r="J4" s="15">
        <v>461</v>
      </c>
      <c r="K4" s="15"/>
      <c r="L4" s="15"/>
      <c r="M4" s="372" t="s">
        <v>171</v>
      </c>
      <c r="N4" s="783">
        <v>0.94158599999999981</v>
      </c>
      <c r="O4" s="783">
        <v>5.6678557999999999</v>
      </c>
      <c r="P4" s="783">
        <v>3.8222732000000001</v>
      </c>
      <c r="Q4" s="783">
        <v>0.93356480000000008</v>
      </c>
      <c r="R4" s="783">
        <v>0.71643220000000007</v>
      </c>
      <c r="S4" s="783">
        <v>1.0410748000000001</v>
      </c>
      <c r="T4" s="784">
        <v>1.6242598000000001</v>
      </c>
      <c r="U4" s="784">
        <v>4.0329390000000007</v>
      </c>
      <c r="V4" s="784">
        <v>3.9536178</v>
      </c>
      <c r="W4" s="784">
        <v>1.9724974</v>
      </c>
      <c r="X4" s="784">
        <v>0.44993840000000002</v>
      </c>
      <c r="Y4" s="784">
        <v>0.92584619999999995</v>
      </c>
      <c r="Z4" s="572">
        <v>0.32466157025847708</v>
      </c>
      <c r="AA4" s="572">
        <v>1.4370171143178991</v>
      </c>
      <c r="AB4" s="572">
        <v>2.1306252951362756</v>
      </c>
      <c r="AC4" s="572">
        <v>0.49965731811896841</v>
      </c>
      <c r="AD4" s="572">
        <v>0.24071666810223175</v>
      </c>
      <c r="AE4" s="572">
        <v>0.19881196151323466</v>
      </c>
      <c r="AF4" s="312">
        <v>1.0671615870158275</v>
      </c>
      <c r="AG4" s="312">
        <v>1.3442695866411243</v>
      </c>
      <c r="AH4" s="312">
        <v>1.7955132965621392</v>
      </c>
      <c r="AI4" s="312">
        <v>0.56799692248027178</v>
      </c>
      <c r="AJ4" s="312">
        <v>7.9391216744423315E-2</v>
      </c>
      <c r="AK4" s="785">
        <v>0.25202052163234634</v>
      </c>
    </row>
    <row r="5" spans="1:147">
      <c r="A5" s="781">
        <v>831</v>
      </c>
      <c r="B5" s="372" t="s">
        <v>173</v>
      </c>
      <c r="C5" s="15" t="s">
        <v>77</v>
      </c>
      <c r="D5" s="15" t="s">
        <v>120</v>
      </c>
      <c r="E5" s="15">
        <v>33952</v>
      </c>
      <c r="F5" s="15" t="s">
        <v>72</v>
      </c>
      <c r="G5" s="15">
        <v>5113</v>
      </c>
      <c r="H5" s="15">
        <v>372.4</v>
      </c>
      <c r="I5" s="15" t="s">
        <v>174</v>
      </c>
      <c r="J5" s="15">
        <v>6426854</v>
      </c>
      <c r="K5" s="15"/>
      <c r="L5" s="15"/>
      <c r="M5" s="372" t="s">
        <v>173</v>
      </c>
      <c r="N5" s="783">
        <v>0.63678900000000005</v>
      </c>
      <c r="O5" s="783">
        <v>3.0827839999999997</v>
      </c>
      <c r="P5" s="783">
        <v>2.2704949999999999</v>
      </c>
      <c r="Q5" s="783">
        <v>0.53320499999999993</v>
      </c>
      <c r="R5" s="783">
        <v>0.51197619999999999</v>
      </c>
      <c r="S5" s="783">
        <v>0.69819460000000011</v>
      </c>
      <c r="T5" s="784">
        <v>1.355923</v>
      </c>
      <c r="U5" s="784">
        <v>1.9541083999999997</v>
      </c>
      <c r="V5" s="784">
        <v>2.0457199999999998</v>
      </c>
      <c r="W5" s="784">
        <v>1.5377266000000001</v>
      </c>
      <c r="X5" s="784">
        <v>0.4403456</v>
      </c>
      <c r="Y5" s="784">
        <v>0.6037494000000001</v>
      </c>
      <c r="Z5" s="572">
        <v>0.17666398332059643</v>
      </c>
      <c r="AA5" s="572">
        <v>0.85392362086611684</v>
      </c>
      <c r="AB5" s="572">
        <v>0.90170824422903006</v>
      </c>
      <c r="AC5" s="572">
        <v>0.14798453158421659</v>
      </c>
      <c r="AD5" s="572">
        <v>0.13546165651593076</v>
      </c>
      <c r="AE5" s="572">
        <v>0.14687458499502207</v>
      </c>
      <c r="AF5" s="312">
        <v>0.6943208830925367</v>
      </c>
      <c r="AG5" s="312">
        <v>0.51604163808500958</v>
      </c>
      <c r="AH5" s="312">
        <v>0.81643037928607243</v>
      </c>
      <c r="AI5" s="312">
        <v>0.40840821371399955</v>
      </c>
      <c r="AJ5" s="312">
        <v>0.11217877236384792</v>
      </c>
      <c r="AK5" s="785">
        <v>0.16938135584963299</v>
      </c>
    </row>
    <row r="6" spans="1:147">
      <c r="A6" s="781">
        <v>813</v>
      </c>
      <c r="B6" s="372" t="s">
        <v>84</v>
      </c>
      <c r="C6" s="15" t="s">
        <v>77</v>
      </c>
      <c r="D6" s="15" t="s">
        <v>86</v>
      </c>
      <c r="E6" s="15">
        <v>34406</v>
      </c>
      <c r="F6" s="15" t="s">
        <v>72</v>
      </c>
      <c r="G6" s="15">
        <v>2584</v>
      </c>
      <c r="H6" s="15">
        <v>246.2</v>
      </c>
      <c r="I6" s="15"/>
      <c r="J6" s="15">
        <v>6426903</v>
      </c>
      <c r="K6" s="15"/>
      <c r="L6" s="782" t="s">
        <v>85</v>
      </c>
      <c r="M6" s="372" t="s">
        <v>84</v>
      </c>
      <c r="N6" s="783">
        <v>1.1510393999999999</v>
      </c>
      <c r="O6" s="783">
        <v>0.88600899999999994</v>
      </c>
      <c r="P6" s="783">
        <v>0.95036179999999992</v>
      </c>
      <c r="Q6" s="783">
        <v>0.9957526000000001</v>
      </c>
      <c r="R6" s="783">
        <v>1.3512642000000001</v>
      </c>
      <c r="S6" s="783">
        <v>1.241751</v>
      </c>
      <c r="T6" s="784">
        <v>0.67772399999999999</v>
      </c>
      <c r="U6" s="784">
        <v>0.68182140000000002</v>
      </c>
      <c r="V6" s="784">
        <v>0.67772399999999999</v>
      </c>
      <c r="W6" s="784">
        <v>0.8100522</v>
      </c>
      <c r="X6" s="784">
        <v>0.73213299999999992</v>
      </c>
      <c r="Y6" s="784">
        <v>0.8150054000000001</v>
      </c>
      <c r="Z6" s="572">
        <v>0.20192551649199783</v>
      </c>
      <c r="AA6" s="572">
        <v>0.10888921669660422</v>
      </c>
      <c r="AB6" s="572">
        <v>9.3804234378518481E-2</v>
      </c>
      <c r="AC6" s="572">
        <v>0.3000147726295489</v>
      </c>
      <c r="AD6" s="572">
        <v>0.22391556837531396</v>
      </c>
      <c r="AE6" s="572">
        <v>0.34691354814751757</v>
      </c>
      <c r="AF6" s="312">
        <v>0</v>
      </c>
      <c r="AG6" s="312">
        <v>4.0974000000000062E-3</v>
      </c>
      <c r="AH6" s="312">
        <v>0</v>
      </c>
      <c r="AI6" s="312">
        <v>7.326001196587402E-2</v>
      </c>
      <c r="AJ6" s="312">
        <v>5.4409000000000117E-2</v>
      </c>
      <c r="AK6" s="785">
        <v>0.13728139999999997</v>
      </c>
    </row>
    <row r="7" spans="1:147">
      <c r="A7" s="781">
        <v>811</v>
      </c>
      <c r="B7" s="372" t="s">
        <v>910</v>
      </c>
      <c r="C7" s="827" t="s">
        <v>77</v>
      </c>
      <c r="D7" s="15" t="s">
        <v>82</v>
      </c>
      <c r="E7" s="15">
        <v>32412</v>
      </c>
      <c r="F7" s="15" t="s">
        <v>72</v>
      </c>
      <c r="G7" s="15">
        <v>2007</v>
      </c>
      <c r="H7" s="15">
        <v>232.2</v>
      </c>
      <c r="I7" s="15" t="s">
        <v>911</v>
      </c>
      <c r="J7" s="15">
        <v>213144</v>
      </c>
      <c r="K7" s="15"/>
      <c r="L7" s="15"/>
      <c r="M7" s="372" t="s">
        <v>910</v>
      </c>
      <c r="N7" s="783">
        <v>1.8697235999999999</v>
      </c>
      <c r="O7" s="783">
        <v>1.5562474000000002</v>
      </c>
      <c r="P7" s="783">
        <v>1.3533096</v>
      </c>
      <c r="Q7" s="783">
        <v>1.4425136000000003</v>
      </c>
      <c r="R7" s="783">
        <v>1.3087621999999999</v>
      </c>
      <c r="S7" s="783">
        <v>1.9019059999999999</v>
      </c>
      <c r="T7" s="784">
        <v>0.87115539999999991</v>
      </c>
      <c r="U7" s="784">
        <v>0.78684399999999999</v>
      </c>
      <c r="V7" s="784">
        <v>0.9838804000000001</v>
      </c>
      <c r="W7" s="784">
        <v>0.91516219999999993</v>
      </c>
      <c r="X7" s="784">
        <v>0.44191380000000002</v>
      </c>
      <c r="Y7" s="784">
        <v>0.74420439999999999</v>
      </c>
      <c r="Z7" s="572">
        <v>0.16810361812186045</v>
      </c>
      <c r="AA7" s="572">
        <v>0.21346520797183774</v>
      </c>
      <c r="AB7" s="572">
        <v>0.19394956044358536</v>
      </c>
      <c r="AC7" s="572">
        <v>0.32557484492042676</v>
      </c>
      <c r="AD7" s="572">
        <v>0.11966822409119332</v>
      </c>
      <c r="AE7" s="572">
        <v>0.39642454435655217</v>
      </c>
      <c r="AF7" s="312">
        <v>8.9630136283841533E-2</v>
      </c>
      <c r="AG7" s="312">
        <v>7.1194699947397813E-2</v>
      </c>
      <c r="AH7" s="312">
        <v>0.1316420487680891</v>
      </c>
      <c r="AI7" s="312">
        <v>0.24435682853634352</v>
      </c>
      <c r="AJ7" s="312">
        <v>8.3556467945575516E-2</v>
      </c>
      <c r="AK7" s="785">
        <v>0.13245956088957866</v>
      </c>
    </row>
    <row r="8" spans="1:147" ht="16" thickBot="1">
      <c r="A8" s="786">
        <v>822</v>
      </c>
      <c r="B8" s="787" t="s">
        <v>876</v>
      </c>
      <c r="C8" s="828" t="s">
        <v>77</v>
      </c>
      <c r="D8" s="789" t="s">
        <v>120</v>
      </c>
      <c r="E8" s="789">
        <v>32198</v>
      </c>
      <c r="F8" s="789" t="s">
        <v>72</v>
      </c>
      <c r="G8" s="789">
        <v>1203</v>
      </c>
      <c r="H8" s="789">
        <v>204.2</v>
      </c>
      <c r="I8" s="789" t="s">
        <v>879</v>
      </c>
      <c r="J8" s="789">
        <v>7045767</v>
      </c>
      <c r="K8" s="790" t="s">
        <v>878</v>
      </c>
      <c r="L8" s="790" t="s">
        <v>877</v>
      </c>
      <c r="M8" s="787" t="s">
        <v>876</v>
      </c>
      <c r="N8" s="791">
        <v>1.4126452</v>
      </c>
      <c r="O8" s="791">
        <v>1.3017239999999999</v>
      </c>
      <c r="P8" s="791">
        <v>1.9565407999999997</v>
      </c>
      <c r="Q8" s="791">
        <v>2.0007430000000004</v>
      </c>
      <c r="R8" s="791">
        <v>2.1900702000000001</v>
      </c>
      <c r="S8" s="791">
        <v>1.8798231999999999</v>
      </c>
      <c r="T8" s="792">
        <v>0.75416340000000004</v>
      </c>
      <c r="U8" s="792">
        <v>0.73204619999999987</v>
      </c>
      <c r="V8" s="792">
        <v>0.96505979999999991</v>
      </c>
      <c r="W8" s="792">
        <v>0.85190820000000012</v>
      </c>
      <c r="X8" s="792">
        <v>0.76179599999999992</v>
      </c>
      <c r="Y8" s="792">
        <v>0.72687740000000012</v>
      </c>
      <c r="Z8" s="793">
        <v>0.21979398071566911</v>
      </c>
      <c r="AA8" s="793">
        <v>0.32960080770486605</v>
      </c>
      <c r="AB8" s="793">
        <v>0.46299479626540102</v>
      </c>
      <c r="AC8" s="793">
        <v>0.66733521527887296</v>
      </c>
      <c r="AD8" s="793">
        <v>0.35847907746497498</v>
      </c>
      <c r="AE8" s="793">
        <v>0.49184392263546384</v>
      </c>
      <c r="AF8" s="759">
        <v>0.1896939056993133</v>
      </c>
      <c r="AG8" s="759">
        <v>0.12990094057219148</v>
      </c>
      <c r="AH8" s="759">
        <v>0.25521506113538839</v>
      </c>
      <c r="AI8" s="759">
        <v>0.19751462915171619</v>
      </c>
      <c r="AJ8" s="759">
        <v>7.6279070971663199E-2</v>
      </c>
      <c r="AK8" s="794">
        <v>0.1652515242119115</v>
      </c>
    </row>
    <row r="10" spans="1:147" ht="16" thickBot="1">
      <c r="B10" s="94" t="s">
        <v>1139</v>
      </c>
      <c r="C10" s="94" t="s">
        <v>1185</v>
      </c>
      <c r="G10" s="94" t="s">
        <v>1182</v>
      </c>
      <c r="H10" s="9" t="s">
        <v>1711</v>
      </c>
      <c r="O10" s="94" t="s">
        <v>1203</v>
      </c>
      <c r="P10" s="9" t="s">
        <v>1710</v>
      </c>
      <c r="BG10" s="94" t="s">
        <v>1209</v>
      </c>
      <c r="BH10" s="9" t="s">
        <v>1705</v>
      </c>
    </row>
    <row r="11" spans="1:147" ht="16.5" thickTop="1" thickBot="1">
      <c r="B11" s="97"/>
      <c r="C11" s="98"/>
      <c r="D11" s="99" t="s">
        <v>1117</v>
      </c>
      <c r="G11" s="126"/>
      <c r="H11" s="127"/>
      <c r="I11" s="127" t="s">
        <v>1183</v>
      </c>
      <c r="J11" s="128"/>
      <c r="K11" s="127"/>
      <c r="L11" s="127"/>
      <c r="M11" s="129"/>
      <c r="O11" s="229"/>
      <c r="P11" s="230">
        <v>41144</v>
      </c>
      <c r="Q11" s="168"/>
      <c r="R11" s="168"/>
      <c r="S11" s="168"/>
      <c r="T11" s="168"/>
      <c r="U11" s="208"/>
      <c r="V11" s="208"/>
      <c r="W11" s="208"/>
      <c r="X11" s="208"/>
      <c r="Y11" s="231"/>
      <c r="Z11" s="208"/>
      <c r="AA11" s="208"/>
      <c r="AB11" s="208"/>
      <c r="AC11" s="208"/>
      <c r="AD11" s="208"/>
      <c r="AE11" s="208"/>
      <c r="AF11" s="208"/>
      <c r="AG11" s="208"/>
      <c r="AH11" s="231"/>
      <c r="AI11" s="208"/>
      <c r="AJ11" s="208"/>
      <c r="AK11" s="208"/>
      <c r="AL11" s="208"/>
      <c r="AM11" s="208"/>
      <c r="AN11" s="208"/>
      <c r="AO11" s="208"/>
      <c r="AP11" s="208"/>
      <c r="AQ11" s="231"/>
      <c r="AR11" s="208"/>
      <c r="AS11" s="208"/>
      <c r="AT11" s="208"/>
      <c r="AU11" s="208"/>
      <c r="AV11" s="208"/>
      <c r="AW11" s="208"/>
      <c r="AX11" s="208"/>
      <c r="AY11" s="208"/>
      <c r="AZ11" s="231"/>
      <c r="BA11" s="208"/>
      <c r="BB11" s="208"/>
      <c r="BC11" s="208"/>
      <c r="BD11" s="208"/>
      <c r="BE11" s="170"/>
      <c r="BG11" s="627" t="s">
        <v>1694</v>
      </c>
      <c r="BH11" s="628">
        <v>1</v>
      </c>
      <c r="BI11" s="628">
        <v>1</v>
      </c>
      <c r="BJ11" s="628">
        <v>2</v>
      </c>
      <c r="BK11" s="628">
        <v>3</v>
      </c>
      <c r="BL11" s="628">
        <v>4</v>
      </c>
      <c r="BM11" s="628">
        <v>5</v>
      </c>
      <c r="BN11" s="628">
        <v>6</v>
      </c>
      <c r="BO11" s="628">
        <v>7</v>
      </c>
      <c r="BP11" s="628">
        <v>8</v>
      </c>
      <c r="BQ11" s="628">
        <v>9</v>
      </c>
      <c r="BR11" s="628">
        <v>10</v>
      </c>
      <c r="BS11" s="628">
        <v>11</v>
      </c>
      <c r="BT11" s="628">
        <v>12</v>
      </c>
      <c r="BU11" s="628">
        <v>13</v>
      </c>
      <c r="BV11" s="628">
        <v>14</v>
      </c>
      <c r="BW11" s="628">
        <v>15</v>
      </c>
      <c r="BX11" s="628">
        <v>16</v>
      </c>
      <c r="BY11" s="628">
        <v>17</v>
      </c>
      <c r="BZ11" s="628">
        <v>18</v>
      </c>
      <c r="CA11" s="628">
        <v>19</v>
      </c>
      <c r="CB11" s="628">
        <v>20</v>
      </c>
      <c r="CC11" s="628">
        <v>21</v>
      </c>
      <c r="CD11" s="628" t="s">
        <v>1695</v>
      </c>
      <c r="CE11" s="628" t="s">
        <v>1696</v>
      </c>
      <c r="CF11" s="628" t="s">
        <v>1697</v>
      </c>
      <c r="CG11" s="629" t="s">
        <v>1698</v>
      </c>
      <c r="CH11" s="629">
        <v>1</v>
      </c>
      <c r="CI11" s="629">
        <v>2</v>
      </c>
      <c r="CJ11" s="629">
        <v>3</v>
      </c>
      <c r="CK11" s="629">
        <v>4</v>
      </c>
      <c r="CL11" s="629">
        <v>5</v>
      </c>
      <c r="CM11" s="629">
        <v>6</v>
      </c>
      <c r="CN11" s="629">
        <v>7</v>
      </c>
      <c r="CO11" s="629">
        <v>8</v>
      </c>
      <c r="CP11" s="629">
        <v>9</v>
      </c>
      <c r="CQ11" s="629">
        <v>10</v>
      </c>
      <c r="CR11" s="629">
        <v>11</v>
      </c>
      <c r="CS11" s="629">
        <v>12</v>
      </c>
      <c r="CT11" s="629">
        <v>13</v>
      </c>
      <c r="CU11" s="629">
        <v>14</v>
      </c>
      <c r="CV11" s="629">
        <v>15</v>
      </c>
      <c r="CW11" s="629">
        <v>16</v>
      </c>
      <c r="CX11" s="629">
        <v>17</v>
      </c>
      <c r="CY11" s="629">
        <v>18</v>
      </c>
      <c r="CZ11" s="629">
        <v>19</v>
      </c>
      <c r="DA11" s="629">
        <v>20</v>
      </c>
      <c r="DB11" s="629">
        <v>21</v>
      </c>
      <c r="DC11" s="629">
        <v>22</v>
      </c>
      <c r="DD11" s="629">
        <v>23</v>
      </c>
      <c r="DE11" s="629">
        <v>24</v>
      </c>
      <c r="DF11" s="629" t="s">
        <v>1699</v>
      </c>
      <c r="DG11" s="629" t="s">
        <v>1700</v>
      </c>
      <c r="DH11" s="630" t="s">
        <v>1497</v>
      </c>
    </row>
    <row r="12" spans="1:147">
      <c r="B12" s="100" t="s">
        <v>1109</v>
      </c>
      <c r="C12" s="101" t="s">
        <v>1127</v>
      </c>
      <c r="D12" s="102" t="s">
        <v>1184</v>
      </c>
      <c r="G12" s="130" t="s">
        <v>1140</v>
      </c>
      <c r="H12" s="131" t="s">
        <v>1110</v>
      </c>
      <c r="I12" s="132" t="s">
        <v>1141</v>
      </c>
      <c r="J12" s="133" t="s">
        <v>1142</v>
      </c>
      <c r="K12" s="134"/>
      <c r="L12" s="133" t="s">
        <v>1019</v>
      </c>
      <c r="M12" s="135" t="s">
        <v>1143</v>
      </c>
      <c r="O12" s="232"/>
      <c r="P12" s="195" t="s">
        <v>1194</v>
      </c>
      <c r="Q12" s="168"/>
      <c r="R12" s="168"/>
      <c r="S12" s="169" t="s">
        <v>1186</v>
      </c>
      <c r="T12" s="170"/>
      <c r="U12" s="10"/>
      <c r="V12" s="195" t="s">
        <v>1195</v>
      </c>
      <c r="W12" s="168"/>
      <c r="X12" s="168"/>
      <c r="Y12" s="219" t="s">
        <v>1191</v>
      </c>
      <c r="Z12" s="168"/>
      <c r="AA12" s="168"/>
      <c r="AB12" s="187" t="s">
        <v>1193</v>
      </c>
      <c r="AC12" s="188" t="s">
        <v>1032</v>
      </c>
      <c r="AD12" s="163"/>
      <c r="AE12" s="195" t="s">
        <v>1197</v>
      </c>
      <c r="AF12" s="196"/>
      <c r="AG12" s="196"/>
      <c r="AH12" s="219" t="s">
        <v>1191</v>
      </c>
      <c r="AI12" s="196"/>
      <c r="AJ12" s="168"/>
      <c r="AK12" s="187" t="s">
        <v>1193</v>
      </c>
      <c r="AL12" s="188" t="s">
        <v>1032</v>
      </c>
      <c r="AM12" s="10"/>
      <c r="AN12" s="195" t="s">
        <v>1200</v>
      </c>
      <c r="AO12" s="208"/>
      <c r="AP12" s="208"/>
      <c r="AQ12" s="219" t="s">
        <v>1191</v>
      </c>
      <c r="AR12" s="208"/>
      <c r="AS12" s="168"/>
      <c r="AT12" s="187" t="s">
        <v>1193</v>
      </c>
      <c r="AU12" s="188" t="s">
        <v>1032</v>
      </c>
      <c r="AV12" s="10"/>
      <c r="AW12" s="195" t="s">
        <v>1202</v>
      </c>
      <c r="AX12" s="208"/>
      <c r="AY12" s="208"/>
      <c r="AZ12" s="219" t="s">
        <v>1191</v>
      </c>
      <c r="BA12" s="208"/>
      <c r="BB12" s="168"/>
      <c r="BC12" s="187" t="s">
        <v>1193</v>
      </c>
      <c r="BD12" s="188" t="s">
        <v>1032</v>
      </c>
      <c r="BE12" s="173"/>
      <c r="BG12" s="631"/>
      <c r="BH12" s="632" t="s">
        <v>1690</v>
      </c>
      <c r="BI12" s="632" t="s">
        <v>1701</v>
      </c>
      <c r="BJ12" s="632" t="s">
        <v>1701</v>
      </c>
      <c r="BK12" s="632" t="s">
        <v>1701</v>
      </c>
      <c r="BL12" s="632" t="s">
        <v>1701</v>
      </c>
      <c r="BM12" s="632" t="s">
        <v>1701</v>
      </c>
      <c r="BN12" s="632" t="s">
        <v>1701</v>
      </c>
      <c r="BO12" s="632" t="s">
        <v>1701</v>
      </c>
      <c r="BP12" s="632" t="s">
        <v>1701</v>
      </c>
      <c r="BQ12" s="632" t="s">
        <v>1701</v>
      </c>
      <c r="BR12" s="632" t="s">
        <v>1701</v>
      </c>
      <c r="BS12" s="632" t="s">
        <v>1701</v>
      </c>
      <c r="BT12" s="632" t="s">
        <v>1701</v>
      </c>
      <c r="BU12" s="632" t="s">
        <v>1701</v>
      </c>
      <c r="BV12" s="632" t="s">
        <v>1701</v>
      </c>
      <c r="BW12" s="632" t="s">
        <v>1701</v>
      </c>
      <c r="BX12" s="632" t="s">
        <v>1701</v>
      </c>
      <c r="BY12" s="632" t="s">
        <v>1701</v>
      </c>
      <c r="BZ12" s="632" t="s">
        <v>1701</v>
      </c>
      <c r="CA12" s="632" t="s">
        <v>1701</v>
      </c>
      <c r="CB12" s="632" t="s">
        <v>1701</v>
      </c>
      <c r="CC12" s="632" t="s">
        <v>1701</v>
      </c>
      <c r="CD12" s="633" t="s">
        <v>1702</v>
      </c>
      <c r="CE12" s="633" t="s">
        <v>1703</v>
      </c>
      <c r="CF12" s="633" t="s">
        <v>1026</v>
      </c>
      <c r="CG12" s="632" t="s">
        <v>1690</v>
      </c>
      <c r="CH12" s="632" t="s">
        <v>1701</v>
      </c>
      <c r="CI12" s="632" t="s">
        <v>1701</v>
      </c>
      <c r="CJ12" s="632" t="s">
        <v>1701</v>
      </c>
      <c r="CK12" s="632" t="s">
        <v>1701</v>
      </c>
      <c r="CL12" s="632" t="s">
        <v>1701</v>
      </c>
      <c r="CM12" s="632" t="s">
        <v>1701</v>
      </c>
      <c r="CN12" s="632" t="s">
        <v>1701</v>
      </c>
      <c r="CO12" s="632" t="s">
        <v>1701</v>
      </c>
      <c r="CP12" s="632" t="s">
        <v>1701</v>
      </c>
      <c r="CQ12" s="632" t="s">
        <v>1701</v>
      </c>
      <c r="CR12" s="632" t="s">
        <v>1701</v>
      </c>
      <c r="CS12" s="632" t="s">
        <v>1701</v>
      </c>
      <c r="CT12" s="632" t="s">
        <v>1701</v>
      </c>
      <c r="CU12" s="632" t="s">
        <v>1701</v>
      </c>
      <c r="CV12" s="632" t="s">
        <v>1701</v>
      </c>
      <c r="CW12" s="632" t="s">
        <v>1701</v>
      </c>
      <c r="CX12" s="632" t="s">
        <v>1701</v>
      </c>
      <c r="CY12" s="632" t="s">
        <v>1701</v>
      </c>
      <c r="CZ12" s="632" t="s">
        <v>1701</v>
      </c>
      <c r="DA12" s="632" t="s">
        <v>1701</v>
      </c>
      <c r="DB12" s="632" t="s">
        <v>1701</v>
      </c>
      <c r="DC12" s="632" t="s">
        <v>1701</v>
      </c>
      <c r="DD12" s="632" t="s">
        <v>1701</v>
      </c>
      <c r="DE12" s="632" t="s">
        <v>1701</v>
      </c>
      <c r="DF12" s="634" t="s">
        <v>1704</v>
      </c>
      <c r="DG12" s="634" t="s">
        <v>1703</v>
      </c>
      <c r="DH12" s="635" t="s">
        <v>1026</v>
      </c>
      <c r="EN12" s="237"/>
      <c r="EO12" s="237"/>
      <c r="EP12" s="237"/>
      <c r="EQ12" s="237"/>
    </row>
    <row r="13" spans="1:147">
      <c r="B13" s="103" t="s">
        <v>1128</v>
      </c>
      <c r="C13" s="104" t="s">
        <v>1189</v>
      </c>
      <c r="D13" s="105">
        <v>2832.7359776693602</v>
      </c>
      <c r="G13" s="136" t="s">
        <v>1058</v>
      </c>
      <c r="H13" s="137" t="s">
        <v>1144</v>
      </c>
      <c r="I13" s="132" t="s">
        <v>1145</v>
      </c>
      <c r="J13" s="138">
        <v>945.56009054740014</v>
      </c>
      <c r="K13" s="139" t="s">
        <v>1025</v>
      </c>
      <c r="L13" s="123">
        <f>AVERAGE(J14,J16,J18,J20,J22,J24,J26,J28,J30,J32,J34,J36,J38,J40,J42,J44,J46,J48)</f>
        <v>463.62111329688884</v>
      </c>
      <c r="M13" s="140">
        <f>AVERAGE(J13,J15,J17,J19,J21,J23,J25,J27,J29,J31,J33,J35,J37,J39,J41,J43,J45,J47)</f>
        <v>433.07097055928557</v>
      </c>
      <c r="O13" s="232"/>
      <c r="P13" s="171"/>
      <c r="Q13" s="166" t="s">
        <v>1109</v>
      </c>
      <c r="R13" s="172" t="s">
        <v>1187</v>
      </c>
      <c r="S13" s="163" t="s">
        <v>1187</v>
      </c>
      <c r="T13" s="173"/>
      <c r="U13" s="10"/>
      <c r="V13" s="171" t="s">
        <v>1127</v>
      </c>
      <c r="W13" s="163" t="s">
        <v>1109</v>
      </c>
      <c r="X13" s="165" t="s">
        <v>1192</v>
      </c>
      <c r="Y13" s="225" t="s">
        <v>1192</v>
      </c>
      <c r="Z13" s="158"/>
      <c r="AA13" s="163" t="s">
        <v>1019</v>
      </c>
      <c r="AB13" s="123">
        <f>AVERAGE(X32:X49)</f>
        <v>0.71429908316315038</v>
      </c>
      <c r="AC13" s="179">
        <f>STDEV(X32:X49)/18^0.5</f>
        <v>3.0217468439603143E-2</v>
      </c>
      <c r="AD13" s="163"/>
      <c r="AE13" s="171" t="s">
        <v>1127</v>
      </c>
      <c r="AF13" s="163" t="s">
        <v>1109</v>
      </c>
      <c r="AG13" s="197" t="s">
        <v>1196</v>
      </c>
      <c r="AH13" s="224" t="s">
        <v>1196</v>
      </c>
      <c r="AI13" s="198"/>
      <c r="AJ13" s="163" t="s">
        <v>1019</v>
      </c>
      <c r="AK13" s="123">
        <f>AVERAGE(AG32:AG49)</f>
        <v>0.28822222222222227</v>
      </c>
      <c r="AL13" s="179">
        <f>STDEV(AG32:AG49)/18^0.5</f>
        <v>1.6667952020152754E-2</v>
      </c>
      <c r="AM13" s="10"/>
      <c r="AN13" s="171" t="s">
        <v>1127</v>
      </c>
      <c r="AO13" s="163" t="s">
        <v>1109</v>
      </c>
      <c r="AP13" s="209" t="s">
        <v>1198</v>
      </c>
      <c r="AQ13" s="220" t="s">
        <v>1198</v>
      </c>
      <c r="AR13" s="10"/>
      <c r="AS13" s="163" t="s">
        <v>1019</v>
      </c>
      <c r="AT13" s="123">
        <f>AVERAGE(AP32:AP49)</f>
        <v>0.47776088015177265</v>
      </c>
      <c r="AU13" s="179">
        <f>STDEV(AP32:AP49)/18^0.5</f>
        <v>1.5924204646243383E-2</v>
      </c>
      <c r="AV13" s="10"/>
      <c r="AW13" s="171" t="s">
        <v>1127</v>
      </c>
      <c r="AX13" s="163" t="s">
        <v>1109</v>
      </c>
      <c r="AY13" s="172" t="s">
        <v>1201</v>
      </c>
      <c r="AZ13" s="172" t="s">
        <v>1201</v>
      </c>
      <c r="BA13" s="10"/>
      <c r="BB13" s="163" t="s">
        <v>1019</v>
      </c>
      <c r="BC13" s="123">
        <f>AVERAGE(AY32:AY49)</f>
        <v>0.56722471183841539</v>
      </c>
      <c r="BD13" s="179">
        <f>STDEV(AY32:AY49)/18^0.5</f>
        <v>3.213153801411036E-2</v>
      </c>
      <c r="BE13" s="173"/>
      <c r="BG13" s="631"/>
      <c r="BH13" s="632">
        <v>1</v>
      </c>
      <c r="BI13" s="632">
        <v>1</v>
      </c>
      <c r="BJ13" s="632">
        <v>1</v>
      </c>
      <c r="BK13" s="632">
        <v>1</v>
      </c>
      <c r="BL13" s="632">
        <v>1</v>
      </c>
      <c r="BM13" s="632">
        <v>1</v>
      </c>
      <c r="BN13" s="632">
        <v>1</v>
      </c>
      <c r="BO13" s="632">
        <v>1</v>
      </c>
      <c r="BP13" s="632">
        <v>1</v>
      </c>
      <c r="BQ13" s="632">
        <v>1</v>
      </c>
      <c r="BR13" s="632">
        <v>1</v>
      </c>
      <c r="BS13" s="632">
        <v>1</v>
      </c>
      <c r="BT13" s="632">
        <v>1</v>
      </c>
      <c r="BU13" s="632">
        <v>1</v>
      </c>
      <c r="BV13" s="632">
        <v>1</v>
      </c>
      <c r="BW13" s="632">
        <v>1</v>
      </c>
      <c r="BX13" s="632">
        <v>1</v>
      </c>
      <c r="BY13" s="632">
        <v>1</v>
      </c>
      <c r="BZ13" s="632">
        <v>1</v>
      </c>
      <c r="CA13" s="632">
        <v>1</v>
      </c>
      <c r="CB13" s="632">
        <v>1</v>
      </c>
      <c r="CC13" s="632">
        <v>1</v>
      </c>
      <c r="CD13" s="633">
        <v>1</v>
      </c>
      <c r="CE13" s="633">
        <v>0</v>
      </c>
      <c r="CF13" s="633">
        <v>0</v>
      </c>
      <c r="CG13" s="632">
        <v>1</v>
      </c>
      <c r="CH13" s="632">
        <v>1</v>
      </c>
      <c r="CI13" s="632">
        <v>1</v>
      </c>
      <c r="CJ13" s="632">
        <v>1</v>
      </c>
      <c r="CK13" s="632">
        <v>1</v>
      </c>
      <c r="CL13" s="632">
        <v>1</v>
      </c>
      <c r="CM13" s="632">
        <v>1</v>
      </c>
      <c r="CN13" s="632">
        <v>1</v>
      </c>
      <c r="CO13" s="632">
        <v>1</v>
      </c>
      <c r="CP13" s="632">
        <v>1</v>
      </c>
      <c r="CQ13" s="632">
        <v>1</v>
      </c>
      <c r="CR13" s="632">
        <v>1</v>
      </c>
      <c r="CS13" s="632">
        <v>1</v>
      </c>
      <c r="CT13" s="632">
        <v>1</v>
      </c>
      <c r="CU13" s="632">
        <v>1</v>
      </c>
      <c r="CV13" s="632">
        <v>1</v>
      </c>
      <c r="CW13" s="632">
        <v>1</v>
      </c>
      <c r="CX13" s="632">
        <v>1</v>
      </c>
      <c r="CY13" s="632">
        <v>1</v>
      </c>
      <c r="CZ13" s="632">
        <v>1</v>
      </c>
      <c r="DA13" s="632">
        <v>1</v>
      </c>
      <c r="DB13" s="632">
        <v>1</v>
      </c>
      <c r="DC13" s="632">
        <v>1</v>
      </c>
      <c r="DD13" s="632">
        <v>1</v>
      </c>
      <c r="DE13" s="632">
        <v>1</v>
      </c>
      <c r="DF13" s="634">
        <v>1</v>
      </c>
      <c r="DG13" s="634">
        <v>0</v>
      </c>
      <c r="DH13" s="635">
        <v>0</v>
      </c>
      <c r="EN13" s="237"/>
      <c r="EO13" s="237"/>
      <c r="EP13" s="237"/>
      <c r="EQ13" s="237"/>
    </row>
    <row r="14" spans="1:147">
      <c r="B14" s="103" t="s">
        <v>1134</v>
      </c>
      <c r="C14" s="104" t="s">
        <v>1189</v>
      </c>
      <c r="D14" s="105">
        <v>2968.3918258807234</v>
      </c>
      <c r="G14" s="136" t="s">
        <v>1034</v>
      </c>
      <c r="H14" s="141" t="s">
        <v>1146</v>
      </c>
      <c r="I14" s="132" t="s">
        <v>1147</v>
      </c>
      <c r="J14" s="142">
        <v>398.04202818534594</v>
      </c>
      <c r="K14" s="139" t="s">
        <v>1026</v>
      </c>
      <c r="L14" s="123">
        <f>STDEV(J14,J16,J18,J20,J22,J24,J26,J28,J30,J32,J34,J36,J38,J40,J42,J44,J46,J48)/18^0.5</f>
        <v>50.500697037694394</v>
      </c>
      <c r="M14" s="140">
        <f>STDEV(J13,J15,J17,J19,J21,J23,J25,J27,J29,J31,J33,J35,J37,J39,J41,J43,J45,J47)/18^0.5</f>
        <v>64.449950361581514</v>
      </c>
      <c r="O14" s="232"/>
      <c r="P14" s="174" t="s">
        <v>1188</v>
      </c>
      <c r="Q14" s="163" t="s">
        <v>1145</v>
      </c>
      <c r="R14" s="175">
        <v>0.14746867338214223</v>
      </c>
      <c r="S14" s="133">
        <f>100*(R14/Q35)</f>
        <v>130.60462090143164</v>
      </c>
      <c r="T14" s="173"/>
      <c r="U14" s="10"/>
      <c r="V14" s="189" t="s">
        <v>1188</v>
      </c>
      <c r="W14" s="164" t="s">
        <v>1145</v>
      </c>
      <c r="X14" s="161">
        <v>0.65192206424433896</v>
      </c>
      <c r="Y14" s="226">
        <f>100*(X14/AB13)</f>
        <v>91.267380794808588</v>
      </c>
      <c r="Z14" s="158"/>
      <c r="AA14" s="158" t="s">
        <v>1020</v>
      </c>
      <c r="AB14" s="123">
        <f>AVERAGE(X14:X31)</f>
        <v>0.68478503507205835</v>
      </c>
      <c r="AC14" s="179">
        <f>STDEV(X14:X31)/18^0.5</f>
        <v>2.0925335333878112E-2</v>
      </c>
      <c r="AD14" s="10"/>
      <c r="AE14" s="189" t="s">
        <v>1188</v>
      </c>
      <c r="AF14" s="164" t="s">
        <v>1145</v>
      </c>
      <c r="AG14" s="203">
        <v>0.32500000000000001</v>
      </c>
      <c r="AH14" s="221">
        <f>100*(AG14/AK13)</f>
        <v>112.76021588280646</v>
      </c>
      <c r="AI14" s="198"/>
      <c r="AJ14" s="158" t="s">
        <v>1020</v>
      </c>
      <c r="AK14" s="123">
        <f>AVERAGE(AG14:AG31)</f>
        <v>0.25900000000000001</v>
      </c>
      <c r="AL14" s="179">
        <f>STDEV(AG14:AG31)/18^0.5</f>
        <v>1.1845961226748193E-2</v>
      </c>
      <c r="AM14" s="10"/>
      <c r="AN14" s="189" t="s">
        <v>1188</v>
      </c>
      <c r="AO14" s="164" t="s">
        <v>1145</v>
      </c>
      <c r="AP14" s="215">
        <v>0.35913638757240651</v>
      </c>
      <c r="AQ14" s="221">
        <f>100*(AP14/AT13)</f>
        <v>75.170739692692692</v>
      </c>
      <c r="AR14" s="10"/>
      <c r="AS14" s="158" t="s">
        <v>1020</v>
      </c>
      <c r="AT14" s="123">
        <f>AVERAGE(AP14:AP31)</f>
        <v>0.37521259505029009</v>
      </c>
      <c r="AU14" s="179">
        <f>STDEV(AP14:AP31)/18^0.5</f>
        <v>1.094979571373988E-2</v>
      </c>
      <c r="AV14" s="10"/>
      <c r="AW14" s="189" t="s">
        <v>1188</v>
      </c>
      <c r="AX14" s="164" t="s">
        <v>1145</v>
      </c>
      <c r="AY14" s="215">
        <v>0.31858873091100576</v>
      </c>
      <c r="AZ14" s="221">
        <f>100*(AY14/BC13)</f>
        <v>56.166229055577844</v>
      </c>
      <c r="BA14" s="10"/>
      <c r="BB14" s="158" t="s">
        <v>1020</v>
      </c>
      <c r="BC14" s="123">
        <f>AVERAGE(AY14:AY31)</f>
        <v>0.37125099109256371</v>
      </c>
      <c r="BD14" s="179">
        <f>STDEV(AY14:AY31)/18^0.5</f>
        <v>1.0695418591891926E-2</v>
      </c>
      <c r="BE14" s="173"/>
      <c r="BG14" s="631"/>
      <c r="BH14" s="632">
        <v>2</v>
      </c>
      <c r="BI14" s="632">
        <v>1.008206272</v>
      </c>
      <c r="BJ14" s="632">
        <v>1.0043176650000001</v>
      </c>
      <c r="BK14" s="632">
        <v>1.002834295</v>
      </c>
      <c r="BL14" s="632">
        <v>1.0056127429999999</v>
      </c>
      <c r="BM14" s="632">
        <v>1.0051820140000001</v>
      </c>
      <c r="BN14" s="632">
        <v>1.0060973689999999</v>
      </c>
      <c r="BO14" s="632">
        <v>1.006160398</v>
      </c>
      <c r="BP14" s="632">
        <v>1.003606338</v>
      </c>
      <c r="BQ14" s="632">
        <v>1.0062555559999999</v>
      </c>
      <c r="BR14" s="632">
        <v>1.0057721390000001</v>
      </c>
      <c r="BS14" s="632">
        <v>1.0059208989999999</v>
      </c>
      <c r="BT14" s="632">
        <v>1.0044029969999999</v>
      </c>
      <c r="BU14" s="632">
        <v>1.004961945</v>
      </c>
      <c r="BV14" s="632">
        <v>1.0067042900000001</v>
      </c>
      <c r="BW14" s="632">
        <v>1.005596468</v>
      </c>
      <c r="BX14" s="632">
        <v>1.007739476</v>
      </c>
      <c r="BY14" s="632">
        <v>1.006452374</v>
      </c>
      <c r="BZ14" s="632">
        <v>1.005711349</v>
      </c>
      <c r="CA14" s="632">
        <v>1.005711349</v>
      </c>
      <c r="CB14" s="632">
        <v>1.0043796149999999</v>
      </c>
      <c r="CC14" s="632">
        <v>1.0055291230000001</v>
      </c>
      <c r="CD14" s="633">
        <v>1.0055787940000001</v>
      </c>
      <c r="CE14" s="633">
        <v>1.2496499999999999E-3</v>
      </c>
      <c r="CF14" s="633">
        <v>2.7269600000000001E-4</v>
      </c>
      <c r="CG14" s="632">
        <v>2</v>
      </c>
      <c r="CH14" s="632">
        <v>0.99857605599999999</v>
      </c>
      <c r="CI14" s="632">
        <v>0.99881484099999995</v>
      </c>
      <c r="CJ14" s="632">
        <v>0.99910875899999996</v>
      </c>
      <c r="CK14" s="632">
        <v>0.95781512499999999</v>
      </c>
      <c r="CL14" s="632">
        <v>0.96200662299999995</v>
      </c>
      <c r="CM14" s="632">
        <v>0.95738478999999999</v>
      </c>
      <c r="CN14" s="632">
        <v>0.96856299800000001</v>
      </c>
      <c r="CO14" s="632">
        <v>0.97478221799999998</v>
      </c>
      <c r="CP14" s="632">
        <v>0.964835157</v>
      </c>
      <c r="CQ14" s="632">
        <v>0.957293638</v>
      </c>
      <c r="CR14" s="632">
        <v>0.98065150199999995</v>
      </c>
      <c r="CS14" s="632">
        <v>0.97144565900000002</v>
      </c>
      <c r="CT14" s="632">
        <v>0.985886398</v>
      </c>
      <c r="CU14" s="632">
        <v>1.0266639319999999</v>
      </c>
      <c r="CV14" s="632">
        <v>1.0288515650000001</v>
      </c>
      <c r="CW14" s="632">
        <v>1.018813776</v>
      </c>
      <c r="CX14" s="632">
        <v>1.0054802709999999</v>
      </c>
      <c r="CY14" s="632">
        <v>0.99809154899999997</v>
      </c>
      <c r="CZ14" s="632">
        <v>0.99754517700000001</v>
      </c>
      <c r="DA14" s="632">
        <v>1.0034929260000001</v>
      </c>
      <c r="DB14" s="632">
        <v>1.0025676590000001</v>
      </c>
      <c r="DC14" s="632">
        <v>0.95080679499999998</v>
      </c>
      <c r="DD14" s="632">
        <v>1.0293394410000001</v>
      </c>
      <c r="DE14" s="632">
        <v>1.021410165</v>
      </c>
      <c r="DF14" s="634">
        <v>0.99000945900000004</v>
      </c>
      <c r="DG14" s="634">
        <v>2.5035984000000001E-2</v>
      </c>
      <c r="DH14" s="635">
        <v>5.1104490000000004E-3</v>
      </c>
      <c r="EN14" s="237"/>
      <c r="EO14" s="237"/>
      <c r="EP14" s="237"/>
      <c r="EQ14" s="237"/>
    </row>
    <row r="15" spans="1:147">
      <c r="B15" s="103" t="s">
        <v>1135</v>
      </c>
      <c r="C15" s="104" t="s">
        <v>1189</v>
      </c>
      <c r="D15" s="105">
        <v>2159.3466567225141</v>
      </c>
      <c r="G15" s="143" t="s">
        <v>1062</v>
      </c>
      <c r="H15" s="141" t="s">
        <v>1144</v>
      </c>
      <c r="I15" s="132" t="s">
        <v>1148</v>
      </c>
      <c r="J15" s="142">
        <v>369.65645353137501</v>
      </c>
      <c r="K15" s="134"/>
      <c r="L15" s="134"/>
      <c r="M15" s="144"/>
      <c r="O15" s="232"/>
      <c r="P15" s="174" t="s">
        <v>1188</v>
      </c>
      <c r="Q15" s="163" t="s">
        <v>1158</v>
      </c>
      <c r="R15" s="175">
        <v>7.9248851067572609E-2</v>
      </c>
      <c r="S15" s="133">
        <f>100*(R15/Q35)</f>
        <v>70.186202351825784</v>
      </c>
      <c r="T15" s="173"/>
      <c r="U15" s="10"/>
      <c r="V15" s="174" t="s">
        <v>1188</v>
      </c>
      <c r="W15" s="163" t="s">
        <v>1158</v>
      </c>
      <c r="X15" s="162">
        <v>0.64979550102249484</v>
      </c>
      <c r="Y15" s="227">
        <f>100*(X15/AB13)</f>
        <v>90.969667515879678</v>
      </c>
      <c r="Z15" s="158"/>
      <c r="AA15" s="158"/>
      <c r="AB15" s="158"/>
      <c r="AC15" s="179"/>
      <c r="AD15" s="10"/>
      <c r="AE15" s="174" t="s">
        <v>1188</v>
      </c>
      <c r="AF15" s="163" t="s">
        <v>1158</v>
      </c>
      <c r="AG15" s="204">
        <v>0.26700000000000002</v>
      </c>
      <c r="AH15" s="222">
        <f>100*(AG15/AK13)</f>
        <v>92.63685427910562</v>
      </c>
      <c r="AI15" s="198"/>
      <c r="AJ15" s="198"/>
      <c r="AK15" s="198"/>
      <c r="AL15" s="199"/>
      <c r="AM15" s="10"/>
      <c r="AN15" s="174" t="s">
        <v>1188</v>
      </c>
      <c r="AO15" s="163" t="s">
        <v>1158</v>
      </c>
      <c r="AP15" s="175">
        <v>0.43302658486707568</v>
      </c>
      <c r="AQ15" s="222">
        <f>100*(AP15/AT13)</f>
        <v>90.63667680985391</v>
      </c>
      <c r="AR15" s="10"/>
      <c r="AS15" s="10"/>
      <c r="AT15" s="10"/>
      <c r="AU15" s="173"/>
      <c r="AV15" s="10"/>
      <c r="AW15" s="174" t="s">
        <v>1188</v>
      </c>
      <c r="AX15" s="163" t="s">
        <v>1158</v>
      </c>
      <c r="AY15" s="175">
        <v>0.39008179959100209</v>
      </c>
      <c r="AZ15" s="222">
        <f>100*(AY15/BC13)</f>
        <v>68.770240691157369</v>
      </c>
      <c r="BA15" s="10"/>
      <c r="BB15" s="10"/>
      <c r="BC15" s="10"/>
      <c r="BD15" s="173"/>
      <c r="BE15" s="173"/>
      <c r="BG15" s="631"/>
      <c r="BH15" s="632">
        <v>3</v>
      </c>
      <c r="BI15" s="632">
        <v>1.0126149229999999</v>
      </c>
      <c r="BJ15" s="632">
        <v>1.0037687470000001</v>
      </c>
      <c r="BK15" s="632">
        <v>0.99679896000000001</v>
      </c>
      <c r="BL15" s="632">
        <v>1.0051649899999999</v>
      </c>
      <c r="BM15" s="632">
        <v>1.0052101769999999</v>
      </c>
      <c r="BN15" s="632">
        <v>1.0082453650000001</v>
      </c>
      <c r="BO15" s="632">
        <v>1.006501852</v>
      </c>
      <c r="BP15" s="632">
        <v>1.005084986</v>
      </c>
      <c r="BQ15" s="632">
        <v>1.00496845</v>
      </c>
      <c r="BR15" s="632">
        <v>1.00368397</v>
      </c>
      <c r="BS15" s="632">
        <v>1.0057847230000001</v>
      </c>
      <c r="BT15" s="632">
        <v>1.0057440120000001</v>
      </c>
      <c r="BU15" s="632">
        <v>1.0034367360000001</v>
      </c>
      <c r="BV15" s="632">
        <v>1.0052297699999999</v>
      </c>
      <c r="BW15" s="632">
        <v>1.005236732</v>
      </c>
      <c r="BX15" s="632">
        <v>1.006209259</v>
      </c>
      <c r="BY15" s="632">
        <v>1.0063616870000001</v>
      </c>
      <c r="BZ15" s="632">
        <v>1.0102792730000001</v>
      </c>
      <c r="CA15" s="632">
        <v>1.0102792730000001</v>
      </c>
      <c r="CB15" s="632">
        <v>1.0077713129999999</v>
      </c>
      <c r="CC15" s="632">
        <v>1.0084195309999999</v>
      </c>
      <c r="CD15" s="633">
        <v>1.006037844</v>
      </c>
      <c r="CE15" s="633">
        <v>3.169332E-3</v>
      </c>
      <c r="CF15" s="633">
        <v>6.9160499999999998E-4</v>
      </c>
      <c r="CG15" s="632">
        <v>3</v>
      </c>
      <c r="CH15" s="632">
        <v>1.000358904</v>
      </c>
      <c r="CI15" s="632">
        <v>0.99414134300000001</v>
      </c>
      <c r="CJ15" s="632">
        <v>0.97590575400000001</v>
      </c>
      <c r="CK15" s="632">
        <v>0.922991491</v>
      </c>
      <c r="CL15" s="632">
        <v>0.929182077</v>
      </c>
      <c r="CM15" s="632">
        <v>0.91920993600000001</v>
      </c>
      <c r="CN15" s="632">
        <v>0.93827677799999998</v>
      </c>
      <c r="CO15" s="632">
        <v>0.94778668099999996</v>
      </c>
      <c r="CP15" s="632">
        <v>0.93217156499999998</v>
      </c>
      <c r="CQ15" s="632">
        <v>0.919601856</v>
      </c>
      <c r="CR15" s="632">
        <v>0.96293286199999995</v>
      </c>
      <c r="CS15" s="632">
        <v>0.94649274999999999</v>
      </c>
      <c r="CT15" s="632">
        <v>0.97140031400000004</v>
      </c>
      <c r="CU15" s="632">
        <v>1.041914939</v>
      </c>
      <c r="CV15" s="632">
        <v>1.01632608</v>
      </c>
      <c r="CW15" s="632">
        <v>1.0341422250000001</v>
      </c>
      <c r="CX15" s="632">
        <v>1.036968983</v>
      </c>
      <c r="CY15" s="632">
        <v>0.99658711099999997</v>
      </c>
      <c r="CZ15" s="632">
        <v>0.99512648500000001</v>
      </c>
      <c r="DA15" s="632">
        <v>1.0087861629999999</v>
      </c>
      <c r="DB15" s="632">
        <v>1.004834864</v>
      </c>
      <c r="DC15" s="632">
        <v>0.89667572200000001</v>
      </c>
      <c r="DD15" s="632">
        <v>1.050139835</v>
      </c>
      <c r="DE15" s="632">
        <v>1.0403832449999999</v>
      </c>
      <c r="DF15" s="634">
        <v>0.97843074799999996</v>
      </c>
      <c r="DG15" s="634">
        <v>4.6198955E-2</v>
      </c>
      <c r="DH15" s="635">
        <v>9.4303219999999997E-3</v>
      </c>
    </row>
    <row r="16" spans="1:147">
      <c r="B16" s="103" t="s">
        <v>1133</v>
      </c>
      <c r="C16" s="104" t="s">
        <v>1189</v>
      </c>
      <c r="D16" s="106">
        <v>3432.8488501026468</v>
      </c>
      <c r="G16" s="143" t="s">
        <v>1038</v>
      </c>
      <c r="H16" s="141" t="s">
        <v>1146</v>
      </c>
      <c r="I16" s="132" t="s">
        <v>1149</v>
      </c>
      <c r="J16" s="142">
        <v>638.20142545672263</v>
      </c>
      <c r="K16" s="134"/>
      <c r="L16" s="134"/>
      <c r="M16" s="144"/>
      <c r="O16" s="232"/>
      <c r="P16" s="174" t="s">
        <v>1188</v>
      </c>
      <c r="Q16" s="163" t="s">
        <v>1170</v>
      </c>
      <c r="R16" s="175">
        <v>0.2079192783977985</v>
      </c>
      <c r="S16" s="133">
        <f>100*(R16/Q35)</f>
        <v>184.14228534405515</v>
      </c>
      <c r="T16" s="173"/>
      <c r="U16" s="10"/>
      <c r="V16" s="174" t="s">
        <v>1188</v>
      </c>
      <c r="W16" s="163" t="s">
        <v>1170</v>
      </c>
      <c r="X16" s="162">
        <v>0.67717584369449368</v>
      </c>
      <c r="Y16" s="227">
        <f>100*(X16/AB13)</f>
        <v>94.802843746591009</v>
      </c>
      <c r="Z16" s="158"/>
      <c r="AA16" s="158"/>
      <c r="AB16" s="158"/>
      <c r="AC16" s="179"/>
      <c r="AD16" s="10"/>
      <c r="AE16" s="174" t="s">
        <v>1188</v>
      </c>
      <c r="AF16" s="163" t="s">
        <v>1170</v>
      </c>
      <c r="AG16" s="204">
        <v>0.216</v>
      </c>
      <c r="AH16" s="222">
        <f>100*(AG16/AK13)</f>
        <v>74.942174248265218</v>
      </c>
      <c r="AI16" s="198"/>
      <c r="AJ16" s="198"/>
      <c r="AK16" s="198"/>
      <c r="AL16" s="199"/>
      <c r="AM16" s="10"/>
      <c r="AN16" s="174" t="s">
        <v>1188</v>
      </c>
      <c r="AO16" s="163" t="s">
        <v>1170</v>
      </c>
      <c r="AP16" s="175">
        <v>0.36056838365896976</v>
      </c>
      <c r="AQ16" s="222">
        <f>100*(AP16/AT13)</f>
        <v>75.470470404447141</v>
      </c>
      <c r="AR16" s="10"/>
      <c r="AS16" s="10"/>
      <c r="AT16" s="10"/>
      <c r="AU16" s="173"/>
      <c r="AV16" s="10"/>
      <c r="AW16" s="174" t="s">
        <v>1188</v>
      </c>
      <c r="AX16" s="163" t="s">
        <v>1170</v>
      </c>
      <c r="AY16" s="175">
        <v>0.28063943161634103</v>
      </c>
      <c r="AZ16" s="222">
        <f>100*(AY16/BC13)</f>
        <v>49.475882442915577</v>
      </c>
      <c r="BA16" s="10"/>
      <c r="BB16" s="10"/>
      <c r="BC16" s="10"/>
      <c r="BD16" s="173"/>
      <c r="BE16" s="173"/>
      <c r="BG16" s="631"/>
      <c r="BH16" s="632">
        <v>4</v>
      </c>
      <c r="BI16" s="632">
        <v>1.0174321120000001</v>
      </c>
      <c r="BJ16" s="632">
        <v>1.0079316840000001</v>
      </c>
      <c r="BK16" s="632">
        <v>1.0027705140000001</v>
      </c>
      <c r="BL16" s="632">
        <v>1.0097555899999999</v>
      </c>
      <c r="BM16" s="632">
        <v>1.006368889</v>
      </c>
      <c r="BN16" s="632">
        <v>1.0797647180000001</v>
      </c>
      <c r="BO16" s="632">
        <v>1.013321446</v>
      </c>
      <c r="BP16" s="632">
        <v>1.0082814019999999</v>
      </c>
      <c r="BQ16" s="632">
        <v>1.0104495600000001</v>
      </c>
      <c r="BR16" s="632">
        <v>1.011043117</v>
      </c>
      <c r="BS16" s="632">
        <v>1.0081814069999999</v>
      </c>
      <c r="BT16" s="632">
        <v>1.0072079519999999</v>
      </c>
      <c r="BU16" s="632">
        <v>1.0117551440000001</v>
      </c>
      <c r="BV16" s="632">
        <v>1.0137586460000001</v>
      </c>
      <c r="BW16" s="632">
        <v>1.0128836969999999</v>
      </c>
      <c r="BX16" s="632">
        <v>1.0075129819999999</v>
      </c>
      <c r="BY16" s="632">
        <v>1.0066020069999999</v>
      </c>
      <c r="BZ16" s="632">
        <v>1.1147813630000001</v>
      </c>
      <c r="CA16" s="632">
        <v>1.1147813630000001</v>
      </c>
      <c r="CB16" s="632">
        <v>1.059397962</v>
      </c>
      <c r="CC16" s="632">
        <v>1.024499456</v>
      </c>
      <c r="CD16" s="633">
        <v>1.0261181429999999</v>
      </c>
      <c r="CE16" s="633">
        <v>3.4795653000000003E-2</v>
      </c>
      <c r="CF16" s="633">
        <v>7.5930340000000002E-3</v>
      </c>
      <c r="CG16" s="632">
        <v>4</v>
      </c>
      <c r="CH16" s="632">
        <v>0.92646552500000001</v>
      </c>
      <c r="CI16" s="632">
        <v>0.91127944699999996</v>
      </c>
      <c r="CJ16" s="632">
        <v>0.89504866000000005</v>
      </c>
      <c r="CK16" s="632">
        <v>0.87287630000000005</v>
      </c>
      <c r="CL16" s="632">
        <v>0.85747478799999999</v>
      </c>
      <c r="CM16" s="632">
        <v>0.88065018799999994</v>
      </c>
      <c r="CN16" s="632">
        <v>0.89496901699999998</v>
      </c>
      <c r="CO16" s="632">
        <v>0.88686493899999996</v>
      </c>
      <c r="CP16" s="632">
        <v>0.88949269200000003</v>
      </c>
      <c r="CQ16" s="632">
        <v>0.87586510100000003</v>
      </c>
      <c r="CR16" s="632">
        <v>0.92961130700000005</v>
      </c>
      <c r="CS16" s="632">
        <v>0.93514814700000004</v>
      </c>
      <c r="CT16" s="632">
        <v>0.94721902300000005</v>
      </c>
      <c r="CU16" s="632">
        <v>1.0434694499999999</v>
      </c>
      <c r="CV16" s="632">
        <v>1.01343882</v>
      </c>
      <c r="CW16" s="632">
        <v>1.0538861989999999</v>
      </c>
      <c r="CX16" s="632">
        <v>1.0393818829999999</v>
      </c>
      <c r="CY16" s="632">
        <v>0.99383919300000001</v>
      </c>
      <c r="CZ16" s="632">
        <v>0.98896835199999999</v>
      </c>
      <c r="DA16" s="632">
        <v>1.0113941909999999</v>
      </c>
      <c r="DB16" s="632">
        <v>1.0032189119999999</v>
      </c>
      <c r="DC16" s="632">
        <v>0.85043912799999999</v>
      </c>
      <c r="DD16" s="632">
        <v>1.0432315299999999</v>
      </c>
      <c r="DE16" s="632">
        <v>1.0423186579999999</v>
      </c>
      <c r="DF16" s="634">
        <v>0.94943964400000003</v>
      </c>
      <c r="DG16" s="634">
        <v>6.9128370999999994E-2</v>
      </c>
      <c r="DH16" s="635">
        <v>1.411077E-2</v>
      </c>
    </row>
    <row r="17" spans="2:112">
      <c r="B17" s="103" t="s">
        <v>1132</v>
      </c>
      <c r="C17" s="104" t="s">
        <v>1189</v>
      </c>
      <c r="D17" s="106">
        <v>2939.5294778103607</v>
      </c>
      <c r="G17" s="145" t="s">
        <v>1065</v>
      </c>
      <c r="H17" s="141" t="s">
        <v>1144</v>
      </c>
      <c r="I17" s="132" t="s">
        <v>1150</v>
      </c>
      <c r="J17" s="142">
        <v>1187.6148565368985</v>
      </c>
      <c r="K17" s="134"/>
      <c r="L17" s="134"/>
      <c r="M17" s="144"/>
      <c r="O17" s="232"/>
      <c r="P17" s="174" t="s">
        <v>1188</v>
      </c>
      <c r="Q17" s="163" t="s">
        <v>1152</v>
      </c>
      <c r="R17" s="175">
        <v>9.960075440272366E-2</v>
      </c>
      <c r="S17" s="133">
        <f>100*(R17/Q35)</f>
        <v>88.210726196439566</v>
      </c>
      <c r="T17" s="173"/>
      <c r="U17" s="10"/>
      <c r="V17" s="174" t="s">
        <v>1188</v>
      </c>
      <c r="W17" s="163" t="s">
        <v>1148</v>
      </c>
      <c r="X17" s="162">
        <v>0.6784922394678492</v>
      </c>
      <c r="Y17" s="227">
        <f>100*(X17/AB13)</f>
        <v>94.987135705573536</v>
      </c>
      <c r="Z17" s="158"/>
      <c r="AA17" s="158"/>
      <c r="AB17" s="159" t="s">
        <v>1192</v>
      </c>
      <c r="AC17" s="190" t="s">
        <v>1192</v>
      </c>
      <c r="AD17" s="158"/>
      <c r="AE17" s="174" t="s">
        <v>1188</v>
      </c>
      <c r="AF17" s="163" t="s">
        <v>1148</v>
      </c>
      <c r="AG17" s="204">
        <v>0.30299999999999999</v>
      </c>
      <c r="AH17" s="222">
        <f>100*(AG17/AK13)</f>
        <v>105.12721665381648</v>
      </c>
      <c r="AI17" s="198"/>
      <c r="AJ17" s="198"/>
      <c r="AK17" s="198"/>
      <c r="AL17" s="199"/>
      <c r="AM17" s="10"/>
      <c r="AN17" s="174" t="s">
        <v>1188</v>
      </c>
      <c r="AO17" s="163" t="s">
        <v>1148</v>
      </c>
      <c r="AP17" s="175">
        <v>0.32926829268292684</v>
      </c>
      <c r="AQ17" s="222">
        <f>100*(AP17/AT13)</f>
        <v>68.919056867595899</v>
      </c>
      <c r="AR17" s="10"/>
      <c r="AS17" s="10"/>
      <c r="AT17" s="10"/>
      <c r="AU17" s="173"/>
      <c r="AV17" s="10"/>
      <c r="AW17" s="174" t="s">
        <v>1188</v>
      </c>
      <c r="AX17" s="163" t="s">
        <v>1148</v>
      </c>
      <c r="AY17" s="175">
        <v>0.31263858093126384</v>
      </c>
      <c r="AZ17" s="222">
        <f>100*(AY17/BC13)</f>
        <v>55.117235622189334</v>
      </c>
      <c r="BA17" s="10"/>
      <c r="BB17" s="10"/>
      <c r="BC17" s="10"/>
      <c r="BD17" s="173"/>
      <c r="BE17" s="173"/>
      <c r="BG17" s="631"/>
      <c r="BH17" s="632">
        <v>5</v>
      </c>
      <c r="BI17" s="632">
        <v>1.021112501</v>
      </c>
      <c r="BJ17" s="632">
        <v>1.011302557</v>
      </c>
      <c r="BK17" s="632">
        <v>1.004006282</v>
      </c>
      <c r="BL17" s="632">
        <v>1.0137944130000001</v>
      </c>
      <c r="BM17" s="632">
        <v>1.0099013489999999</v>
      </c>
      <c r="BN17" s="632">
        <v>1.056504385</v>
      </c>
      <c r="BO17" s="632">
        <v>1.015412851</v>
      </c>
      <c r="BP17" s="632">
        <v>1.0101699710000001</v>
      </c>
      <c r="BQ17" s="632">
        <v>1.0118511969999999</v>
      </c>
      <c r="BR17" s="632">
        <v>1.0102298300000001</v>
      </c>
      <c r="BS17" s="632">
        <v>1.009003906</v>
      </c>
      <c r="BT17" s="632">
        <v>1.0089903840000001</v>
      </c>
      <c r="BU17" s="632">
        <v>1.0129442040000001</v>
      </c>
      <c r="BV17" s="632">
        <v>1.0142360079999999</v>
      </c>
      <c r="BW17" s="632">
        <v>1.0181101509999999</v>
      </c>
      <c r="BX17" s="632">
        <v>1.008214562</v>
      </c>
      <c r="BY17" s="632">
        <v>1.0106783829999999</v>
      </c>
      <c r="BZ17" s="632">
        <v>1.1189912449999999</v>
      </c>
      <c r="CA17" s="632">
        <v>1.1189912449999999</v>
      </c>
      <c r="CB17" s="632">
        <v>1.052855855</v>
      </c>
      <c r="CC17" s="632">
        <v>1.0285508990000001</v>
      </c>
      <c r="CD17" s="633">
        <v>1.0269453420000001</v>
      </c>
      <c r="CE17" s="633">
        <v>3.3449913999999997E-2</v>
      </c>
      <c r="CF17" s="633">
        <v>7.2993700000000003E-3</v>
      </c>
      <c r="CG17" s="632">
        <v>5</v>
      </c>
      <c r="CH17" s="632">
        <v>0.92723293699999998</v>
      </c>
      <c r="CI17" s="632">
        <v>0.89580815599999997</v>
      </c>
      <c r="CJ17" s="632">
        <v>0.90903875700000003</v>
      </c>
      <c r="CK17" s="632">
        <v>0.87133888299999995</v>
      </c>
      <c r="CL17" s="632">
        <v>0.87258746799999998</v>
      </c>
      <c r="CM17" s="632">
        <v>0.83782375600000003</v>
      </c>
      <c r="CN17" s="632">
        <v>0.87696665699999998</v>
      </c>
      <c r="CO17" s="632">
        <v>0.91125539300000002</v>
      </c>
      <c r="CP17" s="632">
        <v>0.88010786200000002</v>
      </c>
      <c r="CQ17" s="632">
        <v>0.85623954599999996</v>
      </c>
      <c r="CR17" s="632">
        <v>0.92461572400000003</v>
      </c>
      <c r="CS17" s="632">
        <v>0.91647585099999995</v>
      </c>
      <c r="CT17" s="632">
        <v>0.93935196899999995</v>
      </c>
      <c r="CU17" s="632">
        <v>1.039423768</v>
      </c>
      <c r="CV17" s="632">
        <v>1.0034797879999999</v>
      </c>
      <c r="CW17" s="632">
        <v>1.0801205760000001</v>
      </c>
      <c r="CX17" s="632">
        <v>1.0296512529999999</v>
      </c>
      <c r="CY17" s="632">
        <v>0.99205336099999997</v>
      </c>
      <c r="CZ17" s="632">
        <v>0.98604183400000001</v>
      </c>
      <c r="DA17" s="632">
        <v>1.0178810540000001</v>
      </c>
      <c r="DB17" s="632">
        <v>1.000440124</v>
      </c>
      <c r="DC17" s="632">
        <v>0.81273197399999997</v>
      </c>
      <c r="DD17" s="632">
        <v>1.0609611240000001</v>
      </c>
      <c r="DE17" s="632">
        <v>1.0547864469999999</v>
      </c>
      <c r="DF17" s="634">
        <v>0.94568392800000001</v>
      </c>
      <c r="DG17" s="634">
        <v>7.7551996999999998E-2</v>
      </c>
      <c r="DH17" s="635">
        <v>1.5830235000000002E-2</v>
      </c>
    </row>
    <row r="18" spans="2:112">
      <c r="B18" s="103" t="s">
        <v>1131</v>
      </c>
      <c r="C18" s="104" t="s">
        <v>1189</v>
      </c>
      <c r="D18" s="106">
        <v>3248.5154639530715</v>
      </c>
      <c r="G18" s="145" t="s">
        <v>1042</v>
      </c>
      <c r="H18" s="141" t="s">
        <v>1146</v>
      </c>
      <c r="I18" s="132" t="s">
        <v>1151</v>
      </c>
      <c r="J18" s="142">
        <v>1009.5538079982796</v>
      </c>
      <c r="K18" s="134"/>
      <c r="L18" s="134"/>
      <c r="M18" s="144"/>
      <c r="O18" s="232"/>
      <c r="P18" s="174" t="s">
        <v>1188</v>
      </c>
      <c r="Q18" s="163" t="s">
        <v>1164</v>
      </c>
      <c r="R18" s="175">
        <v>7.2065635456483174E-2</v>
      </c>
      <c r="S18" s="133">
        <f>100*(R18/Q35)</f>
        <v>63.824436627464223</v>
      </c>
      <c r="T18" s="173"/>
      <c r="U18" s="10"/>
      <c r="V18" s="174" t="s">
        <v>1188</v>
      </c>
      <c r="W18" s="163" t="s">
        <v>1160</v>
      </c>
      <c r="X18" s="162">
        <v>0.79620853080568732</v>
      </c>
      <c r="Y18" s="227">
        <f>100*(X18/AB13)</f>
        <v>111.46710804664835</v>
      </c>
      <c r="Z18" s="158"/>
      <c r="AA18" s="158"/>
      <c r="AB18" s="176" t="s">
        <v>1186</v>
      </c>
      <c r="AC18" s="181" t="s">
        <v>1186</v>
      </c>
      <c r="AD18" s="158"/>
      <c r="AE18" s="174" t="s">
        <v>1188</v>
      </c>
      <c r="AF18" s="163" t="s">
        <v>1160</v>
      </c>
      <c r="AG18" s="204">
        <v>0.28799999999999998</v>
      </c>
      <c r="AH18" s="222">
        <f>100*(AG18/AK13)</f>
        <v>99.922898997686943</v>
      </c>
      <c r="AI18" s="198"/>
      <c r="AJ18" s="158"/>
      <c r="AK18" s="197" t="s">
        <v>1196</v>
      </c>
      <c r="AL18" s="200" t="s">
        <v>1196</v>
      </c>
      <c r="AM18" s="10"/>
      <c r="AN18" s="174" t="s">
        <v>1188</v>
      </c>
      <c r="AO18" s="163" t="s">
        <v>1160</v>
      </c>
      <c r="AP18" s="175">
        <v>0.40876777251184837</v>
      </c>
      <c r="AQ18" s="222">
        <f>100*(AP18/AT13)</f>
        <v>85.559071387760568</v>
      </c>
      <c r="AR18" s="10"/>
      <c r="AS18" s="158"/>
      <c r="AT18" s="209" t="s">
        <v>1198</v>
      </c>
      <c r="AU18" s="210" t="s">
        <v>1198</v>
      </c>
      <c r="AV18" s="10"/>
      <c r="AW18" s="174" t="s">
        <v>1188</v>
      </c>
      <c r="AX18" s="163" t="s">
        <v>1160</v>
      </c>
      <c r="AY18" s="175">
        <v>0.38033175355450238</v>
      </c>
      <c r="AZ18" s="222">
        <f>100*(AY18/BC13)</f>
        <v>67.051337083291088</v>
      </c>
      <c r="BA18" s="10"/>
      <c r="BB18" s="158"/>
      <c r="BC18" s="172" t="s">
        <v>1201</v>
      </c>
      <c r="BD18" s="180" t="s">
        <v>1201</v>
      </c>
      <c r="BE18" s="173"/>
      <c r="BG18" s="631"/>
      <c r="BH18" s="632">
        <v>6</v>
      </c>
      <c r="BI18" s="632">
        <v>1.0227075729999999</v>
      </c>
      <c r="BJ18" s="632">
        <v>1.010772059</v>
      </c>
      <c r="BK18" s="632">
        <v>1.0030057080000001</v>
      </c>
      <c r="BL18" s="632">
        <v>1.0129848400000001</v>
      </c>
      <c r="BM18" s="632">
        <v>1.011800348</v>
      </c>
      <c r="BN18" s="632">
        <v>1.0396250199999999</v>
      </c>
      <c r="BO18" s="632">
        <v>1.017618074</v>
      </c>
      <c r="BP18" s="632">
        <v>1.0097307689999999</v>
      </c>
      <c r="BQ18" s="632">
        <v>1.012500205</v>
      </c>
      <c r="BR18" s="632">
        <v>1.0134566009999999</v>
      </c>
      <c r="BS18" s="632">
        <v>1.010943041</v>
      </c>
      <c r="BT18" s="632">
        <v>1.010526963</v>
      </c>
      <c r="BU18" s="632">
        <v>1.0133154719999999</v>
      </c>
      <c r="BV18" s="632">
        <v>1.014692154</v>
      </c>
      <c r="BW18" s="632">
        <v>1.0188142060000001</v>
      </c>
      <c r="BX18" s="632">
        <v>1.0112197549999999</v>
      </c>
      <c r="BY18" s="632">
        <v>1.010292964</v>
      </c>
      <c r="BZ18" s="632">
        <v>1.122427294</v>
      </c>
      <c r="CA18" s="632">
        <v>1.122427294</v>
      </c>
      <c r="CB18" s="632">
        <v>1.05533703</v>
      </c>
      <c r="CC18" s="632">
        <v>1.030645633</v>
      </c>
      <c r="CD18" s="633">
        <v>1.027373476</v>
      </c>
      <c r="CE18" s="633">
        <v>3.3699724E-2</v>
      </c>
      <c r="CF18" s="633">
        <v>7.3538830000000003E-3</v>
      </c>
      <c r="CG18" s="632">
        <v>6</v>
      </c>
      <c r="CH18" s="632">
        <v>0.90852032299999996</v>
      </c>
      <c r="CI18" s="632">
        <v>0.86935516800000001</v>
      </c>
      <c r="CJ18" s="632">
        <v>0.91413692999999996</v>
      </c>
      <c r="CK18" s="632">
        <v>0.859406695</v>
      </c>
      <c r="CL18" s="632">
        <v>0.85224360099999996</v>
      </c>
      <c r="CM18" s="632">
        <v>0.81221895700000002</v>
      </c>
      <c r="CN18" s="632">
        <v>0.85272351700000004</v>
      </c>
      <c r="CO18" s="632">
        <v>0.89640641600000004</v>
      </c>
      <c r="CP18" s="632">
        <v>0.85501654900000001</v>
      </c>
      <c r="CQ18" s="632">
        <v>0.82393671999999996</v>
      </c>
      <c r="CR18" s="632">
        <v>0.92008613100000003</v>
      </c>
      <c r="CS18" s="632">
        <v>0.89006597300000001</v>
      </c>
      <c r="CT18" s="632">
        <v>0.92887112599999999</v>
      </c>
      <c r="CU18" s="632">
        <v>1.036176349</v>
      </c>
      <c r="CV18" s="632">
        <v>0.99033898600000003</v>
      </c>
      <c r="CW18" s="632">
        <v>1.1044829009999999</v>
      </c>
      <c r="CX18" s="632">
        <v>1.006841077</v>
      </c>
      <c r="CY18" s="632">
        <v>0.99515184300000004</v>
      </c>
      <c r="CZ18" s="632">
        <v>0.98490173700000005</v>
      </c>
      <c r="DA18" s="632">
        <v>1.0221709269999999</v>
      </c>
      <c r="DB18" s="632">
        <v>1.0042144690000001</v>
      </c>
      <c r="DC18" s="632">
        <v>0.77274681199999995</v>
      </c>
      <c r="DD18" s="632">
        <v>1.0656388299999999</v>
      </c>
      <c r="DE18" s="632">
        <v>1.059490652</v>
      </c>
      <c r="DF18" s="634">
        <v>0.93438094500000002</v>
      </c>
      <c r="DG18" s="634">
        <v>9.0149150999999997E-2</v>
      </c>
      <c r="DH18" s="635">
        <v>1.8401618000000002E-2</v>
      </c>
    </row>
    <row r="19" spans="2:112">
      <c r="B19" s="107" t="s">
        <v>1130</v>
      </c>
      <c r="C19" s="104" t="s">
        <v>1189</v>
      </c>
      <c r="D19" s="105">
        <v>3950.579540978465</v>
      </c>
      <c r="G19" s="146" t="s">
        <v>1068</v>
      </c>
      <c r="H19" s="141" t="s">
        <v>1144</v>
      </c>
      <c r="I19" s="132" t="s">
        <v>1152</v>
      </c>
      <c r="J19" s="142">
        <v>686.81167007041233</v>
      </c>
      <c r="K19" s="134"/>
      <c r="L19" s="134"/>
      <c r="M19" s="144"/>
      <c r="O19" s="232"/>
      <c r="P19" s="174" t="s">
        <v>1188</v>
      </c>
      <c r="Q19" s="163" t="s">
        <v>1176</v>
      </c>
      <c r="R19" s="175">
        <v>0.13584816969269639</v>
      </c>
      <c r="S19" s="133">
        <f>100*(R19/Q35)</f>
        <v>120.31300137142547</v>
      </c>
      <c r="T19" s="173"/>
      <c r="U19" s="10"/>
      <c r="V19" s="174" t="s">
        <v>1188</v>
      </c>
      <c r="W19" s="163" t="s">
        <v>1172</v>
      </c>
      <c r="X19" s="162">
        <v>0.62476979742173122</v>
      </c>
      <c r="Y19" s="227">
        <f>100*(X19/AB13)</f>
        <v>87.466134585396063</v>
      </c>
      <c r="Z19" s="158"/>
      <c r="AA19" s="158"/>
      <c r="AB19" s="176" t="s">
        <v>1019</v>
      </c>
      <c r="AC19" s="181" t="s">
        <v>1020</v>
      </c>
      <c r="AD19" s="158"/>
      <c r="AE19" s="174" t="s">
        <v>1188</v>
      </c>
      <c r="AF19" s="163" t="s">
        <v>1172</v>
      </c>
      <c r="AG19" s="204">
        <v>0.27</v>
      </c>
      <c r="AH19" s="222">
        <f>100*(AG19/AK13)</f>
        <v>93.677717810331529</v>
      </c>
      <c r="AI19" s="198"/>
      <c r="AJ19" s="158"/>
      <c r="AK19" s="176" t="s">
        <v>1186</v>
      </c>
      <c r="AL19" s="181" t="s">
        <v>1186</v>
      </c>
      <c r="AM19" s="10"/>
      <c r="AN19" s="174" t="s">
        <v>1188</v>
      </c>
      <c r="AO19" s="163" t="s">
        <v>1172</v>
      </c>
      <c r="AP19" s="175">
        <v>0.36924493554327803</v>
      </c>
      <c r="AQ19" s="222">
        <f>100*(AP19/AT13)</f>
        <v>77.28655712162498</v>
      </c>
      <c r="AR19" s="10"/>
      <c r="AS19" s="158"/>
      <c r="AT19" s="176" t="s">
        <v>1186</v>
      </c>
      <c r="AU19" s="181" t="s">
        <v>1186</v>
      </c>
      <c r="AV19" s="10"/>
      <c r="AW19" s="174" t="s">
        <v>1188</v>
      </c>
      <c r="AX19" s="163" t="s">
        <v>1172</v>
      </c>
      <c r="AY19" s="175">
        <v>0.32366482504604049</v>
      </c>
      <c r="AZ19" s="222">
        <f>100*(AY19/BC13)</f>
        <v>57.061129088861442</v>
      </c>
      <c r="BA19" s="10"/>
      <c r="BB19" s="158"/>
      <c r="BC19" s="176" t="s">
        <v>1186</v>
      </c>
      <c r="BD19" s="181" t="s">
        <v>1186</v>
      </c>
      <c r="BE19" s="173"/>
      <c r="BG19" s="631"/>
      <c r="BH19" s="632">
        <v>7</v>
      </c>
      <c r="BI19" s="632">
        <v>1.024956304</v>
      </c>
      <c r="BJ19" s="632">
        <v>1.011884631</v>
      </c>
      <c r="BK19" s="632">
        <v>1.00916462</v>
      </c>
      <c r="BL19" s="632">
        <v>1.0154542660000001</v>
      </c>
      <c r="BM19" s="632">
        <v>1.01194921</v>
      </c>
      <c r="BN19" s="632">
        <v>1.033595925</v>
      </c>
      <c r="BO19" s="632">
        <v>1.0212033410000001</v>
      </c>
      <c r="BP19" s="632">
        <v>1.012058541</v>
      </c>
      <c r="BQ19" s="632">
        <v>1.0152762099999999</v>
      </c>
      <c r="BR19" s="632">
        <v>1.0159755930000001</v>
      </c>
      <c r="BS19" s="632">
        <v>1.014706924</v>
      </c>
      <c r="BT19" s="632">
        <v>1.013711872</v>
      </c>
      <c r="BU19" s="632">
        <v>1.0153574460000001</v>
      </c>
      <c r="BV19" s="632">
        <v>1.0151695169999999</v>
      </c>
      <c r="BW19" s="632">
        <v>1.019816329</v>
      </c>
      <c r="BX19" s="632">
        <v>1.0124129930000001</v>
      </c>
      <c r="BY19" s="632">
        <v>1.0152535380000001</v>
      </c>
      <c r="BZ19" s="632">
        <v>1.1282830150000001</v>
      </c>
      <c r="CA19" s="632">
        <v>1.1282830150000001</v>
      </c>
      <c r="CB19" s="632">
        <v>1.055314267</v>
      </c>
      <c r="CC19" s="632">
        <v>1.033893282</v>
      </c>
      <c r="CD19" s="633">
        <v>1.029700992</v>
      </c>
      <c r="CE19" s="633">
        <v>3.4415113999999997E-2</v>
      </c>
      <c r="CF19" s="633">
        <v>7.5099939999999999E-3</v>
      </c>
      <c r="CG19" s="632">
        <v>7</v>
      </c>
      <c r="CH19" s="632">
        <v>0.88970850000000001</v>
      </c>
      <c r="CI19" s="632">
        <v>0.84396181800000003</v>
      </c>
      <c r="CJ19" s="632">
        <v>0.89614819899999998</v>
      </c>
      <c r="CK19" s="632">
        <v>0.84271081000000003</v>
      </c>
      <c r="CL19" s="632">
        <v>0.82625832300000002</v>
      </c>
      <c r="CM19" s="632">
        <v>0.79327938600000003</v>
      </c>
      <c r="CN19" s="632">
        <v>0.83072587799999997</v>
      </c>
      <c r="CO19" s="632">
        <v>0.87767844100000003</v>
      </c>
      <c r="CP19" s="632">
        <v>0.83176177100000004</v>
      </c>
      <c r="CQ19" s="632">
        <v>0.79956792200000004</v>
      </c>
      <c r="CR19" s="632">
        <v>0.91580388700000004</v>
      </c>
      <c r="CS19" s="632">
        <v>0.86978206999999996</v>
      </c>
      <c r="CT19" s="632">
        <v>0.92069795200000004</v>
      </c>
      <c r="CU19" s="632">
        <v>1.034312914</v>
      </c>
      <c r="CV19" s="632">
        <v>0.97820793500000003</v>
      </c>
      <c r="CW19" s="632">
        <v>1.120825475</v>
      </c>
      <c r="CX19" s="632">
        <v>0.97451760499999995</v>
      </c>
      <c r="CY19" s="632">
        <v>0.996296285</v>
      </c>
      <c r="CZ19" s="632">
        <v>0.98231243099999999</v>
      </c>
      <c r="DA19" s="632">
        <v>1.0221637480000001</v>
      </c>
      <c r="DB19" s="632">
        <v>1.0048105030000001</v>
      </c>
      <c r="DC19" s="632">
        <v>0.74504631300000002</v>
      </c>
      <c r="DD19" s="632">
        <v>1.0743447239999999</v>
      </c>
      <c r="DE19" s="632">
        <v>1.060954548</v>
      </c>
      <c r="DF19" s="634">
        <v>0.92216156000000005</v>
      </c>
      <c r="DG19" s="634">
        <v>0.10085683099999999</v>
      </c>
      <c r="DH19" s="635">
        <v>2.0587313999999999E-2</v>
      </c>
    </row>
    <row r="20" spans="2:112">
      <c r="B20" s="103" t="s">
        <v>1118</v>
      </c>
      <c r="C20" s="104" t="s">
        <v>1189</v>
      </c>
      <c r="D20" s="105">
        <v>3203.4943598080599</v>
      </c>
      <c r="G20" s="146" t="s">
        <v>1046</v>
      </c>
      <c r="H20" s="141" t="s">
        <v>1146</v>
      </c>
      <c r="I20" s="132" t="s">
        <v>1153</v>
      </c>
      <c r="J20" s="142">
        <v>382.84231314543291</v>
      </c>
      <c r="K20" s="134"/>
      <c r="L20" s="134"/>
      <c r="M20" s="144"/>
      <c r="O20" s="232"/>
      <c r="P20" s="171"/>
      <c r="Q20" s="10"/>
      <c r="R20" s="10"/>
      <c r="S20" s="206"/>
      <c r="T20" s="173"/>
      <c r="U20" s="10"/>
      <c r="V20" s="174" t="s">
        <v>1188</v>
      </c>
      <c r="W20" s="163" t="s">
        <v>1150</v>
      </c>
      <c r="X20" s="162">
        <v>0.62419416003033756</v>
      </c>
      <c r="Y20" s="227">
        <f>100*(X20/AB13)</f>
        <v>87.385546858915362</v>
      </c>
      <c r="Z20" s="158"/>
      <c r="AA20" s="176" t="s">
        <v>1190</v>
      </c>
      <c r="AB20" s="123">
        <f>AVERAGE(Y32:Y49)</f>
        <v>100</v>
      </c>
      <c r="AC20" s="183">
        <f>AVERAGE(Y14:Y31)</f>
        <v>95.86811060145925</v>
      </c>
      <c r="AD20" s="158"/>
      <c r="AE20" s="174" t="s">
        <v>1188</v>
      </c>
      <c r="AF20" s="163" t="s">
        <v>1150</v>
      </c>
      <c r="AG20" s="204">
        <v>0.26200000000000001</v>
      </c>
      <c r="AH20" s="222">
        <f>100*(AG20/AK13)</f>
        <v>90.902081727062438</v>
      </c>
      <c r="AI20" s="198"/>
      <c r="AJ20" s="158"/>
      <c r="AK20" s="176" t="s">
        <v>1019</v>
      </c>
      <c r="AL20" s="181" t="s">
        <v>1020</v>
      </c>
      <c r="AM20" s="10"/>
      <c r="AN20" s="174" t="s">
        <v>1188</v>
      </c>
      <c r="AO20" s="163" t="s">
        <v>1150</v>
      </c>
      <c r="AP20" s="175">
        <v>0.35987864998103908</v>
      </c>
      <c r="AQ20" s="222">
        <f>100*(AP20/AT13)</f>
        <v>75.326102435744559</v>
      </c>
      <c r="AR20" s="10"/>
      <c r="AS20" s="158"/>
      <c r="AT20" s="176" t="s">
        <v>1019</v>
      </c>
      <c r="AU20" s="181" t="s">
        <v>1020</v>
      </c>
      <c r="AV20" s="10"/>
      <c r="AW20" s="174" t="s">
        <v>1188</v>
      </c>
      <c r="AX20" s="163" t="s">
        <v>1150</v>
      </c>
      <c r="AY20" s="175">
        <v>0.43155100492984455</v>
      </c>
      <c r="AZ20" s="222">
        <f>100*(AY20/BC13)</f>
        <v>76.081136086465136</v>
      </c>
      <c r="BA20" s="10"/>
      <c r="BB20" s="158"/>
      <c r="BC20" s="176" t="s">
        <v>1019</v>
      </c>
      <c r="BD20" s="181" t="s">
        <v>1020</v>
      </c>
      <c r="BE20" s="173"/>
      <c r="BG20" s="631"/>
      <c r="BH20" s="632">
        <v>8</v>
      </c>
      <c r="BI20" s="632">
        <v>1.0245264519999999</v>
      </c>
      <c r="BJ20" s="632">
        <v>1.0083295569999999</v>
      </c>
      <c r="BK20" s="632">
        <v>1.0111458369999999</v>
      </c>
      <c r="BL20" s="632">
        <v>1.012387836</v>
      </c>
      <c r="BM20" s="632">
        <v>1.0113779009999999</v>
      </c>
      <c r="BN20" s="632">
        <v>1.025828475</v>
      </c>
      <c r="BO20" s="632">
        <v>1.0193253440000001</v>
      </c>
      <c r="BP20" s="632">
        <v>1.0106823739999999</v>
      </c>
      <c r="BQ20" s="632">
        <v>1.0118021129999999</v>
      </c>
      <c r="BR20" s="632">
        <v>1.012898291</v>
      </c>
      <c r="BS20" s="632">
        <v>1.013682886</v>
      </c>
      <c r="BT20" s="632">
        <v>1.0115606610000001</v>
      </c>
      <c r="BU20" s="632">
        <v>1.0133305239999999</v>
      </c>
      <c r="BV20" s="632">
        <v>1.012978954</v>
      </c>
      <c r="BW20" s="632">
        <v>1.0166609280000001</v>
      </c>
      <c r="BX20" s="632">
        <v>1.0096895370000001</v>
      </c>
      <c r="BY20" s="632">
        <v>1.0128594040000001</v>
      </c>
      <c r="BZ20" s="632">
        <v>1.126590977</v>
      </c>
      <c r="CA20" s="632">
        <v>1.126590977</v>
      </c>
      <c r="CB20" s="632">
        <v>1.051999964</v>
      </c>
      <c r="CC20" s="632">
        <v>1.0332640500000001</v>
      </c>
      <c r="CD20" s="633">
        <v>1.0275006209999999</v>
      </c>
      <c r="CE20" s="633">
        <v>3.4439339999999999E-2</v>
      </c>
      <c r="CF20" s="633">
        <v>7.5152800000000001E-3</v>
      </c>
      <c r="CG20" s="632">
        <v>8</v>
      </c>
      <c r="CH20" s="632">
        <v>0.86967115100000003</v>
      </c>
      <c r="CI20" s="632">
        <v>0.81981784700000004</v>
      </c>
      <c r="CJ20" s="632">
        <v>0.87703944</v>
      </c>
      <c r="CK20" s="632">
        <v>0.83206821500000006</v>
      </c>
      <c r="CL20" s="632">
        <v>0.80418494900000004</v>
      </c>
      <c r="CM20" s="632">
        <v>0.77877078200000005</v>
      </c>
      <c r="CN20" s="632">
        <v>0.80824432000000002</v>
      </c>
      <c r="CO20" s="632">
        <v>0.85944858099999999</v>
      </c>
      <c r="CP20" s="632">
        <v>0.80763326899999999</v>
      </c>
      <c r="CQ20" s="632">
        <v>0.77687179500000003</v>
      </c>
      <c r="CR20" s="632">
        <v>0.91145317999999997</v>
      </c>
      <c r="CS20" s="632">
        <v>0.845893008</v>
      </c>
      <c r="CT20" s="632">
        <v>0.91465048900000001</v>
      </c>
      <c r="CU20" s="632">
        <v>1.037688846</v>
      </c>
      <c r="CV20" s="632">
        <v>0.96831201300000003</v>
      </c>
      <c r="CW20" s="632">
        <v>1.130003893</v>
      </c>
      <c r="CX20" s="632">
        <v>0.94364631899999996</v>
      </c>
      <c r="CY20" s="632">
        <v>0.99746902299999995</v>
      </c>
      <c r="CZ20" s="632">
        <v>0.97833814699999999</v>
      </c>
      <c r="DA20" s="632">
        <v>1.0220165640000001</v>
      </c>
      <c r="DB20" s="632">
        <v>1.005400042</v>
      </c>
      <c r="DC20" s="632">
        <v>0.71597551800000003</v>
      </c>
      <c r="DD20" s="632">
        <v>1.079600439</v>
      </c>
      <c r="DE20" s="632">
        <v>1.0599046000000001</v>
      </c>
      <c r="DF20" s="634">
        <v>0.91017093500000001</v>
      </c>
      <c r="DG20" s="634">
        <v>0.110860456</v>
      </c>
      <c r="DH20" s="635">
        <v>2.2629296E-2</v>
      </c>
    </row>
    <row r="21" spans="2:112">
      <c r="B21" s="103" t="s">
        <v>1129</v>
      </c>
      <c r="C21" s="104" t="s">
        <v>1189</v>
      </c>
      <c r="D21" s="106">
        <v>2765.6276912578778</v>
      </c>
      <c r="G21" s="147" t="s">
        <v>1071</v>
      </c>
      <c r="H21" s="141" t="s">
        <v>1144</v>
      </c>
      <c r="I21" s="132" t="s">
        <v>1154</v>
      </c>
      <c r="J21" s="142">
        <v>727.99644859413502</v>
      </c>
      <c r="K21" s="134"/>
      <c r="L21" s="134"/>
      <c r="M21" s="144"/>
      <c r="O21" s="232"/>
      <c r="P21" s="171"/>
      <c r="Q21" s="163"/>
      <c r="R21" s="158"/>
      <c r="S21" s="207" t="s">
        <v>1186</v>
      </c>
      <c r="T21" s="173"/>
      <c r="U21" s="10"/>
      <c r="V21" s="174" t="s">
        <v>1188</v>
      </c>
      <c r="W21" s="163" t="s">
        <v>1162</v>
      </c>
      <c r="X21" s="162">
        <v>0.76491228070175432</v>
      </c>
      <c r="Y21" s="227">
        <f>100*(X21/AB13)</f>
        <v>107.08571503612635</v>
      </c>
      <c r="Z21" s="158"/>
      <c r="AA21" s="176" t="s">
        <v>1032</v>
      </c>
      <c r="AB21" s="158">
        <f>STDEV(Y32:Y49)/18^0.5</f>
        <v>4.2303664041944895</v>
      </c>
      <c r="AC21" s="179">
        <f>STDEV(Y14:Y31)/18^0.5</f>
        <v>2.9294921171134165</v>
      </c>
      <c r="AD21" s="158"/>
      <c r="AE21" s="174" t="s">
        <v>1188</v>
      </c>
      <c r="AF21" s="163" t="s">
        <v>1162</v>
      </c>
      <c r="AG21" s="204">
        <v>0.29599999999999999</v>
      </c>
      <c r="AH21" s="222">
        <f>100*(AG21/AK13)</f>
        <v>102.69853508095603</v>
      </c>
      <c r="AI21" s="198"/>
      <c r="AJ21" s="176" t="s">
        <v>1190</v>
      </c>
      <c r="AK21" s="123">
        <f>AVERAGE(AH32:AH49)</f>
        <v>99.999999999999972</v>
      </c>
      <c r="AL21" s="183">
        <f>AVERAGE(AH14:AH31)</f>
        <v>89.861218195836528</v>
      </c>
      <c r="AM21" s="10"/>
      <c r="AN21" s="174" t="s">
        <v>1188</v>
      </c>
      <c r="AO21" s="163" t="s">
        <v>1162</v>
      </c>
      <c r="AP21" s="175">
        <v>0.35394736842105257</v>
      </c>
      <c r="AQ21" s="222">
        <f>100*(AP21/AT13)</f>
        <v>74.084627504163251</v>
      </c>
      <c r="AR21" s="10"/>
      <c r="AS21" s="176" t="s">
        <v>1190</v>
      </c>
      <c r="AT21" s="123">
        <f>AVERAGE(AQ32:AQ49)</f>
        <v>99.999999999999972</v>
      </c>
      <c r="AU21" s="183">
        <f>AVERAGE(AQ14:AQ31)</f>
        <v>78.535646311413032</v>
      </c>
      <c r="AV21" s="10"/>
      <c r="AW21" s="174" t="s">
        <v>1188</v>
      </c>
      <c r="AX21" s="163" t="s">
        <v>1162</v>
      </c>
      <c r="AY21" s="175">
        <v>0.35745614035087714</v>
      </c>
      <c r="AZ21" s="222">
        <f>100*(AY21/BC13)</f>
        <v>63.018435708193408</v>
      </c>
      <c r="BA21" s="10"/>
      <c r="BB21" s="176" t="s">
        <v>1190</v>
      </c>
      <c r="BC21" s="123">
        <f>AVERAGE(AZ32:AZ49)</f>
        <v>100.00000000000001</v>
      </c>
      <c r="BD21" s="183">
        <f>AVERAGE(AZ14:AZ31)</f>
        <v>65.450426144043163</v>
      </c>
      <c r="BE21" s="173"/>
      <c r="BG21" s="631"/>
      <c r="BH21" s="632">
        <v>9</v>
      </c>
      <c r="BI21" s="632">
        <v>1.026810709</v>
      </c>
      <c r="BJ21" s="632">
        <v>1.007651699</v>
      </c>
      <c r="BK21" s="632">
        <v>1.0127443629999999</v>
      </c>
      <c r="BL21" s="632">
        <v>1.0152236050000001</v>
      </c>
      <c r="BM21" s="632">
        <v>1.012761917</v>
      </c>
      <c r="BN21" s="632">
        <v>1.0252035079999999</v>
      </c>
      <c r="BO21" s="632">
        <v>1.020473009</v>
      </c>
      <c r="BP21" s="632">
        <v>1.013415188</v>
      </c>
      <c r="BQ21" s="632">
        <v>1.013372819</v>
      </c>
      <c r="BR21" s="632">
        <v>1.016630618</v>
      </c>
      <c r="BS21" s="632">
        <v>1.0153224359999999</v>
      </c>
      <c r="BT21" s="632">
        <v>1.012510547</v>
      </c>
      <c r="BU21" s="632">
        <v>1.0170281510000001</v>
      </c>
      <c r="BV21" s="632">
        <v>1.0118704119999999</v>
      </c>
      <c r="BW21" s="632">
        <v>1.0165684239999999</v>
      </c>
      <c r="BX21" s="632">
        <v>1.0122804110000001</v>
      </c>
      <c r="BY21" s="632">
        <v>1.0185681440000001</v>
      </c>
      <c r="BZ21" s="632">
        <v>1.1298075809999999</v>
      </c>
      <c r="CA21" s="632">
        <v>1.1298075809999999</v>
      </c>
      <c r="CB21" s="632">
        <v>1.049637157</v>
      </c>
      <c r="CC21" s="632">
        <v>1.033653768</v>
      </c>
      <c r="CD21" s="633">
        <v>1.0291115260000001</v>
      </c>
      <c r="CE21" s="633">
        <v>3.4724441000000002E-2</v>
      </c>
      <c r="CF21" s="633">
        <v>7.5774939999999997E-3</v>
      </c>
      <c r="CG21" s="632">
        <v>9</v>
      </c>
      <c r="CH21" s="632">
        <v>0.85030784000000004</v>
      </c>
      <c r="CI21" s="632">
        <v>0.79714218999999997</v>
      </c>
      <c r="CJ21" s="632">
        <v>0.86130783700000002</v>
      </c>
      <c r="CK21" s="632">
        <v>0.82009013399999997</v>
      </c>
      <c r="CL21" s="632">
        <v>0.78325035899999995</v>
      </c>
      <c r="CM21" s="632">
        <v>0.766186645</v>
      </c>
      <c r="CN21" s="632">
        <v>0.79026851600000003</v>
      </c>
      <c r="CO21" s="632">
        <v>0.84124448600000001</v>
      </c>
      <c r="CP21" s="632">
        <v>0.78809267599999999</v>
      </c>
      <c r="CQ21" s="632">
        <v>0.75579338600000001</v>
      </c>
      <c r="CR21" s="632">
        <v>0.90337897499999997</v>
      </c>
      <c r="CS21" s="632">
        <v>0.81920552400000002</v>
      </c>
      <c r="CT21" s="632">
        <v>0.90310572</v>
      </c>
      <c r="CU21" s="632">
        <v>1.040231916</v>
      </c>
      <c r="CV21" s="632">
        <v>0.95666129700000002</v>
      </c>
      <c r="CW21" s="632">
        <v>1.129150629</v>
      </c>
      <c r="CX21" s="632">
        <v>0.90945328199999997</v>
      </c>
      <c r="CY21" s="632">
        <v>0.99843425299999999</v>
      </c>
      <c r="CZ21" s="632">
        <v>0.97533134099999996</v>
      </c>
      <c r="DA21" s="632">
        <v>1.0234973780000001</v>
      </c>
      <c r="DB21" s="632">
        <v>1.0080261669999999</v>
      </c>
      <c r="DC21" s="632">
        <v>0.68320404999999995</v>
      </c>
      <c r="DD21" s="632">
        <v>1.0826732240000001</v>
      </c>
      <c r="DE21" s="632">
        <v>1.053854378</v>
      </c>
      <c r="DF21" s="634">
        <v>0.897495508</v>
      </c>
      <c r="DG21" s="634">
        <v>0.119687978</v>
      </c>
      <c r="DH21" s="635">
        <v>2.4431206E-2</v>
      </c>
    </row>
    <row r="22" spans="2:112">
      <c r="B22" s="107" t="s">
        <v>1119</v>
      </c>
      <c r="C22" s="104" t="s">
        <v>1189</v>
      </c>
      <c r="D22" s="105">
        <v>3115.1539495732191</v>
      </c>
      <c r="G22" s="147" t="s">
        <v>1050</v>
      </c>
      <c r="H22" s="141" t="s">
        <v>1146</v>
      </c>
      <c r="I22" s="132" t="s">
        <v>1155</v>
      </c>
      <c r="J22" s="142">
        <v>844.72977478979487</v>
      </c>
      <c r="K22" s="134"/>
      <c r="L22" s="134"/>
      <c r="M22" s="144"/>
      <c r="O22" s="232"/>
      <c r="P22" s="171"/>
      <c r="Q22" s="167" t="s">
        <v>1109</v>
      </c>
      <c r="R22" s="172" t="s">
        <v>1187</v>
      </c>
      <c r="S22" s="163" t="s">
        <v>1187</v>
      </c>
      <c r="T22" s="173"/>
      <c r="U22" s="10"/>
      <c r="V22" s="174" t="s">
        <v>1188</v>
      </c>
      <c r="W22" s="163" t="s">
        <v>1174</v>
      </c>
      <c r="X22" s="162">
        <v>0.58253012048192787</v>
      </c>
      <c r="Y22" s="227">
        <f>100*(X22/AB13)</f>
        <v>81.552690492376612</v>
      </c>
      <c r="Z22" s="158"/>
      <c r="AA22" s="158"/>
      <c r="AB22" s="158"/>
      <c r="AC22" s="179"/>
      <c r="AD22" s="158"/>
      <c r="AE22" s="174" t="s">
        <v>1188</v>
      </c>
      <c r="AF22" s="163" t="s">
        <v>1174</v>
      </c>
      <c r="AG22" s="204">
        <v>0.253</v>
      </c>
      <c r="AH22" s="222">
        <f>100*(AG22/AK13)</f>
        <v>87.779491133384724</v>
      </c>
      <c r="AI22" s="198"/>
      <c r="AJ22" s="176" t="s">
        <v>1032</v>
      </c>
      <c r="AK22" s="158">
        <f>STDEV(AH32:AH49)/18^0.5</f>
        <v>5.7830211326667289</v>
      </c>
      <c r="AL22" s="179">
        <f>STDEV(AH14:AH31)/18^0.5</f>
        <v>4.1100096777460955</v>
      </c>
      <c r="AM22" s="10"/>
      <c r="AN22" s="174" t="s">
        <v>1188</v>
      </c>
      <c r="AO22" s="163" t="s">
        <v>1174</v>
      </c>
      <c r="AP22" s="175">
        <v>0.39397590361445789</v>
      </c>
      <c r="AQ22" s="222">
        <f>100*(AP22/AT13)</f>
        <v>82.462989328322905</v>
      </c>
      <c r="AR22" s="10"/>
      <c r="AS22" s="176" t="s">
        <v>1032</v>
      </c>
      <c r="AT22" s="158">
        <f>STDEV(AQ32:AQ49)/18^0.5</f>
        <v>3.3330909473343393</v>
      </c>
      <c r="AU22" s="179">
        <f>STDEV(AQ14:AQ31)/18^0.5</f>
        <v>2.2918987653952376</v>
      </c>
      <c r="AV22" s="10"/>
      <c r="AW22" s="174" t="s">
        <v>1188</v>
      </c>
      <c r="AX22" s="163" t="s">
        <v>1174</v>
      </c>
      <c r="AY22" s="175">
        <v>0.41084337349397593</v>
      </c>
      <c r="AZ22" s="222">
        <f>100*(AY22/BC13)</f>
        <v>72.430443335658552</v>
      </c>
      <c r="BA22" s="10"/>
      <c r="BB22" s="176" t="s">
        <v>1032</v>
      </c>
      <c r="BC22" s="158">
        <f>STDEV(AZ32:AZ49)/18^0.5</f>
        <v>5.6646929062680673</v>
      </c>
      <c r="BD22" s="179">
        <f>STDEV(AZ14:AZ31)/18^0.5</f>
        <v>1.8855699282260401</v>
      </c>
      <c r="BE22" s="173"/>
      <c r="BG22" s="631"/>
      <c r="BH22" s="632">
        <v>10</v>
      </c>
      <c r="BI22" s="632">
        <v>1.026036264</v>
      </c>
      <c r="BJ22" s="632">
        <v>1.0049328959999999</v>
      </c>
      <c r="BK22" s="632">
        <v>1.0102289760000001</v>
      </c>
      <c r="BL22" s="632">
        <v>1.015779904</v>
      </c>
      <c r="BM22" s="632">
        <v>1.01238775</v>
      </c>
      <c r="BN22" s="632">
        <v>1.021742556</v>
      </c>
      <c r="BO22" s="632">
        <v>1.0217913999999999</v>
      </c>
      <c r="BP22" s="632">
        <v>1.011028856</v>
      </c>
      <c r="BQ22" s="632">
        <v>1.013334642</v>
      </c>
      <c r="BR22" s="632">
        <v>1.0167097490000001</v>
      </c>
      <c r="BS22" s="632">
        <v>1.0138027199999999</v>
      </c>
      <c r="BT22" s="632">
        <v>1.010085546</v>
      </c>
      <c r="BU22" s="632">
        <v>1.0133054379999999</v>
      </c>
      <c r="BV22" s="632">
        <v>1.0132123310000001</v>
      </c>
      <c r="BW22" s="632">
        <v>1.014183887</v>
      </c>
      <c r="BX22" s="632">
        <v>1.0062810740000001</v>
      </c>
      <c r="BY22" s="632">
        <v>1.0142061040000001</v>
      </c>
      <c r="BZ22" s="632">
        <v>1.1267007</v>
      </c>
      <c r="CA22" s="632">
        <v>1.1267007</v>
      </c>
      <c r="CB22" s="632">
        <v>1.046955667</v>
      </c>
      <c r="CC22" s="632">
        <v>1.0340516049999999</v>
      </c>
      <c r="CD22" s="633">
        <v>1.0273075599999999</v>
      </c>
      <c r="CE22" s="633">
        <v>3.4374834999999999E-2</v>
      </c>
      <c r="CF22" s="633">
        <v>7.501204E-3</v>
      </c>
      <c r="CG22" s="632">
        <v>10</v>
      </c>
      <c r="CH22" s="632">
        <v>0.83362609799999998</v>
      </c>
      <c r="CI22" s="632">
        <v>0.77524009699999996</v>
      </c>
      <c r="CJ22" s="632">
        <v>0.84375277400000004</v>
      </c>
      <c r="CK22" s="632">
        <v>0.80977796999999996</v>
      </c>
      <c r="CL22" s="632">
        <v>0.76284085599999996</v>
      </c>
      <c r="CM22" s="632">
        <v>0.75278109000000004</v>
      </c>
      <c r="CN22" s="632">
        <v>0.77367660100000002</v>
      </c>
      <c r="CO22" s="632">
        <v>0.82659303699999997</v>
      </c>
      <c r="CP22" s="632">
        <v>0.76874053499999995</v>
      </c>
      <c r="CQ22" s="632">
        <v>0.73621935000000005</v>
      </c>
      <c r="CR22" s="632">
        <v>0.90441254400000004</v>
      </c>
      <c r="CS22" s="632">
        <v>0.80434333000000002</v>
      </c>
      <c r="CT22" s="632">
        <v>0.89594081400000003</v>
      </c>
      <c r="CU22" s="632">
        <v>1.041119149</v>
      </c>
      <c r="CV22" s="632">
        <v>0.94498603699999995</v>
      </c>
      <c r="CW22" s="632">
        <v>1.1305004649999999</v>
      </c>
      <c r="CX22" s="632">
        <v>0.87604314100000003</v>
      </c>
      <c r="CY22" s="632">
        <v>0.99952210100000005</v>
      </c>
      <c r="CZ22" s="632">
        <v>0.97160595199999999</v>
      </c>
      <c r="DA22" s="632">
        <v>1.020264716</v>
      </c>
      <c r="DB22" s="632">
        <v>1.0088008500000001</v>
      </c>
      <c r="DC22" s="632">
        <v>0.65306189199999998</v>
      </c>
      <c r="DD22" s="632">
        <v>1.081398028</v>
      </c>
      <c r="DE22" s="632">
        <v>1.0440320190000001</v>
      </c>
      <c r="DF22" s="634">
        <v>0.88580331000000001</v>
      </c>
      <c r="DG22" s="634">
        <v>0.12736691999999999</v>
      </c>
      <c r="DH22" s="635">
        <v>2.5998664000000001E-2</v>
      </c>
    </row>
    <row r="23" spans="2:112">
      <c r="B23" s="107" t="s">
        <v>1208</v>
      </c>
      <c r="C23" s="104" t="s">
        <v>1189</v>
      </c>
      <c r="D23" s="108">
        <v>3781.9590385902547</v>
      </c>
      <c r="G23" s="148" t="s">
        <v>1074</v>
      </c>
      <c r="H23" s="141" t="s">
        <v>1144</v>
      </c>
      <c r="I23" s="132" t="s">
        <v>1156</v>
      </c>
      <c r="J23" s="142">
        <v>417.16568322298366</v>
      </c>
      <c r="K23" s="134"/>
      <c r="L23" s="134"/>
      <c r="M23" s="144"/>
      <c r="O23" s="232"/>
      <c r="P23" s="177" t="s">
        <v>1189</v>
      </c>
      <c r="Q23" s="163" t="s">
        <v>1147</v>
      </c>
      <c r="R23" s="175">
        <v>9.6952414899304964E-2</v>
      </c>
      <c r="S23" s="133">
        <f>100*(R23/Q35)</f>
        <v>85.865242447725194</v>
      </c>
      <c r="T23" s="173"/>
      <c r="U23" s="10"/>
      <c r="V23" s="174" t="s">
        <v>1188</v>
      </c>
      <c r="W23" s="163" t="s">
        <v>1152</v>
      </c>
      <c r="X23" s="162">
        <v>0.51981776765375853</v>
      </c>
      <c r="Y23" s="227">
        <f>100*(X23/AB13)</f>
        <v>72.773125418534093</v>
      </c>
      <c r="Z23" s="158"/>
      <c r="AA23" s="158"/>
      <c r="AB23" s="158"/>
      <c r="AC23" s="179"/>
      <c r="AD23" s="158"/>
      <c r="AE23" s="174" t="s">
        <v>1188</v>
      </c>
      <c r="AF23" s="163" t="s">
        <v>1152</v>
      </c>
      <c r="AG23" s="204">
        <v>0.28799999999999998</v>
      </c>
      <c r="AH23" s="222">
        <f>100*(AG23/AK13)</f>
        <v>99.922898997686943</v>
      </c>
      <c r="AI23" s="198"/>
      <c r="AJ23" s="198"/>
      <c r="AK23" s="198"/>
      <c r="AL23" s="199"/>
      <c r="AM23" s="10"/>
      <c r="AN23" s="174" t="s">
        <v>1188</v>
      </c>
      <c r="AO23" s="163" t="s">
        <v>1152</v>
      </c>
      <c r="AP23" s="175">
        <v>0.29703872437357637</v>
      </c>
      <c r="AQ23" s="222">
        <f>100*(AP23/AT13)</f>
        <v>62.17309468268197</v>
      </c>
      <c r="AR23" s="10"/>
      <c r="AS23" s="10"/>
      <c r="AT23" s="10"/>
      <c r="AU23" s="173"/>
      <c r="AV23" s="10"/>
      <c r="AW23" s="174" t="s">
        <v>1188</v>
      </c>
      <c r="AX23" s="163" t="s">
        <v>1152</v>
      </c>
      <c r="AY23" s="175">
        <v>0.4145785876993166</v>
      </c>
      <c r="AZ23" s="222">
        <f>100*(AY23/BC13)</f>
        <v>73.088950295490136</v>
      </c>
      <c r="BA23" s="10"/>
      <c r="BB23" s="10"/>
      <c r="BC23" s="10"/>
      <c r="BD23" s="173"/>
      <c r="BE23" s="173"/>
      <c r="BG23" s="631"/>
      <c r="BH23" s="632">
        <v>11</v>
      </c>
      <c r="BI23" s="632">
        <v>1.0270025439999999</v>
      </c>
      <c r="BJ23" s="632">
        <v>0.99967949099999998</v>
      </c>
      <c r="BK23" s="632">
        <v>1.0138764870000001</v>
      </c>
      <c r="BL23" s="632">
        <v>1.01460851</v>
      </c>
      <c r="BM23" s="632">
        <v>1.0145563099999999</v>
      </c>
      <c r="BN23" s="632">
        <v>1.0204821180000001</v>
      </c>
      <c r="BO23" s="632">
        <v>1.022844216</v>
      </c>
      <c r="BP23" s="632">
        <v>1.0107897340000001</v>
      </c>
      <c r="BQ23" s="632">
        <v>1.0131492120000001</v>
      </c>
      <c r="BR23" s="632">
        <v>1.0159536119999999</v>
      </c>
      <c r="BS23" s="632">
        <v>1.015523975</v>
      </c>
      <c r="BT23" s="632">
        <v>1.0110130799999999</v>
      </c>
      <c r="BU23" s="632">
        <v>1.0167371569999999</v>
      </c>
      <c r="BV23" s="632">
        <v>1.010549709</v>
      </c>
      <c r="BW23" s="632">
        <v>1.014949611</v>
      </c>
      <c r="BX23" s="632">
        <v>1.007225721</v>
      </c>
      <c r="BY23" s="632">
        <v>1.017652207</v>
      </c>
      <c r="BZ23" s="632">
        <v>1.1284158369999999</v>
      </c>
      <c r="CA23" s="632">
        <v>1.1284158369999999</v>
      </c>
      <c r="CB23" s="632">
        <v>1.050147049</v>
      </c>
      <c r="CC23" s="632">
        <v>1.034546872</v>
      </c>
      <c r="CD23" s="633">
        <v>1.0280056799999999</v>
      </c>
      <c r="CE23" s="633">
        <v>3.4922847E-2</v>
      </c>
      <c r="CF23" s="633">
        <v>7.6207899999999997E-3</v>
      </c>
      <c r="CG23" s="632">
        <v>11</v>
      </c>
      <c r="CH23" s="632">
        <v>0.81767675299999998</v>
      </c>
      <c r="CI23" s="632">
        <v>0.75750065700000002</v>
      </c>
      <c r="CJ23" s="632">
        <v>0.82965340600000004</v>
      </c>
      <c r="CK23" s="632">
        <v>0.79738685099999995</v>
      </c>
      <c r="CL23" s="632">
        <v>0.74683552600000003</v>
      </c>
      <c r="CM23" s="632">
        <v>0.74017817699999999</v>
      </c>
      <c r="CN23" s="632">
        <v>0.75606078499999996</v>
      </c>
      <c r="CO23" s="632">
        <v>0.81298362199999996</v>
      </c>
      <c r="CP23" s="632">
        <v>0.75261946000000002</v>
      </c>
      <c r="CQ23" s="632">
        <v>0.72126147600000001</v>
      </c>
      <c r="CR23" s="632">
        <v>0.90123012400000002</v>
      </c>
      <c r="CS23" s="632">
        <v>0.78848622499999999</v>
      </c>
      <c r="CT23" s="632">
        <v>0.88816366899999999</v>
      </c>
      <c r="CU23" s="632">
        <v>1.0391197860000001</v>
      </c>
      <c r="CV23" s="632">
        <v>0.92995896099999997</v>
      </c>
      <c r="CW23" s="632">
        <v>1.129248545</v>
      </c>
      <c r="CX23" s="632">
        <v>0.84063253999999998</v>
      </c>
      <c r="CY23" s="632">
        <v>1.0051279790000001</v>
      </c>
      <c r="CZ23" s="632">
        <v>0.97500215800000001</v>
      </c>
      <c r="DA23" s="632">
        <v>1.0219537409999999</v>
      </c>
      <c r="DB23" s="632">
        <v>1.0156073379999999</v>
      </c>
      <c r="DC23" s="632">
        <v>0.62532648199999996</v>
      </c>
      <c r="DD23" s="632">
        <v>1.0763985439999999</v>
      </c>
      <c r="DE23" s="632">
        <v>1.0309145239999999</v>
      </c>
      <c r="DF23" s="634">
        <v>0.87497197199999999</v>
      </c>
      <c r="DG23" s="634">
        <v>0.134489792</v>
      </c>
      <c r="DH23" s="635">
        <v>2.7452614E-2</v>
      </c>
    </row>
    <row r="24" spans="2:112">
      <c r="B24" s="107" t="s">
        <v>1207</v>
      </c>
      <c r="C24" s="104" t="s">
        <v>1189</v>
      </c>
      <c r="D24" s="105">
        <v>4561.0419211663484</v>
      </c>
      <c r="G24" s="148" t="s">
        <v>1054</v>
      </c>
      <c r="H24" s="141" t="s">
        <v>1146</v>
      </c>
      <c r="I24" s="132" t="s">
        <v>1157</v>
      </c>
      <c r="J24" s="149">
        <v>741.67448283751253</v>
      </c>
      <c r="K24" s="134"/>
      <c r="L24" s="134"/>
      <c r="M24" s="144"/>
      <c r="O24" s="232"/>
      <c r="P24" s="177" t="s">
        <v>1189</v>
      </c>
      <c r="Q24" s="163" t="s">
        <v>1159</v>
      </c>
      <c r="R24" s="175">
        <v>8.446720684910565E-2</v>
      </c>
      <c r="S24" s="133">
        <f>100*(R24/Q35)</f>
        <v>74.807803421022413</v>
      </c>
      <c r="T24" s="173"/>
      <c r="U24" s="10"/>
      <c r="V24" s="174" t="s">
        <v>1188</v>
      </c>
      <c r="W24" s="163" t="s">
        <v>1164</v>
      </c>
      <c r="X24" s="162">
        <v>0.75106382978723396</v>
      </c>
      <c r="Y24" s="227">
        <f>100*(X24/AB13)</f>
        <v>105.14696819450995</v>
      </c>
      <c r="Z24" s="158"/>
      <c r="AA24" s="158"/>
      <c r="AB24" s="158"/>
      <c r="AC24" s="179"/>
      <c r="AD24" s="158"/>
      <c r="AE24" s="174" t="s">
        <v>1188</v>
      </c>
      <c r="AF24" s="163" t="s">
        <v>1164</v>
      </c>
      <c r="AG24" s="204">
        <v>0.19600000000000001</v>
      </c>
      <c r="AH24" s="222">
        <f>100*(AG24/AK13)</f>
        <v>68.003084040092503</v>
      </c>
      <c r="AI24" s="198"/>
      <c r="AJ24" s="198"/>
      <c r="AK24" s="198"/>
      <c r="AL24" s="199"/>
      <c r="AM24" s="10"/>
      <c r="AN24" s="174" t="s">
        <v>1188</v>
      </c>
      <c r="AO24" s="163" t="s">
        <v>1164</v>
      </c>
      <c r="AP24" s="175">
        <v>0.45177304964539006</v>
      </c>
      <c r="AQ24" s="222">
        <f>100*(AP24/AT13)</f>
        <v>94.56049425852386</v>
      </c>
      <c r="AR24" s="10"/>
      <c r="AS24" s="10"/>
      <c r="AT24" s="10"/>
      <c r="AU24" s="173"/>
      <c r="AV24" s="10"/>
      <c r="AW24" s="174" t="s">
        <v>1188</v>
      </c>
      <c r="AX24" s="163" t="s">
        <v>1164</v>
      </c>
      <c r="AY24" s="175">
        <v>0.39219858156028364</v>
      </c>
      <c r="AZ24" s="222">
        <f>100*(AY24/BC13)</f>
        <v>69.143422945932713</v>
      </c>
      <c r="BA24" s="10"/>
      <c r="BB24" s="10"/>
      <c r="BC24" s="10"/>
      <c r="BD24" s="173"/>
      <c r="BE24" s="173"/>
      <c r="BG24" s="631"/>
      <c r="BH24" s="632">
        <v>12</v>
      </c>
      <c r="BI24" s="632">
        <v>1.025066432</v>
      </c>
      <c r="BJ24" s="632">
        <v>0.99319194099999997</v>
      </c>
      <c r="BK24" s="632">
        <v>1.018715917</v>
      </c>
      <c r="BL24" s="632">
        <v>1.0145587599999999</v>
      </c>
      <c r="BM24" s="632">
        <v>1.0124159129999999</v>
      </c>
      <c r="BN24" s="632">
        <v>1.0203770809999999</v>
      </c>
      <c r="BO24" s="632">
        <v>1.022208733</v>
      </c>
      <c r="BP24" s="632">
        <v>1.0097990889999999</v>
      </c>
      <c r="BQ24" s="632">
        <v>1.0126692740000001</v>
      </c>
      <c r="BR24" s="632">
        <v>1.0148589720000001</v>
      </c>
      <c r="BS24" s="632">
        <v>1.016869386</v>
      </c>
      <c r="BT24" s="632">
        <v>1.0116388869999999</v>
      </c>
      <c r="BU24" s="632">
        <v>1.0164160609999999</v>
      </c>
      <c r="BV24" s="632">
        <v>1.01103768</v>
      </c>
      <c r="BW24" s="632">
        <v>1.015216844</v>
      </c>
      <c r="BX24" s="632">
        <v>1.008358192</v>
      </c>
      <c r="BY24" s="632">
        <v>1.017652207</v>
      </c>
      <c r="BZ24" s="632">
        <v>1.1323831740000001</v>
      </c>
      <c r="CA24" s="632">
        <v>1.1323831740000001</v>
      </c>
      <c r="CB24" s="632">
        <v>1.046514063</v>
      </c>
      <c r="CC24" s="632">
        <v>1.033767436</v>
      </c>
      <c r="CD24" s="633">
        <v>1.027909486</v>
      </c>
      <c r="CE24" s="633">
        <v>3.6192469999999997E-2</v>
      </c>
      <c r="CF24" s="633">
        <v>7.8978439999999994E-3</v>
      </c>
      <c r="CG24" s="632">
        <v>12</v>
      </c>
      <c r="CH24" s="632">
        <v>0.80432435599999996</v>
      </c>
      <c r="CI24" s="632">
        <v>0.74000350299999995</v>
      </c>
      <c r="CJ24" s="632">
        <v>0.81449206100000004</v>
      </c>
      <c r="CK24" s="632">
        <v>0.78706550799999997</v>
      </c>
      <c r="CL24" s="632">
        <v>0.73120432099999999</v>
      </c>
      <c r="CM24" s="632">
        <v>0.73214704799999997</v>
      </c>
      <c r="CN24" s="632">
        <v>0.74099144299999997</v>
      </c>
      <c r="CO24" s="632">
        <v>0.80030173199999999</v>
      </c>
      <c r="CP24" s="632">
        <v>0.73720079199999999</v>
      </c>
      <c r="CQ24" s="632">
        <v>0.70472023100000003</v>
      </c>
      <c r="CR24" s="632">
        <v>0.898882509</v>
      </c>
      <c r="CS24" s="632">
        <v>0.77567161200000001</v>
      </c>
      <c r="CT24" s="632">
        <v>0.88736304899999996</v>
      </c>
      <c r="CU24" s="632">
        <v>1.035202618</v>
      </c>
      <c r="CV24" s="632">
        <v>0.914760087</v>
      </c>
      <c r="CW24" s="632">
        <v>1.1274254500000001</v>
      </c>
      <c r="CX24" s="632">
        <v>0.81045277100000002</v>
      </c>
      <c r="CY24" s="632">
        <v>1.0152267349999999</v>
      </c>
      <c r="CZ24" s="632">
        <v>0.99391412700000004</v>
      </c>
      <c r="DA24" s="632">
        <v>1.0326407310000001</v>
      </c>
      <c r="DB24" s="632">
        <v>1.0334429039999999</v>
      </c>
      <c r="DC24" s="632">
        <v>0.59915774799999999</v>
      </c>
      <c r="DD24" s="632">
        <v>1.070614478</v>
      </c>
      <c r="DE24" s="632">
        <v>1.0174269419999999</v>
      </c>
      <c r="DF24" s="634">
        <v>0.86685969799999996</v>
      </c>
      <c r="DG24" s="634">
        <v>0.14291177799999999</v>
      </c>
      <c r="DH24" s="635">
        <v>2.9171744999999999E-2</v>
      </c>
    </row>
    <row r="25" spans="2:112">
      <c r="B25" s="109"/>
      <c r="C25" s="110" t="s">
        <v>1025</v>
      </c>
      <c r="D25" s="111">
        <f>AVERAGE(D13:D24)</f>
        <v>3246.6020627927414</v>
      </c>
      <c r="G25" s="136" t="s">
        <v>1059</v>
      </c>
      <c r="H25" s="141" t="s">
        <v>1144</v>
      </c>
      <c r="I25" s="132" t="s">
        <v>1158</v>
      </c>
      <c r="J25" s="138">
        <v>309.78800051990777</v>
      </c>
      <c r="K25" s="134"/>
      <c r="L25" s="134"/>
      <c r="M25" s="144"/>
      <c r="O25" s="232"/>
      <c r="P25" s="177" t="s">
        <v>1189</v>
      </c>
      <c r="Q25" s="163" t="s">
        <v>1171</v>
      </c>
      <c r="R25" s="175">
        <v>0.16728167281672818</v>
      </c>
      <c r="S25" s="133">
        <f>100*(R25/Q35)</f>
        <v>148.15186819624412</v>
      </c>
      <c r="T25" s="173"/>
      <c r="U25" s="10"/>
      <c r="V25" s="174" t="s">
        <v>1188</v>
      </c>
      <c r="W25" s="163" t="s">
        <v>1176</v>
      </c>
      <c r="X25" s="162">
        <v>0.78632478632478631</v>
      </c>
      <c r="Y25" s="227">
        <f>100*(X25/AB13)</f>
        <v>110.08340971721293</v>
      </c>
      <c r="Z25" s="158"/>
      <c r="AA25" s="158"/>
      <c r="AB25" s="158"/>
      <c r="AC25" s="179"/>
      <c r="AD25" s="158"/>
      <c r="AE25" s="174" t="s">
        <v>1188</v>
      </c>
      <c r="AF25" s="163" t="s">
        <v>1176</v>
      </c>
      <c r="AG25" s="204">
        <v>0.22800000000000001</v>
      </c>
      <c r="AH25" s="222">
        <f>100*(AG25/AK13)</f>
        <v>79.105628373168841</v>
      </c>
      <c r="AI25" s="198"/>
      <c r="AJ25" s="198"/>
      <c r="AK25" s="198"/>
      <c r="AL25" s="199"/>
      <c r="AM25" s="10"/>
      <c r="AN25" s="174" t="s">
        <v>1188</v>
      </c>
      <c r="AO25" s="163" t="s">
        <v>1176</v>
      </c>
      <c r="AP25" s="175">
        <v>0.39377289377289376</v>
      </c>
      <c r="AQ25" s="222">
        <f>100*(AP25/AT13)</f>
        <v>82.420497393550093</v>
      </c>
      <c r="AR25" s="10"/>
      <c r="AS25" s="10"/>
      <c r="AT25" s="10"/>
      <c r="AU25" s="173"/>
      <c r="AV25" s="10"/>
      <c r="AW25" s="174" t="s">
        <v>1188</v>
      </c>
      <c r="AX25" s="163" t="s">
        <v>1176</v>
      </c>
      <c r="AY25" s="175">
        <v>0.41269841269841268</v>
      </c>
      <c r="AZ25" s="222">
        <f>100*(AY25/BC13)</f>
        <v>72.757481133152311</v>
      </c>
      <c r="BA25" s="10"/>
      <c r="BB25" s="10"/>
      <c r="BC25" s="10"/>
      <c r="BD25" s="173"/>
      <c r="BE25" s="173"/>
      <c r="BG25" s="631"/>
      <c r="BH25" s="632">
        <v>13</v>
      </c>
      <c r="BI25" s="632">
        <v>1.0245477670000001</v>
      </c>
      <c r="BJ25" s="632">
        <v>0.988012216</v>
      </c>
      <c r="BK25" s="632">
        <v>1.0200792489999999</v>
      </c>
      <c r="BL25" s="632">
        <v>1.0148075110000001</v>
      </c>
      <c r="BM25" s="632">
        <v>1.015369017</v>
      </c>
      <c r="BN25" s="632">
        <v>1.0179980040000001</v>
      </c>
      <c r="BO25" s="632">
        <v>1.0226355499999999</v>
      </c>
      <c r="BP25" s="632">
        <v>1.010521333</v>
      </c>
      <c r="BQ25" s="632">
        <v>1.012418397</v>
      </c>
      <c r="BR25" s="632">
        <v>1.0161866079999999</v>
      </c>
      <c r="BS25" s="632">
        <v>1.0174140869999999</v>
      </c>
      <c r="BT25" s="632">
        <v>1.012147355</v>
      </c>
      <c r="BU25" s="632">
        <v>1.018172058</v>
      </c>
      <c r="BV25" s="632">
        <v>1.0116476430000001</v>
      </c>
      <c r="BW25" s="632">
        <v>1.013454136</v>
      </c>
      <c r="BX25" s="632">
        <v>1.0081648439999999</v>
      </c>
      <c r="BY25" s="632">
        <v>1.015539202</v>
      </c>
      <c r="BZ25" s="632">
        <v>1.130419718</v>
      </c>
      <c r="CA25" s="632">
        <v>1.130419718</v>
      </c>
      <c r="CB25" s="632">
        <v>1.04957342</v>
      </c>
      <c r="CC25" s="632">
        <v>1.0360692069999999</v>
      </c>
      <c r="CD25" s="633">
        <v>1.0278855730000001</v>
      </c>
      <c r="CE25" s="633">
        <v>3.5931473999999998E-2</v>
      </c>
      <c r="CF25" s="633">
        <v>7.8408899999999997E-3</v>
      </c>
      <c r="CG25" s="632">
        <v>13</v>
      </c>
      <c r="CH25" s="632">
        <v>0.789031543</v>
      </c>
      <c r="CI25" s="632">
        <v>0.72453805100000002</v>
      </c>
      <c r="CJ25" s="632">
        <v>0.80078879999999997</v>
      </c>
      <c r="CK25" s="632">
        <v>0.77996585600000001</v>
      </c>
      <c r="CL25" s="632">
        <v>0.71487409400000002</v>
      </c>
      <c r="CM25" s="632">
        <v>0.72318184799999996</v>
      </c>
      <c r="CN25" s="632">
        <v>0.72580407199999997</v>
      </c>
      <c r="CO25" s="632">
        <v>0.78943481100000001</v>
      </c>
      <c r="CP25" s="632">
        <v>0.72356041000000004</v>
      </c>
      <c r="CQ25" s="632">
        <v>0.68898956200000006</v>
      </c>
      <c r="CR25" s="632">
        <v>0.89417623700000004</v>
      </c>
      <c r="CS25" s="632">
        <v>0.76063242099999995</v>
      </c>
      <c r="CT25" s="632">
        <v>0.88397004700000004</v>
      </c>
      <c r="CU25" s="632">
        <v>1.0328449019999999</v>
      </c>
      <c r="CV25" s="632">
        <v>0.89952264699999995</v>
      </c>
      <c r="CW25" s="632">
        <v>1.1269755050000001</v>
      </c>
      <c r="CX25" s="632">
        <v>0.78014951600000004</v>
      </c>
      <c r="CY25" s="632">
        <v>1.031824284</v>
      </c>
      <c r="CZ25" s="632">
        <v>1.0149517370000001</v>
      </c>
      <c r="DA25" s="632">
        <v>1.073360425</v>
      </c>
      <c r="DB25" s="632">
        <v>1.1020973270000001</v>
      </c>
      <c r="DC25" s="632">
        <v>0.57454477999999998</v>
      </c>
      <c r="DD25" s="632">
        <v>1.060963111</v>
      </c>
      <c r="DE25" s="632">
        <v>1.004166895</v>
      </c>
      <c r="DF25" s="634">
        <v>0.86251453700000003</v>
      </c>
      <c r="DG25" s="634">
        <v>0.15670568900000001</v>
      </c>
      <c r="DH25" s="635">
        <v>3.1987414999999998E-2</v>
      </c>
    </row>
    <row r="26" spans="2:112">
      <c r="B26" s="109"/>
      <c r="C26" s="110" t="s">
        <v>1026</v>
      </c>
      <c r="D26" s="111">
        <f>STDEV(D13:D24)/12^0.5</f>
        <v>180.91125061146036</v>
      </c>
      <c r="G26" s="136" t="s">
        <v>1036</v>
      </c>
      <c r="H26" s="141" t="s">
        <v>1146</v>
      </c>
      <c r="I26" s="132" t="s">
        <v>1159</v>
      </c>
      <c r="J26" s="142">
        <v>367.93332891697497</v>
      </c>
      <c r="K26" s="134"/>
      <c r="L26" s="134"/>
      <c r="M26" s="144"/>
      <c r="O26" s="232"/>
      <c r="P26" s="177" t="s">
        <v>1189</v>
      </c>
      <c r="Q26" s="163" t="s">
        <v>1153</v>
      </c>
      <c r="R26" s="175">
        <v>0.10769359006418271</v>
      </c>
      <c r="S26" s="133">
        <f>100*(R26/Q35)</f>
        <v>95.378090690480235</v>
      </c>
      <c r="T26" s="173"/>
      <c r="U26" s="10"/>
      <c r="V26" s="174" t="s">
        <v>1188</v>
      </c>
      <c r="W26" s="163" t="s">
        <v>1154</v>
      </c>
      <c r="X26" s="162">
        <v>0.83364602876798011</v>
      </c>
      <c r="Y26" s="227">
        <f>100*(X26/AB13)</f>
        <v>116.70825966573027</v>
      </c>
      <c r="Z26" s="158"/>
      <c r="AA26" s="158"/>
      <c r="AB26" s="158"/>
      <c r="AC26" s="179"/>
      <c r="AD26" s="158"/>
      <c r="AE26" s="174" t="s">
        <v>1188</v>
      </c>
      <c r="AF26" s="163" t="s">
        <v>1154</v>
      </c>
      <c r="AG26" s="204">
        <v>0.38300000000000001</v>
      </c>
      <c r="AH26" s="222">
        <f>100*(AG26/AK13)</f>
        <v>132.88357748650731</v>
      </c>
      <c r="AI26" s="198"/>
      <c r="AJ26" s="198"/>
      <c r="AK26" s="198"/>
      <c r="AL26" s="199"/>
      <c r="AM26" s="10"/>
      <c r="AN26" s="174" t="s">
        <v>1188</v>
      </c>
      <c r="AO26" s="163" t="s">
        <v>1154</v>
      </c>
      <c r="AP26" s="175">
        <v>0.46529080675422141</v>
      </c>
      <c r="AQ26" s="222">
        <f>100*(AP26/AT13)</f>
        <v>97.389892325719558</v>
      </c>
      <c r="AR26" s="10"/>
      <c r="AS26" s="10"/>
      <c r="AT26" s="10"/>
      <c r="AU26" s="173"/>
      <c r="AV26" s="10"/>
      <c r="AW26" s="174" t="s">
        <v>1188</v>
      </c>
      <c r="AX26" s="163" t="s">
        <v>1154</v>
      </c>
      <c r="AY26" s="175">
        <v>0.43527204502814271</v>
      </c>
      <c r="AZ26" s="222">
        <f>100*(AY26/BC13)</f>
        <v>76.737144194122862</v>
      </c>
      <c r="BA26" s="10"/>
      <c r="BB26" s="10"/>
      <c r="BC26" s="10"/>
      <c r="BD26" s="173"/>
      <c r="BE26" s="173"/>
      <c r="BG26" s="631"/>
      <c r="BH26" s="632">
        <v>14</v>
      </c>
      <c r="BI26" s="632">
        <v>1.0251765589999999</v>
      </c>
      <c r="BJ26" s="632">
        <v>0.98356929400000004</v>
      </c>
      <c r="BK26" s="632">
        <v>1.021016041</v>
      </c>
      <c r="BL26" s="632">
        <v>1.016110066</v>
      </c>
      <c r="BM26" s="632">
        <v>1.0165478450000001</v>
      </c>
      <c r="BN26" s="632">
        <v>1.0193792340000001</v>
      </c>
      <c r="BO26" s="632">
        <v>1.0253908940000001</v>
      </c>
      <c r="BP26" s="632">
        <v>1.012619744</v>
      </c>
      <c r="BQ26" s="632">
        <v>1.014283611</v>
      </c>
      <c r="BR26" s="632">
        <v>1.0182835690000001</v>
      </c>
      <c r="BS26" s="632">
        <v>1.019059084</v>
      </c>
      <c r="BT26" s="632">
        <v>1.0145053049999999</v>
      </c>
      <c r="BU26" s="632">
        <v>1.0216489310000001</v>
      </c>
      <c r="BV26" s="632">
        <v>1.013440404</v>
      </c>
      <c r="BW26" s="632">
        <v>1.0135774740000001</v>
      </c>
      <c r="BX26" s="632">
        <v>1.007993592</v>
      </c>
      <c r="BY26" s="632">
        <v>1.015920087</v>
      </c>
      <c r="BZ26" s="632">
        <v>1.131649766</v>
      </c>
      <c r="CA26" s="632">
        <v>1.131649766</v>
      </c>
      <c r="CB26" s="632">
        <v>1.047196955</v>
      </c>
      <c r="CC26" s="632">
        <v>1.0369907279999999</v>
      </c>
      <c r="CD26" s="633">
        <v>1.0288575689999999</v>
      </c>
      <c r="CE26" s="633">
        <v>3.6119660999999997E-2</v>
      </c>
      <c r="CF26" s="633">
        <v>7.8819560000000007E-3</v>
      </c>
      <c r="CG26" s="632">
        <v>14</v>
      </c>
      <c r="CH26" s="632">
        <v>0.77455866500000004</v>
      </c>
      <c r="CI26" s="632">
        <v>0.70785240999999999</v>
      </c>
      <c r="CJ26" s="632">
        <v>0.78732456900000003</v>
      </c>
      <c r="CK26" s="632">
        <v>0.77275605999999997</v>
      </c>
      <c r="CL26" s="632">
        <v>0.70124806799999995</v>
      </c>
      <c r="CM26" s="632">
        <v>0.71376604099999996</v>
      </c>
      <c r="CN26" s="632">
        <v>0.71087046300000001</v>
      </c>
      <c r="CO26" s="632">
        <v>0.77818428500000003</v>
      </c>
      <c r="CP26" s="632">
        <v>0.70969388799999999</v>
      </c>
      <c r="CQ26" s="632">
        <v>0.67593104599999998</v>
      </c>
      <c r="CR26" s="632">
        <v>0.89295715499999995</v>
      </c>
      <c r="CS26" s="632">
        <v>0.74754765400000001</v>
      </c>
      <c r="CT26" s="632">
        <v>0.88482632500000002</v>
      </c>
      <c r="CU26" s="632">
        <v>1.0243309300000001</v>
      </c>
      <c r="CV26" s="632">
        <v>0.88478307</v>
      </c>
      <c r="CW26" s="632">
        <v>1.1229073460000001</v>
      </c>
      <c r="CX26" s="632">
        <v>0.75132067400000002</v>
      </c>
      <c r="CY26" s="632">
        <v>1.048376245</v>
      </c>
      <c r="CZ26" s="632">
        <v>0.97769583900000001</v>
      </c>
      <c r="DA26" s="632">
        <v>1.0681443690000001</v>
      </c>
      <c r="DB26" s="632">
        <v>1.177395832</v>
      </c>
      <c r="DC26" s="632">
        <v>0.55148539699999999</v>
      </c>
      <c r="DD26" s="632">
        <v>1.0491089520000001</v>
      </c>
      <c r="DE26" s="632">
        <v>0.99115905500000001</v>
      </c>
      <c r="DF26" s="634">
        <v>0.85434268099999999</v>
      </c>
      <c r="DG26" s="634">
        <v>0.166683002</v>
      </c>
      <c r="DH26" s="635">
        <v>3.4024024999999999E-2</v>
      </c>
    </row>
    <row r="27" spans="2:112">
      <c r="B27" s="109"/>
      <c r="C27" s="110"/>
      <c r="D27" s="111"/>
      <c r="G27" s="143" t="s">
        <v>1063</v>
      </c>
      <c r="H27" s="141" t="s">
        <v>1144</v>
      </c>
      <c r="I27" s="132" t="s">
        <v>1160</v>
      </c>
      <c r="J27" s="142">
        <v>265.13480528542595</v>
      </c>
      <c r="K27" s="134"/>
      <c r="L27" s="134"/>
      <c r="M27" s="144"/>
      <c r="O27" s="232"/>
      <c r="P27" s="177" t="s">
        <v>1189</v>
      </c>
      <c r="Q27" s="163" t="s">
        <v>1165</v>
      </c>
      <c r="R27" s="175">
        <v>9.9888360068159127E-2</v>
      </c>
      <c r="S27" s="133">
        <f>100*(R27/Q35)</f>
        <v>88.465442184871662</v>
      </c>
      <c r="T27" s="173"/>
      <c r="U27" s="10"/>
      <c r="V27" s="174" t="s">
        <v>1188</v>
      </c>
      <c r="W27" s="163" t="s">
        <v>1166</v>
      </c>
      <c r="X27" s="162">
        <v>0.65928270042194093</v>
      </c>
      <c r="Y27" s="227">
        <f>100*(X27/AB13)</f>
        <v>92.297850572959035</v>
      </c>
      <c r="Z27" s="158"/>
      <c r="AA27" s="158"/>
      <c r="AB27" s="158"/>
      <c r="AC27" s="179"/>
      <c r="AD27" s="158"/>
      <c r="AE27" s="174" t="s">
        <v>1188</v>
      </c>
      <c r="AF27" s="163" t="s">
        <v>1166</v>
      </c>
      <c r="AG27" s="204">
        <v>0.19600000000000001</v>
      </c>
      <c r="AH27" s="222">
        <f>100*(AG27/AK13)</f>
        <v>68.003084040092503</v>
      </c>
      <c r="AI27" s="198"/>
      <c r="AJ27" s="198"/>
      <c r="AK27" s="198"/>
      <c r="AL27" s="199"/>
      <c r="AM27" s="10"/>
      <c r="AN27" s="174" t="s">
        <v>1188</v>
      </c>
      <c r="AO27" s="163" t="s">
        <v>1166</v>
      </c>
      <c r="AP27" s="175">
        <v>0.35284810126582283</v>
      </c>
      <c r="AQ27" s="222">
        <f>100*(AP27/AT13)</f>
        <v>73.854540194611957</v>
      </c>
      <c r="AR27" s="10"/>
      <c r="AS27" s="10"/>
      <c r="AT27" s="10"/>
      <c r="AU27" s="173"/>
      <c r="AV27" s="10"/>
      <c r="AW27" s="174" t="s">
        <v>1188</v>
      </c>
      <c r="AX27" s="163" t="s">
        <v>1166</v>
      </c>
      <c r="AY27" s="175">
        <v>0.39029535864978904</v>
      </c>
      <c r="AZ27" s="222">
        <f>100*(AY27/BC13)</f>
        <v>68.807890506888214</v>
      </c>
      <c r="BA27" s="10"/>
      <c r="BB27" s="10"/>
      <c r="BC27" s="10"/>
      <c r="BD27" s="173"/>
      <c r="BE27" s="173"/>
      <c r="BG27" s="631"/>
      <c r="BH27" s="632">
        <v>15</v>
      </c>
      <c r="BI27" s="632">
        <v>1.0247502589999999</v>
      </c>
      <c r="BJ27" s="632">
        <v>0.98156887400000004</v>
      </c>
      <c r="BK27" s="632">
        <v>1.0218053389999999</v>
      </c>
      <c r="BL27" s="632">
        <v>1.0167703889999999</v>
      </c>
      <c r="BM27" s="632">
        <v>1.017420902</v>
      </c>
      <c r="BN27" s="632">
        <v>1.0196208179999999</v>
      </c>
      <c r="BO27" s="632">
        <v>1.0275107530000001</v>
      </c>
      <c r="BP27" s="632">
        <v>1.0113460569999999</v>
      </c>
      <c r="BQ27" s="632">
        <v>1.014021826</v>
      </c>
      <c r="BR27" s="632">
        <v>1.0170350640000001</v>
      </c>
      <c r="BS27" s="632">
        <v>1.018694134</v>
      </c>
      <c r="BT27" s="632">
        <v>1.0146896949999999</v>
      </c>
      <c r="BU27" s="632">
        <v>1.0211120979999999</v>
      </c>
      <c r="BV27" s="632">
        <v>1.0160712009999999</v>
      </c>
      <c r="BW27" s="632">
        <v>1.015448103</v>
      </c>
      <c r="BX27" s="632">
        <v>1.0099602249999999</v>
      </c>
      <c r="BY27" s="632">
        <v>1.018105641</v>
      </c>
      <c r="BZ27" s="632">
        <v>1.1321810539999999</v>
      </c>
      <c r="CA27" s="632">
        <v>1.1321810539999999</v>
      </c>
      <c r="CB27" s="632">
        <v>1.0493731049999999</v>
      </c>
      <c r="CC27" s="632">
        <v>1.036219411</v>
      </c>
      <c r="CD27" s="633">
        <v>1.0293279049999999</v>
      </c>
      <c r="CE27" s="633">
        <v>3.6287280999999998E-2</v>
      </c>
      <c r="CF27" s="633">
        <v>7.9185339999999996E-3</v>
      </c>
      <c r="CG27" s="632">
        <v>15</v>
      </c>
      <c r="CH27" s="632">
        <v>0.76116541699999996</v>
      </c>
      <c r="CI27" s="632">
        <v>0.69428438000000003</v>
      </c>
      <c r="CJ27" s="632">
        <v>0.77492231499999997</v>
      </c>
      <c r="CK27" s="632">
        <v>0.76820347099999997</v>
      </c>
      <c r="CL27" s="632">
        <v>0.69274492899999995</v>
      </c>
      <c r="CM27" s="632">
        <v>0.70507777699999996</v>
      </c>
      <c r="CN27" s="632">
        <v>0.69826792599999998</v>
      </c>
      <c r="CO27" s="632">
        <v>0.76969629299999998</v>
      </c>
      <c r="CP27" s="632">
        <v>0.69700603699999997</v>
      </c>
      <c r="CQ27" s="632">
        <v>0.66613200699999997</v>
      </c>
      <c r="CR27" s="632">
        <v>0.89386042399999999</v>
      </c>
      <c r="CS27" s="632">
        <v>0.73433805799999996</v>
      </c>
      <c r="CT27" s="632">
        <v>0.89085666299999999</v>
      </c>
      <c r="CU27" s="632">
        <v>1.01700323</v>
      </c>
      <c r="CV27" s="632">
        <v>0.87013640400000003</v>
      </c>
      <c r="CW27" s="632">
        <v>1.1176502129999999</v>
      </c>
      <c r="CX27" s="632">
        <v>0.72613958300000003</v>
      </c>
      <c r="CY27" s="632">
        <v>1.0628421139999999</v>
      </c>
      <c r="CZ27" s="632">
        <v>0.93366358699999996</v>
      </c>
      <c r="DA27" s="632">
        <v>1.024822033</v>
      </c>
      <c r="DB27" s="632">
        <v>1.1235399589999999</v>
      </c>
      <c r="DC27" s="632">
        <v>0.53106405300000004</v>
      </c>
      <c r="DD27" s="632">
        <v>1.0348613170000001</v>
      </c>
      <c r="DE27" s="632">
        <v>0.97706837000000002</v>
      </c>
      <c r="DF27" s="634">
        <v>0.84022277300000003</v>
      </c>
      <c r="DG27" s="634">
        <v>0.163728597</v>
      </c>
      <c r="DH27" s="635">
        <v>3.342096E-2</v>
      </c>
    </row>
    <row r="28" spans="2:112">
      <c r="B28" s="109" t="s">
        <v>1109</v>
      </c>
      <c r="C28" s="110" t="s">
        <v>1127</v>
      </c>
      <c r="D28" s="102" t="s">
        <v>1184</v>
      </c>
      <c r="G28" s="143" t="s">
        <v>1040</v>
      </c>
      <c r="H28" s="141" t="s">
        <v>1146</v>
      </c>
      <c r="I28" s="132" t="s">
        <v>1161</v>
      </c>
      <c r="J28" s="142">
        <v>346.55273767274826</v>
      </c>
      <c r="K28" s="134"/>
      <c r="L28" s="134"/>
      <c r="M28" s="144"/>
      <c r="O28" s="232"/>
      <c r="P28" s="177" t="s">
        <v>1189</v>
      </c>
      <c r="Q28" s="163" t="s">
        <v>1177</v>
      </c>
      <c r="R28" s="175">
        <v>0.12119051862413115</v>
      </c>
      <c r="S28" s="133">
        <f>100*(R28/Q35)</f>
        <v>107.33155305965643</v>
      </c>
      <c r="T28" s="173"/>
      <c r="U28" s="10"/>
      <c r="V28" s="174" t="s">
        <v>1188</v>
      </c>
      <c r="W28" s="163" t="s">
        <v>1178</v>
      </c>
      <c r="X28" s="162">
        <v>0.66103430619559644</v>
      </c>
      <c r="Y28" s="227">
        <f>100*(X28/AB13)</f>
        <v>92.543070791624132</v>
      </c>
      <c r="Z28" s="158"/>
      <c r="AA28" s="158"/>
      <c r="AB28" s="158"/>
      <c r="AC28" s="179"/>
      <c r="AD28" s="158"/>
      <c r="AE28" s="174" t="s">
        <v>1188</v>
      </c>
      <c r="AF28" s="163" t="s">
        <v>1178</v>
      </c>
      <c r="AG28" s="204">
        <v>0.21099999999999999</v>
      </c>
      <c r="AH28" s="222">
        <f>100*(AG28/AK13)</f>
        <v>73.207401696222036</v>
      </c>
      <c r="AI28" s="198"/>
      <c r="AJ28" s="198"/>
      <c r="AK28" s="198"/>
      <c r="AL28" s="199"/>
      <c r="AM28" s="10"/>
      <c r="AN28" s="174" t="s">
        <v>1188</v>
      </c>
      <c r="AO28" s="163" t="s">
        <v>1178</v>
      </c>
      <c r="AP28" s="175">
        <v>0.30670762928827444</v>
      </c>
      <c r="AQ28" s="222">
        <f>100*(AP28/AT13)</f>
        <v>64.196890542993202</v>
      </c>
      <c r="AR28" s="10"/>
      <c r="AS28" s="10"/>
      <c r="AT28" s="10"/>
      <c r="AU28" s="173"/>
      <c r="AV28" s="10"/>
      <c r="AW28" s="174" t="s">
        <v>1188</v>
      </c>
      <c r="AX28" s="163" t="s">
        <v>1178</v>
      </c>
      <c r="AY28" s="175">
        <v>0.40655401945724523</v>
      </c>
      <c r="AZ28" s="222">
        <f>100*(AY28/BC13)</f>
        <v>71.674243200648817</v>
      </c>
      <c r="BA28" s="10"/>
      <c r="BB28" s="10"/>
      <c r="BC28" s="10"/>
      <c r="BD28" s="173"/>
      <c r="BE28" s="173"/>
      <c r="BG28" s="631"/>
      <c r="BH28" s="632">
        <v>16</v>
      </c>
      <c r="BI28" s="632">
        <v>1.0249669619999999</v>
      </c>
      <c r="BJ28" s="632">
        <v>0.98037156999999997</v>
      </c>
      <c r="BK28" s="632">
        <v>1.024256944</v>
      </c>
      <c r="BL28" s="632">
        <v>1.0179372600000001</v>
      </c>
      <c r="BM28" s="632">
        <v>1.016624288</v>
      </c>
      <c r="BN28" s="632">
        <v>1.0196470769999999</v>
      </c>
      <c r="BO28" s="632">
        <v>1.026865785</v>
      </c>
      <c r="BP28" s="632">
        <v>1.0121512610000001</v>
      </c>
      <c r="BQ28" s="632">
        <v>1.0171087009999999</v>
      </c>
      <c r="BR28" s="632">
        <v>1.0181033269999999</v>
      </c>
      <c r="BS28" s="632">
        <v>1.0216627540000001</v>
      </c>
      <c r="BT28" s="632">
        <v>1.016952657</v>
      </c>
      <c r="BU28" s="632">
        <v>1.02221085</v>
      </c>
      <c r="BV28" s="632">
        <v>1.0155248859999999</v>
      </c>
      <c r="BW28" s="632">
        <v>1.0168510740000001</v>
      </c>
      <c r="BX28" s="632">
        <v>1.0096784889999999</v>
      </c>
      <c r="BY28" s="632">
        <v>1.0187177780000001</v>
      </c>
      <c r="BZ28" s="632">
        <v>1.1341445100000001</v>
      </c>
      <c r="CA28" s="632">
        <v>1.1341445100000001</v>
      </c>
      <c r="CB28" s="632">
        <v>1.0498921029999999</v>
      </c>
      <c r="CC28" s="632">
        <v>1.0377092699999999</v>
      </c>
      <c r="CD28" s="633">
        <v>1.030262955</v>
      </c>
      <c r="CE28" s="633">
        <v>3.6713716E-2</v>
      </c>
      <c r="CF28" s="633">
        <v>8.0115900000000007E-3</v>
      </c>
      <c r="CG28" s="632">
        <v>16</v>
      </c>
      <c r="CH28" s="632">
        <v>0.74844912600000002</v>
      </c>
      <c r="CI28" s="632">
        <v>0.682412354</v>
      </c>
      <c r="CJ28" s="632">
        <v>0.76500256099999997</v>
      </c>
      <c r="CK28" s="632">
        <v>0.76685421600000003</v>
      </c>
      <c r="CL28" s="632">
        <v>0.68806836599999999</v>
      </c>
      <c r="CM28" s="632">
        <v>0.697957249</v>
      </c>
      <c r="CN28" s="632">
        <v>0.68532015300000004</v>
      </c>
      <c r="CO28" s="632">
        <v>0.76349275900000002</v>
      </c>
      <c r="CP28" s="632">
        <v>0.68545574200000003</v>
      </c>
      <c r="CQ28" s="632">
        <v>0.65460877699999998</v>
      </c>
      <c r="CR28" s="632">
        <v>0.89434408099999996</v>
      </c>
      <c r="CS28" s="632">
        <v>0.71964168299999998</v>
      </c>
      <c r="CT28" s="632">
        <v>0.89332702500000005</v>
      </c>
      <c r="CU28" s="632">
        <v>1.0096310449999999</v>
      </c>
      <c r="CV28" s="632">
        <v>0.85836472699999999</v>
      </c>
      <c r="CW28" s="632">
        <v>1.111931478</v>
      </c>
      <c r="CX28" s="632">
        <v>0.70380358899999995</v>
      </c>
      <c r="CY28" s="632">
        <v>1.072505416</v>
      </c>
      <c r="CZ28" s="632">
        <v>0.89382440500000004</v>
      </c>
      <c r="DA28" s="632">
        <v>0.99992102299999996</v>
      </c>
      <c r="DB28" s="632">
        <v>1.092872595</v>
      </c>
      <c r="DC28" s="632">
        <v>0.51221156700000003</v>
      </c>
      <c r="DD28" s="632">
        <v>1.0215075119999999</v>
      </c>
      <c r="DE28" s="632">
        <v>0.96286528900000001</v>
      </c>
      <c r="DF28" s="634">
        <v>0.82851553099999997</v>
      </c>
      <c r="DG28" s="634">
        <v>0.16367649400000001</v>
      </c>
      <c r="DH28" s="635">
        <v>3.3410323999999998E-2</v>
      </c>
    </row>
    <row r="29" spans="2:112">
      <c r="B29" s="112" t="s">
        <v>1136</v>
      </c>
      <c r="C29" s="113" t="s">
        <v>1188</v>
      </c>
      <c r="D29" s="114">
        <v>3277.24548959914</v>
      </c>
      <c r="G29" s="145" t="s">
        <v>1066</v>
      </c>
      <c r="H29" s="141" t="s">
        <v>1144</v>
      </c>
      <c r="I29" s="132" t="s">
        <v>1162</v>
      </c>
      <c r="J29" s="142">
        <v>332.94682745523403</v>
      </c>
      <c r="K29" s="134"/>
      <c r="L29" s="134"/>
      <c r="M29" s="144"/>
      <c r="O29" s="232"/>
      <c r="P29" s="171"/>
      <c r="Q29" s="10"/>
      <c r="R29" s="10"/>
      <c r="S29" s="10"/>
      <c r="T29" s="173"/>
      <c r="U29" s="10"/>
      <c r="V29" s="174" t="s">
        <v>1188</v>
      </c>
      <c r="W29" s="163" t="s">
        <v>1156</v>
      </c>
      <c r="X29" s="162">
        <v>0.71678136580201157</v>
      </c>
      <c r="Y29" s="227">
        <f>100*(X29/AB13)</f>
        <v>100.34751306523715</v>
      </c>
      <c r="Z29" s="158"/>
      <c r="AA29" s="158"/>
      <c r="AB29" s="158"/>
      <c r="AC29" s="179"/>
      <c r="AD29" s="158"/>
      <c r="AE29" s="174" t="s">
        <v>1188</v>
      </c>
      <c r="AF29" s="163" t="s">
        <v>1156</v>
      </c>
      <c r="AG29" s="204">
        <v>0.19600000000000001</v>
      </c>
      <c r="AH29" s="222">
        <f>100*(AG29/AK13)</f>
        <v>68.003084040092503</v>
      </c>
      <c r="AI29" s="198"/>
      <c r="AJ29" s="198"/>
      <c r="AK29" s="198"/>
      <c r="AL29" s="199"/>
      <c r="AM29" s="10"/>
      <c r="AN29" s="174" t="s">
        <v>1188</v>
      </c>
      <c r="AO29" s="163" t="s">
        <v>1156</v>
      </c>
      <c r="AP29" s="175">
        <v>0.35521439915299097</v>
      </c>
      <c r="AQ29" s="222">
        <f>100*(AP29/AT13)</f>
        <v>74.349829362368098</v>
      </c>
      <c r="AR29" s="10"/>
      <c r="AS29" s="10"/>
      <c r="AT29" s="10"/>
      <c r="AU29" s="173"/>
      <c r="AV29" s="10"/>
      <c r="AW29" s="174" t="s">
        <v>1188</v>
      </c>
      <c r="AX29" s="163" t="s">
        <v>1156</v>
      </c>
      <c r="AY29" s="175">
        <v>0.33721545791424035</v>
      </c>
      <c r="AZ29" s="222">
        <f>100*(AY29/BC13)</f>
        <v>59.450064652737225</v>
      </c>
      <c r="BA29" s="10"/>
      <c r="BB29" s="10"/>
      <c r="BC29" s="10"/>
      <c r="BD29" s="173"/>
      <c r="BE29" s="173"/>
      <c r="BG29" s="631"/>
      <c r="BH29" s="632">
        <v>17</v>
      </c>
      <c r="BI29" s="632">
        <v>1.02143933</v>
      </c>
      <c r="BJ29" s="632">
        <v>0.97849272200000004</v>
      </c>
      <c r="BK29" s="632">
        <v>1.0279044550000001</v>
      </c>
      <c r="BL29" s="632">
        <v>1.015784427</v>
      </c>
      <c r="BM29" s="632">
        <v>1.0154937399999999</v>
      </c>
      <c r="BN29" s="632">
        <v>1.016973898</v>
      </c>
      <c r="BO29" s="632">
        <v>1.027041254</v>
      </c>
      <c r="BP29" s="632">
        <v>1.010365172</v>
      </c>
      <c r="BQ29" s="632">
        <v>1.0124729349999999</v>
      </c>
      <c r="BR29" s="632">
        <v>1.017751635</v>
      </c>
      <c r="BS29" s="632">
        <v>1.0208729379999999</v>
      </c>
      <c r="BT29" s="632">
        <v>1.01472322</v>
      </c>
      <c r="BU29" s="632">
        <v>1.0224817749999999</v>
      </c>
      <c r="BV29" s="632">
        <v>1.0130797300000001</v>
      </c>
      <c r="BW29" s="632">
        <v>1.0140554100000001</v>
      </c>
      <c r="BX29" s="632">
        <v>1.0075792729999999</v>
      </c>
      <c r="BY29" s="632">
        <v>1.018055763</v>
      </c>
      <c r="BZ29" s="632">
        <v>1.131695965</v>
      </c>
      <c r="CA29" s="632">
        <v>1.131695965</v>
      </c>
      <c r="CB29" s="632">
        <v>1.0460178280000001</v>
      </c>
      <c r="CC29" s="632">
        <v>1.0354683920000001</v>
      </c>
      <c r="CD29" s="633">
        <v>1.0285450389999999</v>
      </c>
      <c r="CE29" s="633">
        <v>3.650316E-2</v>
      </c>
      <c r="CF29" s="633">
        <v>7.9656429999999997E-3</v>
      </c>
      <c r="CG29" s="632">
        <v>17</v>
      </c>
      <c r="CH29" s="632">
        <v>0.73042222300000004</v>
      </c>
      <c r="CI29" s="632">
        <v>0.66802113399999996</v>
      </c>
      <c r="CJ29" s="632">
        <v>0.76166296700000002</v>
      </c>
      <c r="CK29" s="632">
        <v>0.76771700499999995</v>
      </c>
      <c r="CL29" s="632">
        <v>0.68891506999999996</v>
      </c>
      <c r="CM29" s="632">
        <v>0.69192099399999996</v>
      </c>
      <c r="CN29" s="632">
        <v>0.67415461799999998</v>
      </c>
      <c r="CO29" s="632">
        <v>0.75785318199999996</v>
      </c>
      <c r="CP29" s="632">
        <v>0.67461813100000001</v>
      </c>
      <c r="CQ29" s="632">
        <v>0.64392016500000004</v>
      </c>
      <c r="CR29" s="632">
        <v>0.88981669600000002</v>
      </c>
      <c r="CS29" s="632">
        <v>0.70241890299999998</v>
      </c>
      <c r="CT29" s="632">
        <v>0.88876520400000003</v>
      </c>
      <c r="CU29" s="632">
        <v>1.002061147</v>
      </c>
      <c r="CV29" s="632">
        <v>0.84687003100000002</v>
      </c>
      <c r="CW29" s="632">
        <v>1.107066007</v>
      </c>
      <c r="CX29" s="632">
        <v>0.68314946399999998</v>
      </c>
      <c r="CY29" s="632">
        <v>1.07667917</v>
      </c>
      <c r="CZ29" s="632">
        <v>0.85617509300000005</v>
      </c>
      <c r="DA29" s="632">
        <v>0.96978780399999998</v>
      </c>
      <c r="DB29" s="632">
        <v>1.086142438</v>
      </c>
      <c r="DC29" s="632">
        <v>0.49622404799999997</v>
      </c>
      <c r="DD29" s="632">
        <v>1.012191828</v>
      </c>
      <c r="DE29" s="632">
        <v>0.94962991399999996</v>
      </c>
      <c r="DF29" s="634">
        <v>0.81775763499999998</v>
      </c>
      <c r="DG29" s="634">
        <v>0.16490622399999999</v>
      </c>
      <c r="DH29" s="635">
        <v>3.3661341999999997E-2</v>
      </c>
    </row>
    <row r="30" spans="2:112">
      <c r="B30" s="112" t="s">
        <v>1137</v>
      </c>
      <c r="C30" s="113" t="s">
        <v>1188</v>
      </c>
      <c r="D30" s="114">
        <v>3512.5137426308193</v>
      </c>
      <c r="G30" s="145" t="s">
        <v>1044</v>
      </c>
      <c r="H30" s="141" t="s">
        <v>1146</v>
      </c>
      <c r="I30" s="132" t="s">
        <v>1163</v>
      </c>
      <c r="J30" s="142">
        <v>332.03414542547313</v>
      </c>
      <c r="K30" s="134"/>
      <c r="L30" s="134"/>
      <c r="M30" s="144"/>
      <c r="O30" s="232"/>
      <c r="P30" s="178"/>
      <c r="Q30" s="158"/>
      <c r="R30" s="158"/>
      <c r="S30" s="158"/>
      <c r="T30" s="179"/>
      <c r="U30" s="10"/>
      <c r="V30" s="174" t="s">
        <v>1188</v>
      </c>
      <c r="W30" s="163" t="s">
        <v>1168</v>
      </c>
      <c r="X30" s="162">
        <v>0.79341619079610348</v>
      </c>
      <c r="Y30" s="227">
        <f>100*(X30/AB13)</f>
        <v>111.07618776193813</v>
      </c>
      <c r="Z30" s="158"/>
      <c r="AA30" s="158"/>
      <c r="AB30" s="158"/>
      <c r="AC30" s="179"/>
      <c r="AD30" s="158"/>
      <c r="AE30" s="174" t="s">
        <v>1188</v>
      </c>
      <c r="AF30" s="163" t="s">
        <v>1168</v>
      </c>
      <c r="AG30" s="204">
        <v>0.22800000000000001</v>
      </c>
      <c r="AH30" s="222">
        <f>100*(AG30/AK13)</f>
        <v>79.105628373168841</v>
      </c>
      <c r="AI30" s="198"/>
      <c r="AJ30" s="198"/>
      <c r="AK30" s="198"/>
      <c r="AL30" s="199"/>
      <c r="AM30" s="10"/>
      <c r="AN30" s="174" t="s">
        <v>1188</v>
      </c>
      <c r="AO30" s="163" t="s">
        <v>1168</v>
      </c>
      <c r="AP30" s="175">
        <v>0.34665770910312399</v>
      </c>
      <c r="AQ30" s="222">
        <f>100*(AP30/AT13)</f>
        <v>72.558830893186467</v>
      </c>
      <c r="AR30" s="10"/>
      <c r="AS30" s="10"/>
      <c r="AT30" s="10"/>
      <c r="AU30" s="173"/>
      <c r="AV30" s="10"/>
      <c r="AW30" s="174" t="s">
        <v>1188</v>
      </c>
      <c r="AX30" s="163" t="s">
        <v>1168</v>
      </c>
      <c r="AY30" s="175">
        <v>0.33691635875041992</v>
      </c>
      <c r="AZ30" s="222">
        <f>100*(AY30/BC13)</f>
        <v>59.397334375374832</v>
      </c>
      <c r="BA30" s="10"/>
      <c r="BB30" s="10"/>
      <c r="BC30" s="10"/>
      <c r="BD30" s="173"/>
      <c r="BE30" s="173"/>
      <c r="BG30" s="631"/>
      <c r="BH30" s="632">
        <v>18</v>
      </c>
      <c r="BI30" s="632">
        <v>1.0244696120000001</v>
      </c>
      <c r="BJ30" s="632">
        <v>0.97903427200000004</v>
      </c>
      <c r="BK30" s="632">
        <v>1.0297381759999999</v>
      </c>
      <c r="BL30" s="632">
        <v>1.01596986</v>
      </c>
      <c r="BM30" s="632">
        <v>1.017819209</v>
      </c>
      <c r="BN30" s="632">
        <v>1.020130245</v>
      </c>
      <c r="BO30" s="632">
        <v>1.02856357</v>
      </c>
      <c r="BP30" s="632">
        <v>1.010506693</v>
      </c>
      <c r="BQ30" s="632">
        <v>1.0160233860000001</v>
      </c>
      <c r="BR30" s="632">
        <v>1.017228494</v>
      </c>
      <c r="BS30" s="632">
        <v>1.021477556</v>
      </c>
      <c r="BT30" s="632">
        <v>1.0164274259999999</v>
      </c>
      <c r="BU30" s="632">
        <v>1.0261693679999999</v>
      </c>
      <c r="BV30" s="632">
        <v>1.0167448130000001</v>
      </c>
      <c r="BW30" s="632">
        <v>1.0152374</v>
      </c>
      <c r="BX30" s="632">
        <v>1.0102751080000001</v>
      </c>
      <c r="BY30" s="632">
        <v>1.017629535</v>
      </c>
      <c r="BZ30" s="632">
        <v>1.135403433</v>
      </c>
      <c r="CA30" s="632">
        <v>1.135403433</v>
      </c>
      <c r="CB30" s="632">
        <v>1.045712803</v>
      </c>
      <c r="CC30" s="632">
        <v>1.0380624519999999</v>
      </c>
      <c r="CD30" s="633">
        <v>1.0303822309999999</v>
      </c>
      <c r="CE30" s="633">
        <v>3.7112764999999999E-2</v>
      </c>
      <c r="CF30" s="633">
        <v>8.0986689999999993E-3</v>
      </c>
      <c r="CG30" s="632">
        <v>18</v>
      </c>
      <c r="CH30" s="632">
        <v>0.71349245699999997</v>
      </c>
      <c r="CI30" s="632">
        <v>0.657284643</v>
      </c>
      <c r="CJ30" s="632">
        <v>0.76057367300000001</v>
      </c>
      <c r="CK30" s="632">
        <v>0.76488540500000002</v>
      </c>
      <c r="CL30" s="632">
        <v>0.69069708699999999</v>
      </c>
      <c r="CM30" s="632">
        <v>0.68522291000000002</v>
      </c>
      <c r="CN30" s="632">
        <v>0.66294777199999999</v>
      </c>
      <c r="CO30" s="632">
        <v>0.75289207199999997</v>
      </c>
      <c r="CP30" s="632">
        <v>0.67029062500000003</v>
      </c>
      <c r="CQ30" s="632">
        <v>0.63664902400000001</v>
      </c>
      <c r="CR30" s="632">
        <v>0.88696554800000005</v>
      </c>
      <c r="CS30" s="632">
        <v>0.68713564199999999</v>
      </c>
      <c r="CT30" s="632">
        <v>0.88957224599999996</v>
      </c>
      <c r="CU30" s="632">
        <v>0.99283541200000003</v>
      </c>
      <c r="CV30" s="632">
        <v>0.83202351900000004</v>
      </c>
      <c r="CW30" s="632">
        <v>1.1002818569999999</v>
      </c>
      <c r="CX30" s="632">
        <v>0.663327628</v>
      </c>
      <c r="CY30" s="632">
        <v>1.0785121630000001</v>
      </c>
      <c r="CZ30" s="632">
        <v>0.82176341799999997</v>
      </c>
      <c r="DA30" s="632">
        <v>0.93864763100000004</v>
      </c>
      <c r="DB30" s="632">
        <v>1.0809827590000001</v>
      </c>
      <c r="DC30" s="632">
        <v>0.47999650900000002</v>
      </c>
      <c r="DD30" s="632">
        <v>0.99704241900000001</v>
      </c>
      <c r="DE30" s="632">
        <v>0.93384779900000003</v>
      </c>
      <c r="DF30" s="634">
        <v>0.80741125899999999</v>
      </c>
      <c r="DG30" s="634">
        <v>0.16546329100000001</v>
      </c>
      <c r="DH30" s="635">
        <v>3.3775052999999999E-2</v>
      </c>
    </row>
    <row r="31" spans="2:112">
      <c r="B31" s="112" t="s">
        <v>1138</v>
      </c>
      <c r="C31" s="113" t="s">
        <v>1188</v>
      </c>
      <c r="D31" s="114">
        <v>2833.866443071126</v>
      </c>
      <c r="G31" s="146" t="s">
        <v>1069</v>
      </c>
      <c r="H31" s="141" t="s">
        <v>1144</v>
      </c>
      <c r="I31" s="132" t="s">
        <v>1164</v>
      </c>
      <c r="J31" s="142">
        <v>227.82552120953355</v>
      </c>
      <c r="K31" s="134"/>
      <c r="L31" s="134"/>
      <c r="M31" s="144"/>
      <c r="O31" s="232"/>
      <c r="P31" s="178"/>
      <c r="Q31" s="158"/>
      <c r="R31" s="158"/>
      <c r="S31" s="158"/>
      <c r="T31" s="179"/>
      <c r="U31" s="10"/>
      <c r="V31" s="174" t="s">
        <v>1188</v>
      </c>
      <c r="W31" s="163" t="s">
        <v>1180</v>
      </c>
      <c r="X31" s="162">
        <v>0.55476311767702491</v>
      </c>
      <c r="Y31" s="227">
        <f>100*(X31/AB13)</f>
        <v>77.665382856205284</v>
      </c>
      <c r="Z31" s="158"/>
      <c r="AA31" s="158"/>
      <c r="AB31" s="158"/>
      <c r="AC31" s="179"/>
      <c r="AD31" s="158"/>
      <c r="AE31" s="211" t="s">
        <v>1188</v>
      </c>
      <c r="AF31" s="160" t="s">
        <v>1180</v>
      </c>
      <c r="AG31" s="205">
        <v>0.25600000000000001</v>
      </c>
      <c r="AH31" s="141">
        <f>100*(AG31/AK13)</f>
        <v>88.820354664610619</v>
      </c>
      <c r="AI31" s="198"/>
      <c r="AJ31" s="198"/>
      <c r="AK31" s="198"/>
      <c r="AL31" s="199"/>
      <c r="AM31" s="10"/>
      <c r="AN31" s="211" t="s">
        <v>1188</v>
      </c>
      <c r="AO31" s="160" t="s">
        <v>1180</v>
      </c>
      <c r="AP31" s="216">
        <v>0.41670911869587363</v>
      </c>
      <c r="AQ31" s="141">
        <f>100*(AP31/AT13)</f>
        <v>87.221272399593616</v>
      </c>
      <c r="AR31" s="10"/>
      <c r="AS31" s="10"/>
      <c r="AT31" s="10"/>
      <c r="AU31" s="173"/>
      <c r="AV31" s="10"/>
      <c r="AW31" s="174" t="s">
        <v>1188</v>
      </c>
      <c r="AX31" s="163" t="s">
        <v>1180</v>
      </c>
      <c r="AY31" s="175">
        <v>0.35099337748344372</v>
      </c>
      <c r="AZ31" s="222">
        <f>100*(AY31/BC13)</f>
        <v>61.879070174120123</v>
      </c>
      <c r="BA31" s="10"/>
      <c r="BB31" s="10"/>
      <c r="BC31" s="10"/>
      <c r="BD31" s="173"/>
      <c r="BE31" s="173"/>
      <c r="BG31" s="631"/>
      <c r="BH31" s="632">
        <v>19</v>
      </c>
      <c r="BI31" s="632">
        <v>1.021588535</v>
      </c>
      <c r="BJ31" s="632">
        <v>0.97669492300000005</v>
      </c>
      <c r="BK31" s="632">
        <v>1.0309739449999999</v>
      </c>
      <c r="BL31" s="632">
        <v>1.0173764380000001</v>
      </c>
      <c r="BM31" s="632">
        <v>1.0170145479999999</v>
      </c>
      <c r="BN31" s="632">
        <v>1.018113544</v>
      </c>
      <c r="BO31" s="632">
        <v>1.028108298</v>
      </c>
      <c r="BP31" s="632">
        <v>1.0088767649999999</v>
      </c>
      <c r="BQ31" s="632">
        <v>1.016966901</v>
      </c>
      <c r="BR31" s="632">
        <v>1.018507772</v>
      </c>
      <c r="BS31" s="632">
        <v>1.0224198879999999</v>
      </c>
      <c r="BT31" s="632">
        <v>1.016896781</v>
      </c>
      <c r="BU31" s="632">
        <v>1.024137429</v>
      </c>
      <c r="BV31" s="632">
        <v>1.0166652519999999</v>
      </c>
      <c r="BW31" s="632">
        <v>1.0179508390000001</v>
      </c>
      <c r="BX31" s="632">
        <v>1.0077063310000001</v>
      </c>
      <c r="BY31" s="632">
        <v>1.0191666779999999</v>
      </c>
      <c r="BZ31" s="632">
        <v>1.130506341</v>
      </c>
      <c r="CA31" s="632">
        <v>1.130506341</v>
      </c>
      <c r="CB31" s="632">
        <v>1.0469829820000001</v>
      </c>
      <c r="CC31" s="632">
        <v>1.0374981729999999</v>
      </c>
      <c r="CD31" s="633">
        <v>1.029745653</v>
      </c>
      <c r="CE31" s="633">
        <v>3.5973130999999998E-2</v>
      </c>
      <c r="CF31" s="633">
        <v>7.8499810000000007E-3</v>
      </c>
      <c r="CG31" s="632">
        <v>19</v>
      </c>
      <c r="CH31" s="632">
        <v>0.69293280000000002</v>
      </c>
      <c r="CI31" s="632">
        <v>0.64678168000000003</v>
      </c>
      <c r="CJ31" s="632">
        <v>0.76238005799999997</v>
      </c>
      <c r="CK31" s="632">
        <v>0.76338929200000005</v>
      </c>
      <c r="CL31" s="632">
        <v>0.69429393800000005</v>
      </c>
      <c r="CM31" s="632">
        <v>0.68168376799999997</v>
      </c>
      <c r="CN31" s="632">
        <v>0.65203599899999998</v>
      </c>
      <c r="CO31" s="632">
        <v>0.75042726199999998</v>
      </c>
      <c r="CP31" s="632">
        <v>0.66927984500000004</v>
      </c>
      <c r="CQ31" s="632">
        <v>0.63033958300000004</v>
      </c>
      <c r="CR31" s="632">
        <v>0.88437058300000004</v>
      </c>
      <c r="CS31" s="632">
        <v>0.67293299600000001</v>
      </c>
      <c r="CT31" s="632">
        <v>0.88720891899999998</v>
      </c>
      <c r="CU31" s="632">
        <v>0.98416821300000001</v>
      </c>
      <c r="CV31" s="632">
        <v>0.82340381100000004</v>
      </c>
      <c r="CW31" s="632">
        <v>1.0987851479999999</v>
      </c>
      <c r="CX31" s="632">
        <v>0.64681272499999998</v>
      </c>
      <c r="CY31" s="632">
        <v>1.077164929</v>
      </c>
      <c r="CZ31" s="632">
        <v>0.78967609599999999</v>
      </c>
      <c r="DA31" s="632">
        <v>0.91125705899999998</v>
      </c>
      <c r="DB31" s="632">
        <v>1.076302181</v>
      </c>
      <c r="DC31" s="632">
        <v>0.46655756700000001</v>
      </c>
      <c r="DD31" s="632">
        <v>0.98230615799999998</v>
      </c>
      <c r="DE31" s="632">
        <v>0.91859751099999998</v>
      </c>
      <c r="DF31" s="634">
        <v>0.79846200499999997</v>
      </c>
      <c r="DG31" s="634">
        <v>0.166190168</v>
      </c>
      <c r="DH31" s="635">
        <v>3.3923426E-2</v>
      </c>
    </row>
    <row r="32" spans="2:112">
      <c r="B32" s="112" t="s">
        <v>1120</v>
      </c>
      <c r="C32" s="113" t="s">
        <v>1188</v>
      </c>
      <c r="D32" s="115">
        <v>3794.2937457576563</v>
      </c>
      <c r="G32" s="146" t="s">
        <v>1048</v>
      </c>
      <c r="H32" s="141" t="s">
        <v>1146</v>
      </c>
      <c r="I32" s="132" t="s">
        <v>1165</v>
      </c>
      <c r="J32" s="142">
        <v>329.3464795632234</v>
      </c>
      <c r="K32" s="134"/>
      <c r="L32" s="134"/>
      <c r="M32" s="144"/>
      <c r="O32" s="232"/>
      <c r="P32" s="178"/>
      <c r="Q32" s="158"/>
      <c r="R32" s="158"/>
      <c r="S32" s="172" t="s">
        <v>1187</v>
      </c>
      <c r="T32" s="180" t="s">
        <v>1187</v>
      </c>
      <c r="U32" s="10"/>
      <c r="V32" s="191" t="s">
        <v>1189</v>
      </c>
      <c r="W32" s="164" t="s">
        <v>1147</v>
      </c>
      <c r="X32" s="161">
        <v>0.62549329123914754</v>
      </c>
      <c r="Y32" s="226">
        <f>100*(X32/AB13)</f>
        <v>87.567421824098986</v>
      </c>
      <c r="Z32" s="158"/>
      <c r="AA32" s="158"/>
      <c r="AB32" s="158"/>
      <c r="AC32" s="179"/>
      <c r="AD32" s="158"/>
      <c r="AE32" s="191" t="s">
        <v>1189</v>
      </c>
      <c r="AF32" s="164" t="s">
        <v>1147</v>
      </c>
      <c r="AG32" s="203">
        <v>0.34899999999999998</v>
      </c>
      <c r="AH32" s="221">
        <f>100*(AG32/AK13)</f>
        <v>121.0871241326137</v>
      </c>
      <c r="AI32" s="198"/>
      <c r="AJ32" s="198"/>
      <c r="AK32" s="198"/>
      <c r="AL32" s="199"/>
      <c r="AM32" s="10"/>
      <c r="AN32" s="191" t="s">
        <v>1189</v>
      </c>
      <c r="AO32" s="164" t="s">
        <v>1147</v>
      </c>
      <c r="AP32" s="215">
        <v>0.48382004735595896</v>
      </c>
      <c r="AQ32" s="221">
        <f>100*(AP32/AT13)</f>
        <v>101.26824264101771</v>
      </c>
      <c r="AR32" s="10"/>
      <c r="AS32" s="10"/>
      <c r="AT32" s="10"/>
      <c r="AU32" s="173"/>
      <c r="AV32" s="10"/>
      <c r="AW32" s="191" t="s">
        <v>1189</v>
      </c>
      <c r="AX32" s="164" t="s">
        <v>1147</v>
      </c>
      <c r="AY32" s="215">
        <v>0.35674822415153906</v>
      </c>
      <c r="AZ32" s="221">
        <f>100*(AY32/BC13)</f>
        <v>62.893632224747911</v>
      </c>
      <c r="BA32" s="10"/>
      <c r="BB32" s="10"/>
      <c r="BC32" s="10"/>
      <c r="BD32" s="173"/>
      <c r="BE32" s="173"/>
      <c r="BG32" s="631"/>
      <c r="BH32" s="632">
        <v>20</v>
      </c>
      <c r="BI32" s="632">
        <v>1.0198691259999999</v>
      </c>
      <c r="BJ32" s="632">
        <v>0.97563024300000001</v>
      </c>
      <c r="BK32" s="632">
        <v>1.0281157320000001</v>
      </c>
      <c r="BL32" s="632">
        <v>1.018737789</v>
      </c>
      <c r="BM32" s="632">
        <v>1.0170869680000001</v>
      </c>
      <c r="BN32" s="632">
        <v>1.017173468</v>
      </c>
      <c r="BO32" s="632">
        <v>1.028188919</v>
      </c>
      <c r="BP32" s="632">
        <v>1.0087206040000001</v>
      </c>
      <c r="BQ32" s="632">
        <v>1.0166996619999999</v>
      </c>
      <c r="BR32" s="632">
        <v>1.0183934729999999</v>
      </c>
      <c r="BS32" s="632">
        <v>1.0233349860000001</v>
      </c>
      <c r="BT32" s="632">
        <v>1.0154775410000001</v>
      </c>
      <c r="BU32" s="632">
        <v>1.0267764420000001</v>
      </c>
      <c r="BV32" s="632">
        <v>1.0178268340000001</v>
      </c>
      <c r="BW32" s="632">
        <v>1.019996197</v>
      </c>
      <c r="BX32" s="632">
        <v>1.0118053250000001</v>
      </c>
      <c r="BY32" s="632">
        <v>1.0196473189999999</v>
      </c>
      <c r="BZ32" s="632">
        <v>1.132261902</v>
      </c>
      <c r="CA32" s="632">
        <v>1.132261902</v>
      </c>
      <c r="CB32" s="632">
        <v>1.045954091</v>
      </c>
      <c r="CC32" s="632">
        <v>1.038257311</v>
      </c>
      <c r="CD32" s="633">
        <v>1.0301055160000001</v>
      </c>
      <c r="CE32" s="633">
        <v>3.6385257999999997E-2</v>
      </c>
      <c r="CF32" s="633">
        <v>7.9399139999999993E-3</v>
      </c>
      <c r="CG32" s="632">
        <v>20</v>
      </c>
      <c r="CH32" s="632">
        <v>0.676639141</v>
      </c>
      <c r="CI32" s="632">
        <v>0.63488630099999999</v>
      </c>
      <c r="CJ32" s="632">
        <v>0.761116613</v>
      </c>
      <c r="CK32" s="632">
        <v>0.75729010799999996</v>
      </c>
      <c r="CL32" s="632">
        <v>0.69619409899999996</v>
      </c>
      <c r="CM32" s="632">
        <v>0.67791462899999999</v>
      </c>
      <c r="CN32" s="632">
        <v>0.64159929199999999</v>
      </c>
      <c r="CO32" s="632">
        <v>0.74658834200000002</v>
      </c>
      <c r="CP32" s="632">
        <v>0.66982463800000003</v>
      </c>
      <c r="CQ32" s="632">
        <v>0.62648591300000001</v>
      </c>
      <c r="CR32" s="632">
        <v>0.88163427599999999</v>
      </c>
      <c r="CS32" s="632">
        <v>0.65933400499999995</v>
      </c>
      <c r="CT32" s="632">
        <v>0.88456301999999998</v>
      </c>
      <c r="CU32" s="632">
        <v>0.974925178</v>
      </c>
      <c r="CV32" s="632">
        <v>0.81250339699999996</v>
      </c>
      <c r="CW32" s="632">
        <v>1.0981836659999999</v>
      </c>
      <c r="CX32" s="632">
        <v>0.63200438599999997</v>
      </c>
      <c r="CY32" s="632">
        <v>1.0756196179999999</v>
      </c>
      <c r="CZ32" s="632">
        <v>0.75952172100000004</v>
      </c>
      <c r="DA32" s="632">
        <v>0.885261144</v>
      </c>
      <c r="DB32" s="632">
        <v>1.0711993449999999</v>
      </c>
      <c r="DC32" s="632">
        <v>0.45305752799999999</v>
      </c>
      <c r="DD32" s="632">
        <v>0.97209267200000005</v>
      </c>
      <c r="DE32" s="632">
        <v>0.90173803399999997</v>
      </c>
      <c r="DF32" s="634">
        <v>0.789590711</v>
      </c>
      <c r="DG32" s="634">
        <v>0.16735082000000001</v>
      </c>
      <c r="DH32" s="635">
        <v>3.4160343000000003E-2</v>
      </c>
    </row>
    <row r="33" spans="2:112">
      <c r="B33" s="112" t="s">
        <v>1121</v>
      </c>
      <c r="C33" s="113" t="s">
        <v>1188</v>
      </c>
      <c r="D33" s="115">
        <v>3508.553175063274</v>
      </c>
      <c r="G33" s="147" t="s">
        <v>1072</v>
      </c>
      <c r="H33" s="141" t="s">
        <v>1144</v>
      </c>
      <c r="I33" s="132" t="s">
        <v>1166</v>
      </c>
      <c r="J33" s="142">
        <v>296.30199715242236</v>
      </c>
      <c r="K33" s="134"/>
      <c r="L33" s="134"/>
      <c r="M33" s="144"/>
      <c r="O33" s="232"/>
      <c r="P33" s="178"/>
      <c r="Q33" s="158"/>
      <c r="R33" s="158"/>
      <c r="S33" s="176" t="s">
        <v>1186</v>
      </c>
      <c r="T33" s="181" t="s">
        <v>1186</v>
      </c>
      <c r="U33" s="10"/>
      <c r="V33" s="177" t="s">
        <v>1189</v>
      </c>
      <c r="W33" s="163" t="s">
        <v>1159</v>
      </c>
      <c r="X33" s="162">
        <v>0.78317535545023687</v>
      </c>
      <c r="Y33" s="227">
        <f>100*(X33/AB13)</f>
        <v>109.64249764707519</v>
      </c>
      <c r="Z33" s="158"/>
      <c r="AA33" s="158"/>
      <c r="AB33" s="158"/>
      <c r="AC33" s="179"/>
      <c r="AD33" s="163"/>
      <c r="AE33" s="177" t="s">
        <v>1189</v>
      </c>
      <c r="AF33" s="163" t="s">
        <v>1159</v>
      </c>
      <c r="AG33" s="204">
        <v>0.29599999999999999</v>
      </c>
      <c r="AH33" s="222">
        <f>100*(AG33/AK13)</f>
        <v>102.69853508095603</v>
      </c>
      <c r="AI33" s="198"/>
      <c r="AJ33" s="198"/>
      <c r="AK33" s="198"/>
      <c r="AL33" s="199"/>
      <c r="AM33" s="10"/>
      <c r="AN33" s="177" t="s">
        <v>1189</v>
      </c>
      <c r="AO33" s="163" t="s">
        <v>1159</v>
      </c>
      <c r="AP33" s="175">
        <v>0.54265402843601895</v>
      </c>
      <c r="AQ33" s="222">
        <f>100*(AP33/AT13)</f>
        <v>113.58276723360679</v>
      </c>
      <c r="AR33" s="10"/>
      <c r="AS33" s="10"/>
      <c r="AT33" s="10"/>
      <c r="AU33" s="173"/>
      <c r="AV33" s="10"/>
      <c r="AW33" s="177" t="s">
        <v>1189</v>
      </c>
      <c r="AX33" s="163" t="s">
        <v>1159</v>
      </c>
      <c r="AY33" s="175">
        <v>0.52132701421800942</v>
      </c>
      <c r="AZ33" s="222">
        <f>100*(AY33/BC13)</f>
        <v>91.908374818218292</v>
      </c>
      <c r="BA33" s="10"/>
      <c r="BB33" s="10"/>
      <c r="BC33" s="10"/>
      <c r="BD33" s="173"/>
      <c r="BE33" s="173"/>
      <c r="BG33" s="631"/>
      <c r="BH33" s="632">
        <v>21</v>
      </c>
      <c r="BI33" s="632">
        <v>1.0197447879999999</v>
      </c>
      <c r="BJ33" s="632">
        <v>0.97514026899999995</v>
      </c>
      <c r="BK33" s="632">
        <v>1.0304836239999999</v>
      </c>
      <c r="BL33" s="632">
        <v>1.0180412839999999</v>
      </c>
      <c r="BM33" s="632">
        <v>1.0171513409999999</v>
      </c>
      <c r="BN33" s="632">
        <v>1.0183183659999999</v>
      </c>
      <c r="BO33" s="632">
        <v>1.0284971759999999</v>
      </c>
      <c r="BP33" s="632">
        <v>1.0075298779999999</v>
      </c>
      <c r="BQ33" s="632">
        <v>1.015668886</v>
      </c>
      <c r="BR33" s="632">
        <v>1.017624147</v>
      </c>
      <c r="BS33" s="632">
        <v>1.0240049680000001</v>
      </c>
      <c r="BT33" s="632">
        <v>1.0172823230000001</v>
      </c>
      <c r="BU33" s="632">
        <v>1.02707747</v>
      </c>
      <c r="BV33" s="632">
        <v>1.017264607</v>
      </c>
      <c r="BW33" s="632">
        <v>1.0178737529999999</v>
      </c>
      <c r="BX33" s="632">
        <v>1.011335764</v>
      </c>
      <c r="BY33" s="632">
        <v>1.020318402</v>
      </c>
      <c r="BZ33" s="632">
        <v>1.1337171699999999</v>
      </c>
      <c r="CA33" s="632">
        <v>1.1337171699999999</v>
      </c>
      <c r="CB33" s="632">
        <v>1.0465686940000001</v>
      </c>
      <c r="CC33" s="632">
        <v>1.0358499910000001</v>
      </c>
      <c r="CD33" s="633">
        <v>1.0301528600000001</v>
      </c>
      <c r="CE33" s="633">
        <v>3.6881946999999998E-2</v>
      </c>
      <c r="CF33" s="633">
        <v>8.0483010000000008E-3</v>
      </c>
      <c r="CG33" s="632">
        <v>21</v>
      </c>
      <c r="CH33" s="632">
        <v>0.66085319899999995</v>
      </c>
      <c r="CI33" s="632">
        <v>0.62421110999999996</v>
      </c>
      <c r="CJ33" s="632">
        <v>0.75932730100000001</v>
      </c>
      <c r="CK33" s="632">
        <v>0.75181047999999995</v>
      </c>
      <c r="CL33" s="632">
        <v>0.69046079699999996</v>
      </c>
      <c r="CM33" s="632">
        <v>0.67156858100000005</v>
      </c>
      <c r="CN33" s="632">
        <v>0.630678666</v>
      </c>
      <c r="CO33" s="632">
        <v>0.74388020099999996</v>
      </c>
      <c r="CP33" s="632">
        <v>0.66785790199999995</v>
      </c>
      <c r="CQ33" s="632">
        <v>0.62359050800000004</v>
      </c>
      <c r="CR33" s="632">
        <v>0.87747129000000001</v>
      </c>
      <c r="CS33" s="632">
        <v>0.64708392100000001</v>
      </c>
      <c r="CT33" s="632">
        <v>0.88127919399999999</v>
      </c>
      <c r="CU33" s="632">
        <v>0.965837842</v>
      </c>
      <c r="CV33" s="632">
        <v>0.80447972300000004</v>
      </c>
      <c r="CW33" s="632">
        <v>1.10895671</v>
      </c>
      <c r="CX33" s="632">
        <v>0.61815182300000004</v>
      </c>
      <c r="CY33" s="632">
        <v>1.072393801</v>
      </c>
      <c r="CZ33" s="632">
        <v>0.73066601399999997</v>
      </c>
      <c r="DA33" s="632">
        <v>0.85777543999999994</v>
      </c>
      <c r="DB33" s="632">
        <v>1.0634005479999999</v>
      </c>
      <c r="DC33" s="632">
        <v>0.441846409</v>
      </c>
      <c r="DD33" s="632">
        <v>0.965736555</v>
      </c>
      <c r="DE33" s="632">
        <v>0.88794341799999998</v>
      </c>
      <c r="DF33" s="634">
        <v>0.78113589299999997</v>
      </c>
      <c r="DG33" s="634">
        <v>0.169632697</v>
      </c>
      <c r="DH33" s="635">
        <v>3.4626128999999999E-2</v>
      </c>
    </row>
    <row r="34" spans="2:112">
      <c r="B34" s="112" t="s">
        <v>1122</v>
      </c>
      <c r="C34" s="113" t="s">
        <v>1188</v>
      </c>
      <c r="D34" s="115">
        <v>4155.312350082977</v>
      </c>
      <c r="G34" s="147" t="s">
        <v>1052</v>
      </c>
      <c r="H34" s="141" t="s">
        <v>1146</v>
      </c>
      <c r="I34" s="132" t="s">
        <v>1167</v>
      </c>
      <c r="J34" s="142">
        <v>327.53307580097419</v>
      </c>
      <c r="K34" s="134"/>
      <c r="L34" s="134"/>
      <c r="M34" s="144"/>
      <c r="O34" s="232"/>
      <c r="P34" s="178"/>
      <c r="Q34" s="176" t="s">
        <v>1019</v>
      </c>
      <c r="R34" s="176" t="s">
        <v>1020</v>
      </c>
      <c r="S34" s="176" t="s">
        <v>1019</v>
      </c>
      <c r="T34" s="181" t="s">
        <v>1020</v>
      </c>
      <c r="U34" s="10"/>
      <c r="V34" s="177" t="s">
        <v>1189</v>
      </c>
      <c r="W34" s="163" t="s">
        <v>1171</v>
      </c>
      <c r="X34" s="162">
        <v>0.84080126515550868</v>
      </c>
      <c r="Y34" s="227">
        <f>100*(X34/AB13)</f>
        <v>117.70997401146943</v>
      </c>
      <c r="Z34" s="158"/>
      <c r="AA34" s="158"/>
      <c r="AB34" s="158"/>
      <c r="AC34" s="179"/>
      <c r="AD34" s="158"/>
      <c r="AE34" s="177" t="s">
        <v>1189</v>
      </c>
      <c r="AF34" s="163" t="s">
        <v>1171</v>
      </c>
      <c r="AG34" s="204">
        <v>0.28299999999999997</v>
      </c>
      <c r="AH34" s="222">
        <f>100*(AG34/AK13)</f>
        <v>98.188126445643761</v>
      </c>
      <c r="AI34" s="198"/>
      <c r="AJ34" s="198"/>
      <c r="AK34" s="198"/>
      <c r="AL34" s="199"/>
      <c r="AM34" s="10"/>
      <c r="AN34" s="177" t="s">
        <v>1189</v>
      </c>
      <c r="AO34" s="163" t="s">
        <v>1171</v>
      </c>
      <c r="AP34" s="175">
        <v>0.47285187137585666</v>
      </c>
      <c r="AQ34" s="222">
        <f>100*(AP34/AT13)</f>
        <v>98.972496707064721</v>
      </c>
      <c r="AR34" s="10"/>
      <c r="AS34" s="10"/>
      <c r="AT34" s="10"/>
      <c r="AU34" s="173"/>
      <c r="AV34" s="10"/>
      <c r="AW34" s="177" t="s">
        <v>1189</v>
      </c>
      <c r="AX34" s="163" t="s">
        <v>1171</v>
      </c>
      <c r="AY34" s="175">
        <v>0.47759620453347396</v>
      </c>
      <c r="AZ34" s="222">
        <f>100*(AY34/BC13)</f>
        <v>84.198765421476594</v>
      </c>
      <c r="BA34" s="10"/>
      <c r="BB34" s="10"/>
      <c r="BC34" s="10"/>
      <c r="BD34" s="173"/>
      <c r="BE34" s="173"/>
      <c r="BG34" s="631"/>
      <c r="BH34" s="632">
        <v>22</v>
      </c>
      <c r="BI34" s="632">
        <v>1.0220112830000001</v>
      </c>
      <c r="BJ34" s="632">
        <v>0.97731383800000005</v>
      </c>
      <c r="BK34" s="632">
        <v>1.0311652899999999</v>
      </c>
      <c r="BL34" s="632">
        <v>1.020442869</v>
      </c>
      <c r="BM34" s="632">
        <v>1.0166967069999999</v>
      </c>
      <c r="BN34" s="632">
        <v>1.0166010190000001</v>
      </c>
      <c r="BO34" s="632">
        <v>1.028658418</v>
      </c>
      <c r="BP34" s="632">
        <v>1.0096966089999999</v>
      </c>
      <c r="BQ34" s="632">
        <v>1.019115714</v>
      </c>
      <c r="BR34" s="632">
        <v>1.0197474849999999</v>
      </c>
      <c r="BS34" s="632">
        <v>1.025426637</v>
      </c>
      <c r="BT34" s="632">
        <v>1.017589638</v>
      </c>
      <c r="BU34" s="632">
        <v>1.0283267359999999</v>
      </c>
      <c r="BV34" s="632">
        <v>1.0222344800000001</v>
      </c>
      <c r="BW34" s="632">
        <v>1.0210240150000001</v>
      </c>
      <c r="BX34" s="632">
        <v>1.0094464700000001</v>
      </c>
      <c r="BY34" s="632">
        <v>1.0205768589999999</v>
      </c>
      <c r="BZ34" s="632">
        <v>1.1342773319999999</v>
      </c>
      <c r="CA34" s="632">
        <v>1.1342773319999999</v>
      </c>
      <c r="CB34" s="632">
        <v>1.0435776269999999</v>
      </c>
      <c r="CC34" s="632">
        <v>1.0383222640000001</v>
      </c>
      <c r="CD34" s="633">
        <v>1.031263268</v>
      </c>
      <c r="CE34" s="633">
        <v>3.6554027000000003E-2</v>
      </c>
      <c r="CF34" s="633">
        <v>7.9767429999999997E-3</v>
      </c>
      <c r="CG34" s="632">
        <v>22</v>
      </c>
      <c r="CH34" s="632">
        <v>0.65561261699999995</v>
      </c>
      <c r="CI34" s="632">
        <v>0.61219896699999998</v>
      </c>
      <c r="CJ34" s="632">
        <v>0.75987707000000004</v>
      </c>
      <c r="CK34" s="632">
        <v>0.74603254699999999</v>
      </c>
      <c r="CL34" s="632">
        <v>0.68705100900000005</v>
      </c>
      <c r="CM34" s="632">
        <v>0.66878514499999997</v>
      </c>
      <c r="CN34" s="632">
        <v>0.62149011499999995</v>
      </c>
      <c r="CO34" s="632">
        <v>0.74251181600000005</v>
      </c>
      <c r="CP34" s="632">
        <v>0.67005077899999999</v>
      </c>
      <c r="CQ34" s="632">
        <v>0.62399923099999999</v>
      </c>
      <c r="CR34" s="632">
        <v>0.870242933</v>
      </c>
      <c r="CS34" s="632">
        <v>0.63232047300000005</v>
      </c>
      <c r="CT34" s="632">
        <v>0.87283843299999997</v>
      </c>
      <c r="CU34" s="632">
        <v>0.95864853999999999</v>
      </c>
      <c r="CV34" s="632">
        <v>0.79831778099999995</v>
      </c>
      <c r="CW34" s="632">
        <v>1.1332024679999999</v>
      </c>
      <c r="CX34" s="632">
        <v>0.60586505000000002</v>
      </c>
      <c r="CY34" s="632">
        <v>1.066548974</v>
      </c>
      <c r="CZ34" s="632">
        <v>0.70386770099999996</v>
      </c>
      <c r="DA34" s="632">
        <v>0.83051410299999995</v>
      </c>
      <c r="DB34" s="632">
        <v>1.0553841260000001</v>
      </c>
      <c r="DC34" s="632">
        <v>0.43221505799999999</v>
      </c>
      <c r="DD34" s="632">
        <v>0.95618053000000003</v>
      </c>
      <c r="DE34" s="632">
        <v>0.86973244100000002</v>
      </c>
      <c r="DF34" s="634">
        <v>0.77389532900000002</v>
      </c>
      <c r="DG34" s="634">
        <v>0.172008088</v>
      </c>
      <c r="DH34" s="635">
        <v>3.5111004000000001E-2</v>
      </c>
    </row>
    <row r="35" spans="2:112">
      <c r="B35" s="112" t="s">
        <v>1123</v>
      </c>
      <c r="C35" s="113" t="s">
        <v>1188</v>
      </c>
      <c r="D35" s="115">
        <v>4106.865594261868</v>
      </c>
      <c r="G35" s="148" t="s">
        <v>1075</v>
      </c>
      <c r="H35" s="141" t="s">
        <v>1144</v>
      </c>
      <c r="I35" s="132" t="s">
        <v>1168</v>
      </c>
      <c r="J35" s="142">
        <v>403.18019070807765</v>
      </c>
      <c r="K35" s="134"/>
      <c r="L35" s="134"/>
      <c r="M35" s="144"/>
      <c r="O35" s="232"/>
      <c r="P35" s="182" t="s">
        <v>1190</v>
      </c>
      <c r="Q35" s="123">
        <f>AVERAGE(R23:R25,R26:R28)</f>
        <v>0.11291229388693529</v>
      </c>
      <c r="R35" s="123">
        <f>AVERAGE(R14:R16,R17:R19)</f>
        <v>0.12369189373323609</v>
      </c>
      <c r="S35" s="123">
        <f>AVERAGE(S23:S25,S26:S28)</f>
        <v>100.00000000000001</v>
      </c>
      <c r="T35" s="183">
        <f>AVERAGE(S14:S16,S17:S19)</f>
        <v>109.54687879877365</v>
      </c>
      <c r="U35" s="10"/>
      <c r="V35" s="177" t="s">
        <v>1189</v>
      </c>
      <c r="W35" s="163" t="s">
        <v>1149</v>
      </c>
      <c r="X35" s="162">
        <v>0.57965686274509798</v>
      </c>
      <c r="Y35" s="227">
        <f>100*(X35/AB13)</f>
        <v>81.150441937876707</v>
      </c>
      <c r="Z35" s="158"/>
      <c r="AA35" s="158"/>
      <c r="AB35" s="158"/>
      <c r="AC35" s="179"/>
      <c r="AD35" s="158"/>
      <c r="AE35" s="177" t="s">
        <v>1189</v>
      </c>
      <c r="AF35" s="163" t="s">
        <v>1149</v>
      </c>
      <c r="AG35" s="204">
        <v>0.36</v>
      </c>
      <c r="AH35" s="222">
        <f>100*(AG35/AK13)</f>
        <v>124.90362374710868</v>
      </c>
      <c r="AI35" s="198"/>
      <c r="AJ35" s="198"/>
      <c r="AK35" s="198"/>
      <c r="AL35" s="199"/>
      <c r="AM35" s="10"/>
      <c r="AN35" s="177" t="s">
        <v>1189</v>
      </c>
      <c r="AO35" s="163" t="s">
        <v>1149</v>
      </c>
      <c r="AP35" s="175">
        <v>0.5</v>
      </c>
      <c r="AQ35" s="222">
        <f>100*(AP35/AT13)</f>
        <v>104.65486413227522</v>
      </c>
      <c r="AR35" s="10"/>
      <c r="AS35" s="10"/>
      <c r="AT35" s="10"/>
      <c r="AU35" s="173"/>
      <c r="AV35" s="10"/>
      <c r="AW35" s="177" t="s">
        <v>1189</v>
      </c>
      <c r="AX35" s="163" t="s">
        <v>1149</v>
      </c>
      <c r="AY35" s="175">
        <v>0.54901960784313719</v>
      </c>
      <c r="AZ35" s="222">
        <f>100*(AY35/BC13)</f>
        <v>96.790495263107601</v>
      </c>
      <c r="BA35" s="10"/>
      <c r="BB35" s="10"/>
      <c r="BC35" s="10"/>
      <c r="BD35" s="173"/>
      <c r="BE35" s="173"/>
      <c r="BG35" s="631"/>
      <c r="BH35" s="632">
        <v>23</v>
      </c>
      <c r="BI35" s="632">
        <v>1.0220112830000001</v>
      </c>
      <c r="BJ35" s="632">
        <v>0.97731383800000005</v>
      </c>
      <c r="BK35" s="632">
        <v>1.0311652899999999</v>
      </c>
      <c r="BL35" s="632">
        <v>1.020442869</v>
      </c>
      <c r="BM35" s="632">
        <v>1.0166967069999999</v>
      </c>
      <c r="BN35" s="632">
        <v>1.0166010190000001</v>
      </c>
      <c r="BO35" s="632">
        <v>1.028658418</v>
      </c>
      <c r="BP35" s="632">
        <v>1.0096966089999999</v>
      </c>
      <c r="BQ35" s="632">
        <v>1.019115714</v>
      </c>
      <c r="BR35" s="632">
        <v>1.0197474849999999</v>
      </c>
      <c r="BS35" s="632">
        <v>1.025426637</v>
      </c>
      <c r="BT35" s="632">
        <v>1.017589638</v>
      </c>
      <c r="BU35" s="632">
        <v>1.0283267359999999</v>
      </c>
      <c r="BV35" s="632">
        <v>1.0222344800000001</v>
      </c>
      <c r="BW35" s="632">
        <v>1.0210240150000001</v>
      </c>
      <c r="BX35" s="632">
        <v>1.0094464700000001</v>
      </c>
      <c r="BY35" s="632">
        <v>1.0205768589999999</v>
      </c>
      <c r="BZ35" s="632">
        <v>1.1342773319999999</v>
      </c>
      <c r="CA35" s="632">
        <v>1.1342773319999999</v>
      </c>
      <c r="CB35" s="632">
        <v>1.0435776269999999</v>
      </c>
      <c r="CC35" s="632">
        <v>1.0383222640000001</v>
      </c>
      <c r="CD35" s="633">
        <v>1.031263268</v>
      </c>
      <c r="CE35" s="633">
        <v>3.6554027000000003E-2</v>
      </c>
      <c r="CF35" s="633">
        <v>7.9767429999999997E-3</v>
      </c>
      <c r="CG35" s="632">
        <v>23</v>
      </c>
      <c r="CH35" s="632">
        <v>0.65460885300000005</v>
      </c>
      <c r="CI35" s="632">
        <v>0.60189450300000003</v>
      </c>
      <c r="CJ35" s="632">
        <v>0.75997268200000001</v>
      </c>
      <c r="CK35" s="632">
        <v>0.745096329</v>
      </c>
      <c r="CL35" s="632">
        <v>0.68552497300000004</v>
      </c>
      <c r="CM35" s="632">
        <v>0.66807168400000005</v>
      </c>
      <c r="CN35" s="632">
        <v>0.613561523</v>
      </c>
      <c r="CO35" s="632">
        <v>0.73881317000000002</v>
      </c>
      <c r="CP35" s="632">
        <v>0.67001994099999995</v>
      </c>
      <c r="CQ35" s="632">
        <v>0.62317148099999997</v>
      </c>
      <c r="CR35" s="632">
        <v>0.86445671400000001</v>
      </c>
      <c r="CS35" s="632">
        <v>0.61944065100000001</v>
      </c>
      <c r="CT35" s="632">
        <v>0.86757018299999999</v>
      </c>
      <c r="CU35" s="632">
        <v>0.95166436399999998</v>
      </c>
      <c r="CV35" s="632">
        <v>0.79363365299999999</v>
      </c>
      <c r="CW35" s="632">
        <v>1.1369932</v>
      </c>
      <c r="CX35" s="632">
        <v>0.59422040099999995</v>
      </c>
      <c r="CY35" s="632">
        <v>1.0592531569999999</v>
      </c>
      <c r="CZ35" s="632">
        <v>0.680658286</v>
      </c>
      <c r="DA35" s="632">
        <v>0.80782982699999994</v>
      </c>
      <c r="DB35" s="632">
        <v>1.0429632179999999</v>
      </c>
      <c r="DC35" s="632">
        <v>0.42259025300000003</v>
      </c>
      <c r="DD35" s="632">
        <v>0.946324575</v>
      </c>
      <c r="DE35" s="632">
        <v>0.85017270700000003</v>
      </c>
      <c r="DF35" s="634">
        <v>0.76660443</v>
      </c>
      <c r="DG35" s="634">
        <v>0.17227357400000001</v>
      </c>
      <c r="DH35" s="635">
        <v>3.5165196000000003E-2</v>
      </c>
    </row>
    <row r="36" spans="2:112" ht="16" thickBot="1">
      <c r="B36" s="116" t="s">
        <v>1124</v>
      </c>
      <c r="C36" s="113" t="s">
        <v>1188</v>
      </c>
      <c r="D36" s="114">
        <v>5029.4925943334874</v>
      </c>
      <c r="G36" s="148" t="s">
        <v>1056</v>
      </c>
      <c r="H36" s="141" t="s">
        <v>1146</v>
      </c>
      <c r="I36" s="132" t="s">
        <v>1169</v>
      </c>
      <c r="J36" s="149">
        <v>297.3181178937885</v>
      </c>
      <c r="K36" s="134"/>
      <c r="L36" s="134"/>
      <c r="M36" s="144"/>
      <c r="O36" s="232"/>
      <c r="P36" s="184" t="s">
        <v>1032</v>
      </c>
      <c r="Q36" s="185">
        <f>STDEV(R23:R25,R26:R28)/6^0.5</f>
        <v>1.1951648150786472E-2</v>
      </c>
      <c r="R36" s="185">
        <f>STDEV(R14:R16,R17:R19)/6^0.5</f>
        <v>2.0839225995215118E-2</v>
      </c>
      <c r="S36" s="185">
        <f>STDEV(S23:S25,S26:S28)/6^0.5</f>
        <v>10.584895354932932</v>
      </c>
      <c r="T36" s="186">
        <f>STDEV(S14:S16,S17:S19)/6^0.5</f>
        <v>18.456117821928665</v>
      </c>
      <c r="U36" s="10"/>
      <c r="V36" s="177" t="s">
        <v>1189</v>
      </c>
      <c r="W36" s="163" t="s">
        <v>1161</v>
      </c>
      <c r="X36" s="162">
        <v>0.57580174927113703</v>
      </c>
      <c r="Y36" s="227">
        <f>100*(X36/AB13)</f>
        <v>80.610736152886858</v>
      </c>
      <c r="Z36" s="158"/>
      <c r="AA36" s="158"/>
      <c r="AB36" s="158"/>
      <c r="AC36" s="179"/>
      <c r="AD36" s="158"/>
      <c r="AE36" s="177" t="s">
        <v>1189</v>
      </c>
      <c r="AF36" s="163" t="s">
        <v>1161</v>
      </c>
      <c r="AG36" s="204">
        <v>0.22800000000000001</v>
      </c>
      <c r="AH36" s="222">
        <f>100*(AG36/AK13)</f>
        <v>79.105628373168841</v>
      </c>
      <c r="AI36" s="198"/>
      <c r="AJ36" s="198"/>
      <c r="AK36" s="198"/>
      <c r="AL36" s="199"/>
      <c r="AM36" s="10"/>
      <c r="AN36" s="177" t="s">
        <v>1189</v>
      </c>
      <c r="AO36" s="163" t="s">
        <v>1161</v>
      </c>
      <c r="AP36" s="175">
        <v>0.40379008746355688</v>
      </c>
      <c r="AQ36" s="222">
        <f>100*(AP36/AT13)</f>
        <v>84.51719348291617</v>
      </c>
      <c r="AR36" s="10"/>
      <c r="AS36" s="10"/>
      <c r="AT36" s="10"/>
      <c r="AU36" s="173"/>
      <c r="AV36" s="10"/>
      <c r="AW36" s="177" t="s">
        <v>1189</v>
      </c>
      <c r="AX36" s="163" t="s">
        <v>1161</v>
      </c>
      <c r="AY36" s="175">
        <v>0.59402332361516041</v>
      </c>
      <c r="AZ36" s="222">
        <f>100*(AY36/BC13)</f>
        <v>104.72451415064215</v>
      </c>
      <c r="BA36" s="10"/>
      <c r="BB36" s="10"/>
      <c r="BC36" s="10"/>
      <c r="BD36" s="173"/>
      <c r="BE36" s="173"/>
      <c r="BG36" s="631"/>
      <c r="BH36" s="632">
        <v>24</v>
      </c>
      <c r="BI36" s="632">
        <v>1.0220112830000001</v>
      </c>
      <c r="BJ36" s="632">
        <v>0.97731383800000005</v>
      </c>
      <c r="BK36" s="632">
        <v>1.0311652899999999</v>
      </c>
      <c r="BL36" s="632">
        <v>1.020442869</v>
      </c>
      <c r="BM36" s="632">
        <v>1.0166967069999999</v>
      </c>
      <c r="BN36" s="632">
        <v>1.0166010190000001</v>
      </c>
      <c r="BO36" s="632">
        <v>1.028658418</v>
      </c>
      <c r="BP36" s="632">
        <v>1.0096966089999999</v>
      </c>
      <c r="BQ36" s="632">
        <v>1.019115714</v>
      </c>
      <c r="BR36" s="632">
        <v>1.0197474849999999</v>
      </c>
      <c r="BS36" s="632">
        <v>1.025426637</v>
      </c>
      <c r="BT36" s="632">
        <v>1.017589638</v>
      </c>
      <c r="BU36" s="632">
        <v>1.0283267359999999</v>
      </c>
      <c r="BV36" s="632">
        <v>1.0222344800000001</v>
      </c>
      <c r="BW36" s="632">
        <v>1.0210240150000001</v>
      </c>
      <c r="BX36" s="632">
        <v>1.0094464700000001</v>
      </c>
      <c r="BY36" s="632">
        <v>1.0205768589999999</v>
      </c>
      <c r="BZ36" s="632">
        <v>1.1342773319999999</v>
      </c>
      <c r="CA36" s="632">
        <v>1.1342773319999999</v>
      </c>
      <c r="CB36" s="632">
        <v>1.0435776269999999</v>
      </c>
      <c r="CC36" s="632">
        <v>1.0383222640000001</v>
      </c>
      <c r="CD36" s="633">
        <v>1.031263268</v>
      </c>
      <c r="CE36" s="633">
        <v>3.6554027000000003E-2</v>
      </c>
      <c r="CF36" s="633">
        <v>7.9767429999999997E-3</v>
      </c>
      <c r="CG36" s="632">
        <v>24</v>
      </c>
      <c r="CH36" s="632">
        <v>0.65573225199999996</v>
      </c>
      <c r="CI36" s="632">
        <v>0.59253583200000004</v>
      </c>
      <c r="CJ36" s="632">
        <v>0.75793751099999995</v>
      </c>
      <c r="CK36" s="632">
        <v>0.74083745599999995</v>
      </c>
      <c r="CL36" s="632">
        <v>0.68360183900000004</v>
      </c>
      <c r="CM36" s="632">
        <v>0.66616599200000004</v>
      </c>
      <c r="CN36" s="632">
        <v>0.60340808499999998</v>
      </c>
      <c r="CO36" s="632">
        <v>0.73704113999999998</v>
      </c>
      <c r="CP36" s="632">
        <v>0.67007819000000002</v>
      </c>
      <c r="CQ36" s="632">
        <v>0.61874079100000001</v>
      </c>
      <c r="CR36" s="632">
        <v>0.86122129000000003</v>
      </c>
      <c r="CS36" s="632">
        <v>0.60828236099999999</v>
      </c>
      <c r="CT36" s="632">
        <v>0.86039885400000005</v>
      </c>
      <c r="CU36" s="632">
        <v>0.94694893300000005</v>
      </c>
      <c r="CV36" s="632">
        <v>0.78878298599999996</v>
      </c>
      <c r="CW36" s="632">
        <v>1.132554361</v>
      </c>
      <c r="CX36" s="632">
        <v>0.58640873100000002</v>
      </c>
      <c r="CY36" s="632">
        <v>1.0514857310000001</v>
      </c>
      <c r="CZ36" s="632">
        <v>0.65842036299999995</v>
      </c>
      <c r="DA36" s="632">
        <v>0.78613455499999996</v>
      </c>
      <c r="DB36" s="632">
        <v>1.0287265969999999</v>
      </c>
      <c r="DC36" s="632">
        <v>0.41395825800000002</v>
      </c>
      <c r="DD36" s="632">
        <v>0.934627333</v>
      </c>
      <c r="DE36" s="632">
        <v>0.83465102300000005</v>
      </c>
      <c r="DF36" s="634">
        <v>0.75911168600000001</v>
      </c>
      <c r="DG36" s="634">
        <v>0.17182434799999999</v>
      </c>
      <c r="DH36" s="635">
        <v>3.5073498000000002E-2</v>
      </c>
    </row>
    <row r="37" spans="2:112">
      <c r="B37" s="112" t="s">
        <v>1125</v>
      </c>
      <c r="C37" s="113" t="s">
        <v>1188</v>
      </c>
      <c r="D37" s="114">
        <v>4323.0282534182197</v>
      </c>
      <c r="G37" s="136" t="s">
        <v>1060</v>
      </c>
      <c r="H37" s="150" t="s">
        <v>1144</v>
      </c>
      <c r="I37" s="132" t="s">
        <v>1170</v>
      </c>
      <c r="J37" s="138">
        <v>275.21882509431947</v>
      </c>
      <c r="K37" s="134"/>
      <c r="L37" s="134"/>
      <c r="M37" s="144"/>
      <c r="O37" s="232"/>
      <c r="P37" s="158"/>
      <c r="Q37" s="176"/>
      <c r="R37" s="158"/>
      <c r="S37" s="158"/>
      <c r="T37" s="158"/>
      <c r="U37" s="10"/>
      <c r="V37" s="177" t="s">
        <v>1189</v>
      </c>
      <c r="W37" s="163" t="s">
        <v>1173</v>
      </c>
      <c r="X37" s="162">
        <v>0.53374777975133214</v>
      </c>
      <c r="Y37" s="227">
        <f>100*(X37/AB13)</f>
        <v>74.72329061206716</v>
      </c>
      <c r="Z37" s="158"/>
      <c r="AA37" s="158"/>
      <c r="AB37" s="158"/>
      <c r="AC37" s="179"/>
      <c r="AD37" s="158"/>
      <c r="AE37" s="177" t="s">
        <v>1189</v>
      </c>
      <c r="AF37" s="163" t="s">
        <v>1173</v>
      </c>
      <c r="AG37" s="204">
        <v>0.34499999999999997</v>
      </c>
      <c r="AH37" s="222">
        <f>100*(AG37/AK13)</f>
        <v>119.69930609097916</v>
      </c>
      <c r="AI37" s="198"/>
      <c r="AJ37" s="198"/>
      <c r="AK37" s="198"/>
      <c r="AL37" s="199"/>
      <c r="AM37" s="10"/>
      <c r="AN37" s="177" t="s">
        <v>1189</v>
      </c>
      <c r="AO37" s="163" t="s">
        <v>1173</v>
      </c>
      <c r="AP37" s="175">
        <v>0.43339253996447596</v>
      </c>
      <c r="AQ37" s="222">
        <f>100*(AP37/AT13)</f>
        <v>90.713274771847793</v>
      </c>
      <c r="AR37" s="10"/>
      <c r="AS37" s="10"/>
      <c r="AT37" s="10"/>
      <c r="AU37" s="173"/>
      <c r="AV37" s="10"/>
      <c r="AW37" s="177" t="s">
        <v>1189</v>
      </c>
      <c r="AX37" s="163" t="s">
        <v>1173</v>
      </c>
      <c r="AY37" s="175">
        <v>0.4644760213143872</v>
      </c>
      <c r="AZ37" s="222">
        <f>100*(AY37/BC13)</f>
        <v>81.885716827990024</v>
      </c>
      <c r="BA37" s="10"/>
      <c r="BB37" s="10"/>
      <c r="BC37" s="10"/>
      <c r="BD37" s="173"/>
      <c r="BE37" s="173"/>
      <c r="BG37" s="631"/>
      <c r="BH37" s="632">
        <v>25</v>
      </c>
      <c r="BI37" s="632">
        <v>1.016266892</v>
      </c>
      <c r="BJ37" s="632">
        <v>0.97332405</v>
      </c>
      <c r="BK37" s="632">
        <v>1.0275815610000001</v>
      </c>
      <c r="BL37" s="632">
        <v>1.0191403139999999</v>
      </c>
      <c r="BM37" s="632">
        <v>1.0161334449999999</v>
      </c>
      <c r="BN37" s="632">
        <v>1.016643033</v>
      </c>
      <c r="BO37" s="632">
        <v>1.027966025</v>
      </c>
      <c r="BP37" s="632">
        <v>1.004977625</v>
      </c>
      <c r="BQ37" s="632">
        <v>1.0164160630000001</v>
      </c>
      <c r="BR37" s="632">
        <v>1.017294436</v>
      </c>
      <c r="BS37" s="632">
        <v>1.023476608</v>
      </c>
      <c r="BT37" s="632">
        <v>1.0174946499999999</v>
      </c>
      <c r="BU37" s="632">
        <v>1.028276564</v>
      </c>
      <c r="BV37" s="632">
        <v>1.019582467</v>
      </c>
      <c r="BW37" s="632">
        <v>1.0199088329999999</v>
      </c>
      <c r="BX37" s="632">
        <v>1.007385924</v>
      </c>
      <c r="BY37" s="632">
        <v>1.017983214</v>
      </c>
      <c r="BZ37" s="632">
        <v>1.132677693</v>
      </c>
      <c r="CA37" s="632">
        <v>1.132677693</v>
      </c>
      <c r="CB37" s="632">
        <v>1.045152831</v>
      </c>
      <c r="CC37" s="632">
        <v>1.0363655549999999</v>
      </c>
      <c r="CD37" s="633">
        <v>1.0293678799999999</v>
      </c>
      <c r="CE37" s="633">
        <v>3.6936880999999998E-2</v>
      </c>
      <c r="CF37" s="633">
        <v>8.0602880000000005E-3</v>
      </c>
      <c r="CG37" s="632">
        <v>25</v>
      </c>
      <c r="CH37" s="632">
        <v>0.65666598600000003</v>
      </c>
      <c r="CI37" s="632">
        <v>0.58488484100000004</v>
      </c>
      <c r="CJ37" s="632">
        <v>0.75605941600000004</v>
      </c>
      <c r="CK37" s="632">
        <v>0.738060928</v>
      </c>
      <c r="CL37" s="632">
        <v>0.68116018099999998</v>
      </c>
      <c r="CM37" s="632">
        <v>0.66162706599999999</v>
      </c>
      <c r="CN37" s="632">
        <v>0.59543818199999998</v>
      </c>
      <c r="CO37" s="632">
        <v>0.73348563099999997</v>
      </c>
      <c r="CP37" s="632">
        <v>0.67057501399999997</v>
      </c>
      <c r="CQ37" s="632">
        <v>0.617064685</v>
      </c>
      <c r="CR37" s="632">
        <v>0.854359541</v>
      </c>
      <c r="CS37" s="632">
        <v>0.596049045</v>
      </c>
      <c r="CT37" s="632">
        <v>0.85375199599999996</v>
      </c>
      <c r="CU37" s="632">
        <v>0.94324924799999998</v>
      </c>
      <c r="CV37" s="632">
        <v>0.78555914199999999</v>
      </c>
      <c r="CW37" s="632">
        <v>1.1242292060000001</v>
      </c>
      <c r="CX37" s="632">
        <v>0.57814016599999996</v>
      </c>
      <c r="CY37" s="632">
        <v>1.0441333209999999</v>
      </c>
      <c r="CZ37" s="632">
        <v>0.63812943700000002</v>
      </c>
      <c r="DA37" s="632">
        <v>0.76563649899999997</v>
      </c>
      <c r="DB37" s="632">
        <v>1.0140872059999999</v>
      </c>
      <c r="DC37" s="632">
        <v>0.40634089400000001</v>
      </c>
      <c r="DD37" s="632">
        <v>0.92122585700000004</v>
      </c>
      <c r="DE37" s="632">
        <v>0.81687044200000003</v>
      </c>
      <c r="DF37" s="634">
        <v>0.75153266399999996</v>
      </c>
      <c r="DG37" s="634">
        <v>0.17083488899999999</v>
      </c>
      <c r="DH37" s="635">
        <v>3.4871526E-2</v>
      </c>
    </row>
    <row r="38" spans="2:112">
      <c r="B38" s="112" t="s">
        <v>1126</v>
      </c>
      <c r="C38" s="113" t="s">
        <v>1188</v>
      </c>
      <c r="D38" s="115">
        <v>4214.591920870299</v>
      </c>
      <c r="G38" s="151" t="s">
        <v>1037</v>
      </c>
      <c r="H38" s="150" t="s">
        <v>1146</v>
      </c>
      <c r="I38" s="132" t="s">
        <v>1171</v>
      </c>
      <c r="J38" s="142">
        <v>378.32902781283991</v>
      </c>
      <c r="K38" s="134"/>
      <c r="L38" s="134"/>
      <c r="M38" s="144"/>
      <c r="O38" s="232"/>
      <c r="P38" s="176"/>
      <c r="Q38" s="176"/>
      <c r="R38" s="158"/>
      <c r="S38" s="158"/>
      <c r="T38" s="158"/>
      <c r="U38" s="10"/>
      <c r="V38" s="177" t="s">
        <v>1189</v>
      </c>
      <c r="W38" s="163" t="s">
        <v>1151</v>
      </c>
      <c r="X38" s="162">
        <v>0.76787678767876788</v>
      </c>
      <c r="Y38" s="227">
        <f>100*(X38/AB13)</f>
        <v>107.50073824515607</v>
      </c>
      <c r="Z38" s="158"/>
      <c r="AA38" s="158"/>
      <c r="AB38" s="158"/>
      <c r="AC38" s="179"/>
      <c r="AD38" s="158"/>
      <c r="AE38" s="177" t="s">
        <v>1189</v>
      </c>
      <c r="AF38" s="163" t="s">
        <v>1151</v>
      </c>
      <c r="AG38" s="204">
        <v>0.311</v>
      </c>
      <c r="AH38" s="222">
        <f>100*(AG38/AK13)</f>
        <v>107.90285273708558</v>
      </c>
      <c r="AI38" s="198"/>
      <c r="AJ38" s="198"/>
      <c r="AK38" s="198"/>
      <c r="AL38" s="199"/>
      <c r="AM38" s="10"/>
      <c r="AN38" s="177" t="s">
        <v>1189</v>
      </c>
      <c r="AO38" s="163" t="s">
        <v>1151</v>
      </c>
      <c r="AP38" s="175">
        <v>0.5264026402640265</v>
      </c>
      <c r="AQ38" s="222">
        <f>100*(AP38/AT13)</f>
        <v>110.1811935914053</v>
      </c>
      <c r="AR38" s="10"/>
      <c r="AS38" s="10"/>
      <c r="AT38" s="10"/>
      <c r="AU38" s="173"/>
      <c r="AV38" s="10"/>
      <c r="AW38" s="177" t="s">
        <v>1189</v>
      </c>
      <c r="AX38" s="163" t="s">
        <v>1151</v>
      </c>
      <c r="AY38" s="175">
        <v>0.90649064906490651</v>
      </c>
      <c r="AZ38" s="222">
        <f>100*(AY38/BC13)</f>
        <v>159.81155794974205</v>
      </c>
      <c r="BA38" s="10"/>
      <c r="BB38" s="10"/>
      <c r="BC38" s="10"/>
      <c r="BD38" s="173"/>
      <c r="BE38" s="173"/>
      <c r="BG38" s="631"/>
      <c r="BH38" s="632">
        <v>26</v>
      </c>
      <c r="BI38" s="632">
        <v>1.0175173719999999</v>
      </c>
      <c r="BJ38" s="632">
        <v>0.97582181199999996</v>
      </c>
      <c r="BK38" s="632">
        <v>1.0304836239999999</v>
      </c>
      <c r="BL38" s="632">
        <v>1.022763044</v>
      </c>
      <c r="BM38" s="632">
        <v>1.0171272010000001</v>
      </c>
      <c r="BN38" s="632">
        <v>1.0164749749999999</v>
      </c>
      <c r="BO38" s="632">
        <v>1.0303894</v>
      </c>
      <c r="BP38" s="632">
        <v>1.00590483</v>
      </c>
      <c r="BQ38" s="632">
        <v>1.0193065990000001</v>
      </c>
      <c r="BR38" s="632">
        <v>1.0195452629999999</v>
      </c>
      <c r="BS38" s="632">
        <v>1.0259223150000001</v>
      </c>
      <c r="BT38" s="632">
        <v>1.024445574</v>
      </c>
      <c r="BU38" s="632">
        <v>1.0315728209999999</v>
      </c>
      <c r="BV38" s="632">
        <v>1.0233271100000001</v>
      </c>
      <c r="BW38" s="632">
        <v>1.023470222</v>
      </c>
      <c r="BX38" s="632">
        <v>1.0075074580000001</v>
      </c>
      <c r="BY38" s="632">
        <v>1.019629181</v>
      </c>
      <c r="BZ38" s="632">
        <v>1.1348605949999999</v>
      </c>
      <c r="CA38" s="632">
        <v>1.1348605949999999</v>
      </c>
      <c r="CB38" s="632">
        <v>1.047369955</v>
      </c>
      <c r="CC38" s="632">
        <v>1.0360976239999999</v>
      </c>
      <c r="CD38" s="633">
        <v>1.0316379790000001</v>
      </c>
      <c r="CE38" s="633">
        <v>3.6960345999999998E-2</v>
      </c>
      <c r="CF38" s="633">
        <v>8.0654090000000008E-3</v>
      </c>
      <c r="CG38" s="632">
        <v>26</v>
      </c>
      <c r="CH38" s="632">
        <v>0.65739546599999998</v>
      </c>
      <c r="CI38" s="632">
        <v>0.57715503400000001</v>
      </c>
      <c r="CJ38" s="632">
        <v>0.75659211199999998</v>
      </c>
      <c r="CK38" s="632">
        <v>0.73485759399999995</v>
      </c>
      <c r="CL38" s="632">
        <v>0.68251556400000002</v>
      </c>
      <c r="CM38" s="632">
        <v>0.66135951900000001</v>
      </c>
      <c r="CN38" s="632">
        <v>0.58845677200000002</v>
      </c>
      <c r="CO38" s="632">
        <v>0.73237202899999998</v>
      </c>
      <c r="CP38" s="632">
        <v>0.67007133699999999</v>
      </c>
      <c r="CQ38" s="632">
        <v>0.61245195799999996</v>
      </c>
      <c r="CR38" s="632">
        <v>0.84741607799999996</v>
      </c>
      <c r="CS38" s="632">
        <v>0.58381013999999998</v>
      </c>
      <c r="CT38" s="632">
        <v>0.84574365600000001</v>
      </c>
      <c r="CU38" s="632">
        <v>0.93744393000000004</v>
      </c>
      <c r="CV38" s="632">
        <v>0.78169368400000006</v>
      </c>
      <c r="CW38" s="632">
        <v>1.1136403370000001</v>
      </c>
      <c r="CX38" s="632">
        <v>0.57045692000000003</v>
      </c>
      <c r="CY38" s="632">
        <v>1.03588328</v>
      </c>
      <c r="CZ38" s="632">
        <v>0.62036760099999999</v>
      </c>
      <c r="DA38" s="632">
        <v>0.74489612800000005</v>
      </c>
      <c r="DB38" s="632">
        <v>0.99893785599999996</v>
      </c>
      <c r="DC38" s="632">
        <v>0.40005236799999999</v>
      </c>
      <c r="DD38" s="632">
        <v>0.90679151099999999</v>
      </c>
      <c r="DE38" s="632">
        <v>0.80075387899999995</v>
      </c>
      <c r="DF38" s="634">
        <v>0.74421311499999998</v>
      </c>
      <c r="DG38" s="634">
        <v>0.169280401</v>
      </c>
      <c r="DH38" s="635">
        <v>3.4554216999999998E-2</v>
      </c>
    </row>
    <row r="39" spans="2:112">
      <c r="B39" s="116" t="s">
        <v>1204</v>
      </c>
      <c r="C39" s="113" t="s">
        <v>1188</v>
      </c>
      <c r="D39" s="114">
        <v>4311.4853892944611</v>
      </c>
      <c r="G39" s="143" t="s">
        <v>1064</v>
      </c>
      <c r="H39" s="141" t="s">
        <v>1144</v>
      </c>
      <c r="I39" s="132" t="s">
        <v>1172</v>
      </c>
      <c r="J39" s="142">
        <v>300.01640554507418</v>
      </c>
      <c r="K39" s="134"/>
      <c r="L39" s="134"/>
      <c r="M39" s="144"/>
      <c r="O39" s="232"/>
      <c r="P39" s="176"/>
      <c r="Q39" s="176"/>
      <c r="R39" s="158"/>
      <c r="S39" s="158"/>
      <c r="T39" s="158"/>
      <c r="U39" s="10"/>
      <c r="V39" s="177" t="s">
        <v>1189</v>
      </c>
      <c r="W39" s="163" t="s">
        <v>1163</v>
      </c>
      <c r="X39" s="162">
        <v>0.83653846153846168</v>
      </c>
      <c r="Y39" s="227">
        <f>100*(X39/AB13)</f>
        <v>117.11319267469801</v>
      </c>
      <c r="Z39" s="158"/>
      <c r="AA39" s="158"/>
      <c r="AB39" s="158"/>
      <c r="AC39" s="179"/>
      <c r="AD39" s="158"/>
      <c r="AE39" s="177" t="s">
        <v>1189</v>
      </c>
      <c r="AF39" s="163" t="s">
        <v>1163</v>
      </c>
      <c r="AG39" s="204">
        <v>0.29299999999999998</v>
      </c>
      <c r="AH39" s="222">
        <f>100*(AG39/AK13)</f>
        <v>101.65767154973014</v>
      </c>
      <c r="AI39" s="198"/>
      <c r="AJ39" s="198"/>
      <c r="AK39" s="198"/>
      <c r="AL39" s="199"/>
      <c r="AM39" s="10"/>
      <c r="AN39" s="177" t="s">
        <v>1189</v>
      </c>
      <c r="AO39" s="163" t="s">
        <v>1163</v>
      </c>
      <c r="AP39" s="175">
        <v>0.58875739644970426</v>
      </c>
      <c r="AQ39" s="222">
        <f>100*(AP39/AT13)</f>
        <v>123.23265066463181</v>
      </c>
      <c r="AR39" s="10"/>
      <c r="AS39" s="10"/>
      <c r="AT39" s="10"/>
      <c r="AU39" s="173"/>
      <c r="AV39" s="10"/>
      <c r="AW39" s="177" t="s">
        <v>1189</v>
      </c>
      <c r="AX39" s="163" t="s">
        <v>1163</v>
      </c>
      <c r="AY39" s="175">
        <v>0.61316568047337283</v>
      </c>
      <c r="AZ39" s="222">
        <f>100*(AY39/BC13)</f>
        <v>108.09925373068805</v>
      </c>
      <c r="BA39" s="10"/>
      <c r="BB39" s="10"/>
      <c r="BC39" s="10"/>
      <c r="BD39" s="173"/>
      <c r="BE39" s="173"/>
      <c r="BG39" s="631"/>
      <c r="BH39" s="632">
        <v>27</v>
      </c>
      <c r="BI39" s="632">
        <v>1.016327285</v>
      </c>
      <c r="BJ39" s="632">
        <v>0.97427820899999995</v>
      </c>
      <c r="BK39" s="632">
        <v>1.0307586820000001</v>
      </c>
      <c r="BL39" s="632">
        <v>1.0210398730000001</v>
      </c>
      <c r="BM39" s="632">
        <v>1.0162340270000001</v>
      </c>
      <c r="BN39" s="632">
        <v>1.0162543980000001</v>
      </c>
      <c r="BO39" s="632">
        <v>1.028938221</v>
      </c>
      <c r="BP39" s="632">
        <v>1.0051289059999999</v>
      </c>
      <c r="BQ39" s="632">
        <v>1.0175450079999999</v>
      </c>
      <c r="BR39" s="632">
        <v>1.015940423</v>
      </c>
      <c r="BS39" s="632">
        <v>1.024413493</v>
      </c>
      <c r="BT39" s="632">
        <v>1.0177460899999999</v>
      </c>
      <c r="BU39" s="632">
        <v>1.0293903680000001</v>
      </c>
      <c r="BV39" s="632">
        <v>1.0210463780000001</v>
      </c>
      <c r="BW39" s="632">
        <v>1.0231618760000001</v>
      </c>
      <c r="BX39" s="632">
        <v>1.0058280850000001</v>
      </c>
      <c r="BY39" s="632">
        <v>1.020980416</v>
      </c>
      <c r="BZ39" s="632">
        <v>1.1357268250000001</v>
      </c>
      <c r="CA39" s="632">
        <v>1.1357268250000001</v>
      </c>
      <c r="CB39" s="632">
        <v>1.0468190879999999</v>
      </c>
      <c r="CC39" s="632">
        <v>1.0350543169999999</v>
      </c>
      <c r="CD39" s="633">
        <v>1.030397086</v>
      </c>
      <c r="CE39" s="633">
        <v>3.7655943999999997E-2</v>
      </c>
      <c r="CF39" s="633">
        <v>8.2172010000000004E-3</v>
      </c>
      <c r="CG39" s="632">
        <v>27</v>
      </c>
      <c r="CH39" s="632">
        <v>0.65756178700000001</v>
      </c>
      <c r="CI39" s="632">
        <v>0.56912163900000001</v>
      </c>
      <c r="CJ39" s="632">
        <v>0.75591941299999998</v>
      </c>
      <c r="CK39" s="632">
        <v>0.73203058300000001</v>
      </c>
      <c r="CL39" s="632">
        <v>0.682233329</v>
      </c>
      <c r="CM39" s="632">
        <v>0.66118584700000005</v>
      </c>
      <c r="CN39" s="632">
        <v>0.58183239899999994</v>
      </c>
      <c r="CO39" s="632">
        <v>0.73026506000000002</v>
      </c>
      <c r="CP39" s="632">
        <v>0.67142475300000004</v>
      </c>
      <c r="CQ39" s="632">
        <v>0.61164138199999996</v>
      </c>
      <c r="CR39" s="632">
        <v>0.83764796799999997</v>
      </c>
      <c r="CS39" s="632">
        <v>0.57235561199999996</v>
      </c>
      <c r="CT39" s="632">
        <v>0.834230998</v>
      </c>
      <c r="CU39" s="632">
        <v>0.93120364600000005</v>
      </c>
      <c r="CV39" s="632">
        <v>0.77752845599999998</v>
      </c>
      <c r="CW39" s="632">
        <v>1.1046344370000001</v>
      </c>
      <c r="CX39" s="632">
        <v>0.56380353999999999</v>
      </c>
      <c r="CY39" s="632">
        <v>1.0274493099999999</v>
      </c>
      <c r="CZ39" s="632">
        <v>0.60384020199999999</v>
      </c>
      <c r="DA39" s="632">
        <v>0.72827331699999998</v>
      </c>
      <c r="DB39" s="632">
        <v>0.98423025500000005</v>
      </c>
      <c r="DC39" s="632">
        <v>0.39373111199999999</v>
      </c>
      <c r="DD39" s="632">
        <v>0.89299873699999999</v>
      </c>
      <c r="DE39" s="632">
        <v>0.78513350500000001</v>
      </c>
      <c r="DF39" s="634">
        <v>0.73709488700000003</v>
      </c>
      <c r="DG39" s="634">
        <v>0.167687472</v>
      </c>
      <c r="DH39" s="635">
        <v>3.4229061999999998E-2</v>
      </c>
    </row>
    <row r="40" spans="2:112">
      <c r="B40" s="116" t="s">
        <v>1205</v>
      </c>
      <c r="C40" s="113" t="s">
        <v>1188</v>
      </c>
      <c r="D40" s="114">
        <v>4130.0020819967012</v>
      </c>
      <c r="G40" s="143" t="s">
        <v>1041</v>
      </c>
      <c r="H40" s="141" t="s">
        <v>1146</v>
      </c>
      <c r="I40" s="132" t="s">
        <v>1173</v>
      </c>
      <c r="J40" s="142">
        <v>224.38341364670825</v>
      </c>
      <c r="K40" s="134"/>
      <c r="L40" s="134"/>
      <c r="M40" s="144"/>
      <c r="O40" s="232"/>
      <c r="P40" s="158"/>
      <c r="Q40" s="176"/>
      <c r="R40" s="123"/>
      <c r="S40" s="158"/>
      <c r="T40" s="158"/>
      <c r="U40" s="10"/>
      <c r="V40" s="177" t="s">
        <v>1189</v>
      </c>
      <c r="W40" s="163" t="s">
        <v>1175</v>
      </c>
      <c r="X40" s="162">
        <v>0.62157935887412019</v>
      </c>
      <c r="Y40" s="227">
        <f>100*(X40/AB13)</f>
        <v>87.019481548480101</v>
      </c>
      <c r="Z40" s="158"/>
      <c r="AA40" s="158"/>
      <c r="AB40" s="158"/>
      <c r="AC40" s="179"/>
      <c r="AD40" s="158"/>
      <c r="AE40" s="177" t="s">
        <v>1189</v>
      </c>
      <c r="AF40" s="163" t="s">
        <v>1175</v>
      </c>
      <c r="AG40" s="204">
        <v>0.28399999999999997</v>
      </c>
      <c r="AH40" s="222">
        <f>100*(AG40/AK13)</f>
        <v>98.535080956052397</v>
      </c>
      <c r="AI40" s="198"/>
      <c r="AJ40" s="198"/>
      <c r="AK40" s="198"/>
      <c r="AL40" s="199"/>
      <c r="AM40" s="10"/>
      <c r="AN40" s="177" t="s">
        <v>1189</v>
      </c>
      <c r="AO40" s="163" t="s">
        <v>1175</v>
      </c>
      <c r="AP40" s="175">
        <v>0.41047693510555122</v>
      </c>
      <c r="AQ40" s="222">
        <f>100*(AP40/AT13)</f>
        <v>85.916815745808449</v>
      </c>
      <c r="AR40" s="10"/>
      <c r="AS40" s="10"/>
      <c r="AT40" s="10"/>
      <c r="AU40" s="173"/>
      <c r="AV40" s="10"/>
      <c r="AW40" s="177" t="s">
        <v>1189</v>
      </c>
      <c r="AX40" s="163" t="s">
        <v>1175</v>
      </c>
      <c r="AY40" s="175">
        <v>0.62001563721657538</v>
      </c>
      <c r="AZ40" s="222">
        <f>100*(AY40/BC13)</f>
        <v>109.30688037322295</v>
      </c>
      <c r="BA40" s="10"/>
      <c r="BB40" s="10"/>
      <c r="BC40" s="10"/>
      <c r="BD40" s="173"/>
      <c r="BE40" s="173"/>
      <c r="BG40" s="631"/>
      <c r="BH40" s="632">
        <v>28</v>
      </c>
      <c r="BI40" s="632">
        <v>1.0171834369999999</v>
      </c>
      <c r="BJ40" s="632">
        <v>0.97635231</v>
      </c>
      <c r="BK40" s="632">
        <v>1.0310138090000001</v>
      </c>
      <c r="BL40" s="632">
        <v>1.0200900930000001</v>
      </c>
      <c r="BM40" s="632">
        <v>1.017561717</v>
      </c>
      <c r="BN40" s="632">
        <v>1.01608634</v>
      </c>
      <c r="BO40" s="632">
        <v>1.030768793</v>
      </c>
      <c r="BP40" s="632">
        <v>1.0066612340000001</v>
      </c>
      <c r="BQ40" s="632">
        <v>1.01699417</v>
      </c>
      <c r="BR40" s="632">
        <v>1.0186528450000001</v>
      </c>
      <c r="BS40" s="632">
        <v>1.0259441030000001</v>
      </c>
      <c r="BT40" s="632">
        <v>1.0206739709999999</v>
      </c>
      <c r="BU40" s="632">
        <v>1.0314724790000001</v>
      </c>
      <c r="BV40" s="632">
        <v>1.0214388759999999</v>
      </c>
      <c r="BW40" s="632">
        <v>1.025875315</v>
      </c>
      <c r="BX40" s="632">
        <v>1.008093028</v>
      </c>
      <c r="BY40" s="632">
        <v>1.0198604330000001</v>
      </c>
      <c r="BZ40" s="632">
        <v>1.136362061</v>
      </c>
      <c r="CA40" s="632">
        <v>1.136362061</v>
      </c>
      <c r="CB40" s="632">
        <v>1.0459267759999999</v>
      </c>
      <c r="CC40" s="632">
        <v>1.0365969500000001</v>
      </c>
      <c r="CD40" s="633">
        <v>1.031427181</v>
      </c>
      <c r="CE40" s="633">
        <v>3.7411149999999997E-2</v>
      </c>
      <c r="CF40" s="633">
        <v>8.1637819999999996E-3</v>
      </c>
      <c r="CG40" s="632">
        <v>28</v>
      </c>
      <c r="CH40" s="632">
        <v>0.65891570099999996</v>
      </c>
      <c r="CI40" s="632">
        <v>0.560326357</v>
      </c>
      <c r="CJ40" s="632">
        <v>0.75582380100000002</v>
      </c>
      <c r="CK40" s="632">
        <v>0.728304069</v>
      </c>
      <c r="CL40" s="632">
        <v>0.67980151700000002</v>
      </c>
      <c r="CM40" s="632">
        <v>0.65823343300000003</v>
      </c>
      <c r="CN40" s="632">
        <v>0.57277958100000004</v>
      </c>
      <c r="CO40" s="632">
        <v>0.72778593700000005</v>
      </c>
      <c r="CP40" s="632">
        <v>0.67186675500000004</v>
      </c>
      <c r="CQ40" s="632">
        <v>0.61119144400000003</v>
      </c>
      <c r="CR40" s="632">
        <v>0.83066254399999995</v>
      </c>
      <c r="CS40" s="632">
        <v>0.56380011600000002</v>
      </c>
      <c r="CT40" s="632">
        <v>0.82632755199999997</v>
      </c>
      <c r="CU40" s="632">
        <v>0.92176537000000003</v>
      </c>
      <c r="CV40" s="632">
        <v>0.77156986699999996</v>
      </c>
      <c r="CW40" s="632">
        <v>1.090555578</v>
      </c>
      <c r="CX40" s="632">
        <v>0.55595729400000005</v>
      </c>
      <c r="CY40" s="632">
        <v>1.0193266030000001</v>
      </c>
      <c r="CZ40" s="632">
        <v>0.589103237</v>
      </c>
      <c r="DA40" s="632">
        <v>0.71377390399999996</v>
      </c>
      <c r="DB40" s="632">
        <v>0.96882430100000005</v>
      </c>
      <c r="DC40" s="632">
        <v>0.387846256</v>
      </c>
      <c r="DD40" s="632">
        <v>0.87743618099999998</v>
      </c>
      <c r="DE40" s="632">
        <v>0.768041011</v>
      </c>
      <c r="DF40" s="634">
        <v>0.72958409999999996</v>
      </c>
      <c r="DG40" s="634">
        <v>0.165679043</v>
      </c>
      <c r="DH40" s="635">
        <v>3.3819093000000001E-2</v>
      </c>
    </row>
    <row r="41" spans="2:112">
      <c r="B41" s="116" t="s">
        <v>1206</v>
      </c>
      <c r="C41" s="113" t="s">
        <v>1188</v>
      </c>
      <c r="D41" s="114">
        <v>4421.3627298246238</v>
      </c>
      <c r="G41" s="145" t="s">
        <v>1067</v>
      </c>
      <c r="H41" s="141" t="s">
        <v>1144</v>
      </c>
      <c r="I41" s="132" t="s">
        <v>1174</v>
      </c>
      <c r="J41" s="142">
        <v>276.3214113576235</v>
      </c>
      <c r="K41" s="134"/>
      <c r="L41" s="134"/>
      <c r="M41" s="144"/>
      <c r="O41" s="232"/>
      <c r="P41" s="158"/>
      <c r="Q41" s="176"/>
      <c r="R41" s="158"/>
      <c r="S41" s="158"/>
      <c r="T41" s="158"/>
      <c r="U41" s="10"/>
      <c r="V41" s="177" t="s">
        <v>1189</v>
      </c>
      <c r="W41" s="163" t="s">
        <v>1153</v>
      </c>
      <c r="X41" s="162">
        <v>0.9008859357696567</v>
      </c>
      <c r="Y41" s="227">
        <f>100*(X41/AB13)</f>
        <v>126.12167046053575</v>
      </c>
      <c r="Z41" s="158"/>
      <c r="AA41" s="158"/>
      <c r="AB41" s="158"/>
      <c r="AC41" s="179"/>
      <c r="AD41" s="158"/>
      <c r="AE41" s="177" t="s">
        <v>1189</v>
      </c>
      <c r="AF41" s="163" t="s">
        <v>1153</v>
      </c>
      <c r="AG41" s="204">
        <v>0.42899999999999999</v>
      </c>
      <c r="AH41" s="222">
        <f>100*(AG41/AK13)</f>
        <v>148.84348496530453</v>
      </c>
      <c r="AI41" s="198"/>
      <c r="AJ41" s="198"/>
      <c r="AK41" s="198"/>
      <c r="AL41" s="199"/>
      <c r="AM41" s="10"/>
      <c r="AN41" s="177" t="s">
        <v>1189</v>
      </c>
      <c r="AO41" s="163" t="s">
        <v>1153</v>
      </c>
      <c r="AP41" s="175">
        <v>0.615171650055371</v>
      </c>
      <c r="AQ41" s="222">
        <f>100*(AP41/AT13)</f>
        <v>128.76141090914484</v>
      </c>
      <c r="AR41" s="10"/>
      <c r="AS41" s="10"/>
      <c r="AT41" s="10"/>
      <c r="AU41" s="173"/>
      <c r="AV41" s="10"/>
      <c r="AW41" s="177" t="s">
        <v>1189</v>
      </c>
      <c r="AX41" s="163" t="s">
        <v>1153</v>
      </c>
      <c r="AY41" s="175">
        <v>0.35326688815060903</v>
      </c>
      <c r="AZ41" s="222">
        <f>100*(AY41/BC13)</f>
        <v>62.279883223995313</v>
      </c>
      <c r="BA41" s="10"/>
      <c r="BB41" s="10"/>
      <c r="BC41" s="10"/>
      <c r="BD41" s="173"/>
      <c r="BE41" s="173"/>
      <c r="BG41" s="631"/>
      <c r="BH41" s="632">
        <v>29</v>
      </c>
      <c r="BI41" s="632">
        <v>1.018956134</v>
      </c>
      <c r="BJ41" s="632">
        <v>0.97845956599999995</v>
      </c>
      <c r="BK41" s="632">
        <v>1.034318493</v>
      </c>
      <c r="BL41" s="632">
        <v>1.0231927059999999</v>
      </c>
      <c r="BM41" s="632">
        <v>1.0171352469999999</v>
      </c>
      <c r="BN41" s="632">
        <v>1.0150937449999999</v>
      </c>
      <c r="BO41" s="632">
        <v>1.0295642190000001</v>
      </c>
      <c r="BP41" s="632">
        <v>1.0066514740000001</v>
      </c>
      <c r="BQ41" s="632">
        <v>1.0164215160000001</v>
      </c>
      <c r="BR41" s="632">
        <v>1.0198398040000001</v>
      </c>
      <c r="BS41" s="632">
        <v>1.028041201</v>
      </c>
      <c r="BT41" s="632">
        <v>1.0241661959999999</v>
      </c>
      <c r="BU41" s="632">
        <v>1.0318889010000001</v>
      </c>
      <c r="BV41" s="632">
        <v>1.0247591970000001</v>
      </c>
      <c r="BW41" s="632">
        <v>1.027848726</v>
      </c>
      <c r="BX41" s="632">
        <v>1.0097337310000001</v>
      </c>
      <c r="BY41" s="632">
        <v>1.0213794389999999</v>
      </c>
      <c r="BZ41" s="632">
        <v>1.1391801989999999</v>
      </c>
      <c r="CA41" s="632">
        <v>1.1391801989999999</v>
      </c>
      <c r="CB41" s="632">
        <v>1.0468190879999999</v>
      </c>
      <c r="CC41" s="632">
        <v>1.0373357910000001</v>
      </c>
      <c r="CD41" s="633">
        <v>1.032855503</v>
      </c>
      <c r="CE41" s="633">
        <v>3.7834298000000002E-2</v>
      </c>
      <c r="CF41" s="633">
        <v>8.2561209999999999E-3</v>
      </c>
      <c r="CG41" s="632">
        <v>29</v>
      </c>
      <c r="CH41" s="632">
        <v>0.66166729899999999</v>
      </c>
      <c r="CI41" s="632">
        <v>0.55434217799999996</v>
      </c>
      <c r="CJ41" s="632">
        <v>0.75586477699999999</v>
      </c>
      <c r="CK41" s="632">
        <v>0.72729442200000005</v>
      </c>
      <c r="CL41" s="632">
        <v>0.67848879799999995</v>
      </c>
      <c r="CM41" s="632">
        <v>0.65820526999999995</v>
      </c>
      <c r="CN41" s="632">
        <v>0.56706108</v>
      </c>
      <c r="CO41" s="632">
        <v>0.72667233499999995</v>
      </c>
      <c r="CP41" s="632">
        <v>0.67206205799999996</v>
      </c>
      <c r="CQ41" s="632">
        <v>0.60900701000000002</v>
      </c>
      <c r="CR41" s="632">
        <v>0.82013250900000001</v>
      </c>
      <c r="CS41" s="632">
        <v>0.55498564500000003</v>
      </c>
      <c r="CT41" s="632">
        <v>0.815581263</v>
      </c>
      <c r="CU41" s="632">
        <v>0.91457112600000001</v>
      </c>
      <c r="CV41" s="632">
        <v>0.76707156099999996</v>
      </c>
      <c r="CW41" s="632">
        <v>1.0830114159999999</v>
      </c>
      <c r="CX41" s="632">
        <v>0.54871118600000002</v>
      </c>
      <c r="CY41" s="632">
        <v>1.0107841630000001</v>
      </c>
      <c r="CZ41" s="632">
        <v>0.57464527499999996</v>
      </c>
      <c r="DA41" s="632">
        <v>0.69813471299999996</v>
      </c>
      <c r="DB41" s="632">
        <v>0.95485890100000004</v>
      </c>
      <c r="DC41" s="632">
        <v>0.38301530700000003</v>
      </c>
      <c r="DD41" s="632">
        <v>0.86325607999999998</v>
      </c>
      <c r="DE41" s="632">
        <v>0.74905970700000002</v>
      </c>
      <c r="DF41" s="634">
        <v>0.72285350299999995</v>
      </c>
      <c r="DG41" s="634">
        <v>0.164106526</v>
      </c>
      <c r="DH41" s="635">
        <v>3.3498104000000001E-2</v>
      </c>
    </row>
    <row r="42" spans="2:112">
      <c r="B42" s="109"/>
      <c r="C42" s="117" t="s">
        <v>1025</v>
      </c>
      <c r="D42" s="111">
        <f>AVERAGE(D29:D41)</f>
        <v>3970.6625777080499</v>
      </c>
      <c r="G42" s="145" t="s">
        <v>1045</v>
      </c>
      <c r="H42" s="141" t="s">
        <v>1146</v>
      </c>
      <c r="I42" s="132" t="s">
        <v>1175</v>
      </c>
      <c r="J42" s="142">
        <v>315.65607285508207</v>
      </c>
      <c r="K42" s="134"/>
      <c r="L42" s="134"/>
      <c r="M42" s="144"/>
      <c r="O42" s="232"/>
      <c r="P42" s="158"/>
      <c r="Q42" s="158"/>
      <c r="R42" s="158"/>
      <c r="S42" s="158"/>
      <c r="T42" s="158"/>
      <c r="U42" s="10"/>
      <c r="V42" s="177" t="s">
        <v>1189</v>
      </c>
      <c r="W42" s="163" t="s">
        <v>1165</v>
      </c>
      <c r="X42" s="162">
        <v>0.61982825917252149</v>
      </c>
      <c r="Y42" s="227">
        <f>100*(X42/AB13)</f>
        <v>86.774332178576913</v>
      </c>
      <c r="Z42" s="158"/>
      <c r="AA42" s="158"/>
      <c r="AB42" s="158"/>
      <c r="AC42" s="179"/>
      <c r="AD42" s="158"/>
      <c r="AE42" s="177" t="s">
        <v>1189</v>
      </c>
      <c r="AF42" s="163" t="s">
        <v>1165</v>
      </c>
      <c r="AG42" s="204">
        <v>0.28000000000000003</v>
      </c>
      <c r="AH42" s="222">
        <f>100*(AG42/AK13)</f>
        <v>97.14726291441788</v>
      </c>
      <c r="AI42" s="198"/>
      <c r="AJ42" s="198"/>
      <c r="AK42" s="198"/>
      <c r="AL42" s="199"/>
      <c r="AM42" s="10"/>
      <c r="AN42" s="177" t="s">
        <v>1189</v>
      </c>
      <c r="AO42" s="163" t="s">
        <v>1165</v>
      </c>
      <c r="AP42" s="175">
        <v>0.50585480093676816</v>
      </c>
      <c r="AQ42" s="222">
        <f>100*(AP42/AT13)</f>
        <v>105.88033092539322</v>
      </c>
      <c r="AR42" s="10"/>
      <c r="AS42" s="10"/>
      <c r="AT42" s="10"/>
      <c r="AU42" s="173"/>
      <c r="AV42" s="10"/>
      <c r="AW42" s="177" t="s">
        <v>1189</v>
      </c>
      <c r="AX42" s="163" t="s">
        <v>1165</v>
      </c>
      <c r="AY42" s="175">
        <v>0.62841530054644801</v>
      </c>
      <c r="AZ42" s="222">
        <f>100*(AY42/BC13)</f>
        <v>110.78771559682399</v>
      </c>
      <c r="BA42" s="10"/>
      <c r="BB42" s="10"/>
      <c r="BC42" s="10"/>
      <c r="BD42" s="173"/>
      <c r="BE42" s="173"/>
      <c r="BG42" s="631"/>
      <c r="BH42" s="632">
        <v>30</v>
      </c>
      <c r="BI42" s="632">
        <v>1.015176275</v>
      </c>
      <c r="BJ42" s="632">
        <v>0.97750172199999996</v>
      </c>
      <c r="BK42" s="632">
        <v>1.024320726</v>
      </c>
      <c r="BL42" s="632">
        <v>1.021786128</v>
      </c>
      <c r="BM42" s="632">
        <v>1.0154172969999999</v>
      </c>
      <c r="BN42" s="632">
        <v>1.0146946059999999</v>
      </c>
      <c r="BO42" s="632">
        <v>1.028335934</v>
      </c>
      <c r="BP42" s="632">
        <v>1.0043627420000001</v>
      </c>
      <c r="BQ42" s="632">
        <v>1.016579678</v>
      </c>
      <c r="BR42" s="632">
        <v>1.0178307660000001</v>
      </c>
      <c r="BS42" s="632">
        <v>1.025856951</v>
      </c>
      <c r="BT42" s="632">
        <v>1.020064927</v>
      </c>
      <c r="BU42" s="632">
        <v>1.0315828549999999</v>
      </c>
      <c r="BV42" s="632">
        <v>1.0222397839999999</v>
      </c>
      <c r="BW42" s="632">
        <v>1.025268903</v>
      </c>
      <c r="BX42" s="632">
        <v>1.0058943760000001</v>
      </c>
      <c r="BY42" s="632">
        <v>1.018268878</v>
      </c>
      <c r="BZ42" s="632">
        <v>1.133959714</v>
      </c>
      <c r="CA42" s="632">
        <v>1.133959714</v>
      </c>
      <c r="CB42" s="632">
        <v>1.046514063</v>
      </c>
      <c r="CC42" s="632">
        <v>1.034891934</v>
      </c>
      <c r="CD42" s="633">
        <v>1.0302146649999999</v>
      </c>
      <c r="CE42" s="633">
        <v>3.6973829E-2</v>
      </c>
      <c r="CF42" s="633">
        <v>8.0683509999999996E-3</v>
      </c>
      <c r="CG42" s="632">
        <v>30</v>
      </c>
      <c r="CH42" s="632">
        <v>0.661209186</v>
      </c>
      <c r="CI42" s="632">
        <v>0.54712321600000002</v>
      </c>
      <c r="CJ42" s="632">
        <v>0.75348130400000002</v>
      </c>
      <c r="CK42" s="632">
        <v>0.72500894900000001</v>
      </c>
      <c r="CL42" s="632">
        <v>0.67476067500000003</v>
      </c>
      <c r="CM42" s="632">
        <v>0.65617284499999995</v>
      </c>
      <c r="CN42" s="632">
        <v>0.55978459700000005</v>
      </c>
      <c r="CO42" s="632">
        <v>0.72462548299999996</v>
      </c>
      <c r="CP42" s="632">
        <v>0.66843695800000003</v>
      </c>
      <c r="CQ42" s="632">
        <v>0.60597765400000003</v>
      </c>
      <c r="CR42" s="632">
        <v>0.81310291499999998</v>
      </c>
      <c r="CS42" s="632">
        <v>0.54779768600000001</v>
      </c>
      <c r="CT42" s="632">
        <v>0.80888088700000005</v>
      </c>
      <c r="CU42" s="632">
        <v>0.90941825700000001</v>
      </c>
      <c r="CV42" s="632">
        <v>0.76351989799999997</v>
      </c>
      <c r="CW42" s="632">
        <v>1.069328882</v>
      </c>
      <c r="CX42" s="632">
        <v>0.54263818600000002</v>
      </c>
      <c r="CY42" s="632">
        <v>1.0014792850000001</v>
      </c>
      <c r="CZ42" s="632">
        <v>0.56198176200000005</v>
      </c>
      <c r="DA42" s="632">
        <v>0.68341811399999997</v>
      </c>
      <c r="DB42" s="632">
        <v>0.93790358200000001</v>
      </c>
      <c r="DC42" s="632">
        <v>0.378005433</v>
      </c>
      <c r="DD42" s="632">
        <v>0.84827749200000002</v>
      </c>
      <c r="DE42" s="632">
        <v>0.73247710899999996</v>
      </c>
      <c r="DF42" s="634">
        <v>0.71561709799999995</v>
      </c>
      <c r="DG42" s="634">
        <v>0.162262922</v>
      </c>
      <c r="DH42" s="635">
        <v>3.3121780000000003E-2</v>
      </c>
    </row>
    <row r="43" spans="2:112" ht="16" thickBot="1">
      <c r="B43" s="118"/>
      <c r="C43" s="119" t="s">
        <v>1026</v>
      </c>
      <c r="D43" s="120">
        <f>STDEV(D29:D41)/13^0.5</f>
        <v>158.71670701902232</v>
      </c>
      <c r="G43" s="146" t="s">
        <v>1070</v>
      </c>
      <c r="H43" s="141" t="s">
        <v>1144</v>
      </c>
      <c r="I43" s="132" t="s">
        <v>1176</v>
      </c>
      <c r="J43" s="142">
        <v>290.38440564556998</v>
      </c>
      <c r="K43" s="134"/>
      <c r="L43" s="134"/>
      <c r="M43" s="144"/>
      <c r="O43" s="232"/>
      <c r="P43" s="10"/>
      <c r="Q43" s="10"/>
      <c r="R43" s="10"/>
      <c r="S43" s="10"/>
      <c r="T43" s="10"/>
      <c r="U43" s="10"/>
      <c r="V43" s="177" t="s">
        <v>1189</v>
      </c>
      <c r="W43" s="163" t="s">
        <v>1177</v>
      </c>
      <c r="X43" s="162">
        <v>0.73608159796005102</v>
      </c>
      <c r="Y43" s="227">
        <f>100*(X43/AB13)</f>
        <v>103.04949499591132</v>
      </c>
      <c r="Z43" s="158"/>
      <c r="AA43" s="158"/>
      <c r="AB43" s="158"/>
      <c r="AC43" s="179"/>
      <c r="AD43" s="158"/>
      <c r="AE43" s="177" t="s">
        <v>1189</v>
      </c>
      <c r="AF43" s="163" t="s">
        <v>1177</v>
      </c>
      <c r="AG43" s="204">
        <v>0.216</v>
      </c>
      <c r="AH43" s="222">
        <f>100*(AG43/AK13)</f>
        <v>74.942174248265218</v>
      </c>
      <c r="AI43" s="198"/>
      <c r="AJ43" s="198"/>
      <c r="AK43" s="198"/>
      <c r="AL43" s="199"/>
      <c r="AM43" s="10"/>
      <c r="AN43" s="177" t="s">
        <v>1189</v>
      </c>
      <c r="AO43" s="163" t="s">
        <v>1177</v>
      </c>
      <c r="AP43" s="175">
        <v>0.36804079898002551</v>
      </c>
      <c r="AQ43" s="222">
        <f>100*(AP43/AT13)</f>
        <v>77.03451962477719</v>
      </c>
      <c r="AR43" s="10"/>
      <c r="AS43" s="10"/>
      <c r="AT43" s="10"/>
      <c r="AU43" s="173"/>
      <c r="AV43" s="10"/>
      <c r="AW43" s="177" t="s">
        <v>1189</v>
      </c>
      <c r="AX43" s="163" t="s">
        <v>1177</v>
      </c>
      <c r="AY43" s="175">
        <v>0.60390990225244368</v>
      </c>
      <c r="AZ43" s="222">
        <f>100*(AY43/BC13)</f>
        <v>106.4674880428127</v>
      </c>
      <c r="BA43" s="10"/>
      <c r="BB43" s="10"/>
      <c r="BC43" s="10"/>
      <c r="BD43" s="173"/>
      <c r="BE43" s="173"/>
      <c r="BG43" s="631"/>
      <c r="BH43" s="632">
        <v>31</v>
      </c>
      <c r="BI43" s="632">
        <v>1.0180466939999999</v>
      </c>
      <c r="BJ43" s="632">
        <v>0.98147309000000005</v>
      </c>
      <c r="BK43" s="632">
        <v>1.030993877</v>
      </c>
      <c r="BL43" s="632">
        <v>1.025408857</v>
      </c>
      <c r="BM43" s="632">
        <v>1.020116515</v>
      </c>
      <c r="BN43" s="632">
        <v>1.018775274</v>
      </c>
      <c r="BO43" s="632">
        <v>1.0352598609999999</v>
      </c>
      <c r="BP43" s="632">
        <v>1.0091646860000001</v>
      </c>
      <c r="BQ43" s="632">
        <v>1.0210954590000001</v>
      </c>
      <c r="BR43" s="632">
        <v>1.021017971</v>
      </c>
      <c r="BS43" s="632">
        <v>1.03062853</v>
      </c>
      <c r="BT43" s="632">
        <v>1.0255127980000001</v>
      </c>
      <c r="BU43" s="632">
        <v>1.037934546</v>
      </c>
      <c r="BV43" s="632">
        <v>1.026244325</v>
      </c>
      <c r="BW43" s="632">
        <v>1.0323248730000001</v>
      </c>
      <c r="BX43" s="632">
        <v>1.012385372</v>
      </c>
      <c r="BY43" s="632">
        <v>1.0225629030000001</v>
      </c>
      <c r="BZ43" s="632">
        <v>1.1386142619999999</v>
      </c>
      <c r="CA43" s="632">
        <v>1.1386142619999999</v>
      </c>
      <c r="CB43" s="632">
        <v>1.049773735</v>
      </c>
      <c r="CC43" s="632">
        <v>1.038594255</v>
      </c>
      <c r="CD43" s="633">
        <v>1.034978197</v>
      </c>
      <c r="CE43" s="633">
        <v>3.6994837000000003E-2</v>
      </c>
      <c r="CF43" s="633">
        <v>8.0729349999999998E-3</v>
      </c>
      <c r="CG43" s="632">
        <v>31</v>
      </c>
      <c r="CH43" s="632">
        <v>0.66172857500000004</v>
      </c>
      <c r="CI43" s="632">
        <v>0.54026038499999995</v>
      </c>
      <c r="CJ43" s="632">
        <v>0.75213249100000001</v>
      </c>
      <c r="CK43" s="632">
        <v>0.72167252599999998</v>
      </c>
      <c r="CL43" s="632">
        <v>0.67334950199999999</v>
      </c>
      <c r="CM43" s="632">
        <v>0.65422021500000005</v>
      </c>
      <c r="CN43" s="632">
        <v>0.55340513400000002</v>
      </c>
      <c r="CO43" s="632">
        <v>0.71990198000000005</v>
      </c>
      <c r="CP43" s="632">
        <v>0.66619268499999995</v>
      </c>
      <c r="CQ43" s="632">
        <v>0.60445267199999997</v>
      </c>
      <c r="CR43" s="632">
        <v>0.80568242000000001</v>
      </c>
      <c r="CS43" s="632">
        <v>0.54045136199999999</v>
      </c>
      <c r="CT43" s="632">
        <v>0.80106520999999997</v>
      </c>
      <c r="CU43" s="632">
        <v>0.90344241300000006</v>
      </c>
      <c r="CV43" s="632">
        <v>0.75856229500000005</v>
      </c>
      <c r="CW43" s="632">
        <v>1.0537859519999999</v>
      </c>
      <c r="CX43" s="632">
        <v>0.53627376199999999</v>
      </c>
      <c r="CY43" s="632">
        <v>0.99160533100000003</v>
      </c>
      <c r="CZ43" s="632">
        <v>0.54978593099999995</v>
      </c>
      <c r="DA43" s="632">
        <v>0.668001493</v>
      </c>
      <c r="DB43" s="632">
        <v>0.92418828799999997</v>
      </c>
      <c r="DC43" s="632">
        <v>0.374014554</v>
      </c>
      <c r="DD43" s="632">
        <v>0.83277452500000004</v>
      </c>
      <c r="DE43" s="632">
        <v>0.71458413300000001</v>
      </c>
      <c r="DF43" s="634">
        <v>0.70839724299999995</v>
      </c>
      <c r="DG43" s="634">
        <v>0.160171021</v>
      </c>
      <c r="DH43" s="635">
        <v>3.2694773000000003E-2</v>
      </c>
    </row>
    <row r="44" spans="2:112" ht="16" thickTop="1">
      <c r="B44" s="121"/>
      <c r="C44" s="121"/>
      <c r="D44" s="122"/>
      <c r="G44" s="146" t="s">
        <v>1049</v>
      </c>
      <c r="H44" s="141" t="s">
        <v>1146</v>
      </c>
      <c r="I44" s="132" t="s">
        <v>1177</v>
      </c>
      <c r="J44" s="142">
        <v>601.65329973982807</v>
      </c>
      <c r="K44" s="134"/>
      <c r="L44" s="134"/>
      <c r="M44" s="144"/>
      <c r="O44" s="232"/>
      <c r="P44" s="10"/>
      <c r="Q44" s="10"/>
      <c r="R44" s="10"/>
      <c r="S44" s="10"/>
      <c r="T44" s="10"/>
      <c r="U44" s="10"/>
      <c r="V44" s="177" t="s">
        <v>1189</v>
      </c>
      <c r="W44" s="163" t="s">
        <v>1155</v>
      </c>
      <c r="X44" s="162">
        <v>0.79235294117647048</v>
      </c>
      <c r="Y44" s="227">
        <f>100*(X44/AB13)</f>
        <v>110.92733560117031</v>
      </c>
      <c r="Z44" s="158"/>
      <c r="AA44" s="158"/>
      <c r="AB44" s="158"/>
      <c r="AC44" s="179"/>
      <c r="AD44" s="158"/>
      <c r="AE44" s="177" t="s">
        <v>1189</v>
      </c>
      <c r="AF44" s="163" t="s">
        <v>1155</v>
      </c>
      <c r="AG44" s="204">
        <v>0.21199999999999999</v>
      </c>
      <c r="AH44" s="222">
        <f>100*(AG44/AK13)</f>
        <v>73.554356206630672</v>
      </c>
      <c r="AI44" s="198"/>
      <c r="AJ44" s="198"/>
      <c r="AK44" s="198"/>
      <c r="AL44" s="199"/>
      <c r="AM44" s="10"/>
      <c r="AN44" s="177" t="s">
        <v>1189</v>
      </c>
      <c r="AO44" s="163" t="s">
        <v>1155</v>
      </c>
      <c r="AP44" s="175">
        <v>0.50941176470588234</v>
      </c>
      <c r="AQ44" s="222">
        <f>100*(AP44/AT13)</f>
        <v>106.62483804535337</v>
      </c>
      <c r="AR44" s="10"/>
      <c r="AS44" s="10"/>
      <c r="AT44" s="10"/>
      <c r="AU44" s="173"/>
      <c r="AV44" s="10"/>
      <c r="AW44" s="177" t="s">
        <v>1189</v>
      </c>
      <c r="AX44" s="163" t="s">
        <v>1155</v>
      </c>
      <c r="AY44" s="175">
        <v>0.71176470588235285</v>
      </c>
      <c r="AZ44" s="222">
        <f>100*(AY44/BC13)</f>
        <v>125.4819635018145</v>
      </c>
      <c r="BA44" s="10"/>
      <c r="BB44" s="10"/>
      <c r="BC44" s="10"/>
      <c r="BD44" s="173"/>
      <c r="BE44" s="173"/>
      <c r="BG44" s="631"/>
      <c r="BH44" s="632">
        <v>32</v>
      </c>
      <c r="BI44" s="632">
        <v>1.0165439869999999</v>
      </c>
      <c r="BJ44" s="632">
        <v>0.981045744</v>
      </c>
      <c r="BK44" s="632">
        <v>1.0335730460000001</v>
      </c>
      <c r="BL44" s="632">
        <v>1.024590238</v>
      </c>
      <c r="BM44" s="632">
        <v>1.0183864949999999</v>
      </c>
      <c r="BN44" s="632">
        <v>1.018181818</v>
      </c>
      <c r="BO44" s="632">
        <v>1.032845971</v>
      </c>
      <c r="BP44" s="632">
        <v>1.0058901899999999</v>
      </c>
      <c r="BQ44" s="632">
        <v>1.022917042</v>
      </c>
      <c r="BR44" s="632">
        <v>1.019883766</v>
      </c>
      <c r="BS44" s="632">
        <v>1.0317288259999999</v>
      </c>
      <c r="BT44" s="632">
        <v>1.024372936</v>
      </c>
      <c r="BU44" s="632">
        <v>1.0359276930000001</v>
      </c>
      <c r="BV44" s="632">
        <v>1.0279681329999999</v>
      </c>
      <c r="BW44" s="632">
        <v>1.0307985630000001</v>
      </c>
      <c r="BX44" s="632">
        <v>1.0130593299999999</v>
      </c>
      <c r="BY44" s="632">
        <v>1.0232339859999999</v>
      </c>
      <c r="BZ44" s="632">
        <v>1.140548844</v>
      </c>
      <c r="CA44" s="632">
        <v>1.140548844</v>
      </c>
      <c r="CB44" s="632">
        <v>1.051508281</v>
      </c>
      <c r="CC44" s="632">
        <v>1.037875712</v>
      </c>
      <c r="CD44" s="633">
        <v>1.034829974</v>
      </c>
      <c r="CE44" s="633">
        <v>3.7762544000000002E-2</v>
      </c>
      <c r="CF44" s="633">
        <v>8.240463E-3</v>
      </c>
      <c r="CG44" s="632">
        <v>32</v>
      </c>
      <c r="CH44" s="632">
        <v>0.66467859100000004</v>
      </c>
      <c r="CI44" s="632">
        <v>0.53512858699999999</v>
      </c>
      <c r="CJ44" s="632">
        <v>0.75173296899999997</v>
      </c>
      <c r="CK44" s="632">
        <v>0.71964864299999998</v>
      </c>
      <c r="CL44" s="632">
        <v>0.67137714100000001</v>
      </c>
      <c r="CM44" s="632">
        <v>0.65499938999999996</v>
      </c>
      <c r="CN44" s="632">
        <v>0.54768663299999998</v>
      </c>
      <c r="CO44" s="632">
        <v>0.71372420999999997</v>
      </c>
      <c r="CP44" s="632">
        <v>0.6621667</v>
      </c>
      <c r="CQ44" s="632">
        <v>0.60177365000000005</v>
      </c>
      <c r="CR44" s="632">
        <v>0.79499779199999998</v>
      </c>
      <c r="CS44" s="632">
        <v>0.53379253299999996</v>
      </c>
      <c r="CT44" s="632">
        <v>0.79002350499999996</v>
      </c>
      <c r="CU44" s="632">
        <v>0.89740972600000002</v>
      </c>
      <c r="CV44" s="632">
        <v>0.75568204699999997</v>
      </c>
      <c r="CW44" s="632">
        <v>1.0330441720000001</v>
      </c>
      <c r="CX44" s="632">
        <v>0.53076879399999999</v>
      </c>
      <c r="CY44" s="632">
        <v>0.98147827899999995</v>
      </c>
      <c r="CZ44" s="632">
        <v>0.53824846500000001</v>
      </c>
      <c r="DA44" s="632">
        <v>0.65440672300000002</v>
      </c>
      <c r="DB44" s="632">
        <v>0.90854359699999998</v>
      </c>
      <c r="DC44" s="632">
        <v>0.37029424300000002</v>
      </c>
      <c r="DD44" s="632">
        <v>0.81759333599999995</v>
      </c>
      <c r="DE44" s="632">
        <v>0.697307966</v>
      </c>
      <c r="DF44" s="634">
        <v>0.70110448700000005</v>
      </c>
      <c r="DG44" s="634">
        <v>0.15724000199999999</v>
      </c>
      <c r="DH44" s="635">
        <v>3.2096481000000003E-2</v>
      </c>
    </row>
    <row r="45" spans="2:112">
      <c r="B45" s="121"/>
      <c r="C45" s="121"/>
      <c r="D45" s="122"/>
      <c r="G45" s="147" t="s">
        <v>1073</v>
      </c>
      <c r="H45" s="141" t="s">
        <v>1144</v>
      </c>
      <c r="I45" s="132" t="s">
        <v>1178</v>
      </c>
      <c r="J45" s="142">
        <v>180.540901261622</v>
      </c>
      <c r="K45" s="134"/>
      <c r="L45" s="134"/>
      <c r="M45" s="144"/>
      <c r="O45" s="232"/>
      <c r="P45" s="10"/>
      <c r="Q45" s="10"/>
      <c r="R45" s="10"/>
      <c r="S45" s="10"/>
      <c r="T45" s="10"/>
      <c r="U45" s="10"/>
      <c r="V45" s="177" t="s">
        <v>1189</v>
      </c>
      <c r="W45" s="163" t="s">
        <v>1167</v>
      </c>
      <c r="X45" s="162">
        <v>0.68225584594222843</v>
      </c>
      <c r="Y45" s="227">
        <f>100*(X45/AB13)</f>
        <v>95.514030750393246</v>
      </c>
      <c r="Z45" s="158"/>
      <c r="AA45" s="158"/>
      <c r="AB45" s="158"/>
      <c r="AC45" s="179"/>
      <c r="AD45" s="158"/>
      <c r="AE45" s="177" t="s">
        <v>1189</v>
      </c>
      <c r="AF45" s="163" t="s">
        <v>1167</v>
      </c>
      <c r="AG45" s="204">
        <v>0.25700000000000001</v>
      </c>
      <c r="AH45" s="222">
        <f>100*(AG45/AK13)</f>
        <v>89.167309175019255</v>
      </c>
      <c r="AI45" s="198"/>
      <c r="AJ45" s="198"/>
      <c r="AK45" s="198"/>
      <c r="AL45" s="199"/>
      <c r="AM45" s="10"/>
      <c r="AN45" s="177" t="s">
        <v>1189</v>
      </c>
      <c r="AO45" s="163" t="s">
        <v>1167</v>
      </c>
      <c r="AP45" s="175">
        <v>0.38789546079779919</v>
      </c>
      <c r="AQ45" s="222">
        <f>100*(AP45/AT13)</f>
        <v>81.190293494639945</v>
      </c>
      <c r="AR45" s="10"/>
      <c r="AS45" s="10"/>
      <c r="AT45" s="10"/>
      <c r="AU45" s="173"/>
      <c r="AV45" s="10"/>
      <c r="AW45" s="177" t="s">
        <v>1189</v>
      </c>
      <c r="AX45" s="163" t="s">
        <v>1167</v>
      </c>
      <c r="AY45" s="175">
        <v>0.50618982118294364</v>
      </c>
      <c r="AZ45" s="222">
        <f>100*(AY45/BC13)</f>
        <v>89.239733498624673</v>
      </c>
      <c r="BA45" s="10"/>
      <c r="BB45" s="10"/>
      <c r="BC45" s="10"/>
      <c r="BD45" s="173"/>
      <c r="BE45" s="173"/>
      <c r="BG45" s="631"/>
      <c r="BH45" s="632">
        <v>33</v>
      </c>
      <c r="BI45" s="632">
        <v>1.018515624</v>
      </c>
      <c r="BJ45" s="632">
        <v>0.98382717600000003</v>
      </c>
      <c r="BK45" s="632">
        <v>1.0338720219999999</v>
      </c>
      <c r="BL45" s="632">
        <v>1.0257073590000001</v>
      </c>
      <c r="BM45" s="632">
        <v>1.020478612</v>
      </c>
      <c r="BN45" s="632">
        <v>1.0197153510000001</v>
      </c>
      <c r="BO45" s="632">
        <v>1.035933284</v>
      </c>
      <c r="BP45" s="632">
        <v>1.008383882</v>
      </c>
      <c r="BQ45" s="632">
        <v>1.022731611</v>
      </c>
      <c r="BR45" s="632">
        <v>1.021404832</v>
      </c>
      <c r="BS45" s="632">
        <v>1.032224504</v>
      </c>
      <c r="BT45" s="632">
        <v>1.028032788</v>
      </c>
      <c r="BU45" s="632">
        <v>1.037197028</v>
      </c>
      <c r="BV45" s="632">
        <v>1.0280901259999999</v>
      </c>
      <c r="BW45" s="632">
        <v>1.0328696159999999</v>
      </c>
      <c r="BX45" s="632">
        <v>1.017025743</v>
      </c>
      <c r="BY45" s="632">
        <v>1.0239141380000001</v>
      </c>
      <c r="BZ45" s="632">
        <v>1.1428414680000001</v>
      </c>
      <c r="CA45" s="632">
        <v>1.1428414680000001</v>
      </c>
      <c r="CB45" s="632">
        <v>1.053124459</v>
      </c>
      <c r="CC45" s="632">
        <v>1.0393818100000001</v>
      </c>
      <c r="CD45" s="633">
        <v>1.0365768049999999</v>
      </c>
      <c r="CE45" s="633">
        <v>3.7803119000000003E-2</v>
      </c>
      <c r="CF45" s="633">
        <v>8.2493170000000008E-3</v>
      </c>
      <c r="CG45" s="632">
        <v>33</v>
      </c>
      <c r="CH45" s="632">
        <v>0.66693122500000002</v>
      </c>
      <c r="CI45" s="632">
        <v>0.53040546499999996</v>
      </c>
      <c r="CJ45" s="632">
        <v>0.74988219199999995</v>
      </c>
      <c r="CK45" s="632">
        <v>0.71686752499999995</v>
      </c>
      <c r="CL45" s="632">
        <v>0.66782295400000002</v>
      </c>
      <c r="CM45" s="632">
        <v>0.65569407499999999</v>
      </c>
      <c r="CN45" s="632">
        <v>0.54384774300000005</v>
      </c>
      <c r="CO45" s="632">
        <v>0.70875737500000002</v>
      </c>
      <c r="CP45" s="632">
        <v>0.65898017499999995</v>
      </c>
      <c r="CQ45" s="632">
        <v>0.60025210299999998</v>
      </c>
      <c r="CR45" s="632">
        <v>0.78499779199999997</v>
      </c>
      <c r="CS45" s="632">
        <v>0.52753800299999998</v>
      </c>
      <c r="CT45" s="632">
        <v>0.78034756299999997</v>
      </c>
      <c r="CU45" s="632">
        <v>0.88969648700000004</v>
      </c>
      <c r="CV45" s="632">
        <v>0.75251254700000003</v>
      </c>
      <c r="CW45" s="632">
        <v>1.009472165</v>
      </c>
      <c r="CX45" s="632">
        <v>0.52440436899999998</v>
      </c>
      <c r="CY45" s="632">
        <v>0.97263243600000004</v>
      </c>
      <c r="CZ45" s="632">
        <v>0.52758212999999998</v>
      </c>
      <c r="DA45" s="632">
        <v>0.63955371000000005</v>
      </c>
      <c r="DB45" s="632">
        <v>0.89576376899999999</v>
      </c>
      <c r="DC45" s="632">
        <v>0.36657829600000003</v>
      </c>
      <c r="DD45" s="632">
        <v>0.80152427599999998</v>
      </c>
      <c r="DE45" s="632">
        <v>0.68153133399999999</v>
      </c>
      <c r="DF45" s="634">
        <v>0.69389898800000005</v>
      </c>
      <c r="DG45" s="634">
        <v>0.154279626</v>
      </c>
      <c r="DH45" s="635">
        <v>3.1492197E-2</v>
      </c>
    </row>
    <row r="46" spans="2:112">
      <c r="G46" s="147" t="s">
        <v>1053</v>
      </c>
      <c r="H46" s="141" t="s">
        <v>1146</v>
      </c>
      <c r="I46" s="132" t="s">
        <v>1179</v>
      </c>
      <c r="J46" s="142">
        <v>375.4444877672459</v>
      </c>
      <c r="K46" s="134"/>
      <c r="L46" s="134"/>
      <c r="M46" s="144"/>
      <c r="O46" s="232"/>
      <c r="P46" s="10"/>
      <c r="Q46" s="10"/>
      <c r="R46" s="10"/>
      <c r="S46" s="10"/>
      <c r="T46" s="10"/>
      <c r="U46" s="10"/>
      <c r="V46" s="177" t="s">
        <v>1189</v>
      </c>
      <c r="W46" s="163" t="s">
        <v>1179</v>
      </c>
      <c r="X46" s="162">
        <v>0.79819133745835302</v>
      </c>
      <c r="Y46" s="227">
        <f>100*(X46/AB13)</f>
        <v>111.74469578257056</v>
      </c>
      <c r="Z46" s="158"/>
      <c r="AA46" s="158"/>
      <c r="AB46" s="158"/>
      <c r="AC46" s="179"/>
      <c r="AD46" s="158"/>
      <c r="AE46" s="177" t="s">
        <v>1189</v>
      </c>
      <c r="AF46" s="163" t="s">
        <v>1179</v>
      </c>
      <c r="AG46" s="204">
        <v>0.23499999999999999</v>
      </c>
      <c r="AH46" s="222">
        <f>100*(AG46/AK13)</f>
        <v>81.534309946029282</v>
      </c>
      <c r="AI46" s="198"/>
      <c r="AJ46" s="198"/>
      <c r="AK46" s="198"/>
      <c r="AL46" s="199"/>
      <c r="AM46" s="10"/>
      <c r="AN46" s="177" t="s">
        <v>1189</v>
      </c>
      <c r="AO46" s="163" t="s">
        <v>1179</v>
      </c>
      <c r="AP46" s="175">
        <v>0.46930033317467867</v>
      </c>
      <c r="AQ46" s="222">
        <f>100*(AP46/AT13)</f>
        <v>98.229125211254996</v>
      </c>
      <c r="AR46" s="10"/>
      <c r="AS46" s="10"/>
      <c r="AT46" s="10"/>
      <c r="AU46" s="173"/>
      <c r="AV46" s="10"/>
      <c r="AW46" s="177" t="s">
        <v>1189</v>
      </c>
      <c r="AX46" s="163" t="s">
        <v>1179</v>
      </c>
      <c r="AY46" s="175">
        <v>0.41694431223227041</v>
      </c>
      <c r="AZ46" s="222">
        <f>100*(AY46/BC13)</f>
        <v>73.506020370819954</v>
      </c>
      <c r="BA46" s="10"/>
      <c r="BB46" s="10"/>
      <c r="BC46" s="10"/>
      <c r="BD46" s="173"/>
      <c r="BE46" s="173"/>
      <c r="BG46" s="631"/>
      <c r="BH46" s="632">
        <v>34</v>
      </c>
      <c r="BI46" s="632">
        <v>1.017520924</v>
      </c>
      <c r="BJ46" s="632">
        <v>0.982880384</v>
      </c>
      <c r="BK46" s="632">
        <v>1.030910164</v>
      </c>
      <c r="BL46" s="632">
        <v>1.0236404589999999</v>
      </c>
      <c r="BM46" s="632">
        <v>1.0182336089999999</v>
      </c>
      <c r="BN46" s="632">
        <v>1.014715614</v>
      </c>
      <c r="BO46" s="632">
        <v>1.0338181660000001</v>
      </c>
      <c r="BP46" s="632">
        <v>1.0049385850000001</v>
      </c>
      <c r="BQ46" s="632">
        <v>1.0200155980000001</v>
      </c>
      <c r="BR46" s="632">
        <v>1.019140817</v>
      </c>
      <c r="BS46" s="632">
        <v>1.030263581</v>
      </c>
      <c r="BT46" s="632">
        <v>1.024551738</v>
      </c>
      <c r="BU46" s="632">
        <v>1.0368709140000001</v>
      </c>
      <c r="BV46" s="632">
        <v>1.025496457</v>
      </c>
      <c r="BW46" s="632">
        <v>1.0305364699999999</v>
      </c>
      <c r="BX46" s="632">
        <v>1.0101425260000001</v>
      </c>
      <c r="BY46" s="632">
        <v>1.0210348279999999</v>
      </c>
      <c r="BZ46" s="632">
        <v>1.1365526319999999</v>
      </c>
      <c r="CA46" s="632">
        <v>1.1365526319999999</v>
      </c>
      <c r="CB46" s="632">
        <v>1.0496917880000001</v>
      </c>
      <c r="CC46" s="632">
        <v>1.0352857120000001</v>
      </c>
      <c r="CD46" s="633">
        <v>1.033466362</v>
      </c>
      <c r="CE46" s="633">
        <v>3.6804966000000001E-2</v>
      </c>
      <c r="CF46" s="633">
        <v>8.0315019999999994E-3</v>
      </c>
      <c r="CG46" s="632">
        <v>34</v>
      </c>
      <c r="CH46" s="632">
        <v>0.67152402899999997</v>
      </c>
      <c r="CI46" s="632">
        <v>0.52429284499999995</v>
      </c>
      <c r="CJ46" s="632">
        <v>0.74665187</v>
      </c>
      <c r="CK46" s="632">
        <v>0.71404969299999999</v>
      </c>
      <c r="CL46" s="632">
        <v>0.66486277199999999</v>
      </c>
      <c r="CM46" s="632">
        <v>0.65361471199999999</v>
      </c>
      <c r="CN46" s="632">
        <v>0.53792564200000004</v>
      </c>
      <c r="CO46" s="632">
        <v>0.70350426700000002</v>
      </c>
      <c r="CP46" s="632">
        <v>0.65570799099999999</v>
      </c>
      <c r="CQ46" s="632">
        <v>0.59494901300000003</v>
      </c>
      <c r="CR46" s="632">
        <v>0.77409452300000003</v>
      </c>
      <c r="CS46" s="632">
        <v>0.52117354900000001</v>
      </c>
      <c r="CT46" s="632">
        <v>0.76800431599999996</v>
      </c>
      <c r="CU46" s="632">
        <v>0.88370581400000003</v>
      </c>
      <c r="CV46" s="632">
        <v>0.74953763500000004</v>
      </c>
      <c r="CW46" s="632">
        <v>0.98543622500000005</v>
      </c>
      <c r="CX46" s="632">
        <v>0.51881543200000002</v>
      </c>
      <c r="CY46" s="632">
        <v>0.96152443399999998</v>
      </c>
      <c r="CZ46" s="632">
        <v>0.517855171</v>
      </c>
      <c r="DA46" s="632">
        <v>0.62782745699999998</v>
      </c>
      <c r="DB46" s="632">
        <v>0.88086615000000001</v>
      </c>
      <c r="DC46" s="632">
        <v>0.363063093</v>
      </c>
      <c r="DD46" s="632">
        <v>0.78786060999999996</v>
      </c>
      <c r="DE46" s="632">
        <v>0.66530237400000003</v>
      </c>
      <c r="DF46" s="634">
        <v>0.68633956699999998</v>
      </c>
      <c r="DG46" s="634">
        <v>0.15133942</v>
      </c>
      <c r="DH46" s="635">
        <v>3.0892030000000001E-2</v>
      </c>
    </row>
    <row r="47" spans="2:112">
      <c r="G47" s="148" t="s">
        <v>1076</v>
      </c>
      <c r="H47" s="141" t="s">
        <v>1144</v>
      </c>
      <c r="I47" s="132" t="s">
        <v>1180</v>
      </c>
      <c r="J47" s="142">
        <v>302.81297632912685</v>
      </c>
      <c r="K47" s="134"/>
      <c r="L47" s="134"/>
      <c r="M47" s="144"/>
      <c r="O47" s="232"/>
      <c r="P47" s="10"/>
      <c r="Q47" s="10"/>
      <c r="R47" s="10"/>
      <c r="S47" s="10"/>
      <c r="T47" s="10"/>
      <c r="U47" s="10"/>
      <c r="V47" s="177" t="s">
        <v>1189</v>
      </c>
      <c r="W47" s="163" t="s">
        <v>1157</v>
      </c>
      <c r="X47" s="162">
        <v>0.97253433208489393</v>
      </c>
      <c r="Y47" s="227">
        <f>100*(X47/AB13)</f>
        <v>136.15225820789146</v>
      </c>
      <c r="Z47" s="158"/>
      <c r="AA47" s="158"/>
      <c r="AB47" s="158"/>
      <c r="AC47" s="179"/>
      <c r="AD47" s="158"/>
      <c r="AE47" s="177" t="s">
        <v>1189</v>
      </c>
      <c r="AF47" s="163" t="s">
        <v>1157</v>
      </c>
      <c r="AG47" s="204">
        <v>0.41799999999999998</v>
      </c>
      <c r="AH47" s="222">
        <f>100*(AG47/AK13)</f>
        <v>145.02698535080953</v>
      </c>
      <c r="AI47" s="198"/>
      <c r="AJ47" s="198"/>
      <c r="AK47" s="198"/>
      <c r="AL47" s="199"/>
      <c r="AM47" s="10"/>
      <c r="AN47" s="177" t="s">
        <v>1189</v>
      </c>
      <c r="AO47" s="163" t="s">
        <v>1157</v>
      </c>
      <c r="AP47" s="175">
        <v>0.51373283395755309</v>
      </c>
      <c r="AQ47" s="222">
        <f>100*(AP47/AT13)</f>
        <v>107.52927987623286</v>
      </c>
      <c r="AR47" s="10"/>
      <c r="AS47" s="10"/>
      <c r="AT47" s="10"/>
      <c r="AU47" s="173"/>
      <c r="AV47" s="10"/>
      <c r="AW47" s="177" t="s">
        <v>1189</v>
      </c>
      <c r="AX47" s="163" t="s">
        <v>1157</v>
      </c>
      <c r="AY47" s="175">
        <v>0.74282147315855174</v>
      </c>
      <c r="AZ47" s="222">
        <f>100*(AY47/BC13)</f>
        <v>130.95717757976638</v>
      </c>
      <c r="BA47" s="10"/>
      <c r="BB47" s="10"/>
      <c r="BC47" s="10"/>
      <c r="BD47" s="173"/>
      <c r="BE47" s="173"/>
      <c r="BG47" s="631"/>
      <c r="BH47" s="632">
        <v>35</v>
      </c>
      <c r="BI47" s="632">
        <v>1.0154533699999999</v>
      </c>
      <c r="BJ47" s="632">
        <v>0.98361350299999994</v>
      </c>
      <c r="BK47" s="632">
        <v>1.0269437450000001</v>
      </c>
      <c r="BL47" s="632">
        <v>1.025422426</v>
      </c>
      <c r="BM47" s="632">
        <v>1.019360134</v>
      </c>
      <c r="BN47" s="632">
        <v>1.0179980040000001</v>
      </c>
      <c r="BO47" s="632">
        <v>1.0337185760000001</v>
      </c>
      <c r="BP47" s="632">
        <v>1.004923945</v>
      </c>
      <c r="BQ47" s="632">
        <v>1.0219135349999999</v>
      </c>
      <c r="BR47" s="632">
        <v>1.0200156499999999</v>
      </c>
      <c r="BS47" s="632">
        <v>1.03312326</v>
      </c>
      <c r="BT47" s="632">
        <v>1.0271220160000001</v>
      </c>
      <c r="BU47" s="632">
        <v>1.037056548</v>
      </c>
      <c r="BV47" s="632">
        <v>1.0275278990000001</v>
      </c>
      <c r="BW47" s="632">
        <v>1.0341492489999999</v>
      </c>
      <c r="BX47" s="632">
        <v>1.012540051</v>
      </c>
      <c r="BY47" s="632">
        <v>1.019851364</v>
      </c>
      <c r="BZ47" s="632">
        <v>1.142246656</v>
      </c>
      <c r="CA47" s="632">
        <v>1.142246656</v>
      </c>
      <c r="CB47" s="632">
        <v>1.05225491</v>
      </c>
      <c r="CC47" s="632">
        <v>1.037023204</v>
      </c>
      <c r="CD47" s="633">
        <v>1.034976414</v>
      </c>
      <c r="CE47" s="633">
        <v>3.8197349999999998E-2</v>
      </c>
      <c r="CF47" s="633">
        <v>8.3353449999999992E-3</v>
      </c>
      <c r="CG47" s="632">
        <v>35</v>
      </c>
      <c r="CH47" s="632">
        <v>0.67516267399999996</v>
      </c>
      <c r="CI47" s="632">
        <v>0.51926321600000003</v>
      </c>
      <c r="CJ47" s="632">
        <v>0.743947413</v>
      </c>
      <c r="CK47" s="632">
        <v>0.71198909600000004</v>
      </c>
      <c r="CL47" s="632">
        <v>0.66232594199999995</v>
      </c>
      <c r="CM47" s="632">
        <v>0.65377430199999997</v>
      </c>
      <c r="CN47" s="632">
        <v>0.53300383600000001</v>
      </c>
      <c r="CO47" s="632">
        <v>0.69496474500000005</v>
      </c>
      <c r="CP47" s="632">
        <v>0.65053759799999999</v>
      </c>
      <c r="CQ47" s="632">
        <v>0.59097513000000002</v>
      </c>
      <c r="CR47" s="632">
        <v>0.76476811</v>
      </c>
      <c r="CS47" s="632">
        <v>0.51588039399999996</v>
      </c>
      <c r="CT47" s="632">
        <v>0.75670786800000001</v>
      </c>
      <c r="CU47" s="632">
        <v>0.87557738100000004</v>
      </c>
      <c r="CV47" s="632">
        <v>0.74696767600000002</v>
      </c>
      <c r="CW47" s="632">
        <v>0.96406965099999997</v>
      </c>
      <c r="CX47" s="632">
        <v>0.51336726700000002</v>
      </c>
      <c r="CY47" s="632">
        <v>0.95047774200000001</v>
      </c>
      <c r="CZ47" s="632">
        <v>0.509051531</v>
      </c>
      <c r="DA47" s="632">
        <v>0.610452573</v>
      </c>
      <c r="DB47" s="632">
        <v>0.86645900200000003</v>
      </c>
      <c r="DC47" s="632">
        <v>0.36008029800000002</v>
      </c>
      <c r="DD47" s="632">
        <v>0.77197627599999996</v>
      </c>
      <c r="DE47" s="632">
        <v>0.64839081099999996</v>
      </c>
      <c r="DF47" s="634">
        <v>0.67875710499999997</v>
      </c>
      <c r="DG47" s="634">
        <v>0.14855179499999999</v>
      </c>
      <c r="DH47" s="635">
        <v>3.0323007999999999E-2</v>
      </c>
    </row>
    <row r="48" spans="2:112" ht="16" thickBot="1">
      <c r="G48" s="152" t="s">
        <v>1057</v>
      </c>
      <c r="H48" s="153" t="s">
        <v>1146</v>
      </c>
      <c r="I48" s="154" t="s">
        <v>1181</v>
      </c>
      <c r="J48" s="155">
        <v>433.95201983602288</v>
      </c>
      <c r="K48" s="156"/>
      <c r="L48" s="156"/>
      <c r="M48" s="157"/>
      <c r="O48" s="232"/>
      <c r="P48" s="163"/>
      <c r="Q48" s="158"/>
      <c r="R48" s="158"/>
      <c r="S48" s="158"/>
      <c r="T48" s="158"/>
      <c r="U48" s="10"/>
      <c r="V48" s="177" t="s">
        <v>1189</v>
      </c>
      <c r="W48" s="163" t="s">
        <v>1169</v>
      </c>
      <c r="X48" s="162">
        <v>0.61845386533665825</v>
      </c>
      <c r="Y48" s="227">
        <f>100*(X48/AB13)</f>
        <v>86.58192064281279</v>
      </c>
      <c r="Z48" s="158"/>
      <c r="AA48" s="158"/>
      <c r="AB48" s="158"/>
      <c r="AC48" s="179"/>
      <c r="AD48" s="158"/>
      <c r="AE48" s="177" t="s">
        <v>1189</v>
      </c>
      <c r="AF48" s="163" t="s">
        <v>1169</v>
      </c>
      <c r="AG48" s="204">
        <v>0.189</v>
      </c>
      <c r="AH48" s="222">
        <f>100*(AG48/AK13)</f>
        <v>65.574402467232062</v>
      </c>
      <c r="AI48" s="198"/>
      <c r="AJ48" s="198"/>
      <c r="AK48" s="198"/>
      <c r="AL48" s="199"/>
      <c r="AM48" s="10"/>
      <c r="AN48" s="177" t="s">
        <v>1189</v>
      </c>
      <c r="AO48" s="163" t="s">
        <v>1169</v>
      </c>
      <c r="AP48" s="175">
        <v>0.42394014962593518</v>
      </c>
      <c r="AQ48" s="222">
        <f>100*(AP48/AT13)</f>
        <v>88.734797518637365</v>
      </c>
      <c r="AR48" s="10"/>
      <c r="AS48" s="10"/>
      <c r="AT48" s="10"/>
      <c r="AU48" s="173"/>
      <c r="AV48" s="10"/>
      <c r="AW48" s="177" t="s">
        <v>1189</v>
      </c>
      <c r="AX48" s="163" t="s">
        <v>1169</v>
      </c>
      <c r="AY48" s="175">
        <v>0.59351620947630912</v>
      </c>
      <c r="AZ48" s="222">
        <f>100*(AY48/BC13)</f>
        <v>104.63511146273601</v>
      </c>
      <c r="BA48" s="10"/>
      <c r="BB48" s="10"/>
      <c r="BC48" s="10"/>
      <c r="BD48" s="173"/>
      <c r="BE48" s="173"/>
      <c r="BG48" s="631"/>
      <c r="BH48" s="632">
        <v>36</v>
      </c>
      <c r="BI48" s="632">
        <v>1.0218443150000001</v>
      </c>
      <c r="BJ48" s="632">
        <v>0.99130940899999997</v>
      </c>
      <c r="BK48" s="632">
        <v>1.0347011829999999</v>
      </c>
      <c r="BL48" s="632">
        <v>1.0310351689999999</v>
      </c>
      <c r="BM48" s="632">
        <v>1.0252582960000001</v>
      </c>
      <c r="BN48" s="632">
        <v>1.02552387</v>
      </c>
      <c r="BO48" s="632">
        <v>1.041723773</v>
      </c>
      <c r="BP48" s="632">
        <v>1.012556303</v>
      </c>
      <c r="BQ48" s="632">
        <v>1.030012489</v>
      </c>
      <c r="BR48" s="632">
        <v>1.0252690440000001</v>
      </c>
      <c r="BS48" s="632">
        <v>1.0383959650000001</v>
      </c>
      <c r="BT48" s="632">
        <v>1.0354865929999999</v>
      </c>
      <c r="BU48" s="632">
        <v>1.045771309</v>
      </c>
      <c r="BV48" s="632">
        <v>1.0369213310000001</v>
      </c>
      <c r="BW48" s="632">
        <v>1.0430090400000001</v>
      </c>
      <c r="BX48" s="632">
        <v>1.019539277</v>
      </c>
      <c r="BY48" s="632">
        <v>1.029459642</v>
      </c>
      <c r="BZ48" s="632">
        <v>1.149511446</v>
      </c>
      <c r="CA48" s="632">
        <v>1.149511446</v>
      </c>
      <c r="CB48" s="632">
        <v>1.0556602660000001</v>
      </c>
      <c r="CC48" s="632">
        <v>1.0426456980000001</v>
      </c>
      <c r="CD48" s="633">
        <v>1.042149803</v>
      </c>
      <c r="CE48" s="633">
        <v>3.8114190999999999E-2</v>
      </c>
      <c r="CF48" s="633">
        <v>8.3171979999999996E-3</v>
      </c>
      <c r="CG48" s="632">
        <v>36</v>
      </c>
      <c r="CH48" s="632">
        <v>0.67531148799999996</v>
      </c>
      <c r="CI48" s="632">
        <v>0.514630586</v>
      </c>
      <c r="CJ48" s="632">
        <v>0.737537989</v>
      </c>
      <c r="CK48" s="632">
        <v>0.70894638799999998</v>
      </c>
      <c r="CL48" s="632">
        <v>0.65691097499999995</v>
      </c>
      <c r="CM48" s="632">
        <v>0.65172779599999997</v>
      </c>
      <c r="CN48" s="632">
        <v>0.52825907299999997</v>
      </c>
      <c r="CO48" s="632">
        <v>0.68806843100000004</v>
      </c>
      <c r="CP48" s="632">
        <v>0.64529867699999999</v>
      </c>
      <c r="CQ48" s="632">
        <v>0.58765382899999996</v>
      </c>
      <c r="CR48" s="632">
        <v>0.75316696100000002</v>
      </c>
      <c r="CS48" s="632">
        <v>0.51023697199999996</v>
      </c>
      <c r="CT48" s="632">
        <v>0.74539001299999996</v>
      </c>
      <c r="CU48" s="632">
        <v>0.86880574600000005</v>
      </c>
      <c r="CV48" s="632">
        <v>0.74312676099999997</v>
      </c>
      <c r="CW48" s="632">
        <v>0.94218552200000005</v>
      </c>
      <c r="CX48" s="632">
        <v>0.50751901099999996</v>
      </c>
      <c r="CY48" s="632">
        <v>0.941073826</v>
      </c>
      <c r="CZ48" s="632">
        <v>0.50004315499999996</v>
      </c>
      <c r="DA48" s="632">
        <v>0.585827981</v>
      </c>
      <c r="DB48" s="632">
        <v>0.85339983399999997</v>
      </c>
      <c r="DC48" s="632">
        <v>0.35727424499999999</v>
      </c>
      <c r="DD48" s="632">
        <v>0.7567931</v>
      </c>
      <c r="DE48" s="632">
        <v>0.63574757400000004</v>
      </c>
      <c r="DF48" s="634">
        <v>0.67062233000000004</v>
      </c>
      <c r="DG48" s="634">
        <v>0.146201368</v>
      </c>
      <c r="DH48" s="635">
        <v>2.9843228999999999E-2</v>
      </c>
    </row>
    <row r="49" spans="1:112" ht="16.5" thickTop="1" thickBot="1">
      <c r="O49" s="232"/>
      <c r="P49" s="163"/>
      <c r="Q49" s="158"/>
      <c r="R49" s="158"/>
      <c r="S49" s="158"/>
      <c r="T49" s="158"/>
      <c r="U49" s="10"/>
      <c r="V49" s="192" t="s">
        <v>1189</v>
      </c>
      <c r="W49" s="193" t="s">
        <v>1181</v>
      </c>
      <c r="X49" s="194">
        <v>0.57212847033206315</v>
      </c>
      <c r="Y49" s="228">
        <f>100*(X49/AB13)</f>
        <v>80.09648672632909</v>
      </c>
      <c r="Z49" s="185"/>
      <c r="AA49" s="185"/>
      <c r="AB49" s="185"/>
      <c r="AC49" s="186"/>
      <c r="AD49" s="158"/>
      <c r="AE49" s="192" t="s">
        <v>1189</v>
      </c>
      <c r="AF49" s="193" t="s">
        <v>1181</v>
      </c>
      <c r="AG49" s="217">
        <v>0.20300000000000001</v>
      </c>
      <c r="AH49" s="223">
        <f>100*(AG49/AK13)</f>
        <v>70.431765612952958</v>
      </c>
      <c r="AI49" s="201"/>
      <c r="AJ49" s="201"/>
      <c r="AK49" s="201"/>
      <c r="AL49" s="202"/>
      <c r="AM49" s="10"/>
      <c r="AN49" s="192" t="s">
        <v>1189</v>
      </c>
      <c r="AO49" s="193" t="s">
        <v>1181</v>
      </c>
      <c r="AP49" s="212">
        <v>0.44420250408274364</v>
      </c>
      <c r="AQ49" s="223">
        <f>100*(AP49/AT13)</f>
        <v>92.975905423991946</v>
      </c>
      <c r="AR49" s="213"/>
      <c r="AS49" s="213"/>
      <c r="AT49" s="213"/>
      <c r="AU49" s="214"/>
      <c r="AV49" s="10"/>
      <c r="AW49" s="192" t="s">
        <v>1189</v>
      </c>
      <c r="AX49" s="193" t="s">
        <v>1181</v>
      </c>
      <c r="AY49" s="212">
        <v>0.5503538377789875</v>
      </c>
      <c r="AZ49" s="223">
        <f>100*(AY49/BC13)</f>
        <v>97.025715962771059</v>
      </c>
      <c r="BA49" s="213"/>
      <c r="BB49" s="213"/>
      <c r="BC49" s="213"/>
      <c r="BD49" s="214"/>
      <c r="BE49" s="173"/>
      <c r="BG49" s="631"/>
      <c r="BH49" s="632">
        <v>37</v>
      </c>
      <c r="BI49" s="632">
        <v>1.0213860429999999</v>
      </c>
      <c r="BJ49" s="632">
        <v>0.99280880299999996</v>
      </c>
      <c r="BK49" s="632">
        <v>1.0334893329999999</v>
      </c>
      <c r="BL49" s="632">
        <v>1.031324626</v>
      </c>
      <c r="BM49" s="632">
        <v>1.02605491</v>
      </c>
      <c r="BN49" s="632">
        <v>1.026836826</v>
      </c>
      <c r="BO49" s="632">
        <v>1.042648544</v>
      </c>
      <c r="BP49" s="632">
        <v>1.015254957</v>
      </c>
      <c r="BQ49" s="632">
        <v>1.0323740029999999</v>
      </c>
      <c r="BR49" s="632">
        <v>1.0272517059999999</v>
      </c>
      <c r="BS49" s="632">
        <v>1.041876603</v>
      </c>
      <c r="BT49" s="632">
        <v>1.036402952</v>
      </c>
      <c r="BU49" s="632">
        <v>1.047256381</v>
      </c>
      <c r="BV49" s="632">
        <v>1.03801396</v>
      </c>
      <c r="BW49" s="632">
        <v>1.043440723</v>
      </c>
      <c r="BX49" s="632">
        <v>1.022130151</v>
      </c>
      <c r="BY49" s="632">
        <v>1.0284938260000001</v>
      </c>
      <c r="BZ49" s="632">
        <v>1.151405604</v>
      </c>
      <c r="CA49" s="632">
        <v>1.151405604</v>
      </c>
      <c r="CB49" s="632">
        <v>1.058464676</v>
      </c>
      <c r="CC49" s="632">
        <v>1.0426538169999999</v>
      </c>
      <c r="CD49" s="633">
        <v>1.0433797170000001</v>
      </c>
      <c r="CE49" s="633">
        <v>3.8318426000000003E-2</v>
      </c>
      <c r="CF49" s="633">
        <v>8.3617659999999996E-3</v>
      </c>
      <c r="CG49" s="632">
        <v>37</v>
      </c>
      <c r="CH49" s="632">
        <v>0.67752910600000005</v>
      </c>
      <c r="CI49" s="632">
        <v>0.51038619799999996</v>
      </c>
      <c r="CJ49" s="632">
        <v>0.73418815100000001</v>
      </c>
      <c r="CK49" s="632">
        <v>0.70748239999999996</v>
      </c>
      <c r="CL49" s="632">
        <v>0.65525366699999998</v>
      </c>
      <c r="CM49" s="632">
        <v>0.65220187200000002</v>
      </c>
      <c r="CN49" s="632">
        <v>0.52444083799999996</v>
      </c>
      <c r="CO49" s="632">
        <v>0.68400335499999998</v>
      </c>
      <c r="CP49" s="632">
        <v>0.64180720499999999</v>
      </c>
      <c r="CQ49" s="632">
        <v>0.58618380199999998</v>
      </c>
      <c r="CR49" s="632">
        <v>0.73992270299999996</v>
      </c>
      <c r="CS49" s="632">
        <v>0.50528663299999999</v>
      </c>
      <c r="CT49" s="632">
        <v>0.73004765199999999</v>
      </c>
      <c r="CU49" s="632">
        <v>0.86280271600000003</v>
      </c>
      <c r="CV49" s="632">
        <v>0.74042181699999998</v>
      </c>
      <c r="CW49" s="632">
        <v>0.92031771299999998</v>
      </c>
      <c r="CX49" s="632">
        <v>0.50235733100000002</v>
      </c>
      <c r="CY49" s="632">
        <v>0.930008269</v>
      </c>
      <c r="CZ49" s="632">
        <v>0.49244183600000002</v>
      </c>
      <c r="DA49" s="632">
        <v>0.56505530199999998</v>
      </c>
      <c r="DB49" s="632">
        <v>0.84023185300000003</v>
      </c>
      <c r="DC49" s="632">
        <v>0.35466675399999997</v>
      </c>
      <c r="DD49" s="632">
        <v>0.74342539100000005</v>
      </c>
      <c r="DE49" s="632">
        <v>0.62172816500000005</v>
      </c>
      <c r="DF49" s="634">
        <v>0.66342461399999997</v>
      </c>
      <c r="DG49" s="634">
        <v>0.14364190900000001</v>
      </c>
      <c r="DH49" s="635">
        <v>2.9320782E-2</v>
      </c>
    </row>
    <row r="50" spans="1:112" ht="16" thickBot="1">
      <c r="O50" s="233"/>
      <c r="P50" s="213"/>
      <c r="Q50" s="213"/>
      <c r="R50" s="213"/>
      <c r="S50" s="213"/>
      <c r="T50" s="213"/>
      <c r="U50" s="213"/>
      <c r="V50" s="213"/>
      <c r="W50" s="213"/>
      <c r="X50" s="213"/>
      <c r="Y50" s="234"/>
      <c r="Z50" s="213"/>
      <c r="AA50" s="213"/>
      <c r="AB50" s="213"/>
      <c r="AC50" s="213"/>
      <c r="AD50" s="213"/>
      <c r="AE50" s="213"/>
      <c r="AF50" s="185"/>
      <c r="AG50" s="185"/>
      <c r="AH50" s="234"/>
      <c r="AI50" s="201"/>
      <c r="AJ50" s="201"/>
      <c r="AK50" s="201"/>
      <c r="AL50" s="201"/>
      <c r="AM50" s="213"/>
      <c r="AN50" s="213"/>
      <c r="AO50" s="213"/>
      <c r="AP50" s="213"/>
      <c r="AQ50" s="234"/>
      <c r="AR50" s="213"/>
      <c r="AS50" s="213"/>
      <c r="AT50" s="213"/>
      <c r="AU50" s="213"/>
      <c r="AV50" s="213"/>
      <c r="AW50" s="213"/>
      <c r="AX50" s="213"/>
      <c r="AY50" s="213"/>
      <c r="AZ50" s="234"/>
      <c r="BA50" s="213"/>
      <c r="BB50" s="213"/>
      <c r="BC50" s="213"/>
      <c r="BD50" s="213"/>
      <c r="BE50" s="214"/>
      <c r="BG50" s="631"/>
      <c r="BH50" s="632">
        <v>38</v>
      </c>
      <c r="BI50" s="632">
        <v>1.019222571</v>
      </c>
      <c r="BJ50" s="632">
        <v>0.99173307099999997</v>
      </c>
      <c r="BK50" s="632">
        <v>1.03154798</v>
      </c>
      <c r="BL50" s="632">
        <v>1.0304381650000001</v>
      </c>
      <c r="BM50" s="632">
        <v>1.0238300229999999</v>
      </c>
      <c r="BN50" s="632">
        <v>1.0266425079999999</v>
      </c>
      <c r="BO50" s="632">
        <v>1.0415577890000001</v>
      </c>
      <c r="BP50" s="632">
        <v>1.011126456</v>
      </c>
      <c r="BQ50" s="632">
        <v>1.02965799</v>
      </c>
      <c r="BR50" s="632">
        <v>1.0244381730000001</v>
      </c>
      <c r="BS50" s="632">
        <v>1.039692353</v>
      </c>
      <c r="BT50" s="632">
        <v>1.035089876</v>
      </c>
      <c r="BU50" s="632">
        <v>1.0463583139999999</v>
      </c>
      <c r="BV50" s="632">
        <v>1.0364651840000001</v>
      </c>
      <c r="BW50" s="632">
        <v>1.0438672680000001</v>
      </c>
      <c r="BX50" s="632">
        <v>1.02025743</v>
      </c>
      <c r="BY50" s="632">
        <v>1.026852393</v>
      </c>
      <c r="BZ50" s="632">
        <v>1.1511572839999999</v>
      </c>
      <c r="CA50" s="632">
        <v>1.1511572839999999</v>
      </c>
      <c r="CB50" s="632">
        <v>1.057435785</v>
      </c>
      <c r="CC50" s="632">
        <v>1.0408716689999999</v>
      </c>
      <c r="CD50" s="633">
        <v>1.0418761700000001</v>
      </c>
      <c r="CE50" s="633">
        <v>3.8824496999999999E-2</v>
      </c>
      <c r="CF50" s="633">
        <v>8.4721999999999992E-3</v>
      </c>
      <c r="CG50" s="632">
        <v>38</v>
      </c>
      <c r="CH50" s="632">
        <v>0.676770447</v>
      </c>
      <c r="CI50" s="632">
        <v>0.50637533899999998</v>
      </c>
      <c r="CJ50" s="632">
        <v>0.73037391200000001</v>
      </c>
      <c r="CK50" s="632">
        <v>0.70606889500000003</v>
      </c>
      <c r="CL50" s="632">
        <v>0.652575719</v>
      </c>
      <c r="CM50" s="632">
        <v>0.65184044799999996</v>
      </c>
      <c r="CN50" s="632">
        <v>0.51963115999999998</v>
      </c>
      <c r="CO50" s="632">
        <v>0.67677496400000003</v>
      </c>
      <c r="CP50" s="632">
        <v>0.63898044899999995</v>
      </c>
      <c r="CQ50" s="632">
        <v>0.58372116200000002</v>
      </c>
      <c r="CR50" s="632">
        <v>0.72759275599999995</v>
      </c>
      <c r="CS50" s="632">
        <v>0.50009036200000001</v>
      </c>
      <c r="CT50" s="632">
        <v>0.71840655200000003</v>
      </c>
      <c r="CU50" s="632">
        <v>0.85516608999999999</v>
      </c>
      <c r="CV50" s="632">
        <v>0.73637229000000004</v>
      </c>
      <c r="CW50" s="632">
        <v>0.90111693699999995</v>
      </c>
      <c r="CX50" s="632">
        <v>0.49806498799999999</v>
      </c>
      <c r="CY50" s="632">
        <v>0.91915022099999999</v>
      </c>
      <c r="CZ50" s="632">
        <v>0.48528611799999999</v>
      </c>
      <c r="DA50" s="632">
        <v>0.55616144300000003</v>
      </c>
      <c r="DB50" s="632">
        <v>0.82531799299999997</v>
      </c>
      <c r="DC50" s="632">
        <v>0.35229928300000002</v>
      </c>
      <c r="DD50" s="632">
        <v>0.72752715300000004</v>
      </c>
      <c r="DE50" s="632">
        <v>0.60927408299999997</v>
      </c>
      <c r="DF50" s="634">
        <v>0.65645578199999999</v>
      </c>
      <c r="DG50" s="634">
        <v>0.14087691399999999</v>
      </c>
      <c r="DH50" s="635">
        <v>2.8756380000000002E-2</v>
      </c>
    </row>
    <row r="51" spans="1:112">
      <c r="AF51" s="124"/>
      <c r="AG51" s="124"/>
      <c r="AI51" s="37"/>
      <c r="AJ51" s="37"/>
      <c r="AK51" s="37"/>
      <c r="AL51" s="37"/>
      <c r="BG51" s="631"/>
      <c r="BH51" s="632">
        <v>39</v>
      </c>
      <c r="BI51" s="632">
        <v>1.0182314240000001</v>
      </c>
      <c r="BJ51" s="632">
        <v>0.99363402300000003</v>
      </c>
      <c r="BK51" s="632">
        <v>1.0335929779999999</v>
      </c>
      <c r="BL51" s="632">
        <v>1.0285883570000001</v>
      </c>
      <c r="BM51" s="632">
        <v>1.022619009</v>
      </c>
      <c r="BN51" s="632">
        <v>1.0232970960000001</v>
      </c>
      <c r="BO51" s="632">
        <v>1.0429188620000001</v>
      </c>
      <c r="BP51" s="632">
        <v>1.0127759039999999</v>
      </c>
      <c r="BQ51" s="632">
        <v>1.0309614579999999</v>
      </c>
      <c r="BR51" s="632">
        <v>1.02170377</v>
      </c>
      <c r="BS51" s="632">
        <v>1.042219765</v>
      </c>
      <c r="BT51" s="632">
        <v>1.0351345759999999</v>
      </c>
      <c r="BU51" s="632">
        <v>1.046779753</v>
      </c>
      <c r="BV51" s="632">
        <v>1.0393293589999999</v>
      </c>
      <c r="BW51" s="632">
        <v>1.0442013080000001</v>
      </c>
      <c r="BX51" s="632">
        <v>1.020898243</v>
      </c>
      <c r="BY51" s="632">
        <v>1.026412562</v>
      </c>
      <c r="BZ51" s="632">
        <v>1.1511110849999999</v>
      </c>
      <c r="CA51" s="632">
        <v>1.1511110849999999</v>
      </c>
      <c r="CB51" s="632">
        <v>1.0590246480000001</v>
      </c>
      <c r="CC51" s="632">
        <v>1.0412573279999999</v>
      </c>
      <c r="CD51" s="633">
        <v>1.0421810760000001</v>
      </c>
      <c r="CE51" s="633">
        <v>3.8819634999999998E-2</v>
      </c>
      <c r="CF51" s="633">
        <v>8.4711390000000008E-3</v>
      </c>
      <c r="CG51" s="632">
        <v>39</v>
      </c>
      <c r="CH51" s="632">
        <v>0.67497592699999998</v>
      </c>
      <c r="CI51" s="632">
        <v>0.50218933399999999</v>
      </c>
      <c r="CJ51" s="632">
        <v>0.72544988899999996</v>
      </c>
      <c r="CK51" s="632">
        <v>0.70338874200000001</v>
      </c>
      <c r="CL51" s="632">
        <v>0.64837501799999997</v>
      </c>
      <c r="CM51" s="632">
        <v>0.651699633</v>
      </c>
      <c r="CN51" s="632">
        <v>0.51476836800000003</v>
      </c>
      <c r="CO51" s="632">
        <v>0.67087201600000002</v>
      </c>
      <c r="CP51" s="632">
        <v>0.63502299100000004</v>
      </c>
      <c r="CQ51" s="632">
        <v>0.57934542600000005</v>
      </c>
      <c r="CR51" s="632">
        <v>0.71711793300000004</v>
      </c>
      <c r="CS51" s="632">
        <v>0.49661562300000001</v>
      </c>
      <c r="CT51" s="632">
        <v>0.70824253199999998</v>
      </c>
      <c r="CU51" s="632">
        <v>0.84766539200000002</v>
      </c>
      <c r="CV51" s="632">
        <v>0.73174425899999995</v>
      </c>
      <c r="CW51" s="632">
        <v>0.88028656599999999</v>
      </c>
      <c r="CX51" s="632">
        <v>0.492597065</v>
      </c>
      <c r="CY51" s="632">
        <v>0.90843994400000005</v>
      </c>
      <c r="CZ51" s="632">
        <v>0.47915809399999998</v>
      </c>
      <c r="DA51" s="632">
        <v>0.54724245500000002</v>
      </c>
      <c r="DB51" s="632">
        <v>0.81352073000000003</v>
      </c>
      <c r="DC51" s="632">
        <v>0.350019093</v>
      </c>
      <c r="DD51" s="632">
        <v>0.712747193</v>
      </c>
      <c r="DE51" s="632">
        <v>0.59918581100000001</v>
      </c>
      <c r="DF51" s="634">
        <v>0.64961125099999995</v>
      </c>
      <c r="DG51" s="634">
        <v>0.13826967700000001</v>
      </c>
      <c r="DH51" s="635">
        <v>2.8224180000000001E-2</v>
      </c>
    </row>
    <row r="52" spans="1:112">
      <c r="V52" s="163"/>
      <c r="W52" s="124"/>
      <c r="X52" s="124"/>
      <c r="Y52" s="125"/>
      <c r="Z52" s="124"/>
      <c r="AA52" s="124"/>
      <c r="AB52" s="124"/>
      <c r="AC52" s="124"/>
      <c r="AD52" s="124"/>
      <c r="AE52" s="124"/>
      <c r="AF52" s="124"/>
      <c r="AG52" s="124"/>
      <c r="AI52" s="37"/>
      <c r="AJ52" s="37"/>
      <c r="AK52" s="37"/>
      <c r="AL52" s="37"/>
      <c r="BG52" s="631"/>
      <c r="BH52" s="632">
        <v>40</v>
      </c>
      <c r="BI52" s="632">
        <v>1.0156807299999999</v>
      </c>
      <c r="BJ52" s="632">
        <v>0.99269091499999995</v>
      </c>
      <c r="BK52" s="632">
        <v>1.0285223400000001</v>
      </c>
      <c r="BL52" s="632">
        <v>1.028601925</v>
      </c>
      <c r="BM52" s="632">
        <v>1.021995397</v>
      </c>
      <c r="BN52" s="632">
        <v>1.0213539199999999</v>
      </c>
      <c r="BO52" s="632">
        <v>1.04108829</v>
      </c>
      <c r="BP52" s="632">
        <v>1.010472533</v>
      </c>
      <c r="BQ52" s="632">
        <v>1.0293089440000001</v>
      </c>
      <c r="BR52" s="632">
        <v>1.0211674399999999</v>
      </c>
      <c r="BS52" s="632">
        <v>1.039708694</v>
      </c>
      <c r="BT52" s="632">
        <v>1.0332515689999999</v>
      </c>
      <c r="BU52" s="632">
        <v>1.04517427</v>
      </c>
      <c r="BV52" s="632">
        <v>1.037356261</v>
      </c>
      <c r="BW52" s="632">
        <v>1.043949493</v>
      </c>
      <c r="BX52" s="632">
        <v>1.01800906</v>
      </c>
      <c r="BY52" s="632">
        <v>1.023129696</v>
      </c>
      <c r="BZ52" s="632">
        <v>1.1483968950000001</v>
      </c>
      <c r="CA52" s="632">
        <v>1.1483968950000001</v>
      </c>
      <c r="CB52" s="632">
        <v>1.0592887</v>
      </c>
      <c r="CC52" s="632">
        <v>1.039073283</v>
      </c>
      <c r="CD52" s="633">
        <v>1.0403151070000001</v>
      </c>
      <c r="CE52" s="633">
        <v>3.8625696000000001E-2</v>
      </c>
      <c r="CF52" s="633">
        <v>8.4288179999999994E-3</v>
      </c>
      <c r="CG52" s="632">
        <v>40</v>
      </c>
      <c r="CH52" s="632">
        <v>0.67282250300000002</v>
      </c>
      <c r="CI52" s="632">
        <v>0.49804711400000001</v>
      </c>
      <c r="CJ52" s="632">
        <v>0.72092197400000002</v>
      </c>
      <c r="CK52" s="632">
        <v>0.70060762399999998</v>
      </c>
      <c r="CL52" s="632">
        <v>0.645634716</v>
      </c>
      <c r="CM52" s="632">
        <v>0.65100964100000003</v>
      </c>
      <c r="CN52" s="632">
        <v>0.51063145499999996</v>
      </c>
      <c r="CO52" s="632">
        <v>0.66224947499999998</v>
      </c>
      <c r="CP52" s="632">
        <v>0.62903026900000003</v>
      </c>
      <c r="CQ52" s="632">
        <v>0.57575278799999996</v>
      </c>
      <c r="CR52" s="632">
        <v>0.70473498199999995</v>
      </c>
      <c r="CS52" s="632">
        <v>0.492771984</v>
      </c>
      <c r="CT52" s="632">
        <v>0.699380055</v>
      </c>
      <c r="CU52" s="632">
        <v>0.83856075600000002</v>
      </c>
      <c r="CV52" s="632">
        <v>0.72643955400000004</v>
      </c>
      <c r="CW52" s="632">
        <v>0.85877778100000002</v>
      </c>
      <c r="CX52" s="632">
        <v>0.48777867499999999</v>
      </c>
      <c r="CY52" s="632">
        <v>0.89786328999999998</v>
      </c>
      <c r="CZ52" s="632">
        <v>0.47250418</v>
      </c>
      <c r="DA52" s="632">
        <v>0.53812064100000001</v>
      </c>
      <c r="DB52" s="632">
        <v>0.80099263300000001</v>
      </c>
      <c r="DC52" s="632">
        <v>0.34845896199999998</v>
      </c>
      <c r="DD52" s="632">
        <v>0.69903784300000005</v>
      </c>
      <c r="DE52" s="632">
        <v>0.58838478000000005</v>
      </c>
      <c r="DF52" s="634">
        <v>0.64252140300000005</v>
      </c>
      <c r="DG52" s="634">
        <v>0.13549383400000001</v>
      </c>
      <c r="DH52" s="635">
        <v>2.7657563E-2</v>
      </c>
    </row>
    <row r="53" spans="1:112">
      <c r="BG53" s="631"/>
      <c r="BH53" s="632">
        <v>41</v>
      </c>
      <c r="BI53" s="632">
        <v>1.0158903269999999</v>
      </c>
      <c r="BJ53" s="632">
        <v>0.99357139400000005</v>
      </c>
      <c r="BK53" s="632">
        <v>1.0257717580000001</v>
      </c>
      <c r="BL53" s="632">
        <v>1.028443628</v>
      </c>
      <c r="BM53" s="632">
        <v>1.022433937</v>
      </c>
      <c r="BN53" s="632">
        <v>1.0242529279999999</v>
      </c>
      <c r="BO53" s="632">
        <v>1.0415056220000001</v>
      </c>
      <c r="BP53" s="632">
        <v>1.0094721280000001</v>
      </c>
      <c r="BQ53" s="632">
        <v>1.030143381</v>
      </c>
      <c r="BR53" s="632">
        <v>1.021765316</v>
      </c>
      <c r="BS53" s="632">
        <v>1.04055298</v>
      </c>
      <c r="BT53" s="632">
        <v>1.0342293920000001</v>
      </c>
      <c r="BU53" s="632">
        <v>1.049097669</v>
      </c>
      <c r="BV53" s="632">
        <v>1.0373880849999999</v>
      </c>
      <c r="BW53" s="632">
        <v>1.0446535480000001</v>
      </c>
      <c r="BX53" s="632">
        <v>1.021572202</v>
      </c>
      <c r="BY53" s="632">
        <v>1.023428963</v>
      </c>
      <c r="BZ53" s="632">
        <v>1.148027304</v>
      </c>
      <c r="CA53" s="632">
        <v>1.148027304</v>
      </c>
      <c r="CB53" s="632">
        <v>1.0556875809999999</v>
      </c>
      <c r="CC53" s="632">
        <v>1.03827355</v>
      </c>
      <c r="CD53" s="633">
        <v>1.0406756669999999</v>
      </c>
      <c r="CE53" s="633">
        <v>3.8295966000000001E-2</v>
      </c>
      <c r="CF53" s="633">
        <v>8.3568649999999998E-3</v>
      </c>
      <c r="CG53" s="632">
        <v>41</v>
      </c>
      <c r="CH53" s="632">
        <v>0.66960695599999998</v>
      </c>
      <c r="CI53" s="632">
        <v>0.49503751099999999</v>
      </c>
      <c r="CJ53" s="632">
        <v>0.71612088100000004</v>
      </c>
      <c r="CK53" s="632">
        <v>0.70025424700000005</v>
      </c>
      <c r="CL53" s="632">
        <v>0.64301255899999998</v>
      </c>
      <c r="CM53" s="632">
        <v>0.65317818699999997</v>
      </c>
      <c r="CN53" s="632">
        <v>0.50753614599999997</v>
      </c>
      <c r="CO53" s="632">
        <v>0.65746299200000002</v>
      </c>
      <c r="CP53" s="632">
        <v>0.62522699699999995</v>
      </c>
      <c r="CQ53" s="632">
        <v>0.57532345799999995</v>
      </c>
      <c r="CR53" s="632">
        <v>0.68965326900000001</v>
      </c>
      <c r="CS53" s="632">
        <v>0.48841225900000002</v>
      </c>
      <c r="CT53" s="632">
        <v>0.685367065</v>
      </c>
      <c r="CU53" s="632">
        <v>0.83121822700000003</v>
      </c>
      <c r="CV53" s="632">
        <v>0.72209201000000001</v>
      </c>
      <c r="CW53" s="632">
        <v>0.84039529899999998</v>
      </c>
      <c r="CX53" s="632">
        <v>0.48283926900000002</v>
      </c>
      <c r="CY53" s="632">
        <v>0.88733065200000005</v>
      </c>
      <c r="CZ53" s="632">
        <v>0.46618346300000002</v>
      </c>
      <c r="DA53" s="632">
        <v>0.52930216900000004</v>
      </c>
      <c r="DB53" s="632">
        <v>0.78585302800000001</v>
      </c>
      <c r="DC53" s="632">
        <v>0.34586674499999998</v>
      </c>
      <c r="DD53" s="632">
        <v>0.68400761099999996</v>
      </c>
      <c r="DE53" s="632">
        <v>0.57738362799999998</v>
      </c>
      <c r="DF53" s="634">
        <v>0.63577769299999998</v>
      </c>
      <c r="DG53" s="634">
        <v>0.132905786</v>
      </c>
      <c r="DH53" s="635">
        <v>2.7129279999999999E-2</v>
      </c>
    </row>
    <row r="54" spans="1:112">
      <c r="BG54" s="631"/>
      <c r="BH54" s="632">
        <v>42</v>
      </c>
      <c r="BI54" s="632">
        <v>1.015719807</v>
      </c>
      <c r="BJ54" s="632">
        <v>0.99510025999999996</v>
      </c>
      <c r="BK54" s="632">
        <v>1.021466499</v>
      </c>
      <c r="BL54" s="632">
        <v>1.027132028</v>
      </c>
      <c r="BM54" s="632">
        <v>1.0218907909999999</v>
      </c>
      <c r="BN54" s="632">
        <v>1.0224515519999999</v>
      </c>
      <c r="BO54" s="632">
        <v>1.0421411060000001</v>
      </c>
      <c r="BP54" s="632">
        <v>1.0082033210000001</v>
      </c>
      <c r="BQ54" s="632">
        <v>1.02916169</v>
      </c>
      <c r="BR54" s="632">
        <v>1.0221741580000001</v>
      </c>
      <c r="BS54" s="632">
        <v>1.0395289430000001</v>
      </c>
      <c r="BT54" s="632">
        <v>1.0335141839999999</v>
      </c>
      <c r="BU54" s="632">
        <v>1.046704496</v>
      </c>
      <c r="BV54" s="632">
        <v>1.037706327</v>
      </c>
      <c r="BW54" s="632">
        <v>1.045398716</v>
      </c>
      <c r="BX54" s="632">
        <v>1.0220970060000001</v>
      </c>
      <c r="BY54" s="632">
        <v>1.0219825060000001</v>
      </c>
      <c r="BZ54" s="632">
        <v>1.145445936</v>
      </c>
      <c r="CA54" s="632">
        <v>1.145445936</v>
      </c>
      <c r="CB54" s="632">
        <v>1.0568894719999999</v>
      </c>
      <c r="CC54" s="632">
        <v>1.039186951</v>
      </c>
      <c r="CD54" s="633">
        <v>1.039968652</v>
      </c>
      <c r="CE54" s="633">
        <v>3.7743675999999997E-2</v>
      </c>
      <c r="CF54" s="633">
        <v>8.2363450000000008E-3</v>
      </c>
      <c r="CG54" s="632">
        <v>42</v>
      </c>
      <c r="CH54" s="632">
        <v>0.66571445200000001</v>
      </c>
      <c r="CI54" s="632">
        <v>0.492065855</v>
      </c>
      <c r="CJ54" s="632">
        <v>0.712552501</v>
      </c>
      <c r="CK54" s="632">
        <v>0.69761998700000005</v>
      </c>
      <c r="CL54" s="632">
        <v>0.63951744399999999</v>
      </c>
      <c r="CM54" s="632">
        <v>0.65230513599999995</v>
      </c>
      <c r="CN54" s="632">
        <v>0.50358512799999999</v>
      </c>
      <c r="CO54" s="632">
        <v>0.649063744</v>
      </c>
      <c r="CP54" s="632">
        <v>0.62010799900000002</v>
      </c>
      <c r="CQ54" s="632">
        <v>0.57300850800000003</v>
      </c>
      <c r="CR54" s="632">
        <v>0.67886704899999994</v>
      </c>
      <c r="CS54" s="632">
        <v>0.48657521199999998</v>
      </c>
      <c r="CT54" s="632">
        <v>0.67331281099999996</v>
      </c>
      <c r="CU54" s="632">
        <v>0.822202561</v>
      </c>
      <c r="CV54" s="632">
        <v>0.71593883300000005</v>
      </c>
      <c r="CW54" s="632">
        <v>0.82240214899999997</v>
      </c>
      <c r="CX54" s="632">
        <v>0.47834934899999998</v>
      </c>
      <c r="CY54" s="632">
        <v>0.87665024400000002</v>
      </c>
      <c r="CZ54" s="632">
        <v>0.460410716</v>
      </c>
      <c r="DA54" s="632">
        <v>0.52100063500000005</v>
      </c>
      <c r="DB54" s="632">
        <v>0.77482232600000001</v>
      </c>
      <c r="DC54" s="632">
        <v>0.34375238699999999</v>
      </c>
      <c r="DD54" s="632">
        <v>0.66851656199999998</v>
      </c>
      <c r="DE54" s="632">
        <v>0.56829595899999996</v>
      </c>
      <c r="DF54" s="634">
        <v>0.62902656499999998</v>
      </c>
      <c r="DG54" s="634">
        <v>0.130351103</v>
      </c>
      <c r="DH54" s="635">
        <v>2.6607808E-2</v>
      </c>
    </row>
    <row r="55" spans="1:112">
      <c r="BG55" s="631"/>
      <c r="BH55" s="632">
        <v>43</v>
      </c>
      <c r="BI55" s="632">
        <v>1.0155563919999999</v>
      </c>
      <c r="BJ55" s="632">
        <v>0.99689806000000003</v>
      </c>
      <c r="BK55" s="632">
        <v>1.0249186779999999</v>
      </c>
      <c r="BL55" s="632">
        <v>1.0247530570000001</v>
      </c>
      <c r="BM55" s="632">
        <v>1.0226874050000001</v>
      </c>
      <c r="BN55" s="632">
        <v>1.024893651</v>
      </c>
      <c r="BO55" s="632">
        <v>1.0444838590000001</v>
      </c>
      <c r="BP55" s="632">
        <v>1.0099942900000001</v>
      </c>
      <c r="BQ55" s="632">
        <v>1.0307923889999999</v>
      </c>
      <c r="BR55" s="632">
        <v>1.023018218</v>
      </c>
      <c r="BS55" s="632">
        <v>1.0426882079999999</v>
      </c>
      <c r="BT55" s="632">
        <v>1.0359168350000001</v>
      </c>
      <c r="BU55" s="632">
        <v>1.048560835</v>
      </c>
      <c r="BV55" s="632">
        <v>1.0383693300000001</v>
      </c>
      <c r="BW55" s="632">
        <v>1.0470946160000001</v>
      </c>
      <c r="BX55" s="632">
        <v>1.024593968</v>
      </c>
      <c r="BY55" s="632">
        <v>1.023487909</v>
      </c>
      <c r="BZ55" s="632">
        <v>1.1510244620000001</v>
      </c>
      <c r="CA55" s="632">
        <v>1.1510244620000001</v>
      </c>
      <c r="CB55" s="632">
        <v>1.058728728</v>
      </c>
      <c r="CC55" s="632">
        <v>1.0411071240000001</v>
      </c>
      <c r="CD55" s="633">
        <v>1.0419329749999999</v>
      </c>
      <c r="CE55" s="633">
        <v>3.8937951999999998E-2</v>
      </c>
      <c r="CF55" s="633">
        <v>8.4969580000000006E-3</v>
      </c>
      <c r="CG55" s="632">
        <v>43</v>
      </c>
      <c r="CH55" s="632">
        <v>0.66181903099999995</v>
      </c>
      <c r="CI55" s="632">
        <v>0.48691070400000003</v>
      </c>
      <c r="CJ55" s="632">
        <v>0.70729383599999995</v>
      </c>
      <c r="CK55" s="632">
        <v>0.69385675899999999</v>
      </c>
      <c r="CL55" s="632">
        <v>0.63710204100000001</v>
      </c>
      <c r="CM55" s="632">
        <v>0.65110351799999999</v>
      </c>
      <c r="CN55" s="632">
        <v>0.50011802900000002</v>
      </c>
      <c r="CO55" s="632">
        <v>0.64410836000000005</v>
      </c>
      <c r="CP55" s="632">
        <v>0.61786030000000003</v>
      </c>
      <c r="CQ55" s="632">
        <v>0.57010623400000005</v>
      </c>
      <c r="CR55" s="632">
        <v>0.66278047699999998</v>
      </c>
      <c r="CS55" s="632">
        <v>0.482904844</v>
      </c>
      <c r="CT55" s="632">
        <v>0.65825730299999996</v>
      </c>
      <c r="CU55" s="632">
        <v>0.81321655100000001</v>
      </c>
      <c r="CV55" s="632">
        <v>0.70971728700000003</v>
      </c>
      <c r="CW55" s="632">
        <v>0.80546974999999998</v>
      </c>
      <c r="CX55" s="632">
        <v>0.473802626</v>
      </c>
      <c r="CY55" s="632">
        <v>0.86607987799999997</v>
      </c>
      <c r="CZ55" s="632">
        <v>0.45506149099999998</v>
      </c>
      <c r="DA55" s="632">
        <v>0.512596791</v>
      </c>
      <c r="DB55" s="632">
        <v>0.76316148500000003</v>
      </c>
      <c r="DC55" s="632">
        <v>0.34193914399999997</v>
      </c>
      <c r="DD55" s="632">
        <v>0.653504207</v>
      </c>
      <c r="DE55" s="632">
        <v>0.55995942799999998</v>
      </c>
      <c r="DF55" s="634">
        <v>0.62203041999999997</v>
      </c>
      <c r="DG55" s="634">
        <v>0.12789666</v>
      </c>
      <c r="DH55" s="635">
        <v>2.6106796000000002E-2</v>
      </c>
    </row>
    <row r="56" spans="1:112">
      <c r="BG56" s="631"/>
      <c r="BH56" s="632">
        <v>44</v>
      </c>
      <c r="BI56" s="632">
        <v>1.007584585</v>
      </c>
      <c r="BJ56" s="632">
        <v>0.99754276200000003</v>
      </c>
      <c r="BK56" s="632">
        <v>1.0076737250000001</v>
      </c>
      <c r="BL56" s="632">
        <v>1.0255807219999999</v>
      </c>
      <c r="BM56" s="632">
        <v>1.0210137109999999</v>
      </c>
      <c r="BN56" s="632">
        <v>1.0193529750000001</v>
      </c>
      <c r="BO56" s="632">
        <v>1.03936205</v>
      </c>
      <c r="BP56" s="632">
        <v>1.0128588650000001</v>
      </c>
      <c r="BQ56" s="632">
        <v>1.0304215269999999</v>
      </c>
      <c r="BR56" s="632">
        <v>1.0200727999999999</v>
      </c>
      <c r="BS56" s="632">
        <v>1.0388044910000001</v>
      </c>
      <c r="BT56" s="632">
        <v>1.0340058889999999</v>
      </c>
      <c r="BU56" s="632">
        <v>1.0542000929999999</v>
      </c>
      <c r="BV56" s="632">
        <v>1.039217974</v>
      </c>
      <c r="BW56" s="632">
        <v>1.0431118210000001</v>
      </c>
      <c r="BX56" s="632">
        <v>1.022014142</v>
      </c>
      <c r="BY56" s="632">
        <v>1.017529779</v>
      </c>
      <c r="BZ56" s="632">
        <v>1.1551996950000001</v>
      </c>
      <c r="CA56" s="632">
        <v>1.1551996950000001</v>
      </c>
      <c r="CB56" s="632">
        <v>1.055605634</v>
      </c>
      <c r="CC56" s="632">
        <v>1.038115227</v>
      </c>
      <c r="CD56" s="633">
        <v>1.0397365789999999</v>
      </c>
      <c r="CE56" s="633">
        <v>4.1221485000000002E-2</v>
      </c>
      <c r="CF56" s="633">
        <v>8.9952650000000006E-3</v>
      </c>
      <c r="CG56" s="632">
        <v>44</v>
      </c>
      <c r="CH56" s="632">
        <v>0.65919290399999997</v>
      </c>
      <c r="CI56" s="632">
        <v>0.48418133499999999</v>
      </c>
      <c r="CJ56" s="632">
        <v>0.70186784999999996</v>
      </c>
      <c r="CK56" s="632">
        <v>0.694848048</v>
      </c>
      <c r="CL56" s="632">
        <v>0.63436830300000002</v>
      </c>
      <c r="CM56" s="632">
        <v>0.65006148900000005</v>
      </c>
      <c r="CN56" s="632">
        <v>0.496606669</v>
      </c>
      <c r="CO56" s="632">
        <v>0.63759851400000001</v>
      </c>
      <c r="CP56" s="632">
        <v>0.61408101299999995</v>
      </c>
      <c r="CQ56" s="632">
        <v>0.56748216600000001</v>
      </c>
      <c r="CR56" s="632">
        <v>0.64621024699999996</v>
      </c>
      <c r="CS56" s="632">
        <v>0.47861778100000002</v>
      </c>
      <c r="CT56" s="632">
        <v>0.641243059</v>
      </c>
      <c r="CU56" s="632">
        <v>0.80273287400000004</v>
      </c>
      <c r="CV56" s="632">
        <v>0.700818846</v>
      </c>
      <c r="CW56" s="632">
        <v>0.78693340099999998</v>
      </c>
      <c r="CX56" s="632">
        <v>0.468460659</v>
      </c>
      <c r="CY56" s="632">
        <v>0.85680487000000005</v>
      </c>
      <c r="CZ56" s="632">
        <v>0.45101494800000003</v>
      </c>
      <c r="DA56" s="632">
        <v>0.50552298799999995</v>
      </c>
      <c r="DB56" s="632">
        <v>0.75159159099999995</v>
      </c>
      <c r="DC56" s="632">
        <v>0.34138491599999998</v>
      </c>
      <c r="DD56" s="632">
        <v>0.63971937700000003</v>
      </c>
      <c r="DE56" s="632">
        <v>0.55154065500000005</v>
      </c>
      <c r="DF56" s="634">
        <v>0.61512018800000001</v>
      </c>
      <c r="DG56" s="634">
        <v>0.12524612500000001</v>
      </c>
      <c r="DH56" s="635">
        <v>2.5565758000000001E-2</v>
      </c>
    </row>
    <row r="57" spans="1:112">
      <c r="BG57" s="631"/>
      <c r="BH57" s="632">
        <v>45</v>
      </c>
      <c r="BI57" s="632">
        <v>1.007314595</v>
      </c>
      <c r="BJ57" s="632">
        <v>0.99732172100000005</v>
      </c>
      <c r="BK57" s="632">
        <v>1.0075461619999999</v>
      </c>
      <c r="BL57" s="632">
        <v>1.0250425139999999</v>
      </c>
      <c r="BM57" s="632">
        <v>1.021098201</v>
      </c>
      <c r="BN57" s="632">
        <v>1.020981041</v>
      </c>
      <c r="BO57" s="632">
        <v>1.039670307</v>
      </c>
      <c r="BP57" s="632">
        <v>1.0124050229999999</v>
      </c>
      <c r="BQ57" s="632">
        <v>1.0310650809999999</v>
      </c>
      <c r="BR57" s="632">
        <v>1.019954104</v>
      </c>
      <c r="BS57" s="632">
        <v>1.039262039</v>
      </c>
      <c r="BT57" s="632">
        <v>1.0343690809999999</v>
      </c>
      <c r="BU57" s="632">
        <v>1.0539241509999999</v>
      </c>
      <c r="BV57" s="632">
        <v>1.0375047740000001</v>
      </c>
      <c r="BW57" s="632">
        <v>1.0446843830000001</v>
      </c>
      <c r="BX57" s="632">
        <v>1.023732184</v>
      </c>
      <c r="BY57" s="632">
        <v>1.0182734120000001</v>
      </c>
      <c r="BZ57" s="632">
        <v>1.1566838370000001</v>
      </c>
      <c r="CA57" s="632">
        <v>1.1566838370000001</v>
      </c>
      <c r="CB57" s="632">
        <v>1.058637676</v>
      </c>
      <c r="CC57" s="632">
        <v>1.0378960100000001</v>
      </c>
      <c r="CD57" s="633">
        <v>1.0401928629999999</v>
      </c>
      <c r="CE57" s="633">
        <v>4.1654077999999997E-2</v>
      </c>
      <c r="CF57" s="633">
        <v>9.0896650000000002E-3</v>
      </c>
      <c r="CG57" s="632">
        <v>45</v>
      </c>
      <c r="CH57" s="632">
        <v>0.65374514900000003</v>
      </c>
      <c r="CI57" s="632">
        <v>0.48051785000000002</v>
      </c>
      <c r="CJ57" s="632">
        <v>0.69667065100000003</v>
      </c>
      <c r="CK57" s="632">
        <v>0.69196596600000004</v>
      </c>
      <c r="CL57" s="632">
        <v>0.63030871899999996</v>
      </c>
      <c r="CM57" s="632">
        <v>0.64935272200000005</v>
      </c>
      <c r="CN57" s="632">
        <v>0.49387429900000002</v>
      </c>
      <c r="CO57" s="632">
        <v>0.63146082199999998</v>
      </c>
      <c r="CP57" s="632">
        <v>0.60936975299999996</v>
      </c>
      <c r="CQ57" s="632">
        <v>0.56571332399999996</v>
      </c>
      <c r="CR57" s="632">
        <v>0.63013692600000004</v>
      </c>
      <c r="CS57" s="632">
        <v>0.47591437800000003</v>
      </c>
      <c r="CT57" s="632">
        <v>0.623595169</v>
      </c>
      <c r="CU57" s="632">
        <v>0.79427574400000001</v>
      </c>
      <c r="CV57" s="632">
        <v>0.69462184299999996</v>
      </c>
      <c r="CW57" s="632">
        <v>0.77181943399999997</v>
      </c>
      <c r="CX57" s="632">
        <v>0.46390405699999998</v>
      </c>
      <c r="CY57" s="632">
        <v>0.84596254199999998</v>
      </c>
      <c r="CZ57" s="632">
        <v>0.44638832000000001</v>
      </c>
      <c r="DA57" s="632">
        <v>0.49758582400000001</v>
      </c>
      <c r="DB57" s="632">
        <v>0.73908298400000005</v>
      </c>
      <c r="DC57" s="632">
        <v>0.33950839500000002</v>
      </c>
      <c r="DD57" s="632">
        <v>0.62636755799999999</v>
      </c>
      <c r="DE57" s="632">
        <v>0.54476944999999999</v>
      </c>
      <c r="DF57" s="634">
        <v>0.60820466200000001</v>
      </c>
      <c r="DG57" s="634">
        <v>0.12289143299999999</v>
      </c>
      <c r="DH57" s="635">
        <v>2.5085109000000001E-2</v>
      </c>
    </row>
    <row r="58" spans="1:112">
      <c r="BG58" s="631"/>
      <c r="BH58" s="632">
        <v>46</v>
      </c>
      <c r="BI58" s="632">
        <v>1.007161838</v>
      </c>
      <c r="BJ58" s="632">
        <v>0.99954686599999998</v>
      </c>
      <c r="BK58" s="632">
        <v>1.0099339860000001</v>
      </c>
      <c r="BL58" s="632">
        <v>1.0237263910000001</v>
      </c>
      <c r="BM58" s="632">
        <v>1.0193279470000001</v>
      </c>
      <c r="BN58" s="632">
        <v>1.020566147</v>
      </c>
      <c r="BO58" s="632">
        <v>1.0385368699999999</v>
      </c>
      <c r="BP58" s="632">
        <v>1.0113655770000001</v>
      </c>
      <c r="BQ58" s="632">
        <v>1.028910813</v>
      </c>
      <c r="BR58" s="632">
        <v>1.0182879650000001</v>
      </c>
      <c r="BS58" s="632">
        <v>1.036810885</v>
      </c>
      <c r="BT58" s="632">
        <v>1.0327375130000001</v>
      </c>
      <c r="BU58" s="632">
        <v>1.0539341849999999</v>
      </c>
      <c r="BV58" s="632">
        <v>1.038401154</v>
      </c>
      <c r="BW58" s="632">
        <v>1.0452959340000001</v>
      </c>
      <c r="BX58" s="632">
        <v>1.0224118879999999</v>
      </c>
      <c r="BY58" s="632">
        <v>1.0175252450000001</v>
      </c>
      <c r="BZ58" s="632">
        <v>1.1532477880000001</v>
      </c>
      <c r="CA58" s="632">
        <v>1.1532477880000001</v>
      </c>
      <c r="CB58" s="632">
        <v>1.0571808389999999</v>
      </c>
      <c r="CC58" s="632">
        <v>1.036296543</v>
      </c>
      <c r="CD58" s="633">
        <v>1.0392597219999999</v>
      </c>
      <c r="CE58" s="633">
        <v>4.0715294999999999E-2</v>
      </c>
      <c r="CF58" s="633">
        <v>8.8848060000000003E-3</v>
      </c>
      <c r="CG58" s="632">
        <v>46</v>
      </c>
      <c r="CH58" s="632">
        <v>0.65077762500000003</v>
      </c>
      <c r="CI58" s="632">
        <v>0.47815337000000002</v>
      </c>
      <c r="CJ58" s="632">
        <v>0.69373057900000001</v>
      </c>
      <c r="CK58" s="632">
        <v>0.69047444199999997</v>
      </c>
      <c r="CL58" s="632">
        <v>0.62886144600000005</v>
      </c>
      <c r="CM58" s="632">
        <v>0.65147902300000005</v>
      </c>
      <c r="CN58" s="632">
        <v>0.48930657999999999</v>
      </c>
      <c r="CO58" s="632">
        <v>0.62546054200000001</v>
      </c>
      <c r="CP58" s="632">
        <v>0.60604617400000005</v>
      </c>
      <c r="CQ58" s="632">
        <v>0.56280761499999998</v>
      </c>
      <c r="CR58" s="632">
        <v>0.61356669600000002</v>
      </c>
      <c r="CS58" s="632">
        <v>0.47066407599999999</v>
      </c>
      <c r="CT58" s="632">
        <v>0.60366743899999997</v>
      </c>
      <c r="CU58" s="632">
        <v>0.78367096800000002</v>
      </c>
      <c r="CV58" s="632">
        <v>0.68587942199999996</v>
      </c>
      <c r="CW58" s="632">
        <v>0.75514581300000005</v>
      </c>
      <c r="CX58" s="632">
        <v>0.458754726</v>
      </c>
      <c r="CY58" s="632">
        <v>0.83603985400000003</v>
      </c>
      <c r="CZ58" s="632">
        <v>0.44219725700000001</v>
      </c>
      <c r="DA58" s="632">
        <v>0.49144717700000001</v>
      </c>
      <c r="DB58" s="632">
        <v>0.72804416199999999</v>
      </c>
      <c r="DC58" s="632">
        <v>0.33819919500000001</v>
      </c>
      <c r="DD58" s="632">
        <v>0.61343285999999997</v>
      </c>
      <c r="DE58" s="632">
        <v>0.53776796999999998</v>
      </c>
      <c r="DF58" s="634">
        <v>0.60148229200000003</v>
      </c>
      <c r="DG58" s="634">
        <v>0.120793025</v>
      </c>
      <c r="DH58" s="635">
        <v>2.4656773E-2</v>
      </c>
    </row>
    <row r="59" spans="1:112">
      <c r="BG59" s="631"/>
      <c r="BH59" s="632">
        <v>47</v>
      </c>
      <c r="BI59" s="632">
        <v>0.99819888300000004</v>
      </c>
      <c r="BJ59" s="632">
        <v>0.99396926799999996</v>
      </c>
      <c r="BK59" s="632">
        <v>0.99475396199999999</v>
      </c>
      <c r="BL59" s="632">
        <v>1.013468775</v>
      </c>
      <c r="BM59" s="632">
        <v>1.016503589</v>
      </c>
      <c r="BN59" s="632">
        <v>1.0141169059999999</v>
      </c>
      <c r="BO59" s="632">
        <v>1.0342165290000001</v>
      </c>
      <c r="BP59" s="632">
        <v>1.004675064</v>
      </c>
      <c r="BQ59" s="632">
        <v>1.022666165</v>
      </c>
      <c r="BR59" s="632">
        <v>1.0089857209999999</v>
      </c>
      <c r="BS59" s="632">
        <v>1.034566718</v>
      </c>
      <c r="BT59" s="632">
        <v>1.02942409</v>
      </c>
      <c r="BU59" s="632">
        <v>1.0503017809999999</v>
      </c>
      <c r="BV59" s="632">
        <v>1.0293737009999999</v>
      </c>
      <c r="BW59" s="632">
        <v>1.0388669340000001</v>
      </c>
      <c r="BX59" s="632">
        <v>1.0222737820000001</v>
      </c>
      <c r="BY59" s="632">
        <v>1.0116169930000001</v>
      </c>
      <c r="BZ59" s="632">
        <v>1.1492342520000001</v>
      </c>
      <c r="CA59" s="632">
        <v>1.1492342520000001</v>
      </c>
      <c r="CB59" s="632">
        <v>1.055710344</v>
      </c>
      <c r="CC59" s="632">
        <v>1.0224899730000001</v>
      </c>
      <c r="CD59" s="633">
        <v>1.0330784609999999</v>
      </c>
      <c r="CE59" s="633">
        <v>4.1997646E-2</v>
      </c>
      <c r="CF59" s="633">
        <v>9.1646379999999993E-3</v>
      </c>
      <c r="CG59" s="632">
        <v>47</v>
      </c>
      <c r="CH59" s="632">
        <v>0.64714481599999996</v>
      </c>
      <c r="CI59" s="632">
        <v>0.47587062499999999</v>
      </c>
      <c r="CJ59" s="632">
        <v>0.68942462000000004</v>
      </c>
      <c r="CK59" s="632">
        <v>0.68911600799999995</v>
      </c>
      <c r="CL59" s="632">
        <v>0.62609817199999995</v>
      </c>
      <c r="CM59" s="632">
        <v>0.65121147499999998</v>
      </c>
      <c r="CN59" s="632">
        <v>0.48783121899999998</v>
      </c>
      <c r="CO59" s="632">
        <v>0.62054523500000003</v>
      </c>
      <c r="CP59" s="632">
        <v>0.60249987999999999</v>
      </c>
      <c r="CQ59" s="632">
        <v>0.56162953199999999</v>
      </c>
      <c r="CR59" s="632">
        <v>0.59772305699999995</v>
      </c>
      <c r="CS59" s="632">
        <v>0.466867015</v>
      </c>
      <c r="CT59" s="632">
        <v>0.58605808100000001</v>
      </c>
      <c r="CU59" s="632">
        <v>0.77609612800000005</v>
      </c>
      <c r="CV59" s="632">
        <v>0.67984019299999998</v>
      </c>
      <c r="CW59" s="632">
        <v>0.74191788599999997</v>
      </c>
      <c r="CX59" s="632">
        <v>0.45412650300000001</v>
      </c>
      <c r="CY59" s="632">
        <v>0.82528241599999996</v>
      </c>
      <c r="CZ59" s="632">
        <v>0.437933935</v>
      </c>
      <c r="DA59" s="632">
        <v>0.48285666100000002</v>
      </c>
      <c r="DB59" s="632">
        <v>0.71791969300000003</v>
      </c>
      <c r="DC59" s="632">
        <v>0.33672852599999997</v>
      </c>
      <c r="DD59" s="632">
        <v>0.60017836899999999</v>
      </c>
      <c r="DE59" s="632">
        <v>0.53142990300000004</v>
      </c>
      <c r="DF59" s="634">
        <v>0.59526374800000004</v>
      </c>
      <c r="DG59" s="634">
        <v>0.119091484</v>
      </c>
      <c r="DH59" s="635">
        <v>2.4309447000000001E-2</v>
      </c>
    </row>
    <row r="60" spans="1:112">
      <c r="BG60" s="631"/>
      <c r="BH60" s="632">
        <v>48</v>
      </c>
      <c r="BI60" s="632">
        <v>0.99187543499999997</v>
      </c>
      <c r="BJ60" s="632">
        <v>0.98570233900000004</v>
      </c>
      <c r="BK60" s="632">
        <v>0.98629093999999995</v>
      </c>
      <c r="BL60" s="632">
        <v>1.006499204</v>
      </c>
      <c r="BM60" s="632">
        <v>1.007374714</v>
      </c>
      <c r="BN60" s="632">
        <v>1.003214117</v>
      </c>
      <c r="BO60" s="632">
        <v>1.024722213</v>
      </c>
      <c r="BP60" s="632">
        <v>0.99283612399999999</v>
      </c>
      <c r="BQ60" s="632">
        <v>1.0137382269999999</v>
      </c>
      <c r="BR60" s="632">
        <v>0.99903284800000003</v>
      </c>
      <c r="BS60" s="632">
        <v>1.0243045529999999</v>
      </c>
      <c r="BT60" s="632">
        <v>1.0186065740000001</v>
      </c>
      <c r="BU60" s="632">
        <v>1.0382456090000001</v>
      </c>
      <c r="BV60" s="632">
        <v>1.019789324</v>
      </c>
      <c r="BW60" s="632">
        <v>1.031050378</v>
      </c>
      <c r="BX60" s="632">
        <v>1.0078886309999999</v>
      </c>
      <c r="BY60" s="632">
        <v>1.0038224529999999</v>
      </c>
      <c r="BZ60" s="632">
        <v>1.136800952</v>
      </c>
      <c r="CA60" s="632">
        <v>1.136800952</v>
      </c>
      <c r="CB60" s="632">
        <v>1.046541379</v>
      </c>
      <c r="CC60" s="632">
        <v>1.0143221339999999</v>
      </c>
      <c r="CD60" s="633">
        <v>1.0233075760000001</v>
      </c>
      <c r="CE60" s="633">
        <v>4.1013325000000003E-2</v>
      </c>
      <c r="CF60" s="633">
        <v>8.949841E-3</v>
      </c>
      <c r="CG60" s="632">
        <v>48</v>
      </c>
      <c r="CH60" s="632">
        <v>0.642692072</v>
      </c>
      <c r="CI60" s="632">
        <v>0.47403450400000002</v>
      </c>
      <c r="CJ60" s="632">
        <v>0.68539525400000001</v>
      </c>
      <c r="CK60" s="632">
        <v>0.68714260800000004</v>
      </c>
      <c r="CL60" s="632">
        <v>0.62263587499999995</v>
      </c>
      <c r="CM60" s="632">
        <v>0.65145555399999999</v>
      </c>
      <c r="CN60" s="632">
        <v>0.48413691399999997</v>
      </c>
      <c r="CO60" s="632">
        <v>0.61551255699999996</v>
      </c>
      <c r="CP60" s="632">
        <v>0.59936475099999997</v>
      </c>
      <c r="CQ60" s="632">
        <v>0.55969239299999995</v>
      </c>
      <c r="CR60" s="632">
        <v>0.58536439900000004</v>
      </c>
      <c r="CS60" s="632">
        <v>0.463692241</v>
      </c>
      <c r="CT60" s="632">
        <v>0.57249035599999998</v>
      </c>
      <c r="CU60" s="632">
        <v>0.76588183200000004</v>
      </c>
      <c r="CV60" s="632">
        <v>0.67138702400000005</v>
      </c>
      <c r="CW60" s="632">
        <v>0.72541911400000003</v>
      </c>
      <c r="CX60" s="632">
        <v>0.448073261</v>
      </c>
      <c r="CY60" s="632">
        <v>0.81503746200000005</v>
      </c>
      <c r="CZ60" s="632">
        <v>0.43396165799999997</v>
      </c>
      <c r="DA60" s="632">
        <v>0.476576214</v>
      </c>
      <c r="DB60" s="632">
        <v>0.70774487799999997</v>
      </c>
      <c r="DC60" s="632">
        <v>0.33550442400000002</v>
      </c>
      <c r="DD60" s="632">
        <v>0.58919619000000001</v>
      </c>
      <c r="DE60" s="632">
        <v>0.52723559399999997</v>
      </c>
      <c r="DF60" s="634">
        <v>0.58915112999999997</v>
      </c>
      <c r="DG60" s="634">
        <v>0.11706525399999999</v>
      </c>
      <c r="DH60" s="635">
        <v>2.3895844999999999E-2</v>
      </c>
    </row>
    <row r="61" spans="1:112">
      <c r="B61"/>
      <c r="C61"/>
      <c r="D61"/>
      <c r="Y61"/>
      <c r="AH61"/>
      <c r="BG61" s="631"/>
      <c r="BH61" s="632">
        <v>49</v>
      </c>
      <c r="BI61" s="632">
        <v>0.99642263399999997</v>
      </c>
      <c r="BJ61" s="632">
        <v>0.99313299700000002</v>
      </c>
      <c r="BK61" s="632">
        <v>0.99202729899999997</v>
      </c>
      <c r="BL61" s="632">
        <v>1.011881287</v>
      </c>
      <c r="BM61" s="632">
        <v>1.0144919370000001</v>
      </c>
      <c r="BN61" s="632">
        <v>1.0121684790000001</v>
      </c>
      <c r="BO61" s="632">
        <v>1.032210487</v>
      </c>
      <c r="BP61" s="632">
        <v>1.00206913</v>
      </c>
      <c r="BQ61" s="632">
        <v>1.021379058</v>
      </c>
      <c r="BR61" s="632">
        <v>1.0071833020000001</v>
      </c>
      <c r="BS61" s="632">
        <v>1.0329816380000001</v>
      </c>
      <c r="BT61" s="632">
        <v>1.02592069</v>
      </c>
      <c r="BU61" s="632">
        <v>1.0467345990000001</v>
      </c>
      <c r="BV61" s="632">
        <v>1.0276127639999999</v>
      </c>
      <c r="BW61" s="632">
        <v>1.0405319989999999</v>
      </c>
      <c r="BX61" s="632">
        <v>1.0167881999999999</v>
      </c>
      <c r="BY61" s="632">
        <v>1.0102022770000001</v>
      </c>
      <c r="BZ61" s="632">
        <v>1.149130304</v>
      </c>
      <c r="CA61" s="632">
        <v>1.149130304</v>
      </c>
      <c r="CB61" s="632">
        <v>1.054590401</v>
      </c>
      <c r="CC61" s="632">
        <v>1.021856681</v>
      </c>
      <c r="CD61" s="633">
        <v>1.031354594</v>
      </c>
      <c r="CE61" s="633">
        <v>4.2544367E-2</v>
      </c>
      <c r="CF61" s="633">
        <v>9.2839419999999999E-3</v>
      </c>
      <c r="CG61" s="632">
        <v>49</v>
      </c>
      <c r="CH61" s="632">
        <v>0.63029966999999998</v>
      </c>
      <c r="CI61" s="632">
        <v>0.466319292</v>
      </c>
      <c r="CJ61" s="632">
        <v>0.68037903399999999</v>
      </c>
      <c r="CK61" s="632">
        <v>0.68834041599999995</v>
      </c>
      <c r="CL61" s="632">
        <v>0.62140519999999999</v>
      </c>
      <c r="CM61" s="632">
        <v>0.65199065</v>
      </c>
      <c r="CN61" s="632">
        <v>0.47930953100000001</v>
      </c>
      <c r="CO61" s="632">
        <v>0.61221755600000005</v>
      </c>
      <c r="CP61" s="632">
        <v>0.58892802600000005</v>
      </c>
      <c r="CQ61" s="632">
        <v>0.55250024900000005</v>
      </c>
      <c r="CR61" s="632">
        <v>0.57069125399999998</v>
      </c>
      <c r="CS61" s="632">
        <v>0.45906608700000001</v>
      </c>
      <c r="CT61" s="632">
        <v>0.55540546899999998</v>
      </c>
      <c r="CU61" s="632">
        <v>0.76026681200000001</v>
      </c>
      <c r="CV61" s="632">
        <v>0.66397516300000003</v>
      </c>
      <c r="CW61" s="632">
        <v>0.71214689200000003</v>
      </c>
      <c r="CX61" s="632">
        <v>0.44330426499999998</v>
      </c>
      <c r="CY61" s="632">
        <v>0.80482551999999996</v>
      </c>
      <c r="CZ61" s="632">
        <v>0.430176053</v>
      </c>
      <c r="DA61" s="632">
        <v>0.47010371099999998</v>
      </c>
      <c r="DB61" s="632">
        <v>0.69638611399999995</v>
      </c>
      <c r="DC61" s="632">
        <v>0.33478218199999998</v>
      </c>
      <c r="DD61" s="632">
        <v>0.57865297999999998</v>
      </c>
      <c r="DE61" s="632">
        <v>0.52126213099999996</v>
      </c>
      <c r="DF61" s="634">
        <v>0.58219726100000002</v>
      </c>
      <c r="DG61" s="634">
        <v>0.11595989399999999</v>
      </c>
      <c r="DH61" s="635">
        <v>2.3670213999999998E-2</v>
      </c>
    </row>
    <row r="62" spans="1:112">
      <c r="B62"/>
      <c r="C62"/>
      <c r="D62"/>
      <c r="Y62"/>
      <c r="AH62"/>
      <c r="BG62" s="631"/>
      <c r="BH62" s="632">
        <v>50</v>
      </c>
      <c r="BI62" s="632">
        <v>0.99726812799999998</v>
      </c>
      <c r="BJ62" s="632">
        <v>0.99430082900000005</v>
      </c>
      <c r="BK62" s="632">
        <v>0.994351341</v>
      </c>
      <c r="BL62" s="632">
        <v>1.011487807</v>
      </c>
      <c r="BM62" s="632">
        <v>1.0155339729999999</v>
      </c>
      <c r="BN62" s="632">
        <v>1.0117378290000001</v>
      </c>
      <c r="BO62" s="632">
        <v>1.0354068759999999</v>
      </c>
      <c r="BP62" s="632">
        <v>1.004191941</v>
      </c>
      <c r="BQ62" s="632">
        <v>1.02254618</v>
      </c>
      <c r="BR62" s="632">
        <v>1.008897798</v>
      </c>
      <c r="BS62" s="632">
        <v>1.037137706</v>
      </c>
      <c r="BT62" s="632">
        <v>1.0299437330000001</v>
      </c>
      <c r="BU62" s="632">
        <v>1.050296763</v>
      </c>
      <c r="BV62" s="632">
        <v>1.030980821</v>
      </c>
      <c r="BW62" s="632">
        <v>1.0440317180000001</v>
      </c>
      <c r="BX62" s="632">
        <v>1.0221688209999999</v>
      </c>
      <c r="BY62" s="632">
        <v>1.0096808269999999</v>
      </c>
      <c r="BZ62" s="632">
        <v>1.1496846919999999</v>
      </c>
      <c r="CA62" s="632">
        <v>1.1496846919999999</v>
      </c>
      <c r="CB62" s="632">
        <v>1.05723547</v>
      </c>
      <c r="CC62" s="632">
        <v>1.0238702239999999</v>
      </c>
      <c r="CD62" s="633">
        <v>1.0333541989999999</v>
      </c>
      <c r="CE62" s="633">
        <v>4.2441223E-2</v>
      </c>
      <c r="CF62" s="633">
        <v>9.2614340000000007E-3</v>
      </c>
      <c r="CG62" s="632">
        <v>50</v>
      </c>
      <c r="CH62" s="632">
        <v>0.62683610000000001</v>
      </c>
      <c r="CI62" s="632">
        <v>0.46431678199999998</v>
      </c>
      <c r="CJ62" s="632">
        <v>0.67703261100000001</v>
      </c>
      <c r="CK62" s="632">
        <v>0.68772085999999999</v>
      </c>
      <c r="CL62" s="632">
        <v>0.61983321899999999</v>
      </c>
      <c r="CM62" s="632">
        <v>0.65227227899999995</v>
      </c>
      <c r="CN62" s="632">
        <v>0.47780171100000002</v>
      </c>
      <c r="CO62" s="632">
        <v>0.60578500300000004</v>
      </c>
      <c r="CP62" s="632">
        <v>0.5873005</v>
      </c>
      <c r="CQ62" s="632">
        <v>0.54981435700000003</v>
      </c>
      <c r="CR62" s="632">
        <v>0.55808082999999997</v>
      </c>
      <c r="CS62" s="632">
        <v>0.45517586999999998</v>
      </c>
      <c r="CT62" s="632">
        <v>0.54239004300000004</v>
      </c>
      <c r="CU62" s="632">
        <v>0.75578369300000003</v>
      </c>
      <c r="CV62" s="632">
        <v>0.66546349599999999</v>
      </c>
      <c r="CW62" s="632">
        <v>0.698830375</v>
      </c>
      <c r="CX62" s="632">
        <v>0.43678671899999999</v>
      </c>
      <c r="CY62" s="632">
        <v>0.79397690399999998</v>
      </c>
      <c r="CZ62" s="632">
        <v>0.42683203400000003</v>
      </c>
      <c r="DA62" s="632">
        <v>0.46379454599999997</v>
      </c>
      <c r="DB62" s="632">
        <v>0.68433387000000001</v>
      </c>
      <c r="DC62" s="632">
        <v>0.33076293699999998</v>
      </c>
      <c r="DD62" s="632">
        <v>0.56566862399999995</v>
      </c>
      <c r="DE62" s="632">
        <v>0.51516804599999999</v>
      </c>
      <c r="DF62" s="634">
        <v>0.57674005900000003</v>
      </c>
      <c r="DG62" s="634">
        <v>0.115287582</v>
      </c>
      <c r="DH62" s="635">
        <v>2.3532978999999999E-2</v>
      </c>
    </row>
    <row r="63" spans="1:112" ht="16" thickBot="1">
      <c r="A63" s="9" t="s">
        <v>1898</v>
      </c>
      <c r="B63" s="9" t="s">
        <v>1892</v>
      </c>
      <c r="C63"/>
      <c r="D63"/>
      <c r="Y63"/>
      <c r="AH63"/>
      <c r="BG63" s="631"/>
      <c r="BH63" s="632">
        <v>51</v>
      </c>
      <c r="BI63" s="632">
        <v>0.76802537900000001</v>
      </c>
      <c r="BJ63" s="632">
        <v>0.84992429300000005</v>
      </c>
      <c r="BK63" s="632">
        <v>0.94804987699999999</v>
      </c>
      <c r="BL63" s="632">
        <v>1.0182176709999999</v>
      </c>
      <c r="BM63" s="632">
        <v>1.0208125459999999</v>
      </c>
      <c r="BN63" s="632">
        <v>1.100094533</v>
      </c>
      <c r="BO63" s="632">
        <v>0.98377145399999999</v>
      </c>
      <c r="BP63" s="632">
        <v>1.011028856</v>
      </c>
      <c r="BQ63" s="632">
        <v>1.1239276380000001</v>
      </c>
      <c r="BR63" s="632">
        <v>1.062732996</v>
      </c>
      <c r="BS63" s="632">
        <v>1.08396564</v>
      </c>
      <c r="BT63" s="632">
        <v>1.086199286</v>
      </c>
      <c r="BU63" s="632">
        <v>1.087794819</v>
      </c>
      <c r="BV63" s="632">
        <v>1.0361098150000001</v>
      </c>
      <c r="BW63" s="632">
        <v>1.0736071780000001</v>
      </c>
      <c r="BX63" s="632">
        <v>1.0612528999999999</v>
      </c>
      <c r="BY63" s="632">
        <v>1.014051936</v>
      </c>
      <c r="BZ63" s="632">
        <v>1.2131158900000001</v>
      </c>
      <c r="CA63" s="632">
        <v>1.2131158900000001</v>
      </c>
      <c r="CB63" s="632">
        <v>1.0560882110000001</v>
      </c>
      <c r="CC63" s="632">
        <v>1.0341003200000001</v>
      </c>
      <c r="CD63" s="633">
        <v>1.040285101</v>
      </c>
      <c r="CE63" s="633">
        <v>0.100851575</v>
      </c>
      <c r="CF63" s="633">
        <v>2.2007618E-2</v>
      </c>
      <c r="CG63" s="632">
        <v>51</v>
      </c>
      <c r="CH63" s="632">
        <v>0.59846809300000003</v>
      </c>
      <c r="CI63" s="632">
        <v>0.45191347799999998</v>
      </c>
      <c r="CJ63" s="632">
        <v>0.61256274499999996</v>
      </c>
      <c r="CK63" s="632">
        <v>0.67575195700000001</v>
      </c>
      <c r="CL63" s="632">
        <v>0.56137782999999997</v>
      </c>
      <c r="CM63" s="632">
        <v>0.66330276099999996</v>
      </c>
      <c r="CN63" s="632">
        <v>0.45677486</v>
      </c>
      <c r="CO63" s="632">
        <v>0.52291757900000002</v>
      </c>
      <c r="CP63" s="632">
        <v>0.55330062300000005</v>
      </c>
      <c r="CQ63" s="632">
        <v>0.51141160399999996</v>
      </c>
      <c r="CR63" s="632">
        <v>0.54584363999999996</v>
      </c>
      <c r="CS63" s="632">
        <v>0.45002431399999998</v>
      </c>
      <c r="CT63" s="632">
        <v>0.52736236400000003</v>
      </c>
      <c r="CU63" s="632">
        <v>0.75196785200000005</v>
      </c>
      <c r="CV63" s="632">
        <v>0.65840750199999998</v>
      </c>
      <c r="CW63" s="632">
        <v>0.68517581699999996</v>
      </c>
      <c r="CX63" s="632">
        <v>0.432682073</v>
      </c>
      <c r="CY63" s="632">
        <v>0.68649841700000003</v>
      </c>
      <c r="CZ63" s="632">
        <v>0.40982691799999998</v>
      </c>
      <c r="DA63" s="632">
        <v>0.429355298</v>
      </c>
      <c r="DB63" s="632">
        <v>0.59148076400000005</v>
      </c>
      <c r="DC63" s="632">
        <v>0.32997741600000002</v>
      </c>
      <c r="DD63" s="632">
        <v>0.55500425099999995</v>
      </c>
      <c r="DE63" s="632">
        <v>0.51064203100000005</v>
      </c>
      <c r="DF63" s="634">
        <v>0.54883459099999998</v>
      </c>
      <c r="DG63" s="634">
        <v>0.105336046</v>
      </c>
      <c r="DH63" s="635">
        <v>2.1501630000000001E-2</v>
      </c>
    </row>
    <row r="64" spans="1:112" ht="44" thickBot="1">
      <c r="A64" s="773" t="s">
        <v>1018</v>
      </c>
      <c r="B64" s="774" t="s">
        <v>994</v>
      </c>
      <c r="C64" s="775" t="s">
        <v>1017</v>
      </c>
      <c r="D64" s="775" t="s">
        <v>1016</v>
      </c>
      <c r="E64" s="775" t="s">
        <v>1015</v>
      </c>
      <c r="F64" s="775" t="s">
        <v>1013</v>
      </c>
      <c r="G64" s="775" t="s">
        <v>1012</v>
      </c>
      <c r="H64" s="775" t="s">
        <v>1011</v>
      </c>
      <c r="I64" s="775" t="s">
        <v>1010</v>
      </c>
      <c r="J64" s="775" t="s">
        <v>1009</v>
      </c>
      <c r="K64" s="775" t="s">
        <v>996</v>
      </c>
      <c r="L64" s="776" t="s">
        <v>995</v>
      </c>
      <c r="M64" s="774" t="s">
        <v>994</v>
      </c>
      <c r="N64" s="777" t="s">
        <v>993</v>
      </c>
      <c r="O64" s="777" t="s">
        <v>992</v>
      </c>
      <c r="P64" s="777" t="s">
        <v>991</v>
      </c>
      <c r="Q64" s="777" t="s">
        <v>990</v>
      </c>
      <c r="R64" s="777" t="s">
        <v>989</v>
      </c>
      <c r="S64" s="777" t="s">
        <v>988</v>
      </c>
      <c r="T64" s="778" t="s">
        <v>987</v>
      </c>
      <c r="U64" s="778" t="s">
        <v>986</v>
      </c>
      <c r="V64" s="778" t="s">
        <v>985</v>
      </c>
      <c r="W64" s="778" t="s">
        <v>984</v>
      </c>
      <c r="X64" s="778" t="s">
        <v>983</v>
      </c>
      <c r="Y64" s="778" t="s">
        <v>982</v>
      </c>
      <c r="Z64" s="779" t="s">
        <v>1008</v>
      </c>
      <c r="AA64" s="779" t="s">
        <v>1007</v>
      </c>
      <c r="AB64" s="779" t="s">
        <v>1006</v>
      </c>
      <c r="AC64" s="779" t="s">
        <v>1005</v>
      </c>
      <c r="AD64" s="779" t="s">
        <v>1004</v>
      </c>
      <c r="AE64" s="779" t="s">
        <v>1003</v>
      </c>
      <c r="AF64" s="780" t="s">
        <v>1002</v>
      </c>
      <c r="AG64" s="780" t="s">
        <v>1001</v>
      </c>
      <c r="AH64" s="780" t="s">
        <v>1000</v>
      </c>
      <c r="AI64" s="780" t="s">
        <v>999</v>
      </c>
      <c r="AJ64" s="780" t="s">
        <v>998</v>
      </c>
      <c r="AK64" s="780" t="s">
        <v>997</v>
      </c>
      <c r="BG64" s="631"/>
      <c r="BH64" s="632">
        <v>52</v>
      </c>
      <c r="BI64" s="632">
        <v>0.71997783199999998</v>
      </c>
      <c r="BJ64" s="632">
        <v>0.79532719600000001</v>
      </c>
      <c r="BK64" s="632">
        <v>0.86064515100000005</v>
      </c>
      <c r="BL64" s="632">
        <v>0.921706527</v>
      </c>
      <c r="BM64" s="632">
        <v>0.88872348599999995</v>
      </c>
      <c r="BN64" s="632">
        <v>0.98934929900000002</v>
      </c>
      <c r="BO64" s="632">
        <v>0.91523880400000002</v>
      </c>
      <c r="BP64" s="632">
        <v>0.95121439399999996</v>
      </c>
      <c r="BQ64" s="632">
        <v>1.106109939</v>
      </c>
      <c r="BR64" s="632">
        <v>1.0951457760000001</v>
      </c>
      <c r="BS64" s="632">
        <v>1.062814905</v>
      </c>
      <c r="BT64" s="632">
        <v>1.073482</v>
      </c>
      <c r="BU64" s="632">
        <v>1.0693618709999999</v>
      </c>
      <c r="BV64" s="632">
        <v>1.0402999959999999</v>
      </c>
      <c r="BW64" s="632">
        <v>1.0521360630000001</v>
      </c>
      <c r="BX64" s="632">
        <v>1.0292398629999999</v>
      </c>
      <c r="BY64" s="632">
        <v>1.022467681</v>
      </c>
      <c r="BZ64" s="632">
        <v>1.157013005</v>
      </c>
      <c r="CA64" s="632">
        <v>1.157013005</v>
      </c>
      <c r="CB64" s="632">
        <v>1.062416346</v>
      </c>
      <c r="CC64" s="632">
        <v>1.036081386</v>
      </c>
      <c r="CD64" s="633">
        <v>1.000274501</v>
      </c>
      <c r="CE64" s="633">
        <v>0.11458318100000001</v>
      </c>
      <c r="CF64" s="633">
        <v>2.5004100000000001E-2</v>
      </c>
      <c r="CG64" s="632">
        <v>52</v>
      </c>
      <c r="CH64" s="632">
        <v>0.55462927799999995</v>
      </c>
      <c r="CI64" s="632">
        <v>0.44588551199999998</v>
      </c>
      <c r="CJ64" s="632">
        <v>0.59086904600000001</v>
      </c>
      <c r="CK64" s="632">
        <v>0.67560050999999999</v>
      </c>
      <c r="CL64" s="632">
        <v>0.54703637199999999</v>
      </c>
      <c r="CM64" s="632">
        <v>0.67289223899999995</v>
      </c>
      <c r="CN64" s="632">
        <v>0.45150781899999998</v>
      </c>
      <c r="CO64" s="632">
        <v>0.49899375099999999</v>
      </c>
      <c r="CP64" s="632">
        <v>0.52820931000000004</v>
      </c>
      <c r="CQ64" s="632">
        <v>0.49739825700000001</v>
      </c>
      <c r="CR64" s="632">
        <v>0.535947438</v>
      </c>
      <c r="CS64" s="632">
        <v>0.447414068</v>
      </c>
      <c r="CT64" s="632">
        <v>0.51710415300000001</v>
      </c>
      <c r="CU64" s="632">
        <v>0.74821379600000004</v>
      </c>
      <c r="CV64" s="632">
        <v>0.65163199400000005</v>
      </c>
      <c r="CW64" s="632">
        <v>0.671670463</v>
      </c>
      <c r="CX64" s="632">
        <v>0.42947886800000001</v>
      </c>
      <c r="CY64" s="632">
        <v>0.58901964699999998</v>
      </c>
      <c r="CZ64" s="632">
        <v>0.40694054400000002</v>
      </c>
      <c r="DA64" s="632">
        <v>0.42149352200000001</v>
      </c>
      <c r="DB64" s="632">
        <v>0.50980777499999996</v>
      </c>
      <c r="DC64" s="632">
        <v>0.32857438999999999</v>
      </c>
      <c r="DD64" s="632">
        <v>0.54537274700000005</v>
      </c>
      <c r="DE64" s="632">
        <v>0.50495092900000005</v>
      </c>
      <c r="DF64" s="634">
        <v>0.532110101</v>
      </c>
      <c r="DG64" s="634">
        <v>0.100699634</v>
      </c>
      <c r="DH64" s="635">
        <v>2.0555226999999999E-2</v>
      </c>
    </row>
    <row r="65" spans="1:112">
      <c r="A65" s="781">
        <v>283</v>
      </c>
      <c r="B65" s="372" t="s">
        <v>912</v>
      </c>
      <c r="C65" s="16" t="s">
        <v>74</v>
      </c>
      <c r="D65" s="15" t="s">
        <v>521</v>
      </c>
      <c r="E65" s="15">
        <v>27727</v>
      </c>
      <c r="F65" s="15" t="s">
        <v>72</v>
      </c>
      <c r="G65" s="15">
        <v>1535</v>
      </c>
      <c r="H65" s="15">
        <v>613.1</v>
      </c>
      <c r="I65" s="15" t="s">
        <v>924</v>
      </c>
      <c r="J65" s="826">
        <v>6535911215652</v>
      </c>
      <c r="K65" s="782" t="s">
        <v>914</v>
      </c>
      <c r="L65" s="782" t="s">
        <v>913</v>
      </c>
      <c r="M65" s="372" t="s">
        <v>912</v>
      </c>
      <c r="N65" s="783">
        <v>0.87801799999999997</v>
      </c>
      <c r="O65" s="783">
        <v>0.95587000000000022</v>
      </c>
      <c r="P65" s="783">
        <v>0.85770639999999998</v>
      </c>
      <c r="Q65" s="783">
        <v>0.77471200000000007</v>
      </c>
      <c r="R65" s="783">
        <v>0.66105979999999998</v>
      </c>
      <c r="S65" s="783">
        <v>0.89246020000000004</v>
      </c>
      <c r="T65" s="784">
        <v>1.2112462000000002</v>
      </c>
      <c r="U65" s="784">
        <v>1.1050322000000001</v>
      </c>
      <c r="V65" s="784">
        <v>1.1612833999999999</v>
      </c>
      <c r="W65" s="784">
        <v>1.1032988000000001</v>
      </c>
      <c r="X65" s="784">
        <v>1.1207715999999999</v>
      </c>
      <c r="Y65" s="784">
        <v>1.0981504000000002</v>
      </c>
      <c r="Z65" s="572">
        <v>3.6497816497702971E-2</v>
      </c>
      <c r="AA65" s="572">
        <v>6.4207607254903681E-2</v>
      </c>
      <c r="AB65" s="572">
        <v>4.7148950553113696E-2</v>
      </c>
      <c r="AC65" s="572">
        <v>0.13014102435704111</v>
      </c>
      <c r="AD65" s="572">
        <v>7.8408644912024789E-2</v>
      </c>
      <c r="AE65" s="572">
        <v>7.3962240925623438E-2</v>
      </c>
      <c r="AF65" s="312">
        <v>7.7418718753541532E-2</v>
      </c>
      <c r="AG65" s="312">
        <v>6.1206062682874214E-2</v>
      </c>
      <c r="AH65" s="312">
        <v>6.8374549187252331E-2</v>
      </c>
      <c r="AI65" s="312">
        <v>9.6446646020169821E-2</v>
      </c>
      <c r="AJ65" s="312">
        <v>9.7700748253327363E-2</v>
      </c>
      <c r="AK65" s="785">
        <v>3.9156196229460274E-2</v>
      </c>
      <c r="BG65" s="631"/>
      <c r="BH65" s="632">
        <v>53</v>
      </c>
      <c r="BI65" s="632">
        <v>0.687088798</v>
      </c>
      <c r="BJ65" s="632">
        <v>0.71794078299999997</v>
      </c>
      <c r="BK65" s="632">
        <v>0.82553736</v>
      </c>
      <c r="BL65" s="632">
        <v>0.884728454</v>
      </c>
      <c r="BM65" s="632">
        <v>0.85082799600000003</v>
      </c>
      <c r="BN65" s="632">
        <v>0.92235176699999999</v>
      </c>
      <c r="BO65" s="632">
        <v>0.83179599999999998</v>
      </c>
      <c r="BP65" s="632">
        <v>0.81384170199999994</v>
      </c>
      <c r="BQ65" s="632">
        <v>0.99438799700000002</v>
      </c>
      <c r="BR65" s="632">
        <v>1.0875800099999999</v>
      </c>
      <c r="BS65" s="632">
        <v>0.98826169600000002</v>
      </c>
      <c r="BT65" s="632">
        <v>0.90457565299999998</v>
      </c>
      <c r="BU65" s="632">
        <v>1.0569595169999999</v>
      </c>
      <c r="BV65" s="632">
        <v>1.0659449649999999</v>
      </c>
      <c r="BW65" s="632">
        <v>1.000185007</v>
      </c>
      <c r="BX65" s="632">
        <v>0.86245166299999998</v>
      </c>
      <c r="BY65" s="632">
        <v>1.094191957</v>
      </c>
      <c r="BZ65" s="632">
        <v>0.986094107</v>
      </c>
      <c r="CA65" s="632">
        <v>1.048913169</v>
      </c>
      <c r="CB65" s="632">
        <v>1.1114662150000001</v>
      </c>
      <c r="CC65" s="632">
        <v>1.0800383220000001</v>
      </c>
      <c r="CD65" s="633">
        <v>0.94357919700000004</v>
      </c>
      <c r="CE65" s="633">
        <v>0.126357043</v>
      </c>
      <c r="CF65" s="633">
        <v>2.7573367000000001E-2</v>
      </c>
      <c r="CG65" s="632">
        <v>53</v>
      </c>
      <c r="CH65" s="632">
        <v>0.52751305800000003</v>
      </c>
      <c r="CI65" s="632">
        <v>0.43908106400000002</v>
      </c>
      <c r="CJ65" s="632">
        <v>0.57754823300000002</v>
      </c>
      <c r="CK65" s="632">
        <v>0.67479738199999995</v>
      </c>
      <c r="CL65" s="632">
        <v>0.536183466</v>
      </c>
      <c r="CM65" s="632">
        <v>0.67630934200000004</v>
      </c>
      <c r="CN65" s="632">
        <v>0.447544999</v>
      </c>
      <c r="CO65" s="632">
        <v>0.48178588500000002</v>
      </c>
      <c r="CP65" s="632">
        <v>0.51294825499999996</v>
      </c>
      <c r="CQ65" s="632">
        <v>0.48958444200000001</v>
      </c>
      <c r="CR65" s="632">
        <v>0.52746024700000005</v>
      </c>
      <c r="CS65" s="632">
        <v>0.44415545200000001</v>
      </c>
      <c r="CT65" s="632">
        <v>0.506486306</v>
      </c>
      <c r="CU65" s="632">
        <v>0.74816189600000005</v>
      </c>
      <c r="CV65" s="632">
        <v>0.64708635699999995</v>
      </c>
      <c r="CW65" s="632">
        <v>0.65990427600000001</v>
      </c>
      <c r="CX65" s="632">
        <v>0.42582617699999997</v>
      </c>
      <c r="CY65" s="632">
        <v>0.53076473199999996</v>
      </c>
      <c r="CZ65" s="632">
        <v>0.40120392700000002</v>
      </c>
      <c r="DA65" s="632">
        <v>0.41297300799999997</v>
      </c>
      <c r="DB65" s="632">
        <v>0.47040614800000002</v>
      </c>
      <c r="DC65" s="632">
        <v>0.32763394800000001</v>
      </c>
      <c r="DD65" s="632">
        <v>0.53739780599999998</v>
      </c>
      <c r="DE65" s="632">
        <v>0.50084982700000003</v>
      </c>
      <c r="DF65" s="634">
        <v>0.52098359299999997</v>
      </c>
      <c r="DG65" s="634">
        <v>0.101015007</v>
      </c>
      <c r="DH65" s="635">
        <v>2.0619602000000001E-2</v>
      </c>
    </row>
    <row r="66" spans="1:112" ht="16" thickBot="1">
      <c r="A66" s="786">
        <v>280</v>
      </c>
      <c r="B66" s="787" t="s">
        <v>883</v>
      </c>
      <c r="C66" s="788" t="s">
        <v>74</v>
      </c>
      <c r="D66" s="789" t="s">
        <v>521</v>
      </c>
      <c r="E66" s="789">
        <v>2127</v>
      </c>
      <c r="F66" s="789" t="s">
        <v>72</v>
      </c>
      <c r="G66" s="789">
        <v>1274</v>
      </c>
      <c r="H66" s="789">
        <v>308.10000000000002</v>
      </c>
      <c r="I66" s="789" t="s">
        <v>886</v>
      </c>
      <c r="J66" s="789">
        <v>124886</v>
      </c>
      <c r="K66" s="790" t="s">
        <v>885</v>
      </c>
      <c r="L66" s="790" t="s">
        <v>884</v>
      </c>
      <c r="M66" s="787" t="s">
        <v>883</v>
      </c>
      <c r="N66" s="791">
        <v>0.94997559999999992</v>
      </c>
      <c r="O66" s="791">
        <v>0.82077699999999998</v>
      </c>
      <c r="P66" s="791">
        <v>0.66832159999999985</v>
      </c>
      <c r="Q66" s="791">
        <v>0.89113559999999992</v>
      </c>
      <c r="R66" s="791">
        <v>0.93631000000000009</v>
      </c>
      <c r="S66" s="791">
        <v>0.90478599999999998</v>
      </c>
      <c r="T66" s="792">
        <v>1.3622702</v>
      </c>
      <c r="U66" s="792">
        <v>1.2858453999999999</v>
      </c>
      <c r="V66" s="792">
        <v>0.9155047999999999</v>
      </c>
      <c r="W66" s="792">
        <v>0.98786260000000004</v>
      </c>
      <c r="X66" s="792">
        <v>1.2091042000000001</v>
      </c>
      <c r="Y66" s="792">
        <v>1.1480838</v>
      </c>
      <c r="Z66" s="793">
        <v>0.10498628518363737</v>
      </c>
      <c r="AA66" s="793">
        <v>8.8500994103456285E-2</v>
      </c>
      <c r="AB66" s="793">
        <v>8.9265092521993411E-2</v>
      </c>
      <c r="AC66" s="793">
        <v>0.13376337638516758</v>
      </c>
      <c r="AD66" s="793">
        <v>0.11987452983807691</v>
      </c>
      <c r="AE66" s="793">
        <v>0.12933359992167551</v>
      </c>
      <c r="AF66" s="759">
        <v>0.23683201951201616</v>
      </c>
      <c r="AG66" s="759">
        <v>0.21346772202316666</v>
      </c>
      <c r="AH66" s="759">
        <v>0.10396696003558091</v>
      </c>
      <c r="AI66" s="759">
        <v>0.10959212054459003</v>
      </c>
      <c r="AJ66" s="759">
        <v>7.7289240271462931E-2</v>
      </c>
      <c r="AK66" s="794">
        <v>5.4866445308038685E-2</v>
      </c>
      <c r="BG66" s="631"/>
      <c r="BH66" s="632">
        <v>54</v>
      </c>
      <c r="BI66" s="632">
        <v>0.64324385799999995</v>
      </c>
      <c r="BJ66" s="632">
        <v>0.70609299199999997</v>
      </c>
      <c r="BK66" s="632">
        <v>0.79106738499999996</v>
      </c>
      <c r="BL66" s="632">
        <v>0.80744807900000004</v>
      </c>
      <c r="BM66" s="632">
        <v>0.730977824</v>
      </c>
      <c r="BN66" s="632">
        <v>0.88699122900000005</v>
      </c>
      <c r="BO66" s="632">
        <v>0.79738028999999999</v>
      </c>
      <c r="BP66" s="632">
        <v>0.72609886000000001</v>
      </c>
      <c r="BQ66" s="632">
        <v>0.91066607799999999</v>
      </c>
      <c r="BR66" s="632">
        <v>1.0443966730000001</v>
      </c>
      <c r="BS66" s="632">
        <v>0.85555622099999995</v>
      </c>
      <c r="BT66" s="632">
        <v>0.88202426099999998</v>
      </c>
      <c r="BU66" s="632">
        <v>0.93260986300000004</v>
      </c>
      <c r="BV66" s="632">
        <v>0.91179933800000001</v>
      </c>
      <c r="BW66" s="632">
        <v>0.84598148900000003</v>
      </c>
      <c r="BX66" s="632">
        <v>0.75634184100000001</v>
      </c>
      <c r="BY66" s="632">
        <v>1.046422628</v>
      </c>
      <c r="BZ66" s="632">
        <v>0.83863274099999996</v>
      </c>
      <c r="CA66" s="632">
        <v>0.95413018900000002</v>
      </c>
      <c r="CB66" s="632">
        <v>1.074576379</v>
      </c>
      <c r="CC66" s="632">
        <v>1.0278973090000001</v>
      </c>
      <c r="CD66" s="633">
        <v>0.86525407300000001</v>
      </c>
      <c r="CE66" s="633">
        <v>0.12064496600000001</v>
      </c>
      <c r="CF66" s="633">
        <v>2.6326889999999999E-2</v>
      </c>
      <c r="CG66" s="632">
        <v>54</v>
      </c>
      <c r="CH66" s="632">
        <v>0.510049313</v>
      </c>
      <c r="CI66" s="632">
        <v>0.43752809599999998</v>
      </c>
      <c r="CJ66" s="632">
        <v>0.56878948299999998</v>
      </c>
      <c r="CK66" s="632">
        <v>0.67606861900000004</v>
      </c>
      <c r="CL66" s="632">
        <v>0.530870234</v>
      </c>
      <c r="CM66" s="632">
        <v>0.67637505499999995</v>
      </c>
      <c r="CN66" s="632">
        <v>0.44627323699999999</v>
      </c>
      <c r="CO66" s="632">
        <v>0.47070712300000001</v>
      </c>
      <c r="CP66" s="632">
        <v>0.50365251099999997</v>
      </c>
      <c r="CQ66" s="632">
        <v>0.48376272100000001</v>
      </c>
      <c r="CR66" s="632">
        <v>0.51925574200000002</v>
      </c>
      <c r="CS66" s="632">
        <v>0.44123220000000002</v>
      </c>
      <c r="CT66" s="632">
        <v>0.49527334499999998</v>
      </c>
      <c r="CU66" s="632">
        <v>0.75148098600000002</v>
      </c>
      <c r="CV66" s="632">
        <v>0.64876577099999999</v>
      </c>
      <c r="CW66" s="632">
        <v>0.64988191799999995</v>
      </c>
      <c r="CX66" s="632">
        <v>0.42503834200000001</v>
      </c>
      <c r="CY66" s="632">
        <v>0.488693922</v>
      </c>
      <c r="CZ66" s="632">
        <v>0.39618789900000001</v>
      </c>
      <c r="DA66" s="632">
        <v>0.404628396</v>
      </c>
      <c r="DB66" s="632">
        <v>0.44546851199999998</v>
      </c>
      <c r="DC66" s="632">
        <v>0.32675241900000002</v>
      </c>
      <c r="DD66" s="632">
        <v>0.52965923299999995</v>
      </c>
      <c r="DE66" s="632">
        <v>0.49647184599999999</v>
      </c>
      <c r="DF66" s="634">
        <v>0.51345278900000002</v>
      </c>
      <c r="DG66" s="634">
        <v>0.102715476</v>
      </c>
      <c r="DH66" s="635">
        <v>2.0966709E-2</v>
      </c>
    </row>
    <row r="67" spans="1:112">
      <c r="V67" s="124"/>
      <c r="AD67" s="124"/>
      <c r="AE67" s="124"/>
      <c r="AF67" s="124"/>
      <c r="AG67" s="124"/>
      <c r="BG67" s="631"/>
      <c r="BH67" s="632">
        <v>55</v>
      </c>
      <c r="BI67" s="632">
        <v>0.61401389699999998</v>
      </c>
      <c r="BJ67" s="632">
        <v>0.63621460100000005</v>
      </c>
      <c r="BK67" s="632">
        <v>0.712448576</v>
      </c>
      <c r="BL67" s="632">
        <v>0.77118460099999997</v>
      </c>
      <c r="BM67" s="632">
        <v>0.66948163800000005</v>
      </c>
      <c r="BN67" s="632">
        <v>0.77797384599999997</v>
      </c>
      <c r="BO67" s="632">
        <v>0.726305706</v>
      </c>
      <c r="BP67" s="632">
        <v>0.594460196</v>
      </c>
      <c r="BQ67" s="632">
        <v>0.67307492999999996</v>
      </c>
      <c r="BR67" s="632">
        <v>0.98237145699999995</v>
      </c>
      <c r="BS67" s="632">
        <v>0.81815705900000002</v>
      </c>
      <c r="BT67" s="632">
        <v>0.68504042600000004</v>
      </c>
      <c r="BU67" s="632">
        <v>0.83566880899999996</v>
      </c>
      <c r="BV67" s="632">
        <v>0.791307761</v>
      </c>
      <c r="BW67" s="632">
        <v>0.78423532900000004</v>
      </c>
      <c r="BX67" s="632">
        <v>0.65174566300000003</v>
      </c>
      <c r="BY67" s="632">
        <v>0.97119330400000004</v>
      </c>
      <c r="BZ67" s="632">
        <v>0.73505463000000004</v>
      </c>
      <c r="CA67" s="632">
        <v>0.85055207799999999</v>
      </c>
      <c r="CB67" s="632">
        <v>0.999253371</v>
      </c>
      <c r="CC67" s="632">
        <v>0.91310101799999999</v>
      </c>
      <c r="CD67" s="633">
        <v>0.77108756700000003</v>
      </c>
      <c r="CE67" s="633">
        <v>0.120958654</v>
      </c>
      <c r="CF67" s="633">
        <v>2.6395341999999999E-2</v>
      </c>
      <c r="CG67" s="632">
        <v>55</v>
      </c>
      <c r="CH67" s="632">
        <v>0.496320504</v>
      </c>
      <c r="CI67" s="632">
        <v>0.43560732099999999</v>
      </c>
      <c r="CJ67" s="632">
        <v>0.56056342800000003</v>
      </c>
      <c r="CK67" s="632">
        <v>0.67386116399999996</v>
      </c>
      <c r="CL67" s="632">
        <v>0.52415239400000002</v>
      </c>
      <c r="CM67" s="632">
        <v>0.67466650399999994</v>
      </c>
      <c r="CN67" s="632">
        <v>0.44387725</v>
      </c>
      <c r="CO67" s="632">
        <v>0.46128301799999999</v>
      </c>
      <c r="CP67" s="632">
        <v>0.49550117500000002</v>
      </c>
      <c r="CQ67" s="632">
        <v>0.47853519300000003</v>
      </c>
      <c r="CR67" s="632">
        <v>0.50905035300000001</v>
      </c>
      <c r="CS67" s="632">
        <v>0.43600611900000003</v>
      </c>
      <c r="CT67" s="632">
        <v>0.48430656500000002</v>
      </c>
      <c r="CU67" s="632">
        <v>0.74371832000000004</v>
      </c>
      <c r="CV67" s="632">
        <v>0.63970605000000003</v>
      </c>
      <c r="CW67" s="632">
        <v>0.63717853999999996</v>
      </c>
      <c r="CX67" s="632">
        <v>0.42265754900000002</v>
      </c>
      <c r="CY67" s="632">
        <v>0.45563401799999997</v>
      </c>
      <c r="CZ67" s="632">
        <v>0.39149704000000002</v>
      </c>
      <c r="DA67" s="632">
        <v>0.396603282</v>
      </c>
      <c r="DB67" s="632">
        <v>0.425214702</v>
      </c>
      <c r="DC67" s="632">
        <v>0.32634874899999999</v>
      </c>
      <c r="DD67" s="632">
        <v>0.52128107499999998</v>
      </c>
      <c r="DE67" s="632">
        <v>0.492151434</v>
      </c>
      <c r="DF67" s="634">
        <v>0.50523840600000003</v>
      </c>
      <c r="DG67" s="634">
        <v>0.102671339</v>
      </c>
      <c r="DH67" s="635">
        <v>2.0957699E-2</v>
      </c>
    </row>
    <row r="68" spans="1:112">
      <c r="V68" s="124"/>
      <c r="AD68" s="124"/>
      <c r="AE68" s="124"/>
      <c r="AF68" s="124"/>
      <c r="AG68" s="124"/>
      <c r="BG68" s="631"/>
      <c r="BH68" s="632">
        <v>56</v>
      </c>
      <c r="BI68" s="632">
        <v>0.58783553399999999</v>
      </c>
      <c r="BJ68" s="632">
        <v>0.55873240400000002</v>
      </c>
      <c r="BK68" s="632">
        <v>0.67838122300000003</v>
      </c>
      <c r="BL68" s="632">
        <v>0.69221271399999995</v>
      </c>
      <c r="BM68" s="632">
        <v>0.58564002699999995</v>
      </c>
      <c r="BN68" s="632">
        <v>0.68414999200000004</v>
      </c>
      <c r="BO68" s="632">
        <v>0.59309124899999999</v>
      </c>
      <c r="BP68" s="632">
        <v>0.518126851</v>
      </c>
      <c r="BQ68" s="632">
        <v>0.588256789</v>
      </c>
      <c r="BR68" s="632">
        <v>0.91276728600000001</v>
      </c>
      <c r="BS68" s="632">
        <v>0.77545795699999998</v>
      </c>
      <c r="BT68" s="632">
        <v>0.53551173699999999</v>
      </c>
      <c r="BU68" s="632">
        <v>0.73560208100000002</v>
      </c>
      <c r="BV68" s="632">
        <v>0.59480417500000005</v>
      </c>
      <c r="BW68" s="632">
        <v>0.60132999600000003</v>
      </c>
      <c r="BX68" s="632">
        <v>0.54016130799999995</v>
      </c>
      <c r="BY68" s="632">
        <v>0.89645368800000003</v>
      </c>
      <c r="BZ68" s="632">
        <v>0.62066595800000002</v>
      </c>
      <c r="CA68" s="632">
        <v>0.67841468199999999</v>
      </c>
      <c r="CB68" s="632">
        <v>0.91981480000000004</v>
      </c>
      <c r="CC68" s="632">
        <v>0.82442800800000005</v>
      </c>
      <c r="CD68" s="633">
        <v>0.67246849799999997</v>
      </c>
      <c r="CE68" s="633">
        <v>0.12693775099999999</v>
      </c>
      <c r="CF68" s="633">
        <v>2.7700088000000001E-2</v>
      </c>
      <c r="CG68" s="632">
        <v>56</v>
      </c>
      <c r="CH68" s="632">
        <v>0.48831373500000003</v>
      </c>
      <c r="CI68" s="632">
        <v>0.43529789499999999</v>
      </c>
      <c r="CJ68" s="632">
        <v>0.52122929799999995</v>
      </c>
      <c r="CK68" s="632">
        <v>0.67433845199999998</v>
      </c>
      <c r="CL68" s="632">
        <v>0.52051944299999997</v>
      </c>
      <c r="CM68" s="632">
        <v>0.67511241700000002</v>
      </c>
      <c r="CN68" s="632">
        <v>0.44288285599999999</v>
      </c>
      <c r="CO68" s="632">
        <v>0.45385709800000001</v>
      </c>
      <c r="CP68" s="632">
        <v>0.48948446800000001</v>
      </c>
      <c r="CQ68" s="632">
        <v>0.47596607899999999</v>
      </c>
      <c r="CR68" s="632">
        <v>0.50090768600000002</v>
      </c>
      <c r="CS68" s="632">
        <v>0.43176935900000002</v>
      </c>
      <c r="CT68" s="632">
        <v>0.47407190199999999</v>
      </c>
      <c r="CU68" s="632">
        <v>0.72593165599999998</v>
      </c>
      <c r="CV68" s="632">
        <v>0.62153927600000003</v>
      </c>
      <c r="CW68" s="632">
        <v>0.62018552699999996</v>
      </c>
      <c r="CX68" s="632">
        <v>0.41673767099999998</v>
      </c>
      <c r="CY68" s="632">
        <v>0.43036354900000001</v>
      </c>
      <c r="CZ68" s="632">
        <v>0.38787201199999999</v>
      </c>
      <c r="DA68" s="632">
        <v>0.38948101499999999</v>
      </c>
      <c r="DB68" s="632">
        <v>0.41051684500000002</v>
      </c>
      <c r="DC68" s="632">
        <v>0.32537775899999999</v>
      </c>
      <c r="DD68" s="632">
        <v>0.51353853000000005</v>
      </c>
      <c r="DE68" s="632">
        <v>0.489730797</v>
      </c>
      <c r="DF68" s="634">
        <v>0.49645938899999997</v>
      </c>
      <c r="DG68" s="634">
        <v>0.10064567000000001</v>
      </c>
      <c r="DH68" s="635">
        <v>2.0544211E-2</v>
      </c>
    </row>
    <row r="69" spans="1:112">
      <c r="V69" s="124"/>
      <c r="AD69" s="124"/>
      <c r="AE69" s="124"/>
      <c r="AF69" s="124"/>
      <c r="AG69" s="124"/>
      <c r="BG69" s="631"/>
      <c r="BH69" s="632">
        <v>57</v>
      </c>
      <c r="BI69" s="632">
        <v>0.56914938999999998</v>
      </c>
      <c r="BJ69" s="632">
        <v>0.52296799000000005</v>
      </c>
      <c r="BK69" s="632">
        <v>0.65359010699999998</v>
      </c>
      <c r="BL69" s="632">
        <v>0.66265648700000002</v>
      </c>
      <c r="BM69" s="632">
        <v>0.54851298699999995</v>
      </c>
      <c r="BN69" s="632">
        <v>0.55273357499999998</v>
      </c>
      <c r="BO69" s="632">
        <v>0.51632576600000002</v>
      </c>
      <c r="BP69" s="632">
        <v>0.452349</v>
      </c>
      <c r="BQ69" s="632">
        <v>0.45084180000000001</v>
      </c>
      <c r="BR69" s="632">
        <v>0.86631761299999999</v>
      </c>
      <c r="BS69" s="632">
        <v>0.74491113200000003</v>
      </c>
      <c r="BT69" s="632">
        <v>0.50650112599999997</v>
      </c>
      <c r="BU69" s="632">
        <v>0.65479612899999995</v>
      </c>
      <c r="BV69" s="632">
        <v>0.44863580400000003</v>
      </c>
      <c r="BW69" s="632">
        <v>0.50819941700000004</v>
      </c>
      <c r="BX69" s="632">
        <v>0.45370677300000001</v>
      </c>
      <c r="BY69" s="632">
        <v>0.85404395600000005</v>
      </c>
      <c r="BZ69" s="632">
        <v>0.468775265</v>
      </c>
      <c r="CA69" s="632">
        <v>0.468775265</v>
      </c>
      <c r="CB69" s="632">
        <v>0.87417028600000002</v>
      </c>
      <c r="CC69" s="632">
        <v>0.77204342100000001</v>
      </c>
      <c r="CD69" s="633">
        <v>0.59761920400000001</v>
      </c>
      <c r="CE69" s="633">
        <v>0.146570017</v>
      </c>
      <c r="CF69" s="633">
        <v>3.1984199999999997E-2</v>
      </c>
      <c r="CG69" s="632">
        <v>57</v>
      </c>
      <c r="CH69" s="632">
        <v>0.47833445200000002</v>
      </c>
      <c r="CI69" s="632">
        <v>0.43278745899999999</v>
      </c>
      <c r="CJ69" s="632">
        <v>0.51463547899999995</v>
      </c>
      <c r="CK69" s="632">
        <v>0.67341141299999996</v>
      </c>
      <c r="CL69" s="632">
        <v>0.516190751</v>
      </c>
      <c r="CM69" s="632">
        <v>0.67282183200000001</v>
      </c>
      <c r="CN69" s="632">
        <v>0.44016819099999999</v>
      </c>
      <c r="CO69" s="632">
        <v>0.44793124899999998</v>
      </c>
      <c r="CP69" s="632">
        <v>0.48408450800000002</v>
      </c>
      <c r="CQ69" s="632">
        <v>0.47152508500000001</v>
      </c>
      <c r="CR69" s="632">
        <v>0.49289973500000001</v>
      </c>
      <c r="CS69" s="632">
        <v>0.42790336299999998</v>
      </c>
      <c r="CT69" s="632">
        <v>0.46571676899999997</v>
      </c>
      <c r="CU69" s="632">
        <v>0.70479871699999996</v>
      </c>
      <c r="CV69" s="632">
        <v>0.60040986100000004</v>
      </c>
      <c r="CW69" s="632">
        <v>0.60188697300000005</v>
      </c>
      <c r="CX69" s="632">
        <v>0.412413221</v>
      </c>
      <c r="CY69" s="632">
        <v>0.408865965</v>
      </c>
      <c r="CZ69" s="632">
        <v>0.38312294400000002</v>
      </c>
      <c r="DA69" s="632">
        <v>0.38228695099999999</v>
      </c>
      <c r="DB69" s="632">
        <v>0.39768342299999998</v>
      </c>
      <c r="DC69" s="632">
        <v>0.32441767900000001</v>
      </c>
      <c r="DD69" s="632">
        <v>0.50726384999999996</v>
      </c>
      <c r="DE69" s="632">
        <v>0.48562695299999997</v>
      </c>
      <c r="DF69" s="634">
        <v>0.48863278399999999</v>
      </c>
      <c r="DG69" s="634">
        <v>9.8584789000000006E-2</v>
      </c>
      <c r="DH69" s="635">
        <v>2.0123536000000001E-2</v>
      </c>
    </row>
    <row r="70" spans="1:112">
      <c r="V70" s="124"/>
      <c r="AD70" s="124"/>
      <c r="AE70" s="124"/>
      <c r="AF70" s="124"/>
      <c r="AG70" s="124"/>
      <c r="BG70" s="631"/>
      <c r="BH70" s="632">
        <v>58</v>
      </c>
      <c r="BI70" s="632">
        <v>0.558364003</v>
      </c>
      <c r="BJ70" s="632">
        <v>0.50430845499999999</v>
      </c>
      <c r="BK70" s="632">
        <v>0.59185748000000005</v>
      </c>
      <c r="BL70" s="632">
        <v>0.59766444699999999</v>
      </c>
      <c r="BM70" s="632">
        <v>0.48588625299999999</v>
      </c>
      <c r="BN70" s="632">
        <v>0.48316790100000001</v>
      </c>
      <c r="BO70" s="632">
        <v>0.45647648000000002</v>
      </c>
      <c r="BP70" s="632">
        <v>0.39620431699999997</v>
      </c>
      <c r="BQ70" s="632">
        <v>0.32459627899999999</v>
      </c>
      <c r="BR70" s="632">
        <v>0.831451783</v>
      </c>
      <c r="BS70" s="632">
        <v>0.50730716200000003</v>
      </c>
      <c r="BT70" s="632">
        <v>0.37320988599999999</v>
      </c>
      <c r="BU70" s="632">
        <v>0.53403874200000001</v>
      </c>
      <c r="BV70" s="632">
        <v>0.36663024599999999</v>
      </c>
      <c r="BW70" s="632">
        <v>0.376844291</v>
      </c>
      <c r="BX70" s="632">
        <v>0.32882001999999999</v>
      </c>
      <c r="BY70" s="632">
        <v>0.82290660599999998</v>
      </c>
      <c r="BZ70" s="632">
        <v>0.44337737599999999</v>
      </c>
      <c r="CA70" s="632">
        <v>0.32787992900000001</v>
      </c>
      <c r="CB70" s="632">
        <v>0.83898768099999999</v>
      </c>
      <c r="CC70" s="632">
        <v>0.74531932499999998</v>
      </c>
      <c r="CD70" s="633">
        <v>0.51882374600000003</v>
      </c>
      <c r="CE70" s="633">
        <v>0.16725380000000001</v>
      </c>
      <c r="CF70" s="633">
        <v>3.6497770999999998E-2</v>
      </c>
      <c r="CG70" s="632">
        <v>58</v>
      </c>
      <c r="CH70" s="632">
        <v>0.47271454000000002</v>
      </c>
      <c r="CI70" s="632">
        <v>0.43172782199999998</v>
      </c>
      <c r="CJ70" s="632">
        <v>0.47656820900000002</v>
      </c>
      <c r="CK70" s="632">
        <v>0.674044737</v>
      </c>
      <c r="CL70" s="632">
        <v>0.51300740700000003</v>
      </c>
      <c r="CM70" s="632">
        <v>0.67006186499999998</v>
      </c>
      <c r="CN70" s="632">
        <v>0.43918855099999998</v>
      </c>
      <c r="CO70" s="632">
        <v>0.44270390500000001</v>
      </c>
      <c r="CP70" s="632">
        <v>0.48046968699999998</v>
      </c>
      <c r="CQ70" s="632">
        <v>0.46860220299999999</v>
      </c>
      <c r="CR70" s="632">
        <v>0.48544169599999998</v>
      </c>
      <c r="CS70" s="632">
        <v>0.42369827700000001</v>
      </c>
      <c r="CT70" s="632">
        <v>0.456914231</v>
      </c>
      <c r="CU70" s="632">
        <v>0.67907638800000003</v>
      </c>
      <c r="CV70" s="632">
        <v>0.57749234400000005</v>
      </c>
      <c r="CW70" s="632">
        <v>0.58442769500000002</v>
      </c>
      <c r="CX70" s="632">
        <v>0.407750422</v>
      </c>
      <c r="CY70" s="632">
        <v>0.38953621799999999</v>
      </c>
      <c r="CZ70" s="632">
        <v>0.37759106199999998</v>
      </c>
      <c r="DA70" s="632">
        <v>0.37375746199999998</v>
      </c>
      <c r="DB70" s="632">
        <v>0.385223537</v>
      </c>
      <c r="DC70" s="632">
        <v>0.32239278199999999</v>
      </c>
      <c r="DD70" s="632">
        <v>0.500005959</v>
      </c>
      <c r="DE70" s="632">
        <v>0.48345852299999997</v>
      </c>
      <c r="DF70" s="634">
        <v>0.47982731299999998</v>
      </c>
      <c r="DG70" s="634">
        <v>9.6376693999999999E-2</v>
      </c>
      <c r="DH70" s="635">
        <v>1.9672809999999999E-2</v>
      </c>
    </row>
    <row r="71" spans="1:112">
      <c r="V71" s="124"/>
      <c r="AD71" s="124"/>
      <c r="AE71" s="124"/>
      <c r="AF71" s="124"/>
      <c r="AG71" s="124"/>
      <c r="BG71" s="631"/>
      <c r="BH71" s="632">
        <v>59</v>
      </c>
      <c r="BI71" s="632">
        <v>0.51551020999999997</v>
      </c>
      <c r="BJ71" s="632">
        <v>0.45201386700000001</v>
      </c>
      <c r="BK71" s="632">
        <v>0.53775074099999998</v>
      </c>
      <c r="BL71" s="632">
        <v>0.58214686299999996</v>
      </c>
      <c r="BM71" s="632">
        <v>0.423694036</v>
      </c>
      <c r="BN71" s="632">
        <v>0.36115750200000002</v>
      </c>
      <c r="BO71" s="632">
        <v>0.39878973600000001</v>
      </c>
      <c r="BP71" s="632">
        <v>0.29235739300000002</v>
      </c>
      <c r="BQ71" s="632">
        <v>0.30773300199999998</v>
      </c>
      <c r="BR71" s="632">
        <v>0.80452539199999995</v>
      </c>
      <c r="BS71" s="632">
        <v>0.33042644599999998</v>
      </c>
      <c r="BT71" s="632">
        <v>0.30145444199999999</v>
      </c>
      <c r="BU71" s="632">
        <v>0.370399916</v>
      </c>
      <c r="BV71" s="632">
        <v>0.28901111699999998</v>
      </c>
      <c r="BW71" s="632">
        <v>0.35079938500000002</v>
      </c>
      <c r="BX71" s="632">
        <v>0.26211468300000001</v>
      </c>
      <c r="BY71" s="632">
        <v>0.79853450000000004</v>
      </c>
      <c r="BZ71" s="632">
        <v>0.30843015899999998</v>
      </c>
      <c r="CA71" s="632">
        <v>0.30843015899999998</v>
      </c>
      <c r="CB71" s="632">
        <v>0.81368880099999996</v>
      </c>
      <c r="CC71" s="632">
        <v>0.72306480699999998</v>
      </c>
      <c r="CD71" s="633">
        <v>0.45390634099999999</v>
      </c>
      <c r="CE71" s="633">
        <v>0.186182457</v>
      </c>
      <c r="CF71" s="633">
        <v>4.0628342999999997E-2</v>
      </c>
      <c r="CG71" s="632">
        <v>59</v>
      </c>
      <c r="CH71" s="632">
        <v>0.43693209999999999</v>
      </c>
      <c r="CI71" s="632">
        <v>0.40143036500000001</v>
      </c>
      <c r="CJ71" s="632">
        <v>0.47267884599999999</v>
      </c>
      <c r="CK71" s="632">
        <v>0.67370053900000004</v>
      </c>
      <c r="CL71" s="632">
        <v>0.51056246699999996</v>
      </c>
      <c r="CM71" s="632">
        <v>0.66790270600000001</v>
      </c>
      <c r="CN71" s="632">
        <v>0.437580407</v>
      </c>
      <c r="CO71" s="632">
        <v>0.43965223599999997</v>
      </c>
      <c r="CP71" s="632">
        <v>0.47804381600000001</v>
      </c>
      <c r="CQ71" s="632">
        <v>0.46722491100000002</v>
      </c>
      <c r="CR71" s="632">
        <v>0.478595406</v>
      </c>
      <c r="CS71" s="632">
        <v>0.42049182899999998</v>
      </c>
      <c r="CT71" s="632">
        <v>0.449075006</v>
      </c>
      <c r="CU71" s="632">
        <v>0.65116192900000003</v>
      </c>
      <c r="CV71" s="632">
        <v>0.55242734999999998</v>
      </c>
      <c r="CW71" s="632">
        <v>0.56884513299999995</v>
      </c>
      <c r="CX71" s="632">
        <v>0.403248153</v>
      </c>
      <c r="CY71" s="632">
        <v>0.374419526</v>
      </c>
      <c r="CZ71" s="632">
        <v>0.37446984500000002</v>
      </c>
      <c r="DA71" s="632">
        <v>0.36739444900000001</v>
      </c>
      <c r="DB71" s="632">
        <v>0.37477263</v>
      </c>
      <c r="DC71" s="632">
        <v>0.32003403899999999</v>
      </c>
      <c r="DD71" s="632">
        <v>0.49078561599999998</v>
      </c>
      <c r="DE71" s="632">
        <v>0.48133395499999998</v>
      </c>
      <c r="DF71" s="634">
        <v>0.470531802</v>
      </c>
      <c r="DG71" s="634">
        <v>9.5064223000000003E-2</v>
      </c>
      <c r="DH71" s="635">
        <v>1.9404903000000001E-2</v>
      </c>
    </row>
    <row r="72" spans="1:112" ht="16" thickBot="1">
      <c r="V72" s="124"/>
      <c r="AD72" s="124"/>
      <c r="AE72" s="124"/>
      <c r="AF72" s="124"/>
      <c r="AG72" s="124"/>
      <c r="BG72" s="636"/>
      <c r="BH72" s="637">
        <v>60</v>
      </c>
      <c r="BI72" s="637">
        <v>0.47342730900000002</v>
      </c>
      <c r="BJ72" s="637">
        <v>0.44269330899999998</v>
      </c>
      <c r="BK72" s="637">
        <v>0.484716331</v>
      </c>
      <c r="BL72" s="637">
        <v>0.52670236599999998</v>
      </c>
      <c r="BM72" s="637">
        <v>0.40999468900000002</v>
      </c>
      <c r="BN72" s="637">
        <v>0.349608739</v>
      </c>
      <c r="BO72" s="637">
        <v>0.299877171</v>
      </c>
      <c r="BP72" s="637">
        <v>0.28862417499999998</v>
      </c>
      <c r="BQ72" s="637">
        <v>0.24487202599999999</v>
      </c>
      <c r="BR72" s="637">
        <v>0.78416244599999996</v>
      </c>
      <c r="BS72" s="637">
        <v>0.21259130500000001</v>
      </c>
      <c r="BT72" s="637">
        <v>0.23261011700000001</v>
      </c>
      <c r="BU72" s="637">
        <v>0.25706287</v>
      </c>
      <c r="BV72" s="637">
        <v>0.21889188300000001</v>
      </c>
      <c r="BW72" s="637">
        <v>0.28059428400000003</v>
      </c>
      <c r="BX72" s="637">
        <v>0.14435421500000001</v>
      </c>
      <c r="BY72" s="637">
        <v>0.77880556300000003</v>
      </c>
      <c r="BZ72" s="637">
        <v>0.23557436900000001</v>
      </c>
      <c r="CA72" s="637">
        <v>0.23557436900000001</v>
      </c>
      <c r="CB72" s="637">
        <v>0.79457237300000005</v>
      </c>
      <c r="CC72" s="637">
        <v>0.70941655999999997</v>
      </c>
      <c r="CD72" s="638">
        <v>0.40022507000000002</v>
      </c>
      <c r="CE72" s="638">
        <v>0.208822128</v>
      </c>
      <c r="CF72" s="638">
        <v>4.5568723999999998E-2</v>
      </c>
      <c r="CG72" s="637">
        <v>60</v>
      </c>
      <c r="CH72" s="637">
        <v>0.40391876500000001</v>
      </c>
      <c r="CI72" s="637">
        <v>0.37243775000000001</v>
      </c>
      <c r="CJ72" s="637">
        <v>0.46976267700000002</v>
      </c>
      <c r="CK72" s="637">
        <v>0.67291576799999997</v>
      </c>
      <c r="CL72" s="637">
        <v>0.50915457600000003</v>
      </c>
      <c r="CM72" s="637">
        <v>0.66457948</v>
      </c>
      <c r="CN72" s="637">
        <v>0.43634110399999998</v>
      </c>
      <c r="CO72" s="637">
        <v>0.43617115699999998</v>
      </c>
      <c r="CP72" s="637">
        <v>0.47549117000000002</v>
      </c>
      <c r="CQ72" s="637">
        <v>0.46664445599999999</v>
      </c>
      <c r="CR72" s="637">
        <v>0.471360424</v>
      </c>
      <c r="CS72" s="637">
        <v>0.41596069499999999</v>
      </c>
      <c r="CT72" s="637">
        <v>0.441252906</v>
      </c>
      <c r="CU72" s="637">
        <v>0.62471300900000004</v>
      </c>
      <c r="CV72" s="637">
        <v>0.52786898500000001</v>
      </c>
      <c r="CW72" s="637">
        <v>0.55347238899999995</v>
      </c>
      <c r="CX72" s="637">
        <v>0.39855818700000001</v>
      </c>
      <c r="CY72" s="637">
        <v>0.36082927999999997</v>
      </c>
      <c r="CZ72" s="637">
        <v>0.370650117</v>
      </c>
      <c r="DA72" s="637">
        <v>0.36138862700000002</v>
      </c>
      <c r="DB72" s="637">
        <v>0.36647199400000002</v>
      </c>
      <c r="DC72" s="637">
        <v>0.31727162599999997</v>
      </c>
      <c r="DD72" s="637">
        <v>0.48106472900000002</v>
      </c>
      <c r="DE72" s="637">
        <v>0.478450025</v>
      </c>
      <c r="DF72" s="639">
        <v>0.461530412</v>
      </c>
      <c r="DG72" s="639">
        <v>9.4634138000000007E-2</v>
      </c>
      <c r="DH72" s="640">
        <v>1.9317113E-2</v>
      </c>
    </row>
    <row r="73" spans="1:112">
      <c r="V73" s="124"/>
      <c r="AD73" s="124"/>
      <c r="AE73" s="124"/>
      <c r="AF73" s="124"/>
      <c r="AG73" s="124"/>
      <c r="BG73" s="599"/>
      <c r="BH73" s="599"/>
      <c r="BI73" s="599"/>
      <c r="BJ73" s="599"/>
      <c r="BK73" s="599"/>
      <c r="BL73" s="599"/>
      <c r="BM73" s="599"/>
    </row>
    <row r="74" spans="1:112" ht="16" thickBot="1">
      <c r="A74" s="94" t="s">
        <v>1260</v>
      </c>
      <c r="B74" s="9" t="s">
        <v>1693</v>
      </c>
      <c r="C74"/>
      <c r="D74"/>
      <c r="Y74"/>
      <c r="AH74"/>
      <c r="AQ74"/>
      <c r="AZ74"/>
    </row>
    <row r="75" spans="1:112">
      <c r="A75" s="229"/>
      <c r="B75" s="208"/>
      <c r="C75" s="208"/>
      <c r="D75" s="208"/>
      <c r="E75" s="208"/>
      <c r="F75" s="208"/>
      <c r="G75" s="208"/>
      <c r="H75" s="208"/>
      <c r="I75" s="208"/>
      <c r="J75" s="208"/>
      <c r="K75" s="208"/>
      <c r="L75" s="208"/>
      <c r="M75" s="208"/>
      <c r="N75" s="208"/>
      <c r="O75" s="208"/>
      <c r="P75" s="208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08"/>
      <c r="AD75" s="208"/>
      <c r="AE75" s="208"/>
      <c r="AF75" s="208"/>
      <c r="AG75" s="208"/>
      <c r="AH75" s="208"/>
      <c r="AI75" s="208"/>
      <c r="AJ75" s="208"/>
      <c r="AK75" s="208"/>
      <c r="AL75" s="208"/>
      <c r="AM75" s="208"/>
      <c r="AN75" s="208"/>
      <c r="AO75" s="208"/>
      <c r="AP75" s="208"/>
      <c r="AQ75" s="208"/>
      <c r="AR75" s="208"/>
      <c r="AS75" s="208"/>
      <c r="AT75" s="208"/>
      <c r="AU75" s="208"/>
      <c r="AV75" s="208"/>
      <c r="AW75" s="208"/>
      <c r="AX75" s="208"/>
      <c r="AY75" s="208"/>
      <c r="AZ75" s="208"/>
      <c r="BA75" s="208"/>
      <c r="BB75" s="208"/>
      <c r="BC75" s="208"/>
      <c r="BD75" s="208"/>
      <c r="BE75" s="208"/>
      <c r="BF75" s="208"/>
      <c r="BG75" s="208"/>
      <c r="BH75" s="208"/>
      <c r="BI75" s="208"/>
      <c r="BJ75" s="208"/>
      <c r="BK75" s="208"/>
      <c r="BL75" s="208"/>
      <c r="BM75" s="208"/>
      <c r="BN75" s="208"/>
      <c r="BO75" s="208"/>
      <c r="BP75" s="208"/>
      <c r="BQ75" s="208"/>
      <c r="BR75" s="208"/>
      <c r="BS75" s="208"/>
      <c r="BT75" s="208"/>
      <c r="BU75" s="208"/>
      <c r="BV75" s="208"/>
      <c r="BW75" s="208"/>
      <c r="BX75" s="170"/>
    </row>
    <row r="76" spans="1:112">
      <c r="A76" s="232"/>
      <c r="B76" s="238" t="s">
        <v>9</v>
      </c>
      <c r="C76" s="239" t="s">
        <v>10</v>
      </c>
      <c r="D76" s="240" t="s">
        <v>1215</v>
      </c>
      <c r="E76" s="240" t="s">
        <v>1216</v>
      </c>
      <c r="F76" s="240" t="s">
        <v>1217</v>
      </c>
      <c r="G76" s="240" t="s">
        <v>1218</v>
      </c>
      <c r="H76" s="240" t="s">
        <v>1219</v>
      </c>
      <c r="I76" s="240" t="s">
        <v>1220</v>
      </c>
      <c r="J76" s="241" t="s">
        <v>11</v>
      </c>
      <c r="K76" s="241" t="s">
        <v>12</v>
      </c>
      <c r="L76" s="241" t="s">
        <v>13</v>
      </c>
      <c r="M76" s="241" t="s">
        <v>14</v>
      </c>
      <c r="N76" s="241" t="s">
        <v>15</v>
      </c>
      <c r="O76" s="241" t="s">
        <v>16</v>
      </c>
      <c r="P76" s="242" t="s">
        <v>1221</v>
      </c>
      <c r="Q76" s="242" t="s">
        <v>1222</v>
      </c>
      <c r="R76" s="242" t="s">
        <v>1223</v>
      </c>
      <c r="S76" s="242" t="s">
        <v>1224</v>
      </c>
      <c r="T76" s="242" t="s">
        <v>1225</v>
      </c>
      <c r="U76" s="242" t="s">
        <v>1226</v>
      </c>
      <c r="V76" s="243" t="s">
        <v>17</v>
      </c>
      <c r="W76" s="243" t="s">
        <v>18</v>
      </c>
      <c r="X76" s="243" t="s">
        <v>19</v>
      </c>
      <c r="Y76" s="243" t="s">
        <v>20</v>
      </c>
      <c r="Z76" s="243" t="s">
        <v>21</v>
      </c>
      <c r="AA76" s="243" t="s">
        <v>22</v>
      </c>
      <c r="AB76" s="244" t="s">
        <v>1227</v>
      </c>
      <c r="AC76" s="244" t="s">
        <v>1228</v>
      </c>
      <c r="AD76" s="244" t="s">
        <v>1229</v>
      </c>
      <c r="AE76" s="244" t="s">
        <v>1230</v>
      </c>
      <c r="AF76" s="245" t="s">
        <v>1231</v>
      </c>
      <c r="AG76" s="245" t="s">
        <v>1232</v>
      </c>
      <c r="AH76" s="245" t="s">
        <v>1233</v>
      </c>
      <c r="AI76" s="245" t="s">
        <v>1234</v>
      </c>
      <c r="AJ76" s="246" t="s">
        <v>1235</v>
      </c>
      <c r="AK76" s="246" t="s">
        <v>1236</v>
      </c>
      <c r="AL76" s="246" t="s">
        <v>1237</v>
      </c>
      <c r="AM76" s="246" t="s">
        <v>1238</v>
      </c>
      <c r="AN76" s="246" t="s">
        <v>1239</v>
      </c>
      <c r="AO76" s="246" t="s">
        <v>1240</v>
      </c>
      <c r="AP76" s="246" t="s">
        <v>1241</v>
      </c>
      <c r="AQ76" s="246" t="s">
        <v>1242</v>
      </c>
      <c r="AR76" s="247" t="s">
        <v>1243</v>
      </c>
      <c r="AS76" s="248" t="s">
        <v>1244</v>
      </c>
      <c r="AT76" s="249" t="s">
        <v>1245</v>
      </c>
      <c r="AU76" s="250" t="s">
        <v>1246</v>
      </c>
      <c r="AV76" s="251" t="s">
        <v>1247</v>
      </c>
      <c r="AW76" s="238" t="s">
        <v>9</v>
      </c>
      <c r="AX76" s="238" t="s">
        <v>10</v>
      </c>
      <c r="AY76" s="252" t="s">
        <v>1248</v>
      </c>
      <c r="AZ76" s="252" t="s">
        <v>1249</v>
      </c>
      <c r="BA76" s="252" t="s">
        <v>1250</v>
      </c>
      <c r="BB76" s="252" t="s">
        <v>1251</v>
      </c>
      <c r="BC76" s="252" t="s">
        <v>1252</v>
      </c>
      <c r="BD76" s="252" t="s">
        <v>1253</v>
      </c>
      <c r="BE76" s="253" t="s">
        <v>23</v>
      </c>
      <c r="BF76" s="253" t="s">
        <v>24</v>
      </c>
      <c r="BG76" s="253" t="s">
        <v>25</v>
      </c>
      <c r="BH76" s="253" t="s">
        <v>26</v>
      </c>
      <c r="BI76" s="253" t="s">
        <v>27</v>
      </c>
      <c r="BJ76" s="253" t="s">
        <v>28</v>
      </c>
      <c r="BK76" s="254" t="s">
        <v>1254</v>
      </c>
      <c r="BL76" s="254" t="s">
        <v>1255</v>
      </c>
      <c r="BM76" s="254" t="s">
        <v>1256</v>
      </c>
      <c r="BN76" s="254" t="s">
        <v>1257</v>
      </c>
      <c r="BO76" s="254" t="s">
        <v>1258</v>
      </c>
      <c r="BP76" s="254" t="s">
        <v>1259</v>
      </c>
      <c r="BQ76" s="255" t="s">
        <v>29</v>
      </c>
      <c r="BR76" s="255" t="s">
        <v>30</v>
      </c>
      <c r="BS76" s="255" t="s">
        <v>31</v>
      </c>
      <c r="BT76" s="255" t="s">
        <v>32</v>
      </c>
      <c r="BU76" s="255" t="s">
        <v>33</v>
      </c>
      <c r="BV76" s="255" t="s">
        <v>34</v>
      </c>
      <c r="BW76" s="238"/>
      <c r="BX76" s="256"/>
      <c r="BY76" s="237"/>
    </row>
    <row r="77" spans="1:112">
      <c r="A77" s="232"/>
      <c r="B77" s="238" t="s">
        <v>1210</v>
      </c>
      <c r="C77" s="239" t="s">
        <v>1211</v>
      </c>
      <c r="D77" s="240">
        <v>588.41368699999998</v>
      </c>
      <c r="E77" s="240">
        <v>706.42735200000004</v>
      </c>
      <c r="F77" s="240">
        <v>836.58035500000005</v>
      </c>
      <c r="G77" s="240">
        <v>838.36270500000001</v>
      </c>
      <c r="H77" s="240">
        <v>759.98859600000003</v>
      </c>
      <c r="I77" s="240">
        <v>525.42119600000001</v>
      </c>
      <c r="J77" s="241">
        <v>244.47946200000001</v>
      </c>
      <c r="K77" s="241">
        <v>306.96392700000001</v>
      </c>
      <c r="L77" s="241">
        <v>329.37918300000001</v>
      </c>
      <c r="M77" s="241">
        <v>388.65018500000002</v>
      </c>
      <c r="N77" s="241">
        <v>382.614013</v>
      </c>
      <c r="O77" s="241">
        <v>276.72439800000001</v>
      </c>
      <c r="P77" s="242">
        <v>1152.1367700000001</v>
      </c>
      <c r="Q77" s="242">
        <v>1212.96525</v>
      </c>
      <c r="R77" s="242">
        <v>2177.22397</v>
      </c>
      <c r="S77" s="242">
        <v>2072.89201</v>
      </c>
      <c r="T77" s="242">
        <v>2033.6989699999999</v>
      </c>
      <c r="U77" s="242">
        <v>1821.50947</v>
      </c>
      <c r="V77" s="243">
        <v>287.065361</v>
      </c>
      <c r="W77" s="243">
        <v>266.94491699999998</v>
      </c>
      <c r="X77" s="243">
        <v>313.84330799999998</v>
      </c>
      <c r="Y77" s="243">
        <v>384.48977300000001</v>
      </c>
      <c r="Z77" s="243">
        <v>406.549554</v>
      </c>
      <c r="AA77" s="243">
        <v>283.68279999999999</v>
      </c>
      <c r="AB77" s="257">
        <v>709.198982</v>
      </c>
      <c r="AC77" s="257">
        <v>321.46852799999999</v>
      </c>
      <c r="AD77" s="257">
        <v>1745.07107</v>
      </c>
      <c r="AE77" s="257">
        <v>323.76261899999997</v>
      </c>
      <c r="AF77" s="258">
        <v>0.40640120000000002</v>
      </c>
      <c r="AG77" s="258">
        <v>0.99291428000000004</v>
      </c>
      <c r="AH77" s="258">
        <v>2.2061225900000001</v>
      </c>
      <c r="AI77" s="258">
        <v>5.3899708400000002</v>
      </c>
      <c r="AJ77" s="259">
        <v>838.36270500000001</v>
      </c>
      <c r="AK77" s="259">
        <v>525.42119600000001</v>
      </c>
      <c r="AL77" s="259">
        <v>388.65018500000002</v>
      </c>
      <c r="AM77" s="259">
        <v>244.47946200000001</v>
      </c>
      <c r="AN77" s="259">
        <v>2177.22397</v>
      </c>
      <c r="AO77" s="259">
        <v>1152.1367700000001</v>
      </c>
      <c r="AP77" s="259">
        <v>406.549554</v>
      </c>
      <c r="AQ77" s="259">
        <v>266.94491699999998</v>
      </c>
      <c r="AR77" s="260">
        <v>1.59560123</v>
      </c>
      <c r="AS77" s="261">
        <v>1.58970484</v>
      </c>
      <c r="AT77" s="262">
        <v>1.8897269999999999</v>
      </c>
      <c r="AU77" s="263">
        <v>1.5229717</v>
      </c>
      <c r="AV77" s="238">
        <v>774.87530100000004</v>
      </c>
      <c r="AW77" s="238" t="s">
        <v>1210</v>
      </c>
      <c r="AX77" s="238" t="s">
        <v>1211</v>
      </c>
      <c r="AY77" s="252">
        <v>117.53682499999999</v>
      </c>
      <c r="AZ77" s="252">
        <v>57.238985300000003</v>
      </c>
      <c r="BA77" s="252">
        <v>158.831703</v>
      </c>
      <c r="BB77" s="252">
        <v>61.079840799999999</v>
      </c>
      <c r="BC77" s="252">
        <v>63.508424499999997</v>
      </c>
      <c r="BD77" s="252">
        <v>43.830188800000002</v>
      </c>
      <c r="BE77" s="253">
        <v>18.9789964</v>
      </c>
      <c r="BF77" s="253">
        <v>33.116576799999997</v>
      </c>
      <c r="BG77" s="253">
        <v>12.676937799999999</v>
      </c>
      <c r="BH77" s="253">
        <v>29.581167099999998</v>
      </c>
      <c r="BI77" s="253">
        <v>28.046300200000001</v>
      </c>
      <c r="BJ77" s="253">
        <v>44.148323499999996</v>
      </c>
      <c r="BK77" s="254">
        <v>96.369379800000004</v>
      </c>
      <c r="BL77" s="254">
        <v>197.25020000000001</v>
      </c>
      <c r="BM77" s="254">
        <v>582.73510099999999</v>
      </c>
      <c r="BN77" s="254">
        <v>278.653819</v>
      </c>
      <c r="BO77" s="254">
        <v>188.59022300000001</v>
      </c>
      <c r="BP77" s="254">
        <v>216.446135</v>
      </c>
      <c r="BQ77" s="255">
        <v>30.346853899999999</v>
      </c>
      <c r="BR77" s="255">
        <v>17.623406299999999</v>
      </c>
      <c r="BS77" s="255">
        <v>41.316132500000002</v>
      </c>
      <c r="BT77" s="255">
        <v>19.528713400000001</v>
      </c>
      <c r="BU77" s="255">
        <v>24.732441999999999</v>
      </c>
      <c r="BV77" s="255">
        <v>22.570861099999998</v>
      </c>
      <c r="BW77" s="238"/>
      <c r="BX77" s="256"/>
      <c r="BY77" s="237"/>
    </row>
    <row r="78" spans="1:112">
      <c r="A78" s="232"/>
      <c r="B78" s="238" t="s">
        <v>1213</v>
      </c>
      <c r="C78" s="239" t="s">
        <v>1214</v>
      </c>
      <c r="D78" s="240">
        <v>296.48488300000002</v>
      </c>
      <c r="E78" s="240">
        <v>728.13132700000006</v>
      </c>
      <c r="F78" s="240">
        <v>692.96909300000004</v>
      </c>
      <c r="G78" s="240">
        <v>629.70562399999994</v>
      </c>
      <c r="H78" s="240">
        <v>374.38449500000002</v>
      </c>
      <c r="I78" s="240">
        <v>176.14377400000001</v>
      </c>
      <c r="J78" s="241">
        <v>600.33480699999996</v>
      </c>
      <c r="K78" s="241">
        <v>1400.24875</v>
      </c>
      <c r="L78" s="241">
        <v>1151.7411500000001</v>
      </c>
      <c r="M78" s="241">
        <v>961.54614400000003</v>
      </c>
      <c r="N78" s="241">
        <v>882.48315400000001</v>
      </c>
      <c r="O78" s="241">
        <v>609.087986</v>
      </c>
      <c r="P78" s="242">
        <v>219.390108</v>
      </c>
      <c r="Q78" s="242">
        <v>516.32869600000004</v>
      </c>
      <c r="R78" s="242">
        <v>940.32199400000002</v>
      </c>
      <c r="S78" s="242">
        <v>517.551017</v>
      </c>
      <c r="T78" s="242">
        <v>274.730794</v>
      </c>
      <c r="U78" s="242">
        <v>185.52756400000001</v>
      </c>
      <c r="V78" s="243">
        <v>442.41492299999999</v>
      </c>
      <c r="W78" s="243">
        <v>883.79083400000002</v>
      </c>
      <c r="X78" s="243">
        <v>1559.23957</v>
      </c>
      <c r="Y78" s="243">
        <v>1101.7424100000001</v>
      </c>
      <c r="Z78" s="243">
        <v>711.79854799999998</v>
      </c>
      <c r="AA78" s="243">
        <v>482.82615099999998</v>
      </c>
      <c r="AB78" s="257">
        <v>482.96986600000002</v>
      </c>
      <c r="AC78" s="257">
        <v>934.24033199999997</v>
      </c>
      <c r="AD78" s="257">
        <v>442.30836199999999</v>
      </c>
      <c r="AE78" s="257">
        <v>863.63540599999999</v>
      </c>
      <c r="AF78" s="258">
        <v>1.0919302200000001</v>
      </c>
      <c r="AG78" s="258">
        <v>1.0817531600000001</v>
      </c>
      <c r="AH78" s="258">
        <v>0.51696533</v>
      </c>
      <c r="AI78" s="258">
        <v>0.51214709000000003</v>
      </c>
      <c r="AJ78" s="259">
        <v>728.13132700000006</v>
      </c>
      <c r="AK78" s="259">
        <v>176.14377400000001</v>
      </c>
      <c r="AL78" s="259">
        <v>1400.24875</v>
      </c>
      <c r="AM78" s="259">
        <v>600.33480699999996</v>
      </c>
      <c r="AN78" s="259">
        <v>940.32199400000002</v>
      </c>
      <c r="AO78" s="259">
        <v>185.52756400000001</v>
      </c>
      <c r="AP78" s="259">
        <v>1559.23957</v>
      </c>
      <c r="AQ78" s="259">
        <v>442.41492299999999</v>
      </c>
      <c r="AR78" s="260">
        <v>4.1337329799999996</v>
      </c>
      <c r="AS78" s="261">
        <v>2.3324463899999999</v>
      </c>
      <c r="AT78" s="262">
        <v>5.0683681500000004</v>
      </c>
      <c r="AU78" s="263">
        <v>3.5243828599999998</v>
      </c>
      <c r="AV78" s="238">
        <v>680.78849200000002</v>
      </c>
      <c r="AW78" s="238" t="s">
        <v>1213</v>
      </c>
      <c r="AX78" s="238" t="s">
        <v>1214</v>
      </c>
      <c r="AY78" s="252">
        <v>51.270128999999997</v>
      </c>
      <c r="AZ78" s="252">
        <v>74.789418299999994</v>
      </c>
      <c r="BA78" s="252">
        <v>62.269467300000002</v>
      </c>
      <c r="BB78" s="252">
        <v>52.051735499999999</v>
      </c>
      <c r="BC78" s="252">
        <v>24.950234300000002</v>
      </c>
      <c r="BD78" s="252">
        <v>7.3509916500000001</v>
      </c>
      <c r="BE78" s="253">
        <v>9.2786133100000008</v>
      </c>
      <c r="BF78" s="253">
        <v>143.514838</v>
      </c>
      <c r="BG78" s="253">
        <v>82.319523500000003</v>
      </c>
      <c r="BH78" s="253">
        <v>52.014560400000001</v>
      </c>
      <c r="BI78" s="253">
        <v>42.207261799999998</v>
      </c>
      <c r="BJ78" s="253">
        <v>49.568082099999998</v>
      </c>
      <c r="BK78" s="254">
        <v>43.536215499999997</v>
      </c>
      <c r="BL78" s="254">
        <v>186.78344200000001</v>
      </c>
      <c r="BM78" s="254">
        <v>145.408916</v>
      </c>
      <c r="BN78" s="254">
        <v>54.398609899999997</v>
      </c>
      <c r="BO78" s="254">
        <v>15.0426302</v>
      </c>
      <c r="BP78" s="254">
        <v>37.023254799999997</v>
      </c>
      <c r="BQ78" s="255">
        <v>33.090101199999999</v>
      </c>
      <c r="BR78" s="255">
        <v>199.92616000000001</v>
      </c>
      <c r="BS78" s="255">
        <v>139.15874299999999</v>
      </c>
      <c r="BT78" s="255">
        <v>58.786128300000001</v>
      </c>
      <c r="BU78" s="255">
        <v>49.729602900000003</v>
      </c>
      <c r="BV78" s="255">
        <v>34.266010199999997</v>
      </c>
      <c r="BW78" s="238"/>
      <c r="BX78" s="256"/>
      <c r="BY78" s="237"/>
    </row>
    <row r="79" spans="1:112" ht="16" thickBot="1">
      <c r="A79" s="233"/>
      <c r="B79" s="213"/>
      <c r="C79" s="213"/>
      <c r="D79" s="213"/>
      <c r="E79" s="213"/>
      <c r="F79" s="213"/>
      <c r="G79" s="213"/>
      <c r="H79" s="213"/>
      <c r="I79" s="213"/>
      <c r="J79" s="213"/>
      <c r="K79" s="213"/>
      <c r="L79" s="213"/>
      <c r="M79" s="213"/>
      <c r="N79" s="213"/>
      <c r="O79" s="213"/>
      <c r="P79" s="213"/>
      <c r="Q79" s="213"/>
      <c r="R79" s="213"/>
      <c r="S79" s="213"/>
      <c r="T79" s="213"/>
      <c r="U79" s="213"/>
      <c r="V79" s="213"/>
      <c r="W79" s="213"/>
      <c r="X79" s="213"/>
      <c r="Y79" s="213"/>
      <c r="Z79" s="213"/>
      <c r="AA79" s="213"/>
      <c r="AB79" s="213"/>
      <c r="AC79" s="213"/>
      <c r="AD79" s="213"/>
      <c r="AE79" s="213"/>
      <c r="AF79" s="213"/>
      <c r="AG79" s="213"/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  <c r="BI79" s="213"/>
      <c r="BJ79" s="213"/>
      <c r="BK79" s="213"/>
      <c r="BL79" s="213"/>
      <c r="BM79" s="213"/>
      <c r="BN79" s="213"/>
      <c r="BO79" s="213"/>
      <c r="BP79" s="213"/>
      <c r="BQ79" s="213"/>
      <c r="BR79" s="213"/>
      <c r="BS79" s="213"/>
      <c r="BT79" s="213"/>
      <c r="BU79" s="213"/>
      <c r="BV79" s="213"/>
      <c r="BW79" s="213"/>
      <c r="BX79" s="214"/>
    </row>
    <row r="80" spans="1:112">
      <c r="B80"/>
      <c r="C80"/>
      <c r="D80"/>
      <c r="Y80"/>
      <c r="AH80"/>
      <c r="AQ80"/>
      <c r="AZ80"/>
    </row>
    <row r="81" spans="22:33">
      <c r="V81" s="124"/>
      <c r="AD81" s="124"/>
      <c r="AE81" s="124"/>
      <c r="AF81" s="124"/>
      <c r="AG81" s="124"/>
    </row>
    <row r="82" spans="22:33">
      <c r="V82" s="124"/>
      <c r="AD82" s="124"/>
      <c r="AE82" s="124"/>
      <c r="AF82" s="124"/>
      <c r="AG82" s="124"/>
    </row>
    <row r="83" spans="22:33">
      <c r="V83" s="124"/>
      <c r="AD83" s="124"/>
      <c r="AE83" s="124"/>
      <c r="AF83" s="124"/>
      <c r="AG83" s="124"/>
    </row>
    <row r="84" spans="22:33">
      <c r="V84" s="124"/>
      <c r="AD84" s="124"/>
      <c r="AE84" s="124"/>
      <c r="AF84" s="124"/>
      <c r="AG84" s="124"/>
    </row>
    <row r="85" spans="22:33">
      <c r="V85" s="124"/>
      <c r="AD85" s="124"/>
      <c r="AE85" s="124"/>
      <c r="AF85" s="124"/>
      <c r="AG85" s="124"/>
    </row>
    <row r="86" spans="22:33">
      <c r="V86" s="124"/>
      <c r="AD86" s="124"/>
      <c r="AE86" s="124"/>
      <c r="AF86" s="124"/>
      <c r="AG86" s="124"/>
    </row>
    <row r="87" spans="22:33">
      <c r="V87" s="124"/>
      <c r="W87" s="124"/>
      <c r="X87" s="124"/>
      <c r="Y87" s="125"/>
      <c r="Z87" s="124"/>
      <c r="AD87" s="124"/>
      <c r="AE87" s="124"/>
      <c r="AF87" s="124"/>
      <c r="AG87" s="124"/>
    </row>
    <row r="88" spans="22:33">
      <c r="V88" s="124"/>
      <c r="W88" s="124"/>
      <c r="X88" s="124"/>
      <c r="Y88" s="125"/>
      <c r="Z88" s="124"/>
      <c r="AD88" s="124"/>
      <c r="AE88" s="124"/>
      <c r="AF88" s="124"/>
      <c r="AG88" s="124"/>
    </row>
    <row r="89" spans="22:33">
      <c r="V89" s="124"/>
      <c r="W89" s="124"/>
      <c r="X89" s="124"/>
      <c r="Y89" s="125"/>
      <c r="Z89" s="124"/>
      <c r="AA89" s="124"/>
      <c r="AB89" s="124"/>
      <c r="AC89" s="124"/>
      <c r="AD89" s="124"/>
      <c r="AE89" s="124"/>
      <c r="AF89" s="124"/>
      <c r="AG89" s="124"/>
    </row>
    <row r="90" spans="22:33">
      <c r="V90" s="124"/>
      <c r="W90" s="124"/>
      <c r="X90" s="124"/>
      <c r="Y90" s="125"/>
      <c r="Z90" s="124"/>
      <c r="AA90" s="124"/>
      <c r="AB90" s="124"/>
      <c r="AC90" s="124"/>
      <c r="AD90" s="124"/>
      <c r="AE90" s="124"/>
    </row>
    <row r="91" spans="22:33">
      <c r="V91" s="124"/>
      <c r="AA91" s="124"/>
      <c r="AB91" s="124"/>
      <c r="AC91" s="124"/>
      <c r="AD91" s="124"/>
      <c r="AE91" s="124"/>
    </row>
    <row r="92" spans="22:33">
      <c r="V92" s="124"/>
      <c r="AA92" s="124"/>
      <c r="AB92" s="124"/>
      <c r="AC92" s="124"/>
      <c r="AD92" s="124"/>
      <c r="AE92" s="124"/>
    </row>
  </sheetData>
  <hyperlinks>
    <hyperlink ref="K8" r:id="rId1" xr:uid="{00000000-0004-0000-0400-000000000000}"/>
    <hyperlink ref="L8" r:id="rId2" xr:uid="{00000000-0004-0000-0400-000001000000}"/>
    <hyperlink ref="L3" r:id="rId3" xr:uid="{00000000-0004-0000-0400-000002000000}"/>
    <hyperlink ref="L6" r:id="rId4" xr:uid="{00000000-0004-0000-0400-000003000000}"/>
    <hyperlink ref="K65" r:id="rId5" xr:uid="{00000000-0004-0000-0400-000004000000}"/>
    <hyperlink ref="L65" r:id="rId6" xr:uid="{00000000-0004-0000-0400-000005000000}"/>
    <hyperlink ref="K66" r:id="rId7" xr:uid="{00000000-0004-0000-0400-000006000000}"/>
    <hyperlink ref="L66" r:id="rId8" xr:uid="{00000000-0004-0000-0400-000007000000}"/>
  </hyperlinks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N96"/>
  <sheetViews>
    <sheetView workbookViewId="0">
      <selection activeCell="M21" sqref="M21"/>
    </sheetView>
  </sheetViews>
  <sheetFormatPr defaultColWidth="11" defaultRowHeight="15.5"/>
  <cols>
    <col min="2" max="2" width="10.83203125" style="268"/>
    <col min="16" max="16" width="13.58203125" customWidth="1"/>
    <col min="17" max="17" width="14.58203125" customWidth="1"/>
    <col min="27" max="27" width="10.83203125" customWidth="1"/>
  </cols>
  <sheetData>
    <row r="1" spans="1:40" ht="16" thickBot="1">
      <c r="A1" s="9" t="s">
        <v>1269</v>
      </c>
      <c r="B1" s="641" t="s">
        <v>1706</v>
      </c>
      <c r="M1" s="9" t="s">
        <v>1275</v>
      </c>
      <c r="N1" s="9" t="s">
        <v>1707</v>
      </c>
    </row>
    <row r="2" spans="1:40" ht="16" thickBot="1">
      <c r="A2" s="229"/>
      <c r="B2" s="271"/>
      <c r="C2" s="208"/>
      <c r="D2" s="208"/>
      <c r="E2" s="208"/>
      <c r="F2" s="208"/>
      <c r="G2" s="208"/>
      <c r="H2" s="208"/>
      <c r="I2" s="208"/>
      <c r="J2" s="208"/>
      <c r="K2" s="170"/>
      <c r="M2" s="229"/>
      <c r="N2" s="208"/>
      <c r="O2" s="208"/>
      <c r="P2" s="208"/>
      <c r="Q2" s="208"/>
      <c r="R2" s="170"/>
      <c r="T2" s="9" t="s">
        <v>1791</v>
      </c>
      <c r="U2" s="9" t="s">
        <v>1792</v>
      </c>
      <c r="AH2" s="9" t="s">
        <v>1280</v>
      </c>
      <c r="AI2" s="9" t="s">
        <v>1708</v>
      </c>
    </row>
    <row r="3" spans="1:40" ht="46.5">
      <c r="A3" s="232"/>
      <c r="B3" s="272" t="s">
        <v>1261</v>
      </c>
      <c r="C3" s="273" t="s">
        <v>1262</v>
      </c>
      <c r="D3" s="274" t="s">
        <v>1263</v>
      </c>
      <c r="E3" s="10" t="s">
        <v>1264</v>
      </c>
      <c r="F3" s="10" t="s">
        <v>1265</v>
      </c>
      <c r="G3" s="10"/>
      <c r="H3" s="10" t="s">
        <v>1266</v>
      </c>
      <c r="I3" s="10" t="s">
        <v>1267</v>
      </c>
      <c r="J3" s="10" t="s">
        <v>1268</v>
      </c>
      <c r="K3" s="173"/>
      <c r="M3" s="232"/>
      <c r="N3" s="10" t="s">
        <v>1270</v>
      </c>
      <c r="O3" s="10" t="s">
        <v>1110</v>
      </c>
      <c r="P3" s="307" t="s">
        <v>1274</v>
      </c>
      <c r="Q3" s="307" t="s">
        <v>1273</v>
      </c>
      <c r="R3" s="173"/>
      <c r="T3" s="229"/>
      <c r="U3" s="642" t="s">
        <v>1788</v>
      </c>
      <c r="V3" s="642"/>
      <c r="W3" s="642"/>
      <c r="X3" s="642" t="s">
        <v>1778</v>
      </c>
      <c r="Y3" s="642"/>
      <c r="Z3" s="642"/>
      <c r="AA3" s="642" t="s">
        <v>1786</v>
      </c>
      <c r="AB3" s="642"/>
      <c r="AC3" s="642"/>
      <c r="AD3" s="642"/>
      <c r="AE3" s="642"/>
      <c r="AF3" s="643"/>
      <c r="AH3" s="229" t="s">
        <v>1709</v>
      </c>
      <c r="AI3" s="208"/>
      <c r="AJ3" s="208"/>
      <c r="AK3" s="208"/>
      <c r="AL3" s="208"/>
      <c r="AM3" s="208"/>
      <c r="AN3" s="170"/>
    </row>
    <row r="4" spans="1:40">
      <c r="A4" s="232"/>
      <c r="B4" s="269">
        <v>47</v>
      </c>
      <c r="C4" s="265" t="s">
        <v>1189</v>
      </c>
      <c r="D4" s="266">
        <v>28.1</v>
      </c>
      <c r="E4" s="267">
        <v>2.11</v>
      </c>
      <c r="F4" s="267">
        <v>23.66</v>
      </c>
      <c r="G4" s="10"/>
      <c r="H4" s="275">
        <f t="shared" ref="H4:H15" si="0">100*(E4/D4)</f>
        <v>7.5088967971530236</v>
      </c>
      <c r="I4" s="275">
        <f t="shared" ref="I4:I15" si="1">100*(F4/D4)</f>
        <v>84.19928825622776</v>
      </c>
      <c r="J4" s="275">
        <f t="shared" ref="J4:J15" si="2">F4/E4</f>
        <v>11.213270142180095</v>
      </c>
      <c r="K4" s="173"/>
      <c r="M4" s="232"/>
      <c r="N4" s="293">
        <v>112</v>
      </c>
      <c r="O4" s="294" t="s">
        <v>1189</v>
      </c>
      <c r="P4" s="295">
        <v>32.799999999999997</v>
      </c>
      <c r="Q4" s="235">
        <v>58.6</v>
      </c>
      <c r="R4" s="173"/>
      <c r="T4" s="232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73"/>
      <c r="AH4" s="232"/>
      <c r="AI4" s="10" t="s">
        <v>1281</v>
      </c>
      <c r="AJ4" s="10"/>
      <c r="AK4" s="10"/>
      <c r="AL4" s="10"/>
      <c r="AM4" s="10"/>
      <c r="AN4" s="173"/>
    </row>
    <row r="5" spans="1:40">
      <c r="A5" s="232"/>
      <c r="B5" s="269">
        <v>97</v>
      </c>
      <c r="C5" s="265" t="s">
        <v>1189</v>
      </c>
      <c r="D5" s="266">
        <v>29.3</v>
      </c>
      <c r="E5" s="267">
        <v>2.88</v>
      </c>
      <c r="F5" s="267">
        <v>24.2</v>
      </c>
      <c r="G5" s="10"/>
      <c r="H5" s="275">
        <f t="shared" si="0"/>
        <v>9.8293515358361763</v>
      </c>
      <c r="I5" s="275">
        <f t="shared" si="1"/>
        <v>82.593856655290097</v>
      </c>
      <c r="J5" s="275">
        <f t="shared" si="2"/>
        <v>8.4027777777777786</v>
      </c>
      <c r="K5" s="173"/>
      <c r="M5" s="232"/>
      <c r="N5" s="296">
        <v>119</v>
      </c>
      <c r="O5" s="285" t="s">
        <v>1189</v>
      </c>
      <c r="P5" s="286">
        <v>29.4</v>
      </c>
      <c r="Q5" s="236">
        <v>49.2</v>
      </c>
      <c r="R5" s="173"/>
      <c r="T5" s="232" t="s">
        <v>1787</v>
      </c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73"/>
      <c r="AH5" s="232"/>
      <c r="AI5" s="198" t="s">
        <v>1113</v>
      </c>
      <c r="AJ5" s="308" t="s">
        <v>1276</v>
      </c>
      <c r="AK5" s="308" t="s">
        <v>1277</v>
      </c>
      <c r="AL5" s="308" t="s">
        <v>1278</v>
      </c>
      <c r="AM5" s="308" t="s">
        <v>1279</v>
      </c>
      <c r="AN5" s="173"/>
    </row>
    <row r="6" spans="1:40">
      <c r="A6" s="232"/>
      <c r="B6" s="269">
        <v>112</v>
      </c>
      <c r="C6" s="265" t="s">
        <v>1189</v>
      </c>
      <c r="D6" s="266">
        <v>32</v>
      </c>
      <c r="E6" s="267">
        <v>1.74</v>
      </c>
      <c r="F6" s="267">
        <v>27.5</v>
      </c>
      <c r="G6" s="10"/>
      <c r="H6" s="275">
        <f t="shared" si="0"/>
        <v>5.4375</v>
      </c>
      <c r="I6" s="275">
        <f t="shared" si="1"/>
        <v>85.9375</v>
      </c>
      <c r="J6" s="275">
        <f t="shared" si="2"/>
        <v>15.804597701149426</v>
      </c>
      <c r="K6" s="173"/>
      <c r="M6" s="232"/>
      <c r="N6" s="296">
        <v>131</v>
      </c>
      <c r="O6" s="285" t="s">
        <v>1189</v>
      </c>
      <c r="P6" s="286">
        <v>28.6</v>
      </c>
      <c r="Q6" s="236">
        <v>46.9</v>
      </c>
      <c r="R6" s="173"/>
      <c r="T6" s="232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73"/>
      <c r="AH6" s="232"/>
      <c r="AI6" s="198">
        <v>1</v>
      </c>
      <c r="AJ6" s="134">
        <v>83.102098197480572</v>
      </c>
      <c r="AK6" s="134">
        <v>228.85615056818915</v>
      </c>
      <c r="AL6" s="134">
        <v>476.55336906088621</v>
      </c>
      <c r="AM6" s="134">
        <v>486.02189133721544</v>
      </c>
      <c r="AN6" s="173"/>
    </row>
    <row r="7" spans="1:40">
      <c r="A7" s="232"/>
      <c r="B7" s="269">
        <v>113</v>
      </c>
      <c r="C7" s="265" t="s">
        <v>1189</v>
      </c>
      <c r="D7" s="266">
        <v>33.6</v>
      </c>
      <c r="E7" s="267">
        <v>2.11</v>
      </c>
      <c r="F7" s="267">
        <v>28.3</v>
      </c>
      <c r="G7" s="10"/>
      <c r="H7" s="275">
        <f t="shared" si="0"/>
        <v>6.2797619047619051</v>
      </c>
      <c r="I7" s="275">
        <f t="shared" si="1"/>
        <v>84.226190476190482</v>
      </c>
      <c r="J7" s="275">
        <f t="shared" si="2"/>
        <v>13.412322274881518</v>
      </c>
      <c r="K7" s="173"/>
      <c r="M7" s="232"/>
      <c r="N7" s="296">
        <v>141</v>
      </c>
      <c r="O7" s="285" t="s">
        <v>1189</v>
      </c>
      <c r="P7" s="286">
        <v>27</v>
      </c>
      <c r="Q7" s="236">
        <v>46.9</v>
      </c>
      <c r="R7" s="173"/>
      <c r="T7" s="232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73"/>
      <c r="AH7" s="232"/>
      <c r="AI7" s="198">
        <v>2</v>
      </c>
      <c r="AJ7" s="134">
        <v>48.973691705055018</v>
      </c>
      <c r="AK7" s="134">
        <v>138.39200491511249</v>
      </c>
      <c r="AL7" s="134">
        <v>179.00748926063287</v>
      </c>
      <c r="AM7" s="134">
        <v>398.09247682858893</v>
      </c>
      <c r="AN7" s="173"/>
    </row>
    <row r="8" spans="1:40">
      <c r="A8" s="232"/>
      <c r="B8" s="269">
        <v>119</v>
      </c>
      <c r="C8" s="265" t="s">
        <v>1189</v>
      </c>
      <c r="D8" s="266">
        <v>29.5</v>
      </c>
      <c r="E8" s="267">
        <v>1.51</v>
      </c>
      <c r="F8" s="267">
        <v>25.64</v>
      </c>
      <c r="G8" s="10"/>
      <c r="H8" s="275">
        <f t="shared" si="0"/>
        <v>5.1186440677966099</v>
      </c>
      <c r="I8" s="275">
        <f t="shared" si="1"/>
        <v>86.915254237288138</v>
      </c>
      <c r="J8" s="275">
        <f t="shared" si="2"/>
        <v>16.980132450331126</v>
      </c>
      <c r="K8" s="173"/>
      <c r="M8" s="232"/>
      <c r="N8" s="296">
        <v>113</v>
      </c>
      <c r="O8" s="285" t="s">
        <v>1189</v>
      </c>
      <c r="P8" s="286">
        <v>32</v>
      </c>
      <c r="Q8" s="236">
        <v>56.7</v>
      </c>
      <c r="R8" s="173"/>
      <c r="T8" s="232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73"/>
      <c r="AH8" s="232"/>
      <c r="AI8" s="198">
        <v>3</v>
      </c>
      <c r="AJ8" s="134">
        <v>112.21600607099205</v>
      </c>
      <c r="AK8" s="134">
        <v>493.40123266778085</v>
      </c>
      <c r="AL8" s="134">
        <v>288.47583429035228</v>
      </c>
      <c r="AM8" s="134">
        <v>296.77691283359076</v>
      </c>
      <c r="AN8" s="173"/>
    </row>
    <row r="9" spans="1:40">
      <c r="A9" s="232"/>
      <c r="B9" s="269">
        <v>120</v>
      </c>
      <c r="C9" s="265" t="s">
        <v>1189</v>
      </c>
      <c r="D9" s="266">
        <v>31.2</v>
      </c>
      <c r="E9" s="267">
        <v>1.39</v>
      </c>
      <c r="F9" s="267">
        <v>27.47</v>
      </c>
      <c r="G9" s="10"/>
      <c r="H9" s="275">
        <f t="shared" si="0"/>
        <v>4.4551282051282053</v>
      </c>
      <c r="I9" s="275">
        <f t="shared" si="1"/>
        <v>88.044871794871796</v>
      </c>
      <c r="J9" s="275">
        <f t="shared" si="2"/>
        <v>19.762589928057555</v>
      </c>
      <c r="K9" s="173"/>
      <c r="M9" s="232"/>
      <c r="N9" s="296">
        <v>120</v>
      </c>
      <c r="O9" s="285" t="s">
        <v>1189</v>
      </c>
      <c r="P9" s="286">
        <v>30.4</v>
      </c>
      <c r="Q9" s="236">
        <v>44.3</v>
      </c>
      <c r="R9" s="173"/>
      <c r="T9" s="232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73"/>
      <c r="AH9" s="232"/>
      <c r="AI9" s="198">
        <v>4</v>
      </c>
      <c r="AJ9" s="134">
        <v>160.82982599110693</v>
      </c>
      <c r="AK9" s="134">
        <v>157.70063706945311</v>
      </c>
      <c r="AL9" s="134">
        <v>131.86929894631044</v>
      </c>
      <c r="AM9" s="134">
        <v>201.44121951350181</v>
      </c>
      <c r="AN9" s="173"/>
    </row>
    <row r="10" spans="1:40">
      <c r="A10" s="232"/>
      <c r="B10" s="269">
        <v>131</v>
      </c>
      <c r="C10" s="265" t="s">
        <v>1189</v>
      </c>
      <c r="D10" s="266">
        <v>28.8</v>
      </c>
      <c r="E10" s="267">
        <v>1.21</v>
      </c>
      <c r="F10" s="267">
        <v>25.5</v>
      </c>
      <c r="G10" s="10"/>
      <c r="H10" s="275">
        <f t="shared" si="0"/>
        <v>4.2013888888888884</v>
      </c>
      <c r="I10" s="275">
        <f t="shared" si="1"/>
        <v>88.541666666666657</v>
      </c>
      <c r="J10" s="275">
        <f t="shared" si="2"/>
        <v>21.074380165289256</v>
      </c>
      <c r="K10" s="173"/>
      <c r="M10" s="232"/>
      <c r="N10" s="296">
        <v>135</v>
      </c>
      <c r="O10" s="285" t="s">
        <v>1189</v>
      </c>
      <c r="P10" s="286">
        <v>27.7</v>
      </c>
      <c r="Q10" s="236">
        <v>49.1</v>
      </c>
      <c r="R10" s="173"/>
      <c r="T10" s="232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73"/>
      <c r="AH10" s="232"/>
      <c r="AI10" s="198">
        <v>5</v>
      </c>
      <c r="AJ10" s="134">
        <v>94.878378035365486</v>
      </c>
      <c r="AK10" s="134">
        <v>107.45207702891153</v>
      </c>
      <c r="AL10" s="134">
        <v>124.20540516599723</v>
      </c>
      <c r="AM10" s="134">
        <v>157.64480888319622</v>
      </c>
      <c r="AN10" s="173"/>
    </row>
    <row r="11" spans="1:40">
      <c r="A11" s="232"/>
      <c r="B11" s="269">
        <v>135</v>
      </c>
      <c r="C11" s="265" t="s">
        <v>1189</v>
      </c>
      <c r="D11" s="266">
        <v>26.7</v>
      </c>
      <c r="E11" s="267">
        <v>1.1599999999999999</v>
      </c>
      <c r="F11" s="267">
        <v>23.39</v>
      </c>
      <c r="G11" s="10"/>
      <c r="H11" s="275">
        <f t="shared" si="0"/>
        <v>4.3445692883895131</v>
      </c>
      <c r="I11" s="275">
        <f t="shared" si="1"/>
        <v>87.602996254681656</v>
      </c>
      <c r="J11" s="275">
        <f t="shared" si="2"/>
        <v>20.163793103448278</v>
      </c>
      <c r="K11" s="173"/>
      <c r="M11" s="232"/>
      <c r="N11" s="296">
        <v>143</v>
      </c>
      <c r="O11" s="285" t="s">
        <v>1189</v>
      </c>
      <c r="P11" s="286">
        <v>27.1</v>
      </c>
      <c r="Q11" s="236">
        <v>48</v>
      </c>
      <c r="R11" s="173"/>
      <c r="T11" s="232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73"/>
      <c r="AH11" s="232"/>
      <c r="AI11" s="198">
        <v>6</v>
      </c>
      <c r="AJ11" s="134">
        <v>19.317616079236739</v>
      </c>
      <c r="AK11" s="134">
        <v>286.97852459042139</v>
      </c>
      <c r="AL11" s="134"/>
      <c r="AM11" s="134"/>
      <c r="AN11" s="173"/>
    </row>
    <row r="12" spans="1:40">
      <c r="A12" s="232"/>
      <c r="B12" s="269">
        <v>141</v>
      </c>
      <c r="C12" s="265" t="s">
        <v>1189</v>
      </c>
      <c r="D12" s="266">
        <v>26.7</v>
      </c>
      <c r="E12" s="267">
        <v>1.87</v>
      </c>
      <c r="F12" s="267">
        <v>22.75</v>
      </c>
      <c r="G12" s="10"/>
      <c r="H12" s="275">
        <f t="shared" si="0"/>
        <v>7.0037453183520597</v>
      </c>
      <c r="I12" s="275">
        <f t="shared" si="1"/>
        <v>85.205992509363298</v>
      </c>
      <c r="J12" s="275">
        <f t="shared" si="2"/>
        <v>12.165775401069517</v>
      </c>
      <c r="K12" s="173"/>
      <c r="M12" s="232"/>
      <c r="N12" s="65" t="s">
        <v>1034</v>
      </c>
      <c r="O12" s="285" t="s">
        <v>1189</v>
      </c>
      <c r="P12" s="287">
        <v>28.5</v>
      </c>
      <c r="Q12" s="297">
        <v>46.2</v>
      </c>
      <c r="R12" s="173"/>
      <c r="T12" s="232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73"/>
      <c r="AH12" s="232"/>
      <c r="AI12" s="198">
        <v>7</v>
      </c>
      <c r="AJ12" s="134">
        <v>71.395036901015629</v>
      </c>
      <c r="AK12" s="134">
        <v>625.32638379562206</v>
      </c>
      <c r="AL12" s="134"/>
      <c r="AM12" s="134"/>
      <c r="AN12" s="173"/>
    </row>
    <row r="13" spans="1:40">
      <c r="A13" s="232"/>
      <c r="B13" s="269">
        <v>143</v>
      </c>
      <c r="C13" s="265" t="s">
        <v>1189</v>
      </c>
      <c r="D13" s="266">
        <v>26.4</v>
      </c>
      <c r="E13" s="267">
        <v>1.95</v>
      </c>
      <c r="F13" s="267">
        <v>22.57</v>
      </c>
      <c r="G13" s="10"/>
      <c r="H13" s="275">
        <f t="shared" si="0"/>
        <v>7.3863636363636367</v>
      </c>
      <c r="I13" s="275">
        <f t="shared" si="1"/>
        <v>85.492424242424249</v>
      </c>
      <c r="J13" s="275">
        <f t="shared" si="2"/>
        <v>11.574358974358974</v>
      </c>
      <c r="K13" s="173"/>
      <c r="M13" s="232"/>
      <c r="N13" s="65" t="s">
        <v>1036</v>
      </c>
      <c r="O13" s="285" t="s">
        <v>1189</v>
      </c>
      <c r="P13" s="287">
        <v>28.3</v>
      </c>
      <c r="Q13" s="297">
        <v>48.2</v>
      </c>
      <c r="R13" s="173"/>
      <c r="T13" s="232" t="s">
        <v>1789</v>
      </c>
      <c r="U13" s="10"/>
      <c r="V13" s="10"/>
      <c r="W13" s="10"/>
      <c r="X13" s="10"/>
      <c r="Y13" s="10"/>
      <c r="Z13" s="10"/>
      <c r="AA13" s="10"/>
      <c r="AB13" s="10"/>
      <c r="AC13" s="10"/>
      <c r="AD13" s="10" t="s">
        <v>1790</v>
      </c>
      <c r="AE13" s="10"/>
      <c r="AF13" s="173"/>
      <c r="AH13" s="232"/>
      <c r="AI13" s="198">
        <v>8</v>
      </c>
      <c r="AJ13" s="134">
        <v>209.28734701974761</v>
      </c>
      <c r="AK13" s="134">
        <v>161.08238578960282</v>
      </c>
      <c r="AL13" s="134"/>
      <c r="AM13" s="134"/>
      <c r="AN13" s="173"/>
    </row>
    <row r="14" spans="1:40">
      <c r="A14" s="232"/>
      <c r="B14" s="270">
        <v>128</v>
      </c>
      <c r="C14" s="265" t="s">
        <v>1189</v>
      </c>
      <c r="D14" s="266">
        <v>32.700000000000003</v>
      </c>
      <c r="E14" s="267">
        <v>1.64</v>
      </c>
      <c r="F14" s="267">
        <v>28.93</v>
      </c>
      <c r="G14" s="10"/>
      <c r="H14" s="275">
        <f t="shared" si="0"/>
        <v>5.0152905198776754</v>
      </c>
      <c r="I14" s="275">
        <f t="shared" si="1"/>
        <v>88.470948012232412</v>
      </c>
      <c r="J14" s="275">
        <f t="shared" si="2"/>
        <v>17.640243902439025</v>
      </c>
      <c r="K14" s="173"/>
      <c r="M14" s="232"/>
      <c r="N14" s="65" t="s">
        <v>1037</v>
      </c>
      <c r="O14" s="285" t="s">
        <v>1189</v>
      </c>
      <c r="P14" s="287">
        <v>25.4</v>
      </c>
      <c r="Q14" s="297">
        <v>41.4</v>
      </c>
      <c r="R14" s="173"/>
      <c r="T14" s="232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73"/>
      <c r="AH14" s="232"/>
      <c r="AI14" s="198">
        <v>9</v>
      </c>
      <c r="AJ14" s="134">
        <v>87.14529823714156</v>
      </c>
      <c r="AK14" s="134">
        <v>195.61307592422915</v>
      </c>
      <c r="AL14" s="134"/>
      <c r="AM14" s="134"/>
      <c r="AN14" s="173"/>
    </row>
    <row r="15" spans="1:40">
      <c r="A15" s="232"/>
      <c r="B15" s="270">
        <v>129</v>
      </c>
      <c r="C15" s="265" t="s">
        <v>1189</v>
      </c>
      <c r="D15" s="266">
        <v>31.4</v>
      </c>
      <c r="E15" s="267">
        <v>2.82</v>
      </c>
      <c r="F15" s="267">
        <v>26.35</v>
      </c>
      <c r="G15" s="276"/>
      <c r="H15" s="275">
        <f t="shared" si="0"/>
        <v>8.9808917197452232</v>
      </c>
      <c r="I15" s="275">
        <f t="shared" si="1"/>
        <v>83.917197452229303</v>
      </c>
      <c r="J15" s="275">
        <f t="shared" si="2"/>
        <v>9.3439716312056742</v>
      </c>
      <c r="K15" s="173"/>
      <c r="M15" s="232"/>
      <c r="N15" s="68" t="s">
        <v>1038</v>
      </c>
      <c r="O15" s="285" t="s">
        <v>1189</v>
      </c>
      <c r="P15" s="288">
        <v>26.1</v>
      </c>
      <c r="Q15" s="297">
        <v>43.3</v>
      </c>
      <c r="R15" s="173"/>
      <c r="T15" s="232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73"/>
      <c r="AH15" s="232"/>
      <c r="AI15" s="198">
        <v>10</v>
      </c>
      <c r="AJ15" s="134">
        <v>112.85470176285844</v>
      </c>
      <c r="AK15" s="134">
        <v>199.90808763555012</v>
      </c>
      <c r="AL15" s="134"/>
      <c r="AM15" s="134"/>
      <c r="AN15" s="173"/>
    </row>
    <row r="16" spans="1:40">
      <c r="A16" s="232"/>
      <c r="B16" s="272"/>
      <c r="C16" s="267" t="s">
        <v>1025</v>
      </c>
      <c r="D16" s="10">
        <f>AVERAGE(D4:D15)</f>
        <v>29.699999999999992</v>
      </c>
      <c r="E16" s="10">
        <f>AVERAGE(E4:E15)</f>
        <v>1.8658333333333335</v>
      </c>
      <c r="F16" s="10">
        <f>AVERAGE(F4:F15)</f>
        <v>25.521666666666672</v>
      </c>
      <c r="G16" s="267" t="s">
        <v>1025</v>
      </c>
      <c r="H16" s="277">
        <f t="shared" ref="H16:J16" si="3">AVERAGE(H4:H15)</f>
        <v>6.2967943235244093</v>
      </c>
      <c r="I16" s="277">
        <f t="shared" si="3"/>
        <v>85.929015546455489</v>
      </c>
      <c r="J16" s="277">
        <f t="shared" si="3"/>
        <v>14.794851121015684</v>
      </c>
      <c r="K16" s="173"/>
      <c r="M16" s="232"/>
      <c r="N16" s="68" t="s">
        <v>1040</v>
      </c>
      <c r="O16" s="285" t="s">
        <v>1189</v>
      </c>
      <c r="P16" s="288">
        <v>30</v>
      </c>
      <c r="Q16" s="297">
        <v>49.3</v>
      </c>
      <c r="R16" s="173"/>
      <c r="T16" s="232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73"/>
      <c r="AH16" s="232"/>
      <c r="AI16" s="198"/>
      <c r="AJ16" s="134"/>
      <c r="AK16" s="134"/>
      <c r="AL16" s="134"/>
      <c r="AM16" s="134"/>
      <c r="AN16" s="173"/>
    </row>
    <row r="17" spans="1:40">
      <c r="A17" s="232"/>
      <c r="B17" s="272"/>
      <c r="C17" s="267" t="s">
        <v>1026</v>
      </c>
      <c r="D17" s="10">
        <f>STDEV(D4:D15)/12^0.5</f>
        <v>0.71297498787358138</v>
      </c>
      <c r="E17" s="10">
        <f>STDEV(E4:E15)/12^0.5</f>
        <v>0.16080978003074095</v>
      </c>
      <c r="F17" s="10">
        <f>STDEV(F4:F15)/12^0.5</f>
        <v>0.63899404053432607</v>
      </c>
      <c r="G17" s="267" t="s">
        <v>1026</v>
      </c>
      <c r="H17" s="277">
        <f t="shared" ref="H17:J17" si="4">STDEV(H4:H15)/12^0.5</f>
        <v>0.53796812011493333</v>
      </c>
      <c r="I17" s="277">
        <f t="shared" si="4"/>
        <v>0.5728372053383024</v>
      </c>
      <c r="J17" s="277">
        <f t="shared" si="4"/>
        <v>1.2595729211646269</v>
      </c>
      <c r="K17" s="173"/>
      <c r="M17" s="232"/>
      <c r="N17" s="68" t="s">
        <v>1041</v>
      </c>
      <c r="O17" s="285" t="s">
        <v>1189</v>
      </c>
      <c r="P17" s="288">
        <v>27.2</v>
      </c>
      <c r="Q17" s="297">
        <v>51.9</v>
      </c>
      <c r="R17" s="173"/>
      <c r="T17" s="232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73"/>
      <c r="AH17" s="232"/>
      <c r="AI17" s="198"/>
      <c r="AJ17" s="134"/>
      <c r="AK17" s="134"/>
      <c r="AL17" s="134"/>
      <c r="AM17" s="134"/>
      <c r="AN17" s="173"/>
    </row>
    <row r="18" spans="1:40">
      <c r="A18" s="232"/>
      <c r="B18" s="272"/>
      <c r="C18" s="10"/>
      <c r="D18" s="10"/>
      <c r="E18" s="10"/>
      <c r="F18" s="10"/>
      <c r="G18" s="10"/>
      <c r="H18" s="277"/>
      <c r="I18" s="277"/>
      <c r="J18" s="277"/>
      <c r="K18" s="173"/>
      <c r="M18" s="232"/>
      <c r="N18" s="70" t="s">
        <v>1042</v>
      </c>
      <c r="O18" s="285" t="s">
        <v>1189</v>
      </c>
      <c r="P18" s="289">
        <v>25.2</v>
      </c>
      <c r="Q18" s="297">
        <v>51.2</v>
      </c>
      <c r="R18" s="173"/>
      <c r="T18" s="232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73"/>
      <c r="AH18" s="232"/>
      <c r="AI18" s="309" t="s">
        <v>1025</v>
      </c>
      <c r="AJ18" s="134">
        <f>AVERAGE(AJ6:AJ15)</f>
        <v>99.999999999999986</v>
      </c>
      <c r="AK18" s="134">
        <f>AVERAGE(AK6:AK15)</f>
        <v>259.47105599848726</v>
      </c>
      <c r="AL18" s="134">
        <f>AVERAGE(AL6:AL15)</f>
        <v>240.02227934483579</v>
      </c>
      <c r="AM18" s="134">
        <f>AVERAGE(AM6:AM15)</f>
        <v>307.99546187921862</v>
      </c>
      <c r="AN18" s="173"/>
    </row>
    <row r="19" spans="1:40">
      <c r="A19" s="232"/>
      <c r="B19" s="272"/>
      <c r="C19" s="10"/>
      <c r="D19" s="10"/>
      <c r="E19" s="10"/>
      <c r="F19" s="10"/>
      <c r="G19" s="10"/>
      <c r="H19" s="277"/>
      <c r="I19" s="277"/>
      <c r="J19" s="277"/>
      <c r="K19" s="173"/>
      <c r="M19" s="232"/>
      <c r="N19" s="70" t="s">
        <v>1044</v>
      </c>
      <c r="O19" s="285" t="s">
        <v>1189</v>
      </c>
      <c r="P19" s="289">
        <v>31.1</v>
      </c>
      <c r="Q19" s="297">
        <v>47.6</v>
      </c>
      <c r="R19" s="173"/>
      <c r="T19" s="232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73"/>
      <c r="AH19" s="232"/>
      <c r="AI19" s="10" t="s">
        <v>1026</v>
      </c>
      <c r="AJ19" s="10">
        <f>STDEV(AJ6:AJ15)/10^0.5</f>
        <v>17.116286815646408</v>
      </c>
      <c r="AK19" s="10">
        <f>STDEV(AK6:AK15)/10^0.5</f>
        <v>53.302118541277217</v>
      </c>
      <c r="AL19" s="10">
        <f>STDEV(AL6:AL10)/5^0.5</f>
        <v>66.00307701606819</v>
      </c>
      <c r="AM19" s="10">
        <f>STDEV(AM6:AM10)/5^0.5</f>
        <v>60.784810172238558</v>
      </c>
      <c r="AN19" s="173"/>
    </row>
    <row r="20" spans="1:40" ht="46.5">
      <c r="A20" s="232"/>
      <c r="B20" s="278" t="s">
        <v>1261</v>
      </c>
      <c r="C20" s="273" t="s">
        <v>1262</v>
      </c>
      <c r="D20" s="274" t="s">
        <v>1263</v>
      </c>
      <c r="E20" s="10" t="s">
        <v>1264</v>
      </c>
      <c r="F20" s="10" t="s">
        <v>1265</v>
      </c>
      <c r="G20" s="10"/>
      <c r="H20" s="277" t="s">
        <v>1266</v>
      </c>
      <c r="I20" s="277" t="s">
        <v>1267</v>
      </c>
      <c r="J20" s="277" t="s">
        <v>1268</v>
      </c>
      <c r="K20" s="173"/>
      <c r="M20" s="232"/>
      <c r="N20" s="70" t="s">
        <v>1045</v>
      </c>
      <c r="O20" s="285" t="s">
        <v>1189</v>
      </c>
      <c r="P20" s="289">
        <v>27.1</v>
      </c>
      <c r="Q20" s="297">
        <v>44.2</v>
      </c>
      <c r="R20" s="173"/>
      <c r="T20" s="232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73"/>
      <c r="AH20" s="232"/>
      <c r="AI20" s="10"/>
      <c r="AJ20" s="10"/>
      <c r="AK20" s="10"/>
      <c r="AL20" s="10"/>
      <c r="AM20" s="10"/>
      <c r="AN20" s="173"/>
    </row>
    <row r="21" spans="1:40" ht="16" thickBot="1">
      <c r="A21" s="232"/>
      <c r="B21" s="279">
        <v>45</v>
      </c>
      <c r="C21" s="280" t="s">
        <v>1188</v>
      </c>
      <c r="D21" s="281">
        <v>28.9</v>
      </c>
      <c r="E21" s="282">
        <v>1.6</v>
      </c>
      <c r="F21" s="282">
        <v>25.37</v>
      </c>
      <c r="G21" s="10"/>
      <c r="H21" s="283">
        <f t="shared" ref="H21:H31" si="5">100*(E21/D21)</f>
        <v>5.5363321799307963</v>
      </c>
      <c r="I21" s="283">
        <f t="shared" ref="I21:I31" si="6">100*(F21/D21)</f>
        <v>87.78546712802769</v>
      </c>
      <c r="J21" s="283">
        <f t="shared" ref="J21:J31" si="7">F21/E21</f>
        <v>15.856249999999999</v>
      </c>
      <c r="K21" s="173"/>
      <c r="M21" s="232"/>
      <c r="N21" s="72" t="s">
        <v>1046</v>
      </c>
      <c r="O21" s="285" t="s">
        <v>1189</v>
      </c>
      <c r="P21" s="290">
        <v>26</v>
      </c>
      <c r="Q21" s="297">
        <v>35.1</v>
      </c>
      <c r="R21" s="173"/>
      <c r="T21" s="232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73"/>
      <c r="AH21" s="233"/>
      <c r="AI21" s="213"/>
      <c r="AJ21" s="213"/>
      <c r="AK21" s="213"/>
      <c r="AL21" s="213"/>
      <c r="AM21" s="213"/>
      <c r="AN21" s="214"/>
    </row>
    <row r="22" spans="1:40">
      <c r="A22" s="232"/>
      <c r="B22" s="279">
        <v>111</v>
      </c>
      <c r="C22" s="280" t="s">
        <v>1188</v>
      </c>
      <c r="D22" s="281">
        <v>29.1</v>
      </c>
      <c r="E22" s="282">
        <v>2.16</v>
      </c>
      <c r="F22" s="282">
        <v>24.89</v>
      </c>
      <c r="G22" s="10"/>
      <c r="H22" s="283">
        <f t="shared" si="5"/>
        <v>7.4226804123711343</v>
      </c>
      <c r="I22" s="283">
        <f t="shared" si="6"/>
        <v>85.532646048109967</v>
      </c>
      <c r="J22" s="283">
        <f t="shared" si="7"/>
        <v>11.523148148148147</v>
      </c>
      <c r="K22" s="173"/>
      <c r="M22" s="232"/>
      <c r="N22" s="72" t="s">
        <v>1048</v>
      </c>
      <c r="O22" s="285" t="s">
        <v>1189</v>
      </c>
      <c r="P22" s="290">
        <v>26.6</v>
      </c>
      <c r="Q22" s="297">
        <v>47</v>
      </c>
      <c r="R22" s="173"/>
      <c r="T22" s="232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73"/>
    </row>
    <row r="23" spans="1:40" ht="16" thickBot="1">
      <c r="A23" s="232"/>
      <c r="B23" s="279">
        <v>118</v>
      </c>
      <c r="C23" s="280" t="s">
        <v>1188</v>
      </c>
      <c r="D23" s="281">
        <v>33.6</v>
      </c>
      <c r="E23" s="282">
        <v>1.33</v>
      </c>
      <c r="F23" s="282">
        <v>29.96</v>
      </c>
      <c r="G23" s="10"/>
      <c r="H23" s="283">
        <f t="shared" si="5"/>
        <v>3.958333333333333</v>
      </c>
      <c r="I23" s="283">
        <f t="shared" si="6"/>
        <v>89.166666666666657</v>
      </c>
      <c r="J23" s="283">
        <f t="shared" si="7"/>
        <v>22.526315789473685</v>
      </c>
      <c r="K23" s="173"/>
      <c r="M23" s="232"/>
      <c r="N23" s="72" t="s">
        <v>1049</v>
      </c>
      <c r="O23" s="285" t="s">
        <v>1189</v>
      </c>
      <c r="P23" s="290">
        <v>26.9</v>
      </c>
      <c r="Q23" s="297">
        <v>49</v>
      </c>
      <c r="R23" s="173"/>
      <c r="T23" s="233"/>
      <c r="U23" s="213"/>
      <c r="V23" s="213"/>
      <c r="W23" s="213"/>
      <c r="X23" s="213"/>
      <c r="Y23" s="213"/>
      <c r="Z23" s="213"/>
      <c r="AA23" s="213"/>
      <c r="AB23" s="213"/>
      <c r="AC23" s="213"/>
      <c r="AD23" s="213"/>
      <c r="AE23" s="213"/>
      <c r="AF23" s="214"/>
    </row>
    <row r="24" spans="1:40">
      <c r="A24" s="232"/>
      <c r="B24" s="279">
        <v>121</v>
      </c>
      <c r="C24" s="280" t="s">
        <v>1188</v>
      </c>
      <c r="D24" s="281">
        <v>28.9</v>
      </c>
      <c r="E24" s="282">
        <v>1.0900000000000001</v>
      </c>
      <c r="F24" s="282">
        <v>25.51</v>
      </c>
      <c r="G24" s="10"/>
      <c r="H24" s="283">
        <f t="shared" si="5"/>
        <v>3.7716262975778547</v>
      </c>
      <c r="I24" s="283">
        <f t="shared" si="6"/>
        <v>88.269896193771629</v>
      </c>
      <c r="J24" s="283">
        <f t="shared" si="7"/>
        <v>23.403669724770641</v>
      </c>
      <c r="K24" s="173"/>
      <c r="M24" s="232"/>
      <c r="N24" s="74" t="s">
        <v>1050</v>
      </c>
      <c r="O24" s="285" t="s">
        <v>1189</v>
      </c>
      <c r="P24" s="291">
        <v>25.5</v>
      </c>
      <c r="Q24" s="297">
        <v>41.9</v>
      </c>
      <c r="R24" s="173"/>
    </row>
    <row r="25" spans="1:40">
      <c r="A25" s="232"/>
      <c r="B25" s="279">
        <v>122</v>
      </c>
      <c r="C25" s="280" t="s">
        <v>1188</v>
      </c>
      <c r="D25" s="281">
        <v>29.2</v>
      </c>
      <c r="E25" s="282">
        <v>0.81</v>
      </c>
      <c r="F25" s="282">
        <v>26.14</v>
      </c>
      <c r="G25" s="10"/>
      <c r="H25" s="283">
        <f t="shared" si="5"/>
        <v>2.7739726027397262</v>
      </c>
      <c r="I25" s="283">
        <f t="shared" si="6"/>
        <v>89.520547945205493</v>
      </c>
      <c r="J25" s="283">
        <f t="shared" si="7"/>
        <v>32.271604938271601</v>
      </c>
      <c r="K25" s="173"/>
      <c r="M25" s="232"/>
      <c r="N25" s="74" t="s">
        <v>1052</v>
      </c>
      <c r="O25" s="285" t="s">
        <v>1189</v>
      </c>
      <c r="P25" s="291">
        <v>27.4</v>
      </c>
      <c r="Q25" s="297">
        <v>47.1</v>
      </c>
      <c r="R25" s="173"/>
    </row>
    <row r="26" spans="1:40">
      <c r="A26" s="232"/>
      <c r="B26" s="279">
        <v>132</v>
      </c>
      <c r="C26" s="280" t="s">
        <v>1188</v>
      </c>
      <c r="D26" s="281">
        <v>28</v>
      </c>
      <c r="E26" s="282">
        <v>1.18</v>
      </c>
      <c r="F26" s="282">
        <v>24.6</v>
      </c>
      <c r="G26" s="10"/>
      <c r="H26" s="283">
        <f t="shared" si="5"/>
        <v>4.2142857142857144</v>
      </c>
      <c r="I26" s="283">
        <f t="shared" si="6"/>
        <v>87.857142857142861</v>
      </c>
      <c r="J26" s="283">
        <f t="shared" si="7"/>
        <v>20.847457627118647</v>
      </c>
      <c r="K26" s="173"/>
      <c r="M26" s="232"/>
      <c r="N26" s="74" t="s">
        <v>1053</v>
      </c>
      <c r="O26" s="285" t="s">
        <v>1189</v>
      </c>
      <c r="P26" s="291">
        <v>25.3</v>
      </c>
      <c r="Q26" s="297">
        <v>41.1</v>
      </c>
      <c r="R26" s="173"/>
    </row>
    <row r="27" spans="1:40">
      <c r="A27" s="232"/>
      <c r="B27" s="279">
        <v>133</v>
      </c>
      <c r="C27" s="280" t="s">
        <v>1188</v>
      </c>
      <c r="D27" s="281">
        <v>29.2</v>
      </c>
      <c r="E27" s="282">
        <v>0.89</v>
      </c>
      <c r="F27" s="282">
        <v>25.96</v>
      </c>
      <c r="G27" s="10"/>
      <c r="H27" s="283">
        <f t="shared" si="5"/>
        <v>3.047945205479452</v>
      </c>
      <c r="I27" s="283">
        <f t="shared" si="6"/>
        <v>88.904109589041099</v>
      </c>
      <c r="J27" s="283">
        <f t="shared" si="7"/>
        <v>29.168539325842698</v>
      </c>
      <c r="K27" s="173"/>
      <c r="M27" s="232"/>
      <c r="N27" s="76" t="s">
        <v>1054</v>
      </c>
      <c r="O27" s="285" t="s">
        <v>1189</v>
      </c>
      <c r="P27" s="292">
        <v>28.8</v>
      </c>
      <c r="Q27" s="297">
        <v>51</v>
      </c>
      <c r="R27" s="173"/>
    </row>
    <row r="28" spans="1:40">
      <c r="A28" s="232"/>
      <c r="B28" s="279">
        <v>134</v>
      </c>
      <c r="C28" s="280" t="s">
        <v>1188</v>
      </c>
      <c r="D28" s="281">
        <v>29.6</v>
      </c>
      <c r="E28" s="282">
        <v>0.94</v>
      </c>
      <c r="F28" s="282">
        <v>26.35</v>
      </c>
      <c r="G28" s="10"/>
      <c r="H28" s="283">
        <f t="shared" si="5"/>
        <v>3.175675675675675</v>
      </c>
      <c r="I28" s="283">
        <f t="shared" si="6"/>
        <v>89.020270270270274</v>
      </c>
      <c r="J28" s="283">
        <f t="shared" si="7"/>
        <v>28.031914893617024</v>
      </c>
      <c r="K28" s="173"/>
      <c r="M28" s="232"/>
      <c r="N28" s="76" t="s">
        <v>1056</v>
      </c>
      <c r="O28" s="285" t="s">
        <v>1189</v>
      </c>
      <c r="P28" s="292">
        <v>27.7</v>
      </c>
      <c r="Q28" s="297">
        <v>48.8</v>
      </c>
      <c r="R28" s="173"/>
    </row>
    <row r="29" spans="1:40">
      <c r="A29" s="232"/>
      <c r="B29" s="279">
        <v>136</v>
      </c>
      <c r="C29" s="280" t="s">
        <v>1188</v>
      </c>
      <c r="D29" s="281">
        <v>31.2</v>
      </c>
      <c r="E29" s="282">
        <v>0.9</v>
      </c>
      <c r="F29" s="282">
        <v>27.93</v>
      </c>
      <c r="G29" s="10"/>
      <c r="H29" s="283">
        <f t="shared" si="5"/>
        <v>2.8846153846153846</v>
      </c>
      <c r="I29" s="283">
        <f t="shared" si="6"/>
        <v>89.519230769230774</v>
      </c>
      <c r="J29" s="283">
        <f t="shared" si="7"/>
        <v>31.033333333333331</v>
      </c>
      <c r="K29" s="173"/>
      <c r="M29" s="232"/>
      <c r="N29" s="76" t="s">
        <v>1057</v>
      </c>
      <c r="O29" s="285" t="s">
        <v>1189</v>
      </c>
      <c r="P29" s="292">
        <v>30.5</v>
      </c>
      <c r="Q29" s="297">
        <v>54</v>
      </c>
      <c r="R29" s="173"/>
    </row>
    <row r="30" spans="1:40">
      <c r="A30" s="232"/>
      <c r="B30" s="279">
        <v>140</v>
      </c>
      <c r="C30" s="280" t="s">
        <v>1188</v>
      </c>
      <c r="D30" s="281">
        <v>28</v>
      </c>
      <c r="E30" s="282">
        <v>1.52</v>
      </c>
      <c r="F30" s="282">
        <v>24.63</v>
      </c>
      <c r="G30" s="10"/>
      <c r="H30" s="283">
        <f t="shared" si="5"/>
        <v>5.4285714285714288</v>
      </c>
      <c r="I30" s="283">
        <f t="shared" si="6"/>
        <v>87.964285714285708</v>
      </c>
      <c r="J30" s="283">
        <f t="shared" si="7"/>
        <v>16.203947368421051</v>
      </c>
      <c r="K30" s="173"/>
      <c r="M30" s="232"/>
      <c r="N30" s="65" t="s">
        <v>1034</v>
      </c>
      <c r="O30" s="285" t="s">
        <v>1189</v>
      </c>
      <c r="P30" s="287">
        <v>28.5</v>
      </c>
      <c r="Q30" s="297">
        <v>50.3</v>
      </c>
      <c r="R30" s="173"/>
    </row>
    <row r="31" spans="1:40">
      <c r="A31" s="232"/>
      <c r="B31" s="279">
        <v>142</v>
      </c>
      <c r="C31" s="280" t="s">
        <v>1188</v>
      </c>
      <c r="D31" s="281">
        <v>27.2</v>
      </c>
      <c r="E31" s="282">
        <v>1.45</v>
      </c>
      <c r="F31" s="282">
        <v>23.76</v>
      </c>
      <c r="G31" s="10"/>
      <c r="H31" s="283">
        <f t="shared" si="5"/>
        <v>5.3308823529411766</v>
      </c>
      <c r="I31" s="283">
        <f t="shared" si="6"/>
        <v>87.352941176470594</v>
      </c>
      <c r="J31" s="283">
        <f t="shared" si="7"/>
        <v>16.386206896551727</v>
      </c>
      <c r="K31" s="173"/>
      <c r="M31" s="232"/>
      <c r="N31" s="65" t="s">
        <v>1036</v>
      </c>
      <c r="O31" s="285" t="s">
        <v>1189</v>
      </c>
      <c r="P31" s="287">
        <v>28.3</v>
      </c>
      <c r="Q31" s="297">
        <v>51.3</v>
      </c>
      <c r="R31" s="173"/>
    </row>
    <row r="32" spans="1:40">
      <c r="A32" s="232"/>
      <c r="B32" s="272"/>
      <c r="C32" s="282" t="s">
        <v>1025</v>
      </c>
      <c r="D32" s="10">
        <f>AVERAGE(D21:D31)</f>
        <v>29.354545454545452</v>
      </c>
      <c r="E32" s="10">
        <f>AVERAGE(E21:E31)</f>
        <v>1.2609090909090908</v>
      </c>
      <c r="F32" s="10">
        <f>AVERAGE(F21:F31)</f>
        <v>25.918181818181822</v>
      </c>
      <c r="G32" s="282" t="s">
        <v>1025</v>
      </c>
      <c r="H32" s="277">
        <f>AVERAGE(H21:H31)</f>
        <v>4.3222655079565158</v>
      </c>
      <c r="I32" s="277">
        <f>AVERAGE(I21:I31)</f>
        <v>88.263018578020265</v>
      </c>
      <c r="J32" s="277">
        <f>AVERAGE(J21:J31)</f>
        <v>22.477489822322596</v>
      </c>
      <c r="K32" s="173"/>
      <c r="M32" s="232"/>
      <c r="N32" s="65" t="s">
        <v>1037</v>
      </c>
      <c r="O32" s="285" t="s">
        <v>1189</v>
      </c>
      <c r="P32" s="287">
        <v>25.4</v>
      </c>
      <c r="Q32" s="297">
        <v>29.2</v>
      </c>
      <c r="R32" s="173"/>
    </row>
    <row r="33" spans="1:18">
      <c r="A33" s="232"/>
      <c r="B33" s="272"/>
      <c r="C33" s="282" t="s">
        <v>1026</v>
      </c>
      <c r="D33" s="10">
        <f>STDEV(D21:D31)/11^0.5</f>
        <v>0.52507378466158738</v>
      </c>
      <c r="E33" s="10">
        <f>STDEV(E21:E31)/11^0.5</f>
        <v>0.1221359491822315</v>
      </c>
      <c r="F33" s="10">
        <f>STDEV(F21:F31)/11^0.5</f>
        <v>0.52397227230909871</v>
      </c>
      <c r="G33" s="282" t="s">
        <v>1026</v>
      </c>
      <c r="H33" s="277">
        <f>STDEV(H21:H31)/11^0.5</f>
        <v>0.43877588264859096</v>
      </c>
      <c r="I33" s="277">
        <f>STDEV(I21:I31)/11^0.5</f>
        <v>0.35324098134510845</v>
      </c>
      <c r="J33" s="277">
        <f>STDEV(J21:J31)/11^0.5</f>
        <v>2.1074879692672308</v>
      </c>
      <c r="K33" s="173"/>
      <c r="M33" s="232"/>
      <c r="N33" s="68" t="s">
        <v>1038</v>
      </c>
      <c r="O33" s="285" t="s">
        <v>1189</v>
      </c>
      <c r="P33" s="288">
        <v>26.1</v>
      </c>
      <c r="Q33" s="297">
        <v>49.7</v>
      </c>
      <c r="R33" s="173"/>
    </row>
    <row r="34" spans="1:18" ht="16" thickBot="1">
      <c r="A34" s="233"/>
      <c r="B34" s="284"/>
      <c r="C34" s="213"/>
      <c r="D34" s="213"/>
      <c r="E34" s="213"/>
      <c r="F34" s="213"/>
      <c r="G34" s="213"/>
      <c r="H34" s="213"/>
      <c r="I34" s="213"/>
      <c r="J34" s="213"/>
      <c r="K34" s="214"/>
      <c r="M34" s="232"/>
      <c r="N34" s="68" t="s">
        <v>1040</v>
      </c>
      <c r="O34" s="285" t="s">
        <v>1189</v>
      </c>
      <c r="P34" s="288">
        <v>30</v>
      </c>
      <c r="Q34" s="297">
        <v>53.6</v>
      </c>
      <c r="R34" s="173"/>
    </row>
    <row r="35" spans="1:18">
      <c r="M35" s="232"/>
      <c r="N35" s="68" t="s">
        <v>1041</v>
      </c>
      <c r="O35" s="285" t="s">
        <v>1189</v>
      </c>
      <c r="P35" s="288">
        <v>27.2</v>
      </c>
      <c r="Q35" s="297">
        <v>54.3</v>
      </c>
      <c r="R35" s="173"/>
    </row>
    <row r="36" spans="1:18">
      <c r="M36" s="232"/>
      <c r="N36" s="70" t="s">
        <v>1042</v>
      </c>
      <c r="O36" s="285" t="s">
        <v>1189</v>
      </c>
      <c r="P36" s="289">
        <v>25.2</v>
      </c>
      <c r="Q36" s="297">
        <v>37.299999999999997</v>
      </c>
      <c r="R36" s="173"/>
    </row>
    <row r="37" spans="1:18">
      <c r="M37" s="232"/>
      <c r="N37" s="70" t="s">
        <v>1044</v>
      </c>
      <c r="O37" s="285" t="s">
        <v>1189</v>
      </c>
      <c r="P37" s="289">
        <v>31.1</v>
      </c>
      <c r="Q37" s="297">
        <v>48.7</v>
      </c>
      <c r="R37" s="173"/>
    </row>
    <row r="38" spans="1:18">
      <c r="M38" s="232"/>
      <c r="N38" s="70" t="s">
        <v>1045</v>
      </c>
      <c r="O38" s="285" t="s">
        <v>1189</v>
      </c>
      <c r="P38" s="289">
        <v>27.1</v>
      </c>
      <c r="Q38" s="297">
        <v>49.1</v>
      </c>
      <c r="R38" s="173"/>
    </row>
    <row r="39" spans="1:18">
      <c r="M39" s="232"/>
      <c r="N39" s="72" t="s">
        <v>1046</v>
      </c>
      <c r="O39" s="285" t="s">
        <v>1189</v>
      </c>
      <c r="P39" s="290">
        <v>26</v>
      </c>
      <c r="Q39" s="297">
        <v>45.1</v>
      </c>
      <c r="R39" s="173"/>
    </row>
    <row r="40" spans="1:18">
      <c r="M40" s="232"/>
      <c r="N40" s="72" t="s">
        <v>1048</v>
      </c>
      <c r="O40" s="285" t="s">
        <v>1189</v>
      </c>
      <c r="P40" s="290">
        <v>26.6</v>
      </c>
      <c r="Q40" s="297">
        <v>48.9</v>
      </c>
      <c r="R40" s="173"/>
    </row>
    <row r="41" spans="1:18">
      <c r="M41" s="232"/>
      <c r="N41" s="72" t="s">
        <v>1049</v>
      </c>
      <c r="O41" s="285" t="s">
        <v>1189</v>
      </c>
      <c r="P41" s="290">
        <v>26.9</v>
      </c>
      <c r="Q41" s="297">
        <v>43.2</v>
      </c>
      <c r="R41" s="173"/>
    </row>
    <row r="42" spans="1:18">
      <c r="M42" s="232"/>
      <c r="N42" s="74" t="s">
        <v>1050</v>
      </c>
      <c r="O42" s="285" t="s">
        <v>1189</v>
      </c>
      <c r="P42" s="291">
        <v>25.5</v>
      </c>
      <c r="Q42" s="297">
        <v>41.4</v>
      </c>
      <c r="R42" s="173"/>
    </row>
    <row r="43" spans="1:18">
      <c r="M43" s="232"/>
      <c r="N43" s="74" t="s">
        <v>1052</v>
      </c>
      <c r="O43" s="285" t="s">
        <v>1189</v>
      </c>
      <c r="P43" s="291">
        <v>27.4</v>
      </c>
      <c r="Q43" s="297">
        <v>52.6</v>
      </c>
      <c r="R43" s="173"/>
    </row>
    <row r="44" spans="1:18">
      <c r="M44" s="232"/>
      <c r="N44" s="74" t="s">
        <v>1053</v>
      </c>
      <c r="O44" s="285" t="s">
        <v>1189</v>
      </c>
      <c r="P44" s="291">
        <v>25.3</v>
      </c>
      <c r="Q44" s="297">
        <v>43.2</v>
      </c>
      <c r="R44" s="173"/>
    </row>
    <row r="45" spans="1:18">
      <c r="M45" s="232"/>
      <c r="N45" s="76" t="s">
        <v>1054</v>
      </c>
      <c r="O45" s="285" t="s">
        <v>1189</v>
      </c>
      <c r="P45" s="292">
        <v>28.8</v>
      </c>
      <c r="Q45" s="297">
        <v>46.5</v>
      </c>
      <c r="R45" s="173"/>
    </row>
    <row r="46" spans="1:18">
      <c r="M46" s="232"/>
      <c r="N46" s="76" t="s">
        <v>1056</v>
      </c>
      <c r="O46" s="285" t="s">
        <v>1189</v>
      </c>
      <c r="P46" s="292">
        <v>27.7</v>
      </c>
      <c r="Q46" s="297">
        <v>48</v>
      </c>
      <c r="R46" s="173"/>
    </row>
    <row r="47" spans="1:18">
      <c r="M47" s="232"/>
      <c r="N47" s="298" t="s">
        <v>1057</v>
      </c>
      <c r="O47" s="299" t="s">
        <v>1189</v>
      </c>
      <c r="P47" s="300">
        <v>30.5</v>
      </c>
      <c r="Q47" s="301">
        <v>49.2</v>
      </c>
      <c r="R47" s="173"/>
    </row>
    <row r="48" spans="1:18">
      <c r="M48" s="232"/>
      <c r="N48" s="10"/>
      <c r="O48" s="10"/>
      <c r="P48" s="10"/>
      <c r="Q48" s="10"/>
      <c r="R48" s="173"/>
    </row>
    <row r="49" spans="13:18">
      <c r="M49" s="232"/>
      <c r="N49" s="10"/>
      <c r="O49" s="10"/>
      <c r="P49" s="10"/>
      <c r="Q49" s="10"/>
      <c r="R49" s="173"/>
    </row>
    <row r="50" spans="13:18">
      <c r="M50" s="232"/>
      <c r="N50" s="10"/>
      <c r="O50" s="10"/>
      <c r="P50" s="10"/>
      <c r="Q50" s="10"/>
      <c r="R50" s="173"/>
    </row>
    <row r="51" spans="13:18">
      <c r="M51" s="232"/>
      <c r="N51" s="10" t="s">
        <v>1270</v>
      </c>
      <c r="O51" s="10" t="s">
        <v>1110</v>
      </c>
      <c r="P51" s="307" t="s">
        <v>1271</v>
      </c>
      <c r="Q51" s="307" t="s">
        <v>1272</v>
      </c>
      <c r="R51" s="173"/>
    </row>
    <row r="52" spans="13:18">
      <c r="M52" s="232"/>
      <c r="N52" s="303">
        <v>111</v>
      </c>
      <c r="O52" s="304" t="s">
        <v>1188</v>
      </c>
      <c r="P52" s="295">
        <v>29.3</v>
      </c>
      <c r="Q52" s="235">
        <v>65.5</v>
      </c>
      <c r="R52" s="173"/>
    </row>
    <row r="53" spans="13:18">
      <c r="M53" s="232"/>
      <c r="N53" s="305">
        <v>132</v>
      </c>
      <c r="O53" s="302" t="s">
        <v>1188</v>
      </c>
      <c r="P53" s="286">
        <v>28.4</v>
      </c>
      <c r="Q53" s="236">
        <v>57.9</v>
      </c>
      <c r="R53" s="173"/>
    </row>
    <row r="54" spans="13:18">
      <c r="M54" s="232"/>
      <c r="N54" s="305">
        <v>134</v>
      </c>
      <c r="O54" s="302" t="s">
        <v>1188</v>
      </c>
      <c r="P54" s="286">
        <v>30.2</v>
      </c>
      <c r="Q54" s="236">
        <v>58.1</v>
      </c>
      <c r="R54" s="173"/>
    </row>
    <row r="55" spans="13:18">
      <c r="M55" s="232"/>
      <c r="N55" s="305">
        <v>140</v>
      </c>
      <c r="O55" s="302" t="s">
        <v>1188</v>
      </c>
      <c r="P55" s="286">
        <v>29.2</v>
      </c>
      <c r="Q55" s="236">
        <v>58.6</v>
      </c>
      <c r="R55" s="173"/>
    </row>
    <row r="56" spans="13:18">
      <c r="M56" s="232"/>
      <c r="N56" s="305">
        <v>118</v>
      </c>
      <c r="O56" s="302" t="s">
        <v>1188</v>
      </c>
      <c r="P56" s="286">
        <v>31.7</v>
      </c>
      <c r="Q56" s="236">
        <v>63.4</v>
      </c>
      <c r="R56" s="173"/>
    </row>
    <row r="57" spans="13:18">
      <c r="M57" s="232"/>
      <c r="N57" s="305">
        <v>133</v>
      </c>
      <c r="O57" s="302" t="s">
        <v>1188</v>
      </c>
      <c r="P57" s="286">
        <v>28</v>
      </c>
      <c r="Q57" s="236">
        <v>54.1</v>
      </c>
      <c r="R57" s="173"/>
    </row>
    <row r="58" spans="13:18">
      <c r="M58" s="232"/>
      <c r="N58" s="305">
        <v>136</v>
      </c>
      <c r="O58" s="302" t="s">
        <v>1188</v>
      </c>
      <c r="P58" s="286">
        <v>30.8</v>
      </c>
      <c r="Q58" s="236">
        <v>63.9</v>
      </c>
      <c r="R58" s="173"/>
    </row>
    <row r="59" spans="13:18">
      <c r="M59" s="232"/>
      <c r="N59" s="305">
        <v>142</v>
      </c>
      <c r="O59" s="302" t="s">
        <v>1188</v>
      </c>
      <c r="P59" s="286">
        <v>27.7</v>
      </c>
      <c r="Q59" s="236">
        <v>56.4</v>
      </c>
      <c r="R59" s="173"/>
    </row>
    <row r="60" spans="13:18">
      <c r="M60" s="232"/>
      <c r="N60" s="65" t="s">
        <v>1058</v>
      </c>
      <c r="O60" s="302" t="s">
        <v>1188</v>
      </c>
      <c r="P60" s="287">
        <v>27.7</v>
      </c>
      <c r="Q60" s="297">
        <v>56.8</v>
      </c>
      <c r="R60" s="173"/>
    </row>
    <row r="61" spans="13:18">
      <c r="M61" s="232"/>
      <c r="N61" s="65" t="s">
        <v>1059</v>
      </c>
      <c r="O61" s="302" t="s">
        <v>1188</v>
      </c>
      <c r="P61" s="287">
        <v>27.7</v>
      </c>
      <c r="Q61" s="297">
        <v>52.4</v>
      </c>
      <c r="R61" s="173"/>
    </row>
    <row r="62" spans="13:18">
      <c r="M62" s="232"/>
      <c r="N62" s="65" t="s">
        <v>1060</v>
      </c>
      <c r="O62" s="302" t="s">
        <v>1188</v>
      </c>
      <c r="P62" s="287">
        <v>27.7</v>
      </c>
      <c r="Q62" s="297">
        <v>43.5</v>
      </c>
      <c r="R62" s="173"/>
    </row>
    <row r="63" spans="13:18">
      <c r="M63" s="232"/>
      <c r="N63" s="65" t="s">
        <v>1061</v>
      </c>
      <c r="O63" s="302" t="s">
        <v>1188</v>
      </c>
      <c r="P63" s="287">
        <v>27.8</v>
      </c>
      <c r="Q63" s="297">
        <v>50</v>
      </c>
      <c r="R63" s="173"/>
    </row>
    <row r="64" spans="13:18">
      <c r="M64" s="232"/>
      <c r="N64" s="68" t="s">
        <v>1062</v>
      </c>
      <c r="O64" s="302" t="s">
        <v>1188</v>
      </c>
      <c r="P64" s="288">
        <v>25.2</v>
      </c>
      <c r="Q64" s="297">
        <v>46.5</v>
      </c>
      <c r="R64" s="173"/>
    </row>
    <row r="65" spans="13:18">
      <c r="M65" s="232"/>
      <c r="N65" s="68" t="s">
        <v>1063</v>
      </c>
      <c r="O65" s="302" t="s">
        <v>1188</v>
      </c>
      <c r="P65" s="288">
        <v>27.2</v>
      </c>
      <c r="Q65" s="297">
        <v>49.5</v>
      </c>
      <c r="R65" s="173"/>
    </row>
    <row r="66" spans="13:18">
      <c r="M66" s="232"/>
      <c r="N66" s="68" t="s">
        <v>1064</v>
      </c>
      <c r="O66" s="302" t="s">
        <v>1188</v>
      </c>
      <c r="P66" s="288">
        <v>27</v>
      </c>
      <c r="Q66" s="297">
        <v>57.8</v>
      </c>
      <c r="R66" s="173"/>
    </row>
    <row r="67" spans="13:18">
      <c r="M67" s="232"/>
      <c r="N67" s="70" t="s">
        <v>1065</v>
      </c>
      <c r="O67" s="302" t="s">
        <v>1188</v>
      </c>
      <c r="P67" s="289">
        <v>28.1</v>
      </c>
      <c r="Q67" s="297">
        <v>43</v>
      </c>
      <c r="R67" s="173"/>
    </row>
    <row r="68" spans="13:18">
      <c r="M68" s="232"/>
      <c r="N68" s="70" t="s">
        <v>1066</v>
      </c>
      <c r="O68" s="302" t="s">
        <v>1188</v>
      </c>
      <c r="P68" s="289">
        <v>27.5</v>
      </c>
      <c r="Q68" s="297">
        <v>54.4</v>
      </c>
      <c r="R68" s="173"/>
    </row>
    <row r="69" spans="13:18">
      <c r="M69" s="232"/>
      <c r="N69" s="70" t="s">
        <v>1067</v>
      </c>
      <c r="O69" s="302" t="s">
        <v>1188</v>
      </c>
      <c r="P69" s="289">
        <v>32.299999999999997</v>
      </c>
      <c r="Q69" s="297">
        <v>64.3</v>
      </c>
      <c r="R69" s="173"/>
    </row>
    <row r="70" spans="13:18">
      <c r="M70" s="232"/>
      <c r="N70" s="72" t="s">
        <v>1068</v>
      </c>
      <c r="O70" s="302" t="s">
        <v>1188</v>
      </c>
      <c r="P70" s="290">
        <v>25.8</v>
      </c>
      <c r="Q70" s="297">
        <v>46.6</v>
      </c>
      <c r="R70" s="173"/>
    </row>
    <row r="71" spans="13:18">
      <c r="M71" s="232"/>
      <c r="N71" s="72" t="s">
        <v>1069</v>
      </c>
      <c r="O71" s="302" t="s">
        <v>1188</v>
      </c>
      <c r="P71" s="290">
        <v>24.5</v>
      </c>
      <c r="Q71" s="297">
        <v>51</v>
      </c>
      <c r="R71" s="173"/>
    </row>
    <row r="72" spans="13:18">
      <c r="M72" s="232"/>
      <c r="N72" s="72" t="s">
        <v>1070</v>
      </c>
      <c r="O72" s="302" t="s">
        <v>1188</v>
      </c>
      <c r="P72" s="290">
        <v>27.8</v>
      </c>
      <c r="Q72" s="297">
        <v>53</v>
      </c>
      <c r="R72" s="173"/>
    </row>
    <row r="73" spans="13:18">
      <c r="M73" s="232"/>
      <c r="N73" s="74" t="s">
        <v>1072</v>
      </c>
      <c r="O73" s="302" t="s">
        <v>1188</v>
      </c>
      <c r="P73" s="291">
        <v>27.5</v>
      </c>
      <c r="Q73" s="297">
        <v>59.4</v>
      </c>
      <c r="R73" s="173"/>
    </row>
    <row r="74" spans="13:18">
      <c r="M74" s="232"/>
      <c r="N74" s="74" t="s">
        <v>1073</v>
      </c>
      <c r="O74" s="302" t="s">
        <v>1188</v>
      </c>
      <c r="P74" s="291">
        <v>26.6</v>
      </c>
      <c r="Q74" s="297">
        <v>53.4</v>
      </c>
      <c r="R74" s="173"/>
    </row>
    <row r="75" spans="13:18">
      <c r="M75" s="232"/>
      <c r="N75" s="76" t="s">
        <v>1074</v>
      </c>
      <c r="O75" s="302" t="s">
        <v>1188</v>
      </c>
      <c r="P75" s="292">
        <v>25.9</v>
      </c>
      <c r="Q75" s="297">
        <v>45.5</v>
      </c>
      <c r="R75" s="173"/>
    </row>
    <row r="76" spans="13:18">
      <c r="M76" s="232"/>
      <c r="N76" s="76" t="s">
        <v>1075</v>
      </c>
      <c r="O76" s="302" t="s">
        <v>1188</v>
      </c>
      <c r="P76" s="292">
        <v>27.1</v>
      </c>
      <c r="Q76" s="297">
        <v>55.2</v>
      </c>
      <c r="R76" s="173"/>
    </row>
    <row r="77" spans="13:18">
      <c r="M77" s="232"/>
      <c r="N77" s="76" t="s">
        <v>1076</v>
      </c>
      <c r="O77" s="302" t="s">
        <v>1188</v>
      </c>
      <c r="P77" s="292">
        <v>24.3</v>
      </c>
      <c r="Q77" s="297">
        <v>50.3</v>
      </c>
      <c r="R77" s="173"/>
    </row>
    <row r="78" spans="13:18">
      <c r="M78" s="232"/>
      <c r="N78" s="65" t="s">
        <v>1058</v>
      </c>
      <c r="O78" s="302" t="s">
        <v>1188</v>
      </c>
      <c r="P78" s="287">
        <v>27.7</v>
      </c>
      <c r="Q78" s="297">
        <v>49.5</v>
      </c>
      <c r="R78" s="173"/>
    </row>
    <row r="79" spans="13:18">
      <c r="M79" s="232"/>
      <c r="N79" s="65" t="s">
        <v>1059</v>
      </c>
      <c r="O79" s="302" t="s">
        <v>1188</v>
      </c>
      <c r="P79" s="287">
        <v>27.7</v>
      </c>
      <c r="Q79" s="297">
        <v>53.6</v>
      </c>
      <c r="R79" s="173"/>
    </row>
    <row r="80" spans="13:18">
      <c r="M80" s="232"/>
      <c r="N80" s="65" t="s">
        <v>1061</v>
      </c>
      <c r="O80" s="302" t="s">
        <v>1188</v>
      </c>
      <c r="P80" s="287">
        <v>27.8</v>
      </c>
      <c r="Q80" s="297">
        <v>59.5</v>
      </c>
      <c r="R80" s="173"/>
    </row>
    <row r="81" spans="13:18">
      <c r="M81" s="232"/>
      <c r="N81" s="68" t="s">
        <v>1062</v>
      </c>
      <c r="O81" s="302" t="s">
        <v>1188</v>
      </c>
      <c r="P81" s="288">
        <v>25.2</v>
      </c>
      <c r="Q81" s="297">
        <v>51.8</v>
      </c>
      <c r="R81" s="173"/>
    </row>
    <row r="82" spans="13:18">
      <c r="M82" s="232"/>
      <c r="N82" s="68" t="s">
        <v>1063</v>
      </c>
      <c r="O82" s="302" t="s">
        <v>1188</v>
      </c>
      <c r="P82" s="288">
        <v>27.2</v>
      </c>
      <c r="Q82" s="297">
        <v>44.2</v>
      </c>
      <c r="R82" s="173"/>
    </row>
    <row r="83" spans="13:18">
      <c r="M83" s="232"/>
      <c r="N83" s="68" t="s">
        <v>1064</v>
      </c>
      <c r="O83" s="302" t="s">
        <v>1188</v>
      </c>
      <c r="P83" s="288">
        <v>27</v>
      </c>
      <c r="Q83" s="297">
        <v>54.1</v>
      </c>
      <c r="R83" s="173"/>
    </row>
    <row r="84" spans="13:18">
      <c r="M84" s="232"/>
      <c r="N84" s="70" t="s">
        <v>1065</v>
      </c>
      <c r="O84" s="302" t="s">
        <v>1188</v>
      </c>
      <c r="P84" s="289">
        <v>28.1</v>
      </c>
      <c r="Q84" s="297">
        <v>60.7</v>
      </c>
      <c r="R84" s="173"/>
    </row>
    <row r="85" spans="13:18">
      <c r="M85" s="232"/>
      <c r="N85" s="70" t="s">
        <v>1066</v>
      </c>
      <c r="O85" s="302" t="s">
        <v>1188</v>
      </c>
      <c r="P85" s="289">
        <v>27.5</v>
      </c>
      <c r="Q85" s="297">
        <v>51.5</v>
      </c>
      <c r="R85" s="173"/>
    </row>
    <row r="86" spans="13:18">
      <c r="M86" s="232"/>
      <c r="N86" s="70" t="s">
        <v>1067</v>
      </c>
      <c r="O86" s="302" t="s">
        <v>1188</v>
      </c>
      <c r="P86" s="289">
        <v>32.299999999999997</v>
      </c>
      <c r="Q86" s="297">
        <v>63.8</v>
      </c>
      <c r="R86" s="173"/>
    </row>
    <row r="87" spans="13:18">
      <c r="M87" s="232"/>
      <c r="N87" s="72" t="s">
        <v>1068</v>
      </c>
      <c r="O87" s="302" t="s">
        <v>1188</v>
      </c>
      <c r="P87" s="290">
        <v>25.8</v>
      </c>
      <c r="Q87" s="297">
        <v>49.2</v>
      </c>
      <c r="R87" s="173"/>
    </row>
    <row r="88" spans="13:18">
      <c r="M88" s="232"/>
      <c r="N88" s="72" t="s">
        <v>1069</v>
      </c>
      <c r="O88" s="302" t="s">
        <v>1188</v>
      </c>
      <c r="P88" s="290">
        <v>24.5</v>
      </c>
      <c r="Q88" s="297">
        <v>53.3</v>
      </c>
      <c r="R88" s="173"/>
    </row>
    <row r="89" spans="13:18">
      <c r="M89" s="232"/>
      <c r="N89" s="72" t="s">
        <v>1070</v>
      </c>
      <c r="O89" s="302" t="s">
        <v>1188</v>
      </c>
      <c r="P89" s="290">
        <v>27.8</v>
      </c>
      <c r="Q89" s="297">
        <v>55.4</v>
      </c>
      <c r="R89" s="173"/>
    </row>
    <row r="90" spans="13:18">
      <c r="M90" s="232"/>
      <c r="N90" s="74" t="s">
        <v>1071</v>
      </c>
      <c r="O90" s="302" t="s">
        <v>1188</v>
      </c>
      <c r="P90" s="291">
        <v>29.8</v>
      </c>
      <c r="Q90" s="297">
        <v>58.2</v>
      </c>
      <c r="R90" s="173"/>
    </row>
    <row r="91" spans="13:18">
      <c r="M91" s="232"/>
      <c r="N91" s="74" t="s">
        <v>1072</v>
      </c>
      <c r="O91" s="302" t="s">
        <v>1188</v>
      </c>
      <c r="P91" s="291">
        <v>27.5</v>
      </c>
      <c r="Q91" s="297">
        <v>54.3</v>
      </c>
      <c r="R91" s="173"/>
    </row>
    <row r="92" spans="13:18">
      <c r="M92" s="232"/>
      <c r="N92" s="74" t="s">
        <v>1073</v>
      </c>
      <c r="O92" s="302" t="s">
        <v>1188</v>
      </c>
      <c r="P92" s="291">
        <v>26.6</v>
      </c>
      <c r="Q92" s="297">
        <v>61.1</v>
      </c>
      <c r="R92" s="173"/>
    </row>
    <row r="93" spans="13:18">
      <c r="M93" s="232"/>
      <c r="N93" s="76" t="s">
        <v>1074</v>
      </c>
      <c r="O93" s="302" t="s">
        <v>1188</v>
      </c>
      <c r="P93" s="292">
        <v>25.9</v>
      </c>
      <c r="Q93" s="297">
        <v>45.7</v>
      </c>
      <c r="R93" s="173"/>
    </row>
    <row r="94" spans="13:18">
      <c r="M94" s="232"/>
      <c r="N94" s="76" t="s">
        <v>1075</v>
      </c>
      <c r="O94" s="302" t="s">
        <v>1188</v>
      </c>
      <c r="P94" s="292">
        <v>27.1</v>
      </c>
      <c r="Q94" s="297">
        <v>58.2</v>
      </c>
      <c r="R94" s="173"/>
    </row>
    <row r="95" spans="13:18">
      <c r="M95" s="232"/>
      <c r="N95" s="298" t="s">
        <v>1076</v>
      </c>
      <c r="O95" s="306" t="s">
        <v>1188</v>
      </c>
      <c r="P95" s="300">
        <v>24.3</v>
      </c>
      <c r="Q95" s="301">
        <v>40.299999999999997</v>
      </c>
      <c r="R95" s="173"/>
    </row>
    <row r="96" spans="13:18" ht="16" thickBot="1">
      <c r="M96" s="233"/>
      <c r="N96" s="213"/>
      <c r="O96" s="213"/>
      <c r="P96" s="213"/>
      <c r="Q96" s="213"/>
      <c r="R96" s="214"/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Y671"/>
  <sheetViews>
    <sheetView workbookViewId="0">
      <selection activeCell="N686" sqref="N686"/>
    </sheetView>
  </sheetViews>
  <sheetFormatPr defaultColWidth="11" defaultRowHeight="15.5"/>
  <cols>
    <col min="1" max="1" width="26" customWidth="1"/>
  </cols>
  <sheetData>
    <row r="1" spans="1:25">
      <c r="A1" t="s">
        <v>1286</v>
      </c>
      <c r="B1" s="838" t="s">
        <v>1189</v>
      </c>
      <c r="C1" s="838"/>
      <c r="D1" s="838"/>
      <c r="E1" s="838"/>
      <c r="F1" s="838"/>
      <c r="G1" s="838"/>
      <c r="H1" s="838"/>
      <c r="I1" s="838"/>
      <c r="J1" s="838"/>
      <c r="K1" s="838"/>
      <c r="L1" s="839" t="s">
        <v>1020</v>
      </c>
      <c r="M1" s="839"/>
      <c r="N1" s="839"/>
      <c r="O1" s="839"/>
      <c r="P1" s="839"/>
      <c r="Q1" s="839"/>
      <c r="R1" s="839"/>
      <c r="S1" s="839"/>
      <c r="T1" s="839"/>
      <c r="U1" s="839"/>
    </row>
    <row r="2" spans="1:25">
      <c r="A2" t="s">
        <v>1110</v>
      </c>
      <c r="B2" s="312" t="s">
        <v>1844</v>
      </c>
      <c r="C2" s="312" t="s">
        <v>1845</v>
      </c>
      <c r="D2" s="312" t="s">
        <v>1846</v>
      </c>
      <c r="E2" s="312" t="s">
        <v>1847</v>
      </c>
      <c r="F2" s="312" t="s">
        <v>1848</v>
      </c>
      <c r="G2" s="312" t="s">
        <v>1849</v>
      </c>
      <c r="H2" s="312" t="s">
        <v>1850</v>
      </c>
      <c r="I2" s="312" t="s">
        <v>1851</v>
      </c>
      <c r="J2" s="312" t="s">
        <v>1852</v>
      </c>
      <c r="K2" s="312" t="s">
        <v>1853</v>
      </c>
      <c r="L2" s="313" t="s">
        <v>1854</v>
      </c>
      <c r="M2" s="313" t="s">
        <v>1855</v>
      </c>
      <c r="N2" s="313" t="s">
        <v>1856</v>
      </c>
      <c r="O2" s="313" t="s">
        <v>1857</v>
      </c>
      <c r="P2" s="313" t="s">
        <v>1858</v>
      </c>
      <c r="Q2" s="313" t="s">
        <v>1859</v>
      </c>
      <c r="R2" s="313" t="s">
        <v>1860</v>
      </c>
      <c r="S2" s="313" t="s">
        <v>1861</v>
      </c>
      <c r="T2" s="313" t="s">
        <v>1862</v>
      </c>
      <c r="U2" s="313" t="s">
        <v>1863</v>
      </c>
    </row>
    <row r="3" spans="1:25">
      <c r="A3" s="310" t="s">
        <v>1287</v>
      </c>
      <c r="B3" s="11" t="s">
        <v>1285</v>
      </c>
      <c r="C3" s="11" t="s">
        <v>1285</v>
      </c>
      <c r="D3" s="11" t="s">
        <v>1285</v>
      </c>
      <c r="E3" s="11" t="s">
        <v>1285</v>
      </c>
      <c r="F3" s="11" t="s">
        <v>1285</v>
      </c>
      <c r="G3" s="11" t="s">
        <v>1285</v>
      </c>
      <c r="H3" s="11" t="s">
        <v>1285</v>
      </c>
      <c r="I3" s="11" t="s">
        <v>1285</v>
      </c>
      <c r="J3" s="11" t="s">
        <v>1285</v>
      </c>
      <c r="K3" s="11" t="s">
        <v>1285</v>
      </c>
      <c r="L3" s="3" t="s">
        <v>1285</v>
      </c>
      <c r="M3" s="3" t="s">
        <v>1285</v>
      </c>
      <c r="N3" s="3" t="s">
        <v>1285</v>
      </c>
      <c r="O3" s="3" t="s">
        <v>1285</v>
      </c>
      <c r="P3" s="3" t="s">
        <v>1285</v>
      </c>
      <c r="Q3" s="3" t="s">
        <v>1285</v>
      </c>
      <c r="R3" s="3" t="s">
        <v>1285</v>
      </c>
      <c r="S3" s="3" t="s">
        <v>1285</v>
      </c>
      <c r="T3" s="3" t="s">
        <v>1285</v>
      </c>
      <c r="U3" s="3" t="s">
        <v>1285</v>
      </c>
      <c r="V3" s="311" t="s">
        <v>1876</v>
      </c>
      <c r="W3" s="311" t="s">
        <v>1877</v>
      </c>
      <c r="X3" s="311" t="s">
        <v>1878</v>
      </c>
      <c r="Y3" s="311" t="s">
        <v>1879</v>
      </c>
    </row>
    <row r="4" spans="1:25">
      <c r="A4" s="47">
        <v>0</v>
      </c>
      <c r="B4" s="47">
        <v>0.02</v>
      </c>
      <c r="C4" s="47">
        <v>0.05</v>
      </c>
      <c r="D4" s="47">
        <v>0.04</v>
      </c>
      <c r="E4" s="47">
        <v>0.01</v>
      </c>
      <c r="F4" s="47">
        <v>7.0000000000000007E-2</v>
      </c>
      <c r="G4" s="47">
        <v>7.0000000000000007E-2</v>
      </c>
      <c r="H4" s="47">
        <v>0.02</v>
      </c>
      <c r="I4" s="47">
        <v>0.06</v>
      </c>
      <c r="J4" s="47">
        <v>7.0000000000000007E-2</v>
      </c>
      <c r="K4" s="47">
        <v>0.04</v>
      </c>
      <c r="L4" s="47">
        <v>0.06</v>
      </c>
      <c r="M4" s="47">
        <v>0.04</v>
      </c>
      <c r="N4" s="47">
        <v>0.06</v>
      </c>
      <c r="O4" s="47">
        <v>0.2</v>
      </c>
      <c r="P4" s="47">
        <v>0.06</v>
      </c>
      <c r="Q4" s="47">
        <v>0.08</v>
      </c>
      <c r="R4" s="47">
        <v>0.06</v>
      </c>
      <c r="S4" s="47">
        <v>0</v>
      </c>
      <c r="T4" s="47">
        <v>0.04</v>
      </c>
      <c r="U4" s="47">
        <v>0.06</v>
      </c>
      <c r="V4" s="13">
        <f>AVERAGE(B4:K4)</f>
        <v>4.4999999999999998E-2</v>
      </c>
      <c r="W4">
        <f>AVERAGE(L4:U4)</f>
        <v>6.6000000000000017E-2</v>
      </c>
      <c r="X4">
        <f>STDEV(B4:K4)/10^0.5</f>
        <v>7.1879528842826116E-3</v>
      </c>
      <c r="Y4">
        <f>STDEV(L4:U4)/10^0.5</f>
        <v>1.634353422950835E-2</v>
      </c>
    </row>
    <row r="5" spans="1:25">
      <c r="A5" s="47">
        <v>0.08</v>
      </c>
      <c r="B5" s="47">
        <v>0.02</v>
      </c>
      <c r="C5" s="47">
        <v>0.05</v>
      </c>
      <c r="D5" s="47">
        <v>0.04</v>
      </c>
      <c r="E5" s="47">
        <v>0.01</v>
      </c>
      <c r="F5" s="47">
        <v>7.0000000000000007E-2</v>
      </c>
      <c r="G5" s="47">
        <v>7.0000000000000007E-2</v>
      </c>
      <c r="H5" s="47">
        <v>0.02</v>
      </c>
      <c r="I5" s="47">
        <v>0.06</v>
      </c>
      <c r="J5" s="47">
        <v>7.0000000000000007E-2</v>
      </c>
      <c r="K5" s="47">
        <v>0.04</v>
      </c>
      <c r="L5" s="47">
        <v>0.09</v>
      </c>
      <c r="M5" s="47">
        <v>0.04</v>
      </c>
      <c r="N5" s="47">
        <v>0.06</v>
      </c>
      <c r="O5" s="47">
        <v>0.2</v>
      </c>
      <c r="P5" s="47">
        <v>0.06</v>
      </c>
      <c r="Q5" s="47">
        <v>0.08</v>
      </c>
      <c r="R5" s="47">
        <v>0.06</v>
      </c>
      <c r="S5" s="47">
        <v>0.01</v>
      </c>
      <c r="T5" s="47">
        <v>0.04</v>
      </c>
      <c r="U5" s="47">
        <v>0.06</v>
      </c>
      <c r="V5" s="13">
        <f t="shared" ref="V5:V68" si="0">AVERAGE(B5:K5)</f>
        <v>4.4999999999999998E-2</v>
      </c>
      <c r="W5">
        <f t="shared" ref="W5:W68" si="1">AVERAGE(L5:U5)</f>
        <v>7.0000000000000021E-2</v>
      </c>
      <c r="X5">
        <f t="shared" ref="X5:X68" si="2">STDEV(B5:K5)/10^0.5</f>
        <v>7.1879528842826116E-3</v>
      </c>
      <c r="Y5">
        <f t="shared" ref="Y5:Y68" si="3">STDEV(L5:U5)/10^0.5</f>
        <v>1.6055459438389728E-2</v>
      </c>
    </row>
    <row r="6" spans="1:25">
      <c r="A6" s="47">
        <v>0.17</v>
      </c>
      <c r="B6" s="47">
        <v>0.02</v>
      </c>
      <c r="C6" s="47">
        <v>0.05</v>
      </c>
      <c r="D6" s="47">
        <v>0.04</v>
      </c>
      <c r="E6" s="47">
        <v>0.02</v>
      </c>
      <c r="F6" s="47">
        <v>7.0000000000000007E-2</v>
      </c>
      <c r="G6" s="47">
        <v>7.0000000000000007E-2</v>
      </c>
      <c r="H6" s="47">
        <v>0.02</v>
      </c>
      <c r="I6" s="47">
        <v>0.06</v>
      </c>
      <c r="J6" s="47">
        <v>7.0000000000000007E-2</v>
      </c>
      <c r="K6" s="47">
        <v>0.04</v>
      </c>
      <c r="L6" s="47">
        <v>0.09</v>
      </c>
      <c r="M6" s="47">
        <v>0.04</v>
      </c>
      <c r="N6" s="47">
        <v>0.06</v>
      </c>
      <c r="O6" s="47">
        <v>0.2</v>
      </c>
      <c r="P6" s="47">
        <v>0.06</v>
      </c>
      <c r="Q6" s="47">
        <v>0.08</v>
      </c>
      <c r="R6" s="47">
        <v>0.06</v>
      </c>
      <c r="S6" s="47">
        <v>0.01</v>
      </c>
      <c r="T6" s="47">
        <v>0.05</v>
      </c>
      <c r="U6" s="47">
        <v>0.06</v>
      </c>
      <c r="V6" s="13">
        <f t="shared" si="0"/>
        <v>4.5999999999999999E-2</v>
      </c>
      <c r="W6">
        <f t="shared" si="1"/>
        <v>7.1000000000000021E-2</v>
      </c>
      <c r="X6">
        <f t="shared" si="2"/>
        <v>6.699917080747261E-3</v>
      </c>
      <c r="Y6">
        <f t="shared" si="3"/>
        <v>1.5878007151752738E-2</v>
      </c>
    </row>
    <row r="7" spans="1:25">
      <c r="A7" s="47">
        <v>0.25</v>
      </c>
      <c r="B7" s="47">
        <v>0.02</v>
      </c>
      <c r="C7" s="47">
        <v>0.05</v>
      </c>
      <c r="D7" s="47">
        <v>0.05</v>
      </c>
      <c r="E7" s="47">
        <v>0.02</v>
      </c>
      <c r="F7" s="47">
        <v>7.0000000000000007E-2</v>
      </c>
      <c r="G7" s="47">
        <v>7.0000000000000007E-2</v>
      </c>
      <c r="H7" s="47">
        <v>0.02</v>
      </c>
      <c r="I7" s="47">
        <v>0.06</v>
      </c>
      <c r="J7" s="47">
        <v>7.0000000000000007E-2</v>
      </c>
      <c r="K7" s="47">
        <v>0.05</v>
      </c>
      <c r="L7" s="47">
        <v>0.09</v>
      </c>
      <c r="M7" s="47">
        <v>0.04</v>
      </c>
      <c r="N7" s="47">
        <v>0.06</v>
      </c>
      <c r="O7" s="47">
        <v>0.2</v>
      </c>
      <c r="P7" s="47">
        <v>0.06</v>
      </c>
      <c r="Q7" s="47">
        <v>0.08</v>
      </c>
      <c r="R7" s="47">
        <v>0.06</v>
      </c>
      <c r="S7" s="47">
        <v>0.01</v>
      </c>
      <c r="T7" s="47">
        <v>0.05</v>
      </c>
      <c r="U7" s="47">
        <v>0.06</v>
      </c>
      <c r="V7" s="13">
        <f t="shared" si="0"/>
        <v>4.8000000000000001E-2</v>
      </c>
      <c r="W7">
        <f t="shared" si="1"/>
        <v>7.1000000000000021E-2</v>
      </c>
      <c r="X7">
        <f t="shared" si="2"/>
        <v>6.6332495807107979E-3</v>
      </c>
      <c r="Y7">
        <f t="shared" si="3"/>
        <v>1.5878007151752738E-2</v>
      </c>
    </row>
    <row r="8" spans="1:25">
      <c r="A8" s="47">
        <v>0.33</v>
      </c>
      <c r="B8" s="47">
        <v>0.02</v>
      </c>
      <c r="C8" s="47">
        <v>0.05</v>
      </c>
      <c r="D8" s="47">
        <v>0.05</v>
      </c>
      <c r="E8" s="47">
        <v>0.02</v>
      </c>
      <c r="F8" s="47">
        <v>7.0000000000000007E-2</v>
      </c>
      <c r="G8" s="47">
        <v>7.0000000000000007E-2</v>
      </c>
      <c r="H8" s="47">
        <v>0.02</v>
      </c>
      <c r="I8" s="47">
        <v>0.06</v>
      </c>
      <c r="J8" s="47">
        <v>7.0000000000000007E-2</v>
      </c>
      <c r="K8" s="47">
        <v>0.05</v>
      </c>
      <c r="L8" s="47">
        <v>0.09</v>
      </c>
      <c r="M8" s="47">
        <v>0.04</v>
      </c>
      <c r="N8" s="47">
        <v>0.06</v>
      </c>
      <c r="O8" s="47">
        <v>0.2</v>
      </c>
      <c r="P8" s="47">
        <v>0.06</v>
      </c>
      <c r="Q8" s="47">
        <v>0.08</v>
      </c>
      <c r="R8" s="47">
        <v>0.06</v>
      </c>
      <c r="S8" s="47">
        <v>0.01</v>
      </c>
      <c r="T8" s="47">
        <v>0.05</v>
      </c>
      <c r="U8" s="47">
        <v>0.06</v>
      </c>
      <c r="V8" s="13">
        <f t="shared" si="0"/>
        <v>4.8000000000000001E-2</v>
      </c>
      <c r="W8">
        <f t="shared" si="1"/>
        <v>7.1000000000000021E-2</v>
      </c>
      <c r="X8">
        <f t="shared" si="2"/>
        <v>6.6332495807107979E-3</v>
      </c>
      <c r="Y8">
        <f t="shared" si="3"/>
        <v>1.5878007151752738E-2</v>
      </c>
    </row>
    <row r="9" spans="1:25">
      <c r="A9" s="47">
        <v>0.42</v>
      </c>
      <c r="B9" s="47">
        <v>0.02</v>
      </c>
      <c r="C9" s="47">
        <v>0.05</v>
      </c>
      <c r="D9" s="47">
        <v>0.05</v>
      </c>
      <c r="E9" s="47">
        <v>0.02</v>
      </c>
      <c r="F9" s="47">
        <v>7.0000000000000007E-2</v>
      </c>
      <c r="G9" s="47">
        <v>7.0000000000000007E-2</v>
      </c>
      <c r="H9" s="47">
        <v>0.02</v>
      </c>
      <c r="I9" s="47">
        <v>0.06</v>
      </c>
      <c r="J9" s="47">
        <v>7.0000000000000007E-2</v>
      </c>
      <c r="K9" s="47">
        <v>0.05</v>
      </c>
      <c r="L9" s="47">
        <v>0.09</v>
      </c>
      <c r="M9" s="47">
        <v>0.04</v>
      </c>
      <c r="N9" s="47">
        <v>0.06</v>
      </c>
      <c r="O9" s="47">
        <v>0.2</v>
      </c>
      <c r="P9" s="47">
        <v>0.06</v>
      </c>
      <c r="Q9" s="47">
        <v>0.12</v>
      </c>
      <c r="R9" s="47">
        <v>0.06</v>
      </c>
      <c r="S9" s="47">
        <v>0.01</v>
      </c>
      <c r="T9" s="47">
        <v>0.05</v>
      </c>
      <c r="U9" s="47">
        <v>0.06</v>
      </c>
      <c r="V9" s="13">
        <f t="shared" si="0"/>
        <v>4.8000000000000001E-2</v>
      </c>
      <c r="W9">
        <f t="shared" si="1"/>
        <v>7.5000000000000025E-2</v>
      </c>
      <c r="X9">
        <f t="shared" si="2"/>
        <v>6.6332495807107979E-3</v>
      </c>
      <c r="Y9">
        <f t="shared" si="3"/>
        <v>1.661659144081935E-2</v>
      </c>
    </row>
    <row r="10" spans="1:25">
      <c r="A10" s="47">
        <v>0.5</v>
      </c>
      <c r="B10" s="47">
        <v>0.02</v>
      </c>
      <c r="C10" s="47">
        <v>0.05</v>
      </c>
      <c r="D10" s="47">
        <v>0.19</v>
      </c>
      <c r="E10" s="47">
        <v>0.02</v>
      </c>
      <c r="F10" s="47">
        <v>7.0000000000000007E-2</v>
      </c>
      <c r="G10" s="47">
        <v>7.0000000000000007E-2</v>
      </c>
      <c r="H10" s="47">
        <v>0.02</v>
      </c>
      <c r="I10" s="47">
        <v>0.06</v>
      </c>
      <c r="J10" s="47">
        <v>7.0000000000000007E-2</v>
      </c>
      <c r="K10" s="47">
        <v>0.05</v>
      </c>
      <c r="L10" s="47">
        <v>0.09</v>
      </c>
      <c r="M10" s="47">
        <v>0.04</v>
      </c>
      <c r="N10" s="47">
        <v>0.06</v>
      </c>
      <c r="O10" s="47">
        <v>0.2</v>
      </c>
      <c r="P10" s="47">
        <v>0.06</v>
      </c>
      <c r="Q10" s="47">
        <v>0.12</v>
      </c>
      <c r="R10" s="47">
        <v>0.06</v>
      </c>
      <c r="S10" s="47">
        <v>0.01</v>
      </c>
      <c r="T10" s="47">
        <v>0.05</v>
      </c>
      <c r="U10" s="47">
        <v>0.06</v>
      </c>
      <c r="V10" s="13">
        <f t="shared" si="0"/>
        <v>6.2000000000000013E-2</v>
      </c>
      <c r="W10">
        <f t="shared" si="1"/>
        <v>7.5000000000000025E-2</v>
      </c>
      <c r="X10">
        <f t="shared" si="2"/>
        <v>1.5691469727919752E-2</v>
      </c>
      <c r="Y10">
        <f t="shared" si="3"/>
        <v>1.661659144081935E-2</v>
      </c>
    </row>
    <row r="11" spans="1:25">
      <c r="A11" s="47">
        <v>0.57999999999999996</v>
      </c>
      <c r="B11" s="47">
        <v>0.02</v>
      </c>
      <c r="C11" s="47">
        <v>0.05</v>
      </c>
      <c r="D11" s="47">
        <v>0.19</v>
      </c>
      <c r="E11" s="47">
        <v>0.02</v>
      </c>
      <c r="F11" s="47">
        <v>7.0000000000000007E-2</v>
      </c>
      <c r="G11" s="47">
        <v>7.0000000000000007E-2</v>
      </c>
      <c r="H11" s="47">
        <v>0.02</v>
      </c>
      <c r="I11" s="47">
        <v>0.06</v>
      </c>
      <c r="J11" s="47">
        <v>0.08</v>
      </c>
      <c r="K11" s="47">
        <v>0.05</v>
      </c>
      <c r="L11" s="47">
        <v>0.09</v>
      </c>
      <c r="M11" s="47">
        <v>0.04</v>
      </c>
      <c r="N11" s="47">
        <v>0.06</v>
      </c>
      <c r="O11" s="47">
        <v>0.2</v>
      </c>
      <c r="P11" s="47">
        <v>0.06</v>
      </c>
      <c r="Q11" s="47">
        <v>0.12</v>
      </c>
      <c r="R11" s="47">
        <v>0.06</v>
      </c>
      <c r="S11" s="47">
        <v>0.01</v>
      </c>
      <c r="T11" s="47">
        <v>0.05</v>
      </c>
      <c r="U11" s="47">
        <v>0.06</v>
      </c>
      <c r="V11" s="13">
        <f t="shared" si="0"/>
        <v>6.3E-2</v>
      </c>
      <c r="W11">
        <f t="shared" si="1"/>
        <v>7.5000000000000025E-2</v>
      </c>
      <c r="X11">
        <f t="shared" si="2"/>
        <v>1.5779733838059501E-2</v>
      </c>
      <c r="Y11">
        <f t="shared" si="3"/>
        <v>1.661659144081935E-2</v>
      </c>
    </row>
    <row r="12" spans="1:25">
      <c r="A12" s="47">
        <v>0.67</v>
      </c>
      <c r="B12" s="47">
        <v>0.02</v>
      </c>
      <c r="C12" s="47">
        <v>0.05</v>
      </c>
      <c r="D12" s="47">
        <v>0.19</v>
      </c>
      <c r="E12" s="47">
        <v>0.02</v>
      </c>
      <c r="F12" s="47">
        <v>7.0000000000000007E-2</v>
      </c>
      <c r="G12" s="47">
        <v>7.0000000000000007E-2</v>
      </c>
      <c r="H12" s="47">
        <v>0.02</v>
      </c>
      <c r="I12" s="47">
        <v>0.06</v>
      </c>
      <c r="J12" s="47">
        <v>0.08</v>
      </c>
      <c r="K12" s="47">
        <v>0.05</v>
      </c>
      <c r="L12" s="47">
        <v>0.09</v>
      </c>
      <c r="M12" s="47">
        <v>0.04</v>
      </c>
      <c r="N12" s="47">
        <v>0.06</v>
      </c>
      <c r="O12" s="47">
        <v>0.2</v>
      </c>
      <c r="P12" s="47">
        <v>0.06</v>
      </c>
      <c r="Q12" s="47">
        <v>0.12</v>
      </c>
      <c r="R12" s="47">
        <v>0.14000000000000001</v>
      </c>
      <c r="S12" s="47">
        <v>0.01</v>
      </c>
      <c r="T12" s="47">
        <v>0.05</v>
      </c>
      <c r="U12" s="47">
        <v>0.06</v>
      </c>
      <c r="V12" s="13">
        <f t="shared" si="0"/>
        <v>6.3E-2</v>
      </c>
      <c r="W12">
        <f t="shared" si="1"/>
        <v>8.3000000000000004E-2</v>
      </c>
      <c r="X12">
        <f t="shared" si="2"/>
        <v>1.5779733838059501E-2</v>
      </c>
      <c r="Y12">
        <f t="shared" si="3"/>
        <v>1.7704362299852668E-2</v>
      </c>
    </row>
    <row r="13" spans="1:25">
      <c r="A13" s="47">
        <v>0.75</v>
      </c>
      <c r="B13" s="47">
        <v>0.02</v>
      </c>
      <c r="C13" s="47">
        <v>0.05</v>
      </c>
      <c r="D13" s="47">
        <v>0.19</v>
      </c>
      <c r="E13" s="47">
        <v>0.02</v>
      </c>
      <c r="F13" s="47">
        <v>7.0000000000000007E-2</v>
      </c>
      <c r="G13" s="47">
        <v>0.08</v>
      </c>
      <c r="H13" s="47">
        <v>0.02</v>
      </c>
      <c r="I13" s="47">
        <v>0.06</v>
      </c>
      <c r="J13" s="47">
        <v>0.08</v>
      </c>
      <c r="K13" s="47">
        <v>0.05</v>
      </c>
      <c r="L13" s="47">
        <v>0.09</v>
      </c>
      <c r="M13" s="47">
        <v>0.04</v>
      </c>
      <c r="N13" s="47">
        <v>0.06</v>
      </c>
      <c r="O13" s="47">
        <v>0.2</v>
      </c>
      <c r="P13" s="47">
        <v>0.12</v>
      </c>
      <c r="Q13" s="47">
        <v>0.12</v>
      </c>
      <c r="R13" s="47">
        <v>0.2</v>
      </c>
      <c r="S13" s="47">
        <v>0.01</v>
      </c>
      <c r="T13" s="47">
        <v>0.05</v>
      </c>
      <c r="U13" s="47">
        <v>0.06</v>
      </c>
      <c r="V13" s="13">
        <f t="shared" si="0"/>
        <v>6.4000000000000001E-2</v>
      </c>
      <c r="W13">
        <f t="shared" si="1"/>
        <v>9.5000000000000015E-2</v>
      </c>
      <c r="X13">
        <f t="shared" si="2"/>
        <v>1.5860503004493758E-2</v>
      </c>
      <c r="Y13">
        <f t="shared" si="3"/>
        <v>2.0561560684388181E-2</v>
      </c>
    </row>
    <row r="14" spans="1:25">
      <c r="A14" s="47">
        <v>0.83</v>
      </c>
      <c r="B14" s="47">
        <v>0.02</v>
      </c>
      <c r="C14" s="47">
        <v>0.05</v>
      </c>
      <c r="D14" s="47">
        <v>0.2</v>
      </c>
      <c r="E14" s="47">
        <v>0.02</v>
      </c>
      <c r="F14" s="47">
        <v>7.0000000000000007E-2</v>
      </c>
      <c r="G14" s="47">
        <v>0.08</v>
      </c>
      <c r="H14" s="47">
        <v>0.02</v>
      </c>
      <c r="I14" s="47">
        <v>0.06</v>
      </c>
      <c r="J14" s="47">
        <v>0.09</v>
      </c>
      <c r="K14" s="47">
        <v>0.05</v>
      </c>
      <c r="L14" s="47">
        <v>0.09</v>
      </c>
      <c r="M14" s="47">
        <v>0.04</v>
      </c>
      <c r="N14" s="47">
        <v>0.06</v>
      </c>
      <c r="O14" s="47">
        <v>0.2</v>
      </c>
      <c r="P14" s="47">
        <v>0.2</v>
      </c>
      <c r="Q14" s="47">
        <v>0.12</v>
      </c>
      <c r="R14" s="47">
        <v>0.2</v>
      </c>
      <c r="S14" s="47">
        <v>0.01</v>
      </c>
      <c r="T14" s="47">
        <v>0.05</v>
      </c>
      <c r="U14" s="47">
        <v>0.08</v>
      </c>
      <c r="V14" s="13">
        <f t="shared" si="0"/>
        <v>6.6000000000000003E-2</v>
      </c>
      <c r="W14">
        <f t="shared" si="1"/>
        <v>0.10500000000000002</v>
      </c>
      <c r="X14">
        <f t="shared" si="2"/>
        <v>1.6878651868229552E-2</v>
      </c>
      <c r="Y14">
        <f t="shared" si="3"/>
        <v>2.2718078948518305E-2</v>
      </c>
    </row>
    <row r="15" spans="1:25">
      <c r="A15" s="47">
        <v>0.92</v>
      </c>
      <c r="B15" s="47">
        <v>0.13</v>
      </c>
      <c r="C15" s="47">
        <v>0.05</v>
      </c>
      <c r="D15" s="47">
        <v>0.2</v>
      </c>
      <c r="E15" s="47">
        <v>0.02</v>
      </c>
      <c r="F15" s="47">
        <v>7.0000000000000007E-2</v>
      </c>
      <c r="G15" s="47">
        <v>0.08</v>
      </c>
      <c r="H15" s="47">
        <v>0.02</v>
      </c>
      <c r="I15" s="47">
        <v>0.06</v>
      </c>
      <c r="J15" s="47">
        <v>0.09</v>
      </c>
      <c r="K15" s="47">
        <v>0.06</v>
      </c>
      <c r="L15" s="47">
        <v>0.09</v>
      </c>
      <c r="M15" s="47">
        <v>0.04</v>
      </c>
      <c r="N15" s="47">
        <v>0.06</v>
      </c>
      <c r="O15" s="47">
        <v>0.2</v>
      </c>
      <c r="P15" s="47">
        <v>0.2</v>
      </c>
      <c r="Q15" s="47">
        <v>0.12</v>
      </c>
      <c r="R15" s="47">
        <v>0.2</v>
      </c>
      <c r="S15" s="47">
        <v>0.01</v>
      </c>
      <c r="T15" s="47">
        <v>0.05</v>
      </c>
      <c r="U15" s="47">
        <v>0.23</v>
      </c>
      <c r="V15" s="13">
        <f t="shared" si="0"/>
        <v>7.8E-2</v>
      </c>
      <c r="W15">
        <f t="shared" si="1"/>
        <v>0.12000000000000002</v>
      </c>
      <c r="X15">
        <f t="shared" si="2"/>
        <v>1.6983652270475998E-2</v>
      </c>
      <c r="Y15">
        <f t="shared" si="3"/>
        <v>2.5647178748895123E-2</v>
      </c>
    </row>
    <row r="16" spans="1:25">
      <c r="A16" s="47">
        <v>1</v>
      </c>
      <c r="B16" s="47">
        <v>0.2</v>
      </c>
      <c r="C16" s="47">
        <v>0.05</v>
      </c>
      <c r="D16" s="47">
        <v>0.2</v>
      </c>
      <c r="E16" s="47">
        <v>0.02</v>
      </c>
      <c r="F16" s="47">
        <v>7.0000000000000007E-2</v>
      </c>
      <c r="G16" s="47">
        <v>0.08</v>
      </c>
      <c r="H16" s="47">
        <v>0.02</v>
      </c>
      <c r="I16" s="47">
        <v>0.06</v>
      </c>
      <c r="J16" s="47">
        <v>0.09</v>
      </c>
      <c r="K16" s="47">
        <v>0.06</v>
      </c>
      <c r="L16" s="47">
        <v>0.09</v>
      </c>
      <c r="M16" s="47">
        <v>0.05</v>
      </c>
      <c r="N16" s="47">
        <v>0.11</v>
      </c>
      <c r="O16" s="47">
        <v>0.2</v>
      </c>
      <c r="P16" s="47">
        <v>0.2</v>
      </c>
      <c r="Q16" s="47">
        <v>0.12</v>
      </c>
      <c r="R16" s="47">
        <v>0.2</v>
      </c>
      <c r="S16" s="47">
        <v>0.01</v>
      </c>
      <c r="T16" s="47">
        <v>0.05</v>
      </c>
      <c r="U16" s="47">
        <v>0.23</v>
      </c>
      <c r="V16" s="13">
        <f t="shared" si="0"/>
        <v>8.4999999999999992E-2</v>
      </c>
      <c r="W16">
        <f t="shared" si="1"/>
        <v>0.126</v>
      </c>
      <c r="X16">
        <f t="shared" si="2"/>
        <v>2.0453198608856606E-2</v>
      </c>
      <c r="Y16">
        <f t="shared" si="3"/>
        <v>2.4458581770458853E-2</v>
      </c>
    </row>
    <row r="17" spans="1:25">
      <c r="A17" s="47">
        <v>1.08</v>
      </c>
      <c r="B17" s="47">
        <v>0.2</v>
      </c>
      <c r="C17" s="47">
        <v>0.05</v>
      </c>
      <c r="D17" s="47">
        <v>0.2</v>
      </c>
      <c r="E17" s="47">
        <v>0.02</v>
      </c>
      <c r="F17" s="47">
        <v>0.2</v>
      </c>
      <c r="G17" s="47">
        <v>0.08</v>
      </c>
      <c r="H17" s="47">
        <v>0.02</v>
      </c>
      <c r="I17" s="47">
        <v>0.08</v>
      </c>
      <c r="J17" s="47">
        <v>0.09</v>
      </c>
      <c r="K17" s="47">
        <v>0.06</v>
      </c>
      <c r="L17" s="47">
        <v>0.09</v>
      </c>
      <c r="M17" s="47">
        <v>0.24</v>
      </c>
      <c r="N17" s="47">
        <v>0.27</v>
      </c>
      <c r="O17" s="47">
        <v>0.2</v>
      </c>
      <c r="P17" s="47">
        <v>0.2</v>
      </c>
      <c r="Q17" s="47">
        <v>0.12</v>
      </c>
      <c r="R17" s="47">
        <v>0.2</v>
      </c>
      <c r="S17" s="47">
        <v>0.01</v>
      </c>
      <c r="T17" s="47">
        <v>0.05</v>
      </c>
      <c r="U17" s="47">
        <v>0.23</v>
      </c>
      <c r="V17" s="13">
        <f t="shared" si="0"/>
        <v>0.1</v>
      </c>
      <c r="W17">
        <f t="shared" si="1"/>
        <v>0.161</v>
      </c>
      <c r="X17">
        <f t="shared" si="2"/>
        <v>2.3045848023258139E-2</v>
      </c>
      <c r="Y17">
        <f t="shared" si="3"/>
        <v>2.7746871695542335E-2</v>
      </c>
    </row>
    <row r="18" spans="1:25">
      <c r="A18" s="47">
        <v>1.17</v>
      </c>
      <c r="B18" s="47">
        <v>0.2</v>
      </c>
      <c r="C18" s="47">
        <v>0.05</v>
      </c>
      <c r="D18" s="47">
        <v>0.2</v>
      </c>
      <c r="E18" s="47">
        <v>0.02</v>
      </c>
      <c r="F18" s="47">
        <v>0.38</v>
      </c>
      <c r="G18" s="47">
        <v>0.08</v>
      </c>
      <c r="H18" s="47">
        <v>0.02</v>
      </c>
      <c r="I18" s="47">
        <v>0.08</v>
      </c>
      <c r="J18" s="47">
        <v>0.09</v>
      </c>
      <c r="K18" s="47">
        <v>0.09</v>
      </c>
      <c r="L18" s="47">
        <v>0.09</v>
      </c>
      <c r="M18" s="47">
        <v>0.27</v>
      </c>
      <c r="N18" s="47">
        <v>0.31</v>
      </c>
      <c r="O18" s="47">
        <v>0.2</v>
      </c>
      <c r="P18" s="47">
        <v>0.2</v>
      </c>
      <c r="Q18" s="47">
        <v>0.12</v>
      </c>
      <c r="R18" s="47">
        <v>0.2</v>
      </c>
      <c r="S18" s="47">
        <v>0.01</v>
      </c>
      <c r="T18" s="47">
        <v>0.05</v>
      </c>
      <c r="U18" s="47">
        <v>0.23</v>
      </c>
      <c r="V18" s="13">
        <f t="shared" si="0"/>
        <v>0.12100000000000002</v>
      </c>
      <c r="W18">
        <f t="shared" si="1"/>
        <v>0.16799999999999998</v>
      </c>
      <c r="X18">
        <f t="shared" si="2"/>
        <v>3.5006348630561908E-2</v>
      </c>
      <c r="Y18">
        <f t="shared" si="3"/>
        <v>3.0688398097290421E-2</v>
      </c>
    </row>
    <row r="19" spans="1:25">
      <c r="A19" s="47">
        <v>1.25</v>
      </c>
      <c r="B19" s="47">
        <v>0.2</v>
      </c>
      <c r="C19" s="47">
        <v>0.05</v>
      </c>
      <c r="D19" s="47">
        <v>0.2</v>
      </c>
      <c r="E19" s="47">
        <v>0.02</v>
      </c>
      <c r="F19" s="47">
        <v>0.38</v>
      </c>
      <c r="G19" s="47">
        <v>0.08</v>
      </c>
      <c r="H19" s="47">
        <v>0.02</v>
      </c>
      <c r="I19" s="47">
        <v>0.08</v>
      </c>
      <c r="J19" s="47">
        <v>0.09</v>
      </c>
      <c r="K19" s="47">
        <v>0.09</v>
      </c>
      <c r="L19" s="47">
        <v>0.09</v>
      </c>
      <c r="M19" s="47">
        <v>0.27</v>
      </c>
      <c r="N19" s="47">
        <v>0.31</v>
      </c>
      <c r="O19" s="47">
        <v>0.2</v>
      </c>
      <c r="P19" s="47">
        <v>0.2</v>
      </c>
      <c r="Q19" s="47">
        <v>0.12</v>
      </c>
      <c r="R19" s="47">
        <v>0.2</v>
      </c>
      <c r="S19" s="47">
        <v>0.01</v>
      </c>
      <c r="T19" s="47">
        <v>0.06</v>
      </c>
      <c r="U19" s="47">
        <v>0.24</v>
      </c>
      <c r="V19" s="13">
        <f t="shared" si="0"/>
        <v>0.12100000000000002</v>
      </c>
      <c r="W19">
        <f t="shared" si="1"/>
        <v>0.16999999999999998</v>
      </c>
      <c r="X19">
        <f t="shared" si="2"/>
        <v>3.5006348630561908E-2</v>
      </c>
      <c r="Y19">
        <f t="shared" si="3"/>
        <v>3.0514113310255483E-2</v>
      </c>
    </row>
    <row r="20" spans="1:25">
      <c r="A20" s="47">
        <v>1.33</v>
      </c>
      <c r="B20" s="47">
        <v>0.2</v>
      </c>
      <c r="C20" s="47">
        <v>0.05</v>
      </c>
      <c r="D20" s="47">
        <v>0.2</v>
      </c>
      <c r="E20" s="47">
        <v>0.02</v>
      </c>
      <c r="F20" s="47">
        <v>0.38</v>
      </c>
      <c r="G20" s="47">
        <v>0.09</v>
      </c>
      <c r="H20" s="47">
        <v>0.03</v>
      </c>
      <c r="I20" s="47">
        <v>0.08</v>
      </c>
      <c r="J20" s="47">
        <v>0.09</v>
      </c>
      <c r="K20" s="47">
        <v>0.1</v>
      </c>
      <c r="L20" s="47">
        <v>0.09</v>
      </c>
      <c r="M20" s="47">
        <v>0.27</v>
      </c>
      <c r="N20" s="47">
        <v>0.31</v>
      </c>
      <c r="O20" s="47">
        <v>0.2</v>
      </c>
      <c r="P20" s="47">
        <v>0.2</v>
      </c>
      <c r="Q20" s="47">
        <v>0.12</v>
      </c>
      <c r="R20" s="47">
        <v>0.2</v>
      </c>
      <c r="S20" s="47">
        <v>0.01</v>
      </c>
      <c r="T20" s="47">
        <v>0.06</v>
      </c>
      <c r="U20" s="47">
        <v>0.24</v>
      </c>
      <c r="V20" s="13">
        <f t="shared" si="0"/>
        <v>0.12400000000000003</v>
      </c>
      <c r="W20">
        <f t="shared" si="1"/>
        <v>0.16999999999999998</v>
      </c>
      <c r="X20">
        <f t="shared" si="2"/>
        <v>3.4486712417006828E-2</v>
      </c>
      <c r="Y20">
        <f t="shared" si="3"/>
        <v>3.0514113310255483E-2</v>
      </c>
    </row>
    <row r="21" spans="1:25">
      <c r="A21" s="47">
        <v>1.42</v>
      </c>
      <c r="B21" s="47">
        <v>0.2</v>
      </c>
      <c r="C21" s="47">
        <v>0.05</v>
      </c>
      <c r="D21" s="47">
        <v>0.2</v>
      </c>
      <c r="E21" s="47">
        <v>0.02</v>
      </c>
      <c r="F21" s="47">
        <v>0.38</v>
      </c>
      <c r="G21" s="47">
        <v>0.12</v>
      </c>
      <c r="H21" s="47">
        <v>0.04</v>
      </c>
      <c r="I21" s="47">
        <v>0.08</v>
      </c>
      <c r="J21" s="47">
        <v>0.09</v>
      </c>
      <c r="K21" s="47">
        <v>0.1</v>
      </c>
      <c r="L21" s="47">
        <v>0.09</v>
      </c>
      <c r="M21" s="47">
        <v>0.27</v>
      </c>
      <c r="N21" s="47">
        <v>0.32</v>
      </c>
      <c r="O21" s="47">
        <v>0.2</v>
      </c>
      <c r="P21" s="47">
        <v>0.22</v>
      </c>
      <c r="Q21" s="47">
        <v>0.12</v>
      </c>
      <c r="R21" s="47">
        <v>0.2</v>
      </c>
      <c r="S21" s="47">
        <v>0.01</v>
      </c>
      <c r="T21" s="47">
        <v>0.06</v>
      </c>
      <c r="U21" s="47">
        <v>0.24</v>
      </c>
      <c r="V21" s="13">
        <f t="shared" si="0"/>
        <v>0.12800000000000003</v>
      </c>
      <c r="W21">
        <f t="shared" si="1"/>
        <v>0.17299999999999999</v>
      </c>
      <c r="X21">
        <f t="shared" si="2"/>
        <v>3.3986925590749013E-2</v>
      </c>
      <c r="Y21">
        <f t="shared" si="3"/>
        <v>3.1306726291822844E-2</v>
      </c>
    </row>
    <row r="22" spans="1:25">
      <c r="A22" s="47">
        <v>1.5</v>
      </c>
      <c r="B22" s="47">
        <v>0.2</v>
      </c>
      <c r="C22" s="47">
        <v>0.05</v>
      </c>
      <c r="D22" s="47">
        <v>0.2</v>
      </c>
      <c r="E22" s="47">
        <v>0.02</v>
      </c>
      <c r="F22" s="47">
        <v>0.38</v>
      </c>
      <c r="G22" s="47">
        <v>0.12</v>
      </c>
      <c r="H22" s="47">
        <v>0.04</v>
      </c>
      <c r="I22" s="47">
        <v>0.08</v>
      </c>
      <c r="J22" s="47">
        <v>0.09</v>
      </c>
      <c r="K22" s="47">
        <v>0.1</v>
      </c>
      <c r="L22" s="47">
        <v>0.09</v>
      </c>
      <c r="M22" s="47">
        <v>0.27</v>
      </c>
      <c r="N22" s="47">
        <v>0.32</v>
      </c>
      <c r="O22" s="47">
        <v>0.25</v>
      </c>
      <c r="P22" s="47">
        <v>0.22</v>
      </c>
      <c r="Q22" s="47">
        <v>0.12</v>
      </c>
      <c r="R22" s="47">
        <v>0.2</v>
      </c>
      <c r="S22" s="47">
        <v>0.02</v>
      </c>
      <c r="T22" s="47">
        <v>0.06</v>
      </c>
      <c r="U22" s="47">
        <v>0.24</v>
      </c>
      <c r="V22" s="13">
        <f t="shared" si="0"/>
        <v>0.12800000000000003</v>
      </c>
      <c r="W22">
        <f t="shared" si="1"/>
        <v>0.17899999999999999</v>
      </c>
      <c r="X22">
        <f t="shared" si="2"/>
        <v>3.3986925590749013E-2</v>
      </c>
      <c r="Y22">
        <f t="shared" si="3"/>
        <v>3.1603445663056708E-2</v>
      </c>
    </row>
    <row r="23" spans="1:25">
      <c r="A23" s="47">
        <v>1.58</v>
      </c>
      <c r="B23" s="47">
        <v>0.2</v>
      </c>
      <c r="C23" s="47">
        <v>0.05</v>
      </c>
      <c r="D23" s="47">
        <v>0.2</v>
      </c>
      <c r="E23" s="47">
        <v>0.02</v>
      </c>
      <c r="F23" s="47">
        <v>0.39</v>
      </c>
      <c r="G23" s="47">
        <v>0.12</v>
      </c>
      <c r="H23" s="47">
        <v>0.04</v>
      </c>
      <c r="I23" s="47">
        <v>0.08</v>
      </c>
      <c r="J23" s="47">
        <v>0.16</v>
      </c>
      <c r="K23" s="47">
        <v>0.1</v>
      </c>
      <c r="L23" s="47">
        <v>0.09</v>
      </c>
      <c r="M23" s="47">
        <v>0.27</v>
      </c>
      <c r="N23" s="47">
        <v>0.32</v>
      </c>
      <c r="O23" s="47">
        <v>0.26</v>
      </c>
      <c r="P23" s="47">
        <v>0.22</v>
      </c>
      <c r="Q23" s="47">
        <v>0.12</v>
      </c>
      <c r="R23" s="47">
        <v>0.2</v>
      </c>
      <c r="S23" s="47">
        <v>0.02</v>
      </c>
      <c r="T23" s="47">
        <v>7.0000000000000007E-2</v>
      </c>
      <c r="U23" s="47">
        <v>0.24</v>
      </c>
      <c r="V23" s="13">
        <f t="shared" si="0"/>
        <v>0.13600000000000001</v>
      </c>
      <c r="W23">
        <f t="shared" si="1"/>
        <v>0.18099999999999999</v>
      </c>
      <c r="X23">
        <f t="shared" si="2"/>
        <v>3.464743056049676E-2</v>
      </c>
      <c r="Y23">
        <f t="shared" si="3"/>
        <v>3.1462499724098356E-2</v>
      </c>
    </row>
    <row r="24" spans="1:25">
      <c r="A24" s="47">
        <v>1.67</v>
      </c>
      <c r="B24" s="47">
        <v>0.2</v>
      </c>
      <c r="C24" s="47">
        <v>0.06</v>
      </c>
      <c r="D24" s="47">
        <v>0.21</v>
      </c>
      <c r="E24" s="47">
        <v>7.0000000000000007E-2</v>
      </c>
      <c r="F24" s="47">
        <v>0.39</v>
      </c>
      <c r="G24" s="47">
        <v>0.12</v>
      </c>
      <c r="H24" s="47">
        <v>0.04</v>
      </c>
      <c r="I24" s="47">
        <v>0.08</v>
      </c>
      <c r="J24" s="47">
        <v>0.16</v>
      </c>
      <c r="K24" s="47">
        <v>0.1</v>
      </c>
      <c r="L24" s="47">
        <v>0.09</v>
      </c>
      <c r="M24" s="47">
        <v>0.27</v>
      </c>
      <c r="N24" s="47">
        <v>0.32</v>
      </c>
      <c r="O24" s="47">
        <v>0.26</v>
      </c>
      <c r="P24" s="47">
        <v>0.22</v>
      </c>
      <c r="Q24" s="47">
        <v>0.12</v>
      </c>
      <c r="R24" s="47">
        <v>0.2</v>
      </c>
      <c r="S24" s="47">
        <v>0.02</v>
      </c>
      <c r="T24" s="47">
        <v>7.0000000000000007E-2</v>
      </c>
      <c r="U24" s="47">
        <v>0.24</v>
      </c>
      <c r="V24" s="13">
        <f t="shared" si="0"/>
        <v>0.14300000000000002</v>
      </c>
      <c r="W24">
        <f t="shared" si="1"/>
        <v>0.18099999999999999</v>
      </c>
      <c r="X24">
        <f t="shared" si="2"/>
        <v>3.3033652874337439E-2</v>
      </c>
      <c r="Y24">
        <f t="shared" si="3"/>
        <v>3.1462499724098356E-2</v>
      </c>
    </row>
    <row r="25" spans="1:25">
      <c r="A25" s="47">
        <v>1.75</v>
      </c>
      <c r="B25" s="47">
        <v>0.2</v>
      </c>
      <c r="C25" s="47">
        <v>0.12</v>
      </c>
      <c r="D25" s="47">
        <v>0.38</v>
      </c>
      <c r="E25" s="47">
        <v>0.15</v>
      </c>
      <c r="F25" s="47">
        <v>0.39</v>
      </c>
      <c r="G25" s="47">
        <v>0.12</v>
      </c>
      <c r="H25" s="47">
        <v>0.04</v>
      </c>
      <c r="I25" s="47">
        <v>0.08</v>
      </c>
      <c r="J25" s="47">
        <v>0.16</v>
      </c>
      <c r="K25" s="47">
        <v>0.1</v>
      </c>
      <c r="L25" s="47">
        <v>0.09</v>
      </c>
      <c r="M25" s="47">
        <v>0.27</v>
      </c>
      <c r="N25" s="47">
        <v>0.32</v>
      </c>
      <c r="O25" s="47">
        <v>0.26</v>
      </c>
      <c r="P25" s="47">
        <v>0.23</v>
      </c>
      <c r="Q25" s="47">
        <v>0.12</v>
      </c>
      <c r="R25" s="47">
        <v>0.35</v>
      </c>
      <c r="S25" s="47">
        <v>0.02</v>
      </c>
      <c r="T25" s="47">
        <v>7.0000000000000007E-2</v>
      </c>
      <c r="U25" s="47">
        <v>0.24</v>
      </c>
      <c r="V25" s="13">
        <f t="shared" si="0"/>
        <v>0.17399999999999999</v>
      </c>
      <c r="W25">
        <f t="shared" si="1"/>
        <v>0.19700000000000001</v>
      </c>
      <c r="X25">
        <f t="shared" si="2"/>
        <v>3.7806525010020867E-2</v>
      </c>
      <c r="Y25">
        <f t="shared" si="3"/>
        <v>3.5840696917827292E-2</v>
      </c>
    </row>
    <row r="26" spans="1:25">
      <c r="A26" s="47">
        <v>1.83</v>
      </c>
      <c r="B26" s="47">
        <v>0.2</v>
      </c>
      <c r="C26" s="47">
        <v>0.12</v>
      </c>
      <c r="D26" s="47">
        <v>0.38</v>
      </c>
      <c r="E26" s="47">
        <v>0.15</v>
      </c>
      <c r="F26" s="47">
        <v>0.39</v>
      </c>
      <c r="G26" s="47">
        <v>0.12</v>
      </c>
      <c r="H26" s="47">
        <v>0.04</v>
      </c>
      <c r="I26" s="47">
        <v>0.08</v>
      </c>
      <c r="J26" s="47">
        <v>0.16</v>
      </c>
      <c r="K26" s="47">
        <v>0.1</v>
      </c>
      <c r="L26" s="47">
        <v>0.09</v>
      </c>
      <c r="M26" s="47">
        <v>0.27</v>
      </c>
      <c r="N26" s="47">
        <v>0.32</v>
      </c>
      <c r="O26" s="47">
        <v>0.26</v>
      </c>
      <c r="P26" s="47">
        <v>0.23</v>
      </c>
      <c r="Q26" s="47">
        <v>0.12</v>
      </c>
      <c r="R26" s="47">
        <v>0.44</v>
      </c>
      <c r="S26" s="47">
        <v>0.02</v>
      </c>
      <c r="T26" s="47">
        <v>7.0000000000000007E-2</v>
      </c>
      <c r="U26" s="47">
        <v>0.24</v>
      </c>
      <c r="V26" s="13">
        <f t="shared" si="0"/>
        <v>0.17399999999999999</v>
      </c>
      <c r="W26">
        <f t="shared" si="1"/>
        <v>0.20600000000000002</v>
      </c>
      <c r="X26">
        <f t="shared" si="2"/>
        <v>3.7806525010020867E-2</v>
      </c>
      <c r="Y26">
        <f t="shared" si="3"/>
        <v>4.08846616172319E-2</v>
      </c>
    </row>
    <row r="27" spans="1:25">
      <c r="A27" s="47">
        <v>1.92</v>
      </c>
      <c r="B27" s="47">
        <v>0.2</v>
      </c>
      <c r="C27" s="47">
        <v>0.12</v>
      </c>
      <c r="D27" s="47">
        <v>0.38</v>
      </c>
      <c r="E27" s="47">
        <v>0.15</v>
      </c>
      <c r="F27" s="47">
        <v>0.39</v>
      </c>
      <c r="G27" s="47">
        <v>0.12</v>
      </c>
      <c r="H27" s="47">
        <v>0.04</v>
      </c>
      <c r="I27" s="47">
        <v>0.08</v>
      </c>
      <c r="J27" s="47">
        <v>0.16</v>
      </c>
      <c r="K27" s="47">
        <v>0.11</v>
      </c>
      <c r="L27" s="47">
        <v>0.09</v>
      </c>
      <c r="M27" s="47">
        <v>0.27</v>
      </c>
      <c r="N27" s="47">
        <v>0.32</v>
      </c>
      <c r="O27" s="47">
        <v>0.26</v>
      </c>
      <c r="P27" s="47">
        <v>0.23</v>
      </c>
      <c r="Q27" s="47">
        <v>0.12</v>
      </c>
      <c r="R27" s="47">
        <v>0.44</v>
      </c>
      <c r="S27" s="47">
        <v>0.02</v>
      </c>
      <c r="T27" s="47">
        <v>0.1</v>
      </c>
      <c r="U27" s="47">
        <v>0.24</v>
      </c>
      <c r="V27" s="13">
        <f t="shared" si="0"/>
        <v>0.17499999999999999</v>
      </c>
      <c r="W27">
        <f t="shared" si="1"/>
        <v>0.20899999999999999</v>
      </c>
      <c r="X27">
        <f t="shared" si="2"/>
        <v>3.7601713908928261E-2</v>
      </c>
      <c r="Y27">
        <f t="shared" si="3"/>
        <v>3.9873410800794165E-2</v>
      </c>
    </row>
    <row r="28" spans="1:25">
      <c r="A28" s="47">
        <v>2</v>
      </c>
      <c r="B28" s="47">
        <v>0.2</v>
      </c>
      <c r="C28" s="47">
        <v>0.12</v>
      </c>
      <c r="D28" s="47">
        <v>0.38</v>
      </c>
      <c r="E28" s="47">
        <v>0.15</v>
      </c>
      <c r="F28" s="47">
        <v>0.39</v>
      </c>
      <c r="G28" s="47">
        <v>0.12</v>
      </c>
      <c r="H28" s="47">
        <v>0.04</v>
      </c>
      <c r="I28" s="47">
        <v>0.08</v>
      </c>
      <c r="J28" s="47">
        <v>0.16</v>
      </c>
      <c r="K28" s="47">
        <v>0.11</v>
      </c>
      <c r="L28" s="47">
        <v>0.09</v>
      </c>
      <c r="M28" s="47">
        <v>0.27</v>
      </c>
      <c r="N28" s="47">
        <v>0.32</v>
      </c>
      <c r="O28" s="47">
        <v>0.26</v>
      </c>
      <c r="P28" s="47">
        <v>0.23</v>
      </c>
      <c r="Q28" s="47">
        <v>0.12</v>
      </c>
      <c r="R28" s="47">
        <v>0.45</v>
      </c>
      <c r="S28" s="47">
        <v>0.02</v>
      </c>
      <c r="T28" s="47">
        <v>0.25</v>
      </c>
      <c r="U28" s="47">
        <v>0.24</v>
      </c>
      <c r="V28" s="13">
        <f t="shared" si="0"/>
        <v>0.17499999999999999</v>
      </c>
      <c r="W28">
        <f t="shared" si="1"/>
        <v>0.22500000000000001</v>
      </c>
      <c r="X28">
        <f t="shared" si="2"/>
        <v>3.7601713908928261E-2</v>
      </c>
      <c r="Y28">
        <f t="shared" si="3"/>
        <v>3.8737004989487192E-2</v>
      </c>
    </row>
    <row r="29" spans="1:25">
      <c r="A29" s="47">
        <v>2.08</v>
      </c>
      <c r="B29" s="47">
        <v>0.2</v>
      </c>
      <c r="C29" s="47">
        <v>0.12</v>
      </c>
      <c r="D29" s="47">
        <v>0.38</v>
      </c>
      <c r="E29" s="47">
        <v>0.15</v>
      </c>
      <c r="F29" s="47">
        <v>0.39</v>
      </c>
      <c r="G29" s="47">
        <v>0.12</v>
      </c>
      <c r="H29" s="47">
        <v>0.04</v>
      </c>
      <c r="I29" s="47">
        <v>0.13</v>
      </c>
      <c r="J29" s="47">
        <v>0.16</v>
      </c>
      <c r="K29" s="47">
        <v>0.11</v>
      </c>
      <c r="L29" s="47">
        <v>0.09</v>
      </c>
      <c r="M29" s="47">
        <v>0.27</v>
      </c>
      <c r="N29" s="47">
        <v>0.32</v>
      </c>
      <c r="O29" s="47">
        <v>0.26</v>
      </c>
      <c r="P29" s="47">
        <v>0.23</v>
      </c>
      <c r="Q29" s="47">
        <v>0.12</v>
      </c>
      <c r="R29" s="47">
        <v>0.45</v>
      </c>
      <c r="S29" s="47">
        <v>0.03</v>
      </c>
      <c r="T29" s="47">
        <v>0.26</v>
      </c>
      <c r="U29" s="47">
        <v>0.24</v>
      </c>
      <c r="V29" s="13">
        <f t="shared" si="0"/>
        <v>0.18</v>
      </c>
      <c r="W29">
        <f t="shared" si="1"/>
        <v>0.22700000000000004</v>
      </c>
      <c r="X29">
        <f t="shared" si="2"/>
        <v>3.6514837167011087E-2</v>
      </c>
      <c r="Y29">
        <f t="shared" si="3"/>
        <v>3.8240467221692401E-2</v>
      </c>
    </row>
    <row r="30" spans="1:25">
      <c r="A30" s="47">
        <v>2.17</v>
      </c>
      <c r="B30" s="47">
        <v>0.35</v>
      </c>
      <c r="C30" s="47">
        <v>0.12</v>
      </c>
      <c r="D30" s="47">
        <v>0.38</v>
      </c>
      <c r="E30" s="47">
        <v>0.15</v>
      </c>
      <c r="F30" s="47">
        <v>0.39</v>
      </c>
      <c r="G30" s="47">
        <v>0.12</v>
      </c>
      <c r="H30" s="47">
        <v>0.04</v>
      </c>
      <c r="I30" s="47">
        <v>0.13</v>
      </c>
      <c r="J30" s="47">
        <v>0.16</v>
      </c>
      <c r="K30" s="47">
        <v>0.11</v>
      </c>
      <c r="L30" s="47">
        <v>0.09</v>
      </c>
      <c r="M30" s="47">
        <v>0.27</v>
      </c>
      <c r="N30" s="47">
        <v>0.32</v>
      </c>
      <c r="O30" s="47">
        <v>0.26</v>
      </c>
      <c r="P30" s="47">
        <v>0.23</v>
      </c>
      <c r="Q30" s="47">
        <v>0.12</v>
      </c>
      <c r="R30" s="47">
        <v>0.45</v>
      </c>
      <c r="S30" s="47">
        <v>0.03</v>
      </c>
      <c r="T30" s="47">
        <v>0.27</v>
      </c>
      <c r="U30" s="47">
        <v>0.24</v>
      </c>
      <c r="V30" s="13">
        <f t="shared" si="0"/>
        <v>0.19500000000000001</v>
      </c>
      <c r="W30">
        <f t="shared" si="1"/>
        <v>0.22800000000000004</v>
      </c>
      <c r="X30">
        <f t="shared" si="2"/>
        <v>4.031128874149275E-2</v>
      </c>
      <c r="Y30">
        <f t="shared" si="3"/>
        <v>3.8349272048719067E-2</v>
      </c>
    </row>
    <row r="31" spans="1:25">
      <c r="A31" s="47">
        <v>2.25</v>
      </c>
      <c r="B31" s="47">
        <v>0.35</v>
      </c>
      <c r="C31" s="47">
        <v>0.12</v>
      </c>
      <c r="D31" s="47">
        <v>0.38</v>
      </c>
      <c r="E31" s="47">
        <v>0.15</v>
      </c>
      <c r="F31" s="47">
        <v>0.39</v>
      </c>
      <c r="G31" s="47">
        <v>0.12</v>
      </c>
      <c r="H31" s="47">
        <v>0.04</v>
      </c>
      <c r="I31" s="47">
        <v>0.13</v>
      </c>
      <c r="J31" s="47">
        <v>0.16</v>
      </c>
      <c r="K31" s="47">
        <v>0.12</v>
      </c>
      <c r="L31" s="47">
        <v>0.09</v>
      </c>
      <c r="M31" s="47">
        <v>0.27</v>
      </c>
      <c r="N31" s="47">
        <v>0.32</v>
      </c>
      <c r="O31" s="47">
        <v>0.27</v>
      </c>
      <c r="P31" s="47">
        <v>0.28999999999999998</v>
      </c>
      <c r="Q31" s="47">
        <v>0.22</v>
      </c>
      <c r="R31" s="47">
        <v>0.45</v>
      </c>
      <c r="S31" s="47">
        <v>0.03</v>
      </c>
      <c r="T31" s="47">
        <v>0.27</v>
      </c>
      <c r="U31" s="47">
        <v>0.24</v>
      </c>
      <c r="V31" s="13">
        <f t="shared" si="0"/>
        <v>0.19600000000000001</v>
      </c>
      <c r="W31">
        <f t="shared" si="1"/>
        <v>0.24500000000000002</v>
      </c>
      <c r="X31">
        <f t="shared" si="2"/>
        <v>4.0088790342327763E-2</v>
      </c>
      <c r="Y31">
        <f t="shared" si="3"/>
        <v>3.6885709367660988E-2</v>
      </c>
    </row>
    <row r="32" spans="1:25">
      <c r="A32" s="47">
        <v>2.33</v>
      </c>
      <c r="B32" s="47">
        <v>0.35</v>
      </c>
      <c r="C32" s="47">
        <v>0.12</v>
      </c>
      <c r="D32" s="47">
        <v>0.38</v>
      </c>
      <c r="E32" s="47">
        <v>0.17</v>
      </c>
      <c r="F32" s="47">
        <v>0.39</v>
      </c>
      <c r="G32" s="47">
        <v>0.12</v>
      </c>
      <c r="H32" s="47">
        <v>0.04</v>
      </c>
      <c r="I32" s="47">
        <v>0.13</v>
      </c>
      <c r="J32" s="47">
        <v>0.16</v>
      </c>
      <c r="K32" s="47">
        <v>0.12</v>
      </c>
      <c r="L32" s="47">
        <v>0.09</v>
      </c>
      <c r="M32" s="47">
        <v>0.27</v>
      </c>
      <c r="N32" s="47">
        <v>0.32</v>
      </c>
      <c r="O32" s="47">
        <v>0.27</v>
      </c>
      <c r="P32" s="47">
        <v>0.28999999999999998</v>
      </c>
      <c r="Q32" s="47">
        <v>0.22</v>
      </c>
      <c r="R32" s="47">
        <v>0.45</v>
      </c>
      <c r="S32" s="47">
        <v>0.18</v>
      </c>
      <c r="T32" s="47">
        <v>0.27</v>
      </c>
      <c r="U32" s="47">
        <v>0.24</v>
      </c>
      <c r="V32" s="13">
        <f t="shared" si="0"/>
        <v>0.19800000000000001</v>
      </c>
      <c r="W32">
        <f t="shared" si="1"/>
        <v>0.25999999999999995</v>
      </c>
      <c r="X32">
        <f t="shared" si="2"/>
        <v>3.9883162696389397E-2</v>
      </c>
      <c r="Y32">
        <f t="shared" si="3"/>
        <v>2.9476921292578884E-2</v>
      </c>
    </row>
    <row r="33" spans="1:25">
      <c r="A33" s="47">
        <v>2.42</v>
      </c>
      <c r="B33" s="47">
        <v>0.35</v>
      </c>
      <c r="C33" s="47">
        <v>0.12</v>
      </c>
      <c r="D33" s="47">
        <v>0.39</v>
      </c>
      <c r="E33" s="47">
        <v>0.27</v>
      </c>
      <c r="F33" s="47">
        <v>0.39</v>
      </c>
      <c r="G33" s="47">
        <v>0.13</v>
      </c>
      <c r="H33" s="47">
        <v>0.04</v>
      </c>
      <c r="I33" s="47">
        <v>0.13</v>
      </c>
      <c r="J33" s="47">
        <v>0.16</v>
      </c>
      <c r="K33" s="47">
        <v>0.27</v>
      </c>
      <c r="L33" s="47">
        <v>0.09</v>
      </c>
      <c r="M33" s="47">
        <v>0.27</v>
      </c>
      <c r="N33" s="47">
        <v>0.32</v>
      </c>
      <c r="O33" s="47">
        <v>0.27</v>
      </c>
      <c r="P33" s="47">
        <v>0.28999999999999998</v>
      </c>
      <c r="Q33" s="47">
        <v>0.22</v>
      </c>
      <c r="R33" s="47">
        <v>0.45</v>
      </c>
      <c r="S33" s="47">
        <v>0.18</v>
      </c>
      <c r="T33" s="47">
        <v>0.27</v>
      </c>
      <c r="U33" s="47">
        <v>0.25</v>
      </c>
      <c r="V33" s="13">
        <f t="shared" si="0"/>
        <v>0.22500000000000001</v>
      </c>
      <c r="W33">
        <f t="shared" si="1"/>
        <v>0.26100000000000001</v>
      </c>
      <c r="X33">
        <f t="shared" si="2"/>
        <v>3.9672268512008356E-2</v>
      </c>
      <c r="Y33">
        <f t="shared" si="3"/>
        <v>2.9418437151630703E-2</v>
      </c>
    </row>
    <row r="34" spans="1:25">
      <c r="A34" s="47">
        <v>2.5</v>
      </c>
      <c r="B34" s="47">
        <v>0.35</v>
      </c>
      <c r="C34" s="47">
        <v>0.12</v>
      </c>
      <c r="D34" s="47">
        <v>0.39</v>
      </c>
      <c r="E34" s="47">
        <v>0.27</v>
      </c>
      <c r="F34" s="47">
        <v>0.39</v>
      </c>
      <c r="G34" s="47">
        <v>0.13</v>
      </c>
      <c r="H34" s="47">
        <v>0.04</v>
      </c>
      <c r="I34" s="47">
        <v>0.13</v>
      </c>
      <c r="J34" s="47">
        <v>0.16</v>
      </c>
      <c r="K34" s="47">
        <v>0.28999999999999998</v>
      </c>
      <c r="L34" s="47">
        <v>0.09</v>
      </c>
      <c r="M34" s="47">
        <v>0.27</v>
      </c>
      <c r="N34" s="47">
        <v>0.32</v>
      </c>
      <c r="O34" s="47">
        <v>0.27</v>
      </c>
      <c r="P34" s="47">
        <v>0.28999999999999998</v>
      </c>
      <c r="Q34" s="47">
        <v>0.22</v>
      </c>
      <c r="R34" s="47">
        <v>0.45</v>
      </c>
      <c r="S34" s="47">
        <v>0.18</v>
      </c>
      <c r="T34" s="47">
        <v>0.27</v>
      </c>
      <c r="U34" s="47">
        <v>0.25</v>
      </c>
      <c r="V34" s="13">
        <f t="shared" si="0"/>
        <v>0.22699999999999995</v>
      </c>
      <c r="W34">
        <f t="shared" si="1"/>
        <v>0.26100000000000001</v>
      </c>
      <c r="X34">
        <f t="shared" si="2"/>
        <v>3.9973602400695529E-2</v>
      </c>
      <c r="Y34">
        <f t="shared" si="3"/>
        <v>2.9418437151630703E-2</v>
      </c>
    </row>
    <row r="35" spans="1:25">
      <c r="A35" s="47">
        <v>2.58</v>
      </c>
      <c r="B35" s="47">
        <v>0.35</v>
      </c>
      <c r="C35" s="47">
        <v>0.12</v>
      </c>
      <c r="D35" s="47">
        <v>0.39</v>
      </c>
      <c r="E35" s="47">
        <v>0.27</v>
      </c>
      <c r="F35" s="47">
        <v>0.39</v>
      </c>
      <c r="G35" s="47">
        <v>0.13</v>
      </c>
      <c r="H35" s="47">
        <v>0.04</v>
      </c>
      <c r="I35" s="47">
        <v>0.13</v>
      </c>
      <c r="J35" s="47">
        <v>0.16</v>
      </c>
      <c r="K35" s="47">
        <v>0.3</v>
      </c>
      <c r="L35" s="47">
        <v>0.11</v>
      </c>
      <c r="M35" s="47">
        <v>0.27</v>
      </c>
      <c r="N35" s="47">
        <v>0.32</v>
      </c>
      <c r="O35" s="47">
        <v>0.27</v>
      </c>
      <c r="P35" s="47">
        <v>0.28999999999999998</v>
      </c>
      <c r="Q35" s="47">
        <v>0.22</v>
      </c>
      <c r="R35" s="47">
        <v>0.45</v>
      </c>
      <c r="S35" s="47">
        <v>0.18</v>
      </c>
      <c r="T35" s="47">
        <v>0.27</v>
      </c>
      <c r="U35" s="47">
        <v>0.25</v>
      </c>
      <c r="V35" s="13">
        <f t="shared" si="0"/>
        <v>0.22799999999999998</v>
      </c>
      <c r="W35">
        <f t="shared" si="1"/>
        <v>0.26300000000000001</v>
      </c>
      <c r="X35">
        <f t="shared" si="2"/>
        <v>4.016078795154409E-2</v>
      </c>
      <c r="Y35">
        <f t="shared" si="3"/>
        <v>2.8168145917764009E-2</v>
      </c>
    </row>
    <row r="36" spans="1:25">
      <c r="A36" s="47">
        <v>2.67</v>
      </c>
      <c r="B36" s="47">
        <v>0.35</v>
      </c>
      <c r="C36" s="47">
        <v>0.12</v>
      </c>
      <c r="D36" s="47">
        <v>0.39</v>
      </c>
      <c r="E36" s="47">
        <v>0.27</v>
      </c>
      <c r="F36" s="47">
        <v>0.39</v>
      </c>
      <c r="G36" s="47">
        <v>0.13</v>
      </c>
      <c r="H36" s="47">
        <v>0.04</v>
      </c>
      <c r="I36" s="47">
        <v>0.13</v>
      </c>
      <c r="J36" s="47">
        <v>0.16</v>
      </c>
      <c r="K36" s="47">
        <v>0.3</v>
      </c>
      <c r="L36" s="47">
        <v>0.2</v>
      </c>
      <c r="M36" s="47">
        <v>0.27</v>
      </c>
      <c r="N36" s="47">
        <v>0.32</v>
      </c>
      <c r="O36" s="47">
        <v>0.27</v>
      </c>
      <c r="P36" s="47">
        <v>0.28999999999999998</v>
      </c>
      <c r="Q36" s="47">
        <v>0.22</v>
      </c>
      <c r="R36" s="47">
        <v>0.45</v>
      </c>
      <c r="S36" s="47">
        <v>0.18</v>
      </c>
      <c r="T36" s="47">
        <v>0.28000000000000003</v>
      </c>
      <c r="U36" s="47">
        <v>0.36</v>
      </c>
      <c r="V36" s="13">
        <f t="shared" si="0"/>
        <v>0.22799999999999998</v>
      </c>
      <c r="W36">
        <f t="shared" si="1"/>
        <v>0.28400000000000003</v>
      </c>
      <c r="X36">
        <f t="shared" si="2"/>
        <v>4.016078795154409E-2</v>
      </c>
      <c r="Y36">
        <f t="shared" si="3"/>
        <v>2.517494345133222E-2</v>
      </c>
    </row>
    <row r="37" spans="1:25">
      <c r="A37" s="47">
        <v>2.75</v>
      </c>
      <c r="B37" s="47">
        <v>0.47</v>
      </c>
      <c r="C37" s="47">
        <v>0.12</v>
      </c>
      <c r="D37" s="47">
        <v>0.39</v>
      </c>
      <c r="E37" s="47">
        <v>0.27</v>
      </c>
      <c r="F37" s="47">
        <v>0.39</v>
      </c>
      <c r="G37" s="47">
        <v>0.13</v>
      </c>
      <c r="H37" s="47">
        <v>0.04</v>
      </c>
      <c r="I37" s="47">
        <v>0.13</v>
      </c>
      <c r="J37" s="47">
        <v>0.16</v>
      </c>
      <c r="K37" s="47">
        <v>0.3</v>
      </c>
      <c r="L37" s="47">
        <v>0.22</v>
      </c>
      <c r="M37" s="47">
        <v>0.27</v>
      </c>
      <c r="N37" s="47">
        <v>0.32</v>
      </c>
      <c r="O37" s="47">
        <v>0.27</v>
      </c>
      <c r="P37" s="47">
        <v>0.28999999999999998</v>
      </c>
      <c r="Q37" s="47">
        <v>0.23</v>
      </c>
      <c r="R37" s="47">
        <v>0.45</v>
      </c>
      <c r="S37" s="47">
        <v>0.18</v>
      </c>
      <c r="T37" s="47">
        <v>0.28000000000000003</v>
      </c>
      <c r="U37" s="47">
        <v>0.42</v>
      </c>
      <c r="V37" s="13">
        <f t="shared" si="0"/>
        <v>0.24</v>
      </c>
      <c r="W37">
        <f t="shared" si="1"/>
        <v>0.29300000000000004</v>
      </c>
      <c r="X37">
        <f t="shared" si="2"/>
        <v>4.5631373223060281E-2</v>
      </c>
      <c r="Y37">
        <f t="shared" si="3"/>
        <v>2.6834886083438272E-2</v>
      </c>
    </row>
    <row r="38" spans="1:25">
      <c r="A38" s="47">
        <v>2.83</v>
      </c>
      <c r="B38" s="47">
        <v>0.48</v>
      </c>
      <c r="C38" s="47">
        <v>0.12</v>
      </c>
      <c r="D38" s="47">
        <v>0.39</v>
      </c>
      <c r="E38" s="47">
        <v>0.27</v>
      </c>
      <c r="F38" s="47">
        <v>0.39</v>
      </c>
      <c r="G38" s="47">
        <v>0.13</v>
      </c>
      <c r="H38" s="47">
        <v>0.04</v>
      </c>
      <c r="I38" s="47">
        <v>0.13</v>
      </c>
      <c r="J38" s="47">
        <v>0.16</v>
      </c>
      <c r="K38" s="47">
        <v>0.3</v>
      </c>
      <c r="L38" s="47">
        <v>0.23</v>
      </c>
      <c r="M38" s="47">
        <v>0.27</v>
      </c>
      <c r="N38" s="47">
        <v>0.32</v>
      </c>
      <c r="O38" s="47">
        <v>0.27</v>
      </c>
      <c r="P38" s="47">
        <v>0.28999999999999998</v>
      </c>
      <c r="Q38" s="47">
        <v>0.23</v>
      </c>
      <c r="R38" s="47">
        <v>0.45</v>
      </c>
      <c r="S38" s="47">
        <v>0.18</v>
      </c>
      <c r="T38" s="47">
        <v>0.28000000000000003</v>
      </c>
      <c r="U38" s="47">
        <v>0.42</v>
      </c>
      <c r="V38" s="13">
        <f t="shared" si="0"/>
        <v>0.24099999999999996</v>
      </c>
      <c r="W38">
        <f t="shared" si="1"/>
        <v>0.29400000000000004</v>
      </c>
      <c r="X38">
        <f t="shared" si="2"/>
        <v>4.6198845584422742E-2</v>
      </c>
      <c r="Y38">
        <f t="shared" si="3"/>
        <v>2.6549743668986464E-2</v>
      </c>
    </row>
    <row r="39" spans="1:25">
      <c r="A39" s="47">
        <v>2.92</v>
      </c>
      <c r="B39" s="47">
        <v>0.48</v>
      </c>
      <c r="C39" s="47">
        <v>0.12</v>
      </c>
      <c r="D39" s="47">
        <v>0.39</v>
      </c>
      <c r="E39" s="47">
        <v>0.27</v>
      </c>
      <c r="F39" s="47">
        <v>0.39</v>
      </c>
      <c r="G39" s="47">
        <v>0.15</v>
      </c>
      <c r="H39" s="47">
        <v>0.04</v>
      </c>
      <c r="I39" s="47">
        <v>0.13</v>
      </c>
      <c r="J39" s="47">
        <v>0.16</v>
      </c>
      <c r="K39" s="47">
        <v>0.3</v>
      </c>
      <c r="L39" s="47">
        <v>0.23</v>
      </c>
      <c r="M39" s="47">
        <v>0.31</v>
      </c>
      <c r="N39" s="47">
        <v>0.32</v>
      </c>
      <c r="O39" s="47">
        <v>0.27</v>
      </c>
      <c r="P39" s="47">
        <v>0.28999999999999998</v>
      </c>
      <c r="Q39" s="47">
        <v>0.23</v>
      </c>
      <c r="R39" s="47">
        <v>0.45</v>
      </c>
      <c r="S39" s="47">
        <v>0.18</v>
      </c>
      <c r="T39" s="47">
        <v>0.28000000000000003</v>
      </c>
      <c r="U39" s="47">
        <v>0.45</v>
      </c>
      <c r="V39" s="13">
        <f t="shared" si="0"/>
        <v>0.24299999999999997</v>
      </c>
      <c r="W39">
        <f t="shared" si="1"/>
        <v>0.30100000000000005</v>
      </c>
      <c r="X39">
        <f t="shared" si="2"/>
        <v>4.5705579528105784E-2</v>
      </c>
      <c r="Y39">
        <f t="shared" si="3"/>
        <v>2.8104961997641714E-2</v>
      </c>
    </row>
    <row r="40" spans="1:25">
      <c r="A40" s="47">
        <v>3</v>
      </c>
      <c r="B40" s="47">
        <v>0.48</v>
      </c>
      <c r="C40" s="47">
        <v>0.18</v>
      </c>
      <c r="D40" s="47">
        <v>0.39</v>
      </c>
      <c r="E40" s="47">
        <v>0.27</v>
      </c>
      <c r="F40" s="47">
        <v>0.39</v>
      </c>
      <c r="G40" s="47">
        <v>0.15</v>
      </c>
      <c r="H40" s="47">
        <v>0.04</v>
      </c>
      <c r="I40" s="47">
        <v>0.13</v>
      </c>
      <c r="J40" s="47">
        <v>0.16</v>
      </c>
      <c r="K40" s="47">
        <v>0.3</v>
      </c>
      <c r="L40" s="47">
        <v>0.23</v>
      </c>
      <c r="M40" s="47">
        <v>0.39</v>
      </c>
      <c r="N40" s="47">
        <v>0.32</v>
      </c>
      <c r="O40" s="47">
        <v>0.31</v>
      </c>
      <c r="P40" s="47">
        <v>0.28999999999999998</v>
      </c>
      <c r="Q40" s="47">
        <v>0.23</v>
      </c>
      <c r="R40" s="47">
        <v>0.45</v>
      </c>
      <c r="S40" s="47">
        <v>0.18</v>
      </c>
      <c r="T40" s="47">
        <v>0.28000000000000003</v>
      </c>
      <c r="U40" s="47">
        <v>0.45</v>
      </c>
      <c r="V40" s="13">
        <f t="shared" si="0"/>
        <v>0.24899999999999997</v>
      </c>
      <c r="W40">
        <f t="shared" si="1"/>
        <v>0.31300000000000006</v>
      </c>
      <c r="X40">
        <f t="shared" si="2"/>
        <v>4.4283179650969062E-2</v>
      </c>
      <c r="Y40">
        <f t="shared" si="3"/>
        <v>2.9175712882845175E-2</v>
      </c>
    </row>
    <row r="41" spans="1:25">
      <c r="A41" s="47">
        <v>3.08</v>
      </c>
      <c r="B41" s="47">
        <v>0.48</v>
      </c>
      <c r="C41" s="47">
        <v>0.18</v>
      </c>
      <c r="D41" s="47">
        <v>0.39</v>
      </c>
      <c r="E41" s="47">
        <v>0.27</v>
      </c>
      <c r="F41" s="47">
        <v>0.39</v>
      </c>
      <c r="G41" s="47">
        <v>0.15</v>
      </c>
      <c r="H41" s="47">
        <v>0.04</v>
      </c>
      <c r="I41" s="47">
        <v>0.13</v>
      </c>
      <c r="J41" s="47">
        <v>0.16</v>
      </c>
      <c r="K41" s="47">
        <v>0.3</v>
      </c>
      <c r="L41" s="47">
        <v>0.23</v>
      </c>
      <c r="M41" s="47">
        <v>0.39</v>
      </c>
      <c r="N41" s="47">
        <v>0.32</v>
      </c>
      <c r="O41" s="47">
        <v>0.37</v>
      </c>
      <c r="P41" s="47">
        <v>0.28999999999999998</v>
      </c>
      <c r="Q41" s="47">
        <v>0.23</v>
      </c>
      <c r="R41" s="47">
        <v>0.45</v>
      </c>
      <c r="S41" s="47">
        <v>0.18</v>
      </c>
      <c r="T41" s="47">
        <v>0.28000000000000003</v>
      </c>
      <c r="U41" s="47">
        <v>0.45</v>
      </c>
      <c r="V41" s="13">
        <f t="shared" si="0"/>
        <v>0.24899999999999997</v>
      </c>
      <c r="W41">
        <f t="shared" si="1"/>
        <v>0.31900000000000006</v>
      </c>
      <c r="X41">
        <f t="shared" si="2"/>
        <v>4.4283179650969062E-2</v>
      </c>
      <c r="Y41">
        <f t="shared" si="3"/>
        <v>2.9719054867579833E-2</v>
      </c>
    </row>
    <row r="42" spans="1:25">
      <c r="A42" s="47">
        <v>3.17</v>
      </c>
      <c r="B42" s="47">
        <v>0.48</v>
      </c>
      <c r="C42" s="47">
        <v>0.18</v>
      </c>
      <c r="D42" s="47">
        <v>0.39</v>
      </c>
      <c r="E42" s="47">
        <v>0.28000000000000003</v>
      </c>
      <c r="F42" s="47">
        <v>0.39</v>
      </c>
      <c r="G42" s="47">
        <v>0.15</v>
      </c>
      <c r="H42" s="47">
        <v>0.04</v>
      </c>
      <c r="I42" s="47">
        <v>0.24</v>
      </c>
      <c r="J42" s="47">
        <v>0.16</v>
      </c>
      <c r="K42" s="47">
        <v>0.31</v>
      </c>
      <c r="L42" s="47">
        <v>0.23</v>
      </c>
      <c r="M42" s="47">
        <v>0.39</v>
      </c>
      <c r="N42" s="47">
        <v>0.32</v>
      </c>
      <c r="O42" s="47">
        <v>0.37</v>
      </c>
      <c r="P42" s="47">
        <v>0.39</v>
      </c>
      <c r="Q42" s="47">
        <v>0.23</v>
      </c>
      <c r="R42" s="47">
        <v>0.46</v>
      </c>
      <c r="S42" s="47">
        <v>0.18</v>
      </c>
      <c r="T42" s="47">
        <v>0.28000000000000003</v>
      </c>
      <c r="U42" s="47">
        <v>0.45</v>
      </c>
      <c r="V42" s="13">
        <f t="shared" si="0"/>
        <v>0.26199999999999996</v>
      </c>
      <c r="W42">
        <f t="shared" si="1"/>
        <v>0.33000000000000007</v>
      </c>
      <c r="X42">
        <f t="shared" si="2"/>
        <v>4.2473521163190614E-2</v>
      </c>
      <c r="Y42">
        <f t="shared" si="3"/>
        <v>3.0767948691238108E-2</v>
      </c>
    </row>
    <row r="43" spans="1:25">
      <c r="A43" s="47">
        <v>3.25</v>
      </c>
      <c r="B43" s="47">
        <v>0.48</v>
      </c>
      <c r="C43" s="47">
        <v>0.18</v>
      </c>
      <c r="D43" s="47">
        <v>0.39</v>
      </c>
      <c r="E43" s="47">
        <v>0.43</v>
      </c>
      <c r="F43" s="47">
        <v>0.39</v>
      </c>
      <c r="G43" s="47">
        <v>0.16</v>
      </c>
      <c r="H43" s="47">
        <v>0.05</v>
      </c>
      <c r="I43" s="47">
        <v>0.35</v>
      </c>
      <c r="J43" s="47">
        <v>0.17</v>
      </c>
      <c r="K43" s="47">
        <v>0.31</v>
      </c>
      <c r="L43" s="47">
        <v>0.23</v>
      </c>
      <c r="M43" s="47">
        <v>0.39</v>
      </c>
      <c r="N43" s="47">
        <v>0.52</v>
      </c>
      <c r="O43" s="47">
        <v>0.37</v>
      </c>
      <c r="P43" s="47">
        <v>0.39</v>
      </c>
      <c r="Q43" s="47">
        <v>0.23</v>
      </c>
      <c r="R43" s="47">
        <v>0.47</v>
      </c>
      <c r="S43" s="47">
        <v>0.18</v>
      </c>
      <c r="T43" s="47">
        <v>0.28000000000000003</v>
      </c>
      <c r="U43" s="47">
        <v>0.45</v>
      </c>
      <c r="V43" s="13">
        <f t="shared" si="0"/>
        <v>0.29099999999999998</v>
      </c>
      <c r="W43">
        <f t="shared" si="1"/>
        <v>0.35100000000000009</v>
      </c>
      <c r="X43">
        <f t="shared" si="2"/>
        <v>4.4806993501758929E-2</v>
      </c>
      <c r="Y43">
        <f t="shared" si="3"/>
        <v>3.6437160518715817E-2</v>
      </c>
    </row>
    <row r="44" spans="1:25">
      <c r="A44" s="47">
        <v>3.33</v>
      </c>
      <c r="B44" s="47">
        <v>0.48</v>
      </c>
      <c r="C44" s="47">
        <v>0.18</v>
      </c>
      <c r="D44" s="47">
        <v>0.39</v>
      </c>
      <c r="E44" s="47">
        <v>0.49</v>
      </c>
      <c r="F44" s="47">
        <v>0.39</v>
      </c>
      <c r="G44" s="47">
        <v>0.16</v>
      </c>
      <c r="H44" s="47">
        <v>7.0000000000000007E-2</v>
      </c>
      <c r="I44" s="47">
        <v>0.42</v>
      </c>
      <c r="J44" s="47">
        <v>0.19</v>
      </c>
      <c r="K44" s="47">
        <v>0.32</v>
      </c>
      <c r="L44" s="47">
        <v>0.23</v>
      </c>
      <c r="M44" s="47">
        <v>0.39</v>
      </c>
      <c r="N44" s="47">
        <v>0.7</v>
      </c>
      <c r="O44" s="47">
        <v>0.37</v>
      </c>
      <c r="P44" s="47">
        <v>0.39</v>
      </c>
      <c r="Q44" s="47">
        <v>0.23</v>
      </c>
      <c r="R44" s="47">
        <v>0.47</v>
      </c>
      <c r="S44" s="47">
        <v>0.18</v>
      </c>
      <c r="T44" s="47">
        <v>0.28000000000000003</v>
      </c>
      <c r="U44" s="47">
        <v>0.45</v>
      </c>
      <c r="V44" s="13">
        <f t="shared" si="0"/>
        <v>0.30899999999999994</v>
      </c>
      <c r="W44">
        <f t="shared" si="1"/>
        <v>0.36900000000000005</v>
      </c>
      <c r="X44">
        <f t="shared" si="2"/>
        <v>4.6867425313916709E-2</v>
      </c>
      <c r="Y44">
        <f t="shared" si="3"/>
        <v>4.8245897925799489E-2</v>
      </c>
    </row>
    <row r="45" spans="1:25">
      <c r="A45" s="47">
        <v>3.42</v>
      </c>
      <c r="B45" s="47">
        <v>0.48</v>
      </c>
      <c r="C45" s="47">
        <v>0.23</v>
      </c>
      <c r="D45" s="47">
        <v>0.39</v>
      </c>
      <c r="E45" s="47">
        <v>0.49</v>
      </c>
      <c r="F45" s="47">
        <v>0.39</v>
      </c>
      <c r="G45" s="47">
        <v>0.16</v>
      </c>
      <c r="H45" s="47">
        <v>0.25</v>
      </c>
      <c r="I45" s="47">
        <v>0.43</v>
      </c>
      <c r="J45" s="47">
        <v>0.21</v>
      </c>
      <c r="K45" s="47">
        <v>0.46</v>
      </c>
      <c r="L45" s="47">
        <v>0.23</v>
      </c>
      <c r="M45" s="47">
        <v>0.39</v>
      </c>
      <c r="N45" s="47">
        <v>0.71</v>
      </c>
      <c r="O45" s="47">
        <v>0.37</v>
      </c>
      <c r="P45" s="47">
        <v>0.39</v>
      </c>
      <c r="Q45" s="47">
        <v>0.23</v>
      </c>
      <c r="R45" s="47">
        <v>0.47</v>
      </c>
      <c r="S45" s="47">
        <v>0.18</v>
      </c>
      <c r="T45" s="47">
        <v>0.28000000000000003</v>
      </c>
      <c r="U45" s="47">
        <v>0.45</v>
      </c>
      <c r="V45" s="13">
        <f t="shared" si="0"/>
        <v>0.34900000000000003</v>
      </c>
      <c r="W45">
        <f t="shared" si="1"/>
        <v>0.37</v>
      </c>
      <c r="X45">
        <f t="shared" si="2"/>
        <v>3.9198922887696233E-2</v>
      </c>
      <c r="Y45">
        <f t="shared" si="3"/>
        <v>4.9012470068567439E-2</v>
      </c>
    </row>
    <row r="46" spans="1:25">
      <c r="A46" s="47">
        <v>3.5</v>
      </c>
      <c r="B46" s="47">
        <v>0.48</v>
      </c>
      <c r="C46" s="47">
        <v>0.28999999999999998</v>
      </c>
      <c r="D46" s="47">
        <v>0.39</v>
      </c>
      <c r="E46" s="47">
        <v>0.49</v>
      </c>
      <c r="F46" s="47">
        <v>0.39</v>
      </c>
      <c r="G46" s="47">
        <v>0.16</v>
      </c>
      <c r="H46" s="47">
        <v>0.25</v>
      </c>
      <c r="I46" s="47">
        <v>0.43</v>
      </c>
      <c r="J46" s="47">
        <v>0.33</v>
      </c>
      <c r="K46" s="47">
        <v>0.46</v>
      </c>
      <c r="L46" s="47">
        <v>0.23</v>
      </c>
      <c r="M46" s="47">
        <v>0.39</v>
      </c>
      <c r="N46" s="47">
        <v>0.71</v>
      </c>
      <c r="O46" s="47">
        <v>0.37</v>
      </c>
      <c r="P46" s="47">
        <v>0.39</v>
      </c>
      <c r="Q46" s="47">
        <v>0.23</v>
      </c>
      <c r="R46" s="47">
        <v>0.47</v>
      </c>
      <c r="S46" s="47">
        <v>0.18</v>
      </c>
      <c r="T46" s="47">
        <v>0.28999999999999998</v>
      </c>
      <c r="U46" s="47">
        <v>0.45</v>
      </c>
      <c r="V46" s="13">
        <f t="shared" si="0"/>
        <v>0.36700000000000005</v>
      </c>
      <c r="W46">
        <f t="shared" si="1"/>
        <v>0.37100000000000005</v>
      </c>
      <c r="X46">
        <f t="shared" si="2"/>
        <v>3.4223124086240536E-2</v>
      </c>
      <c r="Y46">
        <f t="shared" si="3"/>
        <v>4.8818257058422493E-2</v>
      </c>
    </row>
    <row r="47" spans="1:25">
      <c r="A47" s="47">
        <v>3.58</v>
      </c>
      <c r="B47" s="47">
        <v>0.48</v>
      </c>
      <c r="C47" s="47">
        <v>0.28999999999999998</v>
      </c>
      <c r="D47" s="47">
        <v>0.39</v>
      </c>
      <c r="E47" s="47">
        <v>0.49</v>
      </c>
      <c r="F47" s="47">
        <v>0.39</v>
      </c>
      <c r="G47" s="47">
        <v>0.16</v>
      </c>
      <c r="H47" s="47">
        <v>0.25</v>
      </c>
      <c r="I47" s="47">
        <v>0.43</v>
      </c>
      <c r="J47" s="47">
        <v>0.39</v>
      </c>
      <c r="K47" s="47">
        <v>0.46</v>
      </c>
      <c r="L47" s="47">
        <v>0.23</v>
      </c>
      <c r="M47" s="47">
        <v>0.39</v>
      </c>
      <c r="N47" s="47">
        <v>0.71</v>
      </c>
      <c r="O47" s="47">
        <v>0.37</v>
      </c>
      <c r="P47" s="47">
        <v>0.39</v>
      </c>
      <c r="Q47" s="47">
        <v>0.23</v>
      </c>
      <c r="R47" s="47">
        <v>0.47</v>
      </c>
      <c r="S47" s="47">
        <v>0.18</v>
      </c>
      <c r="T47" s="47">
        <v>0.28999999999999998</v>
      </c>
      <c r="U47" s="47">
        <v>0.45</v>
      </c>
      <c r="V47" s="13">
        <f t="shared" si="0"/>
        <v>0.37300000000000005</v>
      </c>
      <c r="W47">
        <f t="shared" si="1"/>
        <v>0.37100000000000005</v>
      </c>
      <c r="X47">
        <f t="shared" si="2"/>
        <v>3.4027766439907355E-2</v>
      </c>
      <c r="Y47">
        <f t="shared" si="3"/>
        <v>4.8818257058422493E-2</v>
      </c>
    </row>
    <row r="48" spans="1:25">
      <c r="A48" s="47">
        <v>3.67</v>
      </c>
      <c r="B48" s="47">
        <v>0.48</v>
      </c>
      <c r="C48" s="47">
        <v>0.28999999999999998</v>
      </c>
      <c r="D48" s="47">
        <v>0.39</v>
      </c>
      <c r="E48" s="47">
        <v>0.49</v>
      </c>
      <c r="F48" s="47">
        <v>0.39</v>
      </c>
      <c r="G48" s="47">
        <v>0.16</v>
      </c>
      <c r="H48" s="47">
        <v>0.25</v>
      </c>
      <c r="I48" s="47">
        <v>0.43</v>
      </c>
      <c r="J48" s="47">
        <v>0.39</v>
      </c>
      <c r="K48" s="47">
        <v>0.46</v>
      </c>
      <c r="L48" s="47">
        <v>0.28999999999999998</v>
      </c>
      <c r="M48" s="47">
        <v>0.39</v>
      </c>
      <c r="N48" s="47">
        <v>0.71</v>
      </c>
      <c r="O48" s="47">
        <v>0.44</v>
      </c>
      <c r="P48" s="47">
        <v>0.39</v>
      </c>
      <c r="Q48" s="47">
        <v>0.24</v>
      </c>
      <c r="R48" s="47">
        <v>0.47</v>
      </c>
      <c r="S48" s="47">
        <v>0.18</v>
      </c>
      <c r="T48" s="47">
        <v>0.28999999999999998</v>
      </c>
      <c r="U48" s="47">
        <v>0.45</v>
      </c>
      <c r="V48" s="13">
        <f t="shared" si="0"/>
        <v>0.37300000000000005</v>
      </c>
      <c r="W48">
        <f t="shared" si="1"/>
        <v>0.38500000000000001</v>
      </c>
      <c r="X48">
        <f t="shared" si="2"/>
        <v>3.4027766439907355E-2</v>
      </c>
      <c r="Y48">
        <f t="shared" si="3"/>
        <v>4.7287536530370343E-2</v>
      </c>
    </row>
    <row r="49" spans="1:25">
      <c r="A49" s="47">
        <v>3.75</v>
      </c>
      <c r="B49" s="47">
        <v>0.48</v>
      </c>
      <c r="C49" s="47">
        <v>0.28999999999999998</v>
      </c>
      <c r="D49" s="47">
        <v>0.48</v>
      </c>
      <c r="E49" s="47">
        <v>0.49</v>
      </c>
      <c r="F49" s="47">
        <v>0.4</v>
      </c>
      <c r="G49" s="47">
        <v>0.16</v>
      </c>
      <c r="H49" s="47">
        <v>0.25</v>
      </c>
      <c r="I49" s="47">
        <v>0.43</v>
      </c>
      <c r="J49" s="47">
        <v>0.39</v>
      </c>
      <c r="K49" s="47">
        <v>0.46</v>
      </c>
      <c r="L49" s="47">
        <v>0.35</v>
      </c>
      <c r="M49" s="47">
        <v>0.39</v>
      </c>
      <c r="N49" s="47">
        <v>0.71</v>
      </c>
      <c r="O49" s="47">
        <v>0.44</v>
      </c>
      <c r="P49" s="47">
        <v>0.39</v>
      </c>
      <c r="Q49" s="47">
        <v>0.24</v>
      </c>
      <c r="R49" s="47">
        <v>0.47</v>
      </c>
      <c r="S49" s="47">
        <v>0.18</v>
      </c>
      <c r="T49" s="47">
        <v>0.28999999999999998</v>
      </c>
      <c r="U49" s="47">
        <v>0.45</v>
      </c>
      <c r="V49" s="13">
        <f t="shared" si="0"/>
        <v>0.38300000000000006</v>
      </c>
      <c r="W49">
        <f t="shared" si="1"/>
        <v>0.39099999999999996</v>
      </c>
      <c r="X49">
        <f t="shared" si="2"/>
        <v>3.5716476123305613E-2</v>
      </c>
      <c r="Y49">
        <f t="shared" si="3"/>
        <v>4.6318942609308869E-2</v>
      </c>
    </row>
    <row r="50" spans="1:25">
      <c r="A50" s="47">
        <v>3.83</v>
      </c>
      <c r="B50" s="47">
        <v>0.48</v>
      </c>
      <c r="C50" s="47">
        <v>0.28999999999999998</v>
      </c>
      <c r="D50" s="47">
        <v>0.51</v>
      </c>
      <c r="E50" s="47">
        <v>0.49</v>
      </c>
      <c r="F50" s="47">
        <v>0.4</v>
      </c>
      <c r="G50" s="47">
        <v>0.16</v>
      </c>
      <c r="H50" s="47">
        <v>0.25</v>
      </c>
      <c r="I50" s="47">
        <v>0.43</v>
      </c>
      <c r="J50" s="47">
        <v>0.39</v>
      </c>
      <c r="K50" s="47">
        <v>0.46</v>
      </c>
      <c r="L50" s="47">
        <v>0.35</v>
      </c>
      <c r="M50" s="47">
        <v>0.4</v>
      </c>
      <c r="N50" s="47">
        <v>0.71</v>
      </c>
      <c r="O50" s="47">
        <v>0.44</v>
      </c>
      <c r="P50" s="47">
        <v>0.44</v>
      </c>
      <c r="Q50" s="47">
        <v>0.24</v>
      </c>
      <c r="R50" s="47">
        <v>0.47</v>
      </c>
      <c r="S50" s="47">
        <v>0.18</v>
      </c>
      <c r="T50" s="47">
        <v>0.28999999999999998</v>
      </c>
      <c r="U50" s="47">
        <v>0.45</v>
      </c>
      <c r="V50" s="13">
        <f t="shared" si="0"/>
        <v>0.38600000000000001</v>
      </c>
      <c r="W50">
        <f t="shared" si="1"/>
        <v>0.39700000000000002</v>
      </c>
      <c r="X50">
        <f t="shared" si="2"/>
        <v>3.673327283721569E-2</v>
      </c>
      <c r="Y50">
        <f t="shared" si="3"/>
        <v>4.657252408878005E-2</v>
      </c>
    </row>
    <row r="51" spans="1:25">
      <c r="A51" s="47">
        <v>3.92</v>
      </c>
      <c r="B51" s="47">
        <v>0.48</v>
      </c>
      <c r="C51" s="47">
        <v>0.28999999999999998</v>
      </c>
      <c r="D51" s="47">
        <v>0.51</v>
      </c>
      <c r="E51" s="47">
        <v>0.49</v>
      </c>
      <c r="F51" s="47">
        <v>0.4</v>
      </c>
      <c r="G51" s="47">
        <v>0.16</v>
      </c>
      <c r="H51" s="47">
        <v>0.25</v>
      </c>
      <c r="I51" s="47">
        <v>0.43</v>
      </c>
      <c r="J51" s="47">
        <v>0.39</v>
      </c>
      <c r="K51" s="47">
        <v>0.46</v>
      </c>
      <c r="L51" s="47">
        <v>0.36</v>
      </c>
      <c r="M51" s="47">
        <v>0.4</v>
      </c>
      <c r="N51" s="47">
        <v>0.71</v>
      </c>
      <c r="O51" s="47">
        <v>0.44</v>
      </c>
      <c r="P51" s="47">
        <v>0.48</v>
      </c>
      <c r="Q51" s="47">
        <v>0.24</v>
      </c>
      <c r="R51" s="47">
        <v>0.47</v>
      </c>
      <c r="S51" s="47">
        <v>0.18</v>
      </c>
      <c r="T51" s="47">
        <v>0.36</v>
      </c>
      <c r="U51" s="47">
        <v>0.45</v>
      </c>
      <c r="V51" s="13">
        <f t="shared" si="0"/>
        <v>0.38600000000000001</v>
      </c>
      <c r="W51">
        <f t="shared" si="1"/>
        <v>0.40899999999999997</v>
      </c>
      <c r="X51">
        <f t="shared" si="2"/>
        <v>3.673327283721569E-2</v>
      </c>
      <c r="Y51">
        <f t="shared" si="3"/>
        <v>4.5690991088689133E-2</v>
      </c>
    </row>
    <row r="52" spans="1:25">
      <c r="A52" s="47">
        <v>4</v>
      </c>
      <c r="B52" s="47">
        <v>0.49</v>
      </c>
      <c r="C52" s="47">
        <v>0.28999999999999998</v>
      </c>
      <c r="D52" s="47">
        <v>0.51</v>
      </c>
      <c r="E52" s="47">
        <v>0.49</v>
      </c>
      <c r="F52" s="47">
        <v>0.4</v>
      </c>
      <c r="G52" s="47">
        <v>0.17</v>
      </c>
      <c r="H52" s="47">
        <v>0.25</v>
      </c>
      <c r="I52" s="47">
        <v>0.43</v>
      </c>
      <c r="J52" s="47">
        <v>0.39</v>
      </c>
      <c r="K52" s="47">
        <v>0.46</v>
      </c>
      <c r="L52" s="47">
        <v>0.36</v>
      </c>
      <c r="M52" s="47">
        <v>0.42</v>
      </c>
      <c r="N52" s="47">
        <v>0.71</v>
      </c>
      <c r="O52" s="47">
        <v>0.44</v>
      </c>
      <c r="P52" s="47">
        <v>0.48</v>
      </c>
      <c r="Q52" s="47">
        <v>0.24</v>
      </c>
      <c r="R52" s="47">
        <v>0.47</v>
      </c>
      <c r="S52" s="47">
        <v>0.18</v>
      </c>
      <c r="T52" s="47">
        <v>0.39</v>
      </c>
      <c r="U52" s="47">
        <v>0.45</v>
      </c>
      <c r="V52" s="13">
        <f t="shared" si="0"/>
        <v>0.38800000000000001</v>
      </c>
      <c r="W52">
        <f t="shared" si="1"/>
        <v>0.41400000000000003</v>
      </c>
      <c r="X52">
        <f t="shared" si="2"/>
        <v>3.6356261878495937E-2</v>
      </c>
      <c r="Y52">
        <f t="shared" si="3"/>
        <v>4.541659021400285E-2</v>
      </c>
    </row>
    <row r="53" spans="1:25">
      <c r="A53" s="47">
        <v>4.08</v>
      </c>
      <c r="B53" s="47">
        <v>0.49</v>
      </c>
      <c r="C53" s="47">
        <v>0.28999999999999998</v>
      </c>
      <c r="D53" s="47">
        <v>0.51</v>
      </c>
      <c r="E53" s="47">
        <v>0.49</v>
      </c>
      <c r="F53" s="47">
        <v>0.4</v>
      </c>
      <c r="G53" s="47">
        <v>0.17</v>
      </c>
      <c r="H53" s="47">
        <v>0.25</v>
      </c>
      <c r="I53" s="47">
        <v>0.43</v>
      </c>
      <c r="J53" s="47">
        <v>0.39</v>
      </c>
      <c r="K53" s="47">
        <v>0.46</v>
      </c>
      <c r="L53" s="47">
        <v>0.36</v>
      </c>
      <c r="M53" s="47">
        <v>0.56999999999999995</v>
      </c>
      <c r="N53" s="47">
        <v>0.71</v>
      </c>
      <c r="O53" s="47">
        <v>0.44</v>
      </c>
      <c r="P53" s="47">
        <v>0.48</v>
      </c>
      <c r="Q53" s="47">
        <v>0.24</v>
      </c>
      <c r="R53" s="47">
        <v>0.47</v>
      </c>
      <c r="S53" s="47">
        <v>0.18</v>
      </c>
      <c r="T53" s="47">
        <v>0.39</v>
      </c>
      <c r="U53" s="47">
        <v>0.49</v>
      </c>
      <c r="V53" s="13">
        <f t="shared" si="0"/>
        <v>0.38800000000000001</v>
      </c>
      <c r="W53">
        <f t="shared" si="1"/>
        <v>0.433</v>
      </c>
      <c r="X53">
        <f t="shared" si="2"/>
        <v>3.6356261878495937E-2</v>
      </c>
      <c r="Y53">
        <f t="shared" si="3"/>
        <v>4.839765834555769E-2</v>
      </c>
    </row>
    <row r="54" spans="1:25">
      <c r="A54" s="47">
        <v>4.17</v>
      </c>
      <c r="B54" s="47">
        <v>0.49</v>
      </c>
      <c r="C54" s="47">
        <v>0.28999999999999998</v>
      </c>
      <c r="D54" s="47">
        <v>0.57999999999999996</v>
      </c>
      <c r="E54" s="47">
        <v>0.49</v>
      </c>
      <c r="F54" s="47">
        <v>0.4</v>
      </c>
      <c r="G54" s="47">
        <v>0.17</v>
      </c>
      <c r="H54" s="47">
        <v>0.25</v>
      </c>
      <c r="I54" s="47">
        <v>0.43</v>
      </c>
      <c r="J54" s="47">
        <v>0.39</v>
      </c>
      <c r="K54" s="47">
        <v>0.46</v>
      </c>
      <c r="L54" s="47">
        <v>0.36</v>
      </c>
      <c r="M54" s="47">
        <v>0.64</v>
      </c>
      <c r="N54" s="47">
        <v>0.71</v>
      </c>
      <c r="O54" s="47">
        <v>0.44</v>
      </c>
      <c r="P54" s="47">
        <v>0.48</v>
      </c>
      <c r="Q54" s="47">
        <v>0.24</v>
      </c>
      <c r="R54" s="47">
        <v>0.47</v>
      </c>
      <c r="S54" s="47">
        <v>0.18</v>
      </c>
      <c r="T54" s="47">
        <v>0.39</v>
      </c>
      <c r="U54" s="47">
        <v>0.49</v>
      </c>
      <c r="V54" s="13">
        <f t="shared" si="0"/>
        <v>0.39500000000000002</v>
      </c>
      <c r="W54">
        <f t="shared" si="1"/>
        <v>0.44000000000000006</v>
      </c>
      <c r="X54">
        <f t="shared" si="2"/>
        <v>3.950386760249628E-2</v>
      </c>
      <c r="Y54">
        <f t="shared" si="3"/>
        <v>5.1033757890678974E-2</v>
      </c>
    </row>
    <row r="55" spans="1:25">
      <c r="A55" s="47">
        <v>4.25</v>
      </c>
      <c r="B55" s="47">
        <v>0.49</v>
      </c>
      <c r="C55" s="47">
        <v>0.28999999999999998</v>
      </c>
      <c r="D55" s="47">
        <v>0.57999999999999996</v>
      </c>
      <c r="E55" s="47">
        <v>0.49</v>
      </c>
      <c r="F55" s="47">
        <v>0.4</v>
      </c>
      <c r="G55" s="47">
        <v>0.17</v>
      </c>
      <c r="H55" s="47">
        <v>0.25</v>
      </c>
      <c r="I55" s="47">
        <v>0.43</v>
      </c>
      <c r="J55" s="47">
        <v>0.39</v>
      </c>
      <c r="K55" s="47">
        <v>0.46</v>
      </c>
      <c r="L55" s="47">
        <v>0.36</v>
      </c>
      <c r="M55" s="47">
        <v>0.64</v>
      </c>
      <c r="N55" s="47">
        <v>0.71</v>
      </c>
      <c r="O55" s="47">
        <v>0.44</v>
      </c>
      <c r="P55" s="47">
        <v>0.48</v>
      </c>
      <c r="Q55" s="47">
        <v>0.24</v>
      </c>
      <c r="R55" s="47">
        <v>0.47</v>
      </c>
      <c r="S55" s="47">
        <v>0.18</v>
      </c>
      <c r="T55" s="47">
        <v>0.4</v>
      </c>
      <c r="U55" s="47">
        <v>0.5</v>
      </c>
      <c r="V55" s="13">
        <f t="shared" si="0"/>
        <v>0.39500000000000002</v>
      </c>
      <c r="W55">
        <f t="shared" si="1"/>
        <v>0.442</v>
      </c>
      <c r="X55">
        <f t="shared" si="2"/>
        <v>3.950386760249628E-2</v>
      </c>
      <c r="Y55">
        <f t="shared" si="3"/>
        <v>5.1051172584204399E-2</v>
      </c>
    </row>
    <row r="56" spans="1:25">
      <c r="A56" s="47">
        <v>4.33</v>
      </c>
      <c r="B56" s="47">
        <v>0.49</v>
      </c>
      <c r="C56" s="47">
        <v>0.28999999999999998</v>
      </c>
      <c r="D56" s="47">
        <v>0.57999999999999996</v>
      </c>
      <c r="E56" s="47">
        <v>0.49</v>
      </c>
      <c r="F56" s="47">
        <v>0.4</v>
      </c>
      <c r="G56" s="47">
        <v>0.17</v>
      </c>
      <c r="H56" s="47">
        <v>0.25</v>
      </c>
      <c r="I56" s="47">
        <v>0.43</v>
      </c>
      <c r="J56" s="47">
        <v>0.39</v>
      </c>
      <c r="K56" s="47">
        <v>0.46</v>
      </c>
      <c r="L56" s="47">
        <v>0.36</v>
      </c>
      <c r="M56" s="47">
        <v>0.64</v>
      </c>
      <c r="N56" s="47">
        <v>0.71</v>
      </c>
      <c r="O56" s="47">
        <v>0.52</v>
      </c>
      <c r="P56" s="47">
        <v>0.48</v>
      </c>
      <c r="Q56" s="47">
        <v>0.24</v>
      </c>
      <c r="R56" s="47">
        <v>0.47</v>
      </c>
      <c r="S56" s="47">
        <v>0.18</v>
      </c>
      <c r="T56" s="47">
        <v>0.4</v>
      </c>
      <c r="U56" s="47">
        <v>0.5</v>
      </c>
      <c r="V56" s="13">
        <f t="shared" si="0"/>
        <v>0.39500000000000002</v>
      </c>
      <c r="W56">
        <f t="shared" si="1"/>
        <v>0.45</v>
      </c>
      <c r="X56">
        <f t="shared" si="2"/>
        <v>3.950386760249628E-2</v>
      </c>
      <c r="Y56">
        <f t="shared" si="3"/>
        <v>5.1639777949432246E-2</v>
      </c>
    </row>
    <row r="57" spans="1:25">
      <c r="A57" s="47">
        <v>4.42</v>
      </c>
      <c r="B57" s="47">
        <v>0.49</v>
      </c>
      <c r="C57" s="47">
        <v>0.28999999999999998</v>
      </c>
      <c r="D57" s="47">
        <v>0.57999999999999996</v>
      </c>
      <c r="E57" s="47">
        <v>0.49</v>
      </c>
      <c r="F57" s="47">
        <v>0.4</v>
      </c>
      <c r="G57" s="47">
        <v>0.17</v>
      </c>
      <c r="H57" s="47">
        <v>0.25</v>
      </c>
      <c r="I57" s="47">
        <v>0.43</v>
      </c>
      <c r="J57" s="47">
        <v>0.39</v>
      </c>
      <c r="K57" s="47">
        <v>0.46</v>
      </c>
      <c r="L57" s="47">
        <v>0.36</v>
      </c>
      <c r="M57" s="47">
        <v>0.64</v>
      </c>
      <c r="N57" s="47">
        <v>0.71</v>
      </c>
      <c r="O57" s="47">
        <v>0.53</v>
      </c>
      <c r="P57" s="47">
        <v>0.48</v>
      </c>
      <c r="Q57" s="47">
        <v>0.25</v>
      </c>
      <c r="R57" s="47">
        <v>0.47</v>
      </c>
      <c r="S57" s="47">
        <v>0.24</v>
      </c>
      <c r="T57" s="47">
        <v>0.4</v>
      </c>
      <c r="U57" s="47">
        <v>0.5</v>
      </c>
      <c r="V57" s="13">
        <f t="shared" si="0"/>
        <v>0.39500000000000002</v>
      </c>
      <c r="W57">
        <f t="shared" si="1"/>
        <v>0.45800000000000007</v>
      </c>
      <c r="X57">
        <f t="shared" si="2"/>
        <v>3.950386760249628E-2</v>
      </c>
      <c r="Y57">
        <f t="shared" si="3"/>
        <v>4.806939428229412E-2</v>
      </c>
    </row>
    <row r="58" spans="1:25">
      <c r="A58" s="47">
        <v>4.5</v>
      </c>
      <c r="B58" s="47">
        <v>0.49</v>
      </c>
      <c r="C58" s="47">
        <v>0.28999999999999998</v>
      </c>
      <c r="D58" s="47">
        <v>0.57999999999999996</v>
      </c>
      <c r="E58" s="47">
        <v>0.49</v>
      </c>
      <c r="F58" s="47">
        <v>0.4</v>
      </c>
      <c r="G58" s="47">
        <v>0.17</v>
      </c>
      <c r="H58" s="47">
        <v>0.25</v>
      </c>
      <c r="I58" s="47">
        <v>0.43</v>
      </c>
      <c r="J58" s="47">
        <v>0.39</v>
      </c>
      <c r="K58" s="47">
        <v>0.46</v>
      </c>
      <c r="L58" s="47">
        <v>0.36</v>
      </c>
      <c r="M58" s="47">
        <v>0.64</v>
      </c>
      <c r="N58" s="47">
        <v>0.71</v>
      </c>
      <c r="O58" s="47">
        <v>0.54</v>
      </c>
      <c r="P58" s="47">
        <v>0.48</v>
      </c>
      <c r="Q58" s="47">
        <v>0.25</v>
      </c>
      <c r="R58" s="47">
        <v>0.49</v>
      </c>
      <c r="S58" s="47">
        <v>0.32</v>
      </c>
      <c r="T58" s="47">
        <v>0.4</v>
      </c>
      <c r="U58" s="47">
        <v>0.5</v>
      </c>
      <c r="V58" s="13">
        <f t="shared" si="0"/>
        <v>0.39500000000000002</v>
      </c>
      <c r="W58">
        <f t="shared" si="1"/>
        <v>0.46899999999999997</v>
      </c>
      <c r="X58">
        <f t="shared" si="2"/>
        <v>3.950386760249628E-2</v>
      </c>
      <c r="Y58">
        <f t="shared" si="3"/>
        <v>4.4806993501759006E-2</v>
      </c>
    </row>
    <row r="59" spans="1:25">
      <c r="A59" s="47">
        <v>4.58</v>
      </c>
      <c r="B59" s="47">
        <v>0.49</v>
      </c>
      <c r="C59" s="47">
        <v>0.28999999999999998</v>
      </c>
      <c r="D59" s="47">
        <v>0.57999999999999996</v>
      </c>
      <c r="E59" s="47">
        <v>0.49</v>
      </c>
      <c r="F59" s="47">
        <v>0.41</v>
      </c>
      <c r="G59" s="47">
        <v>0.19</v>
      </c>
      <c r="H59" s="47">
        <v>0.25</v>
      </c>
      <c r="I59" s="47">
        <v>0.43</v>
      </c>
      <c r="J59" s="47">
        <v>0.39</v>
      </c>
      <c r="K59" s="47">
        <v>0.46</v>
      </c>
      <c r="L59" s="47">
        <v>0.36</v>
      </c>
      <c r="M59" s="47">
        <v>0.64</v>
      </c>
      <c r="N59" s="47">
        <v>0.71</v>
      </c>
      <c r="O59" s="47">
        <v>0.54</v>
      </c>
      <c r="P59" s="47">
        <v>0.48</v>
      </c>
      <c r="Q59" s="47">
        <v>0.25</v>
      </c>
      <c r="R59" s="47">
        <v>0.49</v>
      </c>
      <c r="S59" s="47">
        <v>0.32</v>
      </c>
      <c r="T59" s="47">
        <v>0.4</v>
      </c>
      <c r="U59" s="47">
        <v>0.5</v>
      </c>
      <c r="V59" s="13">
        <f t="shared" si="0"/>
        <v>0.39800000000000002</v>
      </c>
      <c r="W59">
        <f t="shared" si="1"/>
        <v>0.46899999999999997</v>
      </c>
      <c r="X59">
        <f t="shared" si="2"/>
        <v>3.8291281282064986E-2</v>
      </c>
      <c r="Y59">
        <f t="shared" si="3"/>
        <v>4.4806993501759006E-2</v>
      </c>
    </row>
    <row r="60" spans="1:25">
      <c r="A60" s="47">
        <v>4.67</v>
      </c>
      <c r="B60" s="47">
        <v>0.49</v>
      </c>
      <c r="C60" s="47">
        <v>0.28999999999999998</v>
      </c>
      <c r="D60" s="47">
        <v>0.57999999999999996</v>
      </c>
      <c r="E60" s="47">
        <v>0.49</v>
      </c>
      <c r="F60" s="47">
        <v>0.54</v>
      </c>
      <c r="G60" s="47">
        <v>0.19</v>
      </c>
      <c r="H60" s="47">
        <v>0.25</v>
      </c>
      <c r="I60" s="47">
        <v>0.43</v>
      </c>
      <c r="J60" s="47">
        <v>0.39</v>
      </c>
      <c r="K60" s="47">
        <v>0.46</v>
      </c>
      <c r="L60" s="47">
        <v>0.36</v>
      </c>
      <c r="M60" s="47">
        <v>0.64</v>
      </c>
      <c r="N60" s="47">
        <v>0.71</v>
      </c>
      <c r="O60" s="47">
        <v>0.54</v>
      </c>
      <c r="P60" s="47">
        <v>0.48</v>
      </c>
      <c r="Q60" s="47">
        <v>0.25</v>
      </c>
      <c r="R60" s="47">
        <v>0.49</v>
      </c>
      <c r="S60" s="47">
        <v>0.32</v>
      </c>
      <c r="T60" s="47">
        <v>0.4</v>
      </c>
      <c r="U60" s="47">
        <v>0.5</v>
      </c>
      <c r="V60" s="13">
        <f t="shared" si="0"/>
        <v>0.41100000000000003</v>
      </c>
      <c r="W60">
        <f t="shared" si="1"/>
        <v>0.46899999999999997</v>
      </c>
      <c r="X60">
        <f t="shared" si="2"/>
        <v>4.0864273991946608E-2</v>
      </c>
      <c r="Y60">
        <f t="shared" si="3"/>
        <v>4.4806993501759006E-2</v>
      </c>
    </row>
    <row r="61" spans="1:25">
      <c r="A61" s="47">
        <v>4.75</v>
      </c>
      <c r="B61" s="47">
        <v>0.49</v>
      </c>
      <c r="C61" s="47">
        <v>0.32</v>
      </c>
      <c r="D61" s="47">
        <v>0.57999999999999996</v>
      </c>
      <c r="E61" s="47">
        <v>0.49</v>
      </c>
      <c r="F61" s="47">
        <v>0.54</v>
      </c>
      <c r="G61" s="47">
        <v>0.19</v>
      </c>
      <c r="H61" s="47">
        <v>0.25</v>
      </c>
      <c r="I61" s="47">
        <v>0.44</v>
      </c>
      <c r="J61" s="47">
        <v>0.39</v>
      </c>
      <c r="K61" s="47">
        <v>0.48</v>
      </c>
      <c r="L61" s="47">
        <v>0.36</v>
      </c>
      <c r="M61" s="47">
        <v>0.64</v>
      </c>
      <c r="N61" s="47">
        <v>0.71</v>
      </c>
      <c r="O61" s="47">
        <v>0.54</v>
      </c>
      <c r="P61" s="47">
        <v>0.48</v>
      </c>
      <c r="Q61" s="47">
        <v>0.25</v>
      </c>
      <c r="R61" s="47">
        <v>0.49</v>
      </c>
      <c r="S61" s="47">
        <v>0.32</v>
      </c>
      <c r="T61" s="47">
        <v>0.4</v>
      </c>
      <c r="U61" s="47">
        <v>0.5</v>
      </c>
      <c r="V61" s="13">
        <f t="shared" si="0"/>
        <v>0.41699999999999998</v>
      </c>
      <c r="W61">
        <f t="shared" si="1"/>
        <v>0.46899999999999997</v>
      </c>
      <c r="X61">
        <f t="shared" si="2"/>
        <v>4.0333333333333318E-2</v>
      </c>
      <c r="Y61">
        <f t="shared" si="3"/>
        <v>4.4806993501759006E-2</v>
      </c>
    </row>
    <row r="62" spans="1:25">
      <c r="A62" s="47">
        <v>4.83</v>
      </c>
      <c r="B62" s="47">
        <v>0.6</v>
      </c>
      <c r="C62" s="47">
        <v>0.32</v>
      </c>
      <c r="D62" s="47">
        <v>0.57999999999999996</v>
      </c>
      <c r="E62" s="47">
        <v>0.49</v>
      </c>
      <c r="F62" s="47">
        <v>0.54</v>
      </c>
      <c r="G62" s="47">
        <v>0.2</v>
      </c>
      <c r="H62" s="47">
        <v>0.25</v>
      </c>
      <c r="I62" s="47">
        <v>0.44</v>
      </c>
      <c r="J62" s="47">
        <v>0.39</v>
      </c>
      <c r="K62" s="47">
        <v>0.56000000000000005</v>
      </c>
      <c r="L62" s="47">
        <v>0.36</v>
      </c>
      <c r="M62" s="47">
        <v>0.64</v>
      </c>
      <c r="N62" s="47">
        <v>0.71</v>
      </c>
      <c r="O62" s="47">
        <v>0.63</v>
      </c>
      <c r="P62" s="47">
        <v>0.48</v>
      </c>
      <c r="Q62" s="47">
        <v>0.25</v>
      </c>
      <c r="R62" s="47">
        <v>0.49</v>
      </c>
      <c r="S62" s="47">
        <v>0.32</v>
      </c>
      <c r="T62" s="47">
        <v>0.4</v>
      </c>
      <c r="U62" s="47">
        <v>0.55000000000000004</v>
      </c>
      <c r="V62" s="13">
        <f t="shared" si="0"/>
        <v>0.43700000000000011</v>
      </c>
      <c r="W62">
        <f t="shared" si="1"/>
        <v>0.48299999999999993</v>
      </c>
      <c r="X62">
        <f t="shared" si="2"/>
        <v>4.5044422518220766E-2</v>
      </c>
      <c r="Y62">
        <f t="shared" si="3"/>
        <v>4.7750509014157297E-2</v>
      </c>
    </row>
    <row r="63" spans="1:25">
      <c r="A63" s="47">
        <v>4.92</v>
      </c>
      <c r="B63" s="47">
        <v>0.6</v>
      </c>
      <c r="C63" s="47">
        <v>0.32</v>
      </c>
      <c r="D63" s="47">
        <v>0.57999999999999996</v>
      </c>
      <c r="E63" s="47">
        <v>0.5</v>
      </c>
      <c r="F63" s="47">
        <v>0.54</v>
      </c>
      <c r="G63" s="47">
        <v>0.2</v>
      </c>
      <c r="H63" s="47">
        <v>0.25</v>
      </c>
      <c r="I63" s="47">
        <v>0.44</v>
      </c>
      <c r="J63" s="47">
        <v>0.39</v>
      </c>
      <c r="K63" s="47">
        <v>0.56000000000000005</v>
      </c>
      <c r="L63" s="47">
        <v>0.36</v>
      </c>
      <c r="M63" s="47">
        <v>0.64</v>
      </c>
      <c r="N63" s="47">
        <v>0.71</v>
      </c>
      <c r="O63" s="47">
        <v>0.63</v>
      </c>
      <c r="P63" s="47">
        <v>0.48</v>
      </c>
      <c r="Q63" s="47">
        <v>0.28000000000000003</v>
      </c>
      <c r="R63" s="47">
        <v>0.49</v>
      </c>
      <c r="S63" s="47">
        <v>0.32</v>
      </c>
      <c r="T63" s="47">
        <v>0.4</v>
      </c>
      <c r="U63" s="47">
        <v>0.55000000000000004</v>
      </c>
      <c r="V63" s="13">
        <f t="shared" si="0"/>
        <v>0.43800000000000006</v>
      </c>
      <c r="W63">
        <f t="shared" si="1"/>
        <v>0.48599999999999993</v>
      </c>
      <c r="X63">
        <f t="shared" si="2"/>
        <v>4.5186035207548041E-2</v>
      </c>
      <c r="Y63">
        <f t="shared" si="3"/>
        <v>4.6192832536853454E-2</v>
      </c>
    </row>
    <row r="64" spans="1:25">
      <c r="A64" s="47">
        <v>5</v>
      </c>
      <c r="B64" s="47">
        <v>0.6</v>
      </c>
      <c r="C64" s="47">
        <v>0.32</v>
      </c>
      <c r="D64" s="47">
        <v>0.57999999999999996</v>
      </c>
      <c r="E64" s="47">
        <v>0.57999999999999996</v>
      </c>
      <c r="F64" s="47">
        <v>0.54</v>
      </c>
      <c r="G64" s="47">
        <v>0.2</v>
      </c>
      <c r="H64" s="47">
        <v>0.25</v>
      </c>
      <c r="I64" s="47">
        <v>0.44</v>
      </c>
      <c r="J64" s="47">
        <v>0.39</v>
      </c>
      <c r="K64" s="47">
        <v>0.56000000000000005</v>
      </c>
      <c r="L64" s="47">
        <v>0.4</v>
      </c>
      <c r="M64" s="47">
        <v>0.64</v>
      </c>
      <c r="N64" s="47">
        <v>0.72</v>
      </c>
      <c r="O64" s="47">
        <v>0.63</v>
      </c>
      <c r="P64" s="47">
        <v>0.51</v>
      </c>
      <c r="Q64" s="47">
        <v>0.35</v>
      </c>
      <c r="R64" s="47">
        <v>0.49</v>
      </c>
      <c r="S64" s="47">
        <v>0.32</v>
      </c>
      <c r="T64" s="47">
        <v>0.4</v>
      </c>
      <c r="U64" s="47">
        <v>0.55000000000000004</v>
      </c>
      <c r="V64" s="13">
        <f t="shared" si="0"/>
        <v>0.44600000000000006</v>
      </c>
      <c r="W64">
        <f t="shared" si="1"/>
        <v>0.50100000000000011</v>
      </c>
      <c r="X64">
        <f t="shared" si="2"/>
        <v>4.7074409183759207E-2</v>
      </c>
      <c r="Y64">
        <f t="shared" si="3"/>
        <v>4.2490521818923807E-2</v>
      </c>
    </row>
    <row r="65" spans="1:25">
      <c r="A65" s="47">
        <v>5.08</v>
      </c>
      <c r="B65" s="47">
        <v>0.6</v>
      </c>
      <c r="C65" s="47">
        <v>0.32</v>
      </c>
      <c r="D65" s="47">
        <v>0.57999999999999996</v>
      </c>
      <c r="E65" s="47">
        <v>0.72</v>
      </c>
      <c r="F65" s="47">
        <v>0.54</v>
      </c>
      <c r="G65" s="47">
        <v>0.2</v>
      </c>
      <c r="H65" s="47">
        <v>0.25</v>
      </c>
      <c r="I65" s="47">
        <v>0.56000000000000005</v>
      </c>
      <c r="J65" s="47">
        <v>0.39</v>
      </c>
      <c r="K65" s="47">
        <v>0.56000000000000005</v>
      </c>
      <c r="L65" s="47">
        <v>0.4</v>
      </c>
      <c r="M65" s="47">
        <v>0.64</v>
      </c>
      <c r="N65" s="47">
        <v>0.72</v>
      </c>
      <c r="O65" s="47">
        <v>0.63</v>
      </c>
      <c r="P65" s="47">
        <v>0.51</v>
      </c>
      <c r="Q65" s="47">
        <v>0.36</v>
      </c>
      <c r="R65" s="47">
        <v>0.49</v>
      </c>
      <c r="S65" s="47">
        <v>0.32</v>
      </c>
      <c r="T65" s="47">
        <v>0.4</v>
      </c>
      <c r="U65" s="47">
        <v>0.55000000000000004</v>
      </c>
      <c r="V65" s="13">
        <f t="shared" si="0"/>
        <v>0.47200000000000009</v>
      </c>
      <c r="W65">
        <f t="shared" si="1"/>
        <v>0.502</v>
      </c>
      <c r="X65">
        <f t="shared" si="2"/>
        <v>5.4032911781205638E-2</v>
      </c>
      <c r="Y65">
        <f t="shared" si="3"/>
        <v>4.2105687132368279E-2</v>
      </c>
    </row>
    <row r="66" spans="1:25">
      <c r="A66" s="47">
        <v>5.17</v>
      </c>
      <c r="B66" s="47">
        <v>0.6</v>
      </c>
      <c r="C66" s="47">
        <v>0.32</v>
      </c>
      <c r="D66" s="47">
        <v>0.73</v>
      </c>
      <c r="E66" s="47">
        <v>0.72</v>
      </c>
      <c r="F66" s="47">
        <v>0.54</v>
      </c>
      <c r="G66" s="47">
        <v>0.2</v>
      </c>
      <c r="H66" s="47">
        <v>0.25</v>
      </c>
      <c r="I66" s="47">
        <v>0.56999999999999995</v>
      </c>
      <c r="J66" s="47">
        <v>0.39</v>
      </c>
      <c r="K66" s="47">
        <v>0.56000000000000005</v>
      </c>
      <c r="L66" s="47">
        <v>0.4</v>
      </c>
      <c r="M66" s="47">
        <v>0.64</v>
      </c>
      <c r="N66" s="47">
        <v>0.72</v>
      </c>
      <c r="O66" s="47">
        <v>0.63</v>
      </c>
      <c r="P66" s="47">
        <v>0.54</v>
      </c>
      <c r="Q66" s="47">
        <v>0.36</v>
      </c>
      <c r="R66" s="47">
        <v>0.49</v>
      </c>
      <c r="S66" s="47">
        <v>0.32</v>
      </c>
      <c r="T66" s="47">
        <v>0.4</v>
      </c>
      <c r="U66" s="47">
        <v>0.55000000000000004</v>
      </c>
      <c r="V66" s="13">
        <f t="shared" si="0"/>
        <v>0.4880000000000001</v>
      </c>
      <c r="W66">
        <f t="shared" si="1"/>
        <v>0.50500000000000012</v>
      </c>
      <c r="X66">
        <f t="shared" si="2"/>
        <v>5.9344568224714303E-2</v>
      </c>
      <c r="Y66">
        <f t="shared" si="3"/>
        <v>4.2275551116717755E-2</v>
      </c>
    </row>
    <row r="67" spans="1:25">
      <c r="A67" s="47">
        <v>5.25</v>
      </c>
      <c r="B67" s="47">
        <v>0.6</v>
      </c>
      <c r="C67" s="47">
        <v>0.32</v>
      </c>
      <c r="D67" s="47">
        <v>0.74</v>
      </c>
      <c r="E67" s="47">
        <v>0.72</v>
      </c>
      <c r="F67" s="47">
        <v>0.54</v>
      </c>
      <c r="G67" s="47">
        <v>0.2</v>
      </c>
      <c r="H67" s="47">
        <v>0.25</v>
      </c>
      <c r="I67" s="47">
        <v>0.56999999999999995</v>
      </c>
      <c r="J67" s="47">
        <v>0.39</v>
      </c>
      <c r="K67" s="47">
        <v>0.56000000000000005</v>
      </c>
      <c r="L67" s="47">
        <v>0.4</v>
      </c>
      <c r="M67" s="47">
        <v>0.64</v>
      </c>
      <c r="N67" s="47">
        <v>0.72</v>
      </c>
      <c r="O67" s="47">
        <v>0.63</v>
      </c>
      <c r="P67" s="47">
        <v>0.54</v>
      </c>
      <c r="Q67" s="47">
        <v>0.36</v>
      </c>
      <c r="R67" s="47">
        <v>0.54</v>
      </c>
      <c r="S67" s="47">
        <v>0.32</v>
      </c>
      <c r="T67" s="47">
        <v>0.41</v>
      </c>
      <c r="U67" s="47">
        <v>0.55000000000000004</v>
      </c>
      <c r="V67" s="13">
        <f t="shared" si="0"/>
        <v>0.48900000000000005</v>
      </c>
      <c r="W67">
        <f t="shared" si="1"/>
        <v>0.51100000000000001</v>
      </c>
      <c r="X67">
        <f t="shared" si="2"/>
        <v>5.9804310509824855E-2</v>
      </c>
      <c r="Y67">
        <f t="shared" si="3"/>
        <v>4.2096450101060889E-2</v>
      </c>
    </row>
    <row r="68" spans="1:25">
      <c r="A68" s="47">
        <v>5.33</v>
      </c>
      <c r="B68" s="47">
        <v>0.6</v>
      </c>
      <c r="C68" s="47">
        <v>0.32</v>
      </c>
      <c r="D68" s="47">
        <v>0.74</v>
      </c>
      <c r="E68" s="47">
        <v>0.72</v>
      </c>
      <c r="F68" s="47">
        <v>0.55000000000000004</v>
      </c>
      <c r="G68" s="47">
        <v>0.2</v>
      </c>
      <c r="H68" s="47">
        <v>0.25</v>
      </c>
      <c r="I68" s="47">
        <v>0.57999999999999996</v>
      </c>
      <c r="J68" s="47">
        <v>0.39</v>
      </c>
      <c r="K68" s="47">
        <v>0.56000000000000005</v>
      </c>
      <c r="L68" s="47">
        <v>0.4</v>
      </c>
      <c r="M68" s="47">
        <v>0.64</v>
      </c>
      <c r="N68" s="47">
        <v>0.72</v>
      </c>
      <c r="O68" s="47">
        <v>0.63</v>
      </c>
      <c r="P68" s="47">
        <v>0.54</v>
      </c>
      <c r="Q68" s="47">
        <v>0.36</v>
      </c>
      <c r="R68" s="47">
        <v>0.65</v>
      </c>
      <c r="S68" s="47">
        <v>0.34</v>
      </c>
      <c r="T68" s="47">
        <v>0.41</v>
      </c>
      <c r="U68" s="47">
        <v>0.55000000000000004</v>
      </c>
      <c r="V68" s="13">
        <f t="shared" si="0"/>
        <v>0.49099999999999999</v>
      </c>
      <c r="W68">
        <f t="shared" si="1"/>
        <v>0.52400000000000002</v>
      </c>
      <c r="X68">
        <f t="shared" si="2"/>
        <v>6.0063854910142628E-2</v>
      </c>
      <c r="Y68">
        <f t="shared" si="3"/>
        <v>4.3338461235053395E-2</v>
      </c>
    </row>
    <row r="69" spans="1:25">
      <c r="A69" s="47">
        <v>5.42</v>
      </c>
      <c r="B69" s="47">
        <v>0.6</v>
      </c>
      <c r="C69" s="47">
        <v>0.32</v>
      </c>
      <c r="D69" s="47">
        <v>0.74</v>
      </c>
      <c r="E69" s="47">
        <v>0.72</v>
      </c>
      <c r="F69" s="47">
        <v>0.55000000000000004</v>
      </c>
      <c r="G69" s="47">
        <v>0.2</v>
      </c>
      <c r="H69" s="47">
        <v>0.25</v>
      </c>
      <c r="I69" s="47">
        <v>0.57999999999999996</v>
      </c>
      <c r="J69" s="47">
        <v>0.47</v>
      </c>
      <c r="K69" s="47">
        <v>0.56999999999999995</v>
      </c>
      <c r="L69" s="47">
        <v>0.4</v>
      </c>
      <c r="M69" s="47">
        <v>0.65</v>
      </c>
      <c r="N69" s="47">
        <v>0.72</v>
      </c>
      <c r="O69" s="47">
        <v>0.63</v>
      </c>
      <c r="P69" s="47">
        <v>0.54</v>
      </c>
      <c r="Q69" s="47">
        <v>0.36</v>
      </c>
      <c r="R69" s="47">
        <v>0.65</v>
      </c>
      <c r="S69" s="47">
        <v>0.34</v>
      </c>
      <c r="T69" s="47">
        <v>0.41</v>
      </c>
      <c r="U69" s="47">
        <v>0.55000000000000004</v>
      </c>
      <c r="V69" s="13">
        <f t="shared" ref="V69:V132" si="4">AVERAGE(B69:K69)</f>
        <v>0.5</v>
      </c>
      <c r="W69">
        <f t="shared" ref="W69:W132" si="5">AVERAGE(L69:U69)</f>
        <v>0.52500000000000002</v>
      </c>
      <c r="X69">
        <f t="shared" ref="X69:X132" si="6">STDEV(B69:K69)/10^0.5</f>
        <v>5.9217114643206531E-2</v>
      </c>
      <c r="Y69">
        <f t="shared" ref="Y69:Y132" si="7">STDEV(L69:U69)/10^0.5</f>
        <v>4.3646305685590407E-2</v>
      </c>
    </row>
    <row r="70" spans="1:25">
      <c r="A70" s="47">
        <v>5.5</v>
      </c>
      <c r="B70" s="47">
        <v>0.6</v>
      </c>
      <c r="C70" s="47">
        <v>0.32</v>
      </c>
      <c r="D70" s="47">
        <v>0.74</v>
      </c>
      <c r="E70" s="47">
        <v>0.72</v>
      </c>
      <c r="F70" s="47">
        <v>0.55000000000000004</v>
      </c>
      <c r="G70" s="47">
        <v>0.2</v>
      </c>
      <c r="H70" s="47">
        <v>0.25</v>
      </c>
      <c r="I70" s="47">
        <v>0.57999999999999996</v>
      </c>
      <c r="J70" s="47">
        <v>0.48</v>
      </c>
      <c r="K70" s="47">
        <v>0.56999999999999995</v>
      </c>
      <c r="L70" s="47">
        <v>0.4</v>
      </c>
      <c r="M70" s="47">
        <v>0.84</v>
      </c>
      <c r="N70" s="47">
        <v>0.72</v>
      </c>
      <c r="O70" s="47">
        <v>0.63</v>
      </c>
      <c r="P70" s="47">
        <v>0.54</v>
      </c>
      <c r="Q70" s="47">
        <v>0.36</v>
      </c>
      <c r="R70" s="47">
        <v>0.65</v>
      </c>
      <c r="S70" s="47">
        <v>0.36</v>
      </c>
      <c r="T70" s="47">
        <v>0.6</v>
      </c>
      <c r="U70" s="47">
        <v>0.55000000000000004</v>
      </c>
      <c r="V70" s="13">
        <f t="shared" si="4"/>
        <v>0.501</v>
      </c>
      <c r="W70">
        <f t="shared" si="5"/>
        <v>0.56499999999999995</v>
      </c>
      <c r="X70">
        <f t="shared" si="6"/>
        <v>5.9169248769948064E-2</v>
      </c>
      <c r="Y70">
        <f t="shared" si="7"/>
        <v>4.993885149749535E-2</v>
      </c>
    </row>
    <row r="71" spans="1:25">
      <c r="A71" s="47">
        <v>5.58</v>
      </c>
      <c r="B71" s="47">
        <v>0.6</v>
      </c>
      <c r="C71" s="47">
        <v>0.32</v>
      </c>
      <c r="D71" s="47">
        <v>0.74</v>
      </c>
      <c r="E71" s="47">
        <v>0.73</v>
      </c>
      <c r="F71" s="47">
        <v>0.55000000000000004</v>
      </c>
      <c r="G71" s="47">
        <v>0.2</v>
      </c>
      <c r="H71" s="47">
        <v>0.25</v>
      </c>
      <c r="I71" s="47">
        <v>0.57999999999999996</v>
      </c>
      <c r="J71" s="47">
        <v>0.48</v>
      </c>
      <c r="K71" s="47">
        <v>0.56999999999999995</v>
      </c>
      <c r="L71" s="47">
        <v>0.4</v>
      </c>
      <c r="M71" s="47">
        <v>0.85</v>
      </c>
      <c r="N71" s="47">
        <v>0.72</v>
      </c>
      <c r="O71" s="47">
        <v>0.63</v>
      </c>
      <c r="P71" s="47">
        <v>0.54</v>
      </c>
      <c r="Q71" s="47">
        <v>0.36</v>
      </c>
      <c r="R71" s="47">
        <v>0.65</v>
      </c>
      <c r="S71" s="47">
        <v>0.43</v>
      </c>
      <c r="T71" s="47">
        <v>0.6</v>
      </c>
      <c r="U71" s="47">
        <v>0.55000000000000004</v>
      </c>
      <c r="V71" s="13">
        <f t="shared" si="4"/>
        <v>0.502</v>
      </c>
      <c r="W71">
        <f t="shared" si="5"/>
        <v>0.57299999999999995</v>
      </c>
      <c r="X71">
        <f t="shared" si="6"/>
        <v>5.9587470718823699E-2</v>
      </c>
      <c r="Y71">
        <f t="shared" si="7"/>
        <v>4.7797024547094516E-2</v>
      </c>
    </row>
    <row r="72" spans="1:25">
      <c r="A72" s="47">
        <v>5.67</v>
      </c>
      <c r="B72" s="47">
        <v>0.61</v>
      </c>
      <c r="C72" s="47">
        <v>0.32</v>
      </c>
      <c r="D72" s="47">
        <v>0.74</v>
      </c>
      <c r="E72" s="47">
        <v>0.73</v>
      </c>
      <c r="F72" s="47">
        <v>0.55000000000000004</v>
      </c>
      <c r="G72" s="47">
        <v>0.21</v>
      </c>
      <c r="H72" s="47">
        <v>0.25</v>
      </c>
      <c r="I72" s="47">
        <v>0.57999999999999996</v>
      </c>
      <c r="J72" s="47">
        <v>0.48</v>
      </c>
      <c r="K72" s="47">
        <v>0.71</v>
      </c>
      <c r="L72" s="47">
        <v>0.4</v>
      </c>
      <c r="M72" s="47">
        <v>0.85</v>
      </c>
      <c r="N72" s="47">
        <v>0.72</v>
      </c>
      <c r="O72" s="47">
        <v>0.76</v>
      </c>
      <c r="P72" s="47">
        <v>0.54</v>
      </c>
      <c r="Q72" s="47">
        <v>0.36</v>
      </c>
      <c r="R72" s="47">
        <v>0.65</v>
      </c>
      <c r="S72" s="47">
        <v>0.43</v>
      </c>
      <c r="T72" s="47">
        <v>0.6</v>
      </c>
      <c r="U72" s="47">
        <v>0.55000000000000004</v>
      </c>
      <c r="V72" s="13">
        <f t="shared" si="4"/>
        <v>0.51800000000000002</v>
      </c>
      <c r="W72">
        <f t="shared" si="5"/>
        <v>0.58599999999999997</v>
      </c>
      <c r="X72">
        <f t="shared" si="6"/>
        <v>6.2517553090667574E-2</v>
      </c>
      <c r="Y72">
        <f t="shared" si="7"/>
        <v>5.1168566739964755E-2</v>
      </c>
    </row>
    <row r="73" spans="1:25">
      <c r="A73" s="47">
        <v>5.75</v>
      </c>
      <c r="B73" s="47">
        <v>0.61</v>
      </c>
      <c r="C73" s="47">
        <v>0.32</v>
      </c>
      <c r="D73" s="47">
        <v>0.74</v>
      </c>
      <c r="E73" s="47">
        <v>0.73</v>
      </c>
      <c r="F73" s="47">
        <v>0.55000000000000004</v>
      </c>
      <c r="G73" s="47">
        <v>0.21</v>
      </c>
      <c r="H73" s="47">
        <v>0.33</v>
      </c>
      <c r="I73" s="47">
        <v>0.57999999999999996</v>
      </c>
      <c r="J73" s="47">
        <v>0.48</v>
      </c>
      <c r="K73" s="47">
        <v>0.72</v>
      </c>
      <c r="L73" s="47">
        <v>0.4</v>
      </c>
      <c r="M73" s="47">
        <v>0.85</v>
      </c>
      <c r="N73" s="47">
        <v>0.72</v>
      </c>
      <c r="O73" s="47">
        <v>0.77</v>
      </c>
      <c r="P73" s="47">
        <v>0.54</v>
      </c>
      <c r="Q73" s="47">
        <v>0.36</v>
      </c>
      <c r="R73" s="47">
        <v>0.65</v>
      </c>
      <c r="S73" s="47">
        <v>0.43</v>
      </c>
      <c r="T73" s="47">
        <v>0.6</v>
      </c>
      <c r="U73" s="47">
        <v>0.56000000000000005</v>
      </c>
      <c r="V73" s="13">
        <f t="shared" si="4"/>
        <v>0.52700000000000002</v>
      </c>
      <c r="W73">
        <f t="shared" si="5"/>
        <v>0.58799999999999986</v>
      </c>
      <c r="X73">
        <f t="shared" si="6"/>
        <v>5.948015542085347E-2</v>
      </c>
      <c r="Y73">
        <f t="shared" si="7"/>
        <v>5.1484625536820913E-2</v>
      </c>
    </row>
    <row r="74" spans="1:25">
      <c r="A74" s="47">
        <v>5.83</v>
      </c>
      <c r="B74" s="47">
        <v>0.61</v>
      </c>
      <c r="C74" s="47">
        <v>0.32</v>
      </c>
      <c r="D74" s="47">
        <v>0.75</v>
      </c>
      <c r="E74" s="47">
        <v>0.73</v>
      </c>
      <c r="F74" s="47">
        <v>0.55000000000000004</v>
      </c>
      <c r="G74" s="47">
        <v>0.21</v>
      </c>
      <c r="H74" s="47">
        <v>0.4</v>
      </c>
      <c r="I74" s="47">
        <v>0.57999999999999996</v>
      </c>
      <c r="J74" s="47">
        <v>0.48</v>
      </c>
      <c r="K74" s="47">
        <v>0.72</v>
      </c>
      <c r="L74" s="47">
        <v>0.4</v>
      </c>
      <c r="M74" s="47">
        <v>0.85</v>
      </c>
      <c r="N74" s="47">
        <v>0.72</v>
      </c>
      <c r="O74" s="47">
        <v>0.77</v>
      </c>
      <c r="P74" s="47">
        <v>0.54</v>
      </c>
      <c r="Q74" s="47">
        <v>0.37</v>
      </c>
      <c r="R74" s="47">
        <v>0.65</v>
      </c>
      <c r="S74" s="47">
        <v>0.43</v>
      </c>
      <c r="T74" s="47">
        <v>0.6</v>
      </c>
      <c r="U74" s="47">
        <v>0.67</v>
      </c>
      <c r="V74" s="13">
        <f t="shared" si="4"/>
        <v>0.53499999999999992</v>
      </c>
      <c r="W74">
        <f t="shared" si="5"/>
        <v>0.6</v>
      </c>
      <c r="X74">
        <f t="shared" si="6"/>
        <v>5.7682078865296062E-2</v>
      </c>
      <c r="Y74">
        <f t="shared" si="7"/>
        <v>5.1488941639065623E-2</v>
      </c>
    </row>
    <row r="75" spans="1:25">
      <c r="A75" s="47">
        <v>5.92</v>
      </c>
      <c r="B75" s="47">
        <v>0.61</v>
      </c>
      <c r="C75" s="47">
        <v>0.32</v>
      </c>
      <c r="D75" s="47">
        <v>0.84</v>
      </c>
      <c r="E75" s="47">
        <v>0.73</v>
      </c>
      <c r="F75" s="47">
        <v>0.55000000000000004</v>
      </c>
      <c r="G75" s="47">
        <v>0.21</v>
      </c>
      <c r="H75" s="47">
        <v>0.41</v>
      </c>
      <c r="I75" s="47">
        <v>0.57999999999999996</v>
      </c>
      <c r="J75" s="47">
        <v>0.48</v>
      </c>
      <c r="K75" s="47">
        <v>0.72</v>
      </c>
      <c r="L75" s="47">
        <v>0.4</v>
      </c>
      <c r="M75" s="47">
        <v>0.85</v>
      </c>
      <c r="N75" s="47">
        <v>0.72</v>
      </c>
      <c r="O75" s="47">
        <v>0.77</v>
      </c>
      <c r="P75" s="47">
        <v>0.54</v>
      </c>
      <c r="Q75" s="47">
        <v>0.37</v>
      </c>
      <c r="R75" s="47">
        <v>0.65</v>
      </c>
      <c r="S75" s="47">
        <v>0.43</v>
      </c>
      <c r="T75" s="47">
        <v>0.6</v>
      </c>
      <c r="U75" s="47">
        <v>0.67</v>
      </c>
      <c r="V75" s="13">
        <f t="shared" si="4"/>
        <v>0.54500000000000004</v>
      </c>
      <c r="W75">
        <f t="shared" si="5"/>
        <v>0.6</v>
      </c>
      <c r="X75">
        <f t="shared" si="6"/>
        <v>6.1702692179695137E-2</v>
      </c>
      <c r="Y75">
        <f t="shared" si="7"/>
        <v>5.1488941639065623E-2</v>
      </c>
    </row>
    <row r="76" spans="1:25">
      <c r="A76" s="47">
        <v>6</v>
      </c>
      <c r="B76" s="47">
        <v>0.61</v>
      </c>
      <c r="C76" s="47">
        <v>0.32</v>
      </c>
      <c r="D76" s="47">
        <v>0.86</v>
      </c>
      <c r="E76" s="47">
        <v>0.8</v>
      </c>
      <c r="F76" s="47">
        <v>0.55000000000000004</v>
      </c>
      <c r="G76" s="47">
        <v>0.21</v>
      </c>
      <c r="H76" s="47">
        <v>0.41</v>
      </c>
      <c r="I76" s="47">
        <v>0.57999999999999996</v>
      </c>
      <c r="J76" s="47">
        <v>0.48</v>
      </c>
      <c r="K76" s="47">
        <v>0.72</v>
      </c>
      <c r="L76" s="47">
        <v>0.43</v>
      </c>
      <c r="M76" s="47">
        <v>0.85</v>
      </c>
      <c r="N76" s="47">
        <v>0.72</v>
      </c>
      <c r="O76" s="47">
        <v>0.77</v>
      </c>
      <c r="P76" s="47">
        <v>0.55000000000000004</v>
      </c>
      <c r="Q76" s="47">
        <v>0.39</v>
      </c>
      <c r="R76" s="47">
        <v>0.65</v>
      </c>
      <c r="S76" s="47">
        <v>0.43</v>
      </c>
      <c r="T76" s="47">
        <v>0.6</v>
      </c>
      <c r="U76" s="47">
        <v>0.67</v>
      </c>
      <c r="V76" s="13">
        <f t="shared" si="4"/>
        <v>0.55400000000000005</v>
      </c>
      <c r="W76">
        <f t="shared" si="5"/>
        <v>0.60599999999999998</v>
      </c>
      <c r="X76">
        <f t="shared" si="6"/>
        <v>6.5391130897087216E-2</v>
      </c>
      <c r="Y76">
        <f t="shared" si="7"/>
        <v>4.9130212474380527E-2</v>
      </c>
    </row>
    <row r="77" spans="1:25">
      <c r="A77" s="47">
        <v>6.08</v>
      </c>
      <c r="B77" s="47">
        <v>0.69</v>
      </c>
      <c r="C77" s="47">
        <v>0.32</v>
      </c>
      <c r="D77" s="47">
        <v>0.86</v>
      </c>
      <c r="E77" s="47">
        <v>0.99</v>
      </c>
      <c r="F77" s="47">
        <v>0.55000000000000004</v>
      </c>
      <c r="G77" s="47">
        <v>0.21</v>
      </c>
      <c r="H77" s="47">
        <v>0.41</v>
      </c>
      <c r="I77" s="47">
        <v>0.59</v>
      </c>
      <c r="J77" s="47">
        <v>0.49</v>
      </c>
      <c r="K77" s="47">
        <v>0.72</v>
      </c>
      <c r="L77" s="47">
        <v>0.46</v>
      </c>
      <c r="M77" s="47">
        <v>0.85</v>
      </c>
      <c r="N77" s="47">
        <v>0.72</v>
      </c>
      <c r="O77" s="47">
        <v>0.77</v>
      </c>
      <c r="P77" s="47">
        <v>0.55000000000000004</v>
      </c>
      <c r="Q77" s="47">
        <v>0.41</v>
      </c>
      <c r="R77" s="47">
        <v>0.65</v>
      </c>
      <c r="S77" s="47">
        <v>0.43</v>
      </c>
      <c r="T77" s="47">
        <v>0.6</v>
      </c>
      <c r="U77" s="47">
        <v>0.67</v>
      </c>
      <c r="V77" s="13">
        <f t="shared" si="4"/>
        <v>0.58299999999999996</v>
      </c>
      <c r="W77">
        <f t="shared" si="5"/>
        <v>0.61099999999999999</v>
      </c>
      <c r="X77">
        <f t="shared" si="6"/>
        <v>7.6056265721868993E-2</v>
      </c>
      <c r="Y77">
        <f t="shared" si="7"/>
        <v>4.7033085281651482E-2</v>
      </c>
    </row>
    <row r="78" spans="1:25">
      <c r="A78" s="47">
        <v>6.17</v>
      </c>
      <c r="B78" s="47">
        <v>0.73</v>
      </c>
      <c r="C78" s="47">
        <v>0.36</v>
      </c>
      <c r="D78" s="47">
        <v>0.86</v>
      </c>
      <c r="E78" s="47">
        <v>1</v>
      </c>
      <c r="F78" s="47">
        <v>0.55000000000000004</v>
      </c>
      <c r="G78" s="47">
        <v>0.21</v>
      </c>
      <c r="H78" s="47">
        <v>0.41</v>
      </c>
      <c r="I78" s="47">
        <v>0.59</v>
      </c>
      <c r="J78" s="47">
        <v>0.49</v>
      </c>
      <c r="K78" s="47">
        <v>0.72</v>
      </c>
      <c r="L78" s="47">
        <v>0.52</v>
      </c>
      <c r="M78" s="47">
        <v>0.85</v>
      </c>
      <c r="N78" s="47">
        <v>0.72</v>
      </c>
      <c r="O78" s="47">
        <v>0.8</v>
      </c>
      <c r="P78" s="47">
        <v>0.55000000000000004</v>
      </c>
      <c r="Q78" s="47">
        <v>0.56999999999999995</v>
      </c>
      <c r="R78" s="47">
        <v>0.65</v>
      </c>
      <c r="S78" s="47">
        <v>0.43</v>
      </c>
      <c r="T78" s="47">
        <v>0.6</v>
      </c>
      <c r="U78" s="47">
        <v>0.67</v>
      </c>
      <c r="V78" s="13">
        <f t="shared" si="4"/>
        <v>0.59199999999999997</v>
      </c>
      <c r="W78">
        <f t="shared" si="5"/>
        <v>0.6359999999999999</v>
      </c>
      <c r="X78">
        <f t="shared" si="6"/>
        <v>7.5921011584409212E-2</v>
      </c>
      <c r="Y78">
        <f t="shared" si="7"/>
        <v>4.0830271994087029E-2</v>
      </c>
    </row>
    <row r="79" spans="1:25">
      <c r="A79" s="47">
        <v>6.25</v>
      </c>
      <c r="B79" s="47">
        <v>0.74</v>
      </c>
      <c r="C79" s="47">
        <v>0.38</v>
      </c>
      <c r="D79" s="47">
        <v>0.86</v>
      </c>
      <c r="E79" s="47">
        <v>1</v>
      </c>
      <c r="F79" s="47">
        <v>0.55000000000000004</v>
      </c>
      <c r="G79" s="47">
        <v>0.22</v>
      </c>
      <c r="H79" s="47">
        <v>0.41</v>
      </c>
      <c r="I79" s="47">
        <v>0.59</v>
      </c>
      <c r="J79" s="47">
        <v>0.49</v>
      </c>
      <c r="K79" s="47">
        <v>0.72</v>
      </c>
      <c r="L79" s="47">
        <v>0.52</v>
      </c>
      <c r="M79" s="47">
        <v>0.85</v>
      </c>
      <c r="N79" s="47">
        <v>0.72</v>
      </c>
      <c r="O79" s="47">
        <v>0.84</v>
      </c>
      <c r="P79" s="47">
        <v>0.62</v>
      </c>
      <c r="Q79" s="47">
        <v>0.56999999999999995</v>
      </c>
      <c r="R79" s="47">
        <v>0.65</v>
      </c>
      <c r="S79" s="47">
        <v>0.49</v>
      </c>
      <c r="T79" s="47">
        <v>0.6</v>
      </c>
      <c r="U79" s="47">
        <v>0.67</v>
      </c>
      <c r="V79" s="13">
        <f t="shared" si="4"/>
        <v>0.59599999999999997</v>
      </c>
      <c r="W79">
        <f t="shared" si="5"/>
        <v>0.65300000000000002</v>
      </c>
      <c r="X79">
        <f t="shared" si="6"/>
        <v>7.4910316749801267E-2</v>
      </c>
      <c r="Y79">
        <f t="shared" si="7"/>
        <v>3.8529930645610375E-2</v>
      </c>
    </row>
    <row r="80" spans="1:25">
      <c r="A80" s="47">
        <v>6.33</v>
      </c>
      <c r="B80" s="47">
        <v>0.74</v>
      </c>
      <c r="C80" s="47">
        <v>0.38</v>
      </c>
      <c r="D80" s="47">
        <v>0.86</v>
      </c>
      <c r="E80" s="47">
        <v>1</v>
      </c>
      <c r="F80" s="47">
        <v>0.55000000000000004</v>
      </c>
      <c r="G80" s="47">
        <v>0.22</v>
      </c>
      <c r="H80" s="47">
        <v>0.41</v>
      </c>
      <c r="I80" s="47">
        <v>0.59</v>
      </c>
      <c r="J80" s="47">
        <v>0.49</v>
      </c>
      <c r="K80" s="47">
        <v>0.73</v>
      </c>
      <c r="L80" s="47">
        <v>0.52</v>
      </c>
      <c r="M80" s="47">
        <v>0.85</v>
      </c>
      <c r="N80" s="47">
        <v>0.72</v>
      </c>
      <c r="O80" s="47">
        <v>0.85</v>
      </c>
      <c r="P80" s="47">
        <v>0.62</v>
      </c>
      <c r="Q80" s="47">
        <v>0.56999999999999995</v>
      </c>
      <c r="R80" s="47">
        <v>0.76</v>
      </c>
      <c r="S80" s="47">
        <v>0.5</v>
      </c>
      <c r="T80" s="47">
        <v>0.6</v>
      </c>
      <c r="U80" s="47">
        <v>0.67</v>
      </c>
      <c r="V80" s="13">
        <f t="shared" si="4"/>
        <v>0.59700000000000009</v>
      </c>
      <c r="W80">
        <f t="shared" si="5"/>
        <v>0.66599999999999993</v>
      </c>
      <c r="X80">
        <f t="shared" si="6"/>
        <v>7.5100673173488244E-2</v>
      </c>
      <c r="Y80">
        <f t="shared" si="7"/>
        <v>4.0005555169806709E-2</v>
      </c>
    </row>
    <row r="81" spans="1:25">
      <c r="A81" s="47">
        <v>6.42</v>
      </c>
      <c r="B81" s="47">
        <v>0.74</v>
      </c>
      <c r="C81" s="47">
        <v>0.38</v>
      </c>
      <c r="D81" s="47">
        <v>0.86</v>
      </c>
      <c r="E81" s="47">
        <v>1</v>
      </c>
      <c r="F81" s="47">
        <v>0.55000000000000004</v>
      </c>
      <c r="G81" s="47">
        <v>0.22</v>
      </c>
      <c r="H81" s="47">
        <v>0.41</v>
      </c>
      <c r="I81" s="47">
        <v>0.71</v>
      </c>
      <c r="J81" s="47">
        <v>0.5</v>
      </c>
      <c r="K81" s="47">
        <v>0.73</v>
      </c>
      <c r="L81" s="47">
        <v>0.53</v>
      </c>
      <c r="M81" s="47">
        <v>0.85</v>
      </c>
      <c r="N81" s="47">
        <v>0.72</v>
      </c>
      <c r="O81" s="47">
        <v>0.85</v>
      </c>
      <c r="P81" s="47">
        <v>0.63</v>
      </c>
      <c r="Q81" s="47">
        <v>0.56999999999999995</v>
      </c>
      <c r="R81" s="47">
        <v>0.76</v>
      </c>
      <c r="S81" s="47">
        <v>0.54</v>
      </c>
      <c r="T81" s="47">
        <v>0.62</v>
      </c>
      <c r="U81" s="47">
        <v>0.67</v>
      </c>
      <c r="V81" s="13">
        <f t="shared" si="4"/>
        <v>0.61</v>
      </c>
      <c r="W81">
        <f t="shared" si="5"/>
        <v>0.67399999999999993</v>
      </c>
      <c r="X81">
        <f t="shared" si="6"/>
        <v>7.5762787699503273E-2</v>
      </c>
      <c r="Y81">
        <f t="shared" si="7"/>
        <v>3.7392809766347117E-2</v>
      </c>
    </row>
    <row r="82" spans="1:25">
      <c r="A82" s="47">
        <v>6.5</v>
      </c>
      <c r="B82" s="47">
        <v>0.83</v>
      </c>
      <c r="C82" s="47">
        <v>0.38</v>
      </c>
      <c r="D82" s="47">
        <v>0.86</v>
      </c>
      <c r="E82" s="47">
        <v>1</v>
      </c>
      <c r="F82" s="47">
        <v>0.55000000000000004</v>
      </c>
      <c r="G82" s="47">
        <v>0.27</v>
      </c>
      <c r="H82" s="47">
        <v>0.41</v>
      </c>
      <c r="I82" s="47">
        <v>0.78</v>
      </c>
      <c r="J82" s="47">
        <v>0.51</v>
      </c>
      <c r="K82" s="47">
        <v>0.73</v>
      </c>
      <c r="L82" s="47">
        <v>0.56999999999999995</v>
      </c>
      <c r="M82" s="47">
        <v>1.1100000000000001</v>
      </c>
      <c r="N82" s="47">
        <v>0.72</v>
      </c>
      <c r="O82" s="47">
        <v>0.85</v>
      </c>
      <c r="P82" s="47">
        <v>0.63</v>
      </c>
      <c r="Q82" s="47">
        <v>0.56999999999999995</v>
      </c>
      <c r="R82" s="47">
        <v>0.84</v>
      </c>
      <c r="S82" s="47">
        <v>0.57999999999999996</v>
      </c>
      <c r="T82" s="47">
        <v>0.62</v>
      </c>
      <c r="U82" s="47">
        <v>0.67</v>
      </c>
      <c r="V82" s="13">
        <f t="shared" si="4"/>
        <v>0.63200000000000001</v>
      </c>
      <c r="W82">
        <f t="shared" si="5"/>
        <v>0.71599999999999997</v>
      </c>
      <c r="X82">
        <f t="shared" si="6"/>
        <v>7.627144507175232E-2</v>
      </c>
      <c r="Y82">
        <f t="shared" si="7"/>
        <v>5.4613795570960598E-2</v>
      </c>
    </row>
    <row r="83" spans="1:25">
      <c r="A83" s="47">
        <v>6.58</v>
      </c>
      <c r="B83" s="47">
        <v>0.83</v>
      </c>
      <c r="C83" s="47">
        <v>0.38</v>
      </c>
      <c r="D83" s="47">
        <v>1</v>
      </c>
      <c r="E83" s="47">
        <v>1</v>
      </c>
      <c r="F83" s="47">
        <v>0.55000000000000004</v>
      </c>
      <c r="G83" s="47">
        <v>0.27</v>
      </c>
      <c r="H83" s="47">
        <v>0.41</v>
      </c>
      <c r="I83" s="47">
        <v>0.9</v>
      </c>
      <c r="J83" s="47">
        <v>0.51</v>
      </c>
      <c r="K83" s="47">
        <v>0.83</v>
      </c>
      <c r="L83" s="47">
        <v>0.56999999999999995</v>
      </c>
      <c r="M83" s="47">
        <v>1.1100000000000001</v>
      </c>
      <c r="N83" s="47">
        <v>0.82</v>
      </c>
      <c r="O83" s="47">
        <v>0.85</v>
      </c>
      <c r="P83" s="47">
        <v>0.63</v>
      </c>
      <c r="Q83" s="47">
        <v>0.56999999999999995</v>
      </c>
      <c r="R83" s="47">
        <v>0.85</v>
      </c>
      <c r="S83" s="47">
        <v>0.57999999999999996</v>
      </c>
      <c r="T83" s="47">
        <v>0.64</v>
      </c>
      <c r="U83" s="47">
        <v>0.73</v>
      </c>
      <c r="V83" s="13">
        <f t="shared" si="4"/>
        <v>0.66799999999999993</v>
      </c>
      <c r="W83">
        <f t="shared" si="5"/>
        <v>0.73499999999999999</v>
      </c>
      <c r="X83">
        <f t="shared" si="6"/>
        <v>8.6510115015528674E-2</v>
      </c>
      <c r="Y83">
        <f t="shared" si="7"/>
        <v>5.5060572705581956E-2</v>
      </c>
    </row>
    <row r="84" spans="1:25">
      <c r="A84" s="47">
        <v>6.67</v>
      </c>
      <c r="B84" s="47">
        <v>0.89</v>
      </c>
      <c r="C84" s="47">
        <v>0.38</v>
      </c>
      <c r="D84" s="47">
        <v>1.04</v>
      </c>
      <c r="E84" s="47">
        <v>1</v>
      </c>
      <c r="F84" s="47">
        <v>0.6</v>
      </c>
      <c r="G84" s="47">
        <v>0.27</v>
      </c>
      <c r="H84" s="47">
        <v>0.41</v>
      </c>
      <c r="I84" s="47">
        <v>0.9</v>
      </c>
      <c r="J84" s="47">
        <v>0.53</v>
      </c>
      <c r="K84" s="47">
        <v>0.83</v>
      </c>
      <c r="L84" s="47">
        <v>0.67</v>
      </c>
      <c r="M84" s="47">
        <v>1.1100000000000001</v>
      </c>
      <c r="N84" s="47">
        <v>0.98</v>
      </c>
      <c r="O84" s="47">
        <v>0.85</v>
      </c>
      <c r="P84" s="47">
        <v>0.72</v>
      </c>
      <c r="Q84" s="47">
        <v>0.56999999999999995</v>
      </c>
      <c r="R84" s="47">
        <v>0.85</v>
      </c>
      <c r="S84" s="47">
        <v>0.65</v>
      </c>
      <c r="T84" s="47">
        <v>0.72</v>
      </c>
      <c r="U84" s="47">
        <v>0.8</v>
      </c>
      <c r="V84" s="13">
        <f t="shared" si="4"/>
        <v>0.68500000000000005</v>
      </c>
      <c r="W84">
        <f t="shared" si="5"/>
        <v>0.79200000000000004</v>
      </c>
      <c r="X84">
        <f t="shared" si="6"/>
        <v>8.8609630778300058E-2</v>
      </c>
      <c r="Y84">
        <f t="shared" si="7"/>
        <v>5.1419840528729784E-2</v>
      </c>
    </row>
    <row r="85" spans="1:25">
      <c r="A85" s="47">
        <v>6.75</v>
      </c>
      <c r="B85" s="47">
        <v>0.9</v>
      </c>
      <c r="C85" s="47">
        <v>0.38</v>
      </c>
      <c r="D85" s="47">
        <v>1.04</v>
      </c>
      <c r="E85" s="47">
        <v>1</v>
      </c>
      <c r="F85" s="47">
        <v>0.71</v>
      </c>
      <c r="G85" s="47">
        <v>0.27</v>
      </c>
      <c r="H85" s="47">
        <v>0.47</v>
      </c>
      <c r="I85" s="47">
        <v>0.9</v>
      </c>
      <c r="J85" s="47">
        <v>0.67</v>
      </c>
      <c r="K85" s="47">
        <v>0.83</v>
      </c>
      <c r="L85" s="47">
        <v>0.67</v>
      </c>
      <c r="M85" s="47">
        <v>1.1100000000000001</v>
      </c>
      <c r="N85" s="47">
        <v>1.1299999999999999</v>
      </c>
      <c r="O85" s="47">
        <v>0.89</v>
      </c>
      <c r="P85" s="47">
        <v>0.72</v>
      </c>
      <c r="Q85" s="47">
        <v>0.64</v>
      </c>
      <c r="R85" s="47">
        <v>0.89</v>
      </c>
      <c r="S85" s="47">
        <v>0.69</v>
      </c>
      <c r="T85" s="47">
        <v>0.72</v>
      </c>
      <c r="U85" s="47">
        <v>0.81</v>
      </c>
      <c r="V85" s="13">
        <f t="shared" si="4"/>
        <v>0.71700000000000008</v>
      </c>
      <c r="W85">
        <f t="shared" si="5"/>
        <v>0.82699999999999996</v>
      </c>
      <c r="X85">
        <f t="shared" si="6"/>
        <v>8.4380750832823898E-2</v>
      </c>
      <c r="Y85">
        <f t="shared" si="7"/>
        <v>5.5917598104512495E-2</v>
      </c>
    </row>
    <row r="86" spans="1:25">
      <c r="A86" s="47">
        <v>6.83</v>
      </c>
      <c r="B86" s="47">
        <v>0.95</v>
      </c>
      <c r="C86" s="47">
        <v>0.38</v>
      </c>
      <c r="D86" s="47">
        <v>1.04</v>
      </c>
      <c r="E86" s="47">
        <v>1</v>
      </c>
      <c r="F86" s="47">
        <v>0.71</v>
      </c>
      <c r="G86" s="47">
        <v>0.27</v>
      </c>
      <c r="H86" s="47">
        <v>0.57999999999999996</v>
      </c>
      <c r="I86" s="47">
        <v>0.9</v>
      </c>
      <c r="J86" s="47">
        <v>0.73</v>
      </c>
      <c r="K86" s="47">
        <v>0.83</v>
      </c>
      <c r="L86" s="47">
        <v>0.67</v>
      </c>
      <c r="M86" s="47">
        <v>1.1100000000000001</v>
      </c>
      <c r="N86" s="47">
        <v>1.1399999999999999</v>
      </c>
      <c r="O86" s="47">
        <v>0.96</v>
      </c>
      <c r="P86" s="47">
        <v>0.78</v>
      </c>
      <c r="Q86" s="47">
        <v>0.68</v>
      </c>
      <c r="R86" s="47">
        <v>1.06</v>
      </c>
      <c r="S86" s="47">
        <v>0.69</v>
      </c>
      <c r="T86" s="47">
        <v>0.72</v>
      </c>
      <c r="U86" s="47">
        <v>0.81</v>
      </c>
      <c r="V86" s="13">
        <f t="shared" si="4"/>
        <v>0.7390000000000001</v>
      </c>
      <c r="W86">
        <f t="shared" si="5"/>
        <v>0.86199999999999988</v>
      </c>
      <c r="X86">
        <f t="shared" si="6"/>
        <v>8.2495117700652126E-2</v>
      </c>
      <c r="Y86">
        <f t="shared" si="7"/>
        <v>5.9325842223735589E-2</v>
      </c>
    </row>
    <row r="87" spans="1:25">
      <c r="A87" s="47">
        <v>6.92</v>
      </c>
      <c r="B87" s="47">
        <v>0.96</v>
      </c>
      <c r="C87" s="47">
        <v>0.38</v>
      </c>
      <c r="D87" s="47">
        <v>1.04</v>
      </c>
      <c r="E87" s="47">
        <v>1</v>
      </c>
      <c r="F87" s="47">
        <v>0.71</v>
      </c>
      <c r="G87" s="47">
        <v>0.37</v>
      </c>
      <c r="H87" s="47">
        <v>0.57999999999999996</v>
      </c>
      <c r="I87" s="47">
        <v>0.9</v>
      </c>
      <c r="J87" s="47">
        <v>0.73</v>
      </c>
      <c r="K87" s="47">
        <v>0.83</v>
      </c>
      <c r="L87" s="47">
        <v>0.67</v>
      </c>
      <c r="M87" s="47">
        <v>1.1200000000000001</v>
      </c>
      <c r="N87" s="47">
        <v>1.1399999999999999</v>
      </c>
      <c r="O87" s="47">
        <v>0.96</v>
      </c>
      <c r="P87" s="47">
        <v>0.86</v>
      </c>
      <c r="Q87" s="47">
        <v>0.68</v>
      </c>
      <c r="R87" s="47">
        <v>1.06</v>
      </c>
      <c r="S87" s="47">
        <v>0.69</v>
      </c>
      <c r="T87" s="47">
        <v>0.72</v>
      </c>
      <c r="U87" s="47">
        <v>0.88</v>
      </c>
      <c r="V87" s="13">
        <f t="shared" si="4"/>
        <v>0.75</v>
      </c>
      <c r="W87">
        <f t="shared" si="5"/>
        <v>0.87799999999999989</v>
      </c>
      <c r="X87">
        <f t="shared" si="6"/>
        <v>7.6869297439802933E-2</v>
      </c>
      <c r="Y87">
        <f t="shared" si="7"/>
        <v>5.8704533234003396E-2</v>
      </c>
    </row>
    <row r="88" spans="1:25">
      <c r="A88" s="47">
        <v>7</v>
      </c>
      <c r="B88" s="47">
        <v>0.96</v>
      </c>
      <c r="C88" s="47">
        <v>0.38</v>
      </c>
      <c r="D88" s="47">
        <v>1.04</v>
      </c>
      <c r="E88" s="47">
        <v>1.01</v>
      </c>
      <c r="F88" s="47">
        <v>0.88</v>
      </c>
      <c r="G88" s="47">
        <v>0.37</v>
      </c>
      <c r="H88" s="47">
        <v>0.57999999999999996</v>
      </c>
      <c r="I88" s="47">
        <v>0.9</v>
      </c>
      <c r="J88" s="47">
        <v>0.73</v>
      </c>
      <c r="K88" s="47">
        <v>0.83</v>
      </c>
      <c r="L88" s="47">
        <v>0.71</v>
      </c>
      <c r="M88" s="47">
        <v>1.1399999999999999</v>
      </c>
      <c r="N88" s="47">
        <v>1.29</v>
      </c>
      <c r="O88" s="47">
        <v>0.99</v>
      </c>
      <c r="P88" s="47">
        <v>0.86</v>
      </c>
      <c r="Q88" s="47">
        <v>0.68</v>
      </c>
      <c r="R88" s="47">
        <v>1.06</v>
      </c>
      <c r="S88" s="47">
        <v>0.69</v>
      </c>
      <c r="T88" s="47">
        <v>0.83</v>
      </c>
      <c r="U88" s="47">
        <v>0.94</v>
      </c>
      <c r="V88" s="13">
        <f t="shared" si="4"/>
        <v>0.76800000000000002</v>
      </c>
      <c r="W88">
        <f t="shared" si="5"/>
        <v>0.91899999999999993</v>
      </c>
      <c r="X88">
        <f t="shared" si="6"/>
        <v>7.8099651443239909E-2</v>
      </c>
      <c r="Y88">
        <f t="shared" si="7"/>
        <v>6.4677834087284086E-2</v>
      </c>
    </row>
    <row r="89" spans="1:25">
      <c r="A89" s="47">
        <v>7.08</v>
      </c>
      <c r="B89" s="47">
        <v>0.96</v>
      </c>
      <c r="C89" s="47">
        <v>0.38</v>
      </c>
      <c r="D89" s="47">
        <v>1.04</v>
      </c>
      <c r="E89" s="47">
        <v>1.03</v>
      </c>
      <c r="F89" s="47">
        <v>0.96</v>
      </c>
      <c r="G89" s="47">
        <v>0.37</v>
      </c>
      <c r="H89" s="47">
        <v>0.59</v>
      </c>
      <c r="I89" s="47">
        <v>0.9</v>
      </c>
      <c r="J89" s="47">
        <v>0.73</v>
      </c>
      <c r="K89" s="47">
        <v>0.83</v>
      </c>
      <c r="L89" s="47">
        <v>0.75</v>
      </c>
      <c r="M89" s="47">
        <v>1.1399999999999999</v>
      </c>
      <c r="N89" s="47">
        <v>1.29</v>
      </c>
      <c r="O89" s="47">
        <v>1.02</v>
      </c>
      <c r="P89" s="47">
        <v>0.86</v>
      </c>
      <c r="Q89" s="47">
        <v>0.68</v>
      </c>
      <c r="R89" s="47">
        <v>1.06</v>
      </c>
      <c r="S89" s="47">
        <v>0.69</v>
      </c>
      <c r="T89" s="47">
        <v>0.83</v>
      </c>
      <c r="U89" s="47">
        <v>0.94</v>
      </c>
      <c r="V89" s="13">
        <f t="shared" si="4"/>
        <v>0.77900000000000014</v>
      </c>
      <c r="W89">
        <f t="shared" si="5"/>
        <v>0.92599999999999982</v>
      </c>
      <c r="X89">
        <f t="shared" si="6"/>
        <v>8.017273019341821E-2</v>
      </c>
      <c r="Y89">
        <f t="shared" si="7"/>
        <v>6.3773906192981067E-2</v>
      </c>
    </row>
    <row r="90" spans="1:25">
      <c r="A90" s="47">
        <v>7.17</v>
      </c>
      <c r="B90" s="47">
        <v>0.96</v>
      </c>
      <c r="C90" s="47">
        <v>0.43</v>
      </c>
      <c r="D90" s="47">
        <v>1.05</v>
      </c>
      <c r="E90" s="47">
        <v>1.03</v>
      </c>
      <c r="F90" s="47">
        <v>0.97</v>
      </c>
      <c r="G90" s="47">
        <v>0.37</v>
      </c>
      <c r="H90" s="47">
        <v>0.62</v>
      </c>
      <c r="I90" s="47">
        <v>0.9</v>
      </c>
      <c r="J90" s="47">
        <v>0.73</v>
      </c>
      <c r="K90" s="47">
        <v>1</v>
      </c>
      <c r="L90" s="47">
        <v>0.75</v>
      </c>
      <c r="M90" s="47">
        <v>1.1399999999999999</v>
      </c>
      <c r="N90" s="47">
        <v>1.29</v>
      </c>
      <c r="O90" s="47">
        <v>1.02</v>
      </c>
      <c r="P90" s="47">
        <v>0.86</v>
      </c>
      <c r="Q90" s="47">
        <v>0.73</v>
      </c>
      <c r="R90" s="47">
        <v>1.1499999999999999</v>
      </c>
      <c r="S90" s="47">
        <v>0.7</v>
      </c>
      <c r="T90" s="47">
        <v>0.83</v>
      </c>
      <c r="U90" s="47">
        <v>0.94</v>
      </c>
      <c r="V90" s="13">
        <f t="shared" si="4"/>
        <v>0.80600000000000005</v>
      </c>
      <c r="W90">
        <f t="shared" si="5"/>
        <v>0.94099999999999984</v>
      </c>
      <c r="X90">
        <f t="shared" si="6"/>
        <v>8.0183123743923279E-2</v>
      </c>
      <c r="Y90">
        <f t="shared" si="7"/>
        <v>6.4056398760953259E-2</v>
      </c>
    </row>
    <row r="91" spans="1:25">
      <c r="A91" s="47">
        <v>7.25</v>
      </c>
      <c r="B91" s="47">
        <v>1.05</v>
      </c>
      <c r="C91" s="47">
        <v>0.46</v>
      </c>
      <c r="D91" s="47">
        <v>1.0900000000000001</v>
      </c>
      <c r="E91" s="47">
        <v>1.03</v>
      </c>
      <c r="F91" s="47">
        <v>0.97</v>
      </c>
      <c r="G91" s="47">
        <v>0.37</v>
      </c>
      <c r="H91" s="47">
        <v>0.62</v>
      </c>
      <c r="I91" s="47">
        <v>0.91</v>
      </c>
      <c r="J91" s="47">
        <v>0.73</v>
      </c>
      <c r="K91" s="47">
        <v>1</v>
      </c>
      <c r="L91" s="47">
        <v>0.76</v>
      </c>
      <c r="M91" s="47">
        <v>1.1399999999999999</v>
      </c>
      <c r="N91" s="47">
        <v>1.29</v>
      </c>
      <c r="O91" s="47">
        <v>1.07</v>
      </c>
      <c r="P91" s="47">
        <v>1</v>
      </c>
      <c r="Q91" s="47">
        <v>0.74</v>
      </c>
      <c r="R91" s="47">
        <v>1.2</v>
      </c>
      <c r="S91" s="47">
        <v>0.7</v>
      </c>
      <c r="T91" s="47">
        <v>0.83</v>
      </c>
      <c r="U91" s="47">
        <v>0.94</v>
      </c>
      <c r="V91" s="13">
        <f t="shared" si="4"/>
        <v>0.82300000000000006</v>
      </c>
      <c r="W91">
        <f t="shared" si="5"/>
        <v>0.96699999999999997</v>
      </c>
      <c r="X91">
        <f t="shared" si="6"/>
        <v>8.2530129178514086E-2</v>
      </c>
      <c r="Y91">
        <f t="shared" si="7"/>
        <v>6.5439539525682294E-2</v>
      </c>
    </row>
    <row r="92" spans="1:25">
      <c r="A92" s="47">
        <v>7.33</v>
      </c>
      <c r="B92" s="47">
        <v>1.1100000000000001</v>
      </c>
      <c r="C92" s="47">
        <v>0.56999999999999995</v>
      </c>
      <c r="D92" s="47">
        <v>1.1000000000000001</v>
      </c>
      <c r="E92" s="47">
        <v>1.03</v>
      </c>
      <c r="F92" s="47">
        <v>0.97</v>
      </c>
      <c r="G92" s="47">
        <v>0.37</v>
      </c>
      <c r="H92" s="47">
        <v>0.62</v>
      </c>
      <c r="I92" s="47">
        <v>0.91</v>
      </c>
      <c r="J92" s="47">
        <v>0.73</v>
      </c>
      <c r="K92" s="47">
        <v>1</v>
      </c>
      <c r="L92" s="47">
        <v>0.9</v>
      </c>
      <c r="M92" s="47">
        <v>1.1399999999999999</v>
      </c>
      <c r="N92" s="47">
        <v>1.29</v>
      </c>
      <c r="O92" s="47">
        <v>1.0900000000000001</v>
      </c>
      <c r="P92" s="47">
        <v>1</v>
      </c>
      <c r="Q92" s="47">
        <v>0.74</v>
      </c>
      <c r="R92" s="47">
        <v>1.21</v>
      </c>
      <c r="S92" s="47">
        <v>0.7</v>
      </c>
      <c r="T92" s="47">
        <v>0.83</v>
      </c>
      <c r="U92" s="47">
        <v>0.96</v>
      </c>
      <c r="V92" s="13">
        <f t="shared" si="4"/>
        <v>0.84099999999999997</v>
      </c>
      <c r="W92">
        <f t="shared" si="5"/>
        <v>0.98599999999999999</v>
      </c>
      <c r="X92">
        <f t="shared" si="6"/>
        <v>8.015887002973815E-2</v>
      </c>
      <c r="Y92">
        <f t="shared" si="7"/>
        <v>6.2542430041976793E-2</v>
      </c>
    </row>
    <row r="93" spans="1:25">
      <c r="A93" s="47">
        <v>7.42</v>
      </c>
      <c r="B93" s="47">
        <v>1.1100000000000001</v>
      </c>
      <c r="C93" s="47">
        <v>0.56999999999999995</v>
      </c>
      <c r="D93" s="47">
        <v>1.1000000000000001</v>
      </c>
      <c r="E93" s="47">
        <v>1.03</v>
      </c>
      <c r="F93" s="47">
        <v>0.97</v>
      </c>
      <c r="G93" s="47">
        <v>0.39</v>
      </c>
      <c r="H93" s="47">
        <v>0.69</v>
      </c>
      <c r="I93" s="47">
        <v>0.91</v>
      </c>
      <c r="J93" s="47">
        <v>0.74</v>
      </c>
      <c r="K93" s="47">
        <v>1.1200000000000001</v>
      </c>
      <c r="L93" s="47">
        <v>0.91</v>
      </c>
      <c r="M93" s="47">
        <v>1.1399999999999999</v>
      </c>
      <c r="N93" s="47">
        <v>1.39</v>
      </c>
      <c r="O93" s="47">
        <v>1.0900000000000001</v>
      </c>
      <c r="P93" s="47">
        <v>1</v>
      </c>
      <c r="Q93" s="47">
        <v>0.74</v>
      </c>
      <c r="R93" s="47">
        <v>1.26</v>
      </c>
      <c r="S93" s="47">
        <v>0.76</v>
      </c>
      <c r="T93" s="47">
        <v>0.83</v>
      </c>
      <c r="U93" s="47">
        <v>1.1299999999999999</v>
      </c>
      <c r="V93" s="13">
        <f t="shared" si="4"/>
        <v>0.86299999999999988</v>
      </c>
      <c r="W93">
        <f t="shared" si="5"/>
        <v>1.0249999999999999</v>
      </c>
      <c r="X93">
        <f t="shared" si="6"/>
        <v>8.0236456108734699E-2</v>
      </c>
      <c r="Y93">
        <f t="shared" si="7"/>
        <v>6.8333333333333274E-2</v>
      </c>
    </row>
    <row r="94" spans="1:25">
      <c r="A94" s="47">
        <v>7.5</v>
      </c>
      <c r="B94" s="47">
        <v>1.1100000000000001</v>
      </c>
      <c r="C94" s="47">
        <v>0.56999999999999995</v>
      </c>
      <c r="D94" s="47">
        <v>1.1000000000000001</v>
      </c>
      <c r="E94" s="47">
        <v>1.03</v>
      </c>
      <c r="F94" s="47">
        <v>0.97</v>
      </c>
      <c r="G94" s="47">
        <v>0.4</v>
      </c>
      <c r="H94" s="47">
        <v>0.69</v>
      </c>
      <c r="I94" s="47">
        <v>0.91</v>
      </c>
      <c r="J94" s="47">
        <v>0.74</v>
      </c>
      <c r="K94" s="47">
        <v>1.2</v>
      </c>
      <c r="L94" s="47">
        <v>1.01</v>
      </c>
      <c r="M94" s="47">
        <v>1.1399999999999999</v>
      </c>
      <c r="N94" s="47">
        <v>1.4</v>
      </c>
      <c r="O94" s="47">
        <v>1.0900000000000001</v>
      </c>
      <c r="P94" s="47">
        <v>1.01</v>
      </c>
      <c r="Q94" s="47">
        <v>0.83</v>
      </c>
      <c r="R94" s="47">
        <v>1.26</v>
      </c>
      <c r="S94" s="47">
        <v>0.88</v>
      </c>
      <c r="T94" s="47">
        <v>0.91</v>
      </c>
      <c r="U94" s="47">
        <v>1.1299999999999999</v>
      </c>
      <c r="V94" s="13">
        <f t="shared" si="4"/>
        <v>0.87200000000000011</v>
      </c>
      <c r="W94">
        <f t="shared" si="5"/>
        <v>1.0660000000000001</v>
      </c>
      <c r="X94">
        <f t="shared" si="6"/>
        <v>8.2782177362575399E-2</v>
      </c>
      <c r="Y94">
        <f t="shared" si="7"/>
        <v>5.5801234554244301E-2</v>
      </c>
    </row>
    <row r="95" spans="1:25">
      <c r="A95" s="47">
        <v>7.58</v>
      </c>
      <c r="B95" s="47">
        <v>1.1100000000000001</v>
      </c>
      <c r="C95" s="47">
        <v>0.56999999999999995</v>
      </c>
      <c r="D95" s="47">
        <v>1.1000000000000001</v>
      </c>
      <c r="E95" s="47">
        <v>1.03</v>
      </c>
      <c r="F95" s="47">
        <v>0.97</v>
      </c>
      <c r="G95" s="47">
        <v>0.4</v>
      </c>
      <c r="H95" s="47">
        <v>0.69</v>
      </c>
      <c r="I95" s="47">
        <v>0.97</v>
      </c>
      <c r="J95" s="47">
        <v>0.84</v>
      </c>
      <c r="K95" s="47">
        <v>1.2</v>
      </c>
      <c r="L95" s="47">
        <v>1.01</v>
      </c>
      <c r="M95" s="47">
        <v>1.1599999999999999</v>
      </c>
      <c r="N95" s="47">
        <v>1.4</v>
      </c>
      <c r="O95" s="47">
        <v>1.0900000000000001</v>
      </c>
      <c r="P95" s="47">
        <v>1.01</v>
      </c>
      <c r="Q95" s="47">
        <v>0.83</v>
      </c>
      <c r="R95" s="47">
        <v>1.29</v>
      </c>
      <c r="S95" s="47">
        <v>0.98</v>
      </c>
      <c r="T95" s="47">
        <v>1.02</v>
      </c>
      <c r="U95" s="47">
        <v>1.1299999999999999</v>
      </c>
      <c r="V95" s="13">
        <f t="shared" si="4"/>
        <v>0.88800000000000012</v>
      </c>
      <c r="W95">
        <f t="shared" si="5"/>
        <v>1.0919999999999999</v>
      </c>
      <c r="X95">
        <f t="shared" si="6"/>
        <v>8.2054182641038365E-2</v>
      </c>
      <c r="Y95">
        <f t="shared" si="7"/>
        <v>5.1635474455283749E-2</v>
      </c>
    </row>
    <row r="96" spans="1:25">
      <c r="A96" s="47">
        <v>7.67</v>
      </c>
      <c r="B96" s="47">
        <v>1.22</v>
      </c>
      <c r="C96" s="47">
        <v>0.56999999999999995</v>
      </c>
      <c r="D96" s="47">
        <v>1.2</v>
      </c>
      <c r="E96" s="47">
        <v>1.03</v>
      </c>
      <c r="F96" s="47">
        <v>1.1299999999999999</v>
      </c>
      <c r="G96" s="47">
        <v>0.43</v>
      </c>
      <c r="H96" s="47">
        <v>0.79</v>
      </c>
      <c r="I96" s="47">
        <v>1.08</v>
      </c>
      <c r="J96" s="47">
        <v>0.95</v>
      </c>
      <c r="K96" s="47">
        <v>1.2</v>
      </c>
      <c r="L96" s="47">
        <v>1.01</v>
      </c>
      <c r="M96" s="47">
        <v>1.37</v>
      </c>
      <c r="N96" s="47">
        <v>1.42</v>
      </c>
      <c r="O96" s="47">
        <v>1.21</v>
      </c>
      <c r="P96" s="47">
        <v>1.01</v>
      </c>
      <c r="Q96" s="47">
        <v>0.83</v>
      </c>
      <c r="R96" s="47">
        <v>1.32</v>
      </c>
      <c r="S96" s="47">
        <v>0.98</v>
      </c>
      <c r="T96" s="47">
        <v>1.02</v>
      </c>
      <c r="U96" s="47">
        <v>1.1399999999999999</v>
      </c>
      <c r="V96" s="13">
        <f t="shared" si="4"/>
        <v>0.96</v>
      </c>
      <c r="W96">
        <f t="shared" si="5"/>
        <v>1.131</v>
      </c>
      <c r="X96">
        <f t="shared" si="6"/>
        <v>8.7749643873921188E-2</v>
      </c>
      <c r="Y96">
        <f t="shared" si="7"/>
        <v>6.1254478294334481E-2</v>
      </c>
    </row>
    <row r="97" spans="1:25">
      <c r="A97" s="47">
        <v>7.75</v>
      </c>
      <c r="B97" s="47">
        <v>1.22</v>
      </c>
      <c r="C97" s="47">
        <v>0.57999999999999996</v>
      </c>
      <c r="D97" s="47">
        <v>1.31</v>
      </c>
      <c r="E97" s="47">
        <v>1.06</v>
      </c>
      <c r="F97" s="47">
        <v>1.29</v>
      </c>
      <c r="G97" s="47">
        <v>0.43</v>
      </c>
      <c r="H97" s="47">
        <v>0.88</v>
      </c>
      <c r="I97" s="47">
        <v>1.2</v>
      </c>
      <c r="J97" s="47">
        <v>1.04</v>
      </c>
      <c r="K97" s="47">
        <v>1.2</v>
      </c>
      <c r="L97" s="47">
        <v>1.01</v>
      </c>
      <c r="M97" s="47">
        <v>1.38</v>
      </c>
      <c r="N97" s="47">
        <v>1.61</v>
      </c>
      <c r="O97" s="47">
        <v>1.24</v>
      </c>
      <c r="P97" s="47">
        <v>1.1399999999999999</v>
      </c>
      <c r="Q97" s="47">
        <v>0.83</v>
      </c>
      <c r="R97" s="47">
        <v>1.39</v>
      </c>
      <c r="S97" s="47">
        <v>0.98</v>
      </c>
      <c r="T97" s="47">
        <v>1.03</v>
      </c>
      <c r="U97" s="47">
        <v>1.1399999999999999</v>
      </c>
      <c r="V97" s="13">
        <f t="shared" si="4"/>
        <v>1.0209999999999999</v>
      </c>
      <c r="W97">
        <f t="shared" si="5"/>
        <v>1.175</v>
      </c>
      <c r="X97">
        <f t="shared" si="6"/>
        <v>9.5747932962893134E-2</v>
      </c>
      <c r="Y97">
        <f t="shared" si="7"/>
        <v>7.3745056331481165E-2</v>
      </c>
    </row>
    <row r="98" spans="1:25">
      <c r="A98" s="47">
        <v>7.83</v>
      </c>
      <c r="B98" s="47">
        <v>1.22</v>
      </c>
      <c r="C98" s="47">
        <v>0.62</v>
      </c>
      <c r="D98" s="47">
        <v>1.31</v>
      </c>
      <c r="E98" s="47">
        <v>1.1000000000000001</v>
      </c>
      <c r="F98" s="47">
        <v>1.31</v>
      </c>
      <c r="G98" s="47">
        <v>0.43</v>
      </c>
      <c r="H98" s="47">
        <v>0.88</v>
      </c>
      <c r="I98" s="47">
        <v>1.21</v>
      </c>
      <c r="J98" s="47">
        <v>1.05</v>
      </c>
      <c r="K98" s="47">
        <v>1.2</v>
      </c>
      <c r="L98" s="47">
        <v>1.0900000000000001</v>
      </c>
      <c r="M98" s="47">
        <v>1.38</v>
      </c>
      <c r="N98" s="47">
        <v>1.62</v>
      </c>
      <c r="O98" s="47">
        <v>1.24</v>
      </c>
      <c r="P98" s="47">
        <v>1.2</v>
      </c>
      <c r="Q98" s="47">
        <v>0.87</v>
      </c>
      <c r="R98" s="47">
        <v>1.48</v>
      </c>
      <c r="S98" s="47">
        <v>1.04</v>
      </c>
      <c r="T98" s="47">
        <v>1.07</v>
      </c>
      <c r="U98" s="47">
        <v>1.1399999999999999</v>
      </c>
      <c r="V98" s="13">
        <f t="shared" si="4"/>
        <v>1.0329999999999999</v>
      </c>
      <c r="W98">
        <f t="shared" si="5"/>
        <v>1.2130000000000003</v>
      </c>
      <c r="X98">
        <f t="shared" si="6"/>
        <v>9.4868915410218066E-2</v>
      </c>
      <c r="Y98">
        <f t="shared" si="7"/>
        <v>7.1040676923701501E-2</v>
      </c>
    </row>
    <row r="99" spans="1:25">
      <c r="A99" s="47">
        <v>7.92</v>
      </c>
      <c r="B99" s="47">
        <v>1.25</v>
      </c>
      <c r="C99" s="47">
        <v>0.71</v>
      </c>
      <c r="D99" s="47">
        <v>1.39</v>
      </c>
      <c r="E99" s="47">
        <v>1.1499999999999999</v>
      </c>
      <c r="F99" s="47">
        <v>1.31</v>
      </c>
      <c r="G99" s="47">
        <v>0.43</v>
      </c>
      <c r="H99" s="47">
        <v>0.88</v>
      </c>
      <c r="I99" s="47">
        <v>1.21</v>
      </c>
      <c r="J99" s="47">
        <v>1.05</v>
      </c>
      <c r="K99" s="47">
        <v>1.2</v>
      </c>
      <c r="L99" s="47">
        <v>1.0900000000000001</v>
      </c>
      <c r="M99" s="47">
        <v>1.38</v>
      </c>
      <c r="N99" s="47">
        <v>1.62</v>
      </c>
      <c r="O99" s="47">
        <v>1.24</v>
      </c>
      <c r="P99" s="47">
        <v>1.2</v>
      </c>
      <c r="Q99" s="47">
        <v>0.95</v>
      </c>
      <c r="R99" s="47">
        <v>1.48</v>
      </c>
      <c r="S99" s="47">
        <v>1.1599999999999999</v>
      </c>
      <c r="T99" s="47">
        <v>1.07</v>
      </c>
      <c r="U99" s="47">
        <v>1.1399999999999999</v>
      </c>
      <c r="V99" s="13">
        <f t="shared" si="4"/>
        <v>1.0580000000000001</v>
      </c>
      <c r="W99">
        <f t="shared" si="5"/>
        <v>1.2330000000000001</v>
      </c>
      <c r="X99">
        <f t="shared" si="6"/>
        <v>9.4842559598057471E-2</v>
      </c>
      <c r="Y99">
        <f t="shared" si="7"/>
        <v>6.4516147849459207E-2</v>
      </c>
    </row>
    <row r="100" spans="1:25">
      <c r="A100" s="47">
        <v>8</v>
      </c>
      <c r="B100" s="47">
        <v>1.25</v>
      </c>
      <c r="C100" s="47">
        <v>0.74</v>
      </c>
      <c r="D100" s="47">
        <v>1.43</v>
      </c>
      <c r="E100" s="47">
        <v>1.24</v>
      </c>
      <c r="F100" s="47">
        <v>1.31</v>
      </c>
      <c r="G100" s="47">
        <v>0.44</v>
      </c>
      <c r="H100" s="47">
        <v>0.91</v>
      </c>
      <c r="I100" s="47">
        <v>1.21</v>
      </c>
      <c r="J100" s="47">
        <v>1.05</v>
      </c>
      <c r="K100" s="47">
        <v>1.2</v>
      </c>
      <c r="L100" s="47">
        <v>1.0900000000000001</v>
      </c>
      <c r="M100" s="47">
        <v>1.38</v>
      </c>
      <c r="N100" s="47">
        <v>1.62</v>
      </c>
      <c r="O100" s="47">
        <v>1.33</v>
      </c>
      <c r="P100" s="47">
        <v>1.2</v>
      </c>
      <c r="Q100" s="47">
        <v>0.95</v>
      </c>
      <c r="R100" s="47">
        <v>1.48</v>
      </c>
      <c r="S100" s="47">
        <v>1.1599999999999999</v>
      </c>
      <c r="T100" s="47">
        <v>1.07</v>
      </c>
      <c r="U100" s="47">
        <v>1.29</v>
      </c>
      <c r="V100" s="13">
        <f t="shared" si="4"/>
        <v>1.0780000000000001</v>
      </c>
      <c r="W100">
        <f t="shared" si="5"/>
        <v>1.2570000000000001</v>
      </c>
      <c r="X100">
        <f t="shared" si="6"/>
        <v>9.5228380456901629E-2</v>
      </c>
      <c r="Y100">
        <f t="shared" si="7"/>
        <v>6.4360961252403051E-2</v>
      </c>
    </row>
    <row r="101" spans="1:25">
      <c r="A101" s="47">
        <v>8.08</v>
      </c>
      <c r="B101" s="47">
        <v>1.26</v>
      </c>
      <c r="C101" s="47">
        <v>0.82</v>
      </c>
      <c r="D101" s="47">
        <v>1.43</v>
      </c>
      <c r="E101" s="47">
        <v>1.31</v>
      </c>
      <c r="F101" s="47">
        <v>1.31</v>
      </c>
      <c r="G101" s="47">
        <v>0.44</v>
      </c>
      <c r="H101" s="47">
        <v>0.91</v>
      </c>
      <c r="I101" s="47">
        <v>1.21</v>
      </c>
      <c r="J101" s="47">
        <v>1.05</v>
      </c>
      <c r="K101" s="47">
        <v>1.2</v>
      </c>
      <c r="L101" s="47">
        <v>1.0900000000000001</v>
      </c>
      <c r="M101" s="47">
        <v>1.38</v>
      </c>
      <c r="N101" s="47">
        <v>1.62</v>
      </c>
      <c r="O101" s="47">
        <v>1.38</v>
      </c>
      <c r="P101" s="47">
        <v>1.24</v>
      </c>
      <c r="Q101" s="47">
        <v>0.96</v>
      </c>
      <c r="R101" s="47">
        <v>1.48</v>
      </c>
      <c r="S101" s="47">
        <v>1.1599999999999999</v>
      </c>
      <c r="T101" s="47">
        <v>1.23</v>
      </c>
      <c r="U101" s="47">
        <v>1.36</v>
      </c>
      <c r="V101" s="13">
        <f t="shared" si="4"/>
        <v>1.0940000000000001</v>
      </c>
      <c r="W101">
        <f t="shared" si="5"/>
        <v>1.29</v>
      </c>
      <c r="X101">
        <f t="shared" si="6"/>
        <v>9.4106322848148669E-2</v>
      </c>
      <c r="Y101">
        <f t="shared" si="7"/>
        <v>6.12825877028342E-2</v>
      </c>
    </row>
    <row r="102" spans="1:25">
      <c r="A102" s="47">
        <v>8.17</v>
      </c>
      <c r="B102" s="47">
        <v>1.35</v>
      </c>
      <c r="C102" s="47">
        <v>0.83</v>
      </c>
      <c r="D102" s="47">
        <v>1.43</v>
      </c>
      <c r="E102" s="47">
        <v>1.31</v>
      </c>
      <c r="F102" s="47">
        <v>1.31</v>
      </c>
      <c r="G102" s="47">
        <v>0.44</v>
      </c>
      <c r="H102" s="47">
        <v>0.91</v>
      </c>
      <c r="I102" s="47">
        <v>1.21</v>
      </c>
      <c r="J102" s="47">
        <v>1.05</v>
      </c>
      <c r="K102" s="47">
        <v>1.2</v>
      </c>
      <c r="L102" s="47">
        <v>1.1299999999999999</v>
      </c>
      <c r="M102" s="47">
        <v>1.38</v>
      </c>
      <c r="N102" s="47">
        <v>1.62</v>
      </c>
      <c r="O102" s="47">
        <v>1.38</v>
      </c>
      <c r="P102" s="47">
        <v>1.24</v>
      </c>
      <c r="Q102" s="47">
        <v>0.96</v>
      </c>
      <c r="R102" s="47">
        <v>1.56</v>
      </c>
      <c r="S102" s="47">
        <v>1.1599999999999999</v>
      </c>
      <c r="T102" s="47">
        <v>1.23</v>
      </c>
      <c r="U102" s="47">
        <v>1.36</v>
      </c>
      <c r="V102" s="13">
        <f t="shared" si="4"/>
        <v>1.1040000000000001</v>
      </c>
      <c r="W102">
        <f t="shared" si="5"/>
        <v>1.302</v>
      </c>
      <c r="X102">
        <f t="shared" si="6"/>
        <v>9.5953692535051038E-2</v>
      </c>
      <c r="Y102">
        <f t="shared" si="7"/>
        <v>6.3154132441546856E-2</v>
      </c>
    </row>
    <row r="103" spans="1:25">
      <c r="A103" s="47">
        <v>8.25</v>
      </c>
      <c r="B103" s="47">
        <v>1.35</v>
      </c>
      <c r="C103" s="47">
        <v>0.83</v>
      </c>
      <c r="D103" s="47">
        <v>1.43</v>
      </c>
      <c r="E103" s="47">
        <v>1.31</v>
      </c>
      <c r="F103" s="47">
        <v>1.31</v>
      </c>
      <c r="G103" s="47">
        <v>0.45</v>
      </c>
      <c r="H103" s="47">
        <v>0.91</v>
      </c>
      <c r="I103" s="47">
        <v>1.22</v>
      </c>
      <c r="J103" s="47">
        <v>1.05</v>
      </c>
      <c r="K103" s="47">
        <v>1.2</v>
      </c>
      <c r="L103" s="47">
        <v>1.2</v>
      </c>
      <c r="M103" s="47">
        <v>1.38</v>
      </c>
      <c r="N103" s="47">
        <v>1.64</v>
      </c>
      <c r="O103" s="47">
        <v>1.47</v>
      </c>
      <c r="P103" s="47">
        <v>1.24</v>
      </c>
      <c r="Q103" s="47">
        <v>1</v>
      </c>
      <c r="R103" s="47">
        <v>1.56</v>
      </c>
      <c r="S103" s="47">
        <v>1.1599999999999999</v>
      </c>
      <c r="T103" s="47">
        <v>1.23</v>
      </c>
      <c r="U103" s="47">
        <v>1.36</v>
      </c>
      <c r="V103" s="13">
        <f t="shared" si="4"/>
        <v>1.1060000000000001</v>
      </c>
      <c r="W103">
        <f t="shared" si="5"/>
        <v>1.3240000000000001</v>
      </c>
      <c r="X103">
        <f t="shared" si="6"/>
        <v>9.531468349047223E-2</v>
      </c>
      <c r="Y103">
        <f t="shared" si="7"/>
        <v>6.1863649351707475E-2</v>
      </c>
    </row>
    <row r="104" spans="1:25">
      <c r="A104" s="47">
        <v>8.33</v>
      </c>
      <c r="B104" s="47">
        <v>1.35</v>
      </c>
      <c r="C104" s="47">
        <v>0.83</v>
      </c>
      <c r="D104" s="47">
        <v>1.43</v>
      </c>
      <c r="E104" s="47">
        <v>1.31</v>
      </c>
      <c r="F104" s="47">
        <v>1.31</v>
      </c>
      <c r="G104" s="47">
        <v>0.54</v>
      </c>
      <c r="H104" s="47">
        <v>0.94</v>
      </c>
      <c r="I104" s="47">
        <v>1.25</v>
      </c>
      <c r="J104" s="47">
        <v>1.05</v>
      </c>
      <c r="K104" s="47">
        <v>1.22</v>
      </c>
      <c r="L104" s="47">
        <v>1.2</v>
      </c>
      <c r="M104" s="47">
        <v>1.39</v>
      </c>
      <c r="N104" s="47">
        <v>1.75</v>
      </c>
      <c r="O104" s="47">
        <v>1.54</v>
      </c>
      <c r="P104" s="47">
        <v>1.33</v>
      </c>
      <c r="Q104" s="47">
        <v>1</v>
      </c>
      <c r="R104" s="47">
        <v>1.67</v>
      </c>
      <c r="S104" s="47">
        <v>1.1599999999999999</v>
      </c>
      <c r="T104" s="47">
        <v>1.23</v>
      </c>
      <c r="U104" s="47">
        <v>1.36</v>
      </c>
      <c r="V104" s="13">
        <f t="shared" si="4"/>
        <v>1.1230000000000002</v>
      </c>
      <c r="W104">
        <f t="shared" si="5"/>
        <v>1.363</v>
      </c>
      <c r="X104">
        <f t="shared" si="6"/>
        <v>8.8556949661408785E-2</v>
      </c>
      <c r="Y104">
        <f t="shared" si="7"/>
        <v>7.4117774146586629E-2</v>
      </c>
    </row>
    <row r="105" spans="1:25">
      <c r="A105" s="47">
        <v>8.42</v>
      </c>
      <c r="B105" s="47">
        <v>1.47</v>
      </c>
      <c r="C105" s="47">
        <v>0.85</v>
      </c>
      <c r="D105" s="47">
        <v>1.5</v>
      </c>
      <c r="E105" s="47">
        <v>1.45</v>
      </c>
      <c r="F105" s="47">
        <v>1.31</v>
      </c>
      <c r="G105" s="47">
        <v>0.54</v>
      </c>
      <c r="H105" s="47">
        <v>1.18</v>
      </c>
      <c r="I105" s="47">
        <v>1.36</v>
      </c>
      <c r="J105" s="47">
        <v>1.05</v>
      </c>
      <c r="K105" s="47">
        <v>1.22</v>
      </c>
      <c r="L105" s="47">
        <v>1.2</v>
      </c>
      <c r="M105" s="47">
        <v>1.41</v>
      </c>
      <c r="N105" s="47">
        <v>1.75</v>
      </c>
      <c r="O105" s="47">
        <v>1.54</v>
      </c>
      <c r="P105" s="47">
        <v>1.38</v>
      </c>
      <c r="Q105" s="47">
        <v>1</v>
      </c>
      <c r="R105" s="47">
        <v>1.67</v>
      </c>
      <c r="S105" s="47">
        <v>1.1599999999999999</v>
      </c>
      <c r="T105" s="47">
        <v>1.23</v>
      </c>
      <c r="U105" s="47">
        <v>1.37</v>
      </c>
      <c r="V105" s="13">
        <f t="shared" si="4"/>
        <v>1.1930000000000001</v>
      </c>
      <c r="W105">
        <f t="shared" si="5"/>
        <v>1.371</v>
      </c>
      <c r="X105">
        <f t="shared" si="6"/>
        <v>9.6839500664185882E-2</v>
      </c>
      <c r="Y105">
        <f t="shared" si="7"/>
        <v>7.412377036641675E-2</v>
      </c>
    </row>
    <row r="106" spans="1:25">
      <c r="A106" s="47">
        <v>8.5</v>
      </c>
      <c r="B106" s="47">
        <v>1.47</v>
      </c>
      <c r="C106" s="47">
        <v>0.85</v>
      </c>
      <c r="D106" s="47">
        <v>1.51</v>
      </c>
      <c r="E106" s="47">
        <v>1.46</v>
      </c>
      <c r="F106" s="47">
        <v>1.31</v>
      </c>
      <c r="G106" s="47">
        <v>0.54</v>
      </c>
      <c r="H106" s="47">
        <v>1.18</v>
      </c>
      <c r="I106" s="47">
        <v>1.52</v>
      </c>
      <c r="J106" s="47">
        <v>1.08</v>
      </c>
      <c r="K106" s="47">
        <v>1.22</v>
      </c>
      <c r="L106" s="47">
        <v>1.21</v>
      </c>
      <c r="M106" s="47">
        <v>1.53</v>
      </c>
      <c r="N106" s="47">
        <v>1.75</v>
      </c>
      <c r="O106" s="47">
        <v>1.54</v>
      </c>
      <c r="P106" s="47">
        <v>1.38</v>
      </c>
      <c r="Q106" s="47">
        <v>1</v>
      </c>
      <c r="R106" s="47">
        <v>1.67</v>
      </c>
      <c r="S106" s="47">
        <v>1.1599999999999999</v>
      </c>
      <c r="T106" s="47">
        <v>1.23</v>
      </c>
      <c r="U106" s="47">
        <v>1.37</v>
      </c>
      <c r="V106" s="13">
        <f t="shared" si="4"/>
        <v>1.214</v>
      </c>
      <c r="W106">
        <f t="shared" si="5"/>
        <v>1.3839999999999999</v>
      </c>
      <c r="X106">
        <f t="shared" si="6"/>
        <v>0.10123899117105688</v>
      </c>
      <c r="Y106">
        <f t="shared" si="7"/>
        <v>7.5516002719070233E-2</v>
      </c>
    </row>
    <row r="107" spans="1:25">
      <c r="A107" s="47">
        <v>8.58</v>
      </c>
      <c r="B107" s="47">
        <v>1.47</v>
      </c>
      <c r="C107" s="47">
        <v>0.85</v>
      </c>
      <c r="D107" s="47">
        <v>1.51</v>
      </c>
      <c r="E107" s="47">
        <v>1.46</v>
      </c>
      <c r="F107" s="47">
        <v>1.31</v>
      </c>
      <c r="G107" s="47">
        <v>0.54</v>
      </c>
      <c r="H107" s="47">
        <v>1.18</v>
      </c>
      <c r="I107" s="47">
        <v>1.52</v>
      </c>
      <c r="J107" s="47">
        <v>1.1299999999999999</v>
      </c>
      <c r="K107" s="47">
        <v>1.22</v>
      </c>
      <c r="L107" s="47">
        <v>1.3</v>
      </c>
      <c r="M107" s="47">
        <v>1.63</v>
      </c>
      <c r="N107" s="47">
        <v>1.75</v>
      </c>
      <c r="O107" s="47">
        <v>1.54</v>
      </c>
      <c r="P107" s="47">
        <v>1.38</v>
      </c>
      <c r="Q107" s="47">
        <v>1.1200000000000001</v>
      </c>
      <c r="R107" s="47">
        <v>1.67</v>
      </c>
      <c r="S107" s="47">
        <v>1.1599999999999999</v>
      </c>
      <c r="T107" s="47">
        <v>1.23</v>
      </c>
      <c r="U107" s="47">
        <v>1.37</v>
      </c>
      <c r="V107" s="13">
        <f t="shared" si="4"/>
        <v>1.2189999999999999</v>
      </c>
      <c r="W107">
        <f t="shared" si="5"/>
        <v>1.4149999999999998</v>
      </c>
      <c r="X107">
        <f t="shared" si="6"/>
        <v>0.10062526742545569</v>
      </c>
      <c r="Y107">
        <f t="shared" si="7"/>
        <v>7.0067427842360752E-2</v>
      </c>
    </row>
    <row r="108" spans="1:25">
      <c r="A108" s="47">
        <v>8.67</v>
      </c>
      <c r="B108" s="47">
        <v>1.57</v>
      </c>
      <c r="C108" s="47">
        <v>0.85</v>
      </c>
      <c r="D108" s="47">
        <v>1.51</v>
      </c>
      <c r="E108" s="47">
        <v>1.55</v>
      </c>
      <c r="F108" s="47">
        <v>1.31</v>
      </c>
      <c r="G108" s="47">
        <v>0.54</v>
      </c>
      <c r="H108" s="47">
        <v>1.18</v>
      </c>
      <c r="I108" s="47">
        <v>1.52</v>
      </c>
      <c r="J108" s="47">
        <v>1.1299999999999999</v>
      </c>
      <c r="K108" s="47">
        <v>1.22</v>
      </c>
      <c r="L108" s="47">
        <v>1.71</v>
      </c>
      <c r="M108" s="47">
        <v>1.64</v>
      </c>
      <c r="N108" s="47">
        <v>1.75</v>
      </c>
      <c r="O108" s="47">
        <v>1.54</v>
      </c>
      <c r="P108" s="47">
        <v>1.38</v>
      </c>
      <c r="Q108" s="47">
        <v>1.1200000000000001</v>
      </c>
      <c r="R108" s="47">
        <v>1.67</v>
      </c>
      <c r="S108" s="47">
        <v>1.3</v>
      </c>
      <c r="T108" s="47">
        <v>1.32</v>
      </c>
      <c r="U108" s="47">
        <v>1.37</v>
      </c>
      <c r="V108" s="13">
        <f t="shared" si="4"/>
        <v>1.238</v>
      </c>
      <c r="W108">
        <f t="shared" si="5"/>
        <v>1.48</v>
      </c>
      <c r="X108">
        <f t="shared" si="6"/>
        <v>0.10642472561497261</v>
      </c>
      <c r="Y108">
        <f t="shared" si="7"/>
        <v>6.6733300033291448E-2</v>
      </c>
    </row>
    <row r="109" spans="1:25">
      <c r="A109" s="47">
        <v>8.75</v>
      </c>
      <c r="B109" s="47">
        <v>1.57</v>
      </c>
      <c r="C109" s="47">
        <v>0.89</v>
      </c>
      <c r="D109" s="47">
        <v>1.55</v>
      </c>
      <c r="E109" s="47">
        <v>1.55</v>
      </c>
      <c r="F109" s="47">
        <v>1.31</v>
      </c>
      <c r="G109" s="47">
        <v>0.54</v>
      </c>
      <c r="H109" s="47">
        <v>1.25</v>
      </c>
      <c r="I109" s="47">
        <v>1.52</v>
      </c>
      <c r="J109" s="47">
        <v>1.1399999999999999</v>
      </c>
      <c r="K109" s="47">
        <v>1.22</v>
      </c>
      <c r="L109" s="47">
        <v>1.72</v>
      </c>
      <c r="M109" s="47">
        <v>1.64</v>
      </c>
      <c r="N109" s="47">
        <v>1.75</v>
      </c>
      <c r="O109" s="47">
        <v>1.54</v>
      </c>
      <c r="P109" s="47">
        <v>1.39</v>
      </c>
      <c r="Q109" s="47">
        <v>1.1299999999999999</v>
      </c>
      <c r="R109" s="47">
        <v>1.67</v>
      </c>
      <c r="S109" s="47">
        <v>1.35</v>
      </c>
      <c r="T109" s="47">
        <v>1.5</v>
      </c>
      <c r="U109" s="47">
        <v>1.58</v>
      </c>
      <c r="V109" s="13">
        <f t="shared" si="4"/>
        <v>1.254</v>
      </c>
      <c r="W109">
        <f t="shared" si="5"/>
        <v>1.5269999999999997</v>
      </c>
      <c r="X109">
        <f t="shared" si="6"/>
        <v>0.10569557964056754</v>
      </c>
      <c r="Y109">
        <f t="shared" si="7"/>
        <v>6.0700539993937853E-2</v>
      </c>
    </row>
    <row r="110" spans="1:25">
      <c r="A110" s="47">
        <v>8.83</v>
      </c>
      <c r="B110" s="47">
        <v>1.57</v>
      </c>
      <c r="C110" s="47">
        <v>0.93</v>
      </c>
      <c r="D110" s="47">
        <v>1.69</v>
      </c>
      <c r="E110" s="47">
        <v>1.55</v>
      </c>
      <c r="F110" s="47">
        <v>1.44</v>
      </c>
      <c r="G110" s="47">
        <v>0.54</v>
      </c>
      <c r="H110" s="47">
        <v>1.25</v>
      </c>
      <c r="I110" s="47">
        <v>1.52</v>
      </c>
      <c r="J110" s="47">
        <v>1.1399999999999999</v>
      </c>
      <c r="K110" s="47">
        <v>1.37</v>
      </c>
      <c r="L110" s="47">
        <v>1.72</v>
      </c>
      <c r="M110" s="47">
        <v>1.64</v>
      </c>
      <c r="N110" s="47">
        <v>1.75</v>
      </c>
      <c r="O110" s="47">
        <v>1.54</v>
      </c>
      <c r="P110" s="47">
        <v>1.39</v>
      </c>
      <c r="Q110" s="47">
        <v>1.1299999999999999</v>
      </c>
      <c r="R110" s="47">
        <v>1.67</v>
      </c>
      <c r="S110" s="47">
        <v>1.35</v>
      </c>
      <c r="T110" s="47">
        <v>1.5</v>
      </c>
      <c r="U110" s="47">
        <v>1.58</v>
      </c>
      <c r="V110" s="13">
        <f t="shared" si="4"/>
        <v>1.3</v>
      </c>
      <c r="W110">
        <f t="shared" si="5"/>
        <v>1.5269999999999997</v>
      </c>
      <c r="X110">
        <f t="shared" si="6"/>
        <v>0.11070481270277084</v>
      </c>
      <c r="Y110">
        <f t="shared" si="7"/>
        <v>6.0700539993937853E-2</v>
      </c>
    </row>
    <row r="111" spans="1:25">
      <c r="A111" s="47">
        <v>8.92</v>
      </c>
      <c r="B111" s="47">
        <v>1.58</v>
      </c>
      <c r="C111" s="47">
        <v>1.02</v>
      </c>
      <c r="D111" s="47">
        <v>1.69</v>
      </c>
      <c r="E111" s="47">
        <v>1.62</v>
      </c>
      <c r="F111" s="47">
        <v>1.61</v>
      </c>
      <c r="G111" s="47">
        <v>0.64</v>
      </c>
      <c r="H111" s="47">
        <v>1.25</v>
      </c>
      <c r="I111" s="47">
        <v>1.53</v>
      </c>
      <c r="J111" s="47">
        <v>1.1399999999999999</v>
      </c>
      <c r="K111" s="47">
        <v>1.37</v>
      </c>
      <c r="L111" s="47">
        <v>1.72</v>
      </c>
      <c r="M111" s="47">
        <v>1.64</v>
      </c>
      <c r="N111" s="47">
        <v>1.8</v>
      </c>
      <c r="O111" s="47">
        <v>1.54</v>
      </c>
      <c r="P111" s="47">
        <v>1.52</v>
      </c>
      <c r="Q111" s="47">
        <v>1.1299999999999999</v>
      </c>
      <c r="R111" s="47">
        <v>1.68</v>
      </c>
      <c r="S111" s="47">
        <v>1.36</v>
      </c>
      <c r="T111" s="47">
        <v>1.52</v>
      </c>
      <c r="U111" s="47">
        <v>1.59</v>
      </c>
      <c r="V111" s="13">
        <f t="shared" si="4"/>
        <v>1.345</v>
      </c>
      <c r="W111">
        <f t="shared" si="5"/>
        <v>1.55</v>
      </c>
      <c r="X111">
        <f t="shared" si="6"/>
        <v>0.1058641687362738</v>
      </c>
      <c r="Y111">
        <f t="shared" si="7"/>
        <v>6.0772800933751037E-2</v>
      </c>
    </row>
    <row r="112" spans="1:25">
      <c r="A112" s="47">
        <v>9</v>
      </c>
      <c r="B112" s="47">
        <v>1.68</v>
      </c>
      <c r="C112" s="47">
        <v>1.1599999999999999</v>
      </c>
      <c r="D112" s="47">
        <v>1.69</v>
      </c>
      <c r="E112" s="47">
        <v>1.62</v>
      </c>
      <c r="F112" s="47">
        <v>1.61</v>
      </c>
      <c r="G112" s="47">
        <v>1.1599999999999999</v>
      </c>
      <c r="H112" s="47">
        <v>1.25</v>
      </c>
      <c r="I112" s="47">
        <v>1.53</v>
      </c>
      <c r="J112" s="47">
        <v>1.1399999999999999</v>
      </c>
      <c r="K112" s="47">
        <v>1.37</v>
      </c>
      <c r="L112" s="47">
        <v>1.72</v>
      </c>
      <c r="M112" s="47">
        <v>1.64</v>
      </c>
      <c r="N112" s="47">
        <v>1.99</v>
      </c>
      <c r="O112" s="47">
        <v>1.6</v>
      </c>
      <c r="P112" s="47">
        <v>1.56</v>
      </c>
      <c r="Q112" s="47">
        <v>1.1299999999999999</v>
      </c>
      <c r="R112" s="47">
        <v>1.71</v>
      </c>
      <c r="S112" s="47">
        <v>1.38</v>
      </c>
      <c r="T112" s="47">
        <v>1.52</v>
      </c>
      <c r="U112" s="47">
        <v>1.59</v>
      </c>
      <c r="V112" s="13">
        <f t="shared" si="4"/>
        <v>1.421</v>
      </c>
      <c r="W112">
        <f t="shared" si="5"/>
        <v>1.5840000000000001</v>
      </c>
      <c r="X112">
        <f t="shared" si="6"/>
        <v>7.2548068356243611E-2</v>
      </c>
      <c r="Y112">
        <f t="shared" si="7"/>
        <v>7.1105555338524723E-2</v>
      </c>
    </row>
    <row r="113" spans="1:25">
      <c r="A113" s="47">
        <v>9.08</v>
      </c>
      <c r="B113" s="47">
        <v>1.69</v>
      </c>
      <c r="C113" s="47">
        <v>1.2</v>
      </c>
      <c r="D113" s="47">
        <v>1.69</v>
      </c>
      <c r="E113" s="47">
        <v>1.64</v>
      </c>
      <c r="F113" s="47">
        <v>1.61</v>
      </c>
      <c r="G113" s="47">
        <v>1.18</v>
      </c>
      <c r="H113" s="47">
        <v>1.26</v>
      </c>
      <c r="I113" s="47">
        <v>1.53</v>
      </c>
      <c r="J113" s="47">
        <v>1.1499999999999999</v>
      </c>
      <c r="K113" s="47">
        <v>1.37</v>
      </c>
      <c r="L113" s="47">
        <v>1.72</v>
      </c>
      <c r="M113" s="47">
        <v>1.64</v>
      </c>
      <c r="N113" s="47">
        <v>1.99</v>
      </c>
      <c r="O113" s="47">
        <v>1.69</v>
      </c>
      <c r="P113" s="47">
        <v>1.56</v>
      </c>
      <c r="Q113" s="47">
        <v>1.24</v>
      </c>
      <c r="R113" s="47">
        <v>1.78</v>
      </c>
      <c r="S113" s="47">
        <v>1.41</v>
      </c>
      <c r="T113" s="47">
        <v>1.52</v>
      </c>
      <c r="U113" s="47">
        <v>1.59</v>
      </c>
      <c r="V113" s="13">
        <f t="shared" si="4"/>
        <v>1.4319999999999999</v>
      </c>
      <c r="W113">
        <f t="shared" si="5"/>
        <v>1.6140000000000001</v>
      </c>
      <c r="X113">
        <f t="shared" si="6"/>
        <v>7.0550218520805119E-2</v>
      </c>
      <c r="Y113">
        <f t="shared" si="7"/>
        <v>6.5016237288165427E-2</v>
      </c>
    </row>
    <row r="114" spans="1:25">
      <c r="A114" s="47">
        <v>9.17</v>
      </c>
      <c r="B114" s="47">
        <v>1.69</v>
      </c>
      <c r="C114" s="47">
        <v>1.2</v>
      </c>
      <c r="D114" s="47">
        <v>1.69</v>
      </c>
      <c r="E114" s="47">
        <v>1.65</v>
      </c>
      <c r="F114" s="47">
        <v>1.61</v>
      </c>
      <c r="G114" s="47">
        <v>1.18</v>
      </c>
      <c r="H114" s="47">
        <v>1.26</v>
      </c>
      <c r="I114" s="47">
        <v>1.53</v>
      </c>
      <c r="J114" s="47">
        <v>1.1499999999999999</v>
      </c>
      <c r="K114" s="47">
        <v>1.37</v>
      </c>
      <c r="L114" s="47">
        <v>1.72</v>
      </c>
      <c r="M114" s="47">
        <v>1.8</v>
      </c>
      <c r="N114" s="47">
        <v>1.99</v>
      </c>
      <c r="O114" s="47">
        <v>1.69</v>
      </c>
      <c r="P114" s="47">
        <v>1.56</v>
      </c>
      <c r="Q114" s="47">
        <v>1.35</v>
      </c>
      <c r="R114" s="47">
        <v>1.87</v>
      </c>
      <c r="S114" s="47">
        <v>1.58</v>
      </c>
      <c r="T114" s="47">
        <v>1.52</v>
      </c>
      <c r="U114" s="47">
        <v>1.61</v>
      </c>
      <c r="V114" s="13">
        <f t="shared" si="4"/>
        <v>1.4330000000000003</v>
      </c>
      <c r="W114">
        <f t="shared" si="5"/>
        <v>1.669</v>
      </c>
      <c r="X114">
        <f t="shared" si="6"/>
        <v>7.0884099455064575E-2</v>
      </c>
      <c r="Y114">
        <f t="shared" si="7"/>
        <v>5.8773576829502037E-2</v>
      </c>
    </row>
    <row r="115" spans="1:25">
      <c r="A115" s="47">
        <v>9.25</v>
      </c>
      <c r="B115" s="47">
        <v>1.69</v>
      </c>
      <c r="C115" s="47">
        <v>1.2</v>
      </c>
      <c r="D115" s="47">
        <v>1.69</v>
      </c>
      <c r="E115" s="47">
        <v>1.72</v>
      </c>
      <c r="F115" s="47">
        <v>1.61</v>
      </c>
      <c r="G115" s="47">
        <v>1.18</v>
      </c>
      <c r="H115" s="47">
        <v>1.26</v>
      </c>
      <c r="I115" s="47">
        <v>1.53</v>
      </c>
      <c r="J115" s="47">
        <v>1.1499999999999999</v>
      </c>
      <c r="K115" s="47">
        <v>1.37</v>
      </c>
      <c r="L115" s="47">
        <v>1.72</v>
      </c>
      <c r="M115" s="47">
        <v>1.97</v>
      </c>
      <c r="N115" s="47">
        <v>1.99</v>
      </c>
      <c r="O115" s="47">
        <v>1.69</v>
      </c>
      <c r="P115" s="47">
        <v>1.56</v>
      </c>
      <c r="Q115" s="47">
        <v>1.35</v>
      </c>
      <c r="R115" s="47">
        <v>1.87</v>
      </c>
      <c r="S115" s="47">
        <v>1.58</v>
      </c>
      <c r="T115" s="47">
        <v>1.56</v>
      </c>
      <c r="U115" s="47">
        <v>1.67</v>
      </c>
      <c r="V115" s="13">
        <f t="shared" si="4"/>
        <v>1.44</v>
      </c>
      <c r="W115">
        <f t="shared" si="5"/>
        <v>1.6960000000000002</v>
      </c>
      <c r="X115">
        <f t="shared" si="6"/>
        <v>7.3560254969046501E-2</v>
      </c>
      <c r="Y115">
        <f t="shared" si="7"/>
        <v>6.3529520697074154E-2</v>
      </c>
    </row>
    <row r="116" spans="1:25">
      <c r="A116" s="47">
        <v>9.33</v>
      </c>
      <c r="B116" s="47">
        <v>1.69</v>
      </c>
      <c r="C116" s="47">
        <v>1.21</v>
      </c>
      <c r="D116" s="47">
        <v>1.74</v>
      </c>
      <c r="E116" s="47">
        <v>1.72</v>
      </c>
      <c r="F116" s="47">
        <v>1.61</v>
      </c>
      <c r="G116" s="47">
        <v>1.18</v>
      </c>
      <c r="H116" s="47">
        <v>1.31</v>
      </c>
      <c r="I116" s="47">
        <v>1.53</v>
      </c>
      <c r="J116" s="47">
        <v>1.1499999999999999</v>
      </c>
      <c r="K116" s="47">
        <v>1.37</v>
      </c>
      <c r="L116" s="47">
        <v>1.72</v>
      </c>
      <c r="M116" s="47">
        <v>1.99</v>
      </c>
      <c r="N116" s="47">
        <v>1.99</v>
      </c>
      <c r="O116" s="47">
        <v>1.69</v>
      </c>
      <c r="P116" s="47">
        <v>1.57</v>
      </c>
      <c r="Q116" s="47">
        <v>1.35</v>
      </c>
      <c r="R116" s="47">
        <v>1.87</v>
      </c>
      <c r="S116" s="47">
        <v>1.58</v>
      </c>
      <c r="T116" s="47">
        <v>1.56</v>
      </c>
      <c r="U116" s="47">
        <v>1.67</v>
      </c>
      <c r="V116" s="13">
        <f t="shared" si="4"/>
        <v>1.4510000000000001</v>
      </c>
      <c r="W116">
        <f t="shared" si="5"/>
        <v>1.6990000000000003</v>
      </c>
      <c r="X116">
        <f t="shared" si="6"/>
        <v>7.4018766389191623E-2</v>
      </c>
      <c r="Y116">
        <f t="shared" si="7"/>
        <v>6.4281498979963728E-2</v>
      </c>
    </row>
    <row r="117" spans="1:25">
      <c r="A117" s="47">
        <v>9.42</v>
      </c>
      <c r="B117" s="47">
        <v>1.69</v>
      </c>
      <c r="C117" s="47">
        <v>1.23</v>
      </c>
      <c r="D117" s="47">
        <v>1.88</v>
      </c>
      <c r="E117" s="47">
        <v>1.72</v>
      </c>
      <c r="F117" s="47">
        <v>1.61</v>
      </c>
      <c r="G117" s="47">
        <v>1.18</v>
      </c>
      <c r="H117" s="47">
        <v>1.45</v>
      </c>
      <c r="I117" s="47">
        <v>1.59</v>
      </c>
      <c r="J117" s="47">
        <v>1.23</v>
      </c>
      <c r="K117" s="47">
        <v>1.63</v>
      </c>
      <c r="L117" s="47">
        <v>1.72</v>
      </c>
      <c r="M117" s="47">
        <v>1.99</v>
      </c>
      <c r="N117" s="47">
        <v>1.99</v>
      </c>
      <c r="O117" s="47">
        <v>1.81</v>
      </c>
      <c r="P117" s="47">
        <v>1.57</v>
      </c>
      <c r="Q117" s="47">
        <v>1.35</v>
      </c>
      <c r="R117" s="47">
        <v>1.9</v>
      </c>
      <c r="S117" s="47">
        <v>1.58</v>
      </c>
      <c r="T117" s="47">
        <v>1.56</v>
      </c>
      <c r="U117" s="47">
        <v>1.68</v>
      </c>
      <c r="V117" s="13">
        <f t="shared" si="4"/>
        <v>1.5209999999999997</v>
      </c>
      <c r="W117">
        <f t="shared" si="5"/>
        <v>1.7150000000000003</v>
      </c>
      <c r="X117">
        <f t="shared" si="6"/>
        <v>7.5446080820087608E-2</v>
      </c>
      <c r="Y117">
        <f t="shared" si="7"/>
        <v>6.601767440112731E-2</v>
      </c>
    </row>
    <row r="118" spans="1:25">
      <c r="A118" s="47">
        <v>9.5</v>
      </c>
      <c r="B118" s="47">
        <v>1.69</v>
      </c>
      <c r="C118" s="47">
        <v>1.39</v>
      </c>
      <c r="D118" s="47">
        <v>1.88</v>
      </c>
      <c r="E118" s="47">
        <v>1.76</v>
      </c>
      <c r="F118" s="47">
        <v>1.61</v>
      </c>
      <c r="G118" s="47">
        <v>1.18</v>
      </c>
      <c r="H118" s="47">
        <v>1.47</v>
      </c>
      <c r="I118" s="47">
        <v>1.8</v>
      </c>
      <c r="J118" s="47">
        <v>1.23</v>
      </c>
      <c r="K118" s="47">
        <v>1.64</v>
      </c>
      <c r="L118" s="47">
        <v>1.72</v>
      </c>
      <c r="M118" s="47">
        <v>1.99</v>
      </c>
      <c r="N118" s="47">
        <v>1.99</v>
      </c>
      <c r="O118" s="47">
        <v>1.81</v>
      </c>
      <c r="P118" s="47">
        <v>1.57</v>
      </c>
      <c r="Q118" s="47">
        <v>1.35</v>
      </c>
      <c r="R118" s="47">
        <v>1.97</v>
      </c>
      <c r="S118" s="47">
        <v>1.59</v>
      </c>
      <c r="T118" s="47">
        <v>1.56</v>
      </c>
      <c r="U118" s="47">
        <v>1.68</v>
      </c>
      <c r="V118" s="13">
        <f t="shared" si="4"/>
        <v>1.5650000000000002</v>
      </c>
      <c r="W118">
        <f t="shared" si="5"/>
        <v>1.7230000000000001</v>
      </c>
      <c r="X118">
        <f t="shared" si="6"/>
        <v>7.5707771507729324E-2</v>
      </c>
      <c r="Y118">
        <f t="shared" si="7"/>
        <v>6.8297551607327298E-2</v>
      </c>
    </row>
    <row r="119" spans="1:25">
      <c r="A119" s="47">
        <v>9.58</v>
      </c>
      <c r="B119" s="47">
        <v>1.7</v>
      </c>
      <c r="C119" s="47">
        <v>1.55</v>
      </c>
      <c r="D119" s="47">
        <v>1.88</v>
      </c>
      <c r="E119" s="47">
        <v>1.76</v>
      </c>
      <c r="F119" s="47">
        <v>1.61</v>
      </c>
      <c r="G119" s="47">
        <v>1.18</v>
      </c>
      <c r="H119" s="47">
        <v>1.48</v>
      </c>
      <c r="I119" s="47">
        <v>1.8</v>
      </c>
      <c r="J119" s="47">
        <v>1.32</v>
      </c>
      <c r="K119" s="47">
        <v>1.65</v>
      </c>
      <c r="L119" s="47">
        <v>1.72</v>
      </c>
      <c r="M119" s="47">
        <v>1.99</v>
      </c>
      <c r="N119" s="47">
        <v>1.99</v>
      </c>
      <c r="O119" s="47">
        <v>1.82</v>
      </c>
      <c r="P119" s="47">
        <v>1.57</v>
      </c>
      <c r="Q119" s="47">
        <v>1.35</v>
      </c>
      <c r="R119" s="47">
        <v>1.97</v>
      </c>
      <c r="S119" s="47">
        <v>1.59</v>
      </c>
      <c r="T119" s="47">
        <v>1.59</v>
      </c>
      <c r="U119" s="47">
        <v>1.69</v>
      </c>
      <c r="V119" s="13">
        <f t="shared" si="4"/>
        <v>1.5930000000000002</v>
      </c>
      <c r="W119">
        <f t="shared" si="5"/>
        <v>1.7280000000000002</v>
      </c>
      <c r="X119">
        <f t="shared" si="6"/>
        <v>6.8945227858383168E-2</v>
      </c>
      <c r="Y119">
        <f t="shared" si="7"/>
        <v>6.7639567644324577E-2</v>
      </c>
    </row>
    <row r="120" spans="1:25">
      <c r="A120" s="47">
        <v>9.67</v>
      </c>
      <c r="B120" s="47">
        <v>1.74</v>
      </c>
      <c r="C120" s="47">
        <v>1.55</v>
      </c>
      <c r="D120" s="47">
        <v>1.88</v>
      </c>
      <c r="E120" s="47">
        <v>1.76</v>
      </c>
      <c r="F120" s="47">
        <v>1.61</v>
      </c>
      <c r="G120" s="47">
        <v>1.18</v>
      </c>
      <c r="H120" s="47">
        <v>1.49</v>
      </c>
      <c r="I120" s="47">
        <v>1.81</v>
      </c>
      <c r="J120" s="47">
        <v>1.43</v>
      </c>
      <c r="K120" s="47">
        <v>1.65</v>
      </c>
      <c r="L120" s="47">
        <v>1.72</v>
      </c>
      <c r="M120" s="47">
        <v>1.99</v>
      </c>
      <c r="N120" s="47">
        <v>1.99</v>
      </c>
      <c r="O120" s="47">
        <v>1.82</v>
      </c>
      <c r="P120" s="47">
        <v>1.57</v>
      </c>
      <c r="Q120" s="47">
        <v>1.35</v>
      </c>
      <c r="R120" s="47">
        <v>2.09</v>
      </c>
      <c r="S120" s="47">
        <v>1.59</v>
      </c>
      <c r="T120" s="47">
        <v>1.74</v>
      </c>
      <c r="U120" s="47">
        <v>1.69</v>
      </c>
      <c r="V120" s="13">
        <f t="shared" si="4"/>
        <v>1.6099999999999999</v>
      </c>
      <c r="W120">
        <f t="shared" si="5"/>
        <v>1.7550000000000001</v>
      </c>
      <c r="X120">
        <f t="shared" si="6"/>
        <v>6.5760508243508209E-2</v>
      </c>
      <c r="Y120">
        <f t="shared" si="7"/>
        <v>7.1340342334785894E-2</v>
      </c>
    </row>
    <row r="121" spans="1:25">
      <c r="A121" s="47">
        <v>9.75</v>
      </c>
      <c r="B121" s="47">
        <v>1.74</v>
      </c>
      <c r="C121" s="47">
        <v>1.55</v>
      </c>
      <c r="D121" s="47">
        <v>1.88</v>
      </c>
      <c r="E121" s="47">
        <v>1.76</v>
      </c>
      <c r="F121" s="47">
        <v>1.61</v>
      </c>
      <c r="G121" s="47">
        <v>1.18</v>
      </c>
      <c r="H121" s="47">
        <v>1.49</v>
      </c>
      <c r="I121" s="47">
        <v>1.81</v>
      </c>
      <c r="J121" s="47">
        <v>1.43</v>
      </c>
      <c r="K121" s="47">
        <v>1.65</v>
      </c>
      <c r="L121" s="47">
        <v>1.72</v>
      </c>
      <c r="M121" s="47">
        <v>1.99</v>
      </c>
      <c r="N121" s="47">
        <v>1.99</v>
      </c>
      <c r="O121" s="47">
        <v>1.82</v>
      </c>
      <c r="P121" s="47">
        <v>1.57</v>
      </c>
      <c r="Q121" s="47">
        <v>1.35</v>
      </c>
      <c r="R121" s="47">
        <v>2.1</v>
      </c>
      <c r="S121" s="47">
        <v>1.59</v>
      </c>
      <c r="T121" s="47">
        <v>1.74</v>
      </c>
      <c r="U121" s="47">
        <v>1.81</v>
      </c>
      <c r="V121" s="13">
        <f t="shared" si="4"/>
        <v>1.6099999999999999</v>
      </c>
      <c r="W121">
        <f t="shared" si="5"/>
        <v>1.768</v>
      </c>
      <c r="X121">
        <f t="shared" si="6"/>
        <v>6.5760508243508209E-2</v>
      </c>
      <c r="Y121">
        <f t="shared" si="7"/>
        <v>7.164418251951056E-2</v>
      </c>
    </row>
    <row r="122" spans="1:25">
      <c r="A122" s="47">
        <v>9.83</v>
      </c>
      <c r="B122" s="47">
        <v>1.74</v>
      </c>
      <c r="C122" s="47">
        <v>1.56</v>
      </c>
      <c r="D122" s="47">
        <v>1.97</v>
      </c>
      <c r="E122" s="47">
        <v>1.76</v>
      </c>
      <c r="F122" s="47">
        <v>1.61</v>
      </c>
      <c r="G122" s="47">
        <v>1.18</v>
      </c>
      <c r="H122" s="47">
        <v>1.49</v>
      </c>
      <c r="I122" s="47">
        <v>1.81</v>
      </c>
      <c r="J122" s="47">
        <v>1.43</v>
      </c>
      <c r="K122" s="47">
        <v>1.65</v>
      </c>
      <c r="L122" s="47">
        <v>1.72</v>
      </c>
      <c r="M122" s="47">
        <v>1.99</v>
      </c>
      <c r="N122" s="47">
        <v>1.99</v>
      </c>
      <c r="O122" s="47">
        <v>1.88</v>
      </c>
      <c r="P122" s="47">
        <v>1.73</v>
      </c>
      <c r="Q122" s="47">
        <v>1.35</v>
      </c>
      <c r="R122" s="47">
        <v>2.14</v>
      </c>
      <c r="S122" s="47">
        <v>1.59</v>
      </c>
      <c r="T122" s="47">
        <v>1.74</v>
      </c>
      <c r="U122" s="47">
        <v>1.82</v>
      </c>
      <c r="V122" s="13">
        <f t="shared" si="4"/>
        <v>1.6199999999999999</v>
      </c>
      <c r="W122">
        <f t="shared" si="5"/>
        <v>1.7949999999999999</v>
      </c>
      <c r="X122">
        <f t="shared" si="6"/>
        <v>7.0221870603901365E-2</v>
      </c>
      <c r="Y122">
        <f t="shared" si="7"/>
        <v>7.1168813394632741E-2</v>
      </c>
    </row>
    <row r="123" spans="1:25">
      <c r="A123" s="47">
        <v>9.92</v>
      </c>
      <c r="B123" s="47">
        <v>1.86</v>
      </c>
      <c r="C123" s="47">
        <v>1.56</v>
      </c>
      <c r="D123" s="47">
        <v>1.97</v>
      </c>
      <c r="E123" s="47">
        <v>1.76</v>
      </c>
      <c r="F123" s="47">
        <v>1.65</v>
      </c>
      <c r="G123" s="47">
        <v>1.18</v>
      </c>
      <c r="H123" s="47">
        <v>1.49</v>
      </c>
      <c r="I123" s="47">
        <v>1.81</v>
      </c>
      <c r="J123" s="47">
        <v>1.43</v>
      </c>
      <c r="K123" s="47">
        <v>1.65</v>
      </c>
      <c r="L123" s="47">
        <v>1.72</v>
      </c>
      <c r="M123" s="47">
        <v>1.99</v>
      </c>
      <c r="N123" s="47">
        <v>2.0299999999999998</v>
      </c>
      <c r="O123" s="47">
        <v>1.97</v>
      </c>
      <c r="P123" s="47">
        <v>1.73</v>
      </c>
      <c r="Q123" s="47">
        <v>1.35</v>
      </c>
      <c r="R123" s="47">
        <v>2.16</v>
      </c>
      <c r="S123" s="47">
        <v>1.59</v>
      </c>
      <c r="T123" s="47">
        <v>1.74</v>
      </c>
      <c r="U123" s="47">
        <v>1.82</v>
      </c>
      <c r="V123" s="13">
        <f t="shared" si="4"/>
        <v>1.6359999999999999</v>
      </c>
      <c r="W123">
        <f t="shared" si="5"/>
        <v>1.8099999999999998</v>
      </c>
      <c r="X123">
        <f t="shared" si="6"/>
        <v>7.3427212636430414E-2</v>
      </c>
      <c r="Y123">
        <f t="shared" si="7"/>
        <v>7.5159090527287947E-2</v>
      </c>
    </row>
    <row r="124" spans="1:25">
      <c r="A124" s="47">
        <v>10</v>
      </c>
      <c r="B124" s="47">
        <v>1.86</v>
      </c>
      <c r="C124" s="47">
        <v>1.56</v>
      </c>
      <c r="D124" s="47">
        <v>1.97</v>
      </c>
      <c r="E124" s="47">
        <v>1.77</v>
      </c>
      <c r="F124" s="47">
        <v>1.65</v>
      </c>
      <c r="G124" s="47">
        <v>1.18</v>
      </c>
      <c r="H124" s="47">
        <v>1.49</v>
      </c>
      <c r="I124" s="47">
        <v>1.81</v>
      </c>
      <c r="J124" s="47">
        <v>1.43</v>
      </c>
      <c r="K124" s="47">
        <v>1.65</v>
      </c>
      <c r="L124" s="47">
        <v>1.72</v>
      </c>
      <c r="M124" s="47">
        <v>1.99</v>
      </c>
      <c r="N124" s="47">
        <v>2.19</v>
      </c>
      <c r="O124" s="47">
        <v>2.0099999999999998</v>
      </c>
      <c r="P124" s="47">
        <v>1.73</v>
      </c>
      <c r="Q124" s="47">
        <v>1.35</v>
      </c>
      <c r="R124" s="47">
        <v>2.27</v>
      </c>
      <c r="S124" s="47">
        <v>1.59</v>
      </c>
      <c r="T124" s="47">
        <v>1.74</v>
      </c>
      <c r="U124" s="47">
        <v>1.83</v>
      </c>
      <c r="V124" s="13">
        <f t="shared" si="4"/>
        <v>1.637</v>
      </c>
      <c r="W124">
        <f t="shared" si="5"/>
        <v>1.8420000000000001</v>
      </c>
      <c r="X124">
        <f t="shared" si="6"/>
        <v>7.3621403892556864E-2</v>
      </c>
      <c r="Y124">
        <f t="shared" si="7"/>
        <v>8.806310868411954E-2</v>
      </c>
    </row>
    <row r="125" spans="1:25">
      <c r="A125" s="47">
        <v>10.08</v>
      </c>
      <c r="B125" s="47">
        <v>1.86</v>
      </c>
      <c r="C125" s="47">
        <v>1.57</v>
      </c>
      <c r="D125" s="47">
        <v>1.97</v>
      </c>
      <c r="E125" s="47">
        <v>1.92</v>
      </c>
      <c r="F125" s="47">
        <v>1.65</v>
      </c>
      <c r="G125" s="47">
        <v>1.18</v>
      </c>
      <c r="H125" s="47">
        <v>1.49</v>
      </c>
      <c r="I125" s="47">
        <v>1.81</v>
      </c>
      <c r="J125" s="47">
        <v>1.43</v>
      </c>
      <c r="K125" s="47">
        <v>1.65</v>
      </c>
      <c r="L125" s="47">
        <v>1.72</v>
      </c>
      <c r="M125" s="47">
        <v>1.99</v>
      </c>
      <c r="N125" s="47">
        <v>2.19</v>
      </c>
      <c r="O125" s="47">
        <v>2.0099999999999998</v>
      </c>
      <c r="P125" s="47">
        <v>1.73</v>
      </c>
      <c r="Q125" s="47">
        <v>1.35</v>
      </c>
      <c r="R125" s="47">
        <v>2.27</v>
      </c>
      <c r="S125" s="47">
        <v>1.59</v>
      </c>
      <c r="T125" s="47">
        <v>1.75</v>
      </c>
      <c r="U125" s="47">
        <v>1.83</v>
      </c>
      <c r="V125" s="13">
        <f t="shared" si="4"/>
        <v>1.653</v>
      </c>
      <c r="W125">
        <f t="shared" si="5"/>
        <v>1.843</v>
      </c>
      <c r="X125">
        <f t="shared" si="6"/>
        <v>7.7903786814248921E-2</v>
      </c>
      <c r="Y125">
        <f t="shared" si="7"/>
        <v>8.7940004801253302E-2</v>
      </c>
    </row>
    <row r="126" spans="1:25">
      <c r="A126" s="47">
        <v>10.17</v>
      </c>
      <c r="B126" s="47">
        <v>1.86</v>
      </c>
      <c r="C126" s="47">
        <v>1.69</v>
      </c>
      <c r="D126" s="47">
        <v>1.98</v>
      </c>
      <c r="E126" s="47">
        <v>2.0299999999999998</v>
      </c>
      <c r="F126" s="47">
        <v>1.65</v>
      </c>
      <c r="G126" s="47">
        <v>1.18</v>
      </c>
      <c r="H126" s="47">
        <v>1.49</v>
      </c>
      <c r="I126" s="47">
        <v>1.81</v>
      </c>
      <c r="J126" s="47">
        <v>1.43</v>
      </c>
      <c r="K126" s="47">
        <v>1.65</v>
      </c>
      <c r="L126" s="47">
        <v>1.81</v>
      </c>
      <c r="M126" s="47">
        <v>1.99</v>
      </c>
      <c r="N126" s="47">
        <v>2.2000000000000002</v>
      </c>
      <c r="O126" s="47">
        <v>2.0099999999999998</v>
      </c>
      <c r="P126" s="47">
        <v>1.73</v>
      </c>
      <c r="Q126" s="47">
        <v>1.35</v>
      </c>
      <c r="R126" s="47">
        <v>2.27</v>
      </c>
      <c r="S126" s="47">
        <v>1.59</v>
      </c>
      <c r="T126" s="47">
        <v>1.77</v>
      </c>
      <c r="U126" s="47">
        <v>1.83</v>
      </c>
      <c r="V126" s="13">
        <f t="shared" si="4"/>
        <v>1.677</v>
      </c>
      <c r="W126">
        <f t="shared" si="5"/>
        <v>1.8549999999999998</v>
      </c>
      <c r="X126">
        <f t="shared" si="6"/>
        <v>8.2476259210352801E-2</v>
      </c>
      <c r="Y126">
        <f t="shared" si="7"/>
        <v>8.7193909063522562E-2</v>
      </c>
    </row>
    <row r="127" spans="1:25">
      <c r="A127" s="47">
        <v>10.25</v>
      </c>
      <c r="B127" s="47">
        <v>1.86</v>
      </c>
      <c r="C127" s="47">
        <v>1.77</v>
      </c>
      <c r="D127" s="47">
        <v>1.98</v>
      </c>
      <c r="E127" s="47">
        <v>2.0299999999999998</v>
      </c>
      <c r="F127" s="47">
        <v>1.66</v>
      </c>
      <c r="G127" s="47">
        <v>1.18</v>
      </c>
      <c r="H127" s="47">
        <v>1.61</v>
      </c>
      <c r="I127" s="47">
        <v>1.81</v>
      </c>
      <c r="J127" s="47">
        <v>1.43</v>
      </c>
      <c r="K127" s="47">
        <v>1.66</v>
      </c>
      <c r="L127" s="47">
        <v>1.81</v>
      </c>
      <c r="M127" s="47">
        <v>1.99</v>
      </c>
      <c r="N127" s="47">
        <v>2.2000000000000002</v>
      </c>
      <c r="O127" s="47">
        <v>2.0099999999999998</v>
      </c>
      <c r="P127" s="47">
        <v>1.73</v>
      </c>
      <c r="Q127" s="47">
        <v>1.35</v>
      </c>
      <c r="R127" s="47">
        <v>2.29</v>
      </c>
      <c r="S127" s="47">
        <v>1.59</v>
      </c>
      <c r="T127" s="47">
        <v>1.77</v>
      </c>
      <c r="U127" s="47">
        <v>1.83</v>
      </c>
      <c r="V127" s="13">
        <f t="shared" si="4"/>
        <v>1.6989999999999998</v>
      </c>
      <c r="W127">
        <f t="shared" si="5"/>
        <v>1.857</v>
      </c>
      <c r="X127">
        <f t="shared" si="6"/>
        <v>8.0587426645434959E-2</v>
      </c>
      <c r="Y127">
        <f t="shared" si="7"/>
        <v>8.8267900293493878E-2</v>
      </c>
    </row>
    <row r="128" spans="1:25">
      <c r="A128" s="47">
        <v>10.33</v>
      </c>
      <c r="B128" s="47">
        <v>1.87</v>
      </c>
      <c r="C128" s="47">
        <v>1.82</v>
      </c>
      <c r="D128" s="47">
        <v>2.0699999999999998</v>
      </c>
      <c r="E128" s="47">
        <v>2.0299999999999998</v>
      </c>
      <c r="F128" s="47">
        <v>1.66</v>
      </c>
      <c r="G128" s="47">
        <v>1.18</v>
      </c>
      <c r="H128" s="47">
        <v>1.7</v>
      </c>
      <c r="I128" s="47">
        <v>1.81</v>
      </c>
      <c r="J128" s="47">
        <v>1.43</v>
      </c>
      <c r="K128" s="47">
        <v>1.89</v>
      </c>
      <c r="L128" s="47">
        <v>1.81</v>
      </c>
      <c r="M128" s="47">
        <v>1.99</v>
      </c>
      <c r="N128" s="47">
        <v>2.2000000000000002</v>
      </c>
      <c r="O128" s="47">
        <v>2.0099999999999998</v>
      </c>
      <c r="P128" s="47">
        <v>1.73</v>
      </c>
      <c r="Q128" s="47">
        <v>1.36</v>
      </c>
      <c r="R128" s="47">
        <v>2.33</v>
      </c>
      <c r="S128" s="47">
        <v>1.6</v>
      </c>
      <c r="T128" s="47">
        <v>1.77</v>
      </c>
      <c r="U128" s="47">
        <v>1.83</v>
      </c>
      <c r="V128" s="13">
        <f t="shared" si="4"/>
        <v>1.7459999999999998</v>
      </c>
      <c r="W128">
        <f t="shared" si="5"/>
        <v>1.8630000000000002</v>
      </c>
      <c r="X128">
        <f t="shared" si="6"/>
        <v>8.5702327208127579E-2</v>
      </c>
      <c r="Y128">
        <f t="shared" si="7"/>
        <v>8.9555073061837243E-2</v>
      </c>
    </row>
    <row r="129" spans="1:25">
      <c r="A129" s="47">
        <v>10.42</v>
      </c>
      <c r="B129" s="47">
        <v>1.89</v>
      </c>
      <c r="C129" s="47">
        <v>1.82</v>
      </c>
      <c r="D129" s="47">
        <v>2.0699999999999998</v>
      </c>
      <c r="E129" s="47">
        <v>2.0699999999999998</v>
      </c>
      <c r="F129" s="47">
        <v>1.88</v>
      </c>
      <c r="G129" s="47">
        <v>1.18</v>
      </c>
      <c r="H129" s="47">
        <v>1.7</v>
      </c>
      <c r="I129" s="47">
        <v>1.81</v>
      </c>
      <c r="J129" s="47">
        <v>1.43</v>
      </c>
      <c r="K129" s="47">
        <v>1.89</v>
      </c>
      <c r="L129" s="47">
        <v>1.81</v>
      </c>
      <c r="M129" s="47">
        <v>2.12</v>
      </c>
      <c r="N129" s="47">
        <v>2.36</v>
      </c>
      <c r="O129" s="47">
        <v>2.0099999999999998</v>
      </c>
      <c r="P129" s="47">
        <v>1.73</v>
      </c>
      <c r="Q129" s="47">
        <v>1.45</v>
      </c>
      <c r="R129" s="47">
        <v>2.39</v>
      </c>
      <c r="S129" s="47">
        <v>1.6</v>
      </c>
      <c r="T129" s="47">
        <v>1.77</v>
      </c>
      <c r="U129" s="47">
        <v>1.83</v>
      </c>
      <c r="V129" s="13">
        <f t="shared" si="4"/>
        <v>1.7739999999999998</v>
      </c>
      <c r="W129">
        <f t="shared" si="5"/>
        <v>1.907</v>
      </c>
      <c r="X129">
        <f t="shared" si="6"/>
        <v>8.7777496483375253E-2</v>
      </c>
      <c r="Y129">
        <f t="shared" si="7"/>
        <v>9.7923439482076768E-2</v>
      </c>
    </row>
    <row r="130" spans="1:25">
      <c r="A130" s="47">
        <v>10.5</v>
      </c>
      <c r="B130" s="47">
        <v>1.95</v>
      </c>
      <c r="C130" s="47">
        <v>1.82</v>
      </c>
      <c r="D130" s="47">
        <v>2.0699999999999998</v>
      </c>
      <c r="E130" s="47">
        <v>2.2000000000000002</v>
      </c>
      <c r="F130" s="47">
        <v>1.91</v>
      </c>
      <c r="G130" s="47">
        <v>1.18</v>
      </c>
      <c r="H130" s="47">
        <v>1.7</v>
      </c>
      <c r="I130" s="47">
        <v>1.81</v>
      </c>
      <c r="J130" s="47">
        <v>1.43</v>
      </c>
      <c r="K130" s="47">
        <v>1.89</v>
      </c>
      <c r="L130" s="47">
        <v>1.81</v>
      </c>
      <c r="M130" s="47">
        <v>2.19</v>
      </c>
      <c r="N130" s="47">
        <v>2.42</v>
      </c>
      <c r="O130" s="47">
        <v>2.0099999999999998</v>
      </c>
      <c r="P130" s="47">
        <v>1.73</v>
      </c>
      <c r="Q130" s="47">
        <v>1.45</v>
      </c>
      <c r="R130" s="47">
        <v>2.39</v>
      </c>
      <c r="S130" s="47">
        <v>1.73</v>
      </c>
      <c r="T130" s="47">
        <v>1.78</v>
      </c>
      <c r="U130" s="47">
        <v>1.89</v>
      </c>
      <c r="V130" s="13">
        <f t="shared" si="4"/>
        <v>1.796</v>
      </c>
      <c r="W130">
        <f t="shared" si="5"/>
        <v>1.9400000000000002</v>
      </c>
      <c r="X130">
        <f t="shared" si="6"/>
        <v>9.4706564362419865E-2</v>
      </c>
      <c r="Y130">
        <f t="shared" si="7"/>
        <v>9.8522417076858521E-2</v>
      </c>
    </row>
    <row r="131" spans="1:25">
      <c r="A131" s="47">
        <v>10.58</v>
      </c>
      <c r="B131" s="47">
        <v>1.95</v>
      </c>
      <c r="C131" s="47">
        <v>1.82</v>
      </c>
      <c r="D131" s="47">
        <v>2.0699999999999998</v>
      </c>
      <c r="E131" s="47">
        <v>2.2000000000000002</v>
      </c>
      <c r="F131" s="47">
        <v>1.91</v>
      </c>
      <c r="G131" s="47">
        <v>1.18</v>
      </c>
      <c r="H131" s="47">
        <v>1.7</v>
      </c>
      <c r="I131" s="47">
        <v>1.81</v>
      </c>
      <c r="J131" s="47">
        <v>1.43</v>
      </c>
      <c r="K131" s="47">
        <v>1.89</v>
      </c>
      <c r="L131" s="47">
        <v>1.81</v>
      </c>
      <c r="M131" s="47">
        <v>2.19</v>
      </c>
      <c r="N131" s="47">
        <v>2.58</v>
      </c>
      <c r="O131" s="47">
        <v>2.0099999999999998</v>
      </c>
      <c r="P131" s="47">
        <v>1.73</v>
      </c>
      <c r="Q131" s="47">
        <v>1.45</v>
      </c>
      <c r="R131" s="47">
        <v>2.5499999999999998</v>
      </c>
      <c r="S131" s="47">
        <v>1.77</v>
      </c>
      <c r="T131" s="47">
        <v>1.78</v>
      </c>
      <c r="U131" s="47">
        <v>1.92</v>
      </c>
      <c r="V131" s="13">
        <f t="shared" si="4"/>
        <v>1.796</v>
      </c>
      <c r="W131">
        <f t="shared" si="5"/>
        <v>1.9789999999999999</v>
      </c>
      <c r="X131">
        <f t="shared" si="6"/>
        <v>9.4706564362419865E-2</v>
      </c>
      <c r="Y131">
        <f t="shared" si="7"/>
        <v>0.11498260738042071</v>
      </c>
    </row>
    <row r="132" spans="1:25">
      <c r="A132" s="47">
        <v>10.67</v>
      </c>
      <c r="B132" s="47">
        <v>1.95</v>
      </c>
      <c r="C132" s="47">
        <v>1.83</v>
      </c>
      <c r="D132" s="47">
        <v>2.0699999999999998</v>
      </c>
      <c r="E132" s="47">
        <v>2.2000000000000002</v>
      </c>
      <c r="F132" s="47">
        <v>2.0499999999999998</v>
      </c>
      <c r="G132" s="47">
        <v>1.19</v>
      </c>
      <c r="H132" s="47">
        <v>1.7</v>
      </c>
      <c r="I132" s="47">
        <v>1.81</v>
      </c>
      <c r="J132" s="47">
        <v>1.43</v>
      </c>
      <c r="K132" s="47">
        <v>1.89</v>
      </c>
      <c r="L132" s="47">
        <v>1.81</v>
      </c>
      <c r="M132" s="47">
        <v>2.19</v>
      </c>
      <c r="N132" s="47">
        <v>2.58</v>
      </c>
      <c r="O132" s="47">
        <v>2.0099999999999998</v>
      </c>
      <c r="P132" s="47">
        <v>1.73</v>
      </c>
      <c r="Q132" s="47">
        <v>1.45</v>
      </c>
      <c r="R132" s="47">
        <v>2.5499999999999998</v>
      </c>
      <c r="S132" s="47">
        <v>1.79</v>
      </c>
      <c r="T132" s="47">
        <v>1.78</v>
      </c>
      <c r="U132" s="47">
        <v>1.94</v>
      </c>
      <c r="V132" s="13">
        <f t="shared" si="4"/>
        <v>1.8120000000000001</v>
      </c>
      <c r="W132">
        <f t="shared" si="5"/>
        <v>1.9830000000000001</v>
      </c>
      <c r="X132">
        <f t="shared" si="6"/>
        <v>9.6871048306498328E-2</v>
      </c>
      <c r="Y132">
        <f t="shared" si="7"/>
        <v>0.11449454135459822</v>
      </c>
    </row>
    <row r="133" spans="1:25">
      <c r="A133" s="47">
        <v>10.75</v>
      </c>
      <c r="B133" s="47">
        <v>1.97</v>
      </c>
      <c r="C133" s="47">
        <v>2.0099999999999998</v>
      </c>
      <c r="D133" s="47">
        <v>2.0699999999999998</v>
      </c>
      <c r="E133" s="47">
        <v>2.2000000000000002</v>
      </c>
      <c r="F133" s="47">
        <v>2.11</v>
      </c>
      <c r="G133" s="47">
        <v>1.19</v>
      </c>
      <c r="H133" s="47">
        <v>1.7</v>
      </c>
      <c r="I133" s="47">
        <v>1.81</v>
      </c>
      <c r="J133" s="47">
        <v>1.43</v>
      </c>
      <c r="K133" s="47">
        <v>1.89</v>
      </c>
      <c r="L133" s="47">
        <v>1.81</v>
      </c>
      <c r="M133" s="47">
        <v>2.19</v>
      </c>
      <c r="N133" s="47">
        <v>2.58</v>
      </c>
      <c r="O133" s="47">
        <v>2.0099999999999998</v>
      </c>
      <c r="P133" s="47">
        <v>1.73</v>
      </c>
      <c r="Q133" s="47">
        <v>1.45</v>
      </c>
      <c r="R133" s="47">
        <v>2.57</v>
      </c>
      <c r="S133" s="47">
        <v>1.8</v>
      </c>
      <c r="T133" s="47">
        <v>1.78</v>
      </c>
      <c r="U133" s="47">
        <v>1.94</v>
      </c>
      <c r="V133" s="13">
        <f t="shared" ref="V133:V196" si="8">AVERAGE(B133:K133)</f>
        <v>1.8379999999999999</v>
      </c>
      <c r="W133">
        <f t="shared" ref="W133:W196" si="9">AVERAGE(L133:U133)</f>
        <v>1.9860000000000002</v>
      </c>
      <c r="X133">
        <f t="shared" ref="X133:X196" si="10">STDEV(B133:K133)/10^0.5</f>
        <v>0.10081666528902852</v>
      </c>
      <c r="Y133">
        <f t="shared" ref="Y133:Y196" si="11">STDEV(L133:U133)/10^0.5</f>
        <v>0.11542385657508793</v>
      </c>
    </row>
    <row r="134" spans="1:25">
      <c r="A134" s="47">
        <v>10.83</v>
      </c>
      <c r="B134" s="47">
        <v>2.0699999999999998</v>
      </c>
      <c r="C134" s="47">
        <v>2.06</v>
      </c>
      <c r="D134" s="47">
        <v>2.0699999999999998</v>
      </c>
      <c r="E134" s="47">
        <v>2.2599999999999998</v>
      </c>
      <c r="F134" s="47">
        <v>2.11</v>
      </c>
      <c r="G134" s="47">
        <v>1.19</v>
      </c>
      <c r="H134" s="47">
        <v>1.76</v>
      </c>
      <c r="I134" s="47">
        <v>1.81</v>
      </c>
      <c r="J134" s="47">
        <v>1.45</v>
      </c>
      <c r="K134" s="47">
        <v>1.89</v>
      </c>
      <c r="L134" s="47">
        <v>1.81</v>
      </c>
      <c r="M134" s="47">
        <v>2.19</v>
      </c>
      <c r="N134" s="47">
        <v>2.58</v>
      </c>
      <c r="O134" s="47">
        <v>2.0299999999999998</v>
      </c>
      <c r="P134" s="47">
        <v>1.73</v>
      </c>
      <c r="Q134" s="47">
        <v>1.45</v>
      </c>
      <c r="R134" s="47">
        <v>2.69</v>
      </c>
      <c r="S134" s="47">
        <v>1.8</v>
      </c>
      <c r="T134" s="47">
        <v>1.87</v>
      </c>
      <c r="U134" s="47">
        <v>1.94</v>
      </c>
      <c r="V134" s="13">
        <f t="shared" si="8"/>
        <v>1.8669999999999998</v>
      </c>
      <c r="W134">
        <f t="shared" si="9"/>
        <v>2.0089999999999999</v>
      </c>
      <c r="X134">
        <f t="shared" si="10"/>
        <v>0.1043823101232515</v>
      </c>
      <c r="Y134">
        <f t="shared" si="11"/>
        <v>0.12113766273679429</v>
      </c>
    </row>
    <row r="135" spans="1:25">
      <c r="A135" s="47">
        <v>10.92</v>
      </c>
      <c r="B135" s="47">
        <v>2.0699999999999998</v>
      </c>
      <c r="C135" s="47">
        <v>2.06</v>
      </c>
      <c r="D135" s="47">
        <v>2.11</v>
      </c>
      <c r="E135" s="47">
        <v>2.34</v>
      </c>
      <c r="F135" s="47">
        <v>2.11</v>
      </c>
      <c r="G135" s="47">
        <v>1.19</v>
      </c>
      <c r="H135" s="47">
        <v>1.9</v>
      </c>
      <c r="I135" s="47">
        <v>1.81</v>
      </c>
      <c r="J135" s="47">
        <v>1.57</v>
      </c>
      <c r="K135" s="47">
        <v>1.89</v>
      </c>
      <c r="L135" s="47">
        <v>1.99</v>
      </c>
      <c r="M135" s="47">
        <v>2.19</v>
      </c>
      <c r="N135" s="47">
        <v>2.58</v>
      </c>
      <c r="O135" s="47">
        <v>2.4</v>
      </c>
      <c r="P135" s="47">
        <v>1.73</v>
      </c>
      <c r="Q135" s="47">
        <v>1.47</v>
      </c>
      <c r="R135" s="47">
        <v>2.69</v>
      </c>
      <c r="S135" s="47">
        <v>1.8</v>
      </c>
      <c r="T135" s="47">
        <v>1.92</v>
      </c>
      <c r="U135" s="47">
        <v>1.94</v>
      </c>
      <c r="V135" s="13">
        <f t="shared" si="8"/>
        <v>1.905</v>
      </c>
      <c r="W135">
        <f t="shared" si="9"/>
        <v>2.0710000000000006</v>
      </c>
      <c r="X135">
        <f t="shared" si="10"/>
        <v>0.1031315233626996</v>
      </c>
      <c r="Y135">
        <f t="shared" si="11"/>
        <v>0.12302167830643962</v>
      </c>
    </row>
    <row r="136" spans="1:25">
      <c r="A136" s="47">
        <v>11</v>
      </c>
      <c r="B136" s="47">
        <v>2.0699999999999998</v>
      </c>
      <c r="C136" s="47">
        <v>2.06</v>
      </c>
      <c r="D136" s="47">
        <v>2.29</v>
      </c>
      <c r="E136" s="47">
        <v>2.34</v>
      </c>
      <c r="F136" s="47">
        <v>2.11</v>
      </c>
      <c r="G136" s="47">
        <v>1.19</v>
      </c>
      <c r="H136" s="47">
        <v>1.9</v>
      </c>
      <c r="I136" s="47">
        <v>1.81</v>
      </c>
      <c r="J136" s="47">
        <v>1.66</v>
      </c>
      <c r="K136" s="47">
        <v>1.89</v>
      </c>
      <c r="L136" s="47">
        <v>2</v>
      </c>
      <c r="M136" s="47">
        <v>2.19</v>
      </c>
      <c r="N136" s="47">
        <v>2.58</v>
      </c>
      <c r="O136" s="47">
        <v>2.4</v>
      </c>
      <c r="P136" s="47">
        <v>1.73</v>
      </c>
      <c r="Q136" s="47">
        <v>1.47</v>
      </c>
      <c r="R136" s="47">
        <v>2.69</v>
      </c>
      <c r="S136" s="47">
        <v>1.8</v>
      </c>
      <c r="T136" s="47">
        <v>1.96</v>
      </c>
      <c r="U136" s="47">
        <v>2.08</v>
      </c>
      <c r="V136" s="13">
        <f t="shared" si="8"/>
        <v>1.9319999999999999</v>
      </c>
      <c r="W136">
        <f t="shared" si="9"/>
        <v>2.09</v>
      </c>
      <c r="X136">
        <f t="shared" si="10"/>
        <v>0.10561775944939895</v>
      </c>
      <c r="Y136">
        <f t="shared" si="11"/>
        <v>0.12153646000732087</v>
      </c>
    </row>
    <row r="137" spans="1:25">
      <c r="A137" s="47">
        <v>11.08</v>
      </c>
      <c r="B137" s="47">
        <v>2.0699999999999998</v>
      </c>
      <c r="C137" s="47">
        <v>2.06</v>
      </c>
      <c r="D137" s="47">
        <v>2.29</v>
      </c>
      <c r="E137" s="47">
        <v>2.34</v>
      </c>
      <c r="F137" s="47">
        <v>2.11</v>
      </c>
      <c r="G137" s="47">
        <v>1.19</v>
      </c>
      <c r="H137" s="47">
        <v>1.91</v>
      </c>
      <c r="I137" s="47">
        <v>1.81</v>
      </c>
      <c r="J137" s="47">
        <v>1.68</v>
      </c>
      <c r="K137" s="47">
        <v>1.89</v>
      </c>
      <c r="L137" s="47">
        <v>2</v>
      </c>
      <c r="M137" s="47">
        <v>2.19</v>
      </c>
      <c r="N137" s="47">
        <v>2.58</v>
      </c>
      <c r="O137" s="47">
        <v>2.4</v>
      </c>
      <c r="P137" s="47">
        <v>1.73</v>
      </c>
      <c r="Q137" s="47">
        <v>1.48</v>
      </c>
      <c r="R137" s="47">
        <v>2.69</v>
      </c>
      <c r="S137" s="47">
        <v>1.8</v>
      </c>
      <c r="T137" s="47">
        <v>1.96</v>
      </c>
      <c r="U137" s="47">
        <v>2.09</v>
      </c>
      <c r="V137" s="13">
        <f t="shared" si="8"/>
        <v>1.9350000000000001</v>
      </c>
      <c r="W137">
        <f t="shared" si="9"/>
        <v>2.0920000000000001</v>
      </c>
      <c r="X137">
        <f t="shared" si="10"/>
        <v>0.10503174123409816</v>
      </c>
      <c r="Y137">
        <f t="shared" si="11"/>
        <v>0.12096647836854947</v>
      </c>
    </row>
    <row r="138" spans="1:25">
      <c r="A138" s="47">
        <v>11.17</v>
      </c>
      <c r="B138" s="47">
        <v>2.0699999999999998</v>
      </c>
      <c r="C138" s="47">
        <v>2.06</v>
      </c>
      <c r="D138" s="47">
        <v>2.29</v>
      </c>
      <c r="E138" s="47">
        <v>2.34</v>
      </c>
      <c r="F138" s="47">
        <v>2.11</v>
      </c>
      <c r="G138" s="47">
        <v>1.19</v>
      </c>
      <c r="H138" s="47">
        <v>1.91</v>
      </c>
      <c r="I138" s="47">
        <v>1.81</v>
      </c>
      <c r="J138" s="47">
        <v>1.68</v>
      </c>
      <c r="K138" s="47">
        <v>1.89</v>
      </c>
      <c r="L138" s="47">
        <v>2.02</v>
      </c>
      <c r="M138" s="47">
        <v>2.19</v>
      </c>
      <c r="N138" s="47">
        <v>2.58</v>
      </c>
      <c r="O138" s="47">
        <v>2.4</v>
      </c>
      <c r="P138" s="47">
        <v>1.73</v>
      </c>
      <c r="Q138" s="47">
        <v>1.5</v>
      </c>
      <c r="R138" s="47">
        <v>2.69</v>
      </c>
      <c r="S138" s="47">
        <v>1.83</v>
      </c>
      <c r="T138" s="47">
        <v>1.96</v>
      </c>
      <c r="U138" s="47">
        <v>2.09</v>
      </c>
      <c r="V138" s="13">
        <f t="shared" si="8"/>
        <v>1.9350000000000001</v>
      </c>
      <c r="W138">
        <f t="shared" si="9"/>
        <v>2.0989999999999998</v>
      </c>
      <c r="X138">
        <f t="shared" si="10"/>
        <v>0.10503174123409816</v>
      </c>
      <c r="Y138">
        <f t="shared" si="11"/>
        <v>0.11890659265901883</v>
      </c>
    </row>
    <row r="139" spans="1:25">
      <c r="A139" s="47">
        <v>11.25</v>
      </c>
      <c r="B139" s="47">
        <v>2.0699999999999998</v>
      </c>
      <c r="C139" s="47">
        <v>2.06</v>
      </c>
      <c r="D139" s="47">
        <v>2.29</v>
      </c>
      <c r="E139" s="47">
        <v>2.44</v>
      </c>
      <c r="F139" s="47">
        <v>2.11</v>
      </c>
      <c r="G139" s="47">
        <v>1.19</v>
      </c>
      <c r="H139" s="47">
        <v>1.91</v>
      </c>
      <c r="I139" s="47">
        <v>1.81</v>
      </c>
      <c r="J139" s="47">
        <v>1.68</v>
      </c>
      <c r="K139" s="47">
        <v>2.0299999999999998</v>
      </c>
      <c r="L139" s="47">
        <v>2.02</v>
      </c>
      <c r="M139" s="47">
        <v>2.19</v>
      </c>
      <c r="N139" s="47">
        <v>2.63</v>
      </c>
      <c r="O139" s="47">
        <v>2.41</v>
      </c>
      <c r="P139" s="47">
        <v>1.84</v>
      </c>
      <c r="Q139" s="47">
        <v>1.61</v>
      </c>
      <c r="R139" s="47">
        <v>2.77</v>
      </c>
      <c r="S139" s="47">
        <v>1.83</v>
      </c>
      <c r="T139" s="47">
        <v>1.96</v>
      </c>
      <c r="U139" s="47">
        <v>2.09</v>
      </c>
      <c r="V139" s="13">
        <f t="shared" si="8"/>
        <v>1.9590000000000001</v>
      </c>
      <c r="W139">
        <f t="shared" si="9"/>
        <v>2.1349999999999998</v>
      </c>
      <c r="X139">
        <f t="shared" si="10"/>
        <v>0.10980234767779587</v>
      </c>
      <c r="Y139">
        <f t="shared" si="11"/>
        <v>0.11683083687299543</v>
      </c>
    </row>
    <row r="140" spans="1:25">
      <c r="A140" s="47">
        <v>11.33</v>
      </c>
      <c r="B140" s="47">
        <v>2.0699999999999998</v>
      </c>
      <c r="C140" s="47">
        <v>2.06</v>
      </c>
      <c r="D140" s="47">
        <v>2.29</v>
      </c>
      <c r="E140" s="47">
        <v>2.48</v>
      </c>
      <c r="F140" s="47">
        <v>2.11</v>
      </c>
      <c r="G140" s="47">
        <v>1.19</v>
      </c>
      <c r="H140" s="47">
        <v>1.91</v>
      </c>
      <c r="I140" s="47">
        <v>1.81</v>
      </c>
      <c r="J140" s="47">
        <v>1.68</v>
      </c>
      <c r="K140" s="47">
        <v>2.0299999999999998</v>
      </c>
      <c r="L140" s="47">
        <v>2.02</v>
      </c>
      <c r="M140" s="47">
        <v>2.19</v>
      </c>
      <c r="N140" s="47">
        <v>2.84</v>
      </c>
      <c r="O140" s="47">
        <v>2.41</v>
      </c>
      <c r="P140" s="47">
        <v>1.92</v>
      </c>
      <c r="Q140" s="47">
        <v>1.65</v>
      </c>
      <c r="R140" s="47">
        <v>2.84</v>
      </c>
      <c r="S140" s="47">
        <v>1.83</v>
      </c>
      <c r="T140" s="47">
        <v>1.96</v>
      </c>
      <c r="U140" s="47">
        <v>2.09</v>
      </c>
      <c r="V140" s="13">
        <f t="shared" si="8"/>
        <v>1.9630000000000003</v>
      </c>
      <c r="W140">
        <f t="shared" si="9"/>
        <v>2.1750000000000003</v>
      </c>
      <c r="X140">
        <f t="shared" si="10"/>
        <v>0.11180389577787971</v>
      </c>
      <c r="Y140">
        <f t="shared" si="11"/>
        <v>0.12810802733110213</v>
      </c>
    </row>
    <row r="141" spans="1:25">
      <c r="A141" s="47">
        <v>11.42</v>
      </c>
      <c r="B141" s="47">
        <v>2.0699999999999998</v>
      </c>
      <c r="C141" s="47">
        <v>2.06</v>
      </c>
      <c r="D141" s="47">
        <v>2.29</v>
      </c>
      <c r="E141" s="47">
        <v>2.4900000000000002</v>
      </c>
      <c r="F141" s="47">
        <v>2.11</v>
      </c>
      <c r="G141" s="47">
        <v>1.19</v>
      </c>
      <c r="H141" s="47">
        <v>1.91</v>
      </c>
      <c r="I141" s="47">
        <v>1.81</v>
      </c>
      <c r="J141" s="47">
        <v>1.68</v>
      </c>
      <c r="K141" s="47">
        <v>2.0299999999999998</v>
      </c>
      <c r="L141" s="47">
        <v>2.02</v>
      </c>
      <c r="M141" s="47">
        <v>2.19</v>
      </c>
      <c r="N141" s="47">
        <v>2.86</v>
      </c>
      <c r="O141" s="47">
        <v>2.41</v>
      </c>
      <c r="P141" s="47">
        <v>1.93</v>
      </c>
      <c r="Q141" s="47">
        <v>1.72</v>
      </c>
      <c r="R141" s="47">
        <v>2.84</v>
      </c>
      <c r="S141" s="47">
        <v>1.91</v>
      </c>
      <c r="T141" s="47">
        <v>1.96</v>
      </c>
      <c r="U141" s="47">
        <v>2.09</v>
      </c>
      <c r="V141" s="13">
        <f t="shared" si="8"/>
        <v>1.964</v>
      </c>
      <c r="W141">
        <f t="shared" si="9"/>
        <v>2.1930000000000001</v>
      </c>
      <c r="X141">
        <f t="shared" si="10"/>
        <v>0.11232096865679191</v>
      </c>
      <c r="Y141">
        <f t="shared" si="11"/>
        <v>0.12375648131175471</v>
      </c>
    </row>
    <row r="142" spans="1:25">
      <c r="A142" s="47">
        <v>11.5</v>
      </c>
      <c r="B142" s="47">
        <v>2.0699999999999998</v>
      </c>
      <c r="C142" s="47">
        <v>2.06</v>
      </c>
      <c r="D142" s="47">
        <v>2.29</v>
      </c>
      <c r="E142" s="47">
        <v>2.65</v>
      </c>
      <c r="F142" s="47">
        <v>2.11</v>
      </c>
      <c r="G142" s="47">
        <v>1.19</v>
      </c>
      <c r="H142" s="47">
        <v>1.91</v>
      </c>
      <c r="I142" s="47">
        <v>1.84</v>
      </c>
      <c r="J142" s="47">
        <v>1.7</v>
      </c>
      <c r="K142" s="47">
        <v>2.0299999999999998</v>
      </c>
      <c r="L142" s="47">
        <v>2.02</v>
      </c>
      <c r="M142" s="47">
        <v>2.19</v>
      </c>
      <c r="N142" s="47">
        <v>2.86</v>
      </c>
      <c r="O142" s="47">
        <v>2.41</v>
      </c>
      <c r="P142" s="47">
        <v>1.93</v>
      </c>
      <c r="Q142" s="47">
        <v>1.72</v>
      </c>
      <c r="R142" s="47">
        <v>2.84</v>
      </c>
      <c r="S142" s="47">
        <v>1.91</v>
      </c>
      <c r="T142" s="47">
        <v>1.96</v>
      </c>
      <c r="U142" s="47">
        <v>2.11</v>
      </c>
      <c r="V142" s="13">
        <f t="shared" si="8"/>
        <v>1.9850000000000001</v>
      </c>
      <c r="W142">
        <f t="shared" si="9"/>
        <v>2.1949999999999998</v>
      </c>
      <c r="X142">
        <f t="shared" si="10"/>
        <v>0.12044593070013707</v>
      </c>
      <c r="Y142">
        <f t="shared" si="11"/>
        <v>0.12358757578692527</v>
      </c>
    </row>
    <row r="143" spans="1:25">
      <c r="A143" s="47">
        <v>11.58</v>
      </c>
      <c r="B143" s="47">
        <v>2.0699999999999998</v>
      </c>
      <c r="C143" s="47">
        <v>2.06</v>
      </c>
      <c r="D143" s="47">
        <v>2.29</v>
      </c>
      <c r="E143" s="47">
        <v>2.65</v>
      </c>
      <c r="F143" s="47">
        <v>2.11</v>
      </c>
      <c r="G143" s="47">
        <v>1.19</v>
      </c>
      <c r="H143" s="47">
        <v>1.91</v>
      </c>
      <c r="I143" s="47">
        <v>1.84</v>
      </c>
      <c r="J143" s="47">
        <v>1.7</v>
      </c>
      <c r="K143" s="47">
        <v>2.0299999999999998</v>
      </c>
      <c r="L143" s="47">
        <v>2.2000000000000002</v>
      </c>
      <c r="M143" s="47">
        <v>2.19</v>
      </c>
      <c r="N143" s="47">
        <v>2.86</v>
      </c>
      <c r="O143" s="47">
        <v>2.41</v>
      </c>
      <c r="P143" s="47">
        <v>1.93</v>
      </c>
      <c r="Q143" s="47">
        <v>1.72</v>
      </c>
      <c r="R143" s="47">
        <v>2.92</v>
      </c>
      <c r="S143" s="47">
        <v>1.91</v>
      </c>
      <c r="T143" s="47">
        <v>1.96</v>
      </c>
      <c r="U143" s="47">
        <v>2.1800000000000002</v>
      </c>
      <c r="V143" s="13">
        <f t="shared" si="8"/>
        <v>1.9850000000000001</v>
      </c>
      <c r="W143">
        <f t="shared" si="9"/>
        <v>2.2280000000000002</v>
      </c>
      <c r="X143">
        <f t="shared" si="10"/>
        <v>0.12044593070013707</v>
      </c>
      <c r="Y143">
        <f t="shared" si="11"/>
        <v>0.12630474610595135</v>
      </c>
    </row>
    <row r="144" spans="1:25">
      <c r="A144" s="47">
        <v>11.67</v>
      </c>
      <c r="B144" s="47">
        <v>2.0699999999999998</v>
      </c>
      <c r="C144" s="47">
        <v>2.06</v>
      </c>
      <c r="D144" s="47">
        <v>2.29</v>
      </c>
      <c r="E144" s="47">
        <v>2.65</v>
      </c>
      <c r="F144" s="47">
        <v>2.2000000000000002</v>
      </c>
      <c r="G144" s="47">
        <v>1.19</v>
      </c>
      <c r="H144" s="47">
        <v>1.91</v>
      </c>
      <c r="I144" s="47">
        <v>1.84</v>
      </c>
      <c r="J144" s="47">
        <v>1.7</v>
      </c>
      <c r="K144" s="47">
        <v>2.0299999999999998</v>
      </c>
      <c r="L144" s="47">
        <v>2.2000000000000002</v>
      </c>
      <c r="M144" s="47">
        <v>2.27</v>
      </c>
      <c r="N144" s="47">
        <v>2.86</v>
      </c>
      <c r="O144" s="47">
        <v>2.41</v>
      </c>
      <c r="P144" s="47">
        <v>1.93</v>
      </c>
      <c r="Q144" s="47">
        <v>1.74</v>
      </c>
      <c r="R144" s="47">
        <v>2.92</v>
      </c>
      <c r="S144" s="47">
        <v>1.91</v>
      </c>
      <c r="T144" s="47">
        <v>2.0499999999999998</v>
      </c>
      <c r="U144" s="47">
        <v>2.2000000000000002</v>
      </c>
      <c r="V144" s="13">
        <f t="shared" si="8"/>
        <v>1.9940000000000002</v>
      </c>
      <c r="W144">
        <f t="shared" si="9"/>
        <v>2.2489999999999997</v>
      </c>
      <c r="X144">
        <f t="shared" si="10"/>
        <v>0.12181224167636931</v>
      </c>
      <c r="Y144">
        <f t="shared" si="11"/>
        <v>0.12338242266312634</v>
      </c>
    </row>
    <row r="145" spans="1:25">
      <c r="A145" s="47">
        <v>11.75</v>
      </c>
      <c r="B145" s="47">
        <v>2.0699999999999998</v>
      </c>
      <c r="C145" s="47">
        <v>2.09</v>
      </c>
      <c r="D145" s="47">
        <v>2.29</v>
      </c>
      <c r="E145" s="47">
        <v>2.65</v>
      </c>
      <c r="F145" s="47">
        <v>2.4300000000000002</v>
      </c>
      <c r="G145" s="47">
        <v>1.19</v>
      </c>
      <c r="H145" s="47">
        <v>1.92</v>
      </c>
      <c r="I145" s="47">
        <v>2.0099999999999998</v>
      </c>
      <c r="J145" s="47">
        <v>1.82</v>
      </c>
      <c r="K145" s="47">
        <v>2.0299999999999998</v>
      </c>
      <c r="L145" s="47">
        <v>2.2000000000000002</v>
      </c>
      <c r="M145" s="47">
        <v>2.29</v>
      </c>
      <c r="N145" s="47">
        <v>2.88</v>
      </c>
      <c r="O145" s="47">
        <v>2.41</v>
      </c>
      <c r="P145" s="47">
        <v>1.93</v>
      </c>
      <c r="Q145" s="47">
        <v>1.78</v>
      </c>
      <c r="R145" s="47">
        <v>2.92</v>
      </c>
      <c r="S145" s="47">
        <v>1.91</v>
      </c>
      <c r="T145" s="47">
        <v>2.14</v>
      </c>
      <c r="U145" s="47">
        <v>2.2000000000000002</v>
      </c>
      <c r="V145" s="13">
        <f t="shared" si="8"/>
        <v>2.0499999999999998</v>
      </c>
      <c r="W145">
        <f t="shared" si="9"/>
        <v>2.266</v>
      </c>
      <c r="X145">
        <f t="shared" si="10"/>
        <v>0.12362128547391105</v>
      </c>
      <c r="Y145">
        <f t="shared" si="11"/>
        <v>0.12140107998787442</v>
      </c>
    </row>
    <row r="146" spans="1:25">
      <c r="A146" s="47">
        <v>11.83</v>
      </c>
      <c r="B146" s="47">
        <v>2.0699999999999998</v>
      </c>
      <c r="C146" s="47">
        <v>2.19</v>
      </c>
      <c r="D146" s="47">
        <v>2.29</v>
      </c>
      <c r="E146" s="47">
        <v>2.65</v>
      </c>
      <c r="F146" s="47">
        <v>2.44</v>
      </c>
      <c r="G146" s="47">
        <v>1.19</v>
      </c>
      <c r="H146" s="47">
        <v>1.92</v>
      </c>
      <c r="I146" s="47">
        <v>2.0099999999999998</v>
      </c>
      <c r="J146" s="47">
        <v>1.83</v>
      </c>
      <c r="K146" s="47">
        <v>2.0299999999999998</v>
      </c>
      <c r="L146" s="47">
        <v>2.2000000000000002</v>
      </c>
      <c r="M146" s="47">
        <v>2.29</v>
      </c>
      <c r="N146" s="47">
        <v>2.88</v>
      </c>
      <c r="O146" s="47">
        <v>2.41</v>
      </c>
      <c r="P146" s="47">
        <v>1.93</v>
      </c>
      <c r="Q146" s="47">
        <v>1.87</v>
      </c>
      <c r="R146" s="47">
        <v>2.93</v>
      </c>
      <c r="S146" s="47">
        <v>1.91</v>
      </c>
      <c r="T146" s="47">
        <v>2.14</v>
      </c>
      <c r="U146" s="47">
        <v>2.2000000000000002</v>
      </c>
      <c r="V146" s="13">
        <f t="shared" si="8"/>
        <v>2.0619999999999998</v>
      </c>
      <c r="W146">
        <f t="shared" si="9"/>
        <v>2.2760000000000002</v>
      </c>
      <c r="X146">
        <f t="shared" si="10"/>
        <v>0.12450613550254422</v>
      </c>
      <c r="Y146">
        <f t="shared" si="11"/>
        <v>0.11828590598864944</v>
      </c>
    </row>
    <row r="147" spans="1:25">
      <c r="A147" s="47">
        <v>11.92</v>
      </c>
      <c r="B147" s="47">
        <v>2.0699999999999998</v>
      </c>
      <c r="C147" s="47">
        <v>2.21</v>
      </c>
      <c r="D147" s="47">
        <v>2.29</v>
      </c>
      <c r="E147" s="47">
        <v>2.65</v>
      </c>
      <c r="F147" s="47">
        <v>2.44</v>
      </c>
      <c r="G147" s="47">
        <v>1.19</v>
      </c>
      <c r="H147" s="47">
        <v>1.92</v>
      </c>
      <c r="I147" s="47">
        <v>2.0099999999999998</v>
      </c>
      <c r="J147" s="47">
        <v>1.83</v>
      </c>
      <c r="K147" s="47">
        <v>2.0299999999999998</v>
      </c>
      <c r="L147" s="47">
        <v>2.2000000000000002</v>
      </c>
      <c r="M147" s="47">
        <v>2.29</v>
      </c>
      <c r="N147" s="47">
        <v>2.88</v>
      </c>
      <c r="O147" s="47">
        <v>2.41</v>
      </c>
      <c r="P147" s="47">
        <v>1.93</v>
      </c>
      <c r="Q147" s="47">
        <v>1.87</v>
      </c>
      <c r="R147" s="47">
        <v>2.93</v>
      </c>
      <c r="S147" s="47">
        <v>1.91</v>
      </c>
      <c r="T147" s="47">
        <v>2.14</v>
      </c>
      <c r="U147" s="47">
        <v>2.2000000000000002</v>
      </c>
      <c r="V147" s="13">
        <f t="shared" si="8"/>
        <v>2.0640000000000001</v>
      </c>
      <c r="W147">
        <f t="shared" si="9"/>
        <v>2.2760000000000002</v>
      </c>
      <c r="X147">
        <f t="shared" si="10"/>
        <v>0.1247504175009715</v>
      </c>
      <c r="Y147">
        <f t="shared" si="11"/>
        <v>0.11828590598864944</v>
      </c>
    </row>
    <row r="148" spans="1:25">
      <c r="A148" s="47">
        <v>12</v>
      </c>
      <c r="B148" s="47">
        <v>2.0699999999999998</v>
      </c>
      <c r="C148" s="47">
        <v>2.21</v>
      </c>
      <c r="D148" s="47">
        <v>2.29</v>
      </c>
      <c r="E148" s="47">
        <v>2.65</v>
      </c>
      <c r="F148" s="47">
        <v>2.44</v>
      </c>
      <c r="G148" s="47">
        <v>1.19</v>
      </c>
      <c r="H148" s="47">
        <v>1.92</v>
      </c>
      <c r="I148" s="47">
        <v>2.0099999999999998</v>
      </c>
      <c r="J148" s="47">
        <v>1.83</v>
      </c>
      <c r="K148" s="47">
        <v>2.0299999999999998</v>
      </c>
      <c r="L148" s="47">
        <v>2.2000000000000002</v>
      </c>
      <c r="M148" s="47">
        <v>2.29</v>
      </c>
      <c r="N148" s="47">
        <v>2.88</v>
      </c>
      <c r="O148" s="47">
        <v>2.41</v>
      </c>
      <c r="P148" s="47">
        <v>2.0099999999999998</v>
      </c>
      <c r="Q148" s="47">
        <v>1.88</v>
      </c>
      <c r="R148" s="47">
        <v>2.93</v>
      </c>
      <c r="S148" s="47">
        <v>1.91</v>
      </c>
      <c r="T148" s="47">
        <v>2.14</v>
      </c>
      <c r="U148" s="47">
        <v>2.2000000000000002</v>
      </c>
      <c r="V148" s="13">
        <f t="shared" si="8"/>
        <v>2.0640000000000001</v>
      </c>
      <c r="W148">
        <f t="shared" si="9"/>
        <v>2.2850000000000001</v>
      </c>
      <c r="X148">
        <f t="shared" si="10"/>
        <v>0.1247504175009715</v>
      </c>
      <c r="Y148">
        <f t="shared" si="11"/>
        <v>0.1155397959338879</v>
      </c>
    </row>
    <row r="149" spans="1:25">
      <c r="A149" s="47">
        <v>12.08</v>
      </c>
      <c r="B149" s="47">
        <v>2.0699999999999998</v>
      </c>
      <c r="C149" s="47">
        <v>2.21</v>
      </c>
      <c r="D149" s="47">
        <v>2.29</v>
      </c>
      <c r="E149" s="47">
        <v>2.65</v>
      </c>
      <c r="F149" s="47">
        <v>2.44</v>
      </c>
      <c r="G149" s="47">
        <v>1.21</v>
      </c>
      <c r="H149" s="47">
        <v>2.02</v>
      </c>
      <c r="I149" s="47">
        <v>2.0099999999999998</v>
      </c>
      <c r="J149" s="47">
        <v>1.83</v>
      </c>
      <c r="K149" s="47">
        <v>2.0299999999999998</v>
      </c>
      <c r="L149" s="47">
        <v>2.2000000000000002</v>
      </c>
      <c r="M149" s="47">
        <v>2.29</v>
      </c>
      <c r="N149" s="47">
        <v>2.88</v>
      </c>
      <c r="O149" s="47">
        <v>2.41</v>
      </c>
      <c r="P149" s="47">
        <v>2.06</v>
      </c>
      <c r="Q149" s="47">
        <v>1.88</v>
      </c>
      <c r="R149" s="47">
        <v>2.93</v>
      </c>
      <c r="S149" s="47">
        <v>1.91</v>
      </c>
      <c r="T149" s="47">
        <v>2.14</v>
      </c>
      <c r="U149" s="47">
        <v>2.2000000000000002</v>
      </c>
      <c r="V149" s="13">
        <f t="shared" si="8"/>
        <v>2.0759999999999996</v>
      </c>
      <c r="W149">
        <f t="shared" si="9"/>
        <v>2.29</v>
      </c>
      <c r="X149">
        <f t="shared" si="10"/>
        <v>0.12228564011272054</v>
      </c>
      <c r="Y149">
        <f t="shared" si="11"/>
        <v>0.11431924111403514</v>
      </c>
    </row>
    <row r="150" spans="1:25">
      <c r="A150" s="47">
        <v>12.17</v>
      </c>
      <c r="B150" s="47">
        <v>2.0699999999999998</v>
      </c>
      <c r="C150" s="47">
        <v>2.21</v>
      </c>
      <c r="D150" s="47">
        <v>2.29</v>
      </c>
      <c r="E150" s="47">
        <v>2.66</v>
      </c>
      <c r="F150" s="47">
        <v>2.44</v>
      </c>
      <c r="G150" s="47">
        <v>1.21</v>
      </c>
      <c r="H150" s="47">
        <v>2.06</v>
      </c>
      <c r="I150" s="47">
        <v>2.0099999999999998</v>
      </c>
      <c r="J150" s="47">
        <v>1.84</v>
      </c>
      <c r="K150" s="47">
        <v>2.0299999999999998</v>
      </c>
      <c r="L150" s="47">
        <v>2.2000000000000002</v>
      </c>
      <c r="M150" s="47">
        <v>2.29</v>
      </c>
      <c r="N150" s="47">
        <v>2.88</v>
      </c>
      <c r="O150" s="47">
        <v>2.41</v>
      </c>
      <c r="P150" s="47">
        <v>2.06</v>
      </c>
      <c r="Q150" s="47">
        <v>1.88</v>
      </c>
      <c r="R150" s="47">
        <v>2.93</v>
      </c>
      <c r="S150" s="47">
        <v>2</v>
      </c>
      <c r="T150" s="47">
        <v>2.14</v>
      </c>
      <c r="U150" s="47">
        <v>2.2000000000000002</v>
      </c>
      <c r="V150" s="13">
        <f t="shared" si="8"/>
        <v>2.0819999999999999</v>
      </c>
      <c r="W150">
        <f t="shared" si="9"/>
        <v>2.2990000000000004</v>
      </c>
      <c r="X150">
        <f t="shared" si="10"/>
        <v>0.122445452708089</v>
      </c>
      <c r="Y150">
        <f t="shared" si="11"/>
        <v>0.11130987776872721</v>
      </c>
    </row>
    <row r="151" spans="1:25">
      <c r="A151" s="47">
        <v>12.25</v>
      </c>
      <c r="B151" s="47">
        <v>2.21</v>
      </c>
      <c r="C151" s="47">
        <v>2.21</v>
      </c>
      <c r="D151" s="47">
        <v>2.29</v>
      </c>
      <c r="E151" s="47">
        <v>2.66</v>
      </c>
      <c r="F151" s="47">
        <v>2.44</v>
      </c>
      <c r="G151" s="47">
        <v>1.21</v>
      </c>
      <c r="H151" s="47">
        <v>2.19</v>
      </c>
      <c r="I151" s="47">
        <v>2.02</v>
      </c>
      <c r="J151" s="47">
        <v>1.84</v>
      </c>
      <c r="K151" s="47">
        <v>2.0299999999999998</v>
      </c>
      <c r="L151" s="47">
        <v>2.2000000000000002</v>
      </c>
      <c r="M151" s="47">
        <v>2.29</v>
      </c>
      <c r="N151" s="47">
        <v>2.88</v>
      </c>
      <c r="O151" s="47">
        <v>2.41</v>
      </c>
      <c r="P151" s="47">
        <v>2.06</v>
      </c>
      <c r="Q151" s="47">
        <v>1.88</v>
      </c>
      <c r="R151" s="47">
        <v>2.97</v>
      </c>
      <c r="S151" s="47">
        <v>2</v>
      </c>
      <c r="T151" s="47">
        <v>2.15</v>
      </c>
      <c r="U151" s="47">
        <v>2.2000000000000002</v>
      </c>
      <c r="V151" s="13">
        <f t="shared" si="8"/>
        <v>2.1100000000000003</v>
      </c>
      <c r="W151">
        <f t="shared" si="9"/>
        <v>2.3039999999999998</v>
      </c>
      <c r="X151">
        <f t="shared" si="10"/>
        <v>0.12327025413925061</v>
      </c>
      <c r="Y151">
        <f t="shared" si="11"/>
        <v>0.1137169976545095</v>
      </c>
    </row>
    <row r="152" spans="1:25">
      <c r="A152" s="47">
        <v>12.33</v>
      </c>
      <c r="B152" s="47">
        <v>2.2200000000000002</v>
      </c>
      <c r="C152" s="47">
        <v>2.21</v>
      </c>
      <c r="D152" s="47">
        <v>2.29</v>
      </c>
      <c r="E152" s="47">
        <v>2.66</v>
      </c>
      <c r="F152" s="47">
        <v>2.44</v>
      </c>
      <c r="G152" s="47">
        <v>1.21</v>
      </c>
      <c r="H152" s="47">
        <v>2.19</v>
      </c>
      <c r="I152" s="47">
        <v>2.02</v>
      </c>
      <c r="J152" s="47">
        <v>1.84</v>
      </c>
      <c r="K152" s="47">
        <v>2.0299999999999998</v>
      </c>
      <c r="L152" s="47">
        <v>2.2000000000000002</v>
      </c>
      <c r="M152" s="47">
        <v>2.29</v>
      </c>
      <c r="N152" s="47">
        <v>2.88</v>
      </c>
      <c r="O152" s="47">
        <v>2.41</v>
      </c>
      <c r="P152" s="47">
        <v>2.06</v>
      </c>
      <c r="Q152" s="47">
        <v>1.88</v>
      </c>
      <c r="R152" s="47">
        <v>3.07</v>
      </c>
      <c r="S152" s="47">
        <v>2</v>
      </c>
      <c r="T152" s="47">
        <v>2.15</v>
      </c>
      <c r="U152" s="47">
        <v>2.2000000000000002</v>
      </c>
      <c r="V152" s="13">
        <f t="shared" si="8"/>
        <v>2.1109999999999998</v>
      </c>
      <c r="W152">
        <f t="shared" si="9"/>
        <v>2.3140000000000001</v>
      </c>
      <c r="X152">
        <f t="shared" si="10"/>
        <v>0.12336441049904856</v>
      </c>
      <c r="Y152">
        <f t="shared" si="11"/>
        <v>0.12046391806493621</v>
      </c>
    </row>
    <row r="153" spans="1:25">
      <c r="A153" s="47">
        <v>12.42</v>
      </c>
      <c r="B153" s="47">
        <v>2.2200000000000002</v>
      </c>
      <c r="C153" s="47">
        <v>2.21</v>
      </c>
      <c r="D153" s="47">
        <v>2.29</v>
      </c>
      <c r="E153" s="47">
        <v>2.66</v>
      </c>
      <c r="F153" s="47">
        <v>2.44</v>
      </c>
      <c r="G153" s="47">
        <v>1.21</v>
      </c>
      <c r="H153" s="47">
        <v>2.2200000000000002</v>
      </c>
      <c r="I153" s="47">
        <v>2.02</v>
      </c>
      <c r="J153" s="47">
        <v>1.84</v>
      </c>
      <c r="K153" s="47">
        <v>2.2400000000000002</v>
      </c>
      <c r="L153" s="47">
        <v>2.2000000000000002</v>
      </c>
      <c r="M153" s="47">
        <v>2.29</v>
      </c>
      <c r="N153" s="47">
        <v>2.88</v>
      </c>
      <c r="O153" s="47">
        <v>2.41</v>
      </c>
      <c r="P153" s="47">
        <v>2.06</v>
      </c>
      <c r="Q153" s="47">
        <v>1.88</v>
      </c>
      <c r="R153" s="47">
        <v>3.07</v>
      </c>
      <c r="S153" s="47">
        <v>2</v>
      </c>
      <c r="T153" s="47">
        <v>2.15</v>
      </c>
      <c r="U153" s="47">
        <v>2.2000000000000002</v>
      </c>
      <c r="V153" s="13">
        <f t="shared" si="8"/>
        <v>2.1350000000000002</v>
      </c>
      <c r="W153">
        <f t="shared" si="9"/>
        <v>2.3140000000000001</v>
      </c>
      <c r="X153">
        <f t="shared" si="10"/>
        <v>0.12381213367212611</v>
      </c>
      <c r="Y153">
        <f t="shared" si="11"/>
        <v>0.12046391806493621</v>
      </c>
    </row>
    <row r="154" spans="1:25">
      <c r="A154" s="47">
        <v>12.5</v>
      </c>
      <c r="B154" s="47">
        <v>2.2200000000000002</v>
      </c>
      <c r="C154" s="47">
        <v>2.21</v>
      </c>
      <c r="D154" s="47">
        <v>2.29</v>
      </c>
      <c r="E154" s="47">
        <v>2.66</v>
      </c>
      <c r="F154" s="47">
        <v>2.44</v>
      </c>
      <c r="G154" s="47">
        <v>1.21</v>
      </c>
      <c r="H154" s="47">
        <v>2.2200000000000002</v>
      </c>
      <c r="I154" s="47">
        <v>2.02</v>
      </c>
      <c r="J154" s="47">
        <v>1.84</v>
      </c>
      <c r="K154" s="47">
        <v>2.2400000000000002</v>
      </c>
      <c r="L154" s="47">
        <v>2.3199999999999998</v>
      </c>
      <c r="M154" s="47">
        <v>2.29</v>
      </c>
      <c r="N154" s="47">
        <v>2.88</v>
      </c>
      <c r="O154" s="47">
        <v>2.57</v>
      </c>
      <c r="P154" s="47">
        <v>2.06</v>
      </c>
      <c r="Q154" s="47">
        <v>1.88</v>
      </c>
      <c r="R154" s="47">
        <v>3.07</v>
      </c>
      <c r="S154" s="47">
        <v>2</v>
      </c>
      <c r="T154" s="47">
        <v>2.15</v>
      </c>
      <c r="U154" s="47">
        <v>2.2000000000000002</v>
      </c>
      <c r="V154" s="13">
        <f t="shared" si="8"/>
        <v>2.1350000000000002</v>
      </c>
      <c r="W154">
        <f t="shared" si="9"/>
        <v>2.3419999999999996</v>
      </c>
      <c r="X154">
        <f t="shared" si="10"/>
        <v>0.12381213367212611</v>
      </c>
      <c r="Y154">
        <f t="shared" si="11"/>
        <v>0.12209104071234053</v>
      </c>
    </row>
    <row r="155" spans="1:25">
      <c r="A155" s="47">
        <v>12.58</v>
      </c>
      <c r="B155" s="47">
        <v>2.2200000000000002</v>
      </c>
      <c r="C155" s="47">
        <v>2.21</v>
      </c>
      <c r="D155" s="47">
        <v>2.29</v>
      </c>
      <c r="E155" s="47">
        <v>2.66</v>
      </c>
      <c r="F155" s="47">
        <v>2.44</v>
      </c>
      <c r="G155" s="47">
        <v>1.21</v>
      </c>
      <c r="H155" s="47">
        <v>2.2200000000000002</v>
      </c>
      <c r="I155" s="47">
        <v>2.0299999999999998</v>
      </c>
      <c r="J155" s="47">
        <v>1.84</v>
      </c>
      <c r="K155" s="47">
        <v>2.2400000000000002</v>
      </c>
      <c r="L155" s="47">
        <v>2.38</v>
      </c>
      <c r="M155" s="47">
        <v>2.29</v>
      </c>
      <c r="N155" s="47">
        <v>2.88</v>
      </c>
      <c r="O155" s="47">
        <v>2.57</v>
      </c>
      <c r="P155" s="47">
        <v>2.15</v>
      </c>
      <c r="Q155" s="47">
        <v>1.88</v>
      </c>
      <c r="R155" s="47">
        <v>3.07</v>
      </c>
      <c r="S155" s="47">
        <v>2</v>
      </c>
      <c r="T155" s="47">
        <v>2.15</v>
      </c>
      <c r="U155" s="47">
        <v>2.2000000000000002</v>
      </c>
      <c r="V155" s="13">
        <f t="shared" si="8"/>
        <v>2.1360000000000001</v>
      </c>
      <c r="W155">
        <f t="shared" si="9"/>
        <v>2.3569999999999998</v>
      </c>
      <c r="X155">
        <f t="shared" si="10"/>
        <v>0.12371292935214495</v>
      </c>
      <c r="Y155">
        <f t="shared" si="11"/>
        <v>0.12007451390236444</v>
      </c>
    </row>
    <row r="156" spans="1:25">
      <c r="A156" s="47">
        <v>12.67</v>
      </c>
      <c r="B156" s="47">
        <v>2.23</v>
      </c>
      <c r="C156" s="47">
        <v>2.21</v>
      </c>
      <c r="D156" s="47">
        <v>2.29</v>
      </c>
      <c r="E156" s="47">
        <v>2.67</v>
      </c>
      <c r="F156" s="47">
        <v>2.44</v>
      </c>
      <c r="G156" s="47">
        <v>1.21</v>
      </c>
      <c r="H156" s="47">
        <v>2.2200000000000002</v>
      </c>
      <c r="I156" s="47">
        <v>2.0299999999999998</v>
      </c>
      <c r="J156" s="47">
        <v>1.85</v>
      </c>
      <c r="K156" s="47">
        <v>2.2400000000000002</v>
      </c>
      <c r="L156" s="47">
        <v>2.38</v>
      </c>
      <c r="M156" s="47">
        <v>2.35</v>
      </c>
      <c r="N156" s="47">
        <v>2.88</v>
      </c>
      <c r="O156" s="47">
        <v>2.57</v>
      </c>
      <c r="P156" s="47">
        <v>2.2000000000000002</v>
      </c>
      <c r="Q156" s="47">
        <v>1.88</v>
      </c>
      <c r="R156" s="47">
        <v>3.07</v>
      </c>
      <c r="S156" s="47">
        <v>2</v>
      </c>
      <c r="T156" s="47">
        <v>2.15</v>
      </c>
      <c r="U156" s="47">
        <v>2.2000000000000002</v>
      </c>
      <c r="V156" s="13">
        <f t="shared" si="8"/>
        <v>2.1390000000000002</v>
      </c>
      <c r="W156">
        <f t="shared" si="9"/>
        <v>2.3679999999999994</v>
      </c>
      <c r="X156">
        <f t="shared" si="10"/>
        <v>0.12400224012313442</v>
      </c>
      <c r="Y156">
        <f t="shared" si="11"/>
        <v>0.11896591481970403</v>
      </c>
    </row>
    <row r="157" spans="1:25">
      <c r="A157" s="47">
        <v>12.75</v>
      </c>
      <c r="B157" s="47">
        <v>2.23</v>
      </c>
      <c r="C157" s="47">
        <v>2.21</v>
      </c>
      <c r="D157" s="47">
        <v>2.29</v>
      </c>
      <c r="E157" s="47">
        <v>2.67</v>
      </c>
      <c r="F157" s="47">
        <v>2.44</v>
      </c>
      <c r="G157" s="47">
        <v>1.21</v>
      </c>
      <c r="H157" s="47">
        <v>2.2200000000000002</v>
      </c>
      <c r="I157" s="47">
        <v>2.0299999999999998</v>
      </c>
      <c r="J157" s="47">
        <v>1.85</v>
      </c>
      <c r="K157" s="47">
        <v>2.25</v>
      </c>
      <c r="L157" s="47">
        <v>2.38</v>
      </c>
      <c r="M157" s="47">
        <v>2.39</v>
      </c>
      <c r="N157" s="47">
        <v>2.88</v>
      </c>
      <c r="O157" s="47">
        <v>2.57</v>
      </c>
      <c r="P157" s="47">
        <v>2.2000000000000002</v>
      </c>
      <c r="Q157" s="47">
        <v>1.88</v>
      </c>
      <c r="R157" s="47">
        <v>3.07</v>
      </c>
      <c r="S157" s="47">
        <v>2</v>
      </c>
      <c r="T157" s="47">
        <v>2.15</v>
      </c>
      <c r="U157" s="47">
        <v>2.2000000000000002</v>
      </c>
      <c r="V157" s="13">
        <f t="shared" si="8"/>
        <v>2.1399999999999997</v>
      </c>
      <c r="W157">
        <f t="shared" si="9"/>
        <v>2.3719999999999994</v>
      </c>
      <c r="X157">
        <f t="shared" si="10"/>
        <v>0.12409673645990869</v>
      </c>
      <c r="Y157">
        <f t="shared" si="11"/>
        <v>0.11896591481970437</v>
      </c>
    </row>
    <row r="158" spans="1:25">
      <c r="A158" s="47">
        <v>12.83</v>
      </c>
      <c r="B158" s="47">
        <v>2.23</v>
      </c>
      <c r="C158" s="47">
        <v>2.21</v>
      </c>
      <c r="D158" s="47">
        <v>2.36</v>
      </c>
      <c r="E158" s="47">
        <v>2.67</v>
      </c>
      <c r="F158" s="47">
        <v>2.44</v>
      </c>
      <c r="G158" s="47">
        <v>1.21</v>
      </c>
      <c r="H158" s="47">
        <v>2.2200000000000002</v>
      </c>
      <c r="I158" s="47">
        <v>2.0299999999999998</v>
      </c>
      <c r="J158" s="47">
        <v>1.85</v>
      </c>
      <c r="K158" s="47">
        <v>2.25</v>
      </c>
      <c r="L158" s="47">
        <v>2.38</v>
      </c>
      <c r="M158" s="47">
        <v>2.41</v>
      </c>
      <c r="N158" s="47">
        <v>2.93</v>
      </c>
      <c r="O158" s="47">
        <v>2.57</v>
      </c>
      <c r="P158" s="47">
        <v>2.2000000000000002</v>
      </c>
      <c r="Q158" s="47">
        <v>1.89</v>
      </c>
      <c r="R158" s="47">
        <v>3.07</v>
      </c>
      <c r="S158" s="47">
        <v>2</v>
      </c>
      <c r="T158" s="47">
        <v>2.15</v>
      </c>
      <c r="U158" s="47">
        <v>2.2000000000000002</v>
      </c>
      <c r="V158" s="13">
        <f t="shared" si="8"/>
        <v>2.1469999999999998</v>
      </c>
      <c r="W158">
        <f t="shared" si="9"/>
        <v>2.38</v>
      </c>
      <c r="X158">
        <f t="shared" si="10"/>
        <v>0.12522912334330769</v>
      </c>
      <c r="Y158">
        <f t="shared" si="11"/>
        <v>0.12100505039965183</v>
      </c>
    </row>
    <row r="159" spans="1:25">
      <c r="A159" s="47">
        <v>12.92</v>
      </c>
      <c r="B159" s="47">
        <v>2.23</v>
      </c>
      <c r="C159" s="47">
        <v>2.21</v>
      </c>
      <c r="D159" s="47">
        <v>2.36</v>
      </c>
      <c r="E159" s="47">
        <v>2.68</v>
      </c>
      <c r="F159" s="47">
        <v>2.44</v>
      </c>
      <c r="G159" s="47">
        <v>1.21</v>
      </c>
      <c r="H159" s="47">
        <v>2.2200000000000002</v>
      </c>
      <c r="I159" s="47">
        <v>2.0299999999999998</v>
      </c>
      <c r="J159" s="47">
        <v>1.85</v>
      </c>
      <c r="K159" s="47">
        <v>2.25</v>
      </c>
      <c r="L159" s="47">
        <v>2.38</v>
      </c>
      <c r="M159" s="47">
        <v>2.41</v>
      </c>
      <c r="N159" s="47">
        <v>3.03</v>
      </c>
      <c r="O159" s="47">
        <v>2.57</v>
      </c>
      <c r="P159" s="47">
        <v>2.2000000000000002</v>
      </c>
      <c r="Q159" s="47">
        <v>1.89</v>
      </c>
      <c r="R159" s="47">
        <v>3.2</v>
      </c>
      <c r="S159" s="47">
        <v>2</v>
      </c>
      <c r="T159" s="47">
        <v>2.17</v>
      </c>
      <c r="U159" s="47">
        <v>2.2000000000000002</v>
      </c>
      <c r="V159" s="13">
        <f t="shared" si="8"/>
        <v>2.1480000000000001</v>
      </c>
      <c r="W159">
        <f t="shared" si="9"/>
        <v>2.4050000000000002</v>
      </c>
      <c r="X159">
        <f t="shared" si="10"/>
        <v>0.12569628298225663</v>
      </c>
      <c r="Y159">
        <f t="shared" si="11"/>
        <v>0.13412473464817912</v>
      </c>
    </row>
    <row r="160" spans="1:25">
      <c r="A160" s="47">
        <v>13</v>
      </c>
      <c r="B160" s="47">
        <v>2.27</v>
      </c>
      <c r="C160" s="47">
        <v>2.21</v>
      </c>
      <c r="D160" s="47">
        <v>2.36</v>
      </c>
      <c r="E160" s="47">
        <v>2.68</v>
      </c>
      <c r="F160" s="47">
        <v>2.44</v>
      </c>
      <c r="G160" s="47">
        <v>1.21</v>
      </c>
      <c r="H160" s="47">
        <v>2.2200000000000002</v>
      </c>
      <c r="I160" s="47">
        <v>2.0299999999999998</v>
      </c>
      <c r="J160" s="47">
        <v>1.85</v>
      </c>
      <c r="K160" s="47">
        <v>2.29</v>
      </c>
      <c r="L160" s="47">
        <v>2.38</v>
      </c>
      <c r="M160" s="47">
        <v>2.41</v>
      </c>
      <c r="N160" s="47">
        <v>3.03</v>
      </c>
      <c r="O160" s="47">
        <v>2.57</v>
      </c>
      <c r="P160" s="47">
        <v>2.2000000000000002</v>
      </c>
      <c r="Q160" s="47">
        <v>1.89</v>
      </c>
      <c r="R160" s="47">
        <v>3.21</v>
      </c>
      <c r="S160" s="47">
        <v>2</v>
      </c>
      <c r="T160" s="47">
        <v>2.17</v>
      </c>
      <c r="U160" s="47">
        <v>2.35</v>
      </c>
      <c r="V160" s="13">
        <f t="shared" si="8"/>
        <v>2.1559999999999997</v>
      </c>
      <c r="W160">
        <f t="shared" si="9"/>
        <v>2.4210000000000003</v>
      </c>
      <c r="X160">
        <f t="shared" si="10"/>
        <v>0.12645772240379663</v>
      </c>
      <c r="Y160">
        <f t="shared" si="11"/>
        <v>0.1330618068584839</v>
      </c>
    </row>
    <row r="161" spans="1:25">
      <c r="A161" s="47">
        <v>13.08</v>
      </c>
      <c r="B161" s="47">
        <v>2.37</v>
      </c>
      <c r="C161" s="47">
        <v>2.21</v>
      </c>
      <c r="D161" s="47">
        <v>2.44</v>
      </c>
      <c r="E161" s="47">
        <v>2.68</v>
      </c>
      <c r="F161" s="47">
        <v>2.44</v>
      </c>
      <c r="G161" s="47">
        <v>1.21</v>
      </c>
      <c r="H161" s="47">
        <v>2.2200000000000002</v>
      </c>
      <c r="I161" s="47">
        <v>2.0299999999999998</v>
      </c>
      <c r="J161" s="47">
        <v>1.92</v>
      </c>
      <c r="K161" s="47">
        <v>2.4</v>
      </c>
      <c r="L161" s="47">
        <v>2.38</v>
      </c>
      <c r="M161" s="47">
        <v>2.41</v>
      </c>
      <c r="N161" s="47">
        <v>3.03</v>
      </c>
      <c r="O161" s="47">
        <v>2.57</v>
      </c>
      <c r="P161" s="47">
        <v>2.27</v>
      </c>
      <c r="Q161" s="47">
        <v>1.89</v>
      </c>
      <c r="R161" s="47">
        <v>3.22</v>
      </c>
      <c r="S161" s="47">
        <v>2.02</v>
      </c>
      <c r="T161" s="47">
        <v>2.17</v>
      </c>
      <c r="U161" s="47">
        <v>2.4</v>
      </c>
      <c r="V161" s="13">
        <f t="shared" si="8"/>
        <v>2.1919999999999993</v>
      </c>
      <c r="W161">
        <f t="shared" si="9"/>
        <v>2.4359999999999999</v>
      </c>
      <c r="X161">
        <f t="shared" si="10"/>
        <v>0.129175161011018</v>
      </c>
      <c r="Y161">
        <f t="shared" si="11"/>
        <v>0.13165780560900209</v>
      </c>
    </row>
    <row r="162" spans="1:25">
      <c r="A162" s="47">
        <v>13.17</v>
      </c>
      <c r="B162" s="47">
        <v>2.37</v>
      </c>
      <c r="C162" s="47">
        <v>2.21</v>
      </c>
      <c r="D162" s="47">
        <v>2.44</v>
      </c>
      <c r="E162" s="47">
        <v>2.68</v>
      </c>
      <c r="F162" s="47">
        <v>2.44</v>
      </c>
      <c r="G162" s="47">
        <v>1.21</v>
      </c>
      <c r="H162" s="47">
        <v>2.2200000000000002</v>
      </c>
      <c r="I162" s="47">
        <v>2.04</v>
      </c>
      <c r="J162" s="47">
        <v>1.92</v>
      </c>
      <c r="K162" s="47">
        <v>2.4</v>
      </c>
      <c r="L162" s="47">
        <v>2.39</v>
      </c>
      <c r="M162" s="47">
        <v>2.41</v>
      </c>
      <c r="N162" s="47">
        <v>3.03</v>
      </c>
      <c r="O162" s="47">
        <v>2.57</v>
      </c>
      <c r="P162" s="47">
        <v>2.27</v>
      </c>
      <c r="Q162" s="47">
        <v>1.89</v>
      </c>
      <c r="R162" s="47">
        <v>3.22</v>
      </c>
      <c r="S162" s="47">
        <v>2.13</v>
      </c>
      <c r="T162" s="47">
        <v>2.17</v>
      </c>
      <c r="U162" s="47">
        <v>2.4</v>
      </c>
      <c r="V162" s="13">
        <f t="shared" si="8"/>
        <v>2.1930000000000001</v>
      </c>
      <c r="W162">
        <f t="shared" si="9"/>
        <v>2.4479999999999995</v>
      </c>
      <c r="X162">
        <f t="shared" si="10"/>
        <v>0.1290396149336405</v>
      </c>
      <c r="Y162">
        <f t="shared" si="11"/>
        <v>0.12815615474880676</v>
      </c>
    </row>
    <row r="163" spans="1:25">
      <c r="A163" s="47">
        <v>13.25</v>
      </c>
      <c r="B163" s="47">
        <v>2.37</v>
      </c>
      <c r="C163" s="47">
        <v>2.21</v>
      </c>
      <c r="D163" s="47">
        <v>2.44</v>
      </c>
      <c r="E163" s="47">
        <v>2.68</v>
      </c>
      <c r="F163" s="47">
        <v>2.4500000000000002</v>
      </c>
      <c r="G163" s="47">
        <v>1.21</v>
      </c>
      <c r="H163" s="47">
        <v>2.2200000000000002</v>
      </c>
      <c r="I163" s="47">
        <v>2.14</v>
      </c>
      <c r="J163" s="47">
        <v>1.92</v>
      </c>
      <c r="K163" s="47">
        <v>2.4</v>
      </c>
      <c r="L163" s="47">
        <v>2.39</v>
      </c>
      <c r="M163" s="47">
        <v>2.41</v>
      </c>
      <c r="N163" s="47">
        <v>3.03</v>
      </c>
      <c r="O163" s="47">
        <v>2.57</v>
      </c>
      <c r="P163" s="47">
        <v>2.27</v>
      </c>
      <c r="Q163" s="47">
        <v>1.89</v>
      </c>
      <c r="R163" s="47">
        <v>3.22</v>
      </c>
      <c r="S163" s="47">
        <v>2.23</v>
      </c>
      <c r="T163" s="47">
        <v>2.17</v>
      </c>
      <c r="U163" s="47">
        <v>2.4</v>
      </c>
      <c r="V163" s="13">
        <f t="shared" si="8"/>
        <v>2.2039999999999997</v>
      </c>
      <c r="W163">
        <f t="shared" si="9"/>
        <v>2.4579999999999997</v>
      </c>
      <c r="X163">
        <f t="shared" si="10"/>
        <v>0.128315583188048</v>
      </c>
      <c r="Y163">
        <f t="shared" si="11"/>
        <v>0.12576698029822228</v>
      </c>
    </row>
    <row r="164" spans="1:25">
      <c r="A164" s="47">
        <v>13.33</v>
      </c>
      <c r="B164" s="47">
        <v>2.37</v>
      </c>
      <c r="C164" s="47">
        <v>2.21</v>
      </c>
      <c r="D164" s="47">
        <v>2.44</v>
      </c>
      <c r="E164" s="47">
        <v>2.68</v>
      </c>
      <c r="F164" s="47">
        <v>2.4500000000000002</v>
      </c>
      <c r="G164" s="47">
        <v>1.21</v>
      </c>
      <c r="H164" s="47">
        <v>2.2200000000000002</v>
      </c>
      <c r="I164" s="47">
        <v>2.23</v>
      </c>
      <c r="J164" s="47">
        <v>1.92</v>
      </c>
      <c r="K164" s="47">
        <v>2.4</v>
      </c>
      <c r="L164" s="47">
        <v>2.39</v>
      </c>
      <c r="M164" s="47">
        <v>2.41</v>
      </c>
      <c r="N164" s="47">
        <v>3.03</v>
      </c>
      <c r="O164" s="47">
        <v>2.57</v>
      </c>
      <c r="P164" s="47">
        <v>2.2799999999999998</v>
      </c>
      <c r="Q164" s="47">
        <v>1.89</v>
      </c>
      <c r="R164" s="47">
        <v>3.22</v>
      </c>
      <c r="S164" s="47">
        <v>2.23</v>
      </c>
      <c r="T164" s="47">
        <v>2.17</v>
      </c>
      <c r="U164" s="47">
        <v>2.41</v>
      </c>
      <c r="V164" s="13">
        <f t="shared" si="8"/>
        <v>2.2129999999999996</v>
      </c>
      <c r="W164">
        <f t="shared" si="9"/>
        <v>2.46</v>
      </c>
      <c r="X164">
        <f t="shared" si="10"/>
        <v>0.1281323100895676</v>
      </c>
      <c r="Y164">
        <f t="shared" si="11"/>
        <v>0.12555653883587525</v>
      </c>
    </row>
    <row r="165" spans="1:25">
      <c r="A165" s="47">
        <v>13.42</v>
      </c>
      <c r="B165" s="47">
        <v>2.37</v>
      </c>
      <c r="C165" s="47">
        <v>2.21</v>
      </c>
      <c r="D165" s="47">
        <v>2.44</v>
      </c>
      <c r="E165" s="47">
        <v>2.69</v>
      </c>
      <c r="F165" s="47">
        <v>2.4500000000000002</v>
      </c>
      <c r="G165" s="47">
        <v>1.21</v>
      </c>
      <c r="H165" s="47">
        <v>2.2200000000000002</v>
      </c>
      <c r="I165" s="47">
        <v>2.23</v>
      </c>
      <c r="J165" s="47">
        <v>1.92</v>
      </c>
      <c r="K165" s="47">
        <v>2.4</v>
      </c>
      <c r="L165" s="47">
        <v>2.39</v>
      </c>
      <c r="M165" s="47">
        <v>2.41</v>
      </c>
      <c r="N165" s="47">
        <v>3.03</v>
      </c>
      <c r="O165" s="47">
        <v>2.57</v>
      </c>
      <c r="P165" s="47">
        <v>2.2799999999999998</v>
      </c>
      <c r="Q165" s="47">
        <v>1.89</v>
      </c>
      <c r="R165" s="47">
        <v>3.22</v>
      </c>
      <c r="S165" s="47">
        <v>2.23</v>
      </c>
      <c r="T165" s="47">
        <v>2.17</v>
      </c>
      <c r="U165" s="47">
        <v>2.5499999999999998</v>
      </c>
      <c r="V165" s="13">
        <f t="shared" si="8"/>
        <v>2.214</v>
      </c>
      <c r="W165">
        <f t="shared" si="9"/>
        <v>2.4739999999999998</v>
      </c>
      <c r="X165">
        <f t="shared" si="10"/>
        <v>0.12854052538661365</v>
      </c>
      <c r="Y165">
        <f t="shared" si="11"/>
        <v>0.12571749635149798</v>
      </c>
    </row>
    <row r="166" spans="1:25">
      <c r="A166" s="47">
        <v>13.5</v>
      </c>
      <c r="B166" s="47">
        <v>2.37</v>
      </c>
      <c r="C166" s="47">
        <v>2.21</v>
      </c>
      <c r="D166" s="47">
        <v>2.44</v>
      </c>
      <c r="E166" s="47">
        <v>2.69</v>
      </c>
      <c r="F166" s="47">
        <v>2.4500000000000002</v>
      </c>
      <c r="G166" s="47">
        <v>1.21</v>
      </c>
      <c r="H166" s="47">
        <v>2.2200000000000002</v>
      </c>
      <c r="I166" s="47">
        <v>2.23</v>
      </c>
      <c r="J166" s="47">
        <v>1.99</v>
      </c>
      <c r="K166" s="47">
        <v>2.4</v>
      </c>
      <c r="L166" s="47">
        <v>2.39</v>
      </c>
      <c r="M166" s="47">
        <v>2.41</v>
      </c>
      <c r="N166" s="47">
        <v>3.03</v>
      </c>
      <c r="O166" s="47">
        <v>2.57</v>
      </c>
      <c r="P166" s="47">
        <v>2.33</v>
      </c>
      <c r="Q166" s="47">
        <v>1.95</v>
      </c>
      <c r="R166" s="47">
        <v>3.22</v>
      </c>
      <c r="S166" s="47">
        <v>2.23</v>
      </c>
      <c r="T166" s="47">
        <v>2.17</v>
      </c>
      <c r="U166" s="47">
        <v>2.5499999999999998</v>
      </c>
      <c r="V166" s="13">
        <f t="shared" si="8"/>
        <v>2.2209999999999996</v>
      </c>
      <c r="W166">
        <f t="shared" si="9"/>
        <v>2.4849999999999999</v>
      </c>
      <c r="X166">
        <f t="shared" si="10"/>
        <v>0.12694224408499133</v>
      </c>
      <c r="Y166">
        <f t="shared" si="11"/>
        <v>0.12192210628101909</v>
      </c>
    </row>
    <row r="167" spans="1:25">
      <c r="A167" s="47">
        <v>13.58</v>
      </c>
      <c r="B167" s="47">
        <v>2.37</v>
      </c>
      <c r="C167" s="47">
        <v>2.21</v>
      </c>
      <c r="D167" s="47">
        <v>2.44</v>
      </c>
      <c r="E167" s="47">
        <v>2.83</v>
      </c>
      <c r="F167" s="47">
        <v>2.4500000000000002</v>
      </c>
      <c r="G167" s="47">
        <v>1.21</v>
      </c>
      <c r="H167" s="47">
        <v>2.2200000000000002</v>
      </c>
      <c r="I167" s="47">
        <v>2.23</v>
      </c>
      <c r="J167" s="47">
        <v>2.09</v>
      </c>
      <c r="K167" s="47">
        <v>2.41</v>
      </c>
      <c r="L167" s="47">
        <v>2.57</v>
      </c>
      <c r="M167" s="47">
        <v>2.41</v>
      </c>
      <c r="N167" s="47">
        <v>3.16</v>
      </c>
      <c r="O167" s="47">
        <v>2.57</v>
      </c>
      <c r="P167" s="47">
        <v>2.39</v>
      </c>
      <c r="Q167" s="47">
        <v>2.06</v>
      </c>
      <c r="R167" s="47">
        <v>3.33</v>
      </c>
      <c r="S167" s="47">
        <v>2.23</v>
      </c>
      <c r="T167" s="47">
        <v>2.17</v>
      </c>
      <c r="U167" s="47">
        <v>2.5499999999999998</v>
      </c>
      <c r="V167" s="13">
        <f t="shared" si="8"/>
        <v>2.246</v>
      </c>
      <c r="W167">
        <f t="shared" si="9"/>
        <v>2.544</v>
      </c>
      <c r="X167">
        <f t="shared" si="10"/>
        <v>0.13175903932726768</v>
      </c>
      <c r="Y167">
        <f t="shared" si="11"/>
        <v>0.12965938282883963</v>
      </c>
    </row>
    <row r="168" spans="1:25">
      <c r="A168" s="47">
        <v>13.67</v>
      </c>
      <c r="B168" s="47">
        <v>2.37</v>
      </c>
      <c r="C168" s="47">
        <v>2.21</v>
      </c>
      <c r="D168" s="47">
        <v>2.44</v>
      </c>
      <c r="E168" s="47">
        <v>2.83</v>
      </c>
      <c r="F168" s="47">
        <v>2.4500000000000002</v>
      </c>
      <c r="G168" s="47">
        <v>1.21</v>
      </c>
      <c r="H168" s="47">
        <v>2.2200000000000002</v>
      </c>
      <c r="I168" s="47">
        <v>2.23</v>
      </c>
      <c r="J168" s="47">
        <v>2.09</v>
      </c>
      <c r="K168" s="47">
        <v>2.41</v>
      </c>
      <c r="L168" s="47">
        <v>2.57</v>
      </c>
      <c r="M168" s="47">
        <v>2.41</v>
      </c>
      <c r="N168" s="47">
        <v>3.3</v>
      </c>
      <c r="O168" s="47">
        <v>2.57</v>
      </c>
      <c r="P168" s="47">
        <v>2.39</v>
      </c>
      <c r="Q168" s="47">
        <v>2.06</v>
      </c>
      <c r="R168" s="47">
        <v>3.34</v>
      </c>
      <c r="S168" s="47">
        <v>2.23</v>
      </c>
      <c r="T168" s="47">
        <v>2.17</v>
      </c>
      <c r="U168" s="47">
        <v>2.5499999999999998</v>
      </c>
      <c r="V168" s="13">
        <f t="shared" si="8"/>
        <v>2.246</v>
      </c>
      <c r="W168">
        <f t="shared" si="9"/>
        <v>2.5590000000000002</v>
      </c>
      <c r="X168">
        <f t="shared" si="10"/>
        <v>0.13175903932726768</v>
      </c>
      <c r="Y168">
        <f t="shared" si="11"/>
        <v>0.1381902874863335</v>
      </c>
    </row>
    <row r="169" spans="1:25">
      <c r="A169" s="47">
        <v>13.75</v>
      </c>
      <c r="B169" s="47">
        <v>2.37</v>
      </c>
      <c r="C169" s="47">
        <v>2.21</v>
      </c>
      <c r="D169" s="47">
        <v>2.44</v>
      </c>
      <c r="E169" s="47">
        <v>2.83</v>
      </c>
      <c r="F169" s="47">
        <v>2.46</v>
      </c>
      <c r="G169" s="47">
        <v>1.21</v>
      </c>
      <c r="H169" s="47">
        <v>2.2200000000000002</v>
      </c>
      <c r="I169" s="47">
        <v>2.23</v>
      </c>
      <c r="J169" s="47">
        <v>2.09</v>
      </c>
      <c r="K169" s="47">
        <v>2.41</v>
      </c>
      <c r="L169" s="47">
        <v>2.57</v>
      </c>
      <c r="M169" s="47">
        <v>2.41</v>
      </c>
      <c r="N169" s="47">
        <v>3.31</v>
      </c>
      <c r="O169" s="47">
        <v>2.57</v>
      </c>
      <c r="P169" s="47">
        <v>2.39</v>
      </c>
      <c r="Q169" s="47">
        <v>2.06</v>
      </c>
      <c r="R169" s="47">
        <v>3.34</v>
      </c>
      <c r="S169" s="47">
        <v>2.23</v>
      </c>
      <c r="T169" s="47">
        <v>2.17</v>
      </c>
      <c r="U169" s="47">
        <v>2.5499999999999998</v>
      </c>
      <c r="V169" s="13">
        <f t="shared" si="8"/>
        <v>2.2469999999999999</v>
      </c>
      <c r="W169">
        <f t="shared" si="9"/>
        <v>2.5600000000000005</v>
      </c>
      <c r="X169">
        <f t="shared" si="10"/>
        <v>0.13193474818173528</v>
      </c>
      <c r="Y169">
        <f t="shared" si="11"/>
        <v>0.13878840809744167</v>
      </c>
    </row>
    <row r="170" spans="1:25">
      <c r="A170" s="47">
        <v>13.83</v>
      </c>
      <c r="B170" s="47">
        <v>2.37</v>
      </c>
      <c r="C170" s="47">
        <v>2.21</v>
      </c>
      <c r="D170" s="47">
        <v>2.44</v>
      </c>
      <c r="E170" s="47">
        <v>2.83</v>
      </c>
      <c r="F170" s="47">
        <v>2.46</v>
      </c>
      <c r="G170" s="47">
        <v>1.21</v>
      </c>
      <c r="H170" s="47">
        <v>2.2200000000000002</v>
      </c>
      <c r="I170" s="47">
        <v>2.23</v>
      </c>
      <c r="J170" s="47">
        <v>2.09</v>
      </c>
      <c r="K170" s="47">
        <v>2.41</v>
      </c>
      <c r="L170" s="47">
        <v>2.57</v>
      </c>
      <c r="M170" s="47">
        <v>2.41</v>
      </c>
      <c r="N170" s="47">
        <v>3.31</v>
      </c>
      <c r="O170" s="47">
        <v>2.57</v>
      </c>
      <c r="P170" s="47">
        <v>2.39</v>
      </c>
      <c r="Q170" s="47">
        <v>2.06</v>
      </c>
      <c r="R170" s="47">
        <v>3.34</v>
      </c>
      <c r="S170" s="47">
        <v>2.23</v>
      </c>
      <c r="T170" s="47">
        <v>2.17</v>
      </c>
      <c r="U170" s="47">
        <v>2.5499999999999998</v>
      </c>
      <c r="V170" s="13">
        <f t="shared" si="8"/>
        <v>2.2469999999999999</v>
      </c>
      <c r="W170">
        <f t="shared" si="9"/>
        <v>2.5600000000000005</v>
      </c>
      <c r="X170">
        <f t="shared" si="10"/>
        <v>0.13193474818173528</v>
      </c>
      <c r="Y170">
        <f t="shared" si="11"/>
        <v>0.13878840809744167</v>
      </c>
    </row>
    <row r="171" spans="1:25">
      <c r="A171" s="47">
        <v>13.92</v>
      </c>
      <c r="B171" s="47">
        <v>2.37</v>
      </c>
      <c r="C171" s="47">
        <v>2.27</v>
      </c>
      <c r="D171" s="47">
        <v>2.44</v>
      </c>
      <c r="E171" s="47">
        <v>2.87</v>
      </c>
      <c r="F171" s="47">
        <v>2.46</v>
      </c>
      <c r="G171" s="47">
        <v>1.21</v>
      </c>
      <c r="H171" s="47">
        <v>2.2200000000000002</v>
      </c>
      <c r="I171" s="47">
        <v>2.23</v>
      </c>
      <c r="J171" s="47">
        <v>2.09</v>
      </c>
      <c r="K171" s="47">
        <v>2.41</v>
      </c>
      <c r="L171" s="47">
        <v>2.57</v>
      </c>
      <c r="M171" s="47">
        <v>2.41</v>
      </c>
      <c r="N171" s="47">
        <v>3.31</v>
      </c>
      <c r="O171" s="47">
        <v>2.57</v>
      </c>
      <c r="P171" s="47">
        <v>2.39</v>
      </c>
      <c r="Q171" s="47">
        <v>2.0699999999999998</v>
      </c>
      <c r="R171" s="47">
        <v>3.37</v>
      </c>
      <c r="S171" s="47">
        <v>2.23</v>
      </c>
      <c r="T171" s="47">
        <v>2.1800000000000002</v>
      </c>
      <c r="U171" s="47">
        <v>2.5499999999999998</v>
      </c>
      <c r="V171" s="13">
        <f t="shared" si="8"/>
        <v>2.2570000000000001</v>
      </c>
      <c r="W171">
        <f t="shared" si="9"/>
        <v>2.5650000000000004</v>
      </c>
      <c r="X171">
        <f t="shared" si="10"/>
        <v>0.13387431917038251</v>
      </c>
      <c r="Y171">
        <f t="shared" si="11"/>
        <v>0.13997817290166689</v>
      </c>
    </row>
    <row r="172" spans="1:25">
      <c r="A172" s="47">
        <v>14</v>
      </c>
      <c r="B172" s="47">
        <v>2.37</v>
      </c>
      <c r="C172" s="47">
        <v>2.3199999999999998</v>
      </c>
      <c r="D172" s="47">
        <v>2.44</v>
      </c>
      <c r="E172" s="47">
        <v>2.87</v>
      </c>
      <c r="F172" s="47">
        <v>2.46</v>
      </c>
      <c r="G172" s="47">
        <v>1.21</v>
      </c>
      <c r="H172" s="47">
        <v>2.2200000000000002</v>
      </c>
      <c r="I172" s="47">
        <v>2.23</v>
      </c>
      <c r="J172" s="47">
        <v>2.09</v>
      </c>
      <c r="K172" s="47">
        <v>2.4300000000000002</v>
      </c>
      <c r="L172" s="47">
        <v>2.57</v>
      </c>
      <c r="M172" s="47">
        <v>2.41</v>
      </c>
      <c r="N172" s="47">
        <v>3.31</v>
      </c>
      <c r="O172" s="47">
        <v>2.57</v>
      </c>
      <c r="P172" s="47">
        <v>2.4300000000000002</v>
      </c>
      <c r="Q172" s="47">
        <v>2.0699999999999998</v>
      </c>
      <c r="R172" s="47">
        <v>3.41</v>
      </c>
      <c r="S172" s="47">
        <v>2.23</v>
      </c>
      <c r="T172" s="47">
        <v>2.1800000000000002</v>
      </c>
      <c r="U172" s="47">
        <v>2.5499999999999998</v>
      </c>
      <c r="V172" s="13">
        <f t="shared" si="8"/>
        <v>2.2640000000000002</v>
      </c>
      <c r="W172">
        <f t="shared" si="9"/>
        <v>2.5730000000000004</v>
      </c>
      <c r="X172">
        <f t="shared" si="10"/>
        <v>0.13428162776625668</v>
      </c>
      <c r="Y172">
        <f t="shared" si="11"/>
        <v>0.1420645393239755</v>
      </c>
    </row>
    <row r="173" spans="1:25">
      <c r="A173" s="47">
        <v>14.08</v>
      </c>
      <c r="B173" s="47">
        <v>2.37</v>
      </c>
      <c r="C173" s="47">
        <v>2.39</v>
      </c>
      <c r="D173" s="47">
        <v>2.44</v>
      </c>
      <c r="E173" s="47">
        <v>2.87</v>
      </c>
      <c r="F173" s="47">
        <v>2.46</v>
      </c>
      <c r="G173" s="47">
        <v>1.21</v>
      </c>
      <c r="H173" s="47">
        <v>2.39</v>
      </c>
      <c r="I173" s="47">
        <v>2.23</v>
      </c>
      <c r="J173" s="47">
        <v>2.09</v>
      </c>
      <c r="K173" s="47">
        <v>2.4300000000000002</v>
      </c>
      <c r="L173" s="47">
        <v>2.57</v>
      </c>
      <c r="M173" s="47">
        <v>2.41</v>
      </c>
      <c r="N173" s="47">
        <v>3.31</v>
      </c>
      <c r="O173" s="47">
        <v>2.57</v>
      </c>
      <c r="P173" s="47">
        <v>2.52</v>
      </c>
      <c r="Q173" s="47">
        <v>2.0699999999999998</v>
      </c>
      <c r="R173" s="47">
        <v>3.41</v>
      </c>
      <c r="S173" s="47">
        <v>2.23</v>
      </c>
      <c r="T173" s="47">
        <v>2.1800000000000002</v>
      </c>
      <c r="U173" s="47">
        <v>2.5499999999999998</v>
      </c>
      <c r="V173" s="13">
        <f t="shared" si="8"/>
        <v>2.2880000000000003</v>
      </c>
      <c r="W173">
        <f t="shared" si="9"/>
        <v>2.5819999999999999</v>
      </c>
      <c r="X173">
        <f t="shared" si="10"/>
        <v>0.13514436725220863</v>
      </c>
      <c r="Y173">
        <f t="shared" si="11"/>
        <v>0.14134119474991488</v>
      </c>
    </row>
    <row r="174" spans="1:25">
      <c r="A174" s="47">
        <v>14.17</v>
      </c>
      <c r="B174" s="47">
        <v>2.37</v>
      </c>
      <c r="C174" s="47">
        <v>2.39</v>
      </c>
      <c r="D174" s="47">
        <v>2.44</v>
      </c>
      <c r="E174" s="47">
        <v>2.88</v>
      </c>
      <c r="F174" s="47">
        <v>2.46</v>
      </c>
      <c r="G174" s="47">
        <v>1.21</v>
      </c>
      <c r="H174" s="47">
        <v>2.39</v>
      </c>
      <c r="I174" s="47">
        <v>2.23</v>
      </c>
      <c r="J174" s="47">
        <v>2.09</v>
      </c>
      <c r="K174" s="47">
        <v>2.4300000000000002</v>
      </c>
      <c r="L174" s="47">
        <v>2.57</v>
      </c>
      <c r="M174" s="47">
        <v>2.41</v>
      </c>
      <c r="N174" s="47">
        <v>3.31</v>
      </c>
      <c r="O174" s="47">
        <v>2.57</v>
      </c>
      <c r="P174" s="47">
        <v>2.52</v>
      </c>
      <c r="Q174" s="47">
        <v>2.0699999999999998</v>
      </c>
      <c r="R174" s="47">
        <v>3.45</v>
      </c>
      <c r="S174" s="47">
        <v>2.23</v>
      </c>
      <c r="T174" s="47">
        <v>2.1800000000000002</v>
      </c>
      <c r="U174" s="47">
        <v>2.5499999999999998</v>
      </c>
      <c r="V174" s="13">
        <f t="shared" si="8"/>
        <v>2.2890000000000001</v>
      </c>
      <c r="W174">
        <f t="shared" si="9"/>
        <v>2.5860000000000003</v>
      </c>
      <c r="X174">
        <f t="shared" si="10"/>
        <v>0.13562571044360774</v>
      </c>
      <c r="Y174">
        <f t="shared" si="11"/>
        <v>0.14397684999100835</v>
      </c>
    </row>
    <row r="175" spans="1:25">
      <c r="A175" s="47">
        <v>14.25</v>
      </c>
      <c r="B175" s="47">
        <v>2.37</v>
      </c>
      <c r="C175" s="47">
        <v>2.39</v>
      </c>
      <c r="D175" s="47">
        <v>2.5499999999999998</v>
      </c>
      <c r="E175" s="47">
        <v>2.88</v>
      </c>
      <c r="F175" s="47">
        <v>2.46</v>
      </c>
      <c r="G175" s="47">
        <v>1.21</v>
      </c>
      <c r="H175" s="47">
        <v>2.39</v>
      </c>
      <c r="I175" s="47">
        <v>2.23</v>
      </c>
      <c r="J175" s="47">
        <v>2.09</v>
      </c>
      <c r="K175" s="47">
        <v>2.4300000000000002</v>
      </c>
      <c r="L175" s="47">
        <v>2.57</v>
      </c>
      <c r="M175" s="47">
        <v>2.5</v>
      </c>
      <c r="N175" s="47">
        <v>3.31</v>
      </c>
      <c r="O175" s="47">
        <v>2.61</v>
      </c>
      <c r="P175" s="47">
        <v>2.52</v>
      </c>
      <c r="Q175" s="47">
        <v>2.09</v>
      </c>
      <c r="R175" s="47">
        <v>3.45</v>
      </c>
      <c r="S175" s="47">
        <v>2.23</v>
      </c>
      <c r="T175" s="47">
        <v>2.1800000000000002</v>
      </c>
      <c r="U175" s="47">
        <v>2.5499999999999998</v>
      </c>
      <c r="V175" s="13">
        <f t="shared" si="8"/>
        <v>2.2999999999999998</v>
      </c>
      <c r="W175">
        <f t="shared" si="9"/>
        <v>2.601</v>
      </c>
      <c r="X175">
        <f t="shared" si="10"/>
        <v>0.1374206841943541</v>
      </c>
      <c r="Y175">
        <f t="shared" si="11"/>
        <v>0.14220056258679151</v>
      </c>
    </row>
    <row r="176" spans="1:25">
      <c r="A176" s="47">
        <v>14.33</v>
      </c>
      <c r="B176" s="47">
        <v>2.37</v>
      </c>
      <c r="C176" s="47">
        <v>2.39</v>
      </c>
      <c r="D176" s="47">
        <v>2.5499999999999998</v>
      </c>
      <c r="E176" s="47">
        <v>2.88</v>
      </c>
      <c r="F176" s="47">
        <v>2.46</v>
      </c>
      <c r="G176" s="47">
        <v>1.21</v>
      </c>
      <c r="H176" s="47">
        <v>2.39</v>
      </c>
      <c r="I176" s="47">
        <v>2.23</v>
      </c>
      <c r="J176" s="47">
        <v>2.09</v>
      </c>
      <c r="K176" s="47">
        <v>2.44</v>
      </c>
      <c r="L176" s="47">
        <v>2.57</v>
      </c>
      <c r="M176" s="47">
        <v>2.57</v>
      </c>
      <c r="N176" s="47">
        <v>3.31</v>
      </c>
      <c r="O176" s="47">
        <v>2.73</v>
      </c>
      <c r="P176" s="47">
        <v>2.52</v>
      </c>
      <c r="Q176" s="47">
        <v>2.09</v>
      </c>
      <c r="R176" s="47">
        <v>3.46</v>
      </c>
      <c r="S176" s="47">
        <v>2.23</v>
      </c>
      <c r="T176" s="47">
        <v>2.1800000000000002</v>
      </c>
      <c r="U176" s="47">
        <v>2.5499999999999998</v>
      </c>
      <c r="V176" s="13">
        <f t="shared" si="8"/>
        <v>2.3010000000000002</v>
      </c>
      <c r="W176">
        <f t="shared" si="9"/>
        <v>2.621</v>
      </c>
      <c r="X176">
        <f t="shared" si="10"/>
        <v>0.1375293907982332</v>
      </c>
      <c r="Y176">
        <f t="shared" si="11"/>
        <v>0.14299533791934135</v>
      </c>
    </row>
    <row r="177" spans="1:25">
      <c r="A177" s="47">
        <v>14.42</v>
      </c>
      <c r="B177" s="47">
        <v>2.37</v>
      </c>
      <c r="C177" s="47">
        <v>2.39</v>
      </c>
      <c r="D177" s="47">
        <v>2.5499999999999998</v>
      </c>
      <c r="E177" s="47">
        <v>2.88</v>
      </c>
      <c r="F177" s="47">
        <v>2.46</v>
      </c>
      <c r="G177" s="47">
        <v>1.21</v>
      </c>
      <c r="H177" s="47">
        <v>2.39</v>
      </c>
      <c r="I177" s="47">
        <v>2.23</v>
      </c>
      <c r="J177" s="47">
        <v>2.09</v>
      </c>
      <c r="K177" s="47">
        <v>2.44</v>
      </c>
      <c r="L177" s="47">
        <v>2.57</v>
      </c>
      <c r="M177" s="47">
        <v>2.57</v>
      </c>
      <c r="N177" s="47">
        <v>3.31</v>
      </c>
      <c r="O177" s="47">
        <v>2.73</v>
      </c>
      <c r="P177" s="47">
        <v>2.52</v>
      </c>
      <c r="Q177" s="47">
        <v>2.09</v>
      </c>
      <c r="R177" s="47">
        <v>3.46</v>
      </c>
      <c r="S177" s="47">
        <v>2.23</v>
      </c>
      <c r="T177" s="47">
        <v>2.1800000000000002</v>
      </c>
      <c r="U177" s="47">
        <v>2.5499999999999998</v>
      </c>
      <c r="V177" s="13">
        <f t="shared" si="8"/>
        <v>2.3010000000000002</v>
      </c>
      <c r="W177">
        <f t="shared" si="9"/>
        <v>2.621</v>
      </c>
      <c r="X177">
        <f t="shared" si="10"/>
        <v>0.1375293907982332</v>
      </c>
      <c r="Y177">
        <f t="shared" si="11"/>
        <v>0.14299533791934135</v>
      </c>
    </row>
    <row r="178" spans="1:25">
      <c r="A178" s="47">
        <v>14.5</v>
      </c>
      <c r="B178" s="47">
        <v>2.37</v>
      </c>
      <c r="C178" s="47">
        <v>2.39</v>
      </c>
      <c r="D178" s="47">
        <v>2.5499999999999998</v>
      </c>
      <c r="E178" s="47">
        <v>2.88</v>
      </c>
      <c r="F178" s="47">
        <v>2.46</v>
      </c>
      <c r="G178" s="47">
        <v>1.21</v>
      </c>
      <c r="H178" s="47">
        <v>2.39</v>
      </c>
      <c r="I178" s="47">
        <v>2.23</v>
      </c>
      <c r="J178" s="47">
        <v>2.09</v>
      </c>
      <c r="K178" s="47">
        <v>2.44</v>
      </c>
      <c r="L178" s="47">
        <v>2.74</v>
      </c>
      <c r="M178" s="47">
        <v>2.57</v>
      </c>
      <c r="N178" s="47">
        <v>3.34</v>
      </c>
      <c r="O178" s="47">
        <v>2.73</v>
      </c>
      <c r="P178" s="47">
        <v>2.52</v>
      </c>
      <c r="Q178" s="47">
        <v>2.09</v>
      </c>
      <c r="R178" s="47">
        <v>3.46</v>
      </c>
      <c r="S178" s="47">
        <v>2.23</v>
      </c>
      <c r="T178" s="47">
        <v>2.1800000000000002</v>
      </c>
      <c r="U178" s="47">
        <v>2.5499999999999998</v>
      </c>
      <c r="V178" s="13">
        <f t="shared" si="8"/>
        <v>2.3010000000000002</v>
      </c>
      <c r="W178">
        <f t="shared" si="9"/>
        <v>2.641</v>
      </c>
      <c r="X178">
        <f t="shared" si="10"/>
        <v>0.1375293907982332</v>
      </c>
      <c r="Y178">
        <f t="shared" si="11"/>
        <v>0.14491721774861677</v>
      </c>
    </row>
    <row r="179" spans="1:25">
      <c r="A179" s="47">
        <v>14.58</v>
      </c>
      <c r="B179" s="47">
        <v>2.37</v>
      </c>
      <c r="C179" s="47">
        <v>2.39</v>
      </c>
      <c r="D179" s="47">
        <v>2.5499999999999998</v>
      </c>
      <c r="E179" s="47">
        <v>2.88</v>
      </c>
      <c r="F179" s="47">
        <v>2.46</v>
      </c>
      <c r="G179" s="47">
        <v>1.21</v>
      </c>
      <c r="H179" s="47">
        <v>2.39</v>
      </c>
      <c r="I179" s="47">
        <v>2.23</v>
      </c>
      <c r="J179" s="47">
        <v>2.09</v>
      </c>
      <c r="K179" s="47">
        <v>2.44</v>
      </c>
      <c r="L179" s="47">
        <v>2.74</v>
      </c>
      <c r="M179" s="47">
        <v>2.58</v>
      </c>
      <c r="N179" s="47">
        <v>3.34</v>
      </c>
      <c r="O179" s="47">
        <v>2.73</v>
      </c>
      <c r="P179" s="47">
        <v>2.52</v>
      </c>
      <c r="Q179" s="47">
        <v>2.09</v>
      </c>
      <c r="R179" s="47">
        <v>3.46</v>
      </c>
      <c r="S179" s="47">
        <v>2.23</v>
      </c>
      <c r="T179" s="47">
        <v>2.1800000000000002</v>
      </c>
      <c r="U179" s="47">
        <v>2.5499999999999998</v>
      </c>
      <c r="V179" s="13">
        <f t="shared" si="8"/>
        <v>2.3010000000000002</v>
      </c>
      <c r="W179">
        <f t="shared" si="9"/>
        <v>2.6420000000000003</v>
      </c>
      <c r="X179">
        <f t="shared" si="10"/>
        <v>0.1375293907982332</v>
      </c>
      <c r="Y179">
        <f t="shared" si="11"/>
        <v>0.14486622181247813</v>
      </c>
    </row>
    <row r="180" spans="1:25">
      <c r="A180" s="47">
        <v>14.67</v>
      </c>
      <c r="B180" s="47">
        <v>2.37</v>
      </c>
      <c r="C180" s="47">
        <v>2.39</v>
      </c>
      <c r="D180" s="47">
        <v>2.64</v>
      </c>
      <c r="E180" s="47">
        <v>2.88</v>
      </c>
      <c r="F180" s="47">
        <v>2.46</v>
      </c>
      <c r="G180" s="47">
        <v>1.21</v>
      </c>
      <c r="H180" s="47">
        <v>2.5099999999999998</v>
      </c>
      <c r="I180" s="47">
        <v>2.23</v>
      </c>
      <c r="J180" s="47">
        <v>2.09</v>
      </c>
      <c r="K180" s="47">
        <v>2.44</v>
      </c>
      <c r="L180" s="47">
        <v>2.74</v>
      </c>
      <c r="M180" s="47">
        <v>2.58</v>
      </c>
      <c r="N180" s="47">
        <v>3.34</v>
      </c>
      <c r="O180" s="47">
        <v>2.73</v>
      </c>
      <c r="P180" s="47">
        <v>2.52</v>
      </c>
      <c r="Q180" s="47">
        <v>2.09</v>
      </c>
      <c r="R180" s="47">
        <v>3.46</v>
      </c>
      <c r="S180" s="47">
        <v>2.23</v>
      </c>
      <c r="T180" s="47">
        <v>2.1800000000000002</v>
      </c>
      <c r="U180" s="47">
        <v>2.5499999999999998</v>
      </c>
      <c r="V180" s="13">
        <f t="shared" si="8"/>
        <v>2.3220000000000001</v>
      </c>
      <c r="W180">
        <f t="shared" si="9"/>
        <v>2.6420000000000003</v>
      </c>
      <c r="X180">
        <f t="shared" si="10"/>
        <v>0.14089239392765857</v>
      </c>
      <c r="Y180">
        <f t="shared" si="11"/>
        <v>0.14486622181247813</v>
      </c>
    </row>
    <row r="181" spans="1:25">
      <c r="A181" s="47">
        <v>14.75</v>
      </c>
      <c r="B181" s="47">
        <v>2.38</v>
      </c>
      <c r="C181" s="47">
        <v>2.46</v>
      </c>
      <c r="D181" s="47">
        <v>2.64</v>
      </c>
      <c r="E181" s="47">
        <v>2.88</v>
      </c>
      <c r="F181" s="47">
        <v>2.46</v>
      </c>
      <c r="G181" s="47">
        <v>1.21</v>
      </c>
      <c r="H181" s="47">
        <v>2.5499999999999998</v>
      </c>
      <c r="I181" s="47">
        <v>2.23</v>
      </c>
      <c r="J181" s="47">
        <v>2.09</v>
      </c>
      <c r="K181" s="47">
        <v>2.44</v>
      </c>
      <c r="L181" s="47">
        <v>2.74</v>
      </c>
      <c r="M181" s="47">
        <v>2.58</v>
      </c>
      <c r="N181" s="47">
        <v>3.34</v>
      </c>
      <c r="O181" s="47">
        <v>2.73</v>
      </c>
      <c r="P181" s="47">
        <v>2.52</v>
      </c>
      <c r="Q181" s="47">
        <v>2.09</v>
      </c>
      <c r="R181" s="47">
        <v>3.46</v>
      </c>
      <c r="S181" s="47">
        <v>2.25</v>
      </c>
      <c r="T181" s="47">
        <v>2.1800000000000002</v>
      </c>
      <c r="U181" s="47">
        <v>2.5499999999999998</v>
      </c>
      <c r="V181" s="13">
        <f t="shared" si="8"/>
        <v>2.3340000000000005</v>
      </c>
      <c r="W181">
        <f t="shared" si="9"/>
        <v>2.6440000000000001</v>
      </c>
      <c r="X181">
        <f t="shared" si="10"/>
        <v>0.14209699347824137</v>
      </c>
      <c r="Y181">
        <f t="shared" si="11"/>
        <v>0.1442467022538505</v>
      </c>
    </row>
    <row r="182" spans="1:25">
      <c r="A182" s="47">
        <v>14.83</v>
      </c>
      <c r="B182" s="47">
        <v>2.41</v>
      </c>
      <c r="C182" s="47">
        <v>2.52</v>
      </c>
      <c r="D182" s="47">
        <v>2.64</v>
      </c>
      <c r="E182" s="47">
        <v>2.88</v>
      </c>
      <c r="F182" s="47">
        <v>2.46</v>
      </c>
      <c r="G182" s="47">
        <v>1.21</v>
      </c>
      <c r="H182" s="47">
        <v>2.5499999999999998</v>
      </c>
      <c r="I182" s="47">
        <v>2.25</v>
      </c>
      <c r="J182" s="47">
        <v>2.09</v>
      </c>
      <c r="K182" s="47">
        <v>2.44</v>
      </c>
      <c r="L182" s="47">
        <v>2.78</v>
      </c>
      <c r="M182" s="47">
        <v>2.58</v>
      </c>
      <c r="N182" s="47">
        <v>3.34</v>
      </c>
      <c r="O182" s="47">
        <v>2.73</v>
      </c>
      <c r="P182" s="47">
        <v>2.5299999999999998</v>
      </c>
      <c r="Q182" s="47">
        <v>2.09</v>
      </c>
      <c r="R182" s="47">
        <v>3.64</v>
      </c>
      <c r="S182" s="47">
        <v>2.25</v>
      </c>
      <c r="T182" s="47">
        <v>2.1800000000000002</v>
      </c>
      <c r="U182" s="47">
        <v>2.5499999999999998</v>
      </c>
      <c r="V182" s="13">
        <f t="shared" si="8"/>
        <v>2.3450000000000002</v>
      </c>
      <c r="W182">
        <f t="shared" si="9"/>
        <v>2.6669999999999998</v>
      </c>
      <c r="X182">
        <f t="shared" si="10"/>
        <v>0.1427760484114888</v>
      </c>
      <c r="Y182">
        <f t="shared" si="11"/>
        <v>0.15636176003102567</v>
      </c>
    </row>
    <row r="183" spans="1:25">
      <c r="A183" s="47">
        <v>14.92</v>
      </c>
      <c r="B183" s="47">
        <v>2.41</v>
      </c>
      <c r="C183" s="47">
        <v>2.57</v>
      </c>
      <c r="D183" s="47">
        <v>2.65</v>
      </c>
      <c r="E183" s="47">
        <v>2.88</v>
      </c>
      <c r="F183" s="47">
        <v>2.46</v>
      </c>
      <c r="G183" s="47">
        <v>1.21</v>
      </c>
      <c r="H183" s="47">
        <v>2.5499999999999998</v>
      </c>
      <c r="I183" s="47">
        <v>2.36</v>
      </c>
      <c r="J183" s="47">
        <v>2.09</v>
      </c>
      <c r="K183" s="47">
        <v>2.44</v>
      </c>
      <c r="L183" s="47">
        <v>2.9</v>
      </c>
      <c r="M183" s="47">
        <v>2.58</v>
      </c>
      <c r="N183" s="47">
        <v>3.34</v>
      </c>
      <c r="O183" s="47">
        <v>2.73</v>
      </c>
      <c r="P183" s="47">
        <v>2.5299999999999998</v>
      </c>
      <c r="Q183" s="47">
        <v>2.09</v>
      </c>
      <c r="R183" s="47">
        <v>3.64</v>
      </c>
      <c r="S183" s="47">
        <v>2.25</v>
      </c>
      <c r="T183" s="47">
        <v>2.2000000000000002</v>
      </c>
      <c r="U183" s="47">
        <v>2.61</v>
      </c>
      <c r="V183" s="13">
        <f t="shared" si="8"/>
        <v>2.3620000000000005</v>
      </c>
      <c r="W183">
        <f t="shared" si="9"/>
        <v>2.6870000000000003</v>
      </c>
      <c r="X183">
        <f t="shared" si="10"/>
        <v>0.14333178293735044</v>
      </c>
      <c r="Y183">
        <f t="shared" si="11"/>
        <v>0.15664574328365546</v>
      </c>
    </row>
    <row r="184" spans="1:25">
      <c r="A184" s="47">
        <v>15</v>
      </c>
      <c r="B184" s="47">
        <v>2.41</v>
      </c>
      <c r="C184" s="47">
        <v>2.58</v>
      </c>
      <c r="D184" s="47">
        <v>2.65</v>
      </c>
      <c r="E184" s="47">
        <v>2.89</v>
      </c>
      <c r="F184" s="47">
        <v>2.46</v>
      </c>
      <c r="G184" s="47">
        <v>1.21</v>
      </c>
      <c r="H184" s="47">
        <v>2.5499999999999998</v>
      </c>
      <c r="I184" s="47">
        <v>2.5</v>
      </c>
      <c r="J184" s="47">
        <v>2.09</v>
      </c>
      <c r="K184" s="47">
        <v>2.44</v>
      </c>
      <c r="L184" s="47">
        <v>2.9</v>
      </c>
      <c r="M184" s="47">
        <v>2.58</v>
      </c>
      <c r="N184" s="47">
        <v>3.34</v>
      </c>
      <c r="O184" s="47">
        <v>2.73</v>
      </c>
      <c r="P184" s="47">
        <v>2.5299999999999998</v>
      </c>
      <c r="Q184" s="47">
        <v>2.09</v>
      </c>
      <c r="R184" s="47">
        <v>3.64</v>
      </c>
      <c r="S184" s="47">
        <v>2.25</v>
      </c>
      <c r="T184" s="47">
        <v>2.23</v>
      </c>
      <c r="U184" s="47">
        <v>2.61</v>
      </c>
      <c r="V184" s="13">
        <f t="shared" si="8"/>
        <v>2.3780000000000006</v>
      </c>
      <c r="W184">
        <f t="shared" si="9"/>
        <v>2.6900000000000004</v>
      </c>
      <c r="X184">
        <f t="shared" si="10"/>
        <v>0.14453603933506157</v>
      </c>
      <c r="Y184">
        <f t="shared" si="11"/>
        <v>0.15563490039904926</v>
      </c>
    </row>
    <row r="185" spans="1:25">
      <c r="A185" s="47">
        <v>15.08</v>
      </c>
      <c r="B185" s="47">
        <v>2.41</v>
      </c>
      <c r="C185" s="47">
        <v>2.64</v>
      </c>
      <c r="D185" s="47">
        <v>2.65</v>
      </c>
      <c r="E185" s="47">
        <v>2.89</v>
      </c>
      <c r="F185" s="47">
        <v>2.46</v>
      </c>
      <c r="G185" s="47">
        <v>1.21</v>
      </c>
      <c r="H185" s="47">
        <v>2.5499999999999998</v>
      </c>
      <c r="I185" s="47">
        <v>2.5099999999999998</v>
      </c>
      <c r="J185" s="47">
        <v>2.09</v>
      </c>
      <c r="K185" s="47">
        <v>2.44</v>
      </c>
      <c r="L185" s="47">
        <v>2.9</v>
      </c>
      <c r="M185" s="47">
        <v>2.58</v>
      </c>
      <c r="N185" s="47">
        <v>3.34</v>
      </c>
      <c r="O185" s="47">
        <v>2.73</v>
      </c>
      <c r="P185" s="47">
        <v>2.5299999999999998</v>
      </c>
      <c r="Q185" s="47">
        <v>2.09</v>
      </c>
      <c r="R185" s="47">
        <v>3.64</v>
      </c>
      <c r="S185" s="47">
        <v>2.25</v>
      </c>
      <c r="T185" s="47">
        <v>2.36</v>
      </c>
      <c r="U185" s="47">
        <v>2.61</v>
      </c>
      <c r="V185" s="13">
        <f t="shared" si="8"/>
        <v>2.3850000000000002</v>
      </c>
      <c r="W185">
        <f t="shared" si="9"/>
        <v>2.7030000000000003</v>
      </c>
      <c r="X185">
        <f t="shared" si="10"/>
        <v>0.14568039599677646</v>
      </c>
      <c r="Y185">
        <f t="shared" si="11"/>
        <v>0.15186287674521809</v>
      </c>
    </row>
    <row r="186" spans="1:25">
      <c r="A186" s="47">
        <v>15.17</v>
      </c>
      <c r="B186" s="47">
        <v>2.41</v>
      </c>
      <c r="C186" s="47">
        <v>2.65</v>
      </c>
      <c r="D186" s="47">
        <v>2.65</v>
      </c>
      <c r="E186" s="47">
        <v>2.89</v>
      </c>
      <c r="F186" s="47">
        <v>2.46</v>
      </c>
      <c r="G186" s="47">
        <v>1.23</v>
      </c>
      <c r="H186" s="47">
        <v>2.5499999999999998</v>
      </c>
      <c r="I186" s="47">
        <v>2.5099999999999998</v>
      </c>
      <c r="J186" s="47">
        <v>2.09</v>
      </c>
      <c r="K186" s="47">
        <v>2.44</v>
      </c>
      <c r="L186" s="47">
        <v>2.9</v>
      </c>
      <c r="M186" s="47">
        <v>2.58</v>
      </c>
      <c r="N186" s="47">
        <v>3.34</v>
      </c>
      <c r="O186" s="47">
        <v>2.74</v>
      </c>
      <c r="P186" s="47">
        <v>2.5299999999999998</v>
      </c>
      <c r="Q186" s="47">
        <v>2.09</v>
      </c>
      <c r="R186" s="47">
        <v>3.66</v>
      </c>
      <c r="S186" s="47">
        <v>2.25</v>
      </c>
      <c r="T186" s="47">
        <v>2.36</v>
      </c>
      <c r="U186" s="47">
        <v>2.61</v>
      </c>
      <c r="V186" s="13">
        <f t="shared" si="8"/>
        <v>2.3880000000000003</v>
      </c>
      <c r="W186">
        <f t="shared" si="9"/>
        <v>2.706</v>
      </c>
      <c r="X186">
        <f t="shared" si="10"/>
        <v>0.14408947837291092</v>
      </c>
      <c r="Y186">
        <f t="shared" si="11"/>
        <v>0.15326230238820479</v>
      </c>
    </row>
    <row r="187" spans="1:25">
      <c r="A187" s="47">
        <v>15.25</v>
      </c>
      <c r="B187" s="47">
        <v>2.41</v>
      </c>
      <c r="C187" s="47">
        <v>2.65</v>
      </c>
      <c r="D187" s="47">
        <v>2.65</v>
      </c>
      <c r="E187" s="47">
        <v>2.89</v>
      </c>
      <c r="F187" s="47">
        <v>2.46</v>
      </c>
      <c r="G187" s="47">
        <v>1.24</v>
      </c>
      <c r="H187" s="47">
        <v>2.5499999999999998</v>
      </c>
      <c r="I187" s="47">
        <v>2.5099999999999998</v>
      </c>
      <c r="J187" s="47">
        <v>2.09</v>
      </c>
      <c r="K187" s="47">
        <v>2.44</v>
      </c>
      <c r="L187" s="47">
        <v>2.91</v>
      </c>
      <c r="M187" s="47">
        <v>2.58</v>
      </c>
      <c r="N187" s="47">
        <v>3.34</v>
      </c>
      <c r="O187" s="47">
        <v>2.74</v>
      </c>
      <c r="P187" s="47">
        <v>2.5299999999999998</v>
      </c>
      <c r="Q187" s="47">
        <v>2.09</v>
      </c>
      <c r="R187" s="47">
        <v>3.66</v>
      </c>
      <c r="S187" s="47">
        <v>2.25</v>
      </c>
      <c r="T187" s="47">
        <v>2.37</v>
      </c>
      <c r="U187" s="47">
        <v>2.61</v>
      </c>
      <c r="V187" s="13">
        <f t="shared" si="8"/>
        <v>2.3890000000000002</v>
      </c>
      <c r="W187">
        <f t="shared" si="9"/>
        <v>2.7079999999999997</v>
      </c>
      <c r="X187">
        <f t="shared" si="10"/>
        <v>0.14319722219527983</v>
      </c>
      <c r="Y187">
        <f t="shared" si="11"/>
        <v>0.15315787062156913</v>
      </c>
    </row>
    <row r="188" spans="1:25">
      <c r="A188" s="47">
        <v>15.33</v>
      </c>
      <c r="B188" s="47">
        <v>2.41</v>
      </c>
      <c r="C188" s="47">
        <v>2.65</v>
      </c>
      <c r="D188" s="47">
        <v>2.65</v>
      </c>
      <c r="E188" s="47">
        <v>2.89</v>
      </c>
      <c r="F188" s="47">
        <v>2.46</v>
      </c>
      <c r="G188" s="47">
        <v>1.29</v>
      </c>
      <c r="H188" s="47">
        <v>2.5499999999999998</v>
      </c>
      <c r="I188" s="47">
        <v>2.52</v>
      </c>
      <c r="J188" s="47">
        <v>2.09</v>
      </c>
      <c r="K188" s="47">
        <v>2.44</v>
      </c>
      <c r="L188" s="47">
        <v>2.91</v>
      </c>
      <c r="M188" s="47">
        <v>2.58</v>
      </c>
      <c r="N188" s="47">
        <v>3.34</v>
      </c>
      <c r="O188" s="47">
        <v>2.74</v>
      </c>
      <c r="P188" s="47">
        <v>2.5299999999999998</v>
      </c>
      <c r="Q188" s="47">
        <v>2.09</v>
      </c>
      <c r="R188" s="47">
        <v>3.73</v>
      </c>
      <c r="S188" s="47">
        <v>2.25</v>
      </c>
      <c r="T188" s="47">
        <v>2.37</v>
      </c>
      <c r="U188" s="47">
        <v>2.61</v>
      </c>
      <c r="V188" s="13">
        <f t="shared" si="8"/>
        <v>2.3950000000000005</v>
      </c>
      <c r="W188">
        <f t="shared" si="9"/>
        <v>2.7149999999999999</v>
      </c>
      <c r="X188">
        <f t="shared" si="10"/>
        <v>0.13885444017227264</v>
      </c>
      <c r="Y188">
        <f t="shared" si="11"/>
        <v>0.15807347096278448</v>
      </c>
    </row>
    <row r="189" spans="1:25">
      <c r="A189" s="47">
        <v>15.42</v>
      </c>
      <c r="B189" s="47">
        <v>2.41</v>
      </c>
      <c r="C189" s="47">
        <v>2.65</v>
      </c>
      <c r="D189" s="47">
        <v>2.65</v>
      </c>
      <c r="E189" s="47">
        <v>2.89</v>
      </c>
      <c r="F189" s="47">
        <v>2.46</v>
      </c>
      <c r="G189" s="47">
        <v>1.29</v>
      </c>
      <c r="H189" s="47">
        <v>2.63</v>
      </c>
      <c r="I189" s="47">
        <v>2.52</v>
      </c>
      <c r="J189" s="47">
        <v>2.09</v>
      </c>
      <c r="K189" s="47">
        <v>2.44</v>
      </c>
      <c r="L189" s="47">
        <v>2.91</v>
      </c>
      <c r="M189" s="47">
        <v>2.58</v>
      </c>
      <c r="N189" s="47">
        <v>3.34</v>
      </c>
      <c r="O189" s="47">
        <v>2.74</v>
      </c>
      <c r="P189" s="47">
        <v>2.5299999999999998</v>
      </c>
      <c r="Q189" s="47">
        <v>2.09</v>
      </c>
      <c r="R189" s="47">
        <v>3.73</v>
      </c>
      <c r="S189" s="47">
        <v>2.25</v>
      </c>
      <c r="T189" s="47">
        <v>2.37</v>
      </c>
      <c r="U189" s="47">
        <v>2.69</v>
      </c>
      <c r="V189" s="13">
        <f t="shared" si="8"/>
        <v>2.403</v>
      </c>
      <c r="W189">
        <f t="shared" si="9"/>
        <v>2.7229999999999999</v>
      </c>
      <c r="X189">
        <f t="shared" si="10"/>
        <v>0.14007180698167271</v>
      </c>
      <c r="Y189">
        <f t="shared" si="11"/>
        <v>0.15768498836463637</v>
      </c>
    </row>
    <row r="190" spans="1:25">
      <c r="A190" s="47">
        <v>15.5</v>
      </c>
      <c r="B190" s="47">
        <v>2.41</v>
      </c>
      <c r="C190" s="47">
        <v>2.65</v>
      </c>
      <c r="D190" s="47">
        <v>2.65</v>
      </c>
      <c r="E190" s="47">
        <v>2.89</v>
      </c>
      <c r="F190" s="47">
        <v>2.46</v>
      </c>
      <c r="G190" s="47">
        <v>1.3</v>
      </c>
      <c r="H190" s="47">
        <v>2.65</v>
      </c>
      <c r="I190" s="47">
        <v>2.52</v>
      </c>
      <c r="J190" s="47">
        <v>2.09</v>
      </c>
      <c r="K190" s="47">
        <v>2.44</v>
      </c>
      <c r="L190" s="47">
        <v>2.91</v>
      </c>
      <c r="M190" s="47">
        <v>2.58</v>
      </c>
      <c r="N190" s="47">
        <v>3.34</v>
      </c>
      <c r="O190" s="47">
        <v>2.74</v>
      </c>
      <c r="P190" s="47">
        <v>2.71</v>
      </c>
      <c r="Q190" s="47">
        <v>2.09</v>
      </c>
      <c r="R190" s="47">
        <v>3.74</v>
      </c>
      <c r="S190" s="47">
        <v>2.39</v>
      </c>
      <c r="T190" s="47">
        <v>2.37</v>
      </c>
      <c r="U190" s="47">
        <v>2.75</v>
      </c>
      <c r="V190" s="13">
        <f t="shared" si="8"/>
        <v>2.4060000000000001</v>
      </c>
      <c r="W190">
        <f t="shared" si="9"/>
        <v>2.762</v>
      </c>
      <c r="X190">
        <f t="shared" si="10"/>
        <v>0.13956440170122913</v>
      </c>
      <c r="Y190">
        <f t="shared" si="11"/>
        <v>0.1524816928902179</v>
      </c>
    </row>
    <row r="191" spans="1:25">
      <c r="A191" s="47">
        <v>15.58</v>
      </c>
      <c r="B191" s="47">
        <v>2.41</v>
      </c>
      <c r="C191" s="47">
        <v>2.65</v>
      </c>
      <c r="D191" s="47">
        <v>2.65</v>
      </c>
      <c r="E191" s="47">
        <v>2.89</v>
      </c>
      <c r="F191" s="47">
        <v>2.46</v>
      </c>
      <c r="G191" s="47">
        <v>1.3</v>
      </c>
      <c r="H191" s="47">
        <v>2.65</v>
      </c>
      <c r="I191" s="47">
        <v>2.52</v>
      </c>
      <c r="J191" s="47">
        <v>2.09</v>
      </c>
      <c r="K191" s="47">
        <v>2.58</v>
      </c>
      <c r="L191" s="47">
        <v>2.91</v>
      </c>
      <c r="M191" s="47">
        <v>2.58</v>
      </c>
      <c r="N191" s="47">
        <v>3.34</v>
      </c>
      <c r="O191" s="47">
        <v>2.74</v>
      </c>
      <c r="P191" s="47">
        <v>2.71</v>
      </c>
      <c r="Q191" s="47">
        <v>2.09</v>
      </c>
      <c r="R191" s="47">
        <v>3.74</v>
      </c>
      <c r="S191" s="47">
        <v>2.41</v>
      </c>
      <c r="T191" s="47">
        <v>2.37</v>
      </c>
      <c r="U191" s="47">
        <v>2.75</v>
      </c>
      <c r="V191" s="13">
        <f t="shared" si="8"/>
        <v>2.4200000000000004</v>
      </c>
      <c r="W191">
        <f t="shared" si="9"/>
        <v>2.7640000000000002</v>
      </c>
      <c r="X191">
        <f t="shared" si="10"/>
        <v>0.14064138793399278</v>
      </c>
      <c r="Y191">
        <f t="shared" si="11"/>
        <v>0.15195174672682507</v>
      </c>
    </row>
    <row r="192" spans="1:25">
      <c r="A192" s="47">
        <v>15.67</v>
      </c>
      <c r="B192" s="47">
        <v>2.41</v>
      </c>
      <c r="C192" s="47">
        <v>2.65</v>
      </c>
      <c r="D192" s="47">
        <v>2.65</v>
      </c>
      <c r="E192" s="47">
        <v>2.89</v>
      </c>
      <c r="F192" s="47">
        <v>2.46</v>
      </c>
      <c r="G192" s="47">
        <v>1.3</v>
      </c>
      <c r="H192" s="47">
        <v>2.65</v>
      </c>
      <c r="I192" s="47">
        <v>2.52</v>
      </c>
      <c r="J192" s="47">
        <v>2.09</v>
      </c>
      <c r="K192" s="47">
        <v>2.58</v>
      </c>
      <c r="L192" s="47">
        <v>2.95</v>
      </c>
      <c r="M192" s="47">
        <v>2.58</v>
      </c>
      <c r="N192" s="47">
        <v>3.34</v>
      </c>
      <c r="O192" s="47">
        <v>2.74</v>
      </c>
      <c r="P192" s="47">
        <v>2.71</v>
      </c>
      <c r="Q192" s="47">
        <v>2.09</v>
      </c>
      <c r="R192" s="47">
        <v>3.74</v>
      </c>
      <c r="S192" s="47">
        <v>2.41</v>
      </c>
      <c r="T192" s="47">
        <v>2.37</v>
      </c>
      <c r="U192" s="47">
        <v>2.77</v>
      </c>
      <c r="V192" s="13">
        <f t="shared" si="8"/>
        <v>2.4200000000000004</v>
      </c>
      <c r="W192">
        <f t="shared" si="9"/>
        <v>2.77</v>
      </c>
      <c r="X192">
        <f t="shared" si="10"/>
        <v>0.14064138793399278</v>
      </c>
      <c r="Y192">
        <f t="shared" si="11"/>
        <v>0.15241755512771854</v>
      </c>
    </row>
    <row r="193" spans="1:25">
      <c r="A193" s="47">
        <v>15.75</v>
      </c>
      <c r="B193" s="47">
        <v>2.4300000000000002</v>
      </c>
      <c r="C193" s="47">
        <v>2.65</v>
      </c>
      <c r="D193" s="47">
        <v>2.65</v>
      </c>
      <c r="E193" s="47">
        <v>2.89</v>
      </c>
      <c r="F193" s="47">
        <v>2.46</v>
      </c>
      <c r="G193" s="47">
        <v>1.3</v>
      </c>
      <c r="H193" s="47">
        <v>2.65</v>
      </c>
      <c r="I193" s="47">
        <v>2.52</v>
      </c>
      <c r="J193" s="47">
        <v>2.09</v>
      </c>
      <c r="K193" s="47">
        <v>2.58</v>
      </c>
      <c r="L193" s="47">
        <v>2.95</v>
      </c>
      <c r="M193" s="47">
        <v>2.58</v>
      </c>
      <c r="N193" s="47">
        <v>3.34</v>
      </c>
      <c r="O193" s="47">
        <v>2.74</v>
      </c>
      <c r="P193" s="47">
        <v>2.72</v>
      </c>
      <c r="Q193" s="47">
        <v>2.09</v>
      </c>
      <c r="R193" s="47">
        <v>3.74</v>
      </c>
      <c r="S193" s="47">
        <v>2.41</v>
      </c>
      <c r="T193" s="47">
        <v>2.37</v>
      </c>
      <c r="U193" s="47">
        <v>2.86</v>
      </c>
      <c r="V193" s="13">
        <f t="shared" si="8"/>
        <v>2.4219999999999997</v>
      </c>
      <c r="W193">
        <f t="shared" si="9"/>
        <v>2.7800000000000002</v>
      </c>
      <c r="X193">
        <f t="shared" si="10"/>
        <v>0.14063980786233882</v>
      </c>
      <c r="Y193">
        <f t="shared" si="11"/>
        <v>0.15263609592025565</v>
      </c>
    </row>
    <row r="194" spans="1:25">
      <c r="A194" s="47">
        <v>15.83</v>
      </c>
      <c r="B194" s="47">
        <v>2.6</v>
      </c>
      <c r="C194" s="47">
        <v>2.65</v>
      </c>
      <c r="D194" s="47">
        <v>2.65</v>
      </c>
      <c r="E194" s="47">
        <v>2.89</v>
      </c>
      <c r="F194" s="47">
        <v>2.46</v>
      </c>
      <c r="G194" s="47">
        <v>1.3</v>
      </c>
      <c r="H194" s="47">
        <v>2.65</v>
      </c>
      <c r="I194" s="47">
        <v>2.52</v>
      </c>
      <c r="J194" s="47">
        <v>2.09</v>
      </c>
      <c r="K194" s="47">
        <v>2.58</v>
      </c>
      <c r="L194" s="47">
        <v>2.95</v>
      </c>
      <c r="M194" s="47">
        <v>2.63</v>
      </c>
      <c r="N194" s="47">
        <v>3.34</v>
      </c>
      <c r="O194" s="47">
        <v>2.74</v>
      </c>
      <c r="P194" s="47">
        <v>2.72</v>
      </c>
      <c r="Q194" s="47">
        <v>2.09</v>
      </c>
      <c r="R194" s="47">
        <v>3.74</v>
      </c>
      <c r="S194" s="47">
        <v>2.42</v>
      </c>
      <c r="T194" s="47">
        <v>2.37</v>
      </c>
      <c r="U194" s="47">
        <v>2.86</v>
      </c>
      <c r="V194" s="13">
        <f t="shared" si="8"/>
        <v>2.4390000000000001</v>
      </c>
      <c r="W194">
        <f t="shared" si="9"/>
        <v>2.7860000000000005</v>
      </c>
      <c r="X194">
        <f t="shared" si="10"/>
        <v>0.14177015827661926</v>
      </c>
      <c r="Y194">
        <f t="shared" si="11"/>
        <v>0.15171757387403109</v>
      </c>
    </row>
    <row r="195" spans="1:25">
      <c r="A195" s="47">
        <v>15.92</v>
      </c>
      <c r="B195" s="47">
        <v>2.6</v>
      </c>
      <c r="C195" s="47">
        <v>2.65</v>
      </c>
      <c r="D195" s="47">
        <v>2.65</v>
      </c>
      <c r="E195" s="47">
        <v>3</v>
      </c>
      <c r="F195" s="47">
        <v>2.46</v>
      </c>
      <c r="G195" s="47">
        <v>1.3</v>
      </c>
      <c r="H195" s="47">
        <v>2.65</v>
      </c>
      <c r="I195" s="47">
        <v>2.52</v>
      </c>
      <c r="J195" s="47">
        <v>2.09</v>
      </c>
      <c r="K195" s="47">
        <v>2.58</v>
      </c>
      <c r="L195" s="47">
        <v>2.95</v>
      </c>
      <c r="M195" s="47">
        <v>2.71</v>
      </c>
      <c r="N195" s="47">
        <v>3.34</v>
      </c>
      <c r="O195" s="47">
        <v>2.74</v>
      </c>
      <c r="P195" s="47">
        <v>2.72</v>
      </c>
      <c r="Q195" s="47">
        <v>2.09</v>
      </c>
      <c r="R195" s="47">
        <v>3.74</v>
      </c>
      <c r="S195" s="47">
        <v>2.42</v>
      </c>
      <c r="T195" s="47">
        <v>2.37</v>
      </c>
      <c r="U195" s="47">
        <v>2.86</v>
      </c>
      <c r="V195" s="13">
        <f t="shared" si="8"/>
        <v>2.4500000000000002</v>
      </c>
      <c r="W195">
        <f t="shared" si="9"/>
        <v>2.794</v>
      </c>
      <c r="X195">
        <f t="shared" si="10"/>
        <v>0.1460213074253966</v>
      </c>
      <c r="Y195">
        <f t="shared" si="11"/>
        <v>0.15101287656649937</v>
      </c>
    </row>
    <row r="196" spans="1:25">
      <c r="A196" s="47">
        <v>16</v>
      </c>
      <c r="B196" s="47">
        <v>2.6</v>
      </c>
      <c r="C196" s="47">
        <v>2.65</v>
      </c>
      <c r="D196" s="47">
        <v>2.65</v>
      </c>
      <c r="E196" s="47">
        <v>3.16</v>
      </c>
      <c r="F196" s="47">
        <v>2.46</v>
      </c>
      <c r="G196" s="47">
        <v>1.3</v>
      </c>
      <c r="H196" s="47">
        <v>2.65</v>
      </c>
      <c r="I196" s="47">
        <v>2.52</v>
      </c>
      <c r="J196" s="47">
        <v>2.09</v>
      </c>
      <c r="K196" s="47">
        <v>2.58</v>
      </c>
      <c r="L196" s="47">
        <v>2.95</v>
      </c>
      <c r="M196" s="47">
        <v>2.77</v>
      </c>
      <c r="N196" s="47">
        <v>3.34</v>
      </c>
      <c r="O196" s="47">
        <v>2.74</v>
      </c>
      <c r="P196" s="47">
        <v>2.72</v>
      </c>
      <c r="Q196" s="47">
        <v>2.09</v>
      </c>
      <c r="R196" s="47">
        <v>3.74</v>
      </c>
      <c r="S196" s="47">
        <v>2.42</v>
      </c>
      <c r="T196" s="47">
        <v>2.37</v>
      </c>
      <c r="U196" s="47">
        <v>2.86</v>
      </c>
      <c r="V196" s="13">
        <f t="shared" si="8"/>
        <v>2.4659999999999997</v>
      </c>
      <c r="W196">
        <f t="shared" si="9"/>
        <v>2.8000000000000003</v>
      </c>
      <c r="X196">
        <f t="shared" si="10"/>
        <v>0.15340722857081365</v>
      </c>
      <c r="Y196">
        <f t="shared" si="11"/>
        <v>0.1507610323952733</v>
      </c>
    </row>
    <row r="197" spans="1:25">
      <c r="A197" s="47">
        <v>16.079999999999998</v>
      </c>
      <c r="B197" s="47">
        <v>2.6</v>
      </c>
      <c r="C197" s="47">
        <v>2.65</v>
      </c>
      <c r="D197" s="47">
        <v>2.77</v>
      </c>
      <c r="E197" s="47">
        <v>3.16</v>
      </c>
      <c r="F197" s="47">
        <v>2.46</v>
      </c>
      <c r="G197" s="47">
        <v>1.3</v>
      </c>
      <c r="H197" s="47">
        <v>2.67</v>
      </c>
      <c r="I197" s="47">
        <v>2.52</v>
      </c>
      <c r="J197" s="47">
        <v>2.09</v>
      </c>
      <c r="K197" s="47">
        <v>2.58</v>
      </c>
      <c r="L197" s="47">
        <v>2.95</v>
      </c>
      <c r="M197" s="47">
        <v>2.78</v>
      </c>
      <c r="N197" s="47">
        <v>3.34</v>
      </c>
      <c r="O197" s="47">
        <v>2.74</v>
      </c>
      <c r="P197" s="47">
        <v>2.72</v>
      </c>
      <c r="Q197" s="47">
        <v>2.09</v>
      </c>
      <c r="R197" s="47">
        <v>3.76</v>
      </c>
      <c r="S197" s="47">
        <v>2.5299999999999998</v>
      </c>
      <c r="T197" s="47">
        <v>2.37</v>
      </c>
      <c r="U197" s="47">
        <v>2.86</v>
      </c>
      <c r="V197" s="13">
        <f t="shared" ref="V197:V260" si="12">AVERAGE(B197:K197)</f>
        <v>2.4799999999999995</v>
      </c>
      <c r="W197">
        <f t="shared" ref="W197:W260" si="13">AVERAGE(L197:U197)</f>
        <v>2.8140000000000005</v>
      </c>
      <c r="X197">
        <f t="shared" ref="X197:X260" si="14">STDEV(B197:K197)/10^0.5</f>
        <v>0.15572054742033584</v>
      </c>
      <c r="Y197">
        <f t="shared" ref="Y197:Y260" si="15">STDEV(L197:U197)/10^0.5</f>
        <v>0.14943002821833726</v>
      </c>
    </row>
    <row r="198" spans="1:25">
      <c r="A198" s="47">
        <v>16.170000000000002</v>
      </c>
      <c r="B198" s="47">
        <v>2.61</v>
      </c>
      <c r="C198" s="47">
        <v>2.67</v>
      </c>
      <c r="D198" s="47">
        <v>2.82</v>
      </c>
      <c r="E198" s="47">
        <v>3.17</v>
      </c>
      <c r="F198" s="47">
        <v>2.46</v>
      </c>
      <c r="G198" s="47">
        <v>1.3</v>
      </c>
      <c r="H198" s="47">
        <v>2.77</v>
      </c>
      <c r="I198" s="47">
        <v>2.52</v>
      </c>
      <c r="J198" s="47">
        <v>2.09</v>
      </c>
      <c r="K198" s="47">
        <v>2.58</v>
      </c>
      <c r="L198" s="47">
        <v>2.95</v>
      </c>
      <c r="M198" s="47">
        <v>2.78</v>
      </c>
      <c r="N198" s="47">
        <v>3.34</v>
      </c>
      <c r="O198" s="47">
        <v>2.74</v>
      </c>
      <c r="P198" s="47">
        <v>2.72</v>
      </c>
      <c r="Q198" s="47">
        <v>2.09</v>
      </c>
      <c r="R198" s="47">
        <v>3.9</v>
      </c>
      <c r="S198" s="47">
        <v>2.54</v>
      </c>
      <c r="T198" s="47">
        <v>2.37</v>
      </c>
      <c r="U198" s="47">
        <v>2.86</v>
      </c>
      <c r="V198" s="13">
        <f t="shared" si="12"/>
        <v>2.4990000000000001</v>
      </c>
      <c r="W198">
        <f t="shared" si="13"/>
        <v>2.8289999999999997</v>
      </c>
      <c r="X198">
        <f t="shared" si="14"/>
        <v>0.15922346281597735</v>
      </c>
      <c r="Y198">
        <f t="shared" si="15"/>
        <v>0.15938388319470168</v>
      </c>
    </row>
    <row r="199" spans="1:25">
      <c r="A199" s="47">
        <v>16.25</v>
      </c>
      <c r="B199" s="47">
        <v>2.61</v>
      </c>
      <c r="C199" s="47">
        <v>2.69</v>
      </c>
      <c r="D199" s="47">
        <v>2.82</v>
      </c>
      <c r="E199" s="47">
        <v>3.17</v>
      </c>
      <c r="F199" s="47">
        <v>2.46</v>
      </c>
      <c r="G199" s="47">
        <v>1.3</v>
      </c>
      <c r="H199" s="47">
        <v>2.77</v>
      </c>
      <c r="I199" s="47">
        <v>2.52</v>
      </c>
      <c r="J199" s="47">
        <v>2.1</v>
      </c>
      <c r="K199" s="47">
        <v>2.58</v>
      </c>
      <c r="L199" s="47">
        <v>2.95</v>
      </c>
      <c r="M199" s="47">
        <v>2.78</v>
      </c>
      <c r="N199" s="47">
        <v>3.34</v>
      </c>
      <c r="O199" s="47">
        <v>2.74</v>
      </c>
      <c r="P199" s="47">
        <v>2.72</v>
      </c>
      <c r="Q199" s="47">
        <v>2.17</v>
      </c>
      <c r="R199" s="47">
        <v>3.9</v>
      </c>
      <c r="S199" s="47">
        <v>2.54</v>
      </c>
      <c r="T199" s="47">
        <v>2.37</v>
      </c>
      <c r="U199" s="47">
        <v>2.86</v>
      </c>
      <c r="V199" s="13">
        <f t="shared" si="12"/>
        <v>2.5020000000000002</v>
      </c>
      <c r="W199">
        <f t="shared" si="13"/>
        <v>2.8370000000000002</v>
      </c>
      <c r="X199">
        <f t="shared" si="14"/>
        <v>0.15919101035478589</v>
      </c>
      <c r="Y199">
        <f t="shared" si="15"/>
        <v>0.15541378460241059</v>
      </c>
    </row>
    <row r="200" spans="1:25">
      <c r="A200" s="47">
        <v>16.329999999999998</v>
      </c>
      <c r="B200" s="47">
        <v>2.61</v>
      </c>
      <c r="C200" s="47">
        <v>2.69</v>
      </c>
      <c r="D200" s="47">
        <v>2.82</v>
      </c>
      <c r="E200" s="47">
        <v>3.17</v>
      </c>
      <c r="F200" s="47">
        <v>2.46</v>
      </c>
      <c r="G200" s="47">
        <v>1.3</v>
      </c>
      <c r="H200" s="47">
        <v>2.77</v>
      </c>
      <c r="I200" s="47">
        <v>2.65</v>
      </c>
      <c r="J200" s="47">
        <v>2.1</v>
      </c>
      <c r="K200" s="47">
        <v>2.58</v>
      </c>
      <c r="L200" s="47">
        <v>2.95</v>
      </c>
      <c r="M200" s="47">
        <v>2.78</v>
      </c>
      <c r="N200" s="47">
        <v>3.34</v>
      </c>
      <c r="O200" s="47">
        <v>2.74</v>
      </c>
      <c r="P200" s="47">
        <v>2.76</v>
      </c>
      <c r="Q200" s="47">
        <v>2.2799999999999998</v>
      </c>
      <c r="R200" s="47">
        <v>3.9</v>
      </c>
      <c r="S200" s="47">
        <v>2.54</v>
      </c>
      <c r="T200" s="47">
        <v>2.37</v>
      </c>
      <c r="U200" s="47">
        <v>2.86</v>
      </c>
      <c r="V200" s="13">
        <f t="shared" si="12"/>
        <v>2.5149999999999997</v>
      </c>
      <c r="W200">
        <f t="shared" si="13"/>
        <v>2.8519999999999999</v>
      </c>
      <c r="X200">
        <f t="shared" si="14"/>
        <v>0.15988363824287283</v>
      </c>
      <c r="Y200">
        <f t="shared" si="15"/>
        <v>0.15015399502584761</v>
      </c>
    </row>
    <row r="201" spans="1:25">
      <c r="A201" s="47">
        <v>16.420000000000002</v>
      </c>
      <c r="B201" s="47">
        <v>2.62</v>
      </c>
      <c r="C201" s="47">
        <v>2.69</v>
      </c>
      <c r="D201" s="47">
        <v>2.82</v>
      </c>
      <c r="E201" s="47">
        <v>3.17</v>
      </c>
      <c r="F201" s="47">
        <v>2.46</v>
      </c>
      <c r="G201" s="47">
        <v>1.36</v>
      </c>
      <c r="H201" s="47">
        <v>2.77</v>
      </c>
      <c r="I201" s="47">
        <v>2.8</v>
      </c>
      <c r="J201" s="47">
        <v>2.1</v>
      </c>
      <c r="K201" s="47">
        <v>2.58</v>
      </c>
      <c r="L201" s="47">
        <v>2.95</v>
      </c>
      <c r="M201" s="47">
        <v>2.78</v>
      </c>
      <c r="N201" s="47">
        <v>3.34</v>
      </c>
      <c r="O201" s="47">
        <v>2.85</v>
      </c>
      <c r="P201" s="47">
        <v>2.89</v>
      </c>
      <c r="Q201" s="47">
        <v>2.2799999999999998</v>
      </c>
      <c r="R201" s="47">
        <v>3.9</v>
      </c>
      <c r="S201" s="47">
        <v>2.54</v>
      </c>
      <c r="T201" s="47">
        <v>2.37</v>
      </c>
      <c r="U201" s="47">
        <v>2.86</v>
      </c>
      <c r="V201" s="13">
        <f t="shared" si="12"/>
        <v>2.5370000000000004</v>
      </c>
      <c r="W201">
        <f t="shared" si="13"/>
        <v>2.8759999999999999</v>
      </c>
      <c r="X201">
        <f t="shared" si="14"/>
        <v>0.1570070769813324</v>
      </c>
      <c r="Y201">
        <f t="shared" si="15"/>
        <v>0.14921423822440286</v>
      </c>
    </row>
    <row r="202" spans="1:25">
      <c r="A202" s="47">
        <v>16.5</v>
      </c>
      <c r="B202" s="47">
        <v>2.62</v>
      </c>
      <c r="C202" s="47">
        <v>2.69</v>
      </c>
      <c r="D202" s="47">
        <v>2.82</v>
      </c>
      <c r="E202" s="47">
        <v>3.17</v>
      </c>
      <c r="F202" s="47">
        <v>2.46</v>
      </c>
      <c r="G202" s="47">
        <v>1.4</v>
      </c>
      <c r="H202" s="47">
        <v>2.77</v>
      </c>
      <c r="I202" s="47">
        <v>2.8</v>
      </c>
      <c r="J202" s="47">
        <v>2.1</v>
      </c>
      <c r="K202" s="47">
        <v>2.58</v>
      </c>
      <c r="L202" s="47">
        <v>2.95</v>
      </c>
      <c r="M202" s="47">
        <v>2.78</v>
      </c>
      <c r="N202" s="47">
        <v>3.34</v>
      </c>
      <c r="O202" s="47">
        <v>2.95</v>
      </c>
      <c r="P202" s="47">
        <v>2.89</v>
      </c>
      <c r="Q202" s="47">
        <v>2.2799999999999998</v>
      </c>
      <c r="R202" s="47">
        <v>3.91</v>
      </c>
      <c r="S202" s="47">
        <v>2.54</v>
      </c>
      <c r="T202" s="47">
        <v>2.37</v>
      </c>
      <c r="U202" s="47">
        <v>2.86</v>
      </c>
      <c r="V202" s="13">
        <f t="shared" si="12"/>
        <v>2.5410000000000004</v>
      </c>
      <c r="W202">
        <f t="shared" si="13"/>
        <v>2.887</v>
      </c>
      <c r="X202">
        <f t="shared" si="14"/>
        <v>0.15369124893760158</v>
      </c>
      <c r="Y202">
        <f t="shared" si="15"/>
        <v>0.15011144008517216</v>
      </c>
    </row>
    <row r="203" spans="1:25">
      <c r="A203" s="47">
        <v>16.579999999999998</v>
      </c>
      <c r="B203" s="47">
        <v>2.62</v>
      </c>
      <c r="C203" s="47">
        <v>2.69</v>
      </c>
      <c r="D203" s="47">
        <v>2.82</v>
      </c>
      <c r="E203" s="47">
        <v>3.17</v>
      </c>
      <c r="F203" s="47">
        <v>2.46</v>
      </c>
      <c r="G203" s="47">
        <v>1.42</v>
      </c>
      <c r="H203" s="47">
        <v>2.86</v>
      </c>
      <c r="I203" s="47">
        <v>2.8</v>
      </c>
      <c r="J203" s="47">
        <v>2.1</v>
      </c>
      <c r="K203" s="47">
        <v>2.58</v>
      </c>
      <c r="L203" s="47">
        <v>2.95</v>
      </c>
      <c r="M203" s="47">
        <v>2.78</v>
      </c>
      <c r="N203" s="47">
        <v>3.34</v>
      </c>
      <c r="O203" s="47">
        <v>2.96</v>
      </c>
      <c r="P203" s="47">
        <v>2.89</v>
      </c>
      <c r="Q203" s="47">
        <v>2.2799999999999998</v>
      </c>
      <c r="R203" s="47">
        <v>3.91</v>
      </c>
      <c r="S203" s="47">
        <v>2.63</v>
      </c>
      <c r="T203" s="47">
        <v>2.37</v>
      </c>
      <c r="U203" s="47">
        <v>2.86</v>
      </c>
      <c r="V203" s="13">
        <f t="shared" si="12"/>
        <v>2.5520000000000005</v>
      </c>
      <c r="W203">
        <f t="shared" si="13"/>
        <v>2.8970000000000002</v>
      </c>
      <c r="X203">
        <f t="shared" si="14"/>
        <v>0.15379495729343251</v>
      </c>
      <c r="Y203">
        <f t="shared" si="15"/>
        <v>0.14809944106729167</v>
      </c>
    </row>
    <row r="204" spans="1:25">
      <c r="A204" s="47">
        <v>16.670000000000002</v>
      </c>
      <c r="B204" s="47">
        <v>2.62</v>
      </c>
      <c r="C204" s="47">
        <v>2.69</v>
      </c>
      <c r="D204" s="47">
        <v>2.82</v>
      </c>
      <c r="E204" s="47">
        <v>3.17</v>
      </c>
      <c r="F204" s="47">
        <v>2.46</v>
      </c>
      <c r="G204" s="47">
        <v>1.42</v>
      </c>
      <c r="H204" s="47">
        <v>2.88</v>
      </c>
      <c r="I204" s="47">
        <v>2.8</v>
      </c>
      <c r="J204" s="47">
        <v>2.1</v>
      </c>
      <c r="K204" s="47">
        <v>2.58</v>
      </c>
      <c r="L204" s="47">
        <v>2.95</v>
      </c>
      <c r="M204" s="47">
        <v>2.78</v>
      </c>
      <c r="N204" s="47">
        <v>3.34</v>
      </c>
      <c r="O204" s="47">
        <v>2.96</v>
      </c>
      <c r="P204" s="47">
        <v>2.89</v>
      </c>
      <c r="Q204" s="47">
        <v>2.37</v>
      </c>
      <c r="R204" s="47">
        <v>3.91</v>
      </c>
      <c r="S204" s="47">
        <v>2.66</v>
      </c>
      <c r="T204" s="47">
        <v>2.37</v>
      </c>
      <c r="U204" s="47">
        <v>2.86</v>
      </c>
      <c r="V204" s="13">
        <f t="shared" si="12"/>
        <v>2.5540000000000007</v>
      </c>
      <c r="W204">
        <f t="shared" si="13"/>
        <v>2.9090000000000003</v>
      </c>
      <c r="X204">
        <f t="shared" si="14"/>
        <v>0.15425231854911398</v>
      </c>
      <c r="Y204">
        <f t="shared" si="15"/>
        <v>0.14354596631199451</v>
      </c>
    </row>
    <row r="205" spans="1:25">
      <c r="A205" s="47">
        <v>16.75</v>
      </c>
      <c r="B205" s="47">
        <v>2.62</v>
      </c>
      <c r="C205" s="47">
        <v>2.69</v>
      </c>
      <c r="D205" s="47">
        <v>2.82</v>
      </c>
      <c r="E205" s="47">
        <v>3.17</v>
      </c>
      <c r="F205" s="47">
        <v>2.46</v>
      </c>
      <c r="G205" s="47">
        <v>1.42</v>
      </c>
      <c r="H205" s="47">
        <v>2.88</v>
      </c>
      <c r="I205" s="47">
        <v>2.8</v>
      </c>
      <c r="J205" s="47">
        <v>2.1</v>
      </c>
      <c r="K205" s="47">
        <v>2.58</v>
      </c>
      <c r="L205" s="47">
        <v>2.95</v>
      </c>
      <c r="M205" s="47">
        <v>2.78</v>
      </c>
      <c r="N205" s="47">
        <v>3.34</v>
      </c>
      <c r="O205" s="47">
        <v>2.96</v>
      </c>
      <c r="P205" s="47">
        <v>2.89</v>
      </c>
      <c r="Q205" s="47">
        <v>2.38</v>
      </c>
      <c r="R205" s="47">
        <v>3.91</v>
      </c>
      <c r="S205" s="47">
        <v>2.66</v>
      </c>
      <c r="T205" s="47">
        <v>2.5499999999999998</v>
      </c>
      <c r="U205" s="47">
        <v>2.88</v>
      </c>
      <c r="V205" s="13">
        <f t="shared" si="12"/>
        <v>2.5540000000000007</v>
      </c>
      <c r="W205">
        <f t="shared" si="13"/>
        <v>2.93</v>
      </c>
      <c r="X205">
        <f t="shared" si="14"/>
        <v>0.15425231854911398</v>
      </c>
      <c r="Y205">
        <f t="shared" si="15"/>
        <v>0.13647140522631246</v>
      </c>
    </row>
    <row r="206" spans="1:25">
      <c r="A206" s="47">
        <v>16.829999999999998</v>
      </c>
      <c r="B206" s="47">
        <v>2.64</v>
      </c>
      <c r="C206" s="47">
        <v>2.69</v>
      </c>
      <c r="D206" s="47">
        <v>2.86</v>
      </c>
      <c r="E206" s="47">
        <v>3.17</v>
      </c>
      <c r="F206" s="47">
        <v>2.46</v>
      </c>
      <c r="G206" s="47">
        <v>1.42</v>
      </c>
      <c r="H206" s="47">
        <v>2.88</v>
      </c>
      <c r="I206" s="47">
        <v>2.8</v>
      </c>
      <c r="J206" s="47">
        <v>2.1</v>
      </c>
      <c r="K206" s="47">
        <v>2.58</v>
      </c>
      <c r="L206" s="47">
        <v>2.95</v>
      </c>
      <c r="M206" s="47">
        <v>2.78</v>
      </c>
      <c r="N206" s="47">
        <v>3.34</v>
      </c>
      <c r="O206" s="47">
        <v>2.96</v>
      </c>
      <c r="P206" s="47">
        <v>2.89</v>
      </c>
      <c r="Q206" s="47">
        <v>2.38</v>
      </c>
      <c r="R206" s="47">
        <v>3.91</v>
      </c>
      <c r="S206" s="47">
        <v>2.66</v>
      </c>
      <c r="T206" s="47">
        <v>2.5499999999999998</v>
      </c>
      <c r="U206" s="47">
        <v>3.05</v>
      </c>
      <c r="V206" s="13">
        <f t="shared" si="12"/>
        <v>2.56</v>
      </c>
      <c r="W206">
        <f t="shared" si="13"/>
        <v>2.9470000000000001</v>
      </c>
      <c r="X206">
        <f t="shared" si="14"/>
        <v>0.15517015749743129</v>
      </c>
      <c r="Y206">
        <f t="shared" si="15"/>
        <v>0.13683769785974687</v>
      </c>
    </row>
    <row r="207" spans="1:25">
      <c r="A207" s="47">
        <v>16.920000000000002</v>
      </c>
      <c r="B207" s="47">
        <v>2.64</v>
      </c>
      <c r="C207" s="47">
        <v>2.69</v>
      </c>
      <c r="D207" s="47">
        <v>3</v>
      </c>
      <c r="E207" s="47">
        <v>3.26</v>
      </c>
      <c r="F207" s="47">
        <v>2.57</v>
      </c>
      <c r="G207" s="47">
        <v>1.42</v>
      </c>
      <c r="H207" s="47">
        <v>2.88</v>
      </c>
      <c r="I207" s="47">
        <v>2.8</v>
      </c>
      <c r="J207" s="47">
        <v>2.11</v>
      </c>
      <c r="K207" s="47">
        <v>2.67</v>
      </c>
      <c r="L207" s="47">
        <v>3.01</v>
      </c>
      <c r="M207" s="47">
        <v>2.78</v>
      </c>
      <c r="N207" s="47">
        <v>3.34</v>
      </c>
      <c r="O207" s="47">
        <v>2.96</v>
      </c>
      <c r="P207" s="47">
        <v>2.9</v>
      </c>
      <c r="Q207" s="47">
        <v>2.38</v>
      </c>
      <c r="R207" s="47">
        <v>3.91</v>
      </c>
      <c r="S207" s="47">
        <v>2.66</v>
      </c>
      <c r="T207" s="47">
        <v>2.5499999999999998</v>
      </c>
      <c r="U207" s="47">
        <v>3.09</v>
      </c>
      <c r="V207" s="13">
        <f t="shared" si="12"/>
        <v>2.6040000000000001</v>
      </c>
      <c r="W207">
        <f t="shared" si="13"/>
        <v>2.9580000000000002</v>
      </c>
      <c r="X207">
        <f t="shared" si="14"/>
        <v>0.16199588472139198</v>
      </c>
      <c r="Y207">
        <f t="shared" si="15"/>
        <v>0.1373058224872081</v>
      </c>
    </row>
    <row r="208" spans="1:25">
      <c r="A208" s="47">
        <v>17</v>
      </c>
      <c r="B208" s="47">
        <v>2.69</v>
      </c>
      <c r="C208" s="47">
        <v>2.69</v>
      </c>
      <c r="D208" s="47">
        <v>3</v>
      </c>
      <c r="E208" s="47">
        <v>3.41</v>
      </c>
      <c r="F208" s="47">
        <v>2.71</v>
      </c>
      <c r="G208" s="47">
        <v>1.42</v>
      </c>
      <c r="H208" s="47">
        <v>2.88</v>
      </c>
      <c r="I208" s="47">
        <v>2.8</v>
      </c>
      <c r="J208" s="47">
        <v>2.11</v>
      </c>
      <c r="K208" s="47">
        <v>2.67</v>
      </c>
      <c r="L208" s="47">
        <v>3.01</v>
      </c>
      <c r="M208" s="47">
        <v>2.78</v>
      </c>
      <c r="N208" s="47">
        <v>3.34</v>
      </c>
      <c r="O208" s="47">
        <v>2.96</v>
      </c>
      <c r="P208" s="47">
        <v>2.9</v>
      </c>
      <c r="Q208" s="47">
        <v>2.38</v>
      </c>
      <c r="R208" s="47">
        <v>3.91</v>
      </c>
      <c r="S208" s="47">
        <v>2.66</v>
      </c>
      <c r="T208" s="47">
        <v>2.5499999999999998</v>
      </c>
      <c r="U208" s="47">
        <v>3.09</v>
      </c>
      <c r="V208" s="13">
        <f t="shared" si="12"/>
        <v>2.6380000000000003</v>
      </c>
      <c r="W208">
        <f t="shared" si="13"/>
        <v>2.9580000000000002</v>
      </c>
      <c r="X208">
        <f t="shared" si="14"/>
        <v>0.16950122910075441</v>
      </c>
      <c r="Y208">
        <f t="shared" si="15"/>
        <v>0.1373058224872081</v>
      </c>
    </row>
    <row r="209" spans="1:25">
      <c r="A209" s="47">
        <v>17.079999999999998</v>
      </c>
      <c r="B209" s="47">
        <v>2.69</v>
      </c>
      <c r="C209" s="47">
        <v>2.69</v>
      </c>
      <c r="D209" s="47">
        <v>3</v>
      </c>
      <c r="E209" s="47">
        <v>3.59</v>
      </c>
      <c r="F209" s="47">
        <v>2.71</v>
      </c>
      <c r="G209" s="47">
        <v>1.42</v>
      </c>
      <c r="H209" s="47">
        <v>2.88</v>
      </c>
      <c r="I209" s="47">
        <v>2.8</v>
      </c>
      <c r="J209" s="47">
        <v>2.11</v>
      </c>
      <c r="K209" s="47">
        <v>2.67</v>
      </c>
      <c r="L209" s="47">
        <v>3.02</v>
      </c>
      <c r="M209" s="47">
        <v>2.78</v>
      </c>
      <c r="N209" s="47">
        <v>3.34</v>
      </c>
      <c r="O209" s="47">
        <v>2.96</v>
      </c>
      <c r="P209" s="47">
        <v>2.9</v>
      </c>
      <c r="Q209" s="47">
        <v>2.38</v>
      </c>
      <c r="R209" s="47">
        <v>3.91</v>
      </c>
      <c r="S209" s="47">
        <v>2.66</v>
      </c>
      <c r="T209" s="47">
        <v>2.5499999999999998</v>
      </c>
      <c r="U209" s="47">
        <v>3.09</v>
      </c>
      <c r="V209" s="13">
        <f t="shared" si="12"/>
        <v>2.6560000000000001</v>
      </c>
      <c r="W209">
        <f t="shared" si="13"/>
        <v>2.9590000000000005</v>
      </c>
      <c r="X209">
        <f t="shared" si="14"/>
        <v>0.17928376018665612</v>
      </c>
      <c r="Y209">
        <f t="shared" si="15"/>
        <v>0.13735153601050226</v>
      </c>
    </row>
    <row r="210" spans="1:25">
      <c r="A210" s="47">
        <v>17.170000000000002</v>
      </c>
      <c r="B210" s="47">
        <v>2.71</v>
      </c>
      <c r="C210" s="47">
        <v>2.69</v>
      </c>
      <c r="D210" s="47">
        <v>3</v>
      </c>
      <c r="E210" s="47">
        <v>3.6</v>
      </c>
      <c r="F210" s="47">
        <v>2.71</v>
      </c>
      <c r="G210" s="47">
        <v>1.42</v>
      </c>
      <c r="H210" s="47">
        <v>2.92</v>
      </c>
      <c r="I210" s="47">
        <v>2.8</v>
      </c>
      <c r="J210" s="47">
        <v>2.11</v>
      </c>
      <c r="K210" s="47">
        <v>2.67</v>
      </c>
      <c r="L210" s="47">
        <v>3.02</v>
      </c>
      <c r="M210" s="47">
        <v>2.78</v>
      </c>
      <c r="N210" s="47">
        <v>3.34</v>
      </c>
      <c r="O210" s="47">
        <v>2.96</v>
      </c>
      <c r="P210" s="47">
        <v>2.9</v>
      </c>
      <c r="Q210" s="47">
        <v>2.38</v>
      </c>
      <c r="R210" s="47">
        <v>3.97</v>
      </c>
      <c r="S210" s="47">
        <v>2.66</v>
      </c>
      <c r="T210" s="47">
        <v>2.5499999999999998</v>
      </c>
      <c r="U210" s="47">
        <v>3.09</v>
      </c>
      <c r="V210" s="13">
        <f t="shared" si="12"/>
        <v>2.6630000000000003</v>
      </c>
      <c r="W210">
        <f t="shared" si="13"/>
        <v>2.9650000000000003</v>
      </c>
      <c r="X210">
        <f t="shared" si="14"/>
        <v>0.18050577091420947</v>
      </c>
      <c r="Y210">
        <f t="shared" si="15"/>
        <v>0.1420191692851509</v>
      </c>
    </row>
    <row r="211" spans="1:25">
      <c r="A211" s="47">
        <v>17.25</v>
      </c>
      <c r="B211" s="47">
        <v>2.71</v>
      </c>
      <c r="C211" s="47">
        <v>2.69</v>
      </c>
      <c r="D211" s="47">
        <v>3</v>
      </c>
      <c r="E211" s="47">
        <v>3.6</v>
      </c>
      <c r="F211" s="47">
        <v>2.71</v>
      </c>
      <c r="G211" s="47">
        <v>1.42</v>
      </c>
      <c r="H211" s="47">
        <v>3.02</v>
      </c>
      <c r="I211" s="47">
        <v>2.8</v>
      </c>
      <c r="J211" s="47">
        <v>2.11</v>
      </c>
      <c r="K211" s="47">
        <v>2.67</v>
      </c>
      <c r="L211" s="47">
        <v>3.02</v>
      </c>
      <c r="M211" s="47">
        <v>2.78</v>
      </c>
      <c r="N211" s="47">
        <v>3.34</v>
      </c>
      <c r="O211" s="47">
        <v>3.01</v>
      </c>
      <c r="P211" s="47">
        <v>3.03</v>
      </c>
      <c r="Q211" s="47">
        <v>2.38</v>
      </c>
      <c r="R211" s="47">
        <v>4.03</v>
      </c>
      <c r="S211" s="47">
        <v>2.66</v>
      </c>
      <c r="T211" s="47">
        <v>2.5499999999999998</v>
      </c>
      <c r="U211" s="47">
        <v>3.12</v>
      </c>
      <c r="V211" s="13">
        <f t="shared" si="12"/>
        <v>2.6730000000000005</v>
      </c>
      <c r="W211">
        <f t="shared" si="13"/>
        <v>2.992</v>
      </c>
      <c r="X211">
        <f t="shared" si="14"/>
        <v>0.18235526985651945</v>
      </c>
      <c r="Y211">
        <f t="shared" si="15"/>
        <v>0.14691494137765512</v>
      </c>
    </row>
    <row r="212" spans="1:25">
      <c r="A212" s="47">
        <v>17.329999999999998</v>
      </c>
      <c r="B212" s="47">
        <v>2.71</v>
      </c>
      <c r="C212" s="47">
        <v>2.69</v>
      </c>
      <c r="D212" s="47">
        <v>3</v>
      </c>
      <c r="E212" s="47">
        <v>3.6</v>
      </c>
      <c r="F212" s="47">
        <v>2.71</v>
      </c>
      <c r="G212" s="47">
        <v>1.42</v>
      </c>
      <c r="H212" s="47">
        <v>3.02</v>
      </c>
      <c r="I212" s="47">
        <v>2.8</v>
      </c>
      <c r="J212" s="47">
        <v>2.23</v>
      </c>
      <c r="K212" s="47">
        <v>2.83</v>
      </c>
      <c r="L212" s="47">
        <v>3.02</v>
      </c>
      <c r="M212" s="47">
        <v>2.78</v>
      </c>
      <c r="N212" s="47">
        <v>3.34</v>
      </c>
      <c r="O212" s="47">
        <v>3.14</v>
      </c>
      <c r="P212" s="47">
        <v>3.13</v>
      </c>
      <c r="Q212" s="47">
        <v>2.38</v>
      </c>
      <c r="R212" s="47">
        <v>4.03</v>
      </c>
      <c r="S212" s="47">
        <v>2.74</v>
      </c>
      <c r="T212" s="47">
        <v>2.5499999999999998</v>
      </c>
      <c r="U212" s="47">
        <v>3.12</v>
      </c>
      <c r="V212" s="13">
        <f t="shared" si="12"/>
        <v>2.7010000000000005</v>
      </c>
      <c r="W212">
        <f t="shared" si="13"/>
        <v>3.0230000000000006</v>
      </c>
      <c r="X212">
        <f t="shared" si="14"/>
        <v>0.17916131774961172</v>
      </c>
      <c r="Y212">
        <f t="shared" si="15"/>
        <v>0.14626498023944118</v>
      </c>
    </row>
    <row r="213" spans="1:25">
      <c r="A213" s="47">
        <v>17.420000000000002</v>
      </c>
      <c r="B213" s="47">
        <v>2.71</v>
      </c>
      <c r="C213" s="47">
        <v>2.69</v>
      </c>
      <c r="D213" s="47">
        <v>3</v>
      </c>
      <c r="E213" s="47">
        <v>3.6</v>
      </c>
      <c r="F213" s="47">
        <v>2.71</v>
      </c>
      <c r="G213" s="47">
        <v>1.42</v>
      </c>
      <c r="H213" s="47">
        <v>3.02</v>
      </c>
      <c r="I213" s="47">
        <v>3.06</v>
      </c>
      <c r="J213" s="47">
        <v>2.2599999999999998</v>
      </c>
      <c r="K213" s="47">
        <v>2.83</v>
      </c>
      <c r="L213" s="47">
        <v>3.02</v>
      </c>
      <c r="M213" s="47">
        <v>2.78</v>
      </c>
      <c r="N213" s="47">
        <v>3.34</v>
      </c>
      <c r="O213" s="47">
        <v>3.14</v>
      </c>
      <c r="P213" s="47">
        <v>3.13</v>
      </c>
      <c r="Q213" s="47">
        <v>2.38</v>
      </c>
      <c r="R213" s="47">
        <v>4.04</v>
      </c>
      <c r="S213" s="47">
        <v>2.77</v>
      </c>
      <c r="T213" s="47">
        <v>2.5499999999999998</v>
      </c>
      <c r="U213" s="47">
        <v>3.12</v>
      </c>
      <c r="V213" s="13">
        <f t="shared" si="12"/>
        <v>2.7299999999999995</v>
      </c>
      <c r="W213">
        <f t="shared" si="13"/>
        <v>3.0270000000000001</v>
      </c>
      <c r="X213">
        <f t="shared" si="14"/>
        <v>0.18172628990997589</v>
      </c>
      <c r="Y213">
        <f t="shared" si="15"/>
        <v>0.14641683266922931</v>
      </c>
    </row>
    <row r="214" spans="1:25">
      <c r="A214" s="47">
        <v>17.5</v>
      </c>
      <c r="B214" s="47">
        <v>2.71</v>
      </c>
      <c r="C214" s="47">
        <v>2.69</v>
      </c>
      <c r="D214" s="47">
        <v>3</v>
      </c>
      <c r="E214" s="47">
        <v>3.71</v>
      </c>
      <c r="F214" s="47">
        <v>2.71</v>
      </c>
      <c r="G214" s="47">
        <v>1.42</v>
      </c>
      <c r="H214" s="47">
        <v>3.02</v>
      </c>
      <c r="I214" s="47">
        <v>3.07</v>
      </c>
      <c r="J214" s="47">
        <v>2.2599999999999998</v>
      </c>
      <c r="K214" s="47">
        <v>2.83</v>
      </c>
      <c r="L214" s="47">
        <v>3.02</v>
      </c>
      <c r="M214" s="47">
        <v>2.78</v>
      </c>
      <c r="N214" s="47">
        <v>3.34</v>
      </c>
      <c r="O214" s="47">
        <v>3.14</v>
      </c>
      <c r="P214" s="47">
        <v>3.13</v>
      </c>
      <c r="Q214" s="47">
        <v>2.38</v>
      </c>
      <c r="R214" s="47">
        <v>4.05</v>
      </c>
      <c r="S214" s="47">
        <v>2.77</v>
      </c>
      <c r="T214" s="47">
        <v>2.65</v>
      </c>
      <c r="U214" s="47">
        <v>3.12</v>
      </c>
      <c r="V214" s="13">
        <f t="shared" si="12"/>
        <v>2.742</v>
      </c>
      <c r="W214">
        <f t="shared" si="13"/>
        <v>3.0379999999999998</v>
      </c>
      <c r="X214">
        <f t="shared" si="14"/>
        <v>0.18799999999999953</v>
      </c>
      <c r="Y214">
        <f t="shared" si="15"/>
        <v>0.14388112377159787</v>
      </c>
    </row>
    <row r="215" spans="1:25">
      <c r="A215" s="47">
        <v>17.579999999999998</v>
      </c>
      <c r="B215" s="47">
        <v>2.71</v>
      </c>
      <c r="C215" s="47">
        <v>2.69</v>
      </c>
      <c r="D215" s="47">
        <v>3</v>
      </c>
      <c r="E215" s="47">
        <v>3.9</v>
      </c>
      <c r="F215" s="47">
        <v>2.71</v>
      </c>
      <c r="G215" s="47">
        <v>1.42</v>
      </c>
      <c r="H215" s="47">
        <v>3.03</v>
      </c>
      <c r="I215" s="47">
        <v>3.07</v>
      </c>
      <c r="J215" s="47">
        <v>2.2599999999999998</v>
      </c>
      <c r="K215" s="47">
        <v>2.83</v>
      </c>
      <c r="L215" s="47">
        <v>3.02</v>
      </c>
      <c r="M215" s="47">
        <v>2.78</v>
      </c>
      <c r="N215" s="47">
        <v>3.34</v>
      </c>
      <c r="O215" s="47">
        <v>3.14</v>
      </c>
      <c r="P215" s="47">
        <v>3.13</v>
      </c>
      <c r="Q215" s="47">
        <v>2.38</v>
      </c>
      <c r="R215" s="47">
        <v>4.05</v>
      </c>
      <c r="S215" s="47">
        <v>2.77</v>
      </c>
      <c r="T215" s="47">
        <v>2.65</v>
      </c>
      <c r="U215" s="47">
        <v>3.12</v>
      </c>
      <c r="V215" s="13">
        <f t="shared" si="12"/>
        <v>2.7619999999999996</v>
      </c>
      <c r="W215">
        <f t="shared" si="13"/>
        <v>3.0379999999999998</v>
      </c>
      <c r="X215">
        <f t="shared" si="14"/>
        <v>0.19962631757027108</v>
      </c>
      <c r="Y215">
        <f t="shared" si="15"/>
        <v>0.14388112377159787</v>
      </c>
    </row>
    <row r="216" spans="1:25">
      <c r="A216" s="47">
        <v>17.670000000000002</v>
      </c>
      <c r="B216" s="47">
        <v>2.71</v>
      </c>
      <c r="C216" s="47">
        <v>2.69</v>
      </c>
      <c r="D216" s="47">
        <v>3</v>
      </c>
      <c r="E216" s="47">
        <v>3.9</v>
      </c>
      <c r="F216" s="47">
        <v>2.71</v>
      </c>
      <c r="G216" s="47">
        <v>1.42</v>
      </c>
      <c r="H216" s="47">
        <v>3.03</v>
      </c>
      <c r="I216" s="47">
        <v>3.07</v>
      </c>
      <c r="J216" s="47">
        <v>2.2599999999999998</v>
      </c>
      <c r="K216" s="47">
        <v>2.83</v>
      </c>
      <c r="L216" s="47">
        <v>3.02</v>
      </c>
      <c r="M216" s="47">
        <v>2.78</v>
      </c>
      <c r="N216" s="47">
        <v>3.34</v>
      </c>
      <c r="O216" s="47">
        <v>3.14</v>
      </c>
      <c r="P216" s="47">
        <v>3.13</v>
      </c>
      <c r="Q216" s="47">
        <v>2.38</v>
      </c>
      <c r="R216" s="47">
        <v>4.05</v>
      </c>
      <c r="S216" s="47">
        <v>2.77</v>
      </c>
      <c r="T216" s="47">
        <v>2.65</v>
      </c>
      <c r="U216" s="47">
        <v>3.12</v>
      </c>
      <c r="V216" s="13">
        <f t="shared" si="12"/>
        <v>2.7619999999999996</v>
      </c>
      <c r="W216">
        <f t="shared" si="13"/>
        <v>3.0379999999999998</v>
      </c>
      <c r="X216">
        <f t="shared" si="14"/>
        <v>0.19962631757027108</v>
      </c>
      <c r="Y216">
        <f t="shared" si="15"/>
        <v>0.14388112377159787</v>
      </c>
    </row>
    <row r="217" spans="1:25">
      <c r="A217" s="47">
        <v>17.75</v>
      </c>
      <c r="B217" s="47">
        <v>2.71</v>
      </c>
      <c r="C217" s="47">
        <v>2.69</v>
      </c>
      <c r="D217" s="47">
        <v>3</v>
      </c>
      <c r="E217" s="47">
        <v>3.9</v>
      </c>
      <c r="F217" s="47">
        <v>2.71</v>
      </c>
      <c r="G217" s="47">
        <v>1.42</v>
      </c>
      <c r="H217" s="47">
        <v>3.03</v>
      </c>
      <c r="I217" s="47">
        <v>3.07</v>
      </c>
      <c r="J217" s="47">
        <v>2.2599999999999998</v>
      </c>
      <c r="K217" s="47">
        <v>2.83</v>
      </c>
      <c r="L217" s="47">
        <v>3.02</v>
      </c>
      <c r="M217" s="47">
        <v>2.78</v>
      </c>
      <c r="N217" s="47">
        <v>3.34</v>
      </c>
      <c r="O217" s="47">
        <v>3.14</v>
      </c>
      <c r="P217" s="47">
        <v>3.13</v>
      </c>
      <c r="Q217" s="47">
        <v>2.38</v>
      </c>
      <c r="R217" s="47">
        <v>4.05</v>
      </c>
      <c r="S217" s="47">
        <v>2.77</v>
      </c>
      <c r="T217" s="47">
        <v>2.65</v>
      </c>
      <c r="U217" s="47">
        <v>3.12</v>
      </c>
      <c r="V217" s="13">
        <f t="shared" si="12"/>
        <v>2.7619999999999996</v>
      </c>
      <c r="W217">
        <f t="shared" si="13"/>
        <v>3.0379999999999998</v>
      </c>
      <c r="X217">
        <f t="shared" si="14"/>
        <v>0.19962631757027108</v>
      </c>
      <c r="Y217">
        <f t="shared" si="15"/>
        <v>0.14388112377159787</v>
      </c>
    </row>
    <row r="218" spans="1:25">
      <c r="A218" s="47">
        <v>17.829999999999998</v>
      </c>
      <c r="B218" s="47">
        <v>2.72</v>
      </c>
      <c r="C218" s="47">
        <v>2.69</v>
      </c>
      <c r="D218" s="47">
        <v>3</v>
      </c>
      <c r="E218" s="47">
        <v>3.9</v>
      </c>
      <c r="F218" s="47">
        <v>2.71</v>
      </c>
      <c r="G218" s="47">
        <v>1.42</v>
      </c>
      <c r="H218" s="47">
        <v>3.03</v>
      </c>
      <c r="I218" s="47">
        <v>3.07</v>
      </c>
      <c r="J218" s="47">
        <v>2.35</v>
      </c>
      <c r="K218" s="47">
        <v>2.83</v>
      </c>
      <c r="L218" s="47">
        <v>3.02</v>
      </c>
      <c r="M218" s="47">
        <v>2.78</v>
      </c>
      <c r="N218" s="47">
        <v>3.34</v>
      </c>
      <c r="O218" s="47">
        <v>3.14</v>
      </c>
      <c r="P218" s="47">
        <v>3.13</v>
      </c>
      <c r="Q218" s="47">
        <v>2.38</v>
      </c>
      <c r="R218" s="47">
        <v>4.05</v>
      </c>
      <c r="S218" s="47">
        <v>2.77</v>
      </c>
      <c r="T218" s="47">
        <v>2.65</v>
      </c>
      <c r="U218" s="47">
        <v>3.12</v>
      </c>
      <c r="V218" s="13">
        <f t="shared" si="12"/>
        <v>2.7719999999999998</v>
      </c>
      <c r="W218">
        <f t="shared" si="13"/>
        <v>3.0379999999999998</v>
      </c>
      <c r="X218">
        <f t="shared" si="14"/>
        <v>0.19726913370091939</v>
      </c>
      <c r="Y218">
        <f t="shared" si="15"/>
        <v>0.14388112377159787</v>
      </c>
    </row>
    <row r="219" spans="1:25">
      <c r="A219" s="47">
        <v>17.920000000000002</v>
      </c>
      <c r="B219" s="47">
        <v>2.72</v>
      </c>
      <c r="C219" s="47">
        <v>2.69</v>
      </c>
      <c r="D219" s="47">
        <v>3</v>
      </c>
      <c r="E219" s="47">
        <v>3.9</v>
      </c>
      <c r="F219" s="47">
        <v>2.71</v>
      </c>
      <c r="G219" s="47">
        <v>1.42</v>
      </c>
      <c r="H219" s="47">
        <v>3.03</v>
      </c>
      <c r="I219" s="47">
        <v>3.07</v>
      </c>
      <c r="J219" s="47">
        <v>2.5099999999999998</v>
      </c>
      <c r="K219" s="47">
        <v>2.83</v>
      </c>
      <c r="L219" s="47">
        <v>3.02</v>
      </c>
      <c r="M219" s="47">
        <v>2.78</v>
      </c>
      <c r="N219" s="47">
        <v>3.34</v>
      </c>
      <c r="O219" s="47">
        <v>3.14</v>
      </c>
      <c r="P219" s="47">
        <v>3.13</v>
      </c>
      <c r="Q219" s="47">
        <v>2.38</v>
      </c>
      <c r="R219" s="47">
        <v>4.05</v>
      </c>
      <c r="S219" s="47">
        <v>2.77</v>
      </c>
      <c r="T219" s="47">
        <v>2.65</v>
      </c>
      <c r="U219" s="47">
        <v>3.12</v>
      </c>
      <c r="V219" s="13">
        <f t="shared" si="12"/>
        <v>2.7879999999999994</v>
      </c>
      <c r="W219">
        <f t="shared" si="13"/>
        <v>3.0379999999999998</v>
      </c>
      <c r="X219">
        <f t="shared" si="14"/>
        <v>0.19408932651402247</v>
      </c>
      <c r="Y219">
        <f t="shared" si="15"/>
        <v>0.14388112377159787</v>
      </c>
    </row>
    <row r="220" spans="1:25">
      <c r="A220" s="47">
        <v>18</v>
      </c>
      <c r="B220" s="47">
        <v>2.72</v>
      </c>
      <c r="C220" s="47">
        <v>2.69</v>
      </c>
      <c r="D220" s="47">
        <v>3.01</v>
      </c>
      <c r="E220" s="47">
        <v>3.9</v>
      </c>
      <c r="F220" s="47">
        <v>2.71</v>
      </c>
      <c r="G220" s="47">
        <v>1.42</v>
      </c>
      <c r="H220" s="47">
        <v>3.03</v>
      </c>
      <c r="I220" s="47">
        <v>3.07</v>
      </c>
      <c r="J220" s="47">
        <v>2.5099999999999998</v>
      </c>
      <c r="K220" s="47">
        <v>2.83</v>
      </c>
      <c r="L220" s="47">
        <v>3.02</v>
      </c>
      <c r="M220" s="47">
        <v>2.78</v>
      </c>
      <c r="N220" s="47">
        <v>3.34</v>
      </c>
      <c r="O220" s="47">
        <v>3.14</v>
      </c>
      <c r="P220" s="47">
        <v>3.13</v>
      </c>
      <c r="Q220" s="47">
        <v>2.38</v>
      </c>
      <c r="R220" s="47">
        <v>4.05</v>
      </c>
      <c r="S220" s="47">
        <v>2.77</v>
      </c>
      <c r="T220" s="47">
        <v>2.65</v>
      </c>
      <c r="U220" s="47">
        <v>3.12</v>
      </c>
      <c r="V220" s="13">
        <f t="shared" si="12"/>
        <v>2.7890000000000001</v>
      </c>
      <c r="W220">
        <f t="shared" si="13"/>
        <v>3.0379999999999998</v>
      </c>
      <c r="X220">
        <f t="shared" si="14"/>
        <v>0.19421322760764156</v>
      </c>
      <c r="Y220">
        <f t="shared" si="15"/>
        <v>0.14388112377159787</v>
      </c>
    </row>
    <row r="221" spans="1:25">
      <c r="A221" s="47">
        <v>18.079999999999998</v>
      </c>
      <c r="B221" s="47">
        <v>2.72</v>
      </c>
      <c r="C221" s="47">
        <v>2.69</v>
      </c>
      <c r="D221" s="47">
        <v>3.16</v>
      </c>
      <c r="E221" s="47">
        <v>3.9</v>
      </c>
      <c r="F221" s="47">
        <v>2.71</v>
      </c>
      <c r="G221" s="47">
        <v>1.42</v>
      </c>
      <c r="H221" s="47">
        <v>3.03</v>
      </c>
      <c r="I221" s="47">
        <v>3.07</v>
      </c>
      <c r="J221" s="47">
        <v>2.5099999999999998</v>
      </c>
      <c r="K221" s="47">
        <v>2.83</v>
      </c>
      <c r="L221" s="47">
        <v>3.05</v>
      </c>
      <c r="M221" s="47">
        <v>2.78</v>
      </c>
      <c r="N221" s="47">
        <v>3.35</v>
      </c>
      <c r="O221" s="47">
        <v>3.14</v>
      </c>
      <c r="P221" s="47">
        <v>3.14</v>
      </c>
      <c r="Q221" s="47">
        <v>2.38</v>
      </c>
      <c r="R221" s="47">
        <v>4.05</v>
      </c>
      <c r="S221" s="47">
        <v>2.87</v>
      </c>
      <c r="T221" s="47">
        <v>2.65</v>
      </c>
      <c r="U221" s="47">
        <v>3.12</v>
      </c>
      <c r="V221" s="13">
        <f t="shared" si="12"/>
        <v>2.8039999999999998</v>
      </c>
      <c r="W221">
        <f t="shared" si="13"/>
        <v>3.0529999999999999</v>
      </c>
      <c r="X221">
        <f t="shared" si="14"/>
        <v>0.19667344621083049</v>
      </c>
      <c r="Y221">
        <f t="shared" si="15"/>
        <v>0.14240825506659047</v>
      </c>
    </row>
    <row r="222" spans="1:25">
      <c r="A222" s="47">
        <v>18.170000000000002</v>
      </c>
      <c r="B222" s="47">
        <v>2.72</v>
      </c>
      <c r="C222" s="47">
        <v>2.69</v>
      </c>
      <c r="D222" s="47">
        <v>3.16</v>
      </c>
      <c r="E222" s="47">
        <v>3.9</v>
      </c>
      <c r="F222" s="47">
        <v>2.71</v>
      </c>
      <c r="G222" s="47">
        <v>1.42</v>
      </c>
      <c r="H222" s="47">
        <v>3.04</v>
      </c>
      <c r="I222" s="47">
        <v>3.07</v>
      </c>
      <c r="J222" s="47">
        <v>2.5099999999999998</v>
      </c>
      <c r="K222" s="47">
        <v>2.83</v>
      </c>
      <c r="L222" s="47">
        <v>3.05</v>
      </c>
      <c r="M222" s="47">
        <v>2.78</v>
      </c>
      <c r="N222" s="47">
        <v>3.57</v>
      </c>
      <c r="O222" s="47">
        <v>3.14</v>
      </c>
      <c r="P222" s="47">
        <v>3.14</v>
      </c>
      <c r="Q222" s="47">
        <v>2.38</v>
      </c>
      <c r="R222" s="47">
        <v>4.05</v>
      </c>
      <c r="S222" s="47">
        <v>3</v>
      </c>
      <c r="T222" s="47">
        <v>2.65</v>
      </c>
      <c r="U222" s="47">
        <v>3.16</v>
      </c>
      <c r="V222" s="13">
        <f t="shared" si="12"/>
        <v>2.8049999999999997</v>
      </c>
      <c r="W222">
        <f t="shared" si="13"/>
        <v>3.0920000000000001</v>
      </c>
      <c r="X222">
        <f t="shared" si="14"/>
        <v>0.19680362462786768</v>
      </c>
      <c r="Y222">
        <f t="shared" si="15"/>
        <v>0.1477746031405032</v>
      </c>
    </row>
    <row r="223" spans="1:25">
      <c r="A223" s="47">
        <v>18.25</v>
      </c>
      <c r="B223" s="47">
        <v>2.72</v>
      </c>
      <c r="C223" s="47">
        <v>2.69</v>
      </c>
      <c r="D223" s="47">
        <v>3.16</v>
      </c>
      <c r="E223" s="47">
        <v>3.9</v>
      </c>
      <c r="F223" s="47">
        <v>2.86</v>
      </c>
      <c r="G223" s="47">
        <v>1.42</v>
      </c>
      <c r="H223" s="47">
        <v>3.04</v>
      </c>
      <c r="I223" s="47">
        <v>3.07</v>
      </c>
      <c r="J223" s="47">
        <v>2.5099999999999998</v>
      </c>
      <c r="K223" s="47">
        <v>2.83</v>
      </c>
      <c r="L223" s="47">
        <v>3.05</v>
      </c>
      <c r="M223" s="47">
        <v>2.78</v>
      </c>
      <c r="N223" s="47">
        <v>3.63</v>
      </c>
      <c r="O223" s="47">
        <v>3.14</v>
      </c>
      <c r="P223" s="47">
        <v>3.14</v>
      </c>
      <c r="Q223" s="47">
        <v>2.41</v>
      </c>
      <c r="R223" s="47">
        <v>4.05</v>
      </c>
      <c r="S223" s="47">
        <v>3</v>
      </c>
      <c r="T223" s="47">
        <v>2.66</v>
      </c>
      <c r="U223" s="47">
        <v>3.16</v>
      </c>
      <c r="V223" s="13">
        <f t="shared" si="12"/>
        <v>2.8199999999999994</v>
      </c>
      <c r="W223">
        <f t="shared" si="13"/>
        <v>3.1020000000000003</v>
      </c>
      <c r="X223">
        <f t="shared" si="14"/>
        <v>0.19657059800489049</v>
      </c>
      <c r="Y223">
        <f t="shared" si="15"/>
        <v>0.14812757264526188</v>
      </c>
    </row>
    <row r="224" spans="1:25">
      <c r="A224" s="47">
        <v>18.329999999999998</v>
      </c>
      <c r="B224" s="47">
        <v>2.87</v>
      </c>
      <c r="C224" s="47">
        <v>2.69</v>
      </c>
      <c r="D224" s="47">
        <v>3.16</v>
      </c>
      <c r="E224" s="47">
        <v>3.9</v>
      </c>
      <c r="F224" s="47">
        <v>2.96</v>
      </c>
      <c r="G224" s="47">
        <v>1.44</v>
      </c>
      <c r="H224" s="47">
        <v>3.04</v>
      </c>
      <c r="I224" s="47">
        <v>3.07</v>
      </c>
      <c r="J224" s="47">
        <v>2.52</v>
      </c>
      <c r="K224" s="47">
        <v>2.83</v>
      </c>
      <c r="L224" s="47">
        <v>3.05</v>
      </c>
      <c r="M224" s="47">
        <v>2.78</v>
      </c>
      <c r="N224" s="47">
        <v>3.63</v>
      </c>
      <c r="O224" s="47">
        <v>3.26</v>
      </c>
      <c r="P224" s="47">
        <v>3.14</v>
      </c>
      <c r="Q224" s="47">
        <v>2.41</v>
      </c>
      <c r="R224" s="47">
        <v>4.05</v>
      </c>
      <c r="S224" s="47">
        <v>3</v>
      </c>
      <c r="T224" s="47">
        <v>2.66</v>
      </c>
      <c r="U224" s="47">
        <v>3.16</v>
      </c>
      <c r="V224" s="13">
        <f t="shared" si="12"/>
        <v>2.8480000000000003</v>
      </c>
      <c r="W224">
        <f t="shared" si="13"/>
        <v>3.1140000000000003</v>
      </c>
      <c r="X224">
        <f t="shared" si="14"/>
        <v>0.19489484344127647</v>
      </c>
      <c r="Y224">
        <f t="shared" si="15"/>
        <v>0.14895338569871683</v>
      </c>
    </row>
    <row r="225" spans="1:25">
      <c r="A225" s="47">
        <v>18.420000000000002</v>
      </c>
      <c r="B225" s="47">
        <v>2.93</v>
      </c>
      <c r="C225" s="47">
        <v>2.7</v>
      </c>
      <c r="D225" s="47">
        <v>3.16</v>
      </c>
      <c r="E225" s="47">
        <v>3.9</v>
      </c>
      <c r="F225" s="47">
        <v>2.96</v>
      </c>
      <c r="G225" s="47">
        <v>1.46</v>
      </c>
      <c r="H225" s="47">
        <v>3.04</v>
      </c>
      <c r="I225" s="47">
        <v>3.07</v>
      </c>
      <c r="J225" s="47">
        <v>2.52</v>
      </c>
      <c r="K225" s="47">
        <v>2.83</v>
      </c>
      <c r="L225" s="47">
        <v>3.05</v>
      </c>
      <c r="M225" s="47">
        <v>2.78</v>
      </c>
      <c r="N225" s="47">
        <v>3.63</v>
      </c>
      <c r="O225" s="47">
        <v>3.26</v>
      </c>
      <c r="P225" s="47">
        <v>3.14</v>
      </c>
      <c r="Q225" s="47">
        <v>2.41</v>
      </c>
      <c r="R225" s="47">
        <v>4.05</v>
      </c>
      <c r="S225" s="47">
        <v>3</v>
      </c>
      <c r="T225" s="47">
        <v>2.66</v>
      </c>
      <c r="U225" s="47">
        <v>3.16</v>
      </c>
      <c r="V225" s="13">
        <f t="shared" si="12"/>
        <v>2.8570000000000002</v>
      </c>
      <c r="W225">
        <f t="shared" si="13"/>
        <v>3.1140000000000003</v>
      </c>
      <c r="X225">
        <f t="shared" si="14"/>
        <v>0.19336235414371633</v>
      </c>
      <c r="Y225">
        <f t="shared" si="15"/>
        <v>0.14895338569871683</v>
      </c>
    </row>
    <row r="226" spans="1:25">
      <c r="A226" s="47">
        <v>18.5</v>
      </c>
      <c r="B226" s="47">
        <v>2.93</v>
      </c>
      <c r="C226" s="47">
        <v>2.7</v>
      </c>
      <c r="D226" s="47">
        <v>3.16</v>
      </c>
      <c r="E226" s="47">
        <v>3.9</v>
      </c>
      <c r="F226" s="47">
        <v>2.96</v>
      </c>
      <c r="G226" s="47">
        <v>1.46</v>
      </c>
      <c r="H226" s="47">
        <v>3.04</v>
      </c>
      <c r="I226" s="47">
        <v>3.07</v>
      </c>
      <c r="J226" s="47">
        <v>2.52</v>
      </c>
      <c r="K226" s="47">
        <v>2.83</v>
      </c>
      <c r="L226" s="47">
        <v>3.05</v>
      </c>
      <c r="M226" s="47">
        <v>2.78</v>
      </c>
      <c r="N226" s="47">
        <v>3.63</v>
      </c>
      <c r="O226" s="47">
        <v>3.26</v>
      </c>
      <c r="P226" s="47">
        <v>3.14</v>
      </c>
      <c r="Q226" s="47">
        <v>2.41</v>
      </c>
      <c r="R226" s="47">
        <v>4.05</v>
      </c>
      <c r="S226" s="47">
        <v>3</v>
      </c>
      <c r="T226" s="47">
        <v>2.67</v>
      </c>
      <c r="U226" s="47">
        <v>3.24</v>
      </c>
      <c r="V226" s="13">
        <f t="shared" si="12"/>
        <v>2.8570000000000002</v>
      </c>
      <c r="W226">
        <f t="shared" si="13"/>
        <v>3.1230000000000002</v>
      </c>
      <c r="X226">
        <f t="shared" si="14"/>
        <v>0.19336235414371633</v>
      </c>
      <c r="Y226">
        <f t="shared" si="15"/>
        <v>0.14910138236187456</v>
      </c>
    </row>
    <row r="227" spans="1:25">
      <c r="A227" s="47">
        <v>18.579999999999998</v>
      </c>
      <c r="B227" s="47">
        <v>2.93</v>
      </c>
      <c r="C227" s="47">
        <v>2.7</v>
      </c>
      <c r="D227" s="47">
        <v>3.16</v>
      </c>
      <c r="E227" s="47">
        <v>3.9</v>
      </c>
      <c r="F227" s="47">
        <v>2.96</v>
      </c>
      <c r="G227" s="47">
        <v>1.46</v>
      </c>
      <c r="H227" s="47">
        <v>3.04</v>
      </c>
      <c r="I227" s="47">
        <v>3.07</v>
      </c>
      <c r="J227" s="47">
        <v>2.52</v>
      </c>
      <c r="K227" s="47">
        <v>2.83</v>
      </c>
      <c r="L227" s="47">
        <v>3.05</v>
      </c>
      <c r="M227" s="47">
        <v>2.85</v>
      </c>
      <c r="N227" s="47">
        <v>3.63</v>
      </c>
      <c r="O227" s="47">
        <v>3.26</v>
      </c>
      <c r="P227" s="47">
        <v>3.14</v>
      </c>
      <c r="Q227" s="47">
        <v>2.41</v>
      </c>
      <c r="R227" s="47">
        <v>4.05</v>
      </c>
      <c r="S227" s="47">
        <v>3</v>
      </c>
      <c r="T227" s="47">
        <v>2.67</v>
      </c>
      <c r="U227" s="47">
        <v>3.24</v>
      </c>
      <c r="V227" s="13">
        <f t="shared" si="12"/>
        <v>2.8570000000000002</v>
      </c>
      <c r="W227">
        <f t="shared" si="13"/>
        <v>3.1300000000000003</v>
      </c>
      <c r="X227">
        <f t="shared" si="14"/>
        <v>0.19336235414371633</v>
      </c>
      <c r="Y227">
        <f t="shared" si="15"/>
        <v>0.1474675105461081</v>
      </c>
    </row>
    <row r="228" spans="1:25">
      <c r="A228" s="47">
        <v>18.670000000000002</v>
      </c>
      <c r="B228" s="47">
        <v>2.93</v>
      </c>
      <c r="C228" s="47">
        <v>2.7</v>
      </c>
      <c r="D228" s="47">
        <v>3.16</v>
      </c>
      <c r="E228" s="47">
        <v>3.9</v>
      </c>
      <c r="F228" s="47">
        <v>2.96</v>
      </c>
      <c r="G228" s="47">
        <v>1.52</v>
      </c>
      <c r="H228" s="47">
        <v>3.04</v>
      </c>
      <c r="I228" s="47">
        <v>3.07</v>
      </c>
      <c r="J228" s="47">
        <v>2.52</v>
      </c>
      <c r="K228" s="47">
        <v>2.92</v>
      </c>
      <c r="L228" s="47">
        <v>3.05</v>
      </c>
      <c r="M228" s="47">
        <v>3.06</v>
      </c>
      <c r="N228" s="47">
        <v>3.63</v>
      </c>
      <c r="O228" s="47">
        <v>3.26</v>
      </c>
      <c r="P228" s="47">
        <v>3.14</v>
      </c>
      <c r="Q228" s="47">
        <v>2.41</v>
      </c>
      <c r="R228" s="47">
        <v>4.05</v>
      </c>
      <c r="S228" s="47">
        <v>3</v>
      </c>
      <c r="T228" s="47">
        <v>2.77</v>
      </c>
      <c r="U228" s="47">
        <v>3.24</v>
      </c>
      <c r="V228" s="13">
        <f t="shared" si="12"/>
        <v>2.8719999999999999</v>
      </c>
      <c r="W228">
        <f t="shared" si="13"/>
        <v>3.161</v>
      </c>
      <c r="X228">
        <f t="shared" si="14"/>
        <v>0.18861954653039895</v>
      </c>
      <c r="Y228">
        <f t="shared" si="15"/>
        <v>0.14111027996255726</v>
      </c>
    </row>
    <row r="229" spans="1:25">
      <c r="A229" s="47">
        <v>18.75</v>
      </c>
      <c r="B229" s="47">
        <v>2.93</v>
      </c>
      <c r="C229" s="47">
        <v>2.7</v>
      </c>
      <c r="D229" s="47">
        <v>3.16</v>
      </c>
      <c r="E229" s="47">
        <v>3.9</v>
      </c>
      <c r="F229" s="47">
        <v>2.96</v>
      </c>
      <c r="G229" s="47">
        <v>1.54</v>
      </c>
      <c r="H229" s="47">
        <v>3.04</v>
      </c>
      <c r="I229" s="47">
        <v>3.07</v>
      </c>
      <c r="J229" s="47">
        <v>2.52</v>
      </c>
      <c r="K229" s="47">
        <v>2.92</v>
      </c>
      <c r="L229" s="47">
        <v>3.05</v>
      </c>
      <c r="M229" s="47">
        <v>3.06</v>
      </c>
      <c r="N229" s="47">
        <v>3.63</v>
      </c>
      <c r="O229" s="47">
        <v>3.26</v>
      </c>
      <c r="P229" s="47">
        <v>3.14</v>
      </c>
      <c r="Q229" s="47">
        <v>2.41</v>
      </c>
      <c r="R229" s="47">
        <v>4.05</v>
      </c>
      <c r="S229" s="47">
        <v>3.01</v>
      </c>
      <c r="T229" s="47">
        <v>2.78</v>
      </c>
      <c r="U229" s="47">
        <v>3.25</v>
      </c>
      <c r="V229" s="13">
        <f t="shared" si="12"/>
        <v>2.8740000000000001</v>
      </c>
      <c r="W229">
        <f t="shared" si="13"/>
        <v>3.1640000000000001</v>
      </c>
      <c r="X229">
        <f t="shared" si="14"/>
        <v>0.18703059761558838</v>
      </c>
      <c r="Y229">
        <f t="shared" si="15"/>
        <v>0.14074563344322003</v>
      </c>
    </row>
    <row r="230" spans="1:25">
      <c r="A230" s="47">
        <v>18.829999999999998</v>
      </c>
      <c r="B230" s="47">
        <v>2.93</v>
      </c>
      <c r="C230" s="47">
        <v>2.7</v>
      </c>
      <c r="D230" s="47">
        <v>3.16</v>
      </c>
      <c r="E230" s="47">
        <v>3.91</v>
      </c>
      <c r="F230" s="47">
        <v>2.97</v>
      </c>
      <c r="G230" s="47">
        <v>1.54</v>
      </c>
      <c r="H230" s="47">
        <v>3.04</v>
      </c>
      <c r="I230" s="47">
        <v>3.07</v>
      </c>
      <c r="J230" s="47">
        <v>2.52</v>
      </c>
      <c r="K230" s="47">
        <v>2.92</v>
      </c>
      <c r="L230" s="47">
        <v>3.05</v>
      </c>
      <c r="M230" s="47">
        <v>3.06</v>
      </c>
      <c r="N230" s="47">
        <v>3.63</v>
      </c>
      <c r="O230" s="47">
        <v>3.26</v>
      </c>
      <c r="P230" s="47">
        <v>3.14</v>
      </c>
      <c r="Q230" s="47">
        <v>2.41</v>
      </c>
      <c r="R230" s="47">
        <v>4.05</v>
      </c>
      <c r="S230" s="47">
        <v>3.01</v>
      </c>
      <c r="T230" s="47">
        <v>2.78</v>
      </c>
      <c r="U230" s="47">
        <v>3.25</v>
      </c>
      <c r="V230" s="13">
        <f t="shared" si="12"/>
        <v>2.8759999999999999</v>
      </c>
      <c r="W230">
        <f t="shared" si="13"/>
        <v>3.1640000000000001</v>
      </c>
      <c r="X230">
        <f t="shared" si="14"/>
        <v>0.18769478770955095</v>
      </c>
      <c r="Y230">
        <f t="shared" si="15"/>
        <v>0.14074563344322003</v>
      </c>
    </row>
    <row r="231" spans="1:25">
      <c r="A231" s="47">
        <v>18.920000000000002</v>
      </c>
      <c r="B231" s="47">
        <v>2.93</v>
      </c>
      <c r="C231" s="47">
        <v>2.7</v>
      </c>
      <c r="D231" s="47">
        <v>3.16</v>
      </c>
      <c r="E231" s="47">
        <v>3.91</v>
      </c>
      <c r="F231" s="47">
        <v>2.97</v>
      </c>
      <c r="G231" s="47">
        <v>1.54</v>
      </c>
      <c r="H231" s="47">
        <v>3.04</v>
      </c>
      <c r="I231" s="47">
        <v>3.07</v>
      </c>
      <c r="J231" s="47">
        <v>2.52</v>
      </c>
      <c r="K231" s="47">
        <v>2.92</v>
      </c>
      <c r="L231" s="47">
        <v>3.05</v>
      </c>
      <c r="M231" s="47">
        <v>3.06</v>
      </c>
      <c r="N231" s="47">
        <v>3.63</v>
      </c>
      <c r="O231" s="47">
        <v>3.26</v>
      </c>
      <c r="P231" s="47">
        <v>3.14</v>
      </c>
      <c r="Q231" s="47">
        <v>2.41</v>
      </c>
      <c r="R231" s="47">
        <v>4.05</v>
      </c>
      <c r="S231" s="47">
        <v>3.01</v>
      </c>
      <c r="T231" s="47">
        <v>2.78</v>
      </c>
      <c r="U231" s="47">
        <v>3.25</v>
      </c>
      <c r="V231" s="13">
        <f t="shared" si="12"/>
        <v>2.8759999999999999</v>
      </c>
      <c r="W231">
        <f t="shared" si="13"/>
        <v>3.1640000000000001</v>
      </c>
      <c r="X231">
        <f t="shared" si="14"/>
        <v>0.18769478770955095</v>
      </c>
      <c r="Y231">
        <f t="shared" si="15"/>
        <v>0.14074563344322003</v>
      </c>
    </row>
    <row r="232" spans="1:25">
      <c r="A232" s="47">
        <v>19</v>
      </c>
      <c r="B232" s="47">
        <v>2.93</v>
      </c>
      <c r="C232" s="47">
        <v>2.7</v>
      </c>
      <c r="D232" s="47">
        <v>3.18</v>
      </c>
      <c r="E232" s="47">
        <v>3.91</v>
      </c>
      <c r="F232" s="47">
        <v>2.97</v>
      </c>
      <c r="G232" s="47">
        <v>1.54</v>
      </c>
      <c r="H232" s="47">
        <v>3.04</v>
      </c>
      <c r="I232" s="47">
        <v>3.07</v>
      </c>
      <c r="J232" s="47">
        <v>2.52</v>
      </c>
      <c r="K232" s="47">
        <v>2.92</v>
      </c>
      <c r="L232" s="47">
        <v>3.05</v>
      </c>
      <c r="M232" s="47">
        <v>3.06</v>
      </c>
      <c r="N232" s="47">
        <v>3.63</v>
      </c>
      <c r="O232" s="47">
        <v>3.26</v>
      </c>
      <c r="P232" s="47">
        <v>3.14</v>
      </c>
      <c r="Q232" s="47">
        <v>2.41</v>
      </c>
      <c r="R232" s="47">
        <v>4.05</v>
      </c>
      <c r="S232" s="47">
        <v>3.01</v>
      </c>
      <c r="T232" s="47">
        <v>2.78</v>
      </c>
      <c r="U232" s="47">
        <v>3.25</v>
      </c>
      <c r="V232" s="13">
        <f t="shared" si="12"/>
        <v>2.8780000000000001</v>
      </c>
      <c r="W232">
        <f t="shared" si="13"/>
        <v>3.1640000000000001</v>
      </c>
      <c r="X232">
        <f t="shared" si="14"/>
        <v>0.18804136660733878</v>
      </c>
      <c r="Y232">
        <f t="shared" si="15"/>
        <v>0.14074563344322003</v>
      </c>
    </row>
    <row r="233" spans="1:25">
      <c r="A233" s="47">
        <v>19.079999999999998</v>
      </c>
      <c r="B233" s="47">
        <v>2.93</v>
      </c>
      <c r="C233" s="47">
        <v>2.7</v>
      </c>
      <c r="D233" s="47">
        <v>3.18</v>
      </c>
      <c r="E233" s="47">
        <v>3.91</v>
      </c>
      <c r="F233" s="47">
        <v>2.97</v>
      </c>
      <c r="G233" s="47">
        <v>1.54</v>
      </c>
      <c r="H233" s="47">
        <v>3.04</v>
      </c>
      <c r="I233" s="47">
        <v>3.08</v>
      </c>
      <c r="J233" s="47">
        <v>2.52</v>
      </c>
      <c r="K233" s="47">
        <v>2.92</v>
      </c>
      <c r="L233" s="47">
        <v>3.05</v>
      </c>
      <c r="M233" s="47">
        <v>3.06</v>
      </c>
      <c r="N233" s="47">
        <v>3.63</v>
      </c>
      <c r="O233" s="47">
        <v>3.26</v>
      </c>
      <c r="P233" s="47">
        <v>3.14</v>
      </c>
      <c r="Q233" s="47">
        <v>2.41</v>
      </c>
      <c r="R233" s="47">
        <v>4.05</v>
      </c>
      <c r="S233" s="47">
        <v>3.01</v>
      </c>
      <c r="T233" s="47">
        <v>2.78</v>
      </c>
      <c r="U233" s="47">
        <v>3.25</v>
      </c>
      <c r="V233" s="13">
        <f t="shared" si="12"/>
        <v>2.879</v>
      </c>
      <c r="W233">
        <f t="shared" si="13"/>
        <v>3.1640000000000001</v>
      </c>
      <c r="X233">
        <f t="shared" si="14"/>
        <v>0.18815743998636414</v>
      </c>
      <c r="Y233">
        <f t="shared" si="15"/>
        <v>0.14074563344322003</v>
      </c>
    </row>
    <row r="234" spans="1:25">
      <c r="A234" s="47">
        <v>19.170000000000002</v>
      </c>
      <c r="B234" s="47">
        <v>2.93</v>
      </c>
      <c r="C234" s="47">
        <v>2.7</v>
      </c>
      <c r="D234" s="47">
        <v>3.18</v>
      </c>
      <c r="E234" s="47">
        <v>3.91</v>
      </c>
      <c r="F234" s="47">
        <v>2.97</v>
      </c>
      <c r="G234" s="47">
        <v>1.54</v>
      </c>
      <c r="H234" s="47">
        <v>3.04</v>
      </c>
      <c r="I234" s="47">
        <v>3.08</v>
      </c>
      <c r="J234" s="47">
        <v>2.52</v>
      </c>
      <c r="K234" s="47">
        <v>2.92</v>
      </c>
      <c r="L234" s="47">
        <v>3.05</v>
      </c>
      <c r="M234" s="47">
        <v>3.06</v>
      </c>
      <c r="N234" s="47">
        <v>3.63</v>
      </c>
      <c r="O234" s="47">
        <v>3.26</v>
      </c>
      <c r="P234" s="47">
        <v>3.14</v>
      </c>
      <c r="Q234" s="47">
        <v>2.48</v>
      </c>
      <c r="R234" s="47">
        <v>4.05</v>
      </c>
      <c r="S234" s="47">
        <v>3.01</v>
      </c>
      <c r="T234" s="47">
        <v>2.78</v>
      </c>
      <c r="U234" s="47">
        <v>3.25</v>
      </c>
      <c r="V234" s="13">
        <f t="shared" si="12"/>
        <v>2.879</v>
      </c>
      <c r="W234">
        <f t="shared" si="13"/>
        <v>3.1710000000000003</v>
      </c>
      <c r="X234">
        <f t="shared" si="14"/>
        <v>0.18815743998636414</v>
      </c>
      <c r="Y234">
        <f t="shared" si="15"/>
        <v>0.1366947125694486</v>
      </c>
    </row>
    <row r="235" spans="1:25">
      <c r="A235" s="47">
        <v>19.25</v>
      </c>
      <c r="B235" s="47">
        <v>2.93</v>
      </c>
      <c r="C235" s="47">
        <v>2.7</v>
      </c>
      <c r="D235" s="47">
        <v>3.18</v>
      </c>
      <c r="E235" s="47">
        <v>3.91</v>
      </c>
      <c r="F235" s="47">
        <v>2.97</v>
      </c>
      <c r="G235" s="47">
        <v>1.54</v>
      </c>
      <c r="H235" s="47">
        <v>3.04</v>
      </c>
      <c r="I235" s="47">
        <v>3.09</v>
      </c>
      <c r="J235" s="47">
        <v>2.52</v>
      </c>
      <c r="K235" s="47">
        <v>2.92</v>
      </c>
      <c r="L235" s="47">
        <v>3.05</v>
      </c>
      <c r="M235" s="47">
        <v>3.06</v>
      </c>
      <c r="N235" s="47">
        <v>3.63</v>
      </c>
      <c r="O235" s="47">
        <v>3.26</v>
      </c>
      <c r="P235" s="47">
        <v>3.14</v>
      </c>
      <c r="Q235" s="47">
        <v>2.57</v>
      </c>
      <c r="R235" s="47">
        <v>4.05</v>
      </c>
      <c r="S235" s="47">
        <v>3.01</v>
      </c>
      <c r="T235" s="47">
        <v>2.78</v>
      </c>
      <c r="U235" s="47">
        <v>3.25</v>
      </c>
      <c r="V235" s="13">
        <f t="shared" si="12"/>
        <v>2.88</v>
      </c>
      <c r="W235">
        <f t="shared" si="13"/>
        <v>3.1799999999999997</v>
      </c>
      <c r="X235">
        <f t="shared" si="14"/>
        <v>0.1882787531531081</v>
      </c>
      <c r="Y235">
        <f t="shared" si="15"/>
        <v>0.1318500832174346</v>
      </c>
    </row>
    <row r="236" spans="1:25">
      <c r="A236" s="47">
        <v>19.329999999999998</v>
      </c>
      <c r="B236" s="47">
        <v>2.93</v>
      </c>
      <c r="C236" s="47">
        <v>2.7</v>
      </c>
      <c r="D236" s="47">
        <v>3.18</v>
      </c>
      <c r="E236" s="47">
        <v>3.91</v>
      </c>
      <c r="F236" s="47">
        <v>2.97</v>
      </c>
      <c r="G236" s="47">
        <v>1.54</v>
      </c>
      <c r="H236" s="47">
        <v>3.04</v>
      </c>
      <c r="I236" s="47">
        <v>3.09</v>
      </c>
      <c r="J236" s="47">
        <v>2.52</v>
      </c>
      <c r="K236" s="47">
        <v>2.92</v>
      </c>
      <c r="L236" s="47">
        <v>3.05</v>
      </c>
      <c r="M236" s="47">
        <v>3.06</v>
      </c>
      <c r="N236" s="47">
        <v>3.63</v>
      </c>
      <c r="O236" s="47">
        <v>3.26</v>
      </c>
      <c r="P236" s="47">
        <v>3.16</v>
      </c>
      <c r="Q236" s="47">
        <v>2.57</v>
      </c>
      <c r="R236" s="47">
        <v>4.05</v>
      </c>
      <c r="S236" s="47">
        <v>3.01</v>
      </c>
      <c r="T236" s="47">
        <v>2.78</v>
      </c>
      <c r="U236" s="47">
        <v>3.25</v>
      </c>
      <c r="V236" s="13">
        <f t="shared" si="12"/>
        <v>2.88</v>
      </c>
      <c r="W236">
        <f t="shared" si="13"/>
        <v>3.1819999999999999</v>
      </c>
      <c r="X236">
        <f t="shared" si="14"/>
        <v>0.1882787531531081</v>
      </c>
      <c r="Y236">
        <f t="shared" si="15"/>
        <v>0.13179782496940678</v>
      </c>
    </row>
    <row r="237" spans="1:25">
      <c r="A237" s="47">
        <v>19.420000000000002</v>
      </c>
      <c r="B237" s="47">
        <v>2.93</v>
      </c>
      <c r="C237" s="47">
        <v>2.7</v>
      </c>
      <c r="D237" s="47">
        <v>3.18</v>
      </c>
      <c r="E237" s="47">
        <v>3.91</v>
      </c>
      <c r="F237" s="47">
        <v>2.97</v>
      </c>
      <c r="G237" s="47">
        <v>1.54</v>
      </c>
      <c r="H237" s="47">
        <v>3.04</v>
      </c>
      <c r="I237" s="47">
        <v>3.09</v>
      </c>
      <c r="J237" s="47">
        <v>2.52</v>
      </c>
      <c r="K237" s="47">
        <v>2.92</v>
      </c>
      <c r="L237" s="47">
        <v>3.05</v>
      </c>
      <c r="M237" s="47">
        <v>3.06</v>
      </c>
      <c r="N237" s="47">
        <v>3.63</v>
      </c>
      <c r="O237" s="47">
        <v>3.26</v>
      </c>
      <c r="P237" s="47">
        <v>3.16</v>
      </c>
      <c r="Q237" s="47">
        <v>2.57</v>
      </c>
      <c r="R237" s="47">
        <v>4.05</v>
      </c>
      <c r="S237" s="47">
        <v>3.01</v>
      </c>
      <c r="T237" s="47">
        <v>2.78</v>
      </c>
      <c r="U237" s="47">
        <v>3.25</v>
      </c>
      <c r="V237" s="13">
        <f t="shared" si="12"/>
        <v>2.88</v>
      </c>
      <c r="W237">
        <f t="shared" si="13"/>
        <v>3.1819999999999999</v>
      </c>
      <c r="X237">
        <f t="shared" si="14"/>
        <v>0.1882787531531081</v>
      </c>
      <c r="Y237">
        <f t="shared" si="15"/>
        <v>0.13179782496940678</v>
      </c>
    </row>
    <row r="238" spans="1:25">
      <c r="A238" s="47">
        <v>19.5</v>
      </c>
      <c r="B238" s="47">
        <v>2.93</v>
      </c>
      <c r="C238" s="47">
        <v>2.7</v>
      </c>
      <c r="D238" s="47">
        <v>3.18</v>
      </c>
      <c r="E238" s="47">
        <v>3.91</v>
      </c>
      <c r="F238" s="47">
        <v>2.97</v>
      </c>
      <c r="G238" s="47">
        <v>1.54</v>
      </c>
      <c r="H238" s="47">
        <v>3.04</v>
      </c>
      <c r="I238" s="47">
        <v>3.09</v>
      </c>
      <c r="J238" s="47">
        <v>2.52</v>
      </c>
      <c r="K238" s="47">
        <v>2.92</v>
      </c>
      <c r="L238" s="47">
        <v>3.05</v>
      </c>
      <c r="M238" s="47">
        <v>3.06</v>
      </c>
      <c r="N238" s="47">
        <v>3.63</v>
      </c>
      <c r="O238" s="47">
        <v>3.26</v>
      </c>
      <c r="P238" s="47">
        <v>3.16</v>
      </c>
      <c r="Q238" s="47">
        <v>2.57</v>
      </c>
      <c r="R238" s="47">
        <v>4.05</v>
      </c>
      <c r="S238" s="47">
        <v>3.01</v>
      </c>
      <c r="T238" s="47">
        <v>2.78</v>
      </c>
      <c r="U238" s="47">
        <v>3.25</v>
      </c>
      <c r="V238" s="13">
        <f t="shared" si="12"/>
        <v>2.88</v>
      </c>
      <c r="W238">
        <f t="shared" si="13"/>
        <v>3.1819999999999999</v>
      </c>
      <c r="X238">
        <f t="shared" si="14"/>
        <v>0.1882787531531081</v>
      </c>
      <c r="Y238">
        <f t="shared" si="15"/>
        <v>0.13179782496940678</v>
      </c>
    </row>
    <row r="239" spans="1:25">
      <c r="A239" s="47">
        <v>19.579999999999998</v>
      </c>
      <c r="B239" s="47">
        <v>2.93</v>
      </c>
      <c r="C239" s="47">
        <v>2.7</v>
      </c>
      <c r="D239" s="47">
        <v>3.18</v>
      </c>
      <c r="E239" s="47">
        <v>3.91</v>
      </c>
      <c r="F239" s="47">
        <v>2.97</v>
      </c>
      <c r="G239" s="47">
        <v>1.54</v>
      </c>
      <c r="H239" s="47">
        <v>3.04</v>
      </c>
      <c r="I239" s="47">
        <v>3.1</v>
      </c>
      <c r="J239" s="47">
        <v>2.52</v>
      </c>
      <c r="K239" s="47">
        <v>2.92</v>
      </c>
      <c r="L239" s="47">
        <v>3.05</v>
      </c>
      <c r="M239" s="47">
        <v>3.06</v>
      </c>
      <c r="N239" s="47">
        <v>3.63</v>
      </c>
      <c r="O239" s="47">
        <v>3.38</v>
      </c>
      <c r="P239" s="47">
        <v>3.16</v>
      </c>
      <c r="Q239" s="47">
        <v>2.59</v>
      </c>
      <c r="R239" s="47">
        <v>4.05</v>
      </c>
      <c r="S239" s="47">
        <v>3.01</v>
      </c>
      <c r="T239" s="47">
        <v>2.78</v>
      </c>
      <c r="U239" s="47">
        <v>3.25</v>
      </c>
      <c r="V239" s="13">
        <f t="shared" si="12"/>
        <v>2.8810000000000002</v>
      </c>
      <c r="W239">
        <f t="shared" si="13"/>
        <v>3.1960000000000002</v>
      </c>
      <c r="X239">
        <f t="shared" si="14"/>
        <v>0.18840529598595548</v>
      </c>
      <c r="Y239">
        <f t="shared" si="15"/>
        <v>0.13209592474157963</v>
      </c>
    </row>
    <row r="240" spans="1:25">
      <c r="A240" s="47">
        <v>19.670000000000002</v>
      </c>
      <c r="B240" s="47">
        <v>2.93</v>
      </c>
      <c r="C240" s="47">
        <v>2.7</v>
      </c>
      <c r="D240" s="47">
        <v>3.19</v>
      </c>
      <c r="E240" s="47">
        <v>3.91</v>
      </c>
      <c r="F240" s="47">
        <v>2.97</v>
      </c>
      <c r="G240" s="47">
        <v>1.54</v>
      </c>
      <c r="H240" s="47">
        <v>3.05</v>
      </c>
      <c r="I240" s="47">
        <v>3.1</v>
      </c>
      <c r="J240" s="47">
        <v>2.52</v>
      </c>
      <c r="K240" s="47">
        <v>2.92</v>
      </c>
      <c r="L240" s="47">
        <v>3.05</v>
      </c>
      <c r="M240" s="47">
        <v>3.06</v>
      </c>
      <c r="N240" s="47">
        <v>3.63</v>
      </c>
      <c r="O240" s="47">
        <v>3.46</v>
      </c>
      <c r="P240" s="47">
        <v>3.16</v>
      </c>
      <c r="Q240" s="47">
        <v>2.59</v>
      </c>
      <c r="R240" s="47">
        <v>4.05</v>
      </c>
      <c r="S240" s="47">
        <v>3.01</v>
      </c>
      <c r="T240" s="47">
        <v>2.78</v>
      </c>
      <c r="U240" s="47">
        <v>3.25</v>
      </c>
      <c r="V240" s="13">
        <f t="shared" si="12"/>
        <v>2.8830000000000005</v>
      </c>
      <c r="W240">
        <f t="shared" si="13"/>
        <v>3.2039999999999997</v>
      </c>
      <c r="X240">
        <f t="shared" si="14"/>
        <v>0.18867991708475651</v>
      </c>
      <c r="Y240">
        <f t="shared" si="15"/>
        <v>0.13356812660378364</v>
      </c>
    </row>
    <row r="241" spans="1:25">
      <c r="A241" s="47">
        <v>19.75</v>
      </c>
      <c r="B241" s="47">
        <v>2.93</v>
      </c>
      <c r="C241" s="47">
        <v>2.7</v>
      </c>
      <c r="D241" s="47">
        <v>3.19</v>
      </c>
      <c r="E241" s="47">
        <v>3.91</v>
      </c>
      <c r="F241" s="47">
        <v>2.97</v>
      </c>
      <c r="G241" s="47">
        <v>1.54</v>
      </c>
      <c r="H241" s="47">
        <v>3.05</v>
      </c>
      <c r="I241" s="47">
        <v>3.1</v>
      </c>
      <c r="J241" s="47">
        <v>2.52</v>
      </c>
      <c r="K241" s="47">
        <v>2.92</v>
      </c>
      <c r="L241" s="47">
        <v>3.05</v>
      </c>
      <c r="M241" s="47">
        <v>3.06</v>
      </c>
      <c r="N241" s="47">
        <v>3.63</v>
      </c>
      <c r="O241" s="47">
        <v>3.46</v>
      </c>
      <c r="P241" s="47">
        <v>3.3</v>
      </c>
      <c r="Q241" s="47">
        <v>2.59</v>
      </c>
      <c r="R241" s="47">
        <v>4.05</v>
      </c>
      <c r="S241" s="47">
        <v>3.08</v>
      </c>
      <c r="T241" s="47">
        <v>2.78</v>
      </c>
      <c r="U241" s="47">
        <v>3.25</v>
      </c>
      <c r="V241" s="13">
        <f t="shared" si="12"/>
        <v>2.8830000000000005</v>
      </c>
      <c r="W241">
        <f t="shared" si="13"/>
        <v>3.2250000000000001</v>
      </c>
      <c r="X241">
        <f t="shared" si="14"/>
        <v>0.18867991708475651</v>
      </c>
      <c r="Y241">
        <f t="shared" si="15"/>
        <v>0.13275918047351781</v>
      </c>
    </row>
    <row r="242" spans="1:25">
      <c r="A242" s="47">
        <v>19.829999999999998</v>
      </c>
      <c r="B242" s="47">
        <v>2.93</v>
      </c>
      <c r="C242" s="47">
        <v>2.7</v>
      </c>
      <c r="D242" s="47">
        <v>3.19</v>
      </c>
      <c r="E242" s="47">
        <v>3.91</v>
      </c>
      <c r="F242" s="47">
        <v>2.97</v>
      </c>
      <c r="G242" s="47">
        <v>1.54</v>
      </c>
      <c r="H242" s="47">
        <v>3.05</v>
      </c>
      <c r="I242" s="47">
        <v>3.1</v>
      </c>
      <c r="J242" s="47">
        <v>2.5299999999999998</v>
      </c>
      <c r="K242" s="47">
        <v>2.92</v>
      </c>
      <c r="L242" s="47">
        <v>3.05</v>
      </c>
      <c r="M242" s="47">
        <v>3.06</v>
      </c>
      <c r="N242" s="47">
        <v>3.63</v>
      </c>
      <c r="O242" s="47">
        <v>3.46</v>
      </c>
      <c r="P242" s="47">
        <v>3.3</v>
      </c>
      <c r="Q242" s="47">
        <v>2.59</v>
      </c>
      <c r="R242" s="47">
        <v>4.07</v>
      </c>
      <c r="S242" s="47">
        <v>3.17</v>
      </c>
      <c r="T242" s="47">
        <v>2.78</v>
      </c>
      <c r="U242" s="47">
        <v>3.25</v>
      </c>
      <c r="V242" s="13">
        <f t="shared" si="12"/>
        <v>2.8840000000000003</v>
      </c>
      <c r="W242">
        <f t="shared" si="13"/>
        <v>3.2359999999999998</v>
      </c>
      <c r="X242">
        <f t="shared" si="14"/>
        <v>0.18846868292754695</v>
      </c>
      <c r="Y242">
        <f t="shared" si="15"/>
        <v>0.13335166540642293</v>
      </c>
    </row>
    <row r="243" spans="1:25">
      <c r="A243" s="47">
        <v>19.920000000000002</v>
      </c>
      <c r="B243" s="47">
        <v>2.93</v>
      </c>
      <c r="C243" s="47">
        <v>2.7</v>
      </c>
      <c r="D243" s="47">
        <v>3.19</v>
      </c>
      <c r="E243" s="47">
        <v>3.91</v>
      </c>
      <c r="F243" s="47">
        <v>2.97</v>
      </c>
      <c r="G243" s="47">
        <v>1.54</v>
      </c>
      <c r="H243" s="47">
        <v>3.05</v>
      </c>
      <c r="I243" s="47">
        <v>3.1</v>
      </c>
      <c r="J243" s="47">
        <v>2.5299999999999998</v>
      </c>
      <c r="K243" s="47">
        <v>3.01</v>
      </c>
      <c r="L243" s="47">
        <v>3.05</v>
      </c>
      <c r="M243" s="47">
        <v>3.06</v>
      </c>
      <c r="N243" s="47">
        <v>3.63</v>
      </c>
      <c r="O243" s="47">
        <v>3.46</v>
      </c>
      <c r="P243" s="47">
        <v>3.3</v>
      </c>
      <c r="Q243" s="47">
        <v>2.59</v>
      </c>
      <c r="R243" s="47">
        <v>4.07</v>
      </c>
      <c r="S243" s="47">
        <v>3.17</v>
      </c>
      <c r="T243" s="47">
        <v>2.78</v>
      </c>
      <c r="U243" s="47">
        <v>3.25</v>
      </c>
      <c r="V243" s="13">
        <f t="shared" si="12"/>
        <v>2.8930000000000007</v>
      </c>
      <c r="W243">
        <f t="shared" si="13"/>
        <v>3.2359999999999998</v>
      </c>
      <c r="X243">
        <f t="shared" si="14"/>
        <v>0.18887414975174344</v>
      </c>
      <c r="Y243">
        <f t="shared" si="15"/>
        <v>0.13335166540642293</v>
      </c>
    </row>
    <row r="244" spans="1:25">
      <c r="A244" s="47">
        <v>20</v>
      </c>
      <c r="B244" s="47">
        <v>2.93</v>
      </c>
      <c r="C244" s="47">
        <v>2.7</v>
      </c>
      <c r="D244" s="47">
        <v>3.19</v>
      </c>
      <c r="E244" s="47">
        <v>3.91</v>
      </c>
      <c r="F244" s="47">
        <v>2.97</v>
      </c>
      <c r="G244" s="47">
        <v>1.54</v>
      </c>
      <c r="H244" s="47">
        <v>3.05</v>
      </c>
      <c r="I244" s="47">
        <v>3.1</v>
      </c>
      <c r="J244" s="47">
        <v>2.5299999999999998</v>
      </c>
      <c r="K244" s="47">
        <v>3.11</v>
      </c>
      <c r="L244" s="47">
        <v>3.05</v>
      </c>
      <c r="M244" s="47">
        <v>3.06</v>
      </c>
      <c r="N244" s="47">
        <v>3.63</v>
      </c>
      <c r="O244" s="47">
        <v>3.46</v>
      </c>
      <c r="P244" s="47">
        <v>3.3</v>
      </c>
      <c r="Q244" s="47">
        <v>2.59</v>
      </c>
      <c r="R244" s="47">
        <v>4.07</v>
      </c>
      <c r="S244" s="47">
        <v>3.17</v>
      </c>
      <c r="T244" s="47">
        <v>2.79</v>
      </c>
      <c r="U244" s="47">
        <v>3.25</v>
      </c>
      <c r="V244" s="13">
        <f t="shared" si="12"/>
        <v>2.9030000000000005</v>
      </c>
      <c r="W244">
        <f t="shared" si="13"/>
        <v>3.2369999999999997</v>
      </c>
      <c r="X244">
        <f t="shared" si="14"/>
        <v>0.18982477299984876</v>
      </c>
      <c r="Y244">
        <f t="shared" si="15"/>
        <v>0.13297493498149734</v>
      </c>
    </row>
    <row r="245" spans="1:25">
      <c r="A245" s="47">
        <v>20.079999999999998</v>
      </c>
      <c r="B245" s="47">
        <v>2.93</v>
      </c>
      <c r="C245" s="47">
        <v>2.7</v>
      </c>
      <c r="D245" s="47">
        <v>3.19</v>
      </c>
      <c r="E245" s="47">
        <v>3.91</v>
      </c>
      <c r="F245" s="47">
        <v>2.97</v>
      </c>
      <c r="G245" s="47">
        <v>1.54</v>
      </c>
      <c r="H245" s="47">
        <v>3.05</v>
      </c>
      <c r="I245" s="47">
        <v>3.1</v>
      </c>
      <c r="J245" s="47">
        <v>2.5299999999999998</v>
      </c>
      <c r="K245" s="47">
        <v>3.12</v>
      </c>
      <c r="L245" s="47">
        <v>3.05</v>
      </c>
      <c r="M245" s="47">
        <v>3.06</v>
      </c>
      <c r="N245" s="47">
        <v>3.63</v>
      </c>
      <c r="O245" s="47">
        <v>3.46</v>
      </c>
      <c r="P245" s="47">
        <v>3.3</v>
      </c>
      <c r="Q245" s="47">
        <v>2.59</v>
      </c>
      <c r="R245" s="47">
        <v>4.07</v>
      </c>
      <c r="S245" s="47">
        <v>3.17</v>
      </c>
      <c r="T245" s="47">
        <v>2.79</v>
      </c>
      <c r="U245" s="47">
        <v>3.25</v>
      </c>
      <c r="V245" s="13">
        <f t="shared" si="12"/>
        <v>2.9040000000000008</v>
      </c>
      <c r="W245">
        <f t="shared" si="13"/>
        <v>3.2369999999999997</v>
      </c>
      <c r="X245">
        <f t="shared" si="14"/>
        <v>0.18994853104050058</v>
      </c>
      <c r="Y245">
        <f t="shared" si="15"/>
        <v>0.13297493498149734</v>
      </c>
    </row>
    <row r="246" spans="1:25">
      <c r="A246" s="47">
        <v>20.170000000000002</v>
      </c>
      <c r="B246" s="47">
        <v>2.93</v>
      </c>
      <c r="C246" s="47">
        <v>2.7</v>
      </c>
      <c r="D246" s="47">
        <v>3.19</v>
      </c>
      <c r="E246" s="47">
        <v>3.91</v>
      </c>
      <c r="F246" s="47">
        <v>2.97</v>
      </c>
      <c r="G246" s="47">
        <v>1.54</v>
      </c>
      <c r="H246" s="47">
        <v>3.05</v>
      </c>
      <c r="I246" s="47">
        <v>3.1</v>
      </c>
      <c r="J246" s="47">
        <v>2.5299999999999998</v>
      </c>
      <c r="K246" s="47">
        <v>3.12</v>
      </c>
      <c r="L246" s="47">
        <v>3.05</v>
      </c>
      <c r="M246" s="47">
        <v>3.06</v>
      </c>
      <c r="N246" s="47">
        <v>3.63</v>
      </c>
      <c r="O246" s="47">
        <v>3.46</v>
      </c>
      <c r="P246" s="47">
        <v>3.3</v>
      </c>
      <c r="Q246" s="47">
        <v>2.59</v>
      </c>
      <c r="R246" s="47">
        <v>4.07</v>
      </c>
      <c r="S246" s="47">
        <v>3.17</v>
      </c>
      <c r="T246" s="47">
        <v>2.79</v>
      </c>
      <c r="U246" s="47">
        <v>3.25</v>
      </c>
      <c r="V246" s="13">
        <f t="shared" si="12"/>
        <v>2.9040000000000008</v>
      </c>
      <c r="W246">
        <f t="shared" si="13"/>
        <v>3.2369999999999997</v>
      </c>
      <c r="X246">
        <f t="shared" si="14"/>
        <v>0.18994853104050058</v>
      </c>
      <c r="Y246">
        <f t="shared" si="15"/>
        <v>0.13297493498149734</v>
      </c>
    </row>
    <row r="247" spans="1:25">
      <c r="A247" s="47">
        <v>20.25</v>
      </c>
      <c r="B247" s="47">
        <v>2.93</v>
      </c>
      <c r="C247" s="47">
        <v>2.7</v>
      </c>
      <c r="D247" s="47">
        <v>3.19</v>
      </c>
      <c r="E247" s="47">
        <v>3.91</v>
      </c>
      <c r="F247" s="47">
        <v>2.97</v>
      </c>
      <c r="G247" s="47">
        <v>1.54</v>
      </c>
      <c r="H247" s="47">
        <v>3.05</v>
      </c>
      <c r="I247" s="47">
        <v>3.1</v>
      </c>
      <c r="J247" s="47">
        <v>2.5299999999999998</v>
      </c>
      <c r="K247" s="47">
        <v>3.13</v>
      </c>
      <c r="L247" s="47">
        <v>3.05</v>
      </c>
      <c r="M247" s="47">
        <v>3.06</v>
      </c>
      <c r="N247" s="47">
        <v>3.63</v>
      </c>
      <c r="O247" s="47">
        <v>3.46</v>
      </c>
      <c r="P247" s="47">
        <v>3.3</v>
      </c>
      <c r="Q247" s="47">
        <v>2.59</v>
      </c>
      <c r="R247" s="47">
        <v>4.07</v>
      </c>
      <c r="S247" s="47">
        <v>3.17</v>
      </c>
      <c r="T247" s="47">
        <v>2.79</v>
      </c>
      <c r="U247" s="47">
        <v>3.25</v>
      </c>
      <c r="V247" s="13">
        <f t="shared" si="12"/>
        <v>2.9050000000000002</v>
      </c>
      <c r="W247">
        <f t="shared" si="13"/>
        <v>3.2369999999999997</v>
      </c>
      <c r="X247">
        <f t="shared" si="14"/>
        <v>0.19007746958659802</v>
      </c>
      <c r="Y247">
        <f t="shared" si="15"/>
        <v>0.13297493498149734</v>
      </c>
    </row>
    <row r="248" spans="1:25">
      <c r="A248" s="47">
        <v>20.329999999999998</v>
      </c>
      <c r="B248" s="47">
        <v>2.93</v>
      </c>
      <c r="C248" s="47">
        <v>2.7</v>
      </c>
      <c r="D248" s="47">
        <v>3.19</v>
      </c>
      <c r="E248" s="47">
        <v>3.91</v>
      </c>
      <c r="F248" s="47">
        <v>2.98</v>
      </c>
      <c r="G248" s="47">
        <v>1.54</v>
      </c>
      <c r="H248" s="47">
        <v>3.05</v>
      </c>
      <c r="I248" s="47">
        <v>3.1</v>
      </c>
      <c r="J248" s="47">
        <v>2.5299999999999998</v>
      </c>
      <c r="K248" s="47">
        <v>3.13</v>
      </c>
      <c r="L248" s="47">
        <v>3.05</v>
      </c>
      <c r="M248" s="47">
        <v>3.06</v>
      </c>
      <c r="N248" s="47">
        <v>3.63</v>
      </c>
      <c r="O248" s="47">
        <v>3.46</v>
      </c>
      <c r="P248" s="47">
        <v>3.3</v>
      </c>
      <c r="Q248" s="47">
        <v>2.59</v>
      </c>
      <c r="R248" s="47">
        <v>4.07</v>
      </c>
      <c r="S248" s="47">
        <v>3.17</v>
      </c>
      <c r="T248" s="47">
        <v>2.79</v>
      </c>
      <c r="U248" s="47">
        <v>3.25</v>
      </c>
      <c r="V248" s="13">
        <f t="shared" si="12"/>
        <v>2.9060000000000001</v>
      </c>
      <c r="W248">
        <f t="shared" si="13"/>
        <v>3.2369999999999997</v>
      </c>
      <c r="X248">
        <f t="shared" si="14"/>
        <v>0.1901180919557334</v>
      </c>
      <c r="Y248">
        <f t="shared" si="15"/>
        <v>0.13297493498149734</v>
      </c>
    </row>
    <row r="249" spans="1:25">
      <c r="A249" s="47">
        <v>20.420000000000002</v>
      </c>
      <c r="B249" s="47">
        <v>2.95</v>
      </c>
      <c r="C249" s="47">
        <v>2.7</v>
      </c>
      <c r="D249" s="47">
        <v>3.21</v>
      </c>
      <c r="E249" s="47">
        <v>3.91</v>
      </c>
      <c r="F249" s="47">
        <v>3.06</v>
      </c>
      <c r="G249" s="47">
        <v>1.54</v>
      </c>
      <c r="H249" s="47">
        <v>3.05</v>
      </c>
      <c r="I249" s="47">
        <v>3.1</v>
      </c>
      <c r="J249" s="47">
        <v>2.5299999999999998</v>
      </c>
      <c r="K249" s="47">
        <v>3.13</v>
      </c>
      <c r="L249" s="47">
        <v>3.05</v>
      </c>
      <c r="M249" s="47">
        <v>3.06</v>
      </c>
      <c r="N249" s="47">
        <v>3.63</v>
      </c>
      <c r="O249" s="47">
        <v>3.46</v>
      </c>
      <c r="P249" s="47">
        <v>3.3</v>
      </c>
      <c r="Q249" s="47">
        <v>2.59</v>
      </c>
      <c r="R249" s="47">
        <v>4.12</v>
      </c>
      <c r="S249" s="47">
        <v>3.17</v>
      </c>
      <c r="T249" s="47">
        <v>2.79</v>
      </c>
      <c r="U249" s="47">
        <v>3.25</v>
      </c>
      <c r="V249" s="13">
        <f t="shared" si="12"/>
        <v>2.9180000000000001</v>
      </c>
      <c r="W249">
        <f t="shared" si="13"/>
        <v>3.242</v>
      </c>
      <c r="X249">
        <f t="shared" si="14"/>
        <v>0.19099040115496088</v>
      </c>
      <c r="Y249">
        <f t="shared" si="15"/>
        <v>0.13650234023227831</v>
      </c>
    </row>
    <row r="250" spans="1:25">
      <c r="A250" s="47">
        <v>20.5</v>
      </c>
      <c r="B250" s="47">
        <v>3</v>
      </c>
      <c r="C250" s="47">
        <v>2.7</v>
      </c>
      <c r="D250" s="47">
        <v>3.36</v>
      </c>
      <c r="E250" s="47">
        <v>3.91</v>
      </c>
      <c r="F250" s="47">
        <v>3.06</v>
      </c>
      <c r="G250" s="47">
        <v>1.54</v>
      </c>
      <c r="H250" s="47">
        <v>3.05</v>
      </c>
      <c r="I250" s="47">
        <v>3.1</v>
      </c>
      <c r="J250" s="47">
        <v>2.5299999999999998</v>
      </c>
      <c r="K250" s="47">
        <v>3.13</v>
      </c>
      <c r="L250" s="47">
        <v>3.05</v>
      </c>
      <c r="M250" s="47">
        <v>3.06</v>
      </c>
      <c r="N250" s="47">
        <v>3.63</v>
      </c>
      <c r="O250" s="47">
        <v>3.46</v>
      </c>
      <c r="P250" s="47">
        <v>3.31</v>
      </c>
      <c r="Q250" s="47">
        <v>2.59</v>
      </c>
      <c r="R250" s="47">
        <v>4.17</v>
      </c>
      <c r="S250" s="47">
        <v>3.18</v>
      </c>
      <c r="T250" s="47">
        <v>2.79</v>
      </c>
      <c r="U250" s="47">
        <v>3.25</v>
      </c>
      <c r="V250" s="13">
        <f t="shared" si="12"/>
        <v>2.9380000000000002</v>
      </c>
      <c r="W250">
        <f t="shared" si="13"/>
        <v>3.2489999999999997</v>
      </c>
      <c r="X250">
        <f t="shared" si="14"/>
        <v>0.19421522997838067</v>
      </c>
      <c r="Y250">
        <f t="shared" si="15"/>
        <v>0.14010670536733483</v>
      </c>
    </row>
    <row r="251" spans="1:25">
      <c r="A251" s="47">
        <v>20.58</v>
      </c>
      <c r="B251" s="47">
        <v>3.01</v>
      </c>
      <c r="C251" s="47">
        <v>2.72</v>
      </c>
      <c r="D251" s="47">
        <v>3.36</v>
      </c>
      <c r="E251" s="47">
        <v>3.91</v>
      </c>
      <c r="F251" s="47">
        <v>3.06</v>
      </c>
      <c r="G251" s="47">
        <v>1.54</v>
      </c>
      <c r="H251" s="47">
        <v>3.05</v>
      </c>
      <c r="I251" s="47">
        <v>3.1</v>
      </c>
      <c r="J251" s="47">
        <v>2.5299999999999998</v>
      </c>
      <c r="K251" s="47">
        <v>3.13</v>
      </c>
      <c r="L251" s="47">
        <v>3.05</v>
      </c>
      <c r="M251" s="47">
        <v>3.06</v>
      </c>
      <c r="N251" s="47">
        <v>3.63</v>
      </c>
      <c r="O251" s="47">
        <v>3.46</v>
      </c>
      <c r="P251" s="47">
        <v>3.31</v>
      </c>
      <c r="Q251" s="47">
        <v>2.59</v>
      </c>
      <c r="R251" s="47">
        <v>4.17</v>
      </c>
      <c r="S251" s="47">
        <v>3.18</v>
      </c>
      <c r="T251" s="47">
        <v>2.82</v>
      </c>
      <c r="U251" s="47">
        <v>3.27</v>
      </c>
      <c r="V251" s="13">
        <f t="shared" si="12"/>
        <v>2.9409999999999998</v>
      </c>
      <c r="W251">
        <f t="shared" si="13"/>
        <v>3.254</v>
      </c>
      <c r="X251">
        <f t="shared" si="14"/>
        <v>0.19398997683156438</v>
      </c>
      <c r="Y251">
        <f t="shared" si="15"/>
        <v>0.13905394636614898</v>
      </c>
    </row>
    <row r="252" spans="1:25">
      <c r="A252" s="47">
        <v>20.67</v>
      </c>
      <c r="B252" s="47">
        <v>3.01</v>
      </c>
      <c r="C252" s="47">
        <v>2.81</v>
      </c>
      <c r="D252" s="47">
        <v>3.36</v>
      </c>
      <c r="E252" s="47">
        <v>3.91</v>
      </c>
      <c r="F252" s="47">
        <v>3.06</v>
      </c>
      <c r="G252" s="47">
        <v>1.54</v>
      </c>
      <c r="H252" s="47">
        <v>3.05</v>
      </c>
      <c r="I252" s="47">
        <v>3.1</v>
      </c>
      <c r="J252" s="47">
        <v>2.5299999999999998</v>
      </c>
      <c r="K252" s="47">
        <v>3.13</v>
      </c>
      <c r="L252" s="47">
        <v>3.05</v>
      </c>
      <c r="M252" s="47">
        <v>3.06</v>
      </c>
      <c r="N252" s="47">
        <v>3.63</v>
      </c>
      <c r="O252" s="47">
        <v>3.46</v>
      </c>
      <c r="P252" s="47">
        <v>3.31</v>
      </c>
      <c r="Q252" s="47">
        <v>2.59</v>
      </c>
      <c r="R252" s="47">
        <v>4.17</v>
      </c>
      <c r="S252" s="47">
        <v>3.18</v>
      </c>
      <c r="T252" s="47">
        <v>2.82</v>
      </c>
      <c r="U252" s="47">
        <v>3.38</v>
      </c>
      <c r="V252" s="13">
        <f t="shared" si="12"/>
        <v>2.95</v>
      </c>
      <c r="W252">
        <f t="shared" si="13"/>
        <v>3.2649999999999997</v>
      </c>
      <c r="X252">
        <f t="shared" si="14"/>
        <v>0.19305727417300489</v>
      </c>
      <c r="Y252">
        <f t="shared" si="15"/>
        <v>0.13962847528749731</v>
      </c>
    </row>
    <row r="253" spans="1:25">
      <c r="A253" s="47">
        <v>20.75</v>
      </c>
      <c r="B253" s="47">
        <v>3.01</v>
      </c>
      <c r="C253" s="47">
        <v>2.81</v>
      </c>
      <c r="D253" s="47">
        <v>3.36</v>
      </c>
      <c r="E253" s="47">
        <v>3.91</v>
      </c>
      <c r="F253" s="47">
        <v>3.06</v>
      </c>
      <c r="G253" s="47">
        <v>1.54</v>
      </c>
      <c r="H253" s="47">
        <v>3.05</v>
      </c>
      <c r="I253" s="47">
        <v>3.1</v>
      </c>
      <c r="J253" s="47">
        <v>2.5299999999999998</v>
      </c>
      <c r="K253" s="47">
        <v>3.13</v>
      </c>
      <c r="L253" s="47">
        <v>3.05</v>
      </c>
      <c r="M253" s="47">
        <v>3.08</v>
      </c>
      <c r="N253" s="47">
        <v>3.63</v>
      </c>
      <c r="O253" s="47">
        <v>3.46</v>
      </c>
      <c r="P253" s="47">
        <v>3.31</v>
      </c>
      <c r="Q253" s="47">
        <v>2.59</v>
      </c>
      <c r="R253" s="47">
        <v>4.17</v>
      </c>
      <c r="S253" s="47">
        <v>3.18</v>
      </c>
      <c r="T253" s="47">
        <v>2.91</v>
      </c>
      <c r="U253" s="47">
        <v>3.38</v>
      </c>
      <c r="V253" s="13">
        <f t="shared" si="12"/>
        <v>2.95</v>
      </c>
      <c r="W253">
        <f t="shared" si="13"/>
        <v>3.2759999999999998</v>
      </c>
      <c r="X253">
        <f t="shared" si="14"/>
        <v>0.19305727417300489</v>
      </c>
      <c r="Y253">
        <f t="shared" si="15"/>
        <v>0.1363671514698471</v>
      </c>
    </row>
    <row r="254" spans="1:25">
      <c r="A254" s="47">
        <v>20.83</v>
      </c>
      <c r="B254" s="47">
        <v>3.01</v>
      </c>
      <c r="C254" s="47">
        <v>2.81</v>
      </c>
      <c r="D254" s="47">
        <v>3.36</v>
      </c>
      <c r="E254" s="47">
        <v>3.91</v>
      </c>
      <c r="F254" s="47">
        <v>3.06</v>
      </c>
      <c r="G254" s="47">
        <v>1.54</v>
      </c>
      <c r="H254" s="47">
        <v>3.05</v>
      </c>
      <c r="I254" s="47">
        <v>3.1</v>
      </c>
      <c r="J254" s="47">
        <v>2.54</v>
      </c>
      <c r="K254" s="47">
        <v>3.13</v>
      </c>
      <c r="L254" s="47">
        <v>3.05</v>
      </c>
      <c r="M254" s="47">
        <v>3.08</v>
      </c>
      <c r="N254" s="47">
        <v>3.63</v>
      </c>
      <c r="O254" s="47">
        <v>3.46</v>
      </c>
      <c r="P254" s="47">
        <v>3.31</v>
      </c>
      <c r="Q254" s="47">
        <v>2.59</v>
      </c>
      <c r="R254" s="47">
        <v>4.17</v>
      </c>
      <c r="S254" s="47">
        <v>3.18</v>
      </c>
      <c r="T254" s="47">
        <v>2.91</v>
      </c>
      <c r="U254" s="47">
        <v>3.38</v>
      </c>
      <c r="V254" s="13">
        <f t="shared" si="12"/>
        <v>2.9509999999999996</v>
      </c>
      <c r="W254">
        <f t="shared" si="13"/>
        <v>3.2759999999999998</v>
      </c>
      <c r="X254">
        <f t="shared" si="14"/>
        <v>0.19281799132284741</v>
      </c>
      <c r="Y254">
        <f t="shared" si="15"/>
        <v>0.1363671514698471</v>
      </c>
    </row>
    <row r="255" spans="1:25">
      <c r="A255" s="47">
        <v>20.92</v>
      </c>
      <c r="B255" s="47">
        <v>3.01</v>
      </c>
      <c r="C255" s="47">
        <v>2.81</v>
      </c>
      <c r="D255" s="47">
        <v>3.36</v>
      </c>
      <c r="E255" s="47">
        <v>3.91</v>
      </c>
      <c r="F255" s="47">
        <v>3.06</v>
      </c>
      <c r="G255" s="47">
        <v>1.54</v>
      </c>
      <c r="H255" s="47">
        <v>3.06</v>
      </c>
      <c r="I255" s="47">
        <v>3.1</v>
      </c>
      <c r="J255" s="47">
        <v>2.54</v>
      </c>
      <c r="K255" s="47">
        <v>3.13</v>
      </c>
      <c r="L255" s="47">
        <v>3.05</v>
      </c>
      <c r="M255" s="47">
        <v>3.08</v>
      </c>
      <c r="N255" s="47">
        <v>3.63</v>
      </c>
      <c r="O255" s="47">
        <v>3.47</v>
      </c>
      <c r="P255" s="47">
        <v>3.31</v>
      </c>
      <c r="Q255" s="47">
        <v>2.59</v>
      </c>
      <c r="R255" s="47">
        <v>4.17</v>
      </c>
      <c r="S255" s="47">
        <v>3.19</v>
      </c>
      <c r="T255" s="47">
        <v>2.91</v>
      </c>
      <c r="U255" s="47">
        <v>3.38</v>
      </c>
      <c r="V255" s="13">
        <f t="shared" si="12"/>
        <v>2.9519999999999995</v>
      </c>
      <c r="W255">
        <f t="shared" si="13"/>
        <v>3.278</v>
      </c>
      <c r="X255">
        <f t="shared" si="14"/>
        <v>0.19287762383899804</v>
      </c>
      <c r="Y255">
        <f t="shared" si="15"/>
        <v>0.13644534925505236</v>
      </c>
    </row>
    <row r="256" spans="1:25">
      <c r="A256" s="47">
        <v>21</v>
      </c>
      <c r="B256" s="47">
        <v>3.01</v>
      </c>
      <c r="C256" s="47">
        <v>2.81</v>
      </c>
      <c r="D256" s="47">
        <v>3.36</v>
      </c>
      <c r="E256" s="47">
        <v>3.91</v>
      </c>
      <c r="F256" s="47">
        <v>3.06</v>
      </c>
      <c r="G256" s="47">
        <v>1.54</v>
      </c>
      <c r="H256" s="47">
        <v>3.06</v>
      </c>
      <c r="I256" s="47">
        <v>3.1</v>
      </c>
      <c r="J256" s="47">
        <v>2.54</v>
      </c>
      <c r="K256" s="47">
        <v>3.13</v>
      </c>
      <c r="L256" s="47">
        <v>3.05</v>
      </c>
      <c r="M256" s="47">
        <v>3.08</v>
      </c>
      <c r="N256" s="47">
        <v>3.63</v>
      </c>
      <c r="O256" s="47">
        <v>3.47</v>
      </c>
      <c r="P256" s="47">
        <v>3.31</v>
      </c>
      <c r="Q256" s="47">
        <v>2.59</v>
      </c>
      <c r="R256" s="47">
        <v>4.17</v>
      </c>
      <c r="S256" s="47">
        <v>3.19</v>
      </c>
      <c r="T256" s="47">
        <v>2.91</v>
      </c>
      <c r="U256" s="47">
        <v>3.38</v>
      </c>
      <c r="V256" s="13">
        <f t="shared" si="12"/>
        <v>2.9519999999999995</v>
      </c>
      <c r="W256">
        <f t="shared" si="13"/>
        <v>3.278</v>
      </c>
      <c r="X256">
        <f t="shared" si="14"/>
        <v>0.19287762383899804</v>
      </c>
      <c r="Y256">
        <f t="shared" si="15"/>
        <v>0.13644534925505236</v>
      </c>
    </row>
    <row r="257" spans="1:25">
      <c r="A257" s="47">
        <v>21.08</v>
      </c>
      <c r="B257" s="47">
        <v>3.01</v>
      </c>
      <c r="C257" s="47">
        <v>2.81</v>
      </c>
      <c r="D257" s="47">
        <v>3.36</v>
      </c>
      <c r="E257" s="47">
        <v>3.91</v>
      </c>
      <c r="F257" s="47">
        <v>3.06</v>
      </c>
      <c r="G257" s="47">
        <v>1.54</v>
      </c>
      <c r="H257" s="47">
        <v>3.06</v>
      </c>
      <c r="I257" s="47">
        <v>3.1</v>
      </c>
      <c r="J257" s="47">
        <v>2.69</v>
      </c>
      <c r="K257" s="47">
        <v>3.13</v>
      </c>
      <c r="L257" s="47">
        <v>3.05</v>
      </c>
      <c r="M257" s="47">
        <v>3.08</v>
      </c>
      <c r="N257" s="47">
        <v>3.63</v>
      </c>
      <c r="O257" s="47">
        <v>3.47</v>
      </c>
      <c r="P257" s="47">
        <v>3.31</v>
      </c>
      <c r="Q257" s="47">
        <v>2.63</v>
      </c>
      <c r="R257" s="47">
        <v>4.17</v>
      </c>
      <c r="S257" s="47">
        <v>3.19</v>
      </c>
      <c r="T257" s="47">
        <v>2.91</v>
      </c>
      <c r="U257" s="47">
        <v>3.38</v>
      </c>
      <c r="V257" s="13">
        <f t="shared" si="12"/>
        <v>2.9669999999999996</v>
      </c>
      <c r="W257">
        <f t="shared" si="13"/>
        <v>3.282</v>
      </c>
      <c r="X257">
        <f t="shared" si="14"/>
        <v>0.18987744585506844</v>
      </c>
      <c r="Y257">
        <f t="shared" si="15"/>
        <v>0.1342452151019834</v>
      </c>
    </row>
    <row r="258" spans="1:25">
      <c r="A258" s="47">
        <v>21.17</v>
      </c>
      <c r="B258" s="47">
        <v>3.01</v>
      </c>
      <c r="C258" s="47">
        <v>2.81</v>
      </c>
      <c r="D258" s="47">
        <v>3.36</v>
      </c>
      <c r="E258" s="47">
        <v>3.91</v>
      </c>
      <c r="F258" s="47">
        <v>3.06</v>
      </c>
      <c r="G258" s="47">
        <v>1.54</v>
      </c>
      <c r="H258" s="47">
        <v>3.06</v>
      </c>
      <c r="I258" s="47">
        <v>3.1</v>
      </c>
      <c r="J258" s="47">
        <v>2.77</v>
      </c>
      <c r="K258" s="47">
        <v>3.13</v>
      </c>
      <c r="L258" s="47">
        <v>3.05</v>
      </c>
      <c r="M258" s="47">
        <v>3.08</v>
      </c>
      <c r="N258" s="47">
        <v>3.63</v>
      </c>
      <c r="O258" s="47">
        <v>3.47</v>
      </c>
      <c r="P258" s="47">
        <v>3.31</v>
      </c>
      <c r="Q258" s="47">
        <v>2.63</v>
      </c>
      <c r="R258" s="47">
        <v>4.17</v>
      </c>
      <c r="S258" s="47">
        <v>3.19</v>
      </c>
      <c r="T258" s="47">
        <v>2.91</v>
      </c>
      <c r="U258" s="47">
        <v>3.38</v>
      </c>
      <c r="V258" s="13">
        <f t="shared" si="12"/>
        <v>2.9749999999999996</v>
      </c>
      <c r="W258">
        <f t="shared" si="13"/>
        <v>3.282</v>
      </c>
      <c r="X258">
        <f t="shared" si="14"/>
        <v>0.18874586088176909</v>
      </c>
      <c r="Y258">
        <f t="shared" si="15"/>
        <v>0.1342452151019834</v>
      </c>
    </row>
    <row r="259" spans="1:25">
      <c r="A259" s="47">
        <v>21.25</v>
      </c>
      <c r="B259" s="47">
        <v>3.01</v>
      </c>
      <c r="C259" s="47">
        <v>2.81</v>
      </c>
      <c r="D259" s="47">
        <v>3.36</v>
      </c>
      <c r="E259" s="47">
        <v>3.91</v>
      </c>
      <c r="F259" s="47">
        <v>3.06</v>
      </c>
      <c r="G259" s="47">
        <v>1.54</v>
      </c>
      <c r="H259" s="47">
        <v>3.06</v>
      </c>
      <c r="I259" s="47">
        <v>3.1</v>
      </c>
      <c r="J259" s="47">
        <v>2.77</v>
      </c>
      <c r="K259" s="47">
        <v>3.13</v>
      </c>
      <c r="L259" s="47">
        <v>3.05</v>
      </c>
      <c r="M259" s="47">
        <v>3.08</v>
      </c>
      <c r="N259" s="47">
        <v>3.63</v>
      </c>
      <c r="O259" s="47">
        <v>3.47</v>
      </c>
      <c r="P259" s="47">
        <v>3.31</v>
      </c>
      <c r="Q259" s="47">
        <v>2.63</v>
      </c>
      <c r="R259" s="47">
        <v>4.17</v>
      </c>
      <c r="S259" s="47">
        <v>3.19</v>
      </c>
      <c r="T259" s="47">
        <v>2.91</v>
      </c>
      <c r="U259" s="47">
        <v>3.38</v>
      </c>
      <c r="V259" s="13">
        <f t="shared" si="12"/>
        <v>2.9749999999999996</v>
      </c>
      <c r="W259">
        <f t="shared" si="13"/>
        <v>3.282</v>
      </c>
      <c r="X259">
        <f t="shared" si="14"/>
        <v>0.18874586088176909</v>
      </c>
      <c r="Y259">
        <f t="shared" si="15"/>
        <v>0.1342452151019834</v>
      </c>
    </row>
    <row r="260" spans="1:25">
      <c r="A260" s="47">
        <v>21.33</v>
      </c>
      <c r="B260" s="47">
        <v>3.01</v>
      </c>
      <c r="C260" s="47">
        <v>2.81</v>
      </c>
      <c r="D260" s="47">
        <v>3.36</v>
      </c>
      <c r="E260" s="47">
        <v>3.91</v>
      </c>
      <c r="F260" s="47">
        <v>3.06</v>
      </c>
      <c r="G260" s="47">
        <v>1.54</v>
      </c>
      <c r="H260" s="47">
        <v>3.06</v>
      </c>
      <c r="I260" s="47">
        <v>3.1</v>
      </c>
      <c r="J260" s="47">
        <v>2.78</v>
      </c>
      <c r="K260" s="47">
        <v>3.13</v>
      </c>
      <c r="L260" s="47">
        <v>3.05</v>
      </c>
      <c r="M260" s="47">
        <v>3.08</v>
      </c>
      <c r="N260" s="47">
        <v>3.63</v>
      </c>
      <c r="O260" s="47">
        <v>3.47</v>
      </c>
      <c r="P260" s="47">
        <v>3.31</v>
      </c>
      <c r="Q260" s="47">
        <v>2.63</v>
      </c>
      <c r="R260" s="47">
        <v>4.17</v>
      </c>
      <c r="S260" s="47">
        <v>3.19</v>
      </c>
      <c r="T260" s="47">
        <v>2.91</v>
      </c>
      <c r="U260" s="47">
        <v>3.38</v>
      </c>
      <c r="V260" s="13">
        <f t="shared" si="12"/>
        <v>2.976</v>
      </c>
      <c r="W260">
        <f t="shared" si="13"/>
        <v>3.282</v>
      </c>
      <c r="X260">
        <f t="shared" si="14"/>
        <v>0.18862779340395325</v>
      </c>
      <c r="Y260">
        <f t="shared" si="15"/>
        <v>0.1342452151019834</v>
      </c>
    </row>
    <row r="261" spans="1:25">
      <c r="A261" s="47">
        <v>21.42</v>
      </c>
      <c r="B261" s="47">
        <v>3.01</v>
      </c>
      <c r="C261" s="47">
        <v>2.81</v>
      </c>
      <c r="D261" s="47">
        <v>3.36</v>
      </c>
      <c r="E261" s="47">
        <v>3.95</v>
      </c>
      <c r="F261" s="47">
        <v>3.06</v>
      </c>
      <c r="G261" s="47">
        <v>1.54</v>
      </c>
      <c r="H261" s="47">
        <v>3.06</v>
      </c>
      <c r="I261" s="47">
        <v>3.1</v>
      </c>
      <c r="J261" s="47">
        <v>2.78</v>
      </c>
      <c r="K261" s="47">
        <v>3.13</v>
      </c>
      <c r="L261" s="47">
        <v>3.05</v>
      </c>
      <c r="M261" s="47">
        <v>3.08</v>
      </c>
      <c r="N261" s="47">
        <v>3.63</v>
      </c>
      <c r="O261" s="47">
        <v>3.47</v>
      </c>
      <c r="P261" s="47">
        <v>3.31</v>
      </c>
      <c r="Q261" s="47">
        <v>2.63</v>
      </c>
      <c r="R261" s="47">
        <v>4.17</v>
      </c>
      <c r="S261" s="47">
        <v>3.19</v>
      </c>
      <c r="T261" s="47">
        <v>2.91</v>
      </c>
      <c r="U261" s="47">
        <v>3.41</v>
      </c>
      <c r="V261" s="13">
        <f t="shared" ref="V261:V324" si="16">AVERAGE(B261:K261)</f>
        <v>2.9799999999999995</v>
      </c>
      <c r="W261">
        <f t="shared" ref="W261:W324" si="17">AVERAGE(L261:U261)</f>
        <v>3.2849999999999993</v>
      </c>
      <c r="X261">
        <f t="shared" ref="X261:X324" si="18">STDEV(B261:K261)/10^0.5</f>
        <v>0.19085771314428598</v>
      </c>
      <c r="Y261">
        <f t="shared" ref="Y261:Y324" si="19">STDEV(L261:U261)/10^0.5</f>
        <v>0.13452178675259821</v>
      </c>
    </row>
    <row r="262" spans="1:25">
      <c r="A262" s="47">
        <v>21.5</v>
      </c>
      <c r="B262" s="47">
        <v>3.01</v>
      </c>
      <c r="C262" s="47">
        <v>2.81</v>
      </c>
      <c r="D262" s="47">
        <v>3.36</v>
      </c>
      <c r="E262" s="47">
        <v>3.95</v>
      </c>
      <c r="F262" s="47">
        <v>3.06</v>
      </c>
      <c r="G262" s="47">
        <v>1.54</v>
      </c>
      <c r="H262" s="47">
        <v>3.06</v>
      </c>
      <c r="I262" s="47">
        <v>3.1</v>
      </c>
      <c r="J262" s="47">
        <v>2.78</v>
      </c>
      <c r="K262" s="47">
        <v>3.13</v>
      </c>
      <c r="L262" s="47">
        <v>3.05</v>
      </c>
      <c r="M262" s="47">
        <v>3.08</v>
      </c>
      <c r="N262" s="47">
        <v>3.63</v>
      </c>
      <c r="O262" s="47">
        <v>3.47</v>
      </c>
      <c r="P262" s="47">
        <v>3.31</v>
      </c>
      <c r="Q262" s="47">
        <v>2.63</v>
      </c>
      <c r="R262" s="47">
        <v>4.17</v>
      </c>
      <c r="S262" s="47">
        <v>3.19</v>
      </c>
      <c r="T262" s="47">
        <v>2.91</v>
      </c>
      <c r="U262" s="47">
        <v>3.52</v>
      </c>
      <c r="V262" s="13">
        <f t="shared" si="16"/>
        <v>2.9799999999999995</v>
      </c>
      <c r="W262">
        <f t="shared" si="17"/>
        <v>3.2960000000000003</v>
      </c>
      <c r="X262">
        <f t="shared" si="18"/>
        <v>0.19085771314428598</v>
      </c>
      <c r="Y262">
        <f t="shared" si="19"/>
        <v>0.13609800390405005</v>
      </c>
    </row>
    <row r="263" spans="1:25">
      <c r="A263" s="47">
        <v>21.58</v>
      </c>
      <c r="B263" s="47">
        <v>3.01</v>
      </c>
      <c r="C263" s="47">
        <v>2.81</v>
      </c>
      <c r="D263" s="47">
        <v>3.36</v>
      </c>
      <c r="E263" s="47">
        <v>3.95</v>
      </c>
      <c r="F263" s="47">
        <v>3.06</v>
      </c>
      <c r="G263" s="47">
        <v>1.54</v>
      </c>
      <c r="H263" s="47">
        <v>3.06</v>
      </c>
      <c r="I263" s="47">
        <v>3.1</v>
      </c>
      <c r="J263" s="47">
        <v>2.78</v>
      </c>
      <c r="K263" s="47">
        <v>3.13</v>
      </c>
      <c r="L263" s="47">
        <v>3.05</v>
      </c>
      <c r="M263" s="47">
        <v>3.08</v>
      </c>
      <c r="N263" s="47">
        <v>3.63</v>
      </c>
      <c r="O263" s="47">
        <v>3.47</v>
      </c>
      <c r="P263" s="47">
        <v>3.31</v>
      </c>
      <c r="Q263" s="47">
        <v>2.63</v>
      </c>
      <c r="R263" s="47">
        <v>4.17</v>
      </c>
      <c r="S263" s="47">
        <v>3.2</v>
      </c>
      <c r="T263" s="47">
        <v>2.91</v>
      </c>
      <c r="U263" s="47">
        <v>3.53</v>
      </c>
      <c r="V263" s="13">
        <f t="shared" si="16"/>
        <v>2.9799999999999995</v>
      </c>
      <c r="W263">
        <f t="shared" si="17"/>
        <v>3.2979999999999996</v>
      </c>
      <c r="X263">
        <f t="shared" si="18"/>
        <v>0.19085771314428598</v>
      </c>
      <c r="Y263">
        <f t="shared" si="19"/>
        <v>0.13620083210710215</v>
      </c>
    </row>
    <row r="264" spans="1:25">
      <c r="A264" s="47">
        <v>21.67</v>
      </c>
      <c r="B264" s="47">
        <v>3.01</v>
      </c>
      <c r="C264" s="47">
        <v>2.81</v>
      </c>
      <c r="D264" s="47">
        <v>3.36</v>
      </c>
      <c r="E264" s="47">
        <v>3.95</v>
      </c>
      <c r="F264" s="47">
        <v>3.06</v>
      </c>
      <c r="G264" s="47">
        <v>1.54</v>
      </c>
      <c r="H264" s="47">
        <v>3.06</v>
      </c>
      <c r="I264" s="47">
        <v>3.1</v>
      </c>
      <c r="J264" s="47">
        <v>2.78</v>
      </c>
      <c r="K264" s="47">
        <v>3.22</v>
      </c>
      <c r="L264" s="47">
        <v>3.05</v>
      </c>
      <c r="M264" s="47">
        <v>3.08</v>
      </c>
      <c r="N264" s="47">
        <v>3.63</v>
      </c>
      <c r="O264" s="47">
        <v>3.52</v>
      </c>
      <c r="P264" s="47">
        <v>3.31</v>
      </c>
      <c r="Q264" s="47">
        <v>2.63</v>
      </c>
      <c r="R264" s="47">
        <v>4.17</v>
      </c>
      <c r="S264" s="47">
        <v>3.2</v>
      </c>
      <c r="T264" s="47">
        <v>2.91</v>
      </c>
      <c r="U264" s="47">
        <v>3.53</v>
      </c>
      <c r="V264" s="13">
        <f t="shared" si="16"/>
        <v>2.9889999999999999</v>
      </c>
      <c r="W264">
        <f t="shared" si="17"/>
        <v>3.3029999999999999</v>
      </c>
      <c r="X264">
        <f t="shared" si="18"/>
        <v>0.19185324252320274</v>
      </c>
      <c r="Y264">
        <f t="shared" si="19"/>
        <v>0.13699188945984317</v>
      </c>
    </row>
    <row r="265" spans="1:25">
      <c r="A265" s="47">
        <v>21.75</v>
      </c>
      <c r="B265" s="47">
        <v>3.01</v>
      </c>
      <c r="C265" s="47">
        <v>2.81</v>
      </c>
      <c r="D265" s="47">
        <v>3.36</v>
      </c>
      <c r="E265" s="47">
        <v>3.95</v>
      </c>
      <c r="F265" s="47">
        <v>3.06</v>
      </c>
      <c r="G265" s="47">
        <v>1.69</v>
      </c>
      <c r="H265" s="47">
        <v>3.06</v>
      </c>
      <c r="I265" s="47">
        <v>3.1</v>
      </c>
      <c r="J265" s="47">
        <v>2.78</v>
      </c>
      <c r="K265" s="47">
        <v>3.22</v>
      </c>
      <c r="L265" s="47">
        <v>3.05</v>
      </c>
      <c r="M265" s="47">
        <v>3.08</v>
      </c>
      <c r="N265" s="47">
        <v>3.63</v>
      </c>
      <c r="O265" s="47">
        <v>3.64</v>
      </c>
      <c r="P265" s="47">
        <v>3.31</v>
      </c>
      <c r="Q265" s="47">
        <v>2.63</v>
      </c>
      <c r="R265" s="47">
        <v>4.17</v>
      </c>
      <c r="S265" s="47">
        <v>3.2</v>
      </c>
      <c r="T265" s="47">
        <v>2.91</v>
      </c>
      <c r="U265" s="47">
        <v>3.53</v>
      </c>
      <c r="V265" s="13">
        <f t="shared" si="16"/>
        <v>3.004</v>
      </c>
      <c r="W265">
        <f t="shared" si="17"/>
        <v>3.3149999999999999</v>
      </c>
      <c r="X265">
        <f t="shared" si="18"/>
        <v>0.17945101467159968</v>
      </c>
      <c r="Y265">
        <f t="shared" si="19"/>
        <v>0.13960460036991804</v>
      </c>
    </row>
    <row r="266" spans="1:25">
      <c r="A266" s="47">
        <v>21.83</v>
      </c>
      <c r="B266" s="47">
        <v>3.01</v>
      </c>
      <c r="C266" s="47">
        <v>2.81</v>
      </c>
      <c r="D266" s="47">
        <v>3.36</v>
      </c>
      <c r="E266" s="47">
        <v>3.95</v>
      </c>
      <c r="F266" s="47">
        <v>3.06</v>
      </c>
      <c r="G266" s="47">
        <v>1.86</v>
      </c>
      <c r="H266" s="47">
        <v>3.06</v>
      </c>
      <c r="I266" s="47">
        <v>3.1</v>
      </c>
      <c r="J266" s="47">
        <v>2.78</v>
      </c>
      <c r="K266" s="47">
        <v>3.22</v>
      </c>
      <c r="L266" s="47">
        <v>3.05</v>
      </c>
      <c r="M266" s="47">
        <v>3.09</v>
      </c>
      <c r="N266" s="47">
        <v>3.63</v>
      </c>
      <c r="O266" s="47">
        <v>3.65</v>
      </c>
      <c r="P266" s="47">
        <v>3.31</v>
      </c>
      <c r="Q266" s="47">
        <v>2.63</v>
      </c>
      <c r="R266" s="47">
        <v>4.1900000000000004</v>
      </c>
      <c r="S266" s="47">
        <v>3.2</v>
      </c>
      <c r="T266" s="47">
        <v>2.91</v>
      </c>
      <c r="U266" s="47">
        <v>3.53</v>
      </c>
      <c r="V266" s="13">
        <f t="shared" si="16"/>
        <v>3.0209999999999999</v>
      </c>
      <c r="W266">
        <f t="shared" si="17"/>
        <v>3.319</v>
      </c>
      <c r="X266">
        <f t="shared" si="18"/>
        <v>0.16591463668605821</v>
      </c>
      <c r="Y266">
        <f t="shared" si="19"/>
        <v>0.14104727339914697</v>
      </c>
    </row>
    <row r="267" spans="1:25">
      <c r="A267" s="47">
        <v>21.92</v>
      </c>
      <c r="B267" s="47">
        <v>3.01</v>
      </c>
      <c r="C267" s="47">
        <v>2.81</v>
      </c>
      <c r="D267" s="47">
        <v>3.36</v>
      </c>
      <c r="E267" s="47">
        <v>3.95</v>
      </c>
      <c r="F267" s="47">
        <v>3.06</v>
      </c>
      <c r="G267" s="47">
        <v>1.9</v>
      </c>
      <c r="H267" s="47">
        <v>3.06</v>
      </c>
      <c r="I267" s="47">
        <v>3.1</v>
      </c>
      <c r="J267" s="47">
        <v>2.78</v>
      </c>
      <c r="K267" s="47">
        <v>3.22</v>
      </c>
      <c r="L267" s="47">
        <v>3.05</v>
      </c>
      <c r="M267" s="47">
        <v>3.22</v>
      </c>
      <c r="N267" s="47">
        <v>3.63</v>
      </c>
      <c r="O267" s="47">
        <v>3.65</v>
      </c>
      <c r="P267" s="47">
        <v>3.31</v>
      </c>
      <c r="Q267" s="47">
        <v>2.63</v>
      </c>
      <c r="R267" s="47">
        <v>4.1900000000000004</v>
      </c>
      <c r="S267" s="47">
        <v>3.27</v>
      </c>
      <c r="T267" s="47">
        <v>2.91</v>
      </c>
      <c r="U267" s="47">
        <v>3.53</v>
      </c>
      <c r="V267" s="13">
        <f t="shared" si="16"/>
        <v>3.0249999999999995</v>
      </c>
      <c r="W267">
        <f t="shared" si="17"/>
        <v>3.339</v>
      </c>
      <c r="X267">
        <f t="shared" si="18"/>
        <v>0.16282403589969952</v>
      </c>
      <c r="Y267">
        <f t="shared" si="19"/>
        <v>0.13872795120106271</v>
      </c>
    </row>
    <row r="268" spans="1:25">
      <c r="A268" s="47">
        <v>22</v>
      </c>
      <c r="B268" s="47">
        <v>3.01</v>
      </c>
      <c r="C268" s="47">
        <v>2.81</v>
      </c>
      <c r="D268" s="47">
        <v>3.36</v>
      </c>
      <c r="E268" s="47">
        <v>3.95</v>
      </c>
      <c r="F268" s="47">
        <v>3.06</v>
      </c>
      <c r="G268" s="47">
        <v>1.91</v>
      </c>
      <c r="H268" s="47">
        <v>3.06</v>
      </c>
      <c r="I268" s="47">
        <v>3.1</v>
      </c>
      <c r="J268" s="47">
        <v>2.78</v>
      </c>
      <c r="K268" s="47">
        <v>3.22</v>
      </c>
      <c r="L268" s="47">
        <v>3.05</v>
      </c>
      <c r="M268" s="47">
        <v>3.26</v>
      </c>
      <c r="N268" s="47">
        <v>3.63</v>
      </c>
      <c r="O268" s="47">
        <v>3.65</v>
      </c>
      <c r="P268" s="47">
        <v>3.37</v>
      </c>
      <c r="Q268" s="47">
        <v>2.63</v>
      </c>
      <c r="R268" s="47">
        <v>4.1900000000000004</v>
      </c>
      <c r="S268" s="47">
        <v>3.27</v>
      </c>
      <c r="T268" s="47">
        <v>2.91</v>
      </c>
      <c r="U268" s="47">
        <v>3.53</v>
      </c>
      <c r="V268" s="13">
        <f t="shared" si="16"/>
        <v>3.0259999999999998</v>
      </c>
      <c r="W268">
        <f t="shared" si="17"/>
        <v>3.3490000000000002</v>
      </c>
      <c r="X268">
        <f t="shared" si="18"/>
        <v>0.1620576029276834</v>
      </c>
      <c r="Y268">
        <f t="shared" si="19"/>
        <v>0.13837509409813031</v>
      </c>
    </row>
    <row r="269" spans="1:25">
      <c r="A269" s="47">
        <v>22.08</v>
      </c>
      <c r="B269" s="47">
        <v>3.01</v>
      </c>
      <c r="C269" s="47">
        <v>2.81</v>
      </c>
      <c r="D269" s="47">
        <v>3.36</v>
      </c>
      <c r="E269" s="47">
        <v>3.95</v>
      </c>
      <c r="F269" s="47">
        <v>3.06</v>
      </c>
      <c r="G269" s="47">
        <v>1.91</v>
      </c>
      <c r="H269" s="47">
        <v>3.09</v>
      </c>
      <c r="I269" s="47">
        <v>3.1</v>
      </c>
      <c r="J269" s="47">
        <v>2.78</v>
      </c>
      <c r="K269" s="47">
        <v>3.22</v>
      </c>
      <c r="L269" s="47">
        <v>3.05</v>
      </c>
      <c r="M269" s="47">
        <v>3.26</v>
      </c>
      <c r="N269" s="47">
        <v>3.63</v>
      </c>
      <c r="O269" s="47">
        <v>3.65</v>
      </c>
      <c r="P269" s="47">
        <v>3.44</v>
      </c>
      <c r="Q269" s="47">
        <v>2.63</v>
      </c>
      <c r="R269" s="47">
        <v>4.1900000000000004</v>
      </c>
      <c r="S269" s="47">
        <v>3.27</v>
      </c>
      <c r="T269" s="47">
        <v>2.91</v>
      </c>
      <c r="U269" s="47">
        <v>3.53</v>
      </c>
      <c r="V269" s="13">
        <f t="shared" si="16"/>
        <v>3.0289999999999999</v>
      </c>
      <c r="W269">
        <f t="shared" si="17"/>
        <v>3.3560000000000003</v>
      </c>
      <c r="X269">
        <f t="shared" si="18"/>
        <v>0.16215527537928934</v>
      </c>
      <c r="Y269">
        <f t="shared" si="19"/>
        <v>0.13866987175782977</v>
      </c>
    </row>
    <row r="270" spans="1:25">
      <c r="A270" s="47">
        <v>22.17</v>
      </c>
      <c r="B270" s="47">
        <v>3.01</v>
      </c>
      <c r="C270" s="47">
        <v>2.81</v>
      </c>
      <c r="D270" s="47">
        <v>3.36</v>
      </c>
      <c r="E270" s="47">
        <v>3.95</v>
      </c>
      <c r="F270" s="47">
        <v>3.06</v>
      </c>
      <c r="G270" s="47">
        <v>2.09</v>
      </c>
      <c r="H270" s="47">
        <v>3.24</v>
      </c>
      <c r="I270" s="47">
        <v>3.1</v>
      </c>
      <c r="J270" s="47">
        <v>2.78</v>
      </c>
      <c r="K270" s="47">
        <v>3.22</v>
      </c>
      <c r="L270" s="47">
        <v>3.05</v>
      </c>
      <c r="M270" s="47">
        <v>3.26</v>
      </c>
      <c r="N270" s="47">
        <v>3.63</v>
      </c>
      <c r="O270" s="47">
        <v>3.65</v>
      </c>
      <c r="P270" s="47">
        <v>3.44</v>
      </c>
      <c r="Q270" s="47">
        <v>2.63</v>
      </c>
      <c r="R270" s="47">
        <v>4.1900000000000004</v>
      </c>
      <c r="S270" s="47">
        <v>3.27</v>
      </c>
      <c r="T270" s="47">
        <v>2.91</v>
      </c>
      <c r="U270" s="47">
        <v>3.53</v>
      </c>
      <c r="V270" s="13">
        <f t="shared" si="16"/>
        <v>3.0619999999999998</v>
      </c>
      <c r="W270">
        <f t="shared" si="17"/>
        <v>3.3560000000000003</v>
      </c>
      <c r="X270">
        <f t="shared" si="18"/>
        <v>0.15003555134256227</v>
      </c>
      <c r="Y270">
        <f t="shared" si="19"/>
        <v>0.13866987175782977</v>
      </c>
    </row>
    <row r="271" spans="1:25">
      <c r="A271" s="47">
        <v>22.25</v>
      </c>
      <c r="B271" s="47">
        <v>3.01</v>
      </c>
      <c r="C271" s="47">
        <v>2.81</v>
      </c>
      <c r="D271" s="47">
        <v>3.44</v>
      </c>
      <c r="E271" s="47">
        <v>3.95</v>
      </c>
      <c r="F271" s="47">
        <v>3.06</v>
      </c>
      <c r="G271" s="47">
        <v>2.1</v>
      </c>
      <c r="H271" s="47">
        <v>3.25</v>
      </c>
      <c r="I271" s="47">
        <v>3.1</v>
      </c>
      <c r="J271" s="47">
        <v>2.78</v>
      </c>
      <c r="K271" s="47">
        <v>3.22</v>
      </c>
      <c r="L271" s="47">
        <v>3.05</v>
      </c>
      <c r="M271" s="47">
        <v>3.26</v>
      </c>
      <c r="N271" s="47">
        <v>3.63</v>
      </c>
      <c r="O271" s="47">
        <v>3.65</v>
      </c>
      <c r="P271" s="47">
        <v>3.45</v>
      </c>
      <c r="Q271" s="47">
        <v>2.63</v>
      </c>
      <c r="R271" s="47">
        <v>4.1900000000000004</v>
      </c>
      <c r="S271" s="47">
        <v>3.27</v>
      </c>
      <c r="T271" s="47">
        <v>2.91</v>
      </c>
      <c r="U271" s="47">
        <v>3.53</v>
      </c>
      <c r="V271" s="13">
        <f t="shared" si="16"/>
        <v>3.0720000000000001</v>
      </c>
      <c r="W271">
        <f t="shared" si="17"/>
        <v>3.3570000000000002</v>
      </c>
      <c r="X271">
        <f t="shared" si="18"/>
        <v>0.15141407537683471</v>
      </c>
      <c r="Y271">
        <f t="shared" si="19"/>
        <v>0.1387407654584622</v>
      </c>
    </row>
    <row r="272" spans="1:25">
      <c r="A272" s="47">
        <v>22.33</v>
      </c>
      <c r="B272" s="47">
        <v>3.01</v>
      </c>
      <c r="C272" s="47">
        <v>2.81</v>
      </c>
      <c r="D272" s="47">
        <v>3.52</v>
      </c>
      <c r="E272" s="47">
        <v>3.95</v>
      </c>
      <c r="F272" s="47">
        <v>3.06</v>
      </c>
      <c r="G272" s="47">
        <v>2.1</v>
      </c>
      <c r="H272" s="47">
        <v>3.25</v>
      </c>
      <c r="I272" s="47">
        <v>3.1</v>
      </c>
      <c r="J272" s="47">
        <v>2.78</v>
      </c>
      <c r="K272" s="47">
        <v>3.22</v>
      </c>
      <c r="L272" s="47">
        <v>3.05</v>
      </c>
      <c r="M272" s="47">
        <v>3.26</v>
      </c>
      <c r="N272" s="47">
        <v>3.63</v>
      </c>
      <c r="O272" s="47">
        <v>3.65</v>
      </c>
      <c r="P272" s="47">
        <v>3.45</v>
      </c>
      <c r="Q272" s="47">
        <v>2.63</v>
      </c>
      <c r="R272" s="47">
        <v>4.1900000000000004</v>
      </c>
      <c r="S272" s="47">
        <v>3.27</v>
      </c>
      <c r="T272" s="47">
        <v>2.91</v>
      </c>
      <c r="U272" s="47">
        <v>3.53</v>
      </c>
      <c r="V272" s="13">
        <f t="shared" si="16"/>
        <v>3.08</v>
      </c>
      <c r="W272">
        <f t="shared" si="17"/>
        <v>3.3570000000000002</v>
      </c>
      <c r="X272">
        <f t="shared" si="18"/>
        <v>0.15376750126227676</v>
      </c>
      <c r="Y272">
        <f t="shared" si="19"/>
        <v>0.1387407654584622</v>
      </c>
    </row>
    <row r="273" spans="1:25">
      <c r="A273" s="47">
        <v>22.42</v>
      </c>
      <c r="B273" s="47">
        <v>3.01</v>
      </c>
      <c r="C273" s="47">
        <v>2.81</v>
      </c>
      <c r="D273" s="47">
        <v>3.52</v>
      </c>
      <c r="E273" s="47">
        <v>3.95</v>
      </c>
      <c r="F273" s="47">
        <v>3.06</v>
      </c>
      <c r="G273" s="47">
        <v>2.11</v>
      </c>
      <c r="H273" s="47">
        <v>3.25</v>
      </c>
      <c r="I273" s="47">
        <v>3.1</v>
      </c>
      <c r="J273" s="47">
        <v>2.78</v>
      </c>
      <c r="K273" s="47">
        <v>3.22</v>
      </c>
      <c r="L273" s="47">
        <v>3.05</v>
      </c>
      <c r="M273" s="47">
        <v>3.26</v>
      </c>
      <c r="N273" s="47">
        <v>3.63</v>
      </c>
      <c r="O273" s="47">
        <v>3.65</v>
      </c>
      <c r="P273" s="47">
        <v>3.45</v>
      </c>
      <c r="Q273" s="47">
        <v>2.63</v>
      </c>
      <c r="R273" s="47">
        <v>4.1900000000000004</v>
      </c>
      <c r="S273" s="47">
        <v>3.27</v>
      </c>
      <c r="T273" s="47">
        <v>2.91</v>
      </c>
      <c r="U273" s="47">
        <v>3.53</v>
      </c>
      <c r="V273" s="13">
        <f t="shared" si="16"/>
        <v>3.081</v>
      </c>
      <c r="W273">
        <f t="shared" si="17"/>
        <v>3.3570000000000002</v>
      </c>
      <c r="X273">
        <f t="shared" si="18"/>
        <v>0.15306099002249626</v>
      </c>
      <c r="Y273">
        <f t="shared" si="19"/>
        <v>0.1387407654584622</v>
      </c>
    </row>
    <row r="274" spans="1:25">
      <c r="A274" s="47">
        <v>22.5</v>
      </c>
      <c r="B274" s="47">
        <v>3.01</v>
      </c>
      <c r="C274" s="47">
        <v>2.81</v>
      </c>
      <c r="D274" s="47">
        <v>3.52</v>
      </c>
      <c r="E274" s="47">
        <v>3.95</v>
      </c>
      <c r="F274" s="47">
        <v>3.06</v>
      </c>
      <c r="G274" s="47">
        <v>2.11</v>
      </c>
      <c r="H274" s="47">
        <v>3.25</v>
      </c>
      <c r="I274" s="47">
        <v>3.1</v>
      </c>
      <c r="J274" s="47">
        <v>2.78</v>
      </c>
      <c r="K274" s="47">
        <v>3.22</v>
      </c>
      <c r="L274" s="47">
        <v>3.05</v>
      </c>
      <c r="M274" s="47">
        <v>3.26</v>
      </c>
      <c r="N274" s="47">
        <v>3.63</v>
      </c>
      <c r="O274" s="47">
        <v>3.65</v>
      </c>
      <c r="P274" s="47">
        <v>3.45</v>
      </c>
      <c r="Q274" s="47">
        <v>2.63</v>
      </c>
      <c r="R274" s="47">
        <v>4.1900000000000004</v>
      </c>
      <c r="S274" s="47">
        <v>3.27</v>
      </c>
      <c r="T274" s="47">
        <v>2.91</v>
      </c>
      <c r="U274" s="47">
        <v>3.53</v>
      </c>
      <c r="V274" s="13">
        <f t="shared" si="16"/>
        <v>3.081</v>
      </c>
      <c r="W274">
        <f t="shared" si="17"/>
        <v>3.3570000000000002</v>
      </c>
      <c r="X274">
        <f t="shared" si="18"/>
        <v>0.15306099002249626</v>
      </c>
      <c r="Y274">
        <f t="shared" si="19"/>
        <v>0.1387407654584622</v>
      </c>
    </row>
    <row r="275" spans="1:25">
      <c r="A275" s="47">
        <v>22.58</v>
      </c>
      <c r="B275" s="47">
        <v>3.01</v>
      </c>
      <c r="C275" s="47">
        <v>2.81</v>
      </c>
      <c r="D275" s="47">
        <v>3.52</v>
      </c>
      <c r="E275" s="47">
        <v>3.95</v>
      </c>
      <c r="F275" s="47">
        <v>3.06</v>
      </c>
      <c r="G275" s="47">
        <v>2.2000000000000002</v>
      </c>
      <c r="H275" s="47">
        <v>3.25</v>
      </c>
      <c r="I275" s="47">
        <v>3.1</v>
      </c>
      <c r="J275" s="47">
        <v>2.78</v>
      </c>
      <c r="K275" s="47">
        <v>3.22</v>
      </c>
      <c r="L275" s="47">
        <v>3.05</v>
      </c>
      <c r="M275" s="47">
        <v>3.26</v>
      </c>
      <c r="N275" s="47">
        <v>3.63</v>
      </c>
      <c r="O275" s="47">
        <v>3.65</v>
      </c>
      <c r="P275" s="47">
        <v>3.45</v>
      </c>
      <c r="Q275" s="47">
        <v>2.63</v>
      </c>
      <c r="R275" s="47">
        <v>4.1900000000000004</v>
      </c>
      <c r="S275" s="47">
        <v>3.27</v>
      </c>
      <c r="T275" s="47">
        <v>2.92</v>
      </c>
      <c r="U275" s="47">
        <v>3.54</v>
      </c>
      <c r="V275" s="13">
        <f t="shared" si="16"/>
        <v>3.09</v>
      </c>
      <c r="W275">
        <f t="shared" si="17"/>
        <v>3.3589999999999995</v>
      </c>
      <c r="X275">
        <f t="shared" si="18"/>
        <v>0.14685593847940467</v>
      </c>
      <c r="Y275">
        <f t="shared" si="19"/>
        <v>0.13852757447125497</v>
      </c>
    </row>
    <row r="276" spans="1:25">
      <c r="A276" s="47">
        <v>22.67</v>
      </c>
      <c r="B276" s="47">
        <v>3.02</v>
      </c>
      <c r="C276" s="47">
        <v>2.81</v>
      </c>
      <c r="D276" s="47">
        <v>3.52</v>
      </c>
      <c r="E276" s="47">
        <v>3.95</v>
      </c>
      <c r="F276" s="47">
        <v>3.06</v>
      </c>
      <c r="G276" s="47">
        <v>2.21</v>
      </c>
      <c r="H276" s="47">
        <v>3.25</v>
      </c>
      <c r="I276" s="47">
        <v>3.1</v>
      </c>
      <c r="J276" s="47">
        <v>2.78</v>
      </c>
      <c r="K276" s="47">
        <v>3.22</v>
      </c>
      <c r="L276" s="47">
        <v>3.05</v>
      </c>
      <c r="M276" s="47">
        <v>3.26</v>
      </c>
      <c r="N276" s="47">
        <v>3.63</v>
      </c>
      <c r="O276" s="47">
        <v>3.65</v>
      </c>
      <c r="P276" s="47">
        <v>3.45</v>
      </c>
      <c r="Q276" s="47">
        <v>2.63</v>
      </c>
      <c r="R276" s="47">
        <v>4.1900000000000004</v>
      </c>
      <c r="S276" s="47">
        <v>3.27</v>
      </c>
      <c r="T276" s="47">
        <v>2.95</v>
      </c>
      <c r="U276" s="47">
        <v>3.6</v>
      </c>
      <c r="V276" s="13">
        <f t="shared" si="16"/>
        <v>3.0920000000000001</v>
      </c>
      <c r="W276">
        <f t="shared" si="17"/>
        <v>3.3679999999999999</v>
      </c>
      <c r="X276">
        <f t="shared" si="18"/>
        <v>0.14612627720190779</v>
      </c>
      <c r="Y276">
        <f t="shared" si="19"/>
        <v>0.13849027242212947</v>
      </c>
    </row>
    <row r="277" spans="1:25">
      <c r="A277" s="47">
        <v>22.75</v>
      </c>
      <c r="B277" s="47">
        <v>3.02</v>
      </c>
      <c r="C277" s="47">
        <v>2.81</v>
      </c>
      <c r="D277" s="47">
        <v>3.52</v>
      </c>
      <c r="E277" s="47">
        <v>3.95</v>
      </c>
      <c r="F277" s="47">
        <v>3.06</v>
      </c>
      <c r="G277" s="47">
        <v>2.21</v>
      </c>
      <c r="H277" s="47">
        <v>3.25</v>
      </c>
      <c r="I277" s="47">
        <v>3.1</v>
      </c>
      <c r="J277" s="47">
        <v>2.78</v>
      </c>
      <c r="K277" s="47">
        <v>3.23</v>
      </c>
      <c r="L277" s="47">
        <v>3.05</v>
      </c>
      <c r="M277" s="47">
        <v>3.26</v>
      </c>
      <c r="N277" s="47">
        <v>3.63</v>
      </c>
      <c r="O277" s="47">
        <v>3.65</v>
      </c>
      <c r="P277" s="47">
        <v>3.45</v>
      </c>
      <c r="Q277" s="47">
        <v>2.63</v>
      </c>
      <c r="R277" s="47">
        <v>4.1900000000000004</v>
      </c>
      <c r="S277" s="47">
        <v>3.27</v>
      </c>
      <c r="T277" s="47">
        <v>3.02</v>
      </c>
      <c r="U277" s="47">
        <v>3.6</v>
      </c>
      <c r="V277" s="13">
        <f t="shared" si="16"/>
        <v>3.0930000000000004</v>
      </c>
      <c r="W277">
        <f t="shared" si="17"/>
        <v>3.375</v>
      </c>
      <c r="X277">
        <f t="shared" si="18"/>
        <v>0.14622699249226512</v>
      </c>
      <c r="Y277">
        <f t="shared" si="19"/>
        <v>0.13630235996978729</v>
      </c>
    </row>
    <row r="278" spans="1:25">
      <c r="A278" s="47">
        <v>22.83</v>
      </c>
      <c r="B278" s="47">
        <v>3.02</v>
      </c>
      <c r="C278" s="47">
        <v>2.81</v>
      </c>
      <c r="D278" s="47">
        <v>3.52</v>
      </c>
      <c r="E278" s="47">
        <v>3.95</v>
      </c>
      <c r="F278" s="47">
        <v>3.06</v>
      </c>
      <c r="G278" s="47">
        <v>2.21</v>
      </c>
      <c r="H278" s="47">
        <v>3.25</v>
      </c>
      <c r="I278" s="47">
        <v>3.1</v>
      </c>
      <c r="J278" s="47">
        <v>2.78</v>
      </c>
      <c r="K278" s="47">
        <v>3.23</v>
      </c>
      <c r="L278" s="47">
        <v>3.05</v>
      </c>
      <c r="M278" s="47">
        <v>3.26</v>
      </c>
      <c r="N278" s="47">
        <v>3.63</v>
      </c>
      <c r="O278" s="47">
        <v>3.68</v>
      </c>
      <c r="P278" s="47">
        <v>3.45</v>
      </c>
      <c r="Q278" s="47">
        <v>2.65</v>
      </c>
      <c r="R278" s="47">
        <v>4.1900000000000004</v>
      </c>
      <c r="S278" s="47">
        <v>3.27</v>
      </c>
      <c r="T278" s="47">
        <v>3.03</v>
      </c>
      <c r="U278" s="47">
        <v>3.6</v>
      </c>
      <c r="V278" s="13">
        <f t="shared" si="16"/>
        <v>3.0930000000000004</v>
      </c>
      <c r="W278">
        <f t="shared" si="17"/>
        <v>3.3810000000000002</v>
      </c>
      <c r="X278">
        <f t="shared" si="18"/>
        <v>0.14622699249226512</v>
      </c>
      <c r="Y278">
        <f t="shared" si="19"/>
        <v>0.13551096716584168</v>
      </c>
    </row>
    <row r="279" spans="1:25">
      <c r="A279" s="47">
        <v>22.92</v>
      </c>
      <c r="B279" s="47">
        <v>3.03</v>
      </c>
      <c r="C279" s="47">
        <v>2.81</v>
      </c>
      <c r="D279" s="47">
        <v>3.52</v>
      </c>
      <c r="E279" s="47">
        <v>3.95</v>
      </c>
      <c r="F279" s="47">
        <v>3.06</v>
      </c>
      <c r="G279" s="47">
        <v>2.21</v>
      </c>
      <c r="H279" s="47">
        <v>3.25</v>
      </c>
      <c r="I279" s="47">
        <v>3.1</v>
      </c>
      <c r="J279" s="47">
        <v>2.78</v>
      </c>
      <c r="K279" s="47">
        <v>3.23</v>
      </c>
      <c r="L279" s="47">
        <v>3.05</v>
      </c>
      <c r="M279" s="47">
        <v>3.26</v>
      </c>
      <c r="N279" s="47">
        <v>3.63</v>
      </c>
      <c r="O279" s="47">
        <v>3.68</v>
      </c>
      <c r="P279" s="47">
        <v>3.45</v>
      </c>
      <c r="Q279" s="47">
        <v>2.65</v>
      </c>
      <c r="R279" s="47">
        <v>4.1900000000000004</v>
      </c>
      <c r="S279" s="47">
        <v>3.27</v>
      </c>
      <c r="T279" s="47">
        <v>3.03</v>
      </c>
      <c r="U279" s="47">
        <v>3.6</v>
      </c>
      <c r="V279" s="13">
        <f t="shared" si="16"/>
        <v>3.0940000000000003</v>
      </c>
      <c r="W279">
        <f t="shared" si="17"/>
        <v>3.3810000000000002</v>
      </c>
      <c r="X279">
        <f t="shared" si="18"/>
        <v>0.14617493325160424</v>
      </c>
      <c r="Y279">
        <f t="shared" si="19"/>
        <v>0.13551096716584168</v>
      </c>
    </row>
    <row r="280" spans="1:25">
      <c r="A280" s="47">
        <v>23</v>
      </c>
      <c r="B280" s="47">
        <v>3.04</v>
      </c>
      <c r="C280" s="47">
        <v>2.81</v>
      </c>
      <c r="D280" s="47">
        <v>3.52</v>
      </c>
      <c r="E280" s="47">
        <v>3.95</v>
      </c>
      <c r="F280" s="47">
        <v>3.06</v>
      </c>
      <c r="G280" s="47">
        <v>2.2999999999999998</v>
      </c>
      <c r="H280" s="47">
        <v>3.25</v>
      </c>
      <c r="I280" s="47">
        <v>3.1</v>
      </c>
      <c r="J280" s="47">
        <v>2.85</v>
      </c>
      <c r="K280" s="47">
        <v>3.23</v>
      </c>
      <c r="L280" s="47">
        <v>3.05</v>
      </c>
      <c r="M280" s="47">
        <v>3.26</v>
      </c>
      <c r="N280" s="47">
        <v>3.63</v>
      </c>
      <c r="O280" s="47">
        <v>3.68</v>
      </c>
      <c r="P280" s="47">
        <v>3.45</v>
      </c>
      <c r="Q280" s="47">
        <v>2.65</v>
      </c>
      <c r="R280" s="47">
        <v>4.1900000000000004</v>
      </c>
      <c r="S280" s="47">
        <v>3.27</v>
      </c>
      <c r="T280" s="47">
        <v>3.03</v>
      </c>
      <c r="U280" s="47">
        <v>3.6</v>
      </c>
      <c r="V280" s="13">
        <f t="shared" si="16"/>
        <v>3.1110000000000002</v>
      </c>
      <c r="W280">
        <f t="shared" si="17"/>
        <v>3.3810000000000002</v>
      </c>
      <c r="X280">
        <f t="shared" si="18"/>
        <v>0.13859974346617185</v>
      </c>
      <c r="Y280">
        <f t="shared" si="19"/>
        <v>0.13551096716584168</v>
      </c>
    </row>
    <row r="281" spans="1:25">
      <c r="A281" s="47">
        <v>23.08</v>
      </c>
      <c r="B281" s="47">
        <v>3.04</v>
      </c>
      <c r="C281" s="47">
        <v>2.81</v>
      </c>
      <c r="D281" s="47">
        <v>3.52</v>
      </c>
      <c r="E281" s="47">
        <v>3.95</v>
      </c>
      <c r="F281" s="47">
        <v>3.23</v>
      </c>
      <c r="G281" s="47">
        <v>2.36</v>
      </c>
      <c r="H281" s="47">
        <v>3.26</v>
      </c>
      <c r="I281" s="47">
        <v>3.1</v>
      </c>
      <c r="J281" s="47">
        <v>2.86</v>
      </c>
      <c r="K281" s="47">
        <v>3.23</v>
      </c>
      <c r="L281" s="47">
        <v>3.05</v>
      </c>
      <c r="M281" s="47">
        <v>3.26</v>
      </c>
      <c r="N281" s="47">
        <v>3.63</v>
      </c>
      <c r="O281" s="47">
        <v>3.68</v>
      </c>
      <c r="P281" s="47">
        <v>3.45</v>
      </c>
      <c r="Q281" s="47">
        <v>2.65</v>
      </c>
      <c r="R281" s="47">
        <v>4.1900000000000004</v>
      </c>
      <c r="S281" s="47">
        <v>3.27</v>
      </c>
      <c r="T281" s="47">
        <v>3.03</v>
      </c>
      <c r="U281" s="47">
        <v>3.6</v>
      </c>
      <c r="V281" s="13">
        <f t="shared" si="16"/>
        <v>3.1360000000000001</v>
      </c>
      <c r="W281">
        <f t="shared" si="17"/>
        <v>3.3810000000000002</v>
      </c>
      <c r="X281">
        <f t="shared" si="18"/>
        <v>0.13491725859454182</v>
      </c>
      <c r="Y281">
        <f t="shared" si="19"/>
        <v>0.13551096716584168</v>
      </c>
    </row>
    <row r="282" spans="1:25">
      <c r="A282" s="47">
        <v>23.17</v>
      </c>
      <c r="B282" s="47">
        <v>3.04</v>
      </c>
      <c r="C282" s="47">
        <v>2.81</v>
      </c>
      <c r="D282" s="47">
        <v>3.52</v>
      </c>
      <c r="E282" s="47">
        <v>3.95</v>
      </c>
      <c r="F282" s="47">
        <v>3.23</v>
      </c>
      <c r="G282" s="47">
        <v>2.36</v>
      </c>
      <c r="H282" s="47">
        <v>3.26</v>
      </c>
      <c r="I282" s="47">
        <v>3.1</v>
      </c>
      <c r="J282" s="47">
        <v>2.86</v>
      </c>
      <c r="K282" s="47">
        <v>3.23</v>
      </c>
      <c r="L282" s="47">
        <v>3.07</v>
      </c>
      <c r="M282" s="47">
        <v>3.26</v>
      </c>
      <c r="N282" s="47">
        <v>3.63</v>
      </c>
      <c r="O282" s="47">
        <v>3.68</v>
      </c>
      <c r="P282" s="47">
        <v>3.45</v>
      </c>
      <c r="Q282" s="47">
        <v>2.65</v>
      </c>
      <c r="R282" s="47">
        <v>4.2</v>
      </c>
      <c r="S282" s="47">
        <v>3.27</v>
      </c>
      <c r="T282" s="47">
        <v>3.03</v>
      </c>
      <c r="U282" s="47">
        <v>3.6</v>
      </c>
      <c r="V282" s="13">
        <f t="shared" si="16"/>
        <v>3.1360000000000001</v>
      </c>
      <c r="W282">
        <f t="shared" si="17"/>
        <v>3.3839999999999995</v>
      </c>
      <c r="X282">
        <f t="shared" si="18"/>
        <v>0.13491725859454182</v>
      </c>
      <c r="Y282">
        <f t="shared" si="19"/>
        <v>0.13564823789656957</v>
      </c>
    </row>
    <row r="283" spans="1:25">
      <c r="A283" s="47">
        <v>23.25</v>
      </c>
      <c r="B283" s="47">
        <v>3.04</v>
      </c>
      <c r="C283" s="47">
        <v>2.81</v>
      </c>
      <c r="D283" s="47">
        <v>3.52</v>
      </c>
      <c r="E283" s="47">
        <v>3.95</v>
      </c>
      <c r="F283" s="47">
        <v>3.23</v>
      </c>
      <c r="G283" s="47">
        <v>2.36</v>
      </c>
      <c r="H283" s="47">
        <v>3.26</v>
      </c>
      <c r="I283" s="47">
        <v>3.1</v>
      </c>
      <c r="J283" s="47">
        <v>2.86</v>
      </c>
      <c r="K283" s="47">
        <v>3.23</v>
      </c>
      <c r="L283" s="47">
        <v>3.07</v>
      </c>
      <c r="M283" s="47">
        <v>3.26</v>
      </c>
      <c r="N283" s="47">
        <v>3.63</v>
      </c>
      <c r="O283" s="47">
        <v>3.68</v>
      </c>
      <c r="P283" s="47">
        <v>3.58</v>
      </c>
      <c r="Q283" s="47">
        <v>2.65</v>
      </c>
      <c r="R283" s="47">
        <v>4.32</v>
      </c>
      <c r="S283" s="47">
        <v>3.27</v>
      </c>
      <c r="T283" s="47">
        <v>3.03</v>
      </c>
      <c r="U283" s="47">
        <v>3.6</v>
      </c>
      <c r="V283" s="13">
        <f t="shared" si="16"/>
        <v>3.1360000000000001</v>
      </c>
      <c r="W283">
        <f t="shared" si="17"/>
        <v>3.4089999999999998</v>
      </c>
      <c r="X283">
        <f t="shared" si="18"/>
        <v>0.13491725859454182</v>
      </c>
      <c r="Y283">
        <f t="shared" si="19"/>
        <v>0.14507048095475805</v>
      </c>
    </row>
    <row r="284" spans="1:25">
      <c r="A284" s="47">
        <v>23.33</v>
      </c>
      <c r="B284" s="47">
        <v>3.04</v>
      </c>
      <c r="C284" s="47">
        <v>2.81</v>
      </c>
      <c r="D284" s="47">
        <v>3.52</v>
      </c>
      <c r="E284" s="47">
        <v>3.95</v>
      </c>
      <c r="F284" s="47">
        <v>3.23</v>
      </c>
      <c r="G284" s="47">
        <v>2.36</v>
      </c>
      <c r="H284" s="47">
        <v>3.26</v>
      </c>
      <c r="I284" s="47">
        <v>3.15</v>
      </c>
      <c r="J284" s="47">
        <v>2.86</v>
      </c>
      <c r="K284" s="47">
        <v>3.23</v>
      </c>
      <c r="L284" s="47">
        <v>3.07</v>
      </c>
      <c r="M284" s="47">
        <v>3.26</v>
      </c>
      <c r="N284" s="47">
        <v>3.63</v>
      </c>
      <c r="O284" s="47">
        <v>3.68</v>
      </c>
      <c r="P284" s="47">
        <v>3.58</v>
      </c>
      <c r="Q284" s="47">
        <v>2.65</v>
      </c>
      <c r="R284" s="47">
        <v>4.37</v>
      </c>
      <c r="S284" s="47">
        <v>3.27</v>
      </c>
      <c r="T284" s="47">
        <v>3.03</v>
      </c>
      <c r="U284" s="47">
        <v>3.6</v>
      </c>
      <c r="V284" s="13">
        <f t="shared" si="16"/>
        <v>3.141</v>
      </c>
      <c r="W284">
        <f t="shared" si="17"/>
        <v>3.4140000000000001</v>
      </c>
      <c r="X284">
        <f t="shared" si="18"/>
        <v>0.13486165751119403</v>
      </c>
      <c r="Y284">
        <f t="shared" si="19"/>
        <v>0.1486023777288453</v>
      </c>
    </row>
    <row r="285" spans="1:25">
      <c r="A285" s="47">
        <v>23.42</v>
      </c>
      <c r="B285" s="47">
        <v>3.04</v>
      </c>
      <c r="C285" s="47">
        <v>2.81</v>
      </c>
      <c r="D285" s="47">
        <v>3.52</v>
      </c>
      <c r="E285" s="47">
        <v>3.95</v>
      </c>
      <c r="F285" s="47">
        <v>3.23</v>
      </c>
      <c r="G285" s="47">
        <v>2.36</v>
      </c>
      <c r="H285" s="47">
        <v>3.38</v>
      </c>
      <c r="I285" s="47">
        <v>3.15</v>
      </c>
      <c r="J285" s="47">
        <v>2.86</v>
      </c>
      <c r="K285" s="47">
        <v>3.23</v>
      </c>
      <c r="L285" s="47">
        <v>3.07</v>
      </c>
      <c r="M285" s="47">
        <v>3.26</v>
      </c>
      <c r="N285" s="47">
        <v>3.63</v>
      </c>
      <c r="O285" s="47">
        <v>3.68</v>
      </c>
      <c r="P285" s="47">
        <v>3.58</v>
      </c>
      <c r="Q285" s="47">
        <v>2.65</v>
      </c>
      <c r="R285" s="47">
        <v>4.38</v>
      </c>
      <c r="S285" s="47">
        <v>3.27</v>
      </c>
      <c r="T285" s="47">
        <v>3.03</v>
      </c>
      <c r="U285" s="47">
        <v>3.6</v>
      </c>
      <c r="V285" s="13">
        <f t="shared" si="16"/>
        <v>3.1529999999999996</v>
      </c>
      <c r="W285">
        <f t="shared" si="17"/>
        <v>3.415</v>
      </c>
      <c r="X285">
        <f t="shared" si="18"/>
        <v>0.13656134152826763</v>
      </c>
      <c r="Y285">
        <f t="shared" si="19"/>
        <v>0.14931882369986441</v>
      </c>
    </row>
    <row r="286" spans="1:25">
      <c r="A286" s="47">
        <v>23.5</v>
      </c>
      <c r="B286" s="47">
        <v>3.04</v>
      </c>
      <c r="C286" s="47">
        <v>2.81</v>
      </c>
      <c r="D286" s="47">
        <v>3.52</v>
      </c>
      <c r="E286" s="47">
        <v>3.95</v>
      </c>
      <c r="F286" s="47">
        <v>3.23</v>
      </c>
      <c r="G286" s="47">
        <v>2.36</v>
      </c>
      <c r="H286" s="47">
        <v>3.39</v>
      </c>
      <c r="I286" s="47">
        <v>3.15</v>
      </c>
      <c r="J286" s="47">
        <v>2.86</v>
      </c>
      <c r="K286" s="47">
        <v>3.23</v>
      </c>
      <c r="L286" s="47">
        <v>3.07</v>
      </c>
      <c r="M286" s="47">
        <v>3.26</v>
      </c>
      <c r="N286" s="47">
        <v>3.63</v>
      </c>
      <c r="O286" s="47">
        <v>3.68</v>
      </c>
      <c r="P286" s="47">
        <v>3.58</v>
      </c>
      <c r="Q286" s="47">
        <v>2.65</v>
      </c>
      <c r="R286" s="47">
        <v>4.38</v>
      </c>
      <c r="S286" s="47">
        <v>3.27</v>
      </c>
      <c r="T286" s="47">
        <v>3.03</v>
      </c>
      <c r="U286" s="47">
        <v>3.6</v>
      </c>
      <c r="V286" s="13">
        <f t="shared" si="16"/>
        <v>3.1539999999999999</v>
      </c>
      <c r="W286">
        <f t="shared" si="17"/>
        <v>3.415</v>
      </c>
      <c r="X286">
        <f t="shared" si="18"/>
        <v>0.13674956835194949</v>
      </c>
      <c r="Y286">
        <f t="shared" si="19"/>
        <v>0.14931882369986441</v>
      </c>
    </row>
    <row r="287" spans="1:25">
      <c r="A287" s="47">
        <v>23.58</v>
      </c>
      <c r="B287" s="47">
        <v>3.04</v>
      </c>
      <c r="C287" s="47">
        <v>2.81</v>
      </c>
      <c r="D287" s="47">
        <v>3.61</v>
      </c>
      <c r="E287" s="47">
        <v>3.95</v>
      </c>
      <c r="F287" s="47">
        <v>3.23</v>
      </c>
      <c r="G287" s="47">
        <v>2.36</v>
      </c>
      <c r="H287" s="47">
        <v>3.39</v>
      </c>
      <c r="I287" s="47">
        <v>3.15</v>
      </c>
      <c r="J287" s="47">
        <v>2.86</v>
      </c>
      <c r="K287" s="47">
        <v>3.23</v>
      </c>
      <c r="L287" s="47">
        <v>3.07</v>
      </c>
      <c r="M287" s="47">
        <v>3.26</v>
      </c>
      <c r="N287" s="47">
        <v>3.63</v>
      </c>
      <c r="O287" s="47">
        <v>3.68</v>
      </c>
      <c r="P287" s="47">
        <v>3.58</v>
      </c>
      <c r="Q287" s="47">
        <v>2.65</v>
      </c>
      <c r="R287" s="47">
        <v>4.38</v>
      </c>
      <c r="S287" s="47">
        <v>3.27</v>
      </c>
      <c r="T287" s="47">
        <v>3.03</v>
      </c>
      <c r="U287" s="47">
        <v>3.6</v>
      </c>
      <c r="V287" s="13">
        <f t="shared" si="16"/>
        <v>3.1629999999999998</v>
      </c>
      <c r="W287">
        <f t="shared" si="17"/>
        <v>3.415</v>
      </c>
      <c r="X287">
        <f t="shared" si="18"/>
        <v>0.13969053097631404</v>
      </c>
      <c r="Y287">
        <f t="shared" si="19"/>
        <v>0.14931882369986441</v>
      </c>
    </row>
    <row r="288" spans="1:25">
      <c r="A288" s="47">
        <v>23.67</v>
      </c>
      <c r="B288" s="47">
        <v>3.04</v>
      </c>
      <c r="C288" s="47">
        <v>2.81</v>
      </c>
      <c r="D288" s="47">
        <v>3.65</v>
      </c>
      <c r="E288" s="47">
        <v>3.95</v>
      </c>
      <c r="F288" s="47">
        <v>3.23</v>
      </c>
      <c r="G288" s="47">
        <v>2.37</v>
      </c>
      <c r="H288" s="47">
        <v>3.39</v>
      </c>
      <c r="I288" s="47">
        <v>3.15</v>
      </c>
      <c r="J288" s="47">
        <v>2.86</v>
      </c>
      <c r="K288" s="47">
        <v>3.23</v>
      </c>
      <c r="L288" s="47">
        <v>3.07</v>
      </c>
      <c r="M288" s="47">
        <v>3.26</v>
      </c>
      <c r="N288" s="47">
        <v>3.63</v>
      </c>
      <c r="O288" s="47">
        <v>3.68</v>
      </c>
      <c r="P288" s="47">
        <v>3.58</v>
      </c>
      <c r="Q288" s="47">
        <v>2.65</v>
      </c>
      <c r="R288" s="47">
        <v>4.38</v>
      </c>
      <c r="S288" s="47">
        <v>3.27</v>
      </c>
      <c r="T288" s="47">
        <v>3.03</v>
      </c>
      <c r="U288" s="47">
        <v>3.6</v>
      </c>
      <c r="V288" s="13">
        <f t="shared" si="16"/>
        <v>3.1680000000000001</v>
      </c>
      <c r="W288">
        <f t="shared" si="17"/>
        <v>3.415</v>
      </c>
      <c r="X288">
        <f t="shared" si="18"/>
        <v>0.14052915869827323</v>
      </c>
      <c r="Y288">
        <f t="shared" si="19"/>
        <v>0.14931882369986441</v>
      </c>
    </row>
    <row r="289" spans="1:25">
      <c r="A289" s="47">
        <v>23.75</v>
      </c>
      <c r="B289" s="47">
        <v>3.04</v>
      </c>
      <c r="C289" s="47">
        <v>2.81</v>
      </c>
      <c r="D289" s="47">
        <v>3.65</v>
      </c>
      <c r="E289" s="47">
        <v>3.95</v>
      </c>
      <c r="F289" s="47">
        <v>3.23</v>
      </c>
      <c r="G289" s="47">
        <v>2.37</v>
      </c>
      <c r="H289" s="47">
        <v>3.39</v>
      </c>
      <c r="I289" s="47">
        <v>3.15</v>
      </c>
      <c r="J289" s="47">
        <v>2.86</v>
      </c>
      <c r="K289" s="47">
        <v>3.23</v>
      </c>
      <c r="L289" s="47">
        <v>3.07</v>
      </c>
      <c r="M289" s="47">
        <v>3.26</v>
      </c>
      <c r="N289" s="47">
        <v>3.63</v>
      </c>
      <c r="O289" s="47">
        <v>3.76</v>
      </c>
      <c r="P289" s="47">
        <v>3.58</v>
      </c>
      <c r="Q289" s="47">
        <v>2.65</v>
      </c>
      <c r="R289" s="47">
        <v>4.38</v>
      </c>
      <c r="S289" s="47">
        <v>3.28</v>
      </c>
      <c r="T289" s="47">
        <v>3.03</v>
      </c>
      <c r="U289" s="47">
        <v>3.6</v>
      </c>
      <c r="V289" s="13">
        <f t="shared" si="16"/>
        <v>3.1680000000000001</v>
      </c>
      <c r="W289">
        <f t="shared" si="17"/>
        <v>3.4240000000000004</v>
      </c>
      <c r="X289">
        <f t="shared" si="18"/>
        <v>0.14052915869827323</v>
      </c>
      <c r="Y289">
        <f t="shared" si="19"/>
        <v>0.15099080178018093</v>
      </c>
    </row>
    <row r="290" spans="1:25">
      <c r="A290" s="47">
        <v>23.83</v>
      </c>
      <c r="B290" s="47">
        <v>3.04</v>
      </c>
      <c r="C290" s="47">
        <v>2.81</v>
      </c>
      <c r="D290" s="47">
        <v>3.65</v>
      </c>
      <c r="E290" s="47">
        <v>3.95</v>
      </c>
      <c r="F290" s="47">
        <v>3.23</v>
      </c>
      <c r="G290" s="47">
        <v>2.37</v>
      </c>
      <c r="H290" s="47">
        <v>3.39</v>
      </c>
      <c r="I290" s="47">
        <v>3.15</v>
      </c>
      <c r="J290" s="47">
        <v>2.86</v>
      </c>
      <c r="K290" s="47">
        <v>3.23</v>
      </c>
      <c r="L290" s="47">
        <v>3.07</v>
      </c>
      <c r="M290" s="47">
        <v>3.26</v>
      </c>
      <c r="N290" s="47">
        <v>3.63</v>
      </c>
      <c r="O290" s="47">
        <v>3.8</v>
      </c>
      <c r="P290" s="47">
        <v>3.58</v>
      </c>
      <c r="Q290" s="47">
        <v>2.65</v>
      </c>
      <c r="R290" s="47">
        <v>4.38</v>
      </c>
      <c r="S290" s="47">
        <v>3.28</v>
      </c>
      <c r="T290" s="47">
        <v>3.03</v>
      </c>
      <c r="U290" s="47">
        <v>3.6</v>
      </c>
      <c r="V290" s="13">
        <f t="shared" si="16"/>
        <v>3.1680000000000001</v>
      </c>
      <c r="W290">
        <f t="shared" si="17"/>
        <v>3.4279999999999999</v>
      </c>
      <c r="X290">
        <f t="shared" si="18"/>
        <v>0.14052915869827323</v>
      </c>
      <c r="Y290">
        <f t="shared" si="19"/>
        <v>0.15202923695424062</v>
      </c>
    </row>
    <row r="291" spans="1:25">
      <c r="A291" s="47">
        <v>23.92</v>
      </c>
      <c r="B291" s="47">
        <v>3.04</v>
      </c>
      <c r="C291" s="47">
        <v>2.81</v>
      </c>
      <c r="D291" s="47">
        <v>3.65</v>
      </c>
      <c r="E291" s="47">
        <v>3.95</v>
      </c>
      <c r="F291" s="47">
        <v>3.23</v>
      </c>
      <c r="G291" s="47">
        <v>2.37</v>
      </c>
      <c r="H291" s="47">
        <v>3.39</v>
      </c>
      <c r="I291" s="47">
        <v>3.15</v>
      </c>
      <c r="J291" s="47">
        <v>2.87</v>
      </c>
      <c r="K291" s="47">
        <v>3.23</v>
      </c>
      <c r="L291" s="47">
        <v>3.07</v>
      </c>
      <c r="M291" s="47">
        <v>3.26</v>
      </c>
      <c r="N291" s="47">
        <v>3.63</v>
      </c>
      <c r="O291" s="47">
        <v>3.8</v>
      </c>
      <c r="P291" s="47">
        <v>3.58</v>
      </c>
      <c r="Q291" s="47">
        <v>2.65</v>
      </c>
      <c r="R291" s="47">
        <v>4.38</v>
      </c>
      <c r="S291" s="47">
        <v>3.28</v>
      </c>
      <c r="T291" s="47">
        <v>3.03</v>
      </c>
      <c r="U291" s="47">
        <v>3.6</v>
      </c>
      <c r="V291" s="13">
        <f t="shared" si="16"/>
        <v>3.169</v>
      </c>
      <c r="W291">
        <f t="shared" si="17"/>
        <v>3.4279999999999999</v>
      </c>
      <c r="X291">
        <f t="shared" si="18"/>
        <v>0.14028898745090465</v>
      </c>
      <c r="Y291">
        <f t="shared" si="19"/>
        <v>0.15202923695424062</v>
      </c>
    </row>
    <row r="292" spans="1:25">
      <c r="A292" s="47">
        <v>24</v>
      </c>
      <c r="B292" s="47">
        <v>3.04</v>
      </c>
      <c r="C292" s="47">
        <v>2.81</v>
      </c>
      <c r="D292" s="47">
        <v>3.65</v>
      </c>
      <c r="E292" s="47">
        <v>3.95</v>
      </c>
      <c r="F292" s="47">
        <v>3.23</v>
      </c>
      <c r="G292" s="47">
        <v>2.37</v>
      </c>
      <c r="H292" s="47">
        <v>3.39</v>
      </c>
      <c r="I292" s="47">
        <v>3.15</v>
      </c>
      <c r="J292" s="47">
        <v>2.87</v>
      </c>
      <c r="K292" s="47">
        <v>3.23</v>
      </c>
      <c r="L292" s="47">
        <v>3.07</v>
      </c>
      <c r="M292" s="47">
        <v>3.26</v>
      </c>
      <c r="N292" s="47">
        <v>3.63</v>
      </c>
      <c r="O292" s="47">
        <v>3.8</v>
      </c>
      <c r="P292" s="47">
        <v>3.58</v>
      </c>
      <c r="Q292" s="47">
        <v>2.65</v>
      </c>
      <c r="R292" s="47">
        <v>4.38</v>
      </c>
      <c r="S292" s="47">
        <v>3.28</v>
      </c>
      <c r="T292" s="47">
        <v>3.03</v>
      </c>
      <c r="U292" s="47">
        <v>3.6</v>
      </c>
      <c r="V292" s="13">
        <f t="shared" si="16"/>
        <v>3.169</v>
      </c>
      <c r="W292">
        <f t="shared" si="17"/>
        <v>3.4279999999999999</v>
      </c>
      <c r="X292">
        <f t="shared" si="18"/>
        <v>0.14028898745090465</v>
      </c>
      <c r="Y292">
        <f t="shared" si="19"/>
        <v>0.15202923695424062</v>
      </c>
    </row>
    <row r="293" spans="1:25">
      <c r="A293" s="47">
        <v>24.08</v>
      </c>
      <c r="B293" s="47">
        <v>3.04</v>
      </c>
      <c r="C293" s="47">
        <v>2.81</v>
      </c>
      <c r="D293" s="47">
        <v>3.65</v>
      </c>
      <c r="E293" s="47">
        <v>3.95</v>
      </c>
      <c r="F293" s="47">
        <v>3.23</v>
      </c>
      <c r="G293" s="47">
        <v>2.37</v>
      </c>
      <c r="H293" s="47">
        <v>3.39</v>
      </c>
      <c r="I293" s="47">
        <v>3.15</v>
      </c>
      <c r="J293" s="47">
        <v>2.88</v>
      </c>
      <c r="K293" s="47">
        <v>3.24</v>
      </c>
      <c r="L293" s="47">
        <v>3.07</v>
      </c>
      <c r="M293" s="47">
        <v>3.26</v>
      </c>
      <c r="N293" s="47">
        <v>3.63</v>
      </c>
      <c r="O293" s="47">
        <v>3.8</v>
      </c>
      <c r="P293" s="47">
        <v>3.58</v>
      </c>
      <c r="Q293" s="47">
        <v>2.65</v>
      </c>
      <c r="R293" s="47">
        <v>4.38</v>
      </c>
      <c r="S293" s="47">
        <v>3.28</v>
      </c>
      <c r="T293" s="47">
        <v>3.03</v>
      </c>
      <c r="U293" s="47">
        <v>3.6</v>
      </c>
      <c r="V293" s="13">
        <f t="shared" si="16"/>
        <v>3.1710000000000003</v>
      </c>
      <c r="W293">
        <f t="shared" si="17"/>
        <v>3.4279999999999999</v>
      </c>
      <c r="X293">
        <f t="shared" si="18"/>
        <v>0.14010670536733369</v>
      </c>
      <c r="Y293">
        <f t="shared" si="19"/>
        <v>0.15202923695424062</v>
      </c>
    </row>
    <row r="294" spans="1:25">
      <c r="A294" s="47">
        <v>24.17</v>
      </c>
      <c r="B294" s="47">
        <v>3.04</v>
      </c>
      <c r="C294" s="47">
        <v>2.81</v>
      </c>
      <c r="D294" s="47">
        <v>3.65</v>
      </c>
      <c r="E294" s="47">
        <v>3.95</v>
      </c>
      <c r="F294" s="47">
        <v>3.23</v>
      </c>
      <c r="G294" s="47">
        <v>2.37</v>
      </c>
      <c r="H294" s="47">
        <v>3.4</v>
      </c>
      <c r="I294" s="47">
        <v>3.15</v>
      </c>
      <c r="J294" s="47">
        <v>2.9</v>
      </c>
      <c r="K294" s="47">
        <v>3.24</v>
      </c>
      <c r="L294" s="47">
        <v>3.07</v>
      </c>
      <c r="M294" s="47">
        <v>3.26</v>
      </c>
      <c r="N294" s="47">
        <v>3.63</v>
      </c>
      <c r="O294" s="47">
        <v>3.8</v>
      </c>
      <c r="P294" s="47">
        <v>3.63</v>
      </c>
      <c r="Q294" s="47">
        <v>2.65</v>
      </c>
      <c r="R294" s="47">
        <v>4.38</v>
      </c>
      <c r="S294" s="47">
        <v>3.28</v>
      </c>
      <c r="T294" s="47">
        <v>3.04</v>
      </c>
      <c r="U294" s="47">
        <v>3.6</v>
      </c>
      <c r="V294" s="13">
        <f t="shared" si="16"/>
        <v>3.1739999999999995</v>
      </c>
      <c r="W294">
        <f t="shared" si="17"/>
        <v>3.4339999999999997</v>
      </c>
      <c r="X294">
        <f t="shared" si="18"/>
        <v>0.13983482319428953</v>
      </c>
      <c r="Y294">
        <f t="shared" si="19"/>
        <v>0.15237526775110929</v>
      </c>
    </row>
    <row r="295" spans="1:25">
      <c r="A295" s="47">
        <v>24.25</v>
      </c>
      <c r="B295" s="47">
        <v>3.04</v>
      </c>
      <c r="C295" s="47">
        <v>2.81</v>
      </c>
      <c r="D295" s="47">
        <v>3.65</v>
      </c>
      <c r="E295" s="47">
        <v>3.95</v>
      </c>
      <c r="F295" s="47">
        <v>3.23</v>
      </c>
      <c r="G295" s="47">
        <v>2.38</v>
      </c>
      <c r="H295" s="47">
        <v>3.4</v>
      </c>
      <c r="I295" s="47">
        <v>3.15</v>
      </c>
      <c r="J295" s="47">
        <v>2.9</v>
      </c>
      <c r="K295" s="47">
        <v>3.24</v>
      </c>
      <c r="L295" s="47">
        <v>3.12</v>
      </c>
      <c r="M295" s="47">
        <v>3.26</v>
      </c>
      <c r="N295" s="47">
        <v>3.63</v>
      </c>
      <c r="O295" s="47">
        <v>3.8</v>
      </c>
      <c r="P295" s="47">
        <v>3.64</v>
      </c>
      <c r="Q295" s="47">
        <v>2.65</v>
      </c>
      <c r="R295" s="47">
        <v>4.38</v>
      </c>
      <c r="S295" s="47">
        <v>3.28</v>
      </c>
      <c r="T295" s="47">
        <v>3.04</v>
      </c>
      <c r="U295" s="47">
        <v>3.6</v>
      </c>
      <c r="V295" s="13">
        <f t="shared" si="16"/>
        <v>3.1749999999999994</v>
      </c>
      <c r="W295">
        <f t="shared" si="17"/>
        <v>3.44</v>
      </c>
      <c r="X295">
        <f t="shared" si="18"/>
        <v>0.13919810024246626</v>
      </c>
      <c r="Y295">
        <f t="shared" si="19"/>
        <v>0.1512687086684564</v>
      </c>
    </row>
    <row r="296" spans="1:25">
      <c r="A296" s="47">
        <v>24.33</v>
      </c>
      <c r="B296" s="47">
        <v>3.04</v>
      </c>
      <c r="C296" s="47">
        <v>2.81</v>
      </c>
      <c r="D296" s="47">
        <v>3.65</v>
      </c>
      <c r="E296" s="47">
        <v>3.95</v>
      </c>
      <c r="F296" s="47">
        <v>3.23</v>
      </c>
      <c r="G296" s="47">
        <v>2.44</v>
      </c>
      <c r="H296" s="47">
        <v>3.4</v>
      </c>
      <c r="I296" s="47">
        <v>3.15</v>
      </c>
      <c r="J296" s="47">
        <v>2.9</v>
      </c>
      <c r="K296" s="47">
        <v>3.29</v>
      </c>
      <c r="L296" s="47">
        <v>3.27</v>
      </c>
      <c r="M296" s="47">
        <v>3.26</v>
      </c>
      <c r="N296" s="47">
        <v>3.63</v>
      </c>
      <c r="O296" s="47">
        <v>3.81</v>
      </c>
      <c r="P296" s="47">
        <v>3.64</v>
      </c>
      <c r="Q296" s="47">
        <v>2.65</v>
      </c>
      <c r="R296" s="47">
        <v>4.38</v>
      </c>
      <c r="S296" s="47">
        <v>3.29</v>
      </c>
      <c r="T296" s="47">
        <v>3.04</v>
      </c>
      <c r="U296" s="47">
        <v>3.6</v>
      </c>
      <c r="V296" s="13">
        <f t="shared" si="16"/>
        <v>3.1859999999999995</v>
      </c>
      <c r="W296">
        <f t="shared" si="17"/>
        <v>3.4569999999999994</v>
      </c>
      <c r="X296">
        <f t="shared" si="18"/>
        <v>0.13580378001612051</v>
      </c>
      <c r="Y296">
        <f t="shared" si="19"/>
        <v>0.14859377884390543</v>
      </c>
    </row>
    <row r="297" spans="1:25">
      <c r="A297" s="47">
        <v>24.42</v>
      </c>
      <c r="B297" s="47">
        <v>3.04</v>
      </c>
      <c r="C297" s="47">
        <v>2.81</v>
      </c>
      <c r="D297" s="47">
        <v>3.65</v>
      </c>
      <c r="E297" s="47">
        <v>3.95</v>
      </c>
      <c r="F297" s="47">
        <v>3.23</v>
      </c>
      <c r="G297" s="47">
        <v>2.5</v>
      </c>
      <c r="H297" s="47">
        <v>3.4</v>
      </c>
      <c r="I297" s="47">
        <v>3.15</v>
      </c>
      <c r="J297" s="47">
        <v>2.9</v>
      </c>
      <c r="K297" s="47">
        <v>3.36</v>
      </c>
      <c r="L297" s="47">
        <v>3.27</v>
      </c>
      <c r="M297" s="47">
        <v>3.26</v>
      </c>
      <c r="N297" s="47">
        <v>3.64</v>
      </c>
      <c r="O297" s="47">
        <v>3.81</v>
      </c>
      <c r="P297" s="47">
        <v>3.64</v>
      </c>
      <c r="Q297" s="47">
        <v>2.65</v>
      </c>
      <c r="R297" s="47">
        <v>4.38</v>
      </c>
      <c r="S297" s="47">
        <v>3.35</v>
      </c>
      <c r="T297" s="47">
        <v>3.04</v>
      </c>
      <c r="U297" s="47">
        <v>3.6</v>
      </c>
      <c r="V297" s="13">
        <f t="shared" si="16"/>
        <v>3.1989999999999994</v>
      </c>
      <c r="W297">
        <f t="shared" si="17"/>
        <v>3.464</v>
      </c>
      <c r="X297">
        <f t="shared" si="18"/>
        <v>0.13298663257803303</v>
      </c>
      <c r="Y297">
        <f t="shared" si="19"/>
        <v>0.14809306383337359</v>
      </c>
    </row>
    <row r="298" spans="1:25">
      <c r="A298" s="47">
        <v>24.5</v>
      </c>
      <c r="B298" s="47">
        <v>3.04</v>
      </c>
      <c r="C298" s="47">
        <v>2.81</v>
      </c>
      <c r="D298" s="47">
        <v>3.65</v>
      </c>
      <c r="E298" s="47">
        <v>3.95</v>
      </c>
      <c r="F298" s="47">
        <v>3.23</v>
      </c>
      <c r="G298" s="47">
        <v>2.5</v>
      </c>
      <c r="H298" s="47">
        <v>3.4</v>
      </c>
      <c r="I298" s="47">
        <v>3.2</v>
      </c>
      <c r="J298" s="47">
        <v>2.9</v>
      </c>
      <c r="K298" s="47">
        <v>3.36</v>
      </c>
      <c r="L298" s="47">
        <v>3.27</v>
      </c>
      <c r="M298" s="47">
        <v>3.26</v>
      </c>
      <c r="N298" s="47">
        <v>3.64</v>
      </c>
      <c r="O298" s="47">
        <v>3.81</v>
      </c>
      <c r="P298" s="47">
        <v>3.64</v>
      </c>
      <c r="Q298" s="47">
        <v>2.65</v>
      </c>
      <c r="R298" s="47">
        <v>4.38</v>
      </c>
      <c r="S298" s="47">
        <v>3.41</v>
      </c>
      <c r="T298" s="47">
        <v>3.04</v>
      </c>
      <c r="U298" s="47">
        <v>3.62</v>
      </c>
      <c r="V298" s="13">
        <f t="shared" si="16"/>
        <v>3.2039999999999997</v>
      </c>
      <c r="W298">
        <f t="shared" si="17"/>
        <v>3.472</v>
      </c>
      <c r="X298">
        <f t="shared" si="18"/>
        <v>0.13287588193498459</v>
      </c>
      <c r="Y298">
        <f t="shared" si="19"/>
        <v>0.14790988247352996</v>
      </c>
    </row>
    <row r="299" spans="1:25">
      <c r="A299" s="47">
        <v>24.58</v>
      </c>
      <c r="B299" s="47">
        <v>3.04</v>
      </c>
      <c r="C299" s="47">
        <v>2.81</v>
      </c>
      <c r="D299" s="47">
        <v>3.65</v>
      </c>
      <c r="E299" s="47">
        <v>3.95</v>
      </c>
      <c r="F299" s="47">
        <v>3.23</v>
      </c>
      <c r="G299" s="47">
        <v>2.5</v>
      </c>
      <c r="H299" s="47">
        <v>3.4</v>
      </c>
      <c r="I299" s="47">
        <v>3.26</v>
      </c>
      <c r="J299" s="47">
        <v>2.9</v>
      </c>
      <c r="K299" s="47">
        <v>3.36</v>
      </c>
      <c r="L299" s="47">
        <v>3.27</v>
      </c>
      <c r="M299" s="47">
        <v>3.26</v>
      </c>
      <c r="N299" s="47">
        <v>3.64</v>
      </c>
      <c r="O299" s="47">
        <v>3.81</v>
      </c>
      <c r="P299" s="47">
        <v>3.64</v>
      </c>
      <c r="Q299" s="47">
        <v>2.69</v>
      </c>
      <c r="R299" s="47">
        <v>4.38</v>
      </c>
      <c r="S299" s="47">
        <v>3.41</v>
      </c>
      <c r="T299" s="47">
        <v>3.04</v>
      </c>
      <c r="U299" s="47">
        <v>3.64</v>
      </c>
      <c r="V299" s="13">
        <f t="shared" si="16"/>
        <v>3.2099999999999995</v>
      </c>
      <c r="W299">
        <f t="shared" si="17"/>
        <v>3.4780000000000002</v>
      </c>
      <c r="X299">
        <f t="shared" si="18"/>
        <v>0.13299122778088371</v>
      </c>
      <c r="Y299">
        <f t="shared" si="19"/>
        <v>0.14570746949510388</v>
      </c>
    </row>
    <row r="300" spans="1:25">
      <c r="A300" s="47">
        <v>24.67</v>
      </c>
      <c r="B300" s="47">
        <v>3.04</v>
      </c>
      <c r="C300" s="47">
        <v>2.81</v>
      </c>
      <c r="D300" s="47">
        <v>3.65</v>
      </c>
      <c r="E300" s="47">
        <v>3.95</v>
      </c>
      <c r="F300" s="47">
        <v>3.23</v>
      </c>
      <c r="G300" s="47">
        <v>2.5</v>
      </c>
      <c r="H300" s="47">
        <v>3.4</v>
      </c>
      <c r="I300" s="47">
        <v>3.26</v>
      </c>
      <c r="J300" s="47">
        <v>2.9</v>
      </c>
      <c r="K300" s="47">
        <v>3.36</v>
      </c>
      <c r="L300" s="47">
        <v>3.27</v>
      </c>
      <c r="M300" s="47">
        <v>3.26</v>
      </c>
      <c r="N300" s="47">
        <v>3.64</v>
      </c>
      <c r="O300" s="47">
        <v>3.81</v>
      </c>
      <c r="P300" s="47">
        <v>3.64</v>
      </c>
      <c r="Q300" s="47">
        <v>2.79</v>
      </c>
      <c r="R300" s="47">
        <v>4.38</v>
      </c>
      <c r="S300" s="47">
        <v>3.41</v>
      </c>
      <c r="T300" s="47">
        <v>3.04</v>
      </c>
      <c r="U300" s="47">
        <v>3.64</v>
      </c>
      <c r="V300" s="13">
        <f t="shared" si="16"/>
        <v>3.2099999999999995</v>
      </c>
      <c r="W300">
        <f t="shared" si="17"/>
        <v>3.4879999999999995</v>
      </c>
      <c r="X300">
        <f t="shared" si="18"/>
        <v>0.13299122778088371</v>
      </c>
      <c r="Y300">
        <f t="shared" si="19"/>
        <v>0.13992696507662833</v>
      </c>
    </row>
    <row r="301" spans="1:25">
      <c r="A301" s="47">
        <v>24.75</v>
      </c>
      <c r="B301" s="47">
        <v>3.04</v>
      </c>
      <c r="C301" s="47">
        <v>2.81</v>
      </c>
      <c r="D301" s="47">
        <v>3.65</v>
      </c>
      <c r="E301" s="47">
        <v>3.95</v>
      </c>
      <c r="F301" s="47">
        <v>3.23</v>
      </c>
      <c r="G301" s="47">
        <v>2.5</v>
      </c>
      <c r="H301" s="47">
        <v>3.4</v>
      </c>
      <c r="I301" s="47">
        <v>3.26</v>
      </c>
      <c r="J301" s="47">
        <v>2.9</v>
      </c>
      <c r="K301" s="47">
        <v>3.36</v>
      </c>
      <c r="L301" s="47">
        <v>3.27</v>
      </c>
      <c r="M301" s="47">
        <v>3.26</v>
      </c>
      <c r="N301" s="47">
        <v>3.64</v>
      </c>
      <c r="O301" s="47">
        <v>3.81</v>
      </c>
      <c r="P301" s="47">
        <v>3.64</v>
      </c>
      <c r="Q301" s="47">
        <v>2.79</v>
      </c>
      <c r="R301" s="47">
        <v>4.38</v>
      </c>
      <c r="S301" s="47">
        <v>3.41</v>
      </c>
      <c r="T301" s="47">
        <v>3.04</v>
      </c>
      <c r="U301" s="47">
        <v>3.64</v>
      </c>
      <c r="V301" s="13">
        <f t="shared" si="16"/>
        <v>3.2099999999999995</v>
      </c>
      <c r="W301">
        <f t="shared" si="17"/>
        <v>3.4879999999999995</v>
      </c>
      <c r="X301">
        <f t="shared" si="18"/>
        <v>0.13299122778088371</v>
      </c>
      <c r="Y301">
        <f t="shared" si="19"/>
        <v>0.13992696507662833</v>
      </c>
    </row>
    <row r="302" spans="1:25">
      <c r="A302" s="47">
        <v>24.83</v>
      </c>
      <c r="B302" s="47">
        <v>3.04</v>
      </c>
      <c r="C302" s="47">
        <v>2.81</v>
      </c>
      <c r="D302" s="47">
        <v>3.67</v>
      </c>
      <c r="E302" s="47">
        <v>3.95</v>
      </c>
      <c r="F302" s="47">
        <v>3.23</v>
      </c>
      <c r="G302" s="47">
        <v>2.5</v>
      </c>
      <c r="H302" s="47">
        <v>3.4</v>
      </c>
      <c r="I302" s="47">
        <v>3.26</v>
      </c>
      <c r="J302" s="47">
        <v>2.9</v>
      </c>
      <c r="K302" s="47">
        <v>3.36</v>
      </c>
      <c r="L302" s="47">
        <v>3.27</v>
      </c>
      <c r="M302" s="47">
        <v>3.26</v>
      </c>
      <c r="N302" s="47">
        <v>3.64</v>
      </c>
      <c r="O302" s="47">
        <v>3.81</v>
      </c>
      <c r="P302" s="47">
        <v>3.64</v>
      </c>
      <c r="Q302" s="47">
        <v>2.79</v>
      </c>
      <c r="R302" s="47">
        <v>4.38</v>
      </c>
      <c r="S302" s="47">
        <v>3.41</v>
      </c>
      <c r="T302" s="47">
        <v>3.04</v>
      </c>
      <c r="U302" s="47">
        <v>3.64</v>
      </c>
      <c r="V302" s="13">
        <f t="shared" si="16"/>
        <v>3.2119999999999997</v>
      </c>
      <c r="W302">
        <f t="shared" si="17"/>
        <v>3.4879999999999995</v>
      </c>
      <c r="X302">
        <f t="shared" si="18"/>
        <v>0.13373938171766128</v>
      </c>
      <c r="Y302">
        <f t="shared" si="19"/>
        <v>0.13992696507662833</v>
      </c>
    </row>
    <row r="303" spans="1:25">
      <c r="A303" s="47">
        <v>24.92</v>
      </c>
      <c r="B303" s="47">
        <v>3.04</v>
      </c>
      <c r="C303" s="47">
        <v>2.81</v>
      </c>
      <c r="D303" s="47">
        <v>3.7</v>
      </c>
      <c r="E303" s="47">
        <v>3.95</v>
      </c>
      <c r="F303" s="47">
        <v>3.23</v>
      </c>
      <c r="G303" s="47">
        <v>2.5</v>
      </c>
      <c r="H303" s="47">
        <v>3.4</v>
      </c>
      <c r="I303" s="47">
        <v>3.26</v>
      </c>
      <c r="J303" s="47">
        <v>2.9</v>
      </c>
      <c r="K303" s="47">
        <v>3.36</v>
      </c>
      <c r="L303" s="47">
        <v>3.27</v>
      </c>
      <c r="M303" s="47">
        <v>3.26</v>
      </c>
      <c r="N303" s="47">
        <v>3.64</v>
      </c>
      <c r="O303" s="47">
        <v>3.81</v>
      </c>
      <c r="P303" s="47">
        <v>3.64</v>
      </c>
      <c r="Q303" s="47">
        <v>2.8</v>
      </c>
      <c r="R303" s="47">
        <v>4.38</v>
      </c>
      <c r="S303" s="47">
        <v>3.41</v>
      </c>
      <c r="T303" s="47">
        <v>3.04</v>
      </c>
      <c r="U303" s="47">
        <v>3.64</v>
      </c>
      <c r="V303" s="13">
        <f t="shared" si="16"/>
        <v>3.2149999999999999</v>
      </c>
      <c r="W303">
        <f t="shared" si="17"/>
        <v>3.4889999999999999</v>
      </c>
      <c r="X303">
        <f t="shared" si="18"/>
        <v>0.13490943464248759</v>
      </c>
      <c r="Y303">
        <f t="shared" si="19"/>
        <v>0.13937519307410631</v>
      </c>
    </row>
    <row r="304" spans="1:25">
      <c r="A304" s="47">
        <v>25</v>
      </c>
      <c r="B304" s="47">
        <v>3.04</v>
      </c>
      <c r="C304" s="47">
        <v>2.81</v>
      </c>
      <c r="D304" s="47">
        <v>4</v>
      </c>
      <c r="E304" s="47">
        <v>3.95</v>
      </c>
      <c r="F304" s="47">
        <v>3.23</v>
      </c>
      <c r="G304" s="47">
        <v>2.5099999999999998</v>
      </c>
      <c r="H304" s="47">
        <v>3.4</v>
      </c>
      <c r="I304" s="47">
        <v>3.26</v>
      </c>
      <c r="J304" s="47">
        <v>2.9</v>
      </c>
      <c r="K304" s="47">
        <v>3.36</v>
      </c>
      <c r="L304" s="47">
        <v>3.27</v>
      </c>
      <c r="M304" s="47">
        <v>3.26</v>
      </c>
      <c r="N304" s="47">
        <v>3.64</v>
      </c>
      <c r="O304" s="47">
        <v>3.88</v>
      </c>
      <c r="P304" s="47">
        <v>3.64</v>
      </c>
      <c r="Q304" s="47">
        <v>2.8</v>
      </c>
      <c r="R304" s="47">
        <v>4.38</v>
      </c>
      <c r="S304" s="47">
        <v>3.41</v>
      </c>
      <c r="T304" s="47">
        <v>3.04</v>
      </c>
      <c r="U304" s="47">
        <v>3.64</v>
      </c>
      <c r="V304" s="13">
        <f t="shared" si="16"/>
        <v>3.2459999999999996</v>
      </c>
      <c r="W304">
        <f t="shared" si="17"/>
        <v>3.496</v>
      </c>
      <c r="X304">
        <f t="shared" si="18"/>
        <v>0.14889369809811831</v>
      </c>
      <c r="Y304">
        <f t="shared" si="19"/>
        <v>0.14132861627348436</v>
      </c>
    </row>
    <row r="305" spans="1:25">
      <c r="A305" s="47">
        <v>25.08</v>
      </c>
      <c r="B305" s="47">
        <v>3.04</v>
      </c>
      <c r="C305" s="47">
        <v>2.81</v>
      </c>
      <c r="D305" s="47">
        <v>4</v>
      </c>
      <c r="E305" s="47">
        <v>3.95</v>
      </c>
      <c r="F305" s="47">
        <v>3.23</v>
      </c>
      <c r="G305" s="47">
        <v>2.5099999999999998</v>
      </c>
      <c r="H305" s="47">
        <v>3.5</v>
      </c>
      <c r="I305" s="47">
        <v>3.26</v>
      </c>
      <c r="J305" s="47">
        <v>2.9</v>
      </c>
      <c r="K305" s="47">
        <v>3.36</v>
      </c>
      <c r="L305" s="47">
        <v>3.27</v>
      </c>
      <c r="M305" s="47">
        <v>3.26</v>
      </c>
      <c r="N305" s="47">
        <v>3.64</v>
      </c>
      <c r="O305" s="47">
        <v>3.93</v>
      </c>
      <c r="P305" s="47">
        <v>3.64</v>
      </c>
      <c r="Q305" s="47">
        <v>2.8</v>
      </c>
      <c r="R305" s="47">
        <v>4.42</v>
      </c>
      <c r="S305" s="47">
        <v>3.41</v>
      </c>
      <c r="T305" s="47">
        <v>3.04</v>
      </c>
      <c r="U305" s="47">
        <v>3.64</v>
      </c>
      <c r="V305" s="13">
        <f t="shared" si="16"/>
        <v>3.2559999999999993</v>
      </c>
      <c r="W305">
        <f t="shared" si="17"/>
        <v>3.5049999999999999</v>
      </c>
      <c r="X305">
        <f t="shared" si="18"/>
        <v>0.15037139207826725</v>
      </c>
      <c r="Y305">
        <f t="shared" si="19"/>
        <v>0.14568039599677807</v>
      </c>
    </row>
    <row r="306" spans="1:25">
      <c r="A306" s="47">
        <v>25.17</v>
      </c>
      <c r="B306" s="47">
        <v>3.04</v>
      </c>
      <c r="C306" s="47">
        <v>2.81</v>
      </c>
      <c r="D306" s="47">
        <v>4</v>
      </c>
      <c r="E306" s="47">
        <v>3.95</v>
      </c>
      <c r="F306" s="47">
        <v>3.23</v>
      </c>
      <c r="G306" s="47">
        <v>2.5099999999999998</v>
      </c>
      <c r="H306" s="47">
        <v>3.6</v>
      </c>
      <c r="I306" s="47">
        <v>3.26</v>
      </c>
      <c r="J306" s="47">
        <v>2.9</v>
      </c>
      <c r="K306" s="47">
        <v>3.36</v>
      </c>
      <c r="L306" s="47">
        <v>3.27</v>
      </c>
      <c r="M306" s="47">
        <v>3.26</v>
      </c>
      <c r="N306" s="47">
        <v>3.64</v>
      </c>
      <c r="O306" s="47">
        <v>3.93</v>
      </c>
      <c r="P306" s="47">
        <v>3.69</v>
      </c>
      <c r="Q306" s="47">
        <v>2.8</v>
      </c>
      <c r="R306" s="47">
        <v>4.42</v>
      </c>
      <c r="S306" s="47">
        <v>3.41</v>
      </c>
      <c r="T306" s="47">
        <v>3.04</v>
      </c>
      <c r="U306" s="47">
        <v>3.64</v>
      </c>
      <c r="V306" s="13">
        <f t="shared" si="16"/>
        <v>3.2659999999999996</v>
      </c>
      <c r="W306">
        <f t="shared" si="17"/>
        <v>3.5099999999999993</v>
      </c>
      <c r="X306">
        <f t="shared" si="18"/>
        <v>0.15249189413794387</v>
      </c>
      <c r="Y306">
        <f t="shared" si="19"/>
        <v>0.14627979278690037</v>
      </c>
    </row>
    <row r="307" spans="1:25">
      <c r="A307" s="47">
        <v>25.25</v>
      </c>
      <c r="B307" s="47">
        <v>3.04</v>
      </c>
      <c r="C307" s="47">
        <v>2.81</v>
      </c>
      <c r="D307" s="47">
        <v>4</v>
      </c>
      <c r="E307" s="47">
        <v>3.95</v>
      </c>
      <c r="F307" s="47">
        <v>3.23</v>
      </c>
      <c r="G307" s="47">
        <v>2.5099999999999998</v>
      </c>
      <c r="H307" s="47">
        <v>3.6</v>
      </c>
      <c r="I307" s="47">
        <v>3.26</v>
      </c>
      <c r="J307" s="47">
        <v>2.9</v>
      </c>
      <c r="K307" s="47">
        <v>3.36</v>
      </c>
      <c r="L307" s="47">
        <v>3.27</v>
      </c>
      <c r="M307" s="47">
        <v>3.26</v>
      </c>
      <c r="N307" s="47">
        <v>3.64</v>
      </c>
      <c r="O307" s="47">
        <v>3.93</v>
      </c>
      <c r="P307" s="47">
        <v>3.76</v>
      </c>
      <c r="Q307" s="47">
        <v>2.8</v>
      </c>
      <c r="R307" s="47">
        <v>4.42</v>
      </c>
      <c r="S307" s="47">
        <v>3.41</v>
      </c>
      <c r="T307" s="47">
        <v>3.05</v>
      </c>
      <c r="U307" s="47">
        <v>3.64</v>
      </c>
      <c r="V307" s="13">
        <f t="shared" si="16"/>
        <v>3.2659999999999996</v>
      </c>
      <c r="W307">
        <f t="shared" si="17"/>
        <v>3.5179999999999998</v>
      </c>
      <c r="X307">
        <f t="shared" si="18"/>
        <v>0.15249189413794387</v>
      </c>
      <c r="Y307">
        <f t="shared" si="19"/>
        <v>0.1470434554061415</v>
      </c>
    </row>
    <row r="308" spans="1:25">
      <c r="A308" s="47">
        <v>25.33</v>
      </c>
      <c r="B308" s="47">
        <v>3.04</v>
      </c>
      <c r="C308" s="47">
        <v>2.81</v>
      </c>
      <c r="D308" s="47">
        <v>4</v>
      </c>
      <c r="E308" s="47">
        <v>3.95</v>
      </c>
      <c r="F308" s="47">
        <v>3.23</v>
      </c>
      <c r="G308" s="47">
        <v>2.5099999999999998</v>
      </c>
      <c r="H308" s="47">
        <v>3.6</v>
      </c>
      <c r="I308" s="47">
        <v>3.26</v>
      </c>
      <c r="J308" s="47">
        <v>2.9</v>
      </c>
      <c r="K308" s="47">
        <v>3.36</v>
      </c>
      <c r="L308" s="47">
        <v>3.27</v>
      </c>
      <c r="M308" s="47">
        <v>3.26</v>
      </c>
      <c r="N308" s="47">
        <v>3.64</v>
      </c>
      <c r="O308" s="47">
        <v>3.93</v>
      </c>
      <c r="P308" s="47">
        <v>3.76</v>
      </c>
      <c r="Q308" s="47">
        <v>2.8</v>
      </c>
      <c r="R308" s="47">
        <v>4.42</v>
      </c>
      <c r="S308" s="47">
        <v>3.41</v>
      </c>
      <c r="T308" s="47">
        <v>3.05</v>
      </c>
      <c r="U308" s="47">
        <v>3.64</v>
      </c>
      <c r="V308" s="13">
        <f t="shared" si="16"/>
        <v>3.2659999999999996</v>
      </c>
      <c r="W308">
        <f t="shared" si="17"/>
        <v>3.5179999999999998</v>
      </c>
      <c r="X308">
        <f t="shared" si="18"/>
        <v>0.15249189413794387</v>
      </c>
      <c r="Y308">
        <f t="shared" si="19"/>
        <v>0.1470434554061415</v>
      </c>
    </row>
    <row r="309" spans="1:25">
      <c r="A309" s="47">
        <v>25.42</v>
      </c>
      <c r="B309" s="47">
        <v>3.04</v>
      </c>
      <c r="C309" s="47">
        <v>2.81</v>
      </c>
      <c r="D309" s="47">
        <v>4</v>
      </c>
      <c r="E309" s="47">
        <v>3.95</v>
      </c>
      <c r="F309" s="47">
        <v>3.23</v>
      </c>
      <c r="G309" s="47">
        <v>2.5099999999999998</v>
      </c>
      <c r="H309" s="47">
        <v>3.6</v>
      </c>
      <c r="I309" s="47">
        <v>3.26</v>
      </c>
      <c r="J309" s="47">
        <v>2.9</v>
      </c>
      <c r="K309" s="47">
        <v>3.36</v>
      </c>
      <c r="L309" s="47">
        <v>3.27</v>
      </c>
      <c r="M309" s="47">
        <v>3.26</v>
      </c>
      <c r="N309" s="47">
        <v>3.64</v>
      </c>
      <c r="O309" s="47">
        <v>3.93</v>
      </c>
      <c r="P309" s="47">
        <v>3.76</v>
      </c>
      <c r="Q309" s="47">
        <v>2.8</v>
      </c>
      <c r="R309" s="47">
        <v>4.42</v>
      </c>
      <c r="S309" s="47">
        <v>3.41</v>
      </c>
      <c r="T309" s="47">
        <v>3.05</v>
      </c>
      <c r="U309" s="47">
        <v>3.64</v>
      </c>
      <c r="V309" s="13">
        <f t="shared" si="16"/>
        <v>3.2659999999999996</v>
      </c>
      <c r="W309">
        <f t="shared" si="17"/>
        <v>3.5179999999999998</v>
      </c>
      <c r="X309">
        <f t="shared" si="18"/>
        <v>0.15249189413794387</v>
      </c>
      <c r="Y309">
        <f t="shared" si="19"/>
        <v>0.1470434554061415</v>
      </c>
    </row>
    <row r="310" spans="1:25">
      <c r="A310" s="47">
        <v>25.5</v>
      </c>
      <c r="B310" s="47">
        <v>3.04</v>
      </c>
      <c r="C310" s="47">
        <v>2.81</v>
      </c>
      <c r="D310" s="47">
        <v>4.01</v>
      </c>
      <c r="E310" s="47">
        <v>3.95</v>
      </c>
      <c r="F310" s="47">
        <v>3.23</v>
      </c>
      <c r="G310" s="47">
        <v>2.6</v>
      </c>
      <c r="H310" s="47">
        <v>3.6</v>
      </c>
      <c r="I310" s="47">
        <v>3.26</v>
      </c>
      <c r="J310" s="47">
        <v>2.9</v>
      </c>
      <c r="K310" s="47">
        <v>3.36</v>
      </c>
      <c r="L310" s="47">
        <v>3.27</v>
      </c>
      <c r="M310" s="47">
        <v>3.26</v>
      </c>
      <c r="N310" s="47">
        <v>3.64</v>
      </c>
      <c r="O310" s="47">
        <v>3.93</v>
      </c>
      <c r="P310" s="47">
        <v>3.76</v>
      </c>
      <c r="Q310" s="47">
        <v>2.8</v>
      </c>
      <c r="R310" s="47">
        <v>4.42</v>
      </c>
      <c r="S310" s="47">
        <v>3.41</v>
      </c>
      <c r="T310" s="47">
        <v>3.05</v>
      </c>
      <c r="U310" s="47">
        <v>3.64</v>
      </c>
      <c r="V310" s="13">
        <f t="shared" si="16"/>
        <v>3.2759999999999998</v>
      </c>
      <c r="W310">
        <f t="shared" si="17"/>
        <v>3.5179999999999998</v>
      </c>
      <c r="X310">
        <f t="shared" si="18"/>
        <v>0.14827302144654878</v>
      </c>
      <c r="Y310">
        <f t="shared" si="19"/>
        <v>0.1470434554061415</v>
      </c>
    </row>
    <row r="311" spans="1:25">
      <c r="A311" s="47">
        <v>25.58</v>
      </c>
      <c r="B311" s="47">
        <v>3.04</v>
      </c>
      <c r="C311" s="47">
        <v>2.81</v>
      </c>
      <c r="D311" s="47">
        <v>4.01</v>
      </c>
      <c r="E311" s="47">
        <v>3.95</v>
      </c>
      <c r="F311" s="47">
        <v>3.23</v>
      </c>
      <c r="G311" s="47">
        <v>2.6</v>
      </c>
      <c r="H311" s="47">
        <v>3.6</v>
      </c>
      <c r="I311" s="47">
        <v>3.26</v>
      </c>
      <c r="J311" s="47">
        <v>2.9</v>
      </c>
      <c r="K311" s="47">
        <v>3.36</v>
      </c>
      <c r="L311" s="47">
        <v>3.27</v>
      </c>
      <c r="M311" s="47">
        <v>3.26</v>
      </c>
      <c r="N311" s="47">
        <v>3.64</v>
      </c>
      <c r="O311" s="47">
        <v>3.93</v>
      </c>
      <c r="P311" s="47">
        <v>3.76</v>
      </c>
      <c r="Q311" s="47">
        <v>2.8</v>
      </c>
      <c r="R311" s="47">
        <v>4.42</v>
      </c>
      <c r="S311" s="47">
        <v>3.41</v>
      </c>
      <c r="T311" s="47">
        <v>3.06</v>
      </c>
      <c r="U311" s="47">
        <v>3.64</v>
      </c>
      <c r="V311" s="13">
        <f t="shared" si="16"/>
        <v>3.2759999999999998</v>
      </c>
      <c r="W311">
        <f t="shared" si="17"/>
        <v>3.5189999999999997</v>
      </c>
      <c r="X311">
        <f t="shared" si="18"/>
        <v>0.14827302144654878</v>
      </c>
      <c r="Y311">
        <f t="shared" si="19"/>
        <v>0.14669280070193708</v>
      </c>
    </row>
    <row r="312" spans="1:25">
      <c r="A312" s="47">
        <v>25.67</v>
      </c>
      <c r="B312" s="47">
        <v>3.04</v>
      </c>
      <c r="C312" s="47">
        <v>2.81</v>
      </c>
      <c r="D312" s="47">
        <v>4.01</v>
      </c>
      <c r="E312" s="47">
        <v>3.95</v>
      </c>
      <c r="F312" s="47">
        <v>3.23</v>
      </c>
      <c r="G312" s="47">
        <v>2.6</v>
      </c>
      <c r="H312" s="47">
        <v>3.6</v>
      </c>
      <c r="I312" s="47">
        <v>3.26</v>
      </c>
      <c r="J312" s="47">
        <v>2.9</v>
      </c>
      <c r="K312" s="47">
        <v>3.52</v>
      </c>
      <c r="L312" s="47">
        <v>3.27</v>
      </c>
      <c r="M312" s="47">
        <v>3.27</v>
      </c>
      <c r="N312" s="47">
        <v>3.64</v>
      </c>
      <c r="O312" s="47">
        <v>3.93</v>
      </c>
      <c r="P312" s="47">
        <v>3.76</v>
      </c>
      <c r="Q312" s="47">
        <v>2.8</v>
      </c>
      <c r="R312" s="47">
        <v>4.42</v>
      </c>
      <c r="S312" s="47">
        <v>3.41</v>
      </c>
      <c r="T312" s="47">
        <v>3.06</v>
      </c>
      <c r="U312" s="47">
        <v>3.64</v>
      </c>
      <c r="V312" s="13">
        <f t="shared" si="16"/>
        <v>3.2920000000000003</v>
      </c>
      <c r="W312">
        <f t="shared" si="17"/>
        <v>3.5199999999999996</v>
      </c>
      <c r="X312">
        <f t="shared" si="18"/>
        <v>0.15013179395303108</v>
      </c>
      <c r="Y312">
        <f t="shared" si="19"/>
        <v>0.14649990519526929</v>
      </c>
    </row>
    <row r="313" spans="1:25">
      <c r="A313" s="47">
        <v>25.75</v>
      </c>
      <c r="B313" s="47">
        <v>3.04</v>
      </c>
      <c r="C313" s="47">
        <v>2.81</v>
      </c>
      <c r="D313" s="47">
        <v>4.01</v>
      </c>
      <c r="E313" s="47">
        <v>3.95</v>
      </c>
      <c r="F313" s="47">
        <v>3.23</v>
      </c>
      <c r="G313" s="47">
        <v>2.6</v>
      </c>
      <c r="H313" s="47">
        <v>3.6</v>
      </c>
      <c r="I313" s="47">
        <v>3.26</v>
      </c>
      <c r="J313" s="47">
        <v>2.9</v>
      </c>
      <c r="K313" s="47">
        <v>3.62</v>
      </c>
      <c r="L313" s="47">
        <v>3.27</v>
      </c>
      <c r="M313" s="47">
        <v>3.27</v>
      </c>
      <c r="N313" s="47">
        <v>3.64</v>
      </c>
      <c r="O313" s="47">
        <v>3.93</v>
      </c>
      <c r="P313" s="47">
        <v>3.76</v>
      </c>
      <c r="Q313" s="47">
        <v>2.8</v>
      </c>
      <c r="R313" s="47">
        <v>4.42</v>
      </c>
      <c r="S313" s="47">
        <v>3.41</v>
      </c>
      <c r="T313" s="47">
        <v>3.06</v>
      </c>
      <c r="U313" s="47">
        <v>3.64</v>
      </c>
      <c r="V313" s="13">
        <f t="shared" si="16"/>
        <v>3.3019999999999996</v>
      </c>
      <c r="W313">
        <f t="shared" si="17"/>
        <v>3.5199999999999996</v>
      </c>
      <c r="X313">
        <f t="shared" si="18"/>
        <v>0.15213882549245045</v>
      </c>
      <c r="Y313">
        <f t="shared" si="19"/>
        <v>0.14649990519526929</v>
      </c>
    </row>
    <row r="314" spans="1:25">
      <c r="A314" s="47">
        <v>25.83</v>
      </c>
      <c r="B314" s="47">
        <v>3.04</v>
      </c>
      <c r="C314" s="47">
        <v>2.81</v>
      </c>
      <c r="D314" s="47">
        <v>4.01</v>
      </c>
      <c r="E314" s="47">
        <v>3.95</v>
      </c>
      <c r="F314" s="47">
        <v>3.23</v>
      </c>
      <c r="G314" s="47">
        <v>2.6</v>
      </c>
      <c r="H314" s="47">
        <v>3.6</v>
      </c>
      <c r="I314" s="47">
        <v>3.26</v>
      </c>
      <c r="J314" s="47">
        <v>2.9</v>
      </c>
      <c r="K314" s="47">
        <v>3.63</v>
      </c>
      <c r="L314" s="47">
        <v>3.27</v>
      </c>
      <c r="M314" s="47">
        <v>3.27</v>
      </c>
      <c r="N314" s="47">
        <v>3.64</v>
      </c>
      <c r="O314" s="47">
        <v>3.93</v>
      </c>
      <c r="P314" s="47">
        <v>3.76</v>
      </c>
      <c r="Q314" s="47">
        <v>2.81</v>
      </c>
      <c r="R314" s="47">
        <v>4.42</v>
      </c>
      <c r="S314" s="47">
        <v>3.41</v>
      </c>
      <c r="T314" s="47">
        <v>3.06</v>
      </c>
      <c r="U314" s="47">
        <v>3.64</v>
      </c>
      <c r="V314" s="13">
        <f t="shared" si="16"/>
        <v>3.3029999999999999</v>
      </c>
      <c r="W314">
        <f t="shared" si="17"/>
        <v>3.5209999999999995</v>
      </c>
      <c r="X314">
        <f t="shared" si="18"/>
        <v>0.15237417395637889</v>
      </c>
      <c r="Y314">
        <f t="shared" si="19"/>
        <v>0.14595623392723911</v>
      </c>
    </row>
    <row r="315" spans="1:25">
      <c r="A315" s="47">
        <v>25.92</v>
      </c>
      <c r="B315" s="47">
        <v>3.04</v>
      </c>
      <c r="C315" s="47">
        <v>2.81</v>
      </c>
      <c r="D315" s="47">
        <v>4.01</v>
      </c>
      <c r="E315" s="47">
        <v>3.95</v>
      </c>
      <c r="F315" s="47">
        <v>3.23</v>
      </c>
      <c r="G315" s="47">
        <v>2.6</v>
      </c>
      <c r="H315" s="47">
        <v>3.6</v>
      </c>
      <c r="I315" s="47">
        <v>3.27</v>
      </c>
      <c r="J315" s="47">
        <v>2.9</v>
      </c>
      <c r="K315" s="47">
        <v>3.63</v>
      </c>
      <c r="L315" s="47">
        <v>3.27</v>
      </c>
      <c r="M315" s="47">
        <v>3.27</v>
      </c>
      <c r="N315" s="47">
        <v>3.64</v>
      </c>
      <c r="O315" s="47">
        <v>3.93</v>
      </c>
      <c r="P315" s="47">
        <v>3.76</v>
      </c>
      <c r="Q315" s="47">
        <v>2.81</v>
      </c>
      <c r="R315" s="47">
        <v>4.42</v>
      </c>
      <c r="S315" s="47">
        <v>3.41</v>
      </c>
      <c r="T315" s="47">
        <v>3.06</v>
      </c>
      <c r="U315" s="47">
        <v>3.64</v>
      </c>
      <c r="V315" s="13">
        <f t="shared" si="16"/>
        <v>3.3039999999999998</v>
      </c>
      <c r="W315">
        <f t="shared" si="17"/>
        <v>3.5209999999999995</v>
      </c>
      <c r="X315">
        <f t="shared" si="18"/>
        <v>0.15234609720413983</v>
      </c>
      <c r="Y315">
        <f t="shared" si="19"/>
        <v>0.14595623392723911</v>
      </c>
    </row>
    <row r="316" spans="1:25">
      <c r="A316" s="47">
        <v>26</v>
      </c>
      <c r="B316" s="47">
        <v>3.04</v>
      </c>
      <c r="C316" s="47">
        <v>2.81</v>
      </c>
      <c r="D316" s="47">
        <v>4.01</v>
      </c>
      <c r="E316" s="47">
        <v>3.95</v>
      </c>
      <c r="F316" s="47">
        <v>3.23</v>
      </c>
      <c r="G316" s="47">
        <v>2.6</v>
      </c>
      <c r="H316" s="47">
        <v>3.6</v>
      </c>
      <c r="I316" s="47">
        <v>3.27</v>
      </c>
      <c r="J316" s="47">
        <v>2.9</v>
      </c>
      <c r="K316" s="47">
        <v>3.63</v>
      </c>
      <c r="L316" s="47">
        <v>3.27</v>
      </c>
      <c r="M316" s="47">
        <v>3.27</v>
      </c>
      <c r="N316" s="47">
        <v>3.64</v>
      </c>
      <c r="O316" s="47">
        <v>3.93</v>
      </c>
      <c r="P316" s="47">
        <v>3.76</v>
      </c>
      <c r="Q316" s="47">
        <v>2.81</v>
      </c>
      <c r="R316" s="47">
        <v>4.42</v>
      </c>
      <c r="S316" s="47">
        <v>3.41</v>
      </c>
      <c r="T316" s="47">
        <v>3.06</v>
      </c>
      <c r="U316" s="47">
        <v>3.64</v>
      </c>
      <c r="V316" s="13">
        <f t="shared" si="16"/>
        <v>3.3039999999999998</v>
      </c>
      <c r="W316">
        <f t="shared" si="17"/>
        <v>3.5209999999999995</v>
      </c>
      <c r="X316">
        <f t="shared" si="18"/>
        <v>0.15234609720413983</v>
      </c>
      <c r="Y316">
        <f t="shared" si="19"/>
        <v>0.14595623392723911</v>
      </c>
    </row>
    <row r="317" spans="1:25">
      <c r="A317" s="47">
        <v>26.08</v>
      </c>
      <c r="B317" s="47">
        <v>3.04</v>
      </c>
      <c r="C317" s="47">
        <v>2.81</v>
      </c>
      <c r="D317" s="47">
        <v>4.01</v>
      </c>
      <c r="E317" s="47">
        <v>3.95</v>
      </c>
      <c r="F317" s="47">
        <v>3.23</v>
      </c>
      <c r="G317" s="47">
        <v>2.6</v>
      </c>
      <c r="H317" s="47">
        <v>3.6</v>
      </c>
      <c r="I317" s="47">
        <v>3.27</v>
      </c>
      <c r="J317" s="47">
        <v>2.9</v>
      </c>
      <c r="K317" s="47">
        <v>3.63</v>
      </c>
      <c r="L317" s="47">
        <v>3.27</v>
      </c>
      <c r="M317" s="47">
        <v>3.27</v>
      </c>
      <c r="N317" s="47">
        <v>3.64</v>
      </c>
      <c r="O317" s="47">
        <v>3.93</v>
      </c>
      <c r="P317" s="47">
        <v>3.76</v>
      </c>
      <c r="Q317" s="47">
        <v>2.81</v>
      </c>
      <c r="R317" s="47">
        <v>4.42</v>
      </c>
      <c r="S317" s="47">
        <v>3.42</v>
      </c>
      <c r="T317" s="47">
        <v>3.06</v>
      </c>
      <c r="U317" s="47">
        <v>3.64</v>
      </c>
      <c r="V317" s="13">
        <f t="shared" si="16"/>
        <v>3.3039999999999998</v>
      </c>
      <c r="W317">
        <f t="shared" si="17"/>
        <v>3.5219999999999994</v>
      </c>
      <c r="X317">
        <f t="shared" si="18"/>
        <v>0.15234609720413983</v>
      </c>
      <c r="Y317">
        <f t="shared" si="19"/>
        <v>0.14587513686559647</v>
      </c>
    </row>
    <row r="318" spans="1:25">
      <c r="A318" s="47">
        <v>26.17</v>
      </c>
      <c r="B318" s="47">
        <v>3.04</v>
      </c>
      <c r="C318" s="47">
        <v>2.81</v>
      </c>
      <c r="D318" s="47">
        <v>4.01</v>
      </c>
      <c r="E318" s="47">
        <v>3.95</v>
      </c>
      <c r="F318" s="47">
        <v>3.23</v>
      </c>
      <c r="G318" s="47">
        <v>2.6</v>
      </c>
      <c r="H318" s="47">
        <v>3.6</v>
      </c>
      <c r="I318" s="47">
        <v>3.27</v>
      </c>
      <c r="J318" s="47">
        <v>2.9</v>
      </c>
      <c r="K318" s="47">
        <v>3.63</v>
      </c>
      <c r="L318" s="47">
        <v>3.27</v>
      </c>
      <c r="M318" s="47">
        <v>3.39</v>
      </c>
      <c r="N318" s="47">
        <v>3.67</v>
      </c>
      <c r="O318" s="47">
        <v>3.96</v>
      </c>
      <c r="P318" s="47">
        <v>3.76</v>
      </c>
      <c r="Q318" s="47">
        <v>2.81</v>
      </c>
      <c r="R318" s="47">
        <v>4.42</v>
      </c>
      <c r="S318" s="47">
        <v>3.42</v>
      </c>
      <c r="T318" s="47">
        <v>3.06</v>
      </c>
      <c r="U318" s="47">
        <v>3.64</v>
      </c>
      <c r="V318" s="13">
        <f t="shared" si="16"/>
        <v>3.3039999999999998</v>
      </c>
      <c r="W318">
        <f t="shared" si="17"/>
        <v>3.5399999999999991</v>
      </c>
      <c r="X318">
        <f t="shared" si="18"/>
        <v>0.15234609720413983</v>
      </c>
      <c r="Y318">
        <f t="shared" si="19"/>
        <v>0.14526603946629363</v>
      </c>
    </row>
    <row r="319" spans="1:25">
      <c r="A319" s="47">
        <v>26.25</v>
      </c>
      <c r="B319" s="47">
        <v>3.04</v>
      </c>
      <c r="C319" s="47">
        <v>2.81</v>
      </c>
      <c r="D319" s="47">
        <v>4.01</v>
      </c>
      <c r="E319" s="47">
        <v>3.95</v>
      </c>
      <c r="F319" s="47">
        <v>3.23</v>
      </c>
      <c r="G319" s="47">
        <v>2.6</v>
      </c>
      <c r="H319" s="47">
        <v>3.6</v>
      </c>
      <c r="I319" s="47">
        <v>3.27</v>
      </c>
      <c r="J319" s="47">
        <v>2.9</v>
      </c>
      <c r="K319" s="47">
        <v>3.63</v>
      </c>
      <c r="L319" s="47">
        <v>3.27</v>
      </c>
      <c r="M319" s="47">
        <v>3.44</v>
      </c>
      <c r="N319" s="47">
        <v>3.84</v>
      </c>
      <c r="O319" s="47">
        <v>3.96</v>
      </c>
      <c r="P319" s="47">
        <v>3.76</v>
      </c>
      <c r="Q319" s="47">
        <v>2.81</v>
      </c>
      <c r="R319" s="47">
        <v>4.4800000000000004</v>
      </c>
      <c r="S319" s="47">
        <v>3.42</v>
      </c>
      <c r="T319" s="47">
        <v>3.06</v>
      </c>
      <c r="U319" s="47">
        <v>3.64</v>
      </c>
      <c r="V319" s="13">
        <f t="shared" si="16"/>
        <v>3.3039999999999998</v>
      </c>
      <c r="W319">
        <f t="shared" si="17"/>
        <v>3.5680000000000005</v>
      </c>
      <c r="X319">
        <f t="shared" si="18"/>
        <v>0.15234609720413983</v>
      </c>
      <c r="Y319">
        <f t="shared" si="19"/>
        <v>0.15133333333333179</v>
      </c>
    </row>
    <row r="320" spans="1:25">
      <c r="A320" s="47">
        <v>26.33</v>
      </c>
      <c r="B320" s="47">
        <v>3.04</v>
      </c>
      <c r="C320" s="47">
        <v>2.81</v>
      </c>
      <c r="D320" s="47">
        <v>4.01</v>
      </c>
      <c r="E320" s="47">
        <v>3.95</v>
      </c>
      <c r="F320" s="47">
        <v>3.23</v>
      </c>
      <c r="G320" s="47">
        <v>2.6</v>
      </c>
      <c r="H320" s="47">
        <v>3.67</v>
      </c>
      <c r="I320" s="47">
        <v>3.3</v>
      </c>
      <c r="J320" s="47">
        <v>2.9</v>
      </c>
      <c r="K320" s="47">
        <v>3.63</v>
      </c>
      <c r="L320" s="47">
        <v>3.27</v>
      </c>
      <c r="M320" s="47">
        <v>3.47</v>
      </c>
      <c r="N320" s="47">
        <v>3.84</v>
      </c>
      <c r="O320" s="47">
        <v>3.96</v>
      </c>
      <c r="P320" s="47">
        <v>3.76</v>
      </c>
      <c r="Q320" s="47">
        <v>2.81</v>
      </c>
      <c r="R320" s="47">
        <v>4.4800000000000004</v>
      </c>
      <c r="S320" s="47">
        <v>3.42</v>
      </c>
      <c r="T320" s="47">
        <v>3.06</v>
      </c>
      <c r="U320" s="47">
        <v>3.64</v>
      </c>
      <c r="V320" s="13">
        <f t="shared" si="16"/>
        <v>3.3140000000000001</v>
      </c>
      <c r="W320">
        <f t="shared" si="17"/>
        <v>3.5710000000000002</v>
      </c>
      <c r="X320">
        <f t="shared" si="18"/>
        <v>0.15394948666508887</v>
      </c>
      <c r="Y320">
        <f t="shared" si="19"/>
        <v>0.15108092018664826</v>
      </c>
    </row>
    <row r="321" spans="1:25">
      <c r="A321" s="47">
        <v>26.42</v>
      </c>
      <c r="B321" s="47">
        <v>3.04</v>
      </c>
      <c r="C321" s="47">
        <v>2.81</v>
      </c>
      <c r="D321" s="47">
        <v>4.01</v>
      </c>
      <c r="E321" s="47">
        <v>3.95</v>
      </c>
      <c r="F321" s="47">
        <v>3.23</v>
      </c>
      <c r="G321" s="47">
        <v>2.6</v>
      </c>
      <c r="H321" s="47">
        <v>3.82</v>
      </c>
      <c r="I321" s="47">
        <v>3.38</v>
      </c>
      <c r="J321" s="47">
        <v>2.9</v>
      </c>
      <c r="K321" s="47">
        <v>3.63</v>
      </c>
      <c r="L321" s="47">
        <v>3.27</v>
      </c>
      <c r="M321" s="47">
        <v>3.47</v>
      </c>
      <c r="N321" s="47">
        <v>3.84</v>
      </c>
      <c r="O321" s="47">
        <v>3.97</v>
      </c>
      <c r="P321" s="47">
        <v>3.76</v>
      </c>
      <c r="Q321" s="47">
        <v>2.81</v>
      </c>
      <c r="R321" s="47">
        <v>4.49</v>
      </c>
      <c r="S321" s="47">
        <v>3.42</v>
      </c>
      <c r="T321" s="47">
        <v>3.06</v>
      </c>
      <c r="U321" s="47">
        <v>3.64</v>
      </c>
      <c r="V321" s="13">
        <f t="shared" si="16"/>
        <v>3.3369999999999997</v>
      </c>
      <c r="W321">
        <f t="shared" si="17"/>
        <v>3.5730000000000004</v>
      </c>
      <c r="X321">
        <f t="shared" si="18"/>
        <v>0.15850727287905678</v>
      </c>
      <c r="Y321">
        <f t="shared" si="19"/>
        <v>0.15203837234943748</v>
      </c>
    </row>
    <row r="322" spans="1:25">
      <c r="A322" s="47">
        <v>26.5</v>
      </c>
      <c r="B322" s="47">
        <v>3.04</v>
      </c>
      <c r="C322" s="47">
        <v>2.81</v>
      </c>
      <c r="D322" s="47">
        <v>4.01</v>
      </c>
      <c r="E322" s="47">
        <v>3.95</v>
      </c>
      <c r="F322" s="47">
        <v>3.23</v>
      </c>
      <c r="G322" s="47">
        <v>2.6</v>
      </c>
      <c r="H322" s="47">
        <v>3.83</v>
      </c>
      <c r="I322" s="47">
        <v>3.53</v>
      </c>
      <c r="J322" s="47">
        <v>2.9</v>
      </c>
      <c r="K322" s="47">
        <v>3.63</v>
      </c>
      <c r="L322" s="47">
        <v>3.27</v>
      </c>
      <c r="M322" s="47">
        <v>3.47</v>
      </c>
      <c r="N322" s="47">
        <v>3.84</v>
      </c>
      <c r="O322" s="47">
        <v>3.97</v>
      </c>
      <c r="P322" s="47">
        <v>3.76</v>
      </c>
      <c r="Q322" s="47">
        <v>2.81</v>
      </c>
      <c r="R322" s="47">
        <v>4.49</v>
      </c>
      <c r="S322" s="47">
        <v>3.46</v>
      </c>
      <c r="T322" s="47">
        <v>3.06</v>
      </c>
      <c r="U322" s="47">
        <v>3.64</v>
      </c>
      <c r="V322" s="13">
        <f t="shared" si="16"/>
        <v>3.3530000000000002</v>
      </c>
      <c r="W322">
        <f t="shared" si="17"/>
        <v>3.5770000000000004</v>
      </c>
      <c r="X322">
        <f t="shared" si="18"/>
        <v>0.15999340264176118</v>
      </c>
      <c r="Y322">
        <f t="shared" si="19"/>
        <v>0.15164322163112492</v>
      </c>
    </row>
    <row r="323" spans="1:25">
      <c r="A323" s="47">
        <v>26.58</v>
      </c>
      <c r="B323" s="47">
        <v>3.04</v>
      </c>
      <c r="C323" s="47">
        <v>2.81</v>
      </c>
      <c r="D323" s="47">
        <v>4.01</v>
      </c>
      <c r="E323" s="47">
        <v>3.95</v>
      </c>
      <c r="F323" s="47">
        <v>3.23</v>
      </c>
      <c r="G323" s="47">
        <v>2.6</v>
      </c>
      <c r="H323" s="47">
        <v>3.83</v>
      </c>
      <c r="I323" s="47">
        <v>3.61</v>
      </c>
      <c r="J323" s="47">
        <v>2.9</v>
      </c>
      <c r="K323" s="47">
        <v>3.63</v>
      </c>
      <c r="L323" s="47">
        <v>3.27</v>
      </c>
      <c r="M323" s="47">
        <v>3.47</v>
      </c>
      <c r="N323" s="47">
        <v>3.84</v>
      </c>
      <c r="O323" s="47">
        <v>3.97</v>
      </c>
      <c r="P323" s="47">
        <v>3.76</v>
      </c>
      <c r="Q323" s="47">
        <v>2.81</v>
      </c>
      <c r="R323" s="47">
        <v>4.49</v>
      </c>
      <c r="S323" s="47">
        <v>3.57</v>
      </c>
      <c r="T323" s="47">
        <v>3.06</v>
      </c>
      <c r="U323" s="47">
        <v>3.78</v>
      </c>
      <c r="V323" s="13">
        <f t="shared" si="16"/>
        <v>3.3609999999999998</v>
      </c>
      <c r="W323">
        <f t="shared" si="17"/>
        <v>3.6020000000000003</v>
      </c>
      <c r="X323">
        <f t="shared" si="18"/>
        <v>0.16117244043432308</v>
      </c>
      <c r="Y323">
        <f t="shared" si="19"/>
        <v>0.15227752442315476</v>
      </c>
    </row>
    <row r="324" spans="1:25">
      <c r="A324" s="47">
        <v>26.67</v>
      </c>
      <c r="B324" s="47">
        <v>3.04</v>
      </c>
      <c r="C324" s="47">
        <v>2.81</v>
      </c>
      <c r="D324" s="47">
        <v>4.01</v>
      </c>
      <c r="E324" s="47">
        <v>3.95</v>
      </c>
      <c r="F324" s="47">
        <v>3.23</v>
      </c>
      <c r="G324" s="47">
        <v>2.6</v>
      </c>
      <c r="H324" s="47">
        <v>3.83</v>
      </c>
      <c r="I324" s="47">
        <v>3.61</v>
      </c>
      <c r="J324" s="47">
        <v>2.9</v>
      </c>
      <c r="K324" s="47">
        <v>3.63</v>
      </c>
      <c r="L324" s="47">
        <v>3.27</v>
      </c>
      <c r="M324" s="47">
        <v>3.47</v>
      </c>
      <c r="N324" s="47">
        <v>3.84</v>
      </c>
      <c r="O324" s="47">
        <v>3.97</v>
      </c>
      <c r="P324" s="47">
        <v>3.76</v>
      </c>
      <c r="Q324" s="47">
        <v>2.81</v>
      </c>
      <c r="R324" s="47">
        <v>4.49</v>
      </c>
      <c r="S324" s="47">
        <v>3.57</v>
      </c>
      <c r="T324" s="47">
        <v>3.06</v>
      </c>
      <c r="U324" s="47">
        <v>3.78</v>
      </c>
      <c r="V324" s="13">
        <f t="shared" si="16"/>
        <v>3.3609999999999998</v>
      </c>
      <c r="W324">
        <f t="shared" si="17"/>
        <v>3.6020000000000003</v>
      </c>
      <c r="X324">
        <f t="shared" si="18"/>
        <v>0.16117244043432308</v>
      </c>
      <c r="Y324">
        <f t="shared" si="19"/>
        <v>0.15227752442315476</v>
      </c>
    </row>
    <row r="325" spans="1:25">
      <c r="A325" s="47">
        <v>26.75</v>
      </c>
      <c r="B325" s="47">
        <v>3.06</v>
      </c>
      <c r="C325" s="47">
        <v>2.81</v>
      </c>
      <c r="D325" s="47">
        <v>4.01</v>
      </c>
      <c r="E325" s="47">
        <v>3.95</v>
      </c>
      <c r="F325" s="47">
        <v>3.38</v>
      </c>
      <c r="G325" s="47">
        <v>2.6</v>
      </c>
      <c r="H325" s="47">
        <v>3.83</v>
      </c>
      <c r="I325" s="47">
        <v>3.61</v>
      </c>
      <c r="J325" s="47">
        <v>2.9</v>
      </c>
      <c r="K325" s="47">
        <v>3.63</v>
      </c>
      <c r="L325" s="47">
        <v>3.27</v>
      </c>
      <c r="M325" s="47">
        <v>3.47</v>
      </c>
      <c r="N325" s="47">
        <v>3.84</v>
      </c>
      <c r="O325" s="47">
        <v>3.97</v>
      </c>
      <c r="P325" s="47">
        <v>3.87</v>
      </c>
      <c r="Q325" s="47">
        <v>2.81</v>
      </c>
      <c r="R325" s="47">
        <v>4.49</v>
      </c>
      <c r="S325" s="47">
        <v>3.57</v>
      </c>
      <c r="T325" s="47">
        <v>3.06</v>
      </c>
      <c r="U325" s="47">
        <v>3.81</v>
      </c>
      <c r="V325" s="13">
        <f t="shared" ref="V325:V388" si="20">AVERAGE(B325:K325)</f>
        <v>3.3780000000000001</v>
      </c>
      <c r="W325">
        <f t="shared" ref="W325:W388" si="21">AVERAGE(L325:U325)</f>
        <v>3.6160000000000005</v>
      </c>
      <c r="X325">
        <f t="shared" ref="X325:X388" si="22">STDEV(B325:K325)/10^0.5</f>
        <v>0.16006109944504149</v>
      </c>
      <c r="Y325">
        <f t="shared" ref="Y325:Y388" si="23">STDEV(L325:U325)/10^0.5</f>
        <v>0.15432433379088234</v>
      </c>
    </row>
    <row r="326" spans="1:25">
      <c r="A326" s="47">
        <v>26.83</v>
      </c>
      <c r="B326" s="47">
        <v>3.06</v>
      </c>
      <c r="C326" s="47">
        <v>2.81</v>
      </c>
      <c r="D326" s="47">
        <v>4.01</v>
      </c>
      <c r="E326" s="47">
        <v>3.96</v>
      </c>
      <c r="F326" s="47">
        <v>3.39</v>
      </c>
      <c r="G326" s="47">
        <v>2.6</v>
      </c>
      <c r="H326" s="47">
        <v>3.83</v>
      </c>
      <c r="I326" s="47">
        <v>3.61</v>
      </c>
      <c r="J326" s="47">
        <v>2.9</v>
      </c>
      <c r="K326" s="47">
        <v>3.63</v>
      </c>
      <c r="L326" s="47">
        <v>3.27</v>
      </c>
      <c r="M326" s="47">
        <v>3.47</v>
      </c>
      <c r="N326" s="47">
        <v>3.84</v>
      </c>
      <c r="O326" s="47">
        <v>4.07</v>
      </c>
      <c r="P326" s="47">
        <v>3.88</v>
      </c>
      <c r="Q326" s="47">
        <v>2.81</v>
      </c>
      <c r="R326" s="47">
        <v>4.49</v>
      </c>
      <c r="S326" s="47">
        <v>3.57</v>
      </c>
      <c r="T326" s="47">
        <v>3.06</v>
      </c>
      <c r="U326" s="47">
        <v>3.81</v>
      </c>
      <c r="V326" s="13">
        <f t="shared" si="20"/>
        <v>3.3800000000000003</v>
      </c>
      <c r="W326">
        <f t="shared" si="21"/>
        <v>3.6270000000000002</v>
      </c>
      <c r="X326">
        <f t="shared" si="22"/>
        <v>0.16046460322728026</v>
      </c>
      <c r="Y326">
        <f t="shared" si="23"/>
        <v>0.15734639776267131</v>
      </c>
    </row>
    <row r="327" spans="1:25">
      <c r="A327" s="47">
        <v>26.92</v>
      </c>
      <c r="B327" s="47">
        <v>3.06</v>
      </c>
      <c r="C327" s="47">
        <v>2.81</v>
      </c>
      <c r="D327" s="47">
        <v>4.01</v>
      </c>
      <c r="E327" s="47">
        <v>3.96</v>
      </c>
      <c r="F327" s="47">
        <v>3.39</v>
      </c>
      <c r="G327" s="47">
        <v>2.6</v>
      </c>
      <c r="H327" s="47">
        <v>3.83</v>
      </c>
      <c r="I327" s="47">
        <v>3.61</v>
      </c>
      <c r="J327" s="47">
        <v>2.9</v>
      </c>
      <c r="K327" s="47">
        <v>3.63</v>
      </c>
      <c r="L327" s="47">
        <v>3.27</v>
      </c>
      <c r="M327" s="47">
        <v>3.47</v>
      </c>
      <c r="N327" s="47">
        <v>3.84</v>
      </c>
      <c r="O327" s="47">
        <v>4.09</v>
      </c>
      <c r="P327" s="47">
        <v>3.88</v>
      </c>
      <c r="Q327" s="47">
        <v>2.81</v>
      </c>
      <c r="R327" s="47">
        <v>4.49</v>
      </c>
      <c r="S327" s="47">
        <v>3.59</v>
      </c>
      <c r="T327" s="47">
        <v>3.06</v>
      </c>
      <c r="U327" s="47">
        <v>3.81</v>
      </c>
      <c r="V327" s="13">
        <f t="shared" si="20"/>
        <v>3.3800000000000003</v>
      </c>
      <c r="W327">
        <f t="shared" si="21"/>
        <v>3.6310000000000002</v>
      </c>
      <c r="X327">
        <f t="shared" si="22"/>
        <v>0.16046460322728026</v>
      </c>
      <c r="Y327">
        <f t="shared" si="23"/>
        <v>0.15791312660939757</v>
      </c>
    </row>
    <row r="328" spans="1:25">
      <c r="A328" s="47">
        <v>27</v>
      </c>
      <c r="B328" s="47">
        <v>3.06</v>
      </c>
      <c r="C328" s="47">
        <v>2.81</v>
      </c>
      <c r="D328" s="47">
        <v>4.01</v>
      </c>
      <c r="E328" s="47">
        <v>4.01</v>
      </c>
      <c r="F328" s="47">
        <v>3.39</v>
      </c>
      <c r="G328" s="47">
        <v>2.6</v>
      </c>
      <c r="H328" s="47">
        <v>3.83</v>
      </c>
      <c r="I328" s="47">
        <v>3.61</v>
      </c>
      <c r="J328" s="47">
        <v>2.9</v>
      </c>
      <c r="K328" s="47">
        <v>3.63</v>
      </c>
      <c r="L328" s="47">
        <v>3.27</v>
      </c>
      <c r="M328" s="47">
        <v>3.47</v>
      </c>
      <c r="N328" s="47">
        <v>3.84</v>
      </c>
      <c r="O328" s="47">
        <v>4.09</v>
      </c>
      <c r="P328" s="47">
        <v>3.88</v>
      </c>
      <c r="Q328" s="47">
        <v>2.81</v>
      </c>
      <c r="R328" s="47">
        <v>4.49</v>
      </c>
      <c r="S328" s="47">
        <v>3.59</v>
      </c>
      <c r="T328" s="47">
        <v>3.06</v>
      </c>
      <c r="U328" s="47">
        <v>3.81</v>
      </c>
      <c r="V328" s="13">
        <f t="shared" si="20"/>
        <v>3.3850000000000002</v>
      </c>
      <c r="W328">
        <f t="shared" si="21"/>
        <v>3.6310000000000002</v>
      </c>
      <c r="X328">
        <f t="shared" si="22"/>
        <v>0.16253717523487776</v>
      </c>
      <c r="Y328">
        <f t="shared" si="23"/>
        <v>0.15791312660939757</v>
      </c>
    </row>
    <row r="329" spans="1:25">
      <c r="A329" s="47">
        <v>27.08</v>
      </c>
      <c r="B329" s="47">
        <v>3.06</v>
      </c>
      <c r="C329" s="47">
        <v>2.81</v>
      </c>
      <c r="D329" s="47">
        <v>4.01</v>
      </c>
      <c r="E329" s="47">
        <v>4.0999999999999996</v>
      </c>
      <c r="F329" s="47">
        <v>3.39</v>
      </c>
      <c r="G329" s="47">
        <v>2.6</v>
      </c>
      <c r="H329" s="47">
        <v>3.83</v>
      </c>
      <c r="I329" s="47">
        <v>3.61</v>
      </c>
      <c r="J329" s="47">
        <v>2.9</v>
      </c>
      <c r="K329" s="47">
        <v>3.63</v>
      </c>
      <c r="L329" s="47">
        <v>3.27</v>
      </c>
      <c r="M329" s="47">
        <v>3.47</v>
      </c>
      <c r="N329" s="47">
        <v>3.84</v>
      </c>
      <c r="O329" s="47">
        <v>4.09</v>
      </c>
      <c r="P329" s="47">
        <v>3.88</v>
      </c>
      <c r="Q329" s="47">
        <v>2.81</v>
      </c>
      <c r="R329" s="47">
        <v>4.49</v>
      </c>
      <c r="S329" s="47">
        <v>3.59</v>
      </c>
      <c r="T329" s="47">
        <v>3.06</v>
      </c>
      <c r="U329" s="47">
        <v>3.81</v>
      </c>
      <c r="V329" s="13">
        <f t="shared" si="20"/>
        <v>3.3939999999999997</v>
      </c>
      <c r="W329">
        <f t="shared" si="21"/>
        <v>3.6310000000000002</v>
      </c>
      <c r="X329">
        <f t="shared" si="22"/>
        <v>0.16658131147680841</v>
      </c>
      <c r="Y329">
        <f t="shared" si="23"/>
        <v>0.15791312660939757</v>
      </c>
    </row>
    <row r="330" spans="1:25">
      <c r="A330" s="47">
        <v>27.17</v>
      </c>
      <c r="B330" s="47">
        <v>3.06</v>
      </c>
      <c r="C330" s="47">
        <v>2.81</v>
      </c>
      <c r="D330" s="47">
        <v>4.01</v>
      </c>
      <c r="E330" s="47">
        <v>4.0999999999999996</v>
      </c>
      <c r="F330" s="47">
        <v>3.39</v>
      </c>
      <c r="G330" s="47">
        <v>2.6</v>
      </c>
      <c r="H330" s="47">
        <v>3.83</v>
      </c>
      <c r="I330" s="47">
        <v>3.62</v>
      </c>
      <c r="J330" s="47">
        <v>2.9</v>
      </c>
      <c r="K330" s="47">
        <v>3.63</v>
      </c>
      <c r="L330" s="47">
        <v>3.27</v>
      </c>
      <c r="M330" s="47">
        <v>3.47</v>
      </c>
      <c r="N330" s="47">
        <v>3.84</v>
      </c>
      <c r="O330" s="47">
        <v>4.09</v>
      </c>
      <c r="P330" s="47">
        <v>3.88</v>
      </c>
      <c r="Q330" s="47">
        <v>2.83</v>
      </c>
      <c r="R330" s="47">
        <v>4.49</v>
      </c>
      <c r="S330" s="47">
        <v>3.59</v>
      </c>
      <c r="T330" s="47">
        <v>3.06</v>
      </c>
      <c r="U330" s="47">
        <v>3.81</v>
      </c>
      <c r="V330" s="13">
        <f t="shared" si="20"/>
        <v>3.3949999999999996</v>
      </c>
      <c r="W330">
        <f t="shared" si="21"/>
        <v>3.6330000000000005</v>
      </c>
      <c r="X330">
        <f t="shared" si="22"/>
        <v>0.16672832192921977</v>
      </c>
      <c r="Y330">
        <f t="shared" si="23"/>
        <v>0.15676628038792714</v>
      </c>
    </row>
    <row r="331" spans="1:25">
      <c r="A331" s="47">
        <v>27.25</v>
      </c>
      <c r="B331" s="47">
        <v>3.06</v>
      </c>
      <c r="C331" s="47">
        <v>2.81</v>
      </c>
      <c r="D331" s="47">
        <v>4.01</v>
      </c>
      <c r="E331" s="47">
        <v>4.0999999999999996</v>
      </c>
      <c r="F331" s="47">
        <v>3.39</v>
      </c>
      <c r="G331" s="47">
        <v>2.6</v>
      </c>
      <c r="H331" s="47">
        <v>3.83</v>
      </c>
      <c r="I331" s="47">
        <v>3.62</v>
      </c>
      <c r="J331" s="47">
        <v>2.9</v>
      </c>
      <c r="K331" s="47">
        <v>3.63</v>
      </c>
      <c r="L331" s="47">
        <v>3.27</v>
      </c>
      <c r="M331" s="47">
        <v>3.47</v>
      </c>
      <c r="N331" s="47">
        <v>3.84</v>
      </c>
      <c r="O331" s="47">
        <v>4.09</v>
      </c>
      <c r="P331" s="47">
        <v>3.88</v>
      </c>
      <c r="Q331" s="47">
        <v>2.83</v>
      </c>
      <c r="R331" s="47">
        <v>4.49</v>
      </c>
      <c r="S331" s="47">
        <v>3.59</v>
      </c>
      <c r="T331" s="47">
        <v>3.06</v>
      </c>
      <c r="U331" s="47">
        <v>3.81</v>
      </c>
      <c r="V331" s="13">
        <f t="shared" si="20"/>
        <v>3.3949999999999996</v>
      </c>
      <c r="W331">
        <f t="shared" si="21"/>
        <v>3.6330000000000005</v>
      </c>
      <c r="X331">
        <f t="shared" si="22"/>
        <v>0.16672832192921977</v>
      </c>
      <c r="Y331">
        <f t="shared" si="23"/>
        <v>0.15676628038792714</v>
      </c>
    </row>
    <row r="332" spans="1:25">
      <c r="A332" s="47">
        <v>27.33</v>
      </c>
      <c r="B332" s="47">
        <v>3.06</v>
      </c>
      <c r="C332" s="47">
        <v>2.81</v>
      </c>
      <c r="D332" s="47">
        <v>4.01</v>
      </c>
      <c r="E332" s="47">
        <v>4.0999999999999996</v>
      </c>
      <c r="F332" s="47">
        <v>3.39</v>
      </c>
      <c r="G332" s="47">
        <v>2.66</v>
      </c>
      <c r="H332" s="47">
        <v>3.83</v>
      </c>
      <c r="I332" s="47">
        <v>3.62</v>
      </c>
      <c r="J332" s="47">
        <v>2.9</v>
      </c>
      <c r="K332" s="47">
        <v>3.64</v>
      </c>
      <c r="L332" s="47">
        <v>3.27</v>
      </c>
      <c r="M332" s="47">
        <v>3.47</v>
      </c>
      <c r="N332" s="47">
        <v>3.84</v>
      </c>
      <c r="O332" s="47">
        <v>4.09</v>
      </c>
      <c r="P332" s="47">
        <v>3.88</v>
      </c>
      <c r="Q332" s="47">
        <v>2.83</v>
      </c>
      <c r="R332" s="47">
        <v>4.49</v>
      </c>
      <c r="S332" s="47">
        <v>3.59</v>
      </c>
      <c r="T332" s="47">
        <v>3.06</v>
      </c>
      <c r="U332" s="47">
        <v>3.81</v>
      </c>
      <c r="V332" s="13">
        <f t="shared" si="20"/>
        <v>3.4019999999999997</v>
      </c>
      <c r="W332">
        <f t="shared" si="21"/>
        <v>3.6330000000000005</v>
      </c>
      <c r="X332">
        <f t="shared" si="22"/>
        <v>0.16378712471443707</v>
      </c>
      <c r="Y332">
        <f t="shared" si="23"/>
        <v>0.15676628038792714</v>
      </c>
    </row>
    <row r="333" spans="1:25">
      <c r="A333" s="47">
        <v>27.42</v>
      </c>
      <c r="B333" s="47">
        <v>3.06</v>
      </c>
      <c r="C333" s="47">
        <v>2.81</v>
      </c>
      <c r="D333" s="47">
        <v>4.01</v>
      </c>
      <c r="E333" s="47">
        <v>4.0999999999999996</v>
      </c>
      <c r="F333" s="47">
        <v>3.39</v>
      </c>
      <c r="G333" s="47">
        <v>2.75</v>
      </c>
      <c r="H333" s="47">
        <v>3.83</v>
      </c>
      <c r="I333" s="47">
        <v>3.62</v>
      </c>
      <c r="J333" s="47">
        <v>2.9</v>
      </c>
      <c r="K333" s="47">
        <v>3.64</v>
      </c>
      <c r="L333" s="47">
        <v>3.27</v>
      </c>
      <c r="M333" s="47">
        <v>3.47</v>
      </c>
      <c r="N333" s="47">
        <v>3.84</v>
      </c>
      <c r="O333" s="47">
        <v>4.09</v>
      </c>
      <c r="P333" s="47">
        <v>3.88</v>
      </c>
      <c r="Q333" s="47">
        <v>2.83</v>
      </c>
      <c r="R333" s="47">
        <v>4.5</v>
      </c>
      <c r="S333" s="47">
        <v>3.59</v>
      </c>
      <c r="T333" s="47">
        <v>3.06</v>
      </c>
      <c r="U333" s="47">
        <v>3.81</v>
      </c>
      <c r="V333" s="13">
        <f t="shared" si="20"/>
        <v>3.4109999999999991</v>
      </c>
      <c r="W333">
        <f t="shared" si="21"/>
        <v>3.6340000000000003</v>
      </c>
      <c r="X333">
        <f t="shared" si="22"/>
        <v>0.15944661245138705</v>
      </c>
      <c r="Y333">
        <f t="shared" si="23"/>
        <v>0.15737570051030994</v>
      </c>
    </row>
    <row r="334" spans="1:25">
      <c r="A334" s="47">
        <v>27.5</v>
      </c>
      <c r="B334" s="47">
        <v>3.06</v>
      </c>
      <c r="C334" s="47">
        <v>2.81</v>
      </c>
      <c r="D334" s="47">
        <v>4.01</v>
      </c>
      <c r="E334" s="47">
        <v>4.1100000000000003</v>
      </c>
      <c r="F334" s="47">
        <v>3.39</v>
      </c>
      <c r="G334" s="47">
        <v>2.82</v>
      </c>
      <c r="H334" s="47">
        <v>3.83</v>
      </c>
      <c r="I334" s="47">
        <v>3.62</v>
      </c>
      <c r="J334" s="47">
        <v>2.9</v>
      </c>
      <c r="K334" s="47">
        <v>3.64</v>
      </c>
      <c r="L334" s="47">
        <v>3.27</v>
      </c>
      <c r="M334" s="47">
        <v>3.47</v>
      </c>
      <c r="N334" s="47">
        <v>3.93</v>
      </c>
      <c r="O334" s="47">
        <v>4.09</v>
      </c>
      <c r="P334" s="47">
        <v>3.88</v>
      </c>
      <c r="Q334" s="47">
        <v>2.83</v>
      </c>
      <c r="R334" s="47">
        <v>4.5</v>
      </c>
      <c r="S334" s="47">
        <v>3.59</v>
      </c>
      <c r="T334" s="47">
        <v>3.06</v>
      </c>
      <c r="U334" s="47">
        <v>3.81</v>
      </c>
      <c r="V334" s="13">
        <f t="shared" si="20"/>
        <v>3.4189999999999996</v>
      </c>
      <c r="W334">
        <f t="shared" si="21"/>
        <v>3.6429999999999998</v>
      </c>
      <c r="X334">
        <f t="shared" si="22"/>
        <v>0.15683289054135202</v>
      </c>
      <c r="Y334">
        <f t="shared" si="23"/>
        <v>0.15893429809550527</v>
      </c>
    </row>
    <row r="335" spans="1:25">
      <c r="A335" s="47">
        <v>27.58</v>
      </c>
      <c r="B335" s="47">
        <v>3.06</v>
      </c>
      <c r="C335" s="47">
        <v>2.81</v>
      </c>
      <c r="D335" s="47">
        <v>4.01</v>
      </c>
      <c r="E335" s="47">
        <v>4.18</v>
      </c>
      <c r="F335" s="47">
        <v>3.39</v>
      </c>
      <c r="G335" s="47">
        <v>2.83</v>
      </c>
      <c r="H335" s="47">
        <v>3.83</v>
      </c>
      <c r="I335" s="47">
        <v>3.63</v>
      </c>
      <c r="J335" s="47">
        <v>2.9</v>
      </c>
      <c r="K335" s="47">
        <v>3.64</v>
      </c>
      <c r="L335" s="47">
        <v>3.27</v>
      </c>
      <c r="M335" s="47">
        <v>3.47</v>
      </c>
      <c r="N335" s="47">
        <v>4</v>
      </c>
      <c r="O335" s="47">
        <v>4.09</v>
      </c>
      <c r="P335" s="47">
        <v>3.88</v>
      </c>
      <c r="Q335" s="47">
        <v>2.83</v>
      </c>
      <c r="R335" s="47">
        <v>4.5</v>
      </c>
      <c r="S335" s="47">
        <v>3.59</v>
      </c>
      <c r="T335" s="47">
        <v>3.06</v>
      </c>
      <c r="U335" s="47">
        <v>3.81</v>
      </c>
      <c r="V335" s="13">
        <f t="shared" si="20"/>
        <v>3.4279999999999995</v>
      </c>
      <c r="W335">
        <f t="shared" si="21"/>
        <v>3.65</v>
      </c>
      <c r="X335">
        <f t="shared" si="22"/>
        <v>0.16009580465042519</v>
      </c>
      <c r="Y335">
        <f t="shared" si="23"/>
        <v>0.16048537489614337</v>
      </c>
    </row>
    <row r="336" spans="1:25">
      <c r="A336" s="47">
        <v>27.67</v>
      </c>
      <c r="B336" s="47">
        <v>3.06</v>
      </c>
      <c r="C336" s="47">
        <v>2.81</v>
      </c>
      <c r="D336" s="47">
        <v>4.01</v>
      </c>
      <c r="E336" s="47">
        <v>4.18</v>
      </c>
      <c r="F336" s="47">
        <v>3.39</v>
      </c>
      <c r="G336" s="47">
        <v>2.83</v>
      </c>
      <c r="H336" s="47">
        <v>3.83</v>
      </c>
      <c r="I336" s="47">
        <v>3.63</v>
      </c>
      <c r="J336" s="47">
        <v>2.9</v>
      </c>
      <c r="K336" s="47">
        <v>3.64</v>
      </c>
      <c r="L336" s="47">
        <v>3.27</v>
      </c>
      <c r="M336" s="47">
        <v>3.47</v>
      </c>
      <c r="N336" s="47">
        <v>4</v>
      </c>
      <c r="O336" s="47">
        <v>4.09</v>
      </c>
      <c r="P336" s="47">
        <v>3.88</v>
      </c>
      <c r="Q336" s="47">
        <v>2.83</v>
      </c>
      <c r="R336" s="47">
        <v>4.5</v>
      </c>
      <c r="S336" s="47">
        <v>3.59</v>
      </c>
      <c r="T336" s="47">
        <v>3.06</v>
      </c>
      <c r="U336" s="47">
        <v>3.81</v>
      </c>
      <c r="V336" s="13">
        <f t="shared" si="20"/>
        <v>3.4279999999999995</v>
      </c>
      <c r="W336">
        <f t="shared" si="21"/>
        <v>3.65</v>
      </c>
      <c r="X336">
        <f t="shared" si="22"/>
        <v>0.16009580465042519</v>
      </c>
      <c r="Y336">
        <f t="shared" si="23"/>
        <v>0.16048537489614337</v>
      </c>
    </row>
    <row r="337" spans="1:25">
      <c r="A337" s="47">
        <v>27.75</v>
      </c>
      <c r="B337" s="47">
        <v>3.06</v>
      </c>
      <c r="C337" s="47">
        <v>2.85</v>
      </c>
      <c r="D337" s="47">
        <v>4.01</v>
      </c>
      <c r="E337" s="47">
        <v>4.18</v>
      </c>
      <c r="F337" s="47">
        <v>3.39</v>
      </c>
      <c r="G337" s="47">
        <v>2.83</v>
      </c>
      <c r="H337" s="47">
        <v>3.83</v>
      </c>
      <c r="I337" s="47">
        <v>3.73</v>
      </c>
      <c r="J337" s="47">
        <v>2.9</v>
      </c>
      <c r="K337" s="47">
        <v>3.64</v>
      </c>
      <c r="L337" s="47">
        <v>3.27</v>
      </c>
      <c r="M337" s="47">
        <v>3.48</v>
      </c>
      <c r="N337" s="47">
        <v>4</v>
      </c>
      <c r="O337" s="47">
        <v>4.09</v>
      </c>
      <c r="P337" s="47">
        <v>3.88</v>
      </c>
      <c r="Q337" s="47">
        <v>2.83</v>
      </c>
      <c r="R337" s="47">
        <v>4.5</v>
      </c>
      <c r="S337" s="47">
        <v>3.59</v>
      </c>
      <c r="T337" s="47">
        <v>3.07</v>
      </c>
      <c r="U337" s="47">
        <v>3.81</v>
      </c>
      <c r="V337" s="13">
        <f t="shared" si="20"/>
        <v>3.4419999999999993</v>
      </c>
      <c r="W337">
        <f t="shared" si="21"/>
        <v>3.6519999999999997</v>
      </c>
      <c r="X337">
        <f t="shared" si="22"/>
        <v>0.16011662416293215</v>
      </c>
      <c r="Y337">
        <f t="shared" si="23"/>
        <v>0.15995693864982005</v>
      </c>
    </row>
    <row r="338" spans="1:25">
      <c r="A338" s="47">
        <v>27.83</v>
      </c>
      <c r="B338" s="47">
        <v>3.09</v>
      </c>
      <c r="C338" s="47">
        <v>2.85</v>
      </c>
      <c r="D338" s="47">
        <v>4.01</v>
      </c>
      <c r="E338" s="47">
        <v>4.18</v>
      </c>
      <c r="F338" s="47">
        <v>3.39</v>
      </c>
      <c r="G338" s="47">
        <v>2.89</v>
      </c>
      <c r="H338" s="47">
        <v>3.83</v>
      </c>
      <c r="I338" s="47">
        <v>3.85</v>
      </c>
      <c r="J338" s="47">
        <v>2.9</v>
      </c>
      <c r="K338" s="47">
        <v>3.64</v>
      </c>
      <c r="L338" s="47">
        <v>3.27</v>
      </c>
      <c r="M338" s="47">
        <v>3.64</v>
      </c>
      <c r="N338" s="47">
        <v>4</v>
      </c>
      <c r="O338" s="47">
        <v>4.09</v>
      </c>
      <c r="P338" s="47">
        <v>3.88</v>
      </c>
      <c r="Q338" s="47">
        <v>2.87</v>
      </c>
      <c r="R338" s="47">
        <v>4.5</v>
      </c>
      <c r="S338" s="47">
        <v>3.59</v>
      </c>
      <c r="T338" s="47">
        <v>3.09</v>
      </c>
      <c r="U338" s="47">
        <v>3.81</v>
      </c>
      <c r="V338" s="13">
        <f t="shared" si="20"/>
        <v>3.4630000000000001</v>
      </c>
      <c r="W338">
        <f t="shared" si="21"/>
        <v>3.6740000000000004</v>
      </c>
      <c r="X338">
        <f t="shared" si="22"/>
        <v>0.15967362545726382</v>
      </c>
      <c r="Y338">
        <f t="shared" si="23"/>
        <v>0.15568629426581521</v>
      </c>
    </row>
    <row r="339" spans="1:25">
      <c r="A339" s="47">
        <v>27.92</v>
      </c>
      <c r="B339" s="47">
        <v>3.18</v>
      </c>
      <c r="C339" s="47">
        <v>2.85</v>
      </c>
      <c r="D339" s="47">
        <v>4.01</v>
      </c>
      <c r="E339" s="47">
        <v>4.18</v>
      </c>
      <c r="F339" s="47">
        <v>3.39</v>
      </c>
      <c r="G339" s="47">
        <v>2.89</v>
      </c>
      <c r="H339" s="47">
        <v>3.83</v>
      </c>
      <c r="I339" s="47">
        <v>3.85</v>
      </c>
      <c r="J339" s="47">
        <v>2.9</v>
      </c>
      <c r="K339" s="47">
        <v>3.64</v>
      </c>
      <c r="L339" s="47">
        <v>3.27</v>
      </c>
      <c r="M339" s="47">
        <v>3.71</v>
      </c>
      <c r="N339" s="47">
        <v>4</v>
      </c>
      <c r="O339" s="47">
        <v>4.09</v>
      </c>
      <c r="P339" s="47">
        <v>3.88</v>
      </c>
      <c r="Q339" s="47">
        <v>2.87</v>
      </c>
      <c r="R339" s="47">
        <v>4.62</v>
      </c>
      <c r="S339" s="47">
        <v>3.59</v>
      </c>
      <c r="T339" s="47">
        <v>3.1</v>
      </c>
      <c r="U339" s="47">
        <v>3.81</v>
      </c>
      <c r="V339" s="13">
        <f t="shared" si="20"/>
        <v>3.472</v>
      </c>
      <c r="W339">
        <f t="shared" si="21"/>
        <v>3.6940000000000004</v>
      </c>
      <c r="X339">
        <f t="shared" si="22"/>
        <v>0.15757749416292532</v>
      </c>
      <c r="Y339">
        <f t="shared" si="23"/>
        <v>0.16257101012582961</v>
      </c>
    </row>
    <row r="340" spans="1:25">
      <c r="A340" s="47">
        <v>28</v>
      </c>
      <c r="B340" s="47">
        <v>3.24</v>
      </c>
      <c r="C340" s="47">
        <v>2.85</v>
      </c>
      <c r="D340" s="47">
        <v>4.0199999999999996</v>
      </c>
      <c r="E340" s="47">
        <v>4.18</v>
      </c>
      <c r="F340" s="47">
        <v>3.39</v>
      </c>
      <c r="G340" s="47">
        <v>2.9</v>
      </c>
      <c r="H340" s="47">
        <v>3.83</v>
      </c>
      <c r="I340" s="47">
        <v>3.85</v>
      </c>
      <c r="J340" s="47">
        <v>2.9</v>
      </c>
      <c r="K340" s="47">
        <v>3.64</v>
      </c>
      <c r="L340" s="47">
        <v>3.27</v>
      </c>
      <c r="M340" s="47">
        <v>3.72</v>
      </c>
      <c r="N340" s="47">
        <v>4</v>
      </c>
      <c r="O340" s="47">
        <v>4.17</v>
      </c>
      <c r="P340" s="47">
        <v>3.91</v>
      </c>
      <c r="Q340" s="47">
        <v>2.95</v>
      </c>
      <c r="R340" s="47">
        <v>4.62</v>
      </c>
      <c r="S340" s="47">
        <v>3.59</v>
      </c>
      <c r="T340" s="47">
        <v>3.14</v>
      </c>
      <c r="U340" s="47">
        <v>3.81</v>
      </c>
      <c r="V340" s="13">
        <f t="shared" si="20"/>
        <v>3.4799999999999995</v>
      </c>
      <c r="W340">
        <f t="shared" si="21"/>
        <v>3.718</v>
      </c>
      <c r="X340">
        <f t="shared" si="22"/>
        <v>0.15641824275533567</v>
      </c>
      <c r="Y340">
        <f t="shared" si="23"/>
        <v>0.15929567197859182</v>
      </c>
    </row>
    <row r="341" spans="1:25">
      <c r="A341" s="47">
        <v>28.08</v>
      </c>
      <c r="B341" s="47">
        <v>3.24</v>
      </c>
      <c r="C341" s="47">
        <v>2.85</v>
      </c>
      <c r="D341" s="47">
        <v>4.0199999999999996</v>
      </c>
      <c r="E341" s="47">
        <v>4.18</v>
      </c>
      <c r="F341" s="47">
        <v>3.4</v>
      </c>
      <c r="G341" s="47">
        <v>2.9</v>
      </c>
      <c r="H341" s="47">
        <v>3.84</v>
      </c>
      <c r="I341" s="47">
        <v>3.86</v>
      </c>
      <c r="J341" s="47">
        <v>2.9</v>
      </c>
      <c r="K341" s="47">
        <v>3.64</v>
      </c>
      <c r="L341" s="47">
        <v>3.27</v>
      </c>
      <c r="M341" s="47">
        <v>3.74</v>
      </c>
      <c r="N341" s="47">
        <v>4</v>
      </c>
      <c r="O341" s="47">
        <v>4.24</v>
      </c>
      <c r="P341" s="47">
        <v>4</v>
      </c>
      <c r="Q341" s="47">
        <v>2.95</v>
      </c>
      <c r="R341" s="47">
        <v>4.62</v>
      </c>
      <c r="S341" s="47">
        <v>3.59</v>
      </c>
      <c r="T341" s="47">
        <v>3.43</v>
      </c>
      <c r="U341" s="47">
        <v>3.81</v>
      </c>
      <c r="V341" s="13">
        <f t="shared" si="20"/>
        <v>3.4829999999999992</v>
      </c>
      <c r="W341">
        <f t="shared" si="21"/>
        <v>3.7650000000000006</v>
      </c>
      <c r="X341">
        <f t="shared" si="22"/>
        <v>0.15687255974197803</v>
      </c>
      <c r="Y341">
        <f t="shared" si="23"/>
        <v>0.15354514356081217</v>
      </c>
    </row>
    <row r="342" spans="1:25">
      <c r="A342" s="47">
        <v>28.17</v>
      </c>
      <c r="B342" s="47">
        <v>3.24</v>
      </c>
      <c r="C342" s="47">
        <v>2.88</v>
      </c>
      <c r="D342" s="47">
        <v>4.0199999999999996</v>
      </c>
      <c r="E342" s="47">
        <v>4.18</v>
      </c>
      <c r="F342" s="47">
        <v>3.42</v>
      </c>
      <c r="G342" s="47">
        <v>2.9</v>
      </c>
      <c r="H342" s="47">
        <v>3.84</v>
      </c>
      <c r="I342" s="47">
        <v>3.86</v>
      </c>
      <c r="J342" s="47">
        <v>2.9</v>
      </c>
      <c r="K342" s="47">
        <v>3.64</v>
      </c>
      <c r="L342" s="47">
        <v>3.27</v>
      </c>
      <c r="M342" s="47">
        <v>3.74</v>
      </c>
      <c r="N342" s="47">
        <v>4</v>
      </c>
      <c r="O342" s="47">
        <v>4.24</v>
      </c>
      <c r="P342" s="47">
        <v>4.01</v>
      </c>
      <c r="Q342" s="47">
        <v>2.95</v>
      </c>
      <c r="R342" s="47">
        <v>4.63</v>
      </c>
      <c r="S342" s="47">
        <v>3.59</v>
      </c>
      <c r="T342" s="47">
        <v>3.43</v>
      </c>
      <c r="U342" s="47">
        <v>3.81</v>
      </c>
      <c r="V342" s="13">
        <f t="shared" si="20"/>
        <v>3.4879999999999995</v>
      </c>
      <c r="W342">
        <f t="shared" si="21"/>
        <v>3.7670000000000003</v>
      </c>
      <c r="X342">
        <f t="shared" si="22"/>
        <v>0.15544059243896932</v>
      </c>
      <c r="Y342">
        <f t="shared" si="23"/>
        <v>0.15433765292731005</v>
      </c>
    </row>
    <row r="343" spans="1:25">
      <c r="A343" s="47">
        <v>28.25</v>
      </c>
      <c r="B343" s="47">
        <v>3.24</v>
      </c>
      <c r="C343" s="47">
        <v>2.88</v>
      </c>
      <c r="D343" s="47">
        <v>4.0199999999999996</v>
      </c>
      <c r="E343" s="47">
        <v>4.18</v>
      </c>
      <c r="F343" s="47">
        <v>3.42</v>
      </c>
      <c r="G343" s="47">
        <v>2.9</v>
      </c>
      <c r="H343" s="47">
        <v>3.84</v>
      </c>
      <c r="I343" s="47">
        <v>3.86</v>
      </c>
      <c r="J343" s="47">
        <v>2.92</v>
      </c>
      <c r="K343" s="47">
        <v>3.64</v>
      </c>
      <c r="L343" s="47">
        <v>3.27</v>
      </c>
      <c r="M343" s="47">
        <v>3.74</v>
      </c>
      <c r="N343" s="47">
        <v>4</v>
      </c>
      <c r="O343" s="47">
        <v>4.24</v>
      </c>
      <c r="P343" s="47">
        <v>4.01</v>
      </c>
      <c r="Q343" s="47">
        <v>2.95</v>
      </c>
      <c r="R343" s="47">
        <v>4.63</v>
      </c>
      <c r="S343" s="47">
        <v>3.59</v>
      </c>
      <c r="T343" s="47">
        <v>3.43</v>
      </c>
      <c r="U343" s="47">
        <v>3.81</v>
      </c>
      <c r="V343" s="13">
        <f t="shared" si="20"/>
        <v>3.4899999999999998</v>
      </c>
      <c r="W343">
        <f t="shared" si="21"/>
        <v>3.7670000000000003</v>
      </c>
      <c r="X343">
        <f t="shared" si="22"/>
        <v>0.15461062202980774</v>
      </c>
      <c r="Y343">
        <f t="shared" si="23"/>
        <v>0.15433765292731005</v>
      </c>
    </row>
    <row r="344" spans="1:25">
      <c r="A344" s="47">
        <v>28.33</v>
      </c>
      <c r="B344" s="47">
        <v>3.24</v>
      </c>
      <c r="C344" s="47">
        <v>2.88</v>
      </c>
      <c r="D344" s="47">
        <v>4.0199999999999996</v>
      </c>
      <c r="E344" s="47">
        <v>4.18</v>
      </c>
      <c r="F344" s="47">
        <v>3.42</v>
      </c>
      <c r="G344" s="47">
        <v>2.9</v>
      </c>
      <c r="H344" s="47">
        <v>3.84</v>
      </c>
      <c r="I344" s="47">
        <v>3.86</v>
      </c>
      <c r="J344" s="47">
        <v>2.99</v>
      </c>
      <c r="K344" s="47">
        <v>3.64</v>
      </c>
      <c r="L344" s="47">
        <v>3.27</v>
      </c>
      <c r="M344" s="47">
        <v>3.74</v>
      </c>
      <c r="N344" s="47">
        <v>4</v>
      </c>
      <c r="O344" s="47">
        <v>4.24</v>
      </c>
      <c r="P344" s="47">
        <v>4.01</v>
      </c>
      <c r="Q344" s="47">
        <v>2.95</v>
      </c>
      <c r="R344" s="47">
        <v>4.63</v>
      </c>
      <c r="S344" s="47">
        <v>3.59</v>
      </c>
      <c r="T344" s="47">
        <v>3.43</v>
      </c>
      <c r="U344" s="47">
        <v>3.92</v>
      </c>
      <c r="V344" s="13">
        <f t="shared" si="20"/>
        <v>3.4969999999999999</v>
      </c>
      <c r="W344">
        <f t="shared" si="21"/>
        <v>3.778</v>
      </c>
      <c r="X344">
        <f t="shared" si="22"/>
        <v>0.15187750912422016</v>
      </c>
      <c r="Y344">
        <f t="shared" si="23"/>
        <v>0.15506844366995501</v>
      </c>
    </row>
    <row r="345" spans="1:25">
      <c r="A345" s="47">
        <v>28.42</v>
      </c>
      <c r="B345" s="47">
        <v>3.24</v>
      </c>
      <c r="C345" s="47">
        <v>2.88</v>
      </c>
      <c r="D345" s="47">
        <v>4.0199999999999996</v>
      </c>
      <c r="E345" s="47">
        <v>4.38</v>
      </c>
      <c r="F345" s="47">
        <v>3.42</v>
      </c>
      <c r="G345" s="47">
        <v>2.9</v>
      </c>
      <c r="H345" s="47">
        <v>3.84</v>
      </c>
      <c r="I345" s="47">
        <v>3.86</v>
      </c>
      <c r="J345" s="47">
        <v>3.11</v>
      </c>
      <c r="K345" s="47">
        <v>3.64</v>
      </c>
      <c r="L345" s="47">
        <v>3.27</v>
      </c>
      <c r="M345" s="47">
        <v>3.74</v>
      </c>
      <c r="N345" s="47">
        <v>4</v>
      </c>
      <c r="O345" s="47">
        <v>4.24</v>
      </c>
      <c r="P345" s="47">
        <v>4.01</v>
      </c>
      <c r="Q345" s="47">
        <v>2.95</v>
      </c>
      <c r="R345" s="47">
        <v>4.63</v>
      </c>
      <c r="S345" s="47">
        <v>3.59</v>
      </c>
      <c r="T345" s="47">
        <v>3.43</v>
      </c>
      <c r="U345" s="47">
        <v>3.92</v>
      </c>
      <c r="V345" s="13">
        <f t="shared" si="20"/>
        <v>3.528999999999999</v>
      </c>
      <c r="W345">
        <f t="shared" si="21"/>
        <v>3.778</v>
      </c>
      <c r="X345">
        <f t="shared" si="22"/>
        <v>0.15887416404186172</v>
      </c>
      <c r="Y345">
        <f t="shared" si="23"/>
        <v>0.15506844366995501</v>
      </c>
    </row>
    <row r="346" spans="1:25">
      <c r="A346" s="47">
        <v>28.5</v>
      </c>
      <c r="B346" s="47">
        <v>3.24</v>
      </c>
      <c r="C346" s="47">
        <v>2.88</v>
      </c>
      <c r="D346" s="47">
        <v>4.0199999999999996</v>
      </c>
      <c r="E346" s="47">
        <v>4.38</v>
      </c>
      <c r="F346" s="47">
        <v>3.42</v>
      </c>
      <c r="G346" s="47">
        <v>2.9</v>
      </c>
      <c r="H346" s="47">
        <v>3.84</v>
      </c>
      <c r="I346" s="47">
        <v>3.86</v>
      </c>
      <c r="J346" s="47">
        <v>3.14</v>
      </c>
      <c r="K346" s="47">
        <v>3.64</v>
      </c>
      <c r="L346" s="47">
        <v>3.27</v>
      </c>
      <c r="M346" s="47">
        <v>3.74</v>
      </c>
      <c r="N346" s="47">
        <v>4</v>
      </c>
      <c r="O346" s="47">
        <v>4.24</v>
      </c>
      <c r="P346" s="47">
        <v>4.0199999999999996</v>
      </c>
      <c r="Q346" s="47">
        <v>2.95</v>
      </c>
      <c r="R346" s="47">
        <v>4.63</v>
      </c>
      <c r="S346" s="47">
        <v>3.59</v>
      </c>
      <c r="T346" s="47">
        <v>3.43</v>
      </c>
      <c r="U346" s="47">
        <v>3.92</v>
      </c>
      <c r="V346" s="13">
        <f t="shared" si="20"/>
        <v>3.5319999999999991</v>
      </c>
      <c r="W346">
        <f t="shared" si="21"/>
        <v>3.7789999999999999</v>
      </c>
      <c r="X346">
        <f t="shared" si="22"/>
        <v>0.15802109563810454</v>
      </c>
      <c r="Y346">
        <f t="shared" si="23"/>
        <v>0.15523781039997153</v>
      </c>
    </row>
    <row r="347" spans="1:25">
      <c r="A347" s="47">
        <v>28.58</v>
      </c>
      <c r="B347" s="47">
        <v>3.24</v>
      </c>
      <c r="C347" s="47">
        <v>2.88</v>
      </c>
      <c r="D347" s="47">
        <v>4.04</v>
      </c>
      <c r="E347" s="47">
        <v>4.38</v>
      </c>
      <c r="F347" s="47">
        <v>3.42</v>
      </c>
      <c r="G347" s="47">
        <v>2.9</v>
      </c>
      <c r="H347" s="47">
        <v>3.84</v>
      </c>
      <c r="I347" s="47">
        <v>3.86</v>
      </c>
      <c r="J347" s="47">
        <v>3.14</v>
      </c>
      <c r="K347" s="47">
        <v>3.64</v>
      </c>
      <c r="L347" s="47">
        <v>3.27</v>
      </c>
      <c r="M347" s="47">
        <v>3.74</v>
      </c>
      <c r="N347" s="47">
        <v>4</v>
      </c>
      <c r="O347" s="47">
        <v>4.24</v>
      </c>
      <c r="P347" s="47">
        <v>4.0199999999999996</v>
      </c>
      <c r="Q347" s="47">
        <v>2.95</v>
      </c>
      <c r="R347" s="47">
        <v>4.63</v>
      </c>
      <c r="S347" s="47">
        <v>3.77</v>
      </c>
      <c r="T347" s="47">
        <v>3.43</v>
      </c>
      <c r="U347" s="47">
        <v>3.92</v>
      </c>
      <c r="V347" s="13">
        <f t="shared" si="20"/>
        <v>3.5339999999999998</v>
      </c>
      <c r="W347">
        <f t="shared" si="21"/>
        <v>3.7969999999999997</v>
      </c>
      <c r="X347">
        <f t="shared" si="22"/>
        <v>0.15871847893536442</v>
      </c>
      <c r="Y347">
        <f t="shared" si="23"/>
        <v>0.15384010458192646</v>
      </c>
    </row>
    <row r="348" spans="1:25">
      <c r="A348" s="47">
        <v>28.67</v>
      </c>
      <c r="B348" s="47">
        <v>3.25</v>
      </c>
      <c r="C348" s="47">
        <v>2.88</v>
      </c>
      <c r="D348" s="47">
        <v>4.04</v>
      </c>
      <c r="E348" s="47">
        <v>4.38</v>
      </c>
      <c r="F348" s="47">
        <v>3.42</v>
      </c>
      <c r="G348" s="47">
        <v>2.9</v>
      </c>
      <c r="H348" s="47">
        <v>3.84</v>
      </c>
      <c r="I348" s="47">
        <v>3.86</v>
      </c>
      <c r="J348" s="47">
        <v>3.14</v>
      </c>
      <c r="K348" s="47">
        <v>3.64</v>
      </c>
      <c r="L348" s="47">
        <v>3.27</v>
      </c>
      <c r="M348" s="47">
        <v>3.74</v>
      </c>
      <c r="N348" s="47">
        <v>4</v>
      </c>
      <c r="O348" s="47">
        <v>4.25</v>
      </c>
      <c r="P348" s="47">
        <v>4.0199999999999996</v>
      </c>
      <c r="Q348" s="47">
        <v>2.95</v>
      </c>
      <c r="R348" s="47">
        <v>4.63</v>
      </c>
      <c r="S348" s="47">
        <v>3.78</v>
      </c>
      <c r="T348" s="47">
        <v>3.43</v>
      </c>
      <c r="U348" s="47">
        <v>3.92</v>
      </c>
      <c r="V348" s="13">
        <f t="shared" si="20"/>
        <v>3.5349999999999993</v>
      </c>
      <c r="W348">
        <f t="shared" si="21"/>
        <v>3.7990000000000004</v>
      </c>
      <c r="X348">
        <f t="shared" si="22"/>
        <v>0.15851568446757142</v>
      </c>
      <c r="Y348">
        <f t="shared" si="23"/>
        <v>0.15414603465545226</v>
      </c>
    </row>
    <row r="349" spans="1:25">
      <c r="A349" s="47">
        <v>28.75</v>
      </c>
      <c r="B349" s="47">
        <v>3.31</v>
      </c>
      <c r="C349" s="47">
        <v>2.88</v>
      </c>
      <c r="D349" s="47">
        <v>4.04</v>
      </c>
      <c r="E349" s="47">
        <v>4.38</v>
      </c>
      <c r="F349" s="47">
        <v>3.42</v>
      </c>
      <c r="G349" s="47">
        <v>2.9</v>
      </c>
      <c r="H349" s="47">
        <v>3.84</v>
      </c>
      <c r="I349" s="47">
        <v>3.86</v>
      </c>
      <c r="J349" s="47">
        <v>3.14</v>
      </c>
      <c r="K349" s="47">
        <v>3.64</v>
      </c>
      <c r="L349" s="47">
        <v>3.27</v>
      </c>
      <c r="M349" s="47">
        <v>3.74</v>
      </c>
      <c r="N349" s="47">
        <v>4</v>
      </c>
      <c r="O349" s="47">
        <v>4.25</v>
      </c>
      <c r="P349" s="47">
        <v>4.0199999999999996</v>
      </c>
      <c r="Q349" s="47">
        <v>2.96</v>
      </c>
      <c r="R349" s="47">
        <v>4.63</v>
      </c>
      <c r="S349" s="47">
        <v>3.78</v>
      </c>
      <c r="T349" s="47">
        <v>3.43</v>
      </c>
      <c r="U349" s="47">
        <v>3.92</v>
      </c>
      <c r="V349" s="13">
        <f t="shared" si="20"/>
        <v>3.5409999999999995</v>
      </c>
      <c r="W349">
        <f t="shared" si="21"/>
        <v>3.8000000000000007</v>
      </c>
      <c r="X349">
        <f t="shared" si="22"/>
        <v>0.15742687896995994</v>
      </c>
      <c r="Y349">
        <f t="shared" si="23"/>
        <v>0.15353609781850333</v>
      </c>
    </row>
    <row r="350" spans="1:25">
      <c r="A350" s="47">
        <v>28.83</v>
      </c>
      <c r="B350" s="47">
        <v>3.35</v>
      </c>
      <c r="C350" s="47">
        <v>2.88</v>
      </c>
      <c r="D350" s="47">
        <v>4.08</v>
      </c>
      <c r="E350" s="47">
        <v>4.38</v>
      </c>
      <c r="F350" s="47">
        <v>3.42</v>
      </c>
      <c r="G350" s="47">
        <v>2.9</v>
      </c>
      <c r="H350" s="47">
        <v>3.84</v>
      </c>
      <c r="I350" s="47">
        <v>3.86</v>
      </c>
      <c r="J350" s="47">
        <v>3.14</v>
      </c>
      <c r="K350" s="47">
        <v>3.64</v>
      </c>
      <c r="L350" s="47">
        <v>3.27</v>
      </c>
      <c r="M350" s="47">
        <v>3.74</v>
      </c>
      <c r="N350" s="47">
        <v>4</v>
      </c>
      <c r="O350" s="47">
        <v>4.25</v>
      </c>
      <c r="P350" s="47">
        <v>4.0199999999999996</v>
      </c>
      <c r="Q350" s="47">
        <v>2.96</v>
      </c>
      <c r="R350" s="47">
        <v>4.66</v>
      </c>
      <c r="S350" s="47">
        <v>3.78</v>
      </c>
      <c r="T350" s="47">
        <v>3.44</v>
      </c>
      <c r="U350" s="47">
        <v>3.93</v>
      </c>
      <c r="V350" s="13">
        <f t="shared" si="20"/>
        <v>3.5489999999999995</v>
      </c>
      <c r="W350">
        <f t="shared" si="21"/>
        <v>3.8050000000000006</v>
      </c>
      <c r="X350">
        <f t="shared" si="22"/>
        <v>0.15827156689971009</v>
      </c>
      <c r="Y350">
        <f t="shared" si="23"/>
        <v>0.15517910798672349</v>
      </c>
    </row>
    <row r="351" spans="1:25">
      <c r="A351" s="47">
        <v>28.92</v>
      </c>
      <c r="B351" s="47">
        <v>3.35</v>
      </c>
      <c r="C351" s="47">
        <v>2.88</v>
      </c>
      <c r="D351" s="47">
        <v>4.21</v>
      </c>
      <c r="E351" s="47">
        <v>4.38</v>
      </c>
      <c r="F351" s="47">
        <v>3.42</v>
      </c>
      <c r="G351" s="47">
        <v>2.9</v>
      </c>
      <c r="H351" s="47">
        <v>3.85</v>
      </c>
      <c r="I351" s="47">
        <v>3.86</v>
      </c>
      <c r="J351" s="47">
        <v>3.14</v>
      </c>
      <c r="K351" s="47">
        <v>3.64</v>
      </c>
      <c r="L351" s="47">
        <v>3.27</v>
      </c>
      <c r="M351" s="47">
        <v>3.74</v>
      </c>
      <c r="N351" s="47">
        <v>4</v>
      </c>
      <c r="O351" s="47">
        <v>4.25</v>
      </c>
      <c r="P351" s="47">
        <v>4.0199999999999996</v>
      </c>
      <c r="Q351" s="47">
        <v>2.96</v>
      </c>
      <c r="R351" s="47">
        <v>4.7699999999999996</v>
      </c>
      <c r="S351" s="47">
        <v>3.78</v>
      </c>
      <c r="T351" s="47">
        <v>3.44</v>
      </c>
      <c r="U351" s="47">
        <v>3.93</v>
      </c>
      <c r="V351" s="13">
        <f t="shared" si="20"/>
        <v>3.5630000000000002</v>
      </c>
      <c r="W351">
        <f t="shared" si="21"/>
        <v>3.8160000000000003</v>
      </c>
      <c r="X351">
        <f t="shared" si="22"/>
        <v>0.16375489814557101</v>
      </c>
      <c r="Y351">
        <f t="shared" si="23"/>
        <v>0.16214670997450112</v>
      </c>
    </row>
    <row r="352" spans="1:25">
      <c r="A352" s="47">
        <v>29</v>
      </c>
      <c r="B352" s="47">
        <v>3.35</v>
      </c>
      <c r="C352" s="47">
        <v>3.04</v>
      </c>
      <c r="D352" s="47">
        <v>4.42</v>
      </c>
      <c r="E352" s="47">
        <v>4.38</v>
      </c>
      <c r="F352" s="47">
        <v>3.42</v>
      </c>
      <c r="G352" s="47">
        <v>2.9</v>
      </c>
      <c r="H352" s="47">
        <v>3.85</v>
      </c>
      <c r="I352" s="47">
        <v>3.86</v>
      </c>
      <c r="J352" s="47">
        <v>3.14</v>
      </c>
      <c r="K352" s="47">
        <v>3.64</v>
      </c>
      <c r="L352" s="47">
        <v>3.27</v>
      </c>
      <c r="M352" s="47">
        <v>3.74</v>
      </c>
      <c r="N352" s="47">
        <v>4</v>
      </c>
      <c r="O352" s="47">
        <v>4.25</v>
      </c>
      <c r="P352" s="47">
        <v>4.2</v>
      </c>
      <c r="Q352" s="47">
        <v>2.96</v>
      </c>
      <c r="R352" s="47">
        <v>4.78</v>
      </c>
      <c r="S352" s="47">
        <v>3.78</v>
      </c>
      <c r="T352" s="47">
        <v>3.44</v>
      </c>
      <c r="U352" s="47">
        <v>3.93</v>
      </c>
      <c r="V352" s="13">
        <f t="shared" si="20"/>
        <v>3.6</v>
      </c>
      <c r="W352">
        <f t="shared" si="21"/>
        <v>3.835</v>
      </c>
      <c r="X352">
        <f t="shared" si="22"/>
        <v>0.16741830511891073</v>
      </c>
      <c r="Y352">
        <f t="shared" si="23"/>
        <v>0.16625449033200751</v>
      </c>
    </row>
    <row r="353" spans="1:25">
      <c r="A353" s="47">
        <v>29.08</v>
      </c>
      <c r="B353" s="47">
        <v>3.35</v>
      </c>
      <c r="C353" s="47">
        <v>3.04</v>
      </c>
      <c r="D353" s="47">
        <v>4.42</v>
      </c>
      <c r="E353" s="47">
        <v>4.38</v>
      </c>
      <c r="F353" s="47">
        <v>3.42</v>
      </c>
      <c r="G353" s="47">
        <v>2.9</v>
      </c>
      <c r="H353" s="47">
        <v>3.85</v>
      </c>
      <c r="I353" s="47">
        <v>3.86</v>
      </c>
      <c r="J353" s="47">
        <v>3.14</v>
      </c>
      <c r="K353" s="47">
        <v>3.64</v>
      </c>
      <c r="L353" s="47">
        <v>3.27</v>
      </c>
      <c r="M353" s="47">
        <v>3.74</v>
      </c>
      <c r="N353" s="47">
        <v>4</v>
      </c>
      <c r="O353" s="47">
        <v>4.25</v>
      </c>
      <c r="P353" s="47">
        <v>4.21</v>
      </c>
      <c r="Q353" s="47">
        <v>2.96</v>
      </c>
      <c r="R353" s="47">
        <v>4.78</v>
      </c>
      <c r="S353" s="47">
        <v>3.78</v>
      </c>
      <c r="T353" s="47">
        <v>3.44</v>
      </c>
      <c r="U353" s="47">
        <v>3.93</v>
      </c>
      <c r="V353" s="13">
        <f t="shared" si="20"/>
        <v>3.6</v>
      </c>
      <c r="W353">
        <f t="shared" si="21"/>
        <v>3.8359999999999999</v>
      </c>
      <c r="X353">
        <f t="shared" si="22"/>
        <v>0.16741830511891073</v>
      </c>
      <c r="Y353">
        <f t="shared" si="23"/>
        <v>0.1665012512465493</v>
      </c>
    </row>
    <row r="354" spans="1:25">
      <c r="A354" s="47">
        <v>29.17</v>
      </c>
      <c r="B354" s="47">
        <v>3.35</v>
      </c>
      <c r="C354" s="47">
        <v>3.04</v>
      </c>
      <c r="D354" s="47">
        <v>4.42</v>
      </c>
      <c r="E354" s="47">
        <v>4.38</v>
      </c>
      <c r="F354" s="47">
        <v>3.42</v>
      </c>
      <c r="G354" s="47">
        <v>2.9</v>
      </c>
      <c r="H354" s="47">
        <v>3.85</v>
      </c>
      <c r="I354" s="47">
        <v>3.86</v>
      </c>
      <c r="J354" s="47">
        <v>3.14</v>
      </c>
      <c r="K354" s="47">
        <v>3.64</v>
      </c>
      <c r="L354" s="47">
        <v>3.27</v>
      </c>
      <c r="M354" s="47">
        <v>3.83</v>
      </c>
      <c r="N354" s="47">
        <v>4</v>
      </c>
      <c r="O354" s="47">
        <v>4.25</v>
      </c>
      <c r="P354" s="47">
        <v>4.21</v>
      </c>
      <c r="Q354" s="47">
        <v>2.96</v>
      </c>
      <c r="R354" s="47">
        <v>4.78</v>
      </c>
      <c r="S354" s="47">
        <v>3.78</v>
      </c>
      <c r="T354" s="47">
        <v>3.44</v>
      </c>
      <c r="U354" s="47">
        <v>3.93</v>
      </c>
      <c r="V354" s="13">
        <f t="shared" si="20"/>
        <v>3.6</v>
      </c>
      <c r="W354">
        <f t="shared" si="21"/>
        <v>3.8450000000000002</v>
      </c>
      <c r="X354">
        <f t="shared" si="22"/>
        <v>0.16741830511891073</v>
      </c>
      <c r="Y354">
        <f t="shared" si="23"/>
        <v>0.16616758608906357</v>
      </c>
    </row>
    <row r="355" spans="1:25">
      <c r="A355" s="47">
        <v>29.25</v>
      </c>
      <c r="B355" s="47">
        <v>3.35</v>
      </c>
      <c r="C355" s="47">
        <v>3.04</v>
      </c>
      <c r="D355" s="47">
        <v>4.42</v>
      </c>
      <c r="E355" s="47">
        <v>4.38</v>
      </c>
      <c r="F355" s="47">
        <v>3.42</v>
      </c>
      <c r="G355" s="47">
        <v>2.9</v>
      </c>
      <c r="H355" s="47">
        <v>3.85</v>
      </c>
      <c r="I355" s="47">
        <v>3.86</v>
      </c>
      <c r="J355" s="47">
        <v>3.14</v>
      </c>
      <c r="K355" s="47">
        <v>3.64</v>
      </c>
      <c r="L355" s="47">
        <v>3.27</v>
      </c>
      <c r="M355" s="47">
        <v>3.83</v>
      </c>
      <c r="N355" s="47">
        <v>4</v>
      </c>
      <c r="O355" s="47">
        <v>4.25</v>
      </c>
      <c r="P355" s="47">
        <v>4.21</v>
      </c>
      <c r="Q355" s="47">
        <v>2.96</v>
      </c>
      <c r="R355" s="47">
        <v>4.78</v>
      </c>
      <c r="S355" s="47">
        <v>3.78</v>
      </c>
      <c r="T355" s="47">
        <v>3.44</v>
      </c>
      <c r="U355" s="47">
        <v>3.93</v>
      </c>
      <c r="V355" s="13">
        <f t="shared" si="20"/>
        <v>3.6</v>
      </c>
      <c r="W355">
        <f t="shared" si="21"/>
        <v>3.8450000000000002</v>
      </c>
      <c r="X355">
        <f t="shared" si="22"/>
        <v>0.16741830511891073</v>
      </c>
      <c r="Y355">
        <f t="shared" si="23"/>
        <v>0.16616758608906357</v>
      </c>
    </row>
    <row r="356" spans="1:25">
      <c r="A356" s="47">
        <v>29.33</v>
      </c>
      <c r="B356" s="47">
        <v>3.35</v>
      </c>
      <c r="C356" s="47">
        <v>3.04</v>
      </c>
      <c r="D356" s="47">
        <v>4.42</v>
      </c>
      <c r="E356" s="47">
        <v>4.38</v>
      </c>
      <c r="F356" s="47">
        <v>3.45</v>
      </c>
      <c r="G356" s="47">
        <v>2.93</v>
      </c>
      <c r="H356" s="47">
        <v>3.85</v>
      </c>
      <c r="I356" s="47">
        <v>3.91</v>
      </c>
      <c r="J356" s="47">
        <v>3.14</v>
      </c>
      <c r="K356" s="47">
        <v>3.64</v>
      </c>
      <c r="L356" s="47">
        <v>3.27</v>
      </c>
      <c r="M356" s="47">
        <v>3.83</v>
      </c>
      <c r="N356" s="47">
        <v>4</v>
      </c>
      <c r="O356" s="47">
        <v>4.25</v>
      </c>
      <c r="P356" s="47">
        <v>4.21</v>
      </c>
      <c r="Q356" s="47">
        <v>2.96</v>
      </c>
      <c r="R356" s="47">
        <v>4.78</v>
      </c>
      <c r="S356" s="47">
        <v>3.78</v>
      </c>
      <c r="T356" s="47">
        <v>3.44</v>
      </c>
      <c r="U356" s="47">
        <v>3.93</v>
      </c>
      <c r="V356" s="13">
        <f t="shared" si="20"/>
        <v>3.6109999999999998</v>
      </c>
      <c r="W356">
        <f t="shared" si="21"/>
        <v>3.8450000000000002</v>
      </c>
      <c r="X356">
        <f t="shared" si="22"/>
        <v>0.16662966255875525</v>
      </c>
      <c r="Y356">
        <f t="shared" si="23"/>
        <v>0.16616758608906357</v>
      </c>
    </row>
    <row r="357" spans="1:25">
      <c r="A357" s="47">
        <v>29.42</v>
      </c>
      <c r="B357" s="47">
        <v>3.35</v>
      </c>
      <c r="C357" s="47">
        <v>3.04</v>
      </c>
      <c r="D357" s="47">
        <v>4.42</v>
      </c>
      <c r="E357" s="47">
        <v>4.38</v>
      </c>
      <c r="F357" s="47">
        <v>3.63</v>
      </c>
      <c r="G357" s="47">
        <v>3.03</v>
      </c>
      <c r="H357" s="47">
        <v>3.85</v>
      </c>
      <c r="I357" s="47">
        <v>4.0199999999999996</v>
      </c>
      <c r="J357" s="47">
        <v>3.15</v>
      </c>
      <c r="K357" s="47">
        <v>3.64</v>
      </c>
      <c r="L357" s="47">
        <v>3.27</v>
      </c>
      <c r="M357" s="47">
        <v>3.83</v>
      </c>
      <c r="N357" s="47">
        <v>4.1500000000000004</v>
      </c>
      <c r="O357" s="47">
        <v>4.25</v>
      </c>
      <c r="P357" s="47">
        <v>4.21</v>
      </c>
      <c r="Q357" s="47">
        <v>2.96</v>
      </c>
      <c r="R357" s="47">
        <v>4.78</v>
      </c>
      <c r="S357" s="47">
        <v>3.78</v>
      </c>
      <c r="T357" s="47">
        <v>3.44</v>
      </c>
      <c r="U357" s="47">
        <v>3.93</v>
      </c>
      <c r="V357" s="13">
        <f t="shared" si="20"/>
        <v>3.6510000000000007</v>
      </c>
      <c r="W357">
        <f t="shared" si="21"/>
        <v>3.8600000000000003</v>
      </c>
      <c r="X357">
        <f t="shared" si="22"/>
        <v>0.16328876943079038</v>
      </c>
      <c r="Y357">
        <f t="shared" si="23"/>
        <v>0.16838448067839615</v>
      </c>
    </row>
    <row r="358" spans="1:25">
      <c r="A358" s="47">
        <v>29.5</v>
      </c>
      <c r="B358" s="47">
        <v>3.45</v>
      </c>
      <c r="C358" s="47">
        <v>3.04</v>
      </c>
      <c r="D358" s="47">
        <v>4.42</v>
      </c>
      <c r="E358" s="47">
        <v>4.38</v>
      </c>
      <c r="F358" s="47">
        <v>3.63</v>
      </c>
      <c r="G358" s="47">
        <v>3.09</v>
      </c>
      <c r="H358" s="47">
        <v>3.85</v>
      </c>
      <c r="I358" s="47">
        <v>4.1500000000000004</v>
      </c>
      <c r="J358" s="47">
        <v>3.15</v>
      </c>
      <c r="K358" s="47">
        <v>3.64</v>
      </c>
      <c r="L358" s="47">
        <v>3.27</v>
      </c>
      <c r="M358" s="47">
        <v>3.83</v>
      </c>
      <c r="N358" s="47">
        <v>4.33</v>
      </c>
      <c r="O358" s="47">
        <v>4.25</v>
      </c>
      <c r="P358" s="47">
        <v>4.21</v>
      </c>
      <c r="Q358" s="47">
        <v>2.96</v>
      </c>
      <c r="R358" s="47">
        <v>4.78</v>
      </c>
      <c r="S358" s="47">
        <v>3.78</v>
      </c>
      <c r="T358" s="47">
        <v>3.44</v>
      </c>
      <c r="U358" s="47">
        <v>3.93</v>
      </c>
      <c r="V358" s="13">
        <f t="shared" si="20"/>
        <v>3.6799999999999997</v>
      </c>
      <c r="W358">
        <f t="shared" si="21"/>
        <v>3.8780000000000001</v>
      </c>
      <c r="X358">
        <f t="shared" si="22"/>
        <v>0.16271993663278694</v>
      </c>
      <c r="Y358">
        <f t="shared" si="23"/>
        <v>0.17273486426698303</v>
      </c>
    </row>
    <row r="359" spans="1:25">
      <c r="A359" s="47">
        <v>29.58</v>
      </c>
      <c r="B359" s="47">
        <v>3.45</v>
      </c>
      <c r="C359" s="47">
        <v>3.04</v>
      </c>
      <c r="D359" s="47">
        <v>4.42</v>
      </c>
      <c r="E359" s="47">
        <v>4.3899999999999997</v>
      </c>
      <c r="F359" s="47">
        <v>3.64</v>
      </c>
      <c r="G359" s="47">
        <v>3.09</v>
      </c>
      <c r="H359" s="47">
        <v>3.85</v>
      </c>
      <c r="I359" s="47">
        <v>4.16</v>
      </c>
      <c r="J359" s="47">
        <v>3.15</v>
      </c>
      <c r="K359" s="47">
        <v>3.64</v>
      </c>
      <c r="L359" s="47">
        <v>3.27</v>
      </c>
      <c r="M359" s="47">
        <v>3.83</v>
      </c>
      <c r="N359" s="47">
        <v>4.33</v>
      </c>
      <c r="O359" s="47">
        <v>4.25</v>
      </c>
      <c r="P359" s="47">
        <v>4.21</v>
      </c>
      <c r="Q359" s="47">
        <v>2.96</v>
      </c>
      <c r="R359" s="47">
        <v>4.78</v>
      </c>
      <c r="S359" s="47">
        <v>3.78</v>
      </c>
      <c r="T359" s="47">
        <v>3.44</v>
      </c>
      <c r="U359" s="47">
        <v>3.93</v>
      </c>
      <c r="V359" s="13">
        <f t="shared" si="20"/>
        <v>3.6830000000000007</v>
      </c>
      <c r="W359">
        <f t="shared" si="21"/>
        <v>3.8780000000000001</v>
      </c>
      <c r="X359">
        <f t="shared" si="22"/>
        <v>0.163490060859979</v>
      </c>
      <c r="Y359">
        <f t="shared" si="23"/>
        <v>0.17273486426698303</v>
      </c>
    </row>
    <row r="360" spans="1:25">
      <c r="A360" s="47">
        <v>29.67</v>
      </c>
      <c r="B360" s="47">
        <v>3.45</v>
      </c>
      <c r="C360" s="47">
        <v>3.04</v>
      </c>
      <c r="D360" s="47">
        <v>4.42</v>
      </c>
      <c r="E360" s="47">
        <v>4.54</v>
      </c>
      <c r="F360" s="47">
        <v>3.64</v>
      </c>
      <c r="G360" s="47">
        <v>3.09</v>
      </c>
      <c r="H360" s="47">
        <v>3.85</v>
      </c>
      <c r="I360" s="47">
        <v>4.16</v>
      </c>
      <c r="J360" s="47">
        <v>3.15</v>
      </c>
      <c r="K360" s="47">
        <v>3.72</v>
      </c>
      <c r="L360" s="47">
        <v>3.27</v>
      </c>
      <c r="M360" s="47">
        <v>3.83</v>
      </c>
      <c r="N360" s="47">
        <v>4.33</v>
      </c>
      <c r="O360" s="47">
        <v>4.25</v>
      </c>
      <c r="P360" s="47">
        <v>4.22</v>
      </c>
      <c r="Q360" s="47">
        <v>2.96</v>
      </c>
      <c r="R360" s="47">
        <v>4.78</v>
      </c>
      <c r="S360" s="47">
        <v>3.78</v>
      </c>
      <c r="T360" s="47">
        <v>3.44</v>
      </c>
      <c r="U360" s="47">
        <v>3.93</v>
      </c>
      <c r="V360" s="13">
        <f t="shared" si="20"/>
        <v>3.7060000000000004</v>
      </c>
      <c r="W360">
        <f t="shared" si="21"/>
        <v>3.879</v>
      </c>
      <c r="X360">
        <f t="shared" si="22"/>
        <v>0.17108932040181726</v>
      </c>
      <c r="Y360">
        <f t="shared" si="23"/>
        <v>0.17295118129434928</v>
      </c>
    </row>
    <row r="361" spans="1:25">
      <c r="A361" s="47">
        <v>29.75</v>
      </c>
      <c r="B361" s="47">
        <v>3.45</v>
      </c>
      <c r="C361" s="47">
        <v>3.04</v>
      </c>
      <c r="D361" s="47">
        <v>4.42</v>
      </c>
      <c r="E361" s="47">
        <v>4.54</v>
      </c>
      <c r="F361" s="47">
        <v>3.64</v>
      </c>
      <c r="G361" s="47">
        <v>3.09</v>
      </c>
      <c r="H361" s="47">
        <v>3.85</v>
      </c>
      <c r="I361" s="47">
        <v>4.16</v>
      </c>
      <c r="J361" s="47">
        <v>3.15</v>
      </c>
      <c r="K361" s="47">
        <v>3.79</v>
      </c>
      <c r="L361" s="47">
        <v>3.27</v>
      </c>
      <c r="M361" s="47">
        <v>3.83</v>
      </c>
      <c r="N361" s="47">
        <v>4.33</v>
      </c>
      <c r="O361" s="47">
        <v>4.25</v>
      </c>
      <c r="P361" s="47">
        <v>4.22</v>
      </c>
      <c r="Q361" s="47">
        <v>2.98</v>
      </c>
      <c r="R361" s="47">
        <v>4.78</v>
      </c>
      <c r="S361" s="47">
        <v>3.78</v>
      </c>
      <c r="T361" s="47">
        <v>3.44</v>
      </c>
      <c r="U361" s="47">
        <v>3.93</v>
      </c>
      <c r="V361" s="13">
        <f t="shared" si="20"/>
        <v>3.7130000000000001</v>
      </c>
      <c r="W361">
        <f t="shared" si="21"/>
        <v>3.8810000000000002</v>
      </c>
      <c r="X361">
        <f t="shared" si="22"/>
        <v>0.17129604003984797</v>
      </c>
      <c r="Y361">
        <f t="shared" si="23"/>
        <v>0.17177795745283</v>
      </c>
    </row>
    <row r="362" spans="1:25">
      <c r="A362" s="47">
        <v>29.83</v>
      </c>
      <c r="B362" s="47">
        <v>3.45</v>
      </c>
      <c r="C362" s="47">
        <v>3.04</v>
      </c>
      <c r="D362" s="47">
        <v>4.43</v>
      </c>
      <c r="E362" s="47">
        <v>4.54</v>
      </c>
      <c r="F362" s="47">
        <v>3.64</v>
      </c>
      <c r="G362" s="47">
        <v>3.09</v>
      </c>
      <c r="H362" s="47">
        <v>3.85</v>
      </c>
      <c r="I362" s="47">
        <v>4.16</v>
      </c>
      <c r="J362" s="47">
        <v>3.15</v>
      </c>
      <c r="K362" s="47">
        <v>3.79</v>
      </c>
      <c r="L362" s="47">
        <v>3.27</v>
      </c>
      <c r="M362" s="47">
        <v>3.86</v>
      </c>
      <c r="N362" s="47">
        <v>4.33</v>
      </c>
      <c r="O362" s="47">
        <v>4.25</v>
      </c>
      <c r="P362" s="47">
        <v>4.22</v>
      </c>
      <c r="Q362" s="47">
        <v>2.98</v>
      </c>
      <c r="R362" s="47">
        <v>4.78</v>
      </c>
      <c r="S362" s="47">
        <v>3.78</v>
      </c>
      <c r="T362" s="47">
        <v>3.44</v>
      </c>
      <c r="U362" s="47">
        <v>4.0999999999999996</v>
      </c>
      <c r="V362" s="13">
        <f t="shared" si="20"/>
        <v>3.714</v>
      </c>
      <c r="W362">
        <f t="shared" si="21"/>
        <v>3.9010000000000007</v>
      </c>
      <c r="X362">
        <f t="shared" si="22"/>
        <v>0.17175693419610341</v>
      </c>
      <c r="Y362">
        <f t="shared" si="23"/>
        <v>0.17304752076942348</v>
      </c>
    </row>
    <row r="363" spans="1:25">
      <c r="A363" s="47">
        <v>29.92</v>
      </c>
      <c r="B363" s="47">
        <v>3.46</v>
      </c>
      <c r="C363" s="47">
        <v>3.04</v>
      </c>
      <c r="D363" s="47">
        <v>4.43</v>
      </c>
      <c r="E363" s="47">
        <v>4.54</v>
      </c>
      <c r="F363" s="47">
        <v>3.64</v>
      </c>
      <c r="G363" s="47">
        <v>3.09</v>
      </c>
      <c r="H363" s="47">
        <v>3.85</v>
      </c>
      <c r="I363" s="47">
        <v>4.16</v>
      </c>
      <c r="J363" s="47">
        <v>3.15</v>
      </c>
      <c r="K363" s="47">
        <v>3.79</v>
      </c>
      <c r="L363" s="47">
        <v>3.3</v>
      </c>
      <c r="M363" s="47">
        <v>3.93</v>
      </c>
      <c r="N363" s="47">
        <v>4.33</v>
      </c>
      <c r="O363" s="47">
        <v>4.25</v>
      </c>
      <c r="P363" s="47">
        <v>4.22</v>
      </c>
      <c r="Q363" s="47">
        <v>2.98</v>
      </c>
      <c r="R363" s="47">
        <v>4.88</v>
      </c>
      <c r="S363" s="47">
        <v>3.79</v>
      </c>
      <c r="T363" s="47">
        <v>3.44</v>
      </c>
      <c r="U363" s="47">
        <v>4.0999999999999996</v>
      </c>
      <c r="V363" s="13">
        <f t="shared" si="20"/>
        <v>3.7149999999999999</v>
      </c>
      <c r="W363">
        <f t="shared" si="21"/>
        <v>3.9219999999999997</v>
      </c>
      <c r="X363">
        <f t="shared" si="22"/>
        <v>0.17158897918508037</v>
      </c>
      <c r="Y363">
        <f t="shared" si="23"/>
        <v>0.17752495912155827</v>
      </c>
    </row>
    <row r="364" spans="1:25">
      <c r="A364" s="47">
        <v>30</v>
      </c>
      <c r="B364" s="47">
        <v>3.54</v>
      </c>
      <c r="C364" s="47">
        <v>3.04</v>
      </c>
      <c r="D364" s="47">
        <v>4.43</v>
      </c>
      <c r="E364" s="47">
        <v>4.54</v>
      </c>
      <c r="F364" s="47">
        <v>3.64</v>
      </c>
      <c r="G364" s="47">
        <v>3.09</v>
      </c>
      <c r="H364" s="47">
        <v>3.85</v>
      </c>
      <c r="I364" s="47">
        <v>4.16</v>
      </c>
      <c r="J364" s="47">
        <v>3.16</v>
      </c>
      <c r="K364" s="47">
        <v>3.79</v>
      </c>
      <c r="L364" s="47">
        <v>3.3</v>
      </c>
      <c r="M364" s="47">
        <v>3.93</v>
      </c>
      <c r="N364" s="47">
        <v>4.33</v>
      </c>
      <c r="O364" s="47">
        <v>4.25</v>
      </c>
      <c r="P364" s="47">
        <v>4.22</v>
      </c>
      <c r="Q364" s="47">
        <v>2.98</v>
      </c>
      <c r="R364" s="47">
        <v>4.88</v>
      </c>
      <c r="S364" s="47">
        <v>3.79</v>
      </c>
      <c r="T364" s="47">
        <v>3.44</v>
      </c>
      <c r="U364" s="47">
        <v>4.0999999999999996</v>
      </c>
      <c r="V364" s="13">
        <f t="shared" si="20"/>
        <v>3.7240000000000002</v>
      </c>
      <c r="W364">
        <f t="shared" si="21"/>
        <v>3.9219999999999997</v>
      </c>
      <c r="X364">
        <f t="shared" si="22"/>
        <v>0.1700797198701573</v>
      </c>
      <c r="Y364">
        <f t="shared" si="23"/>
        <v>0.17752495912155827</v>
      </c>
    </row>
    <row r="365" spans="1:25">
      <c r="A365" s="47">
        <v>30.08</v>
      </c>
      <c r="B365" s="47">
        <v>3.6</v>
      </c>
      <c r="C365" s="47">
        <v>3.04</v>
      </c>
      <c r="D365" s="47">
        <v>4.43</v>
      </c>
      <c r="E365" s="47">
        <v>4.6500000000000004</v>
      </c>
      <c r="F365" s="47">
        <v>3.64</v>
      </c>
      <c r="G365" s="47">
        <v>3.09</v>
      </c>
      <c r="H365" s="47">
        <v>3.93</v>
      </c>
      <c r="I365" s="47">
        <v>4.16</v>
      </c>
      <c r="J365" s="47">
        <v>3.16</v>
      </c>
      <c r="K365" s="47">
        <v>3.79</v>
      </c>
      <c r="L365" s="47">
        <v>3.32</v>
      </c>
      <c r="M365" s="47">
        <v>3.94</v>
      </c>
      <c r="N365" s="47">
        <v>4.33</v>
      </c>
      <c r="O365" s="47">
        <v>4.25</v>
      </c>
      <c r="P365" s="47">
        <v>4.22</v>
      </c>
      <c r="Q365" s="47">
        <v>2.98</v>
      </c>
      <c r="R365" s="47">
        <v>4.88</v>
      </c>
      <c r="S365" s="47">
        <v>3.79</v>
      </c>
      <c r="T365" s="47">
        <v>3.45</v>
      </c>
      <c r="U365" s="47">
        <v>4.0999999999999996</v>
      </c>
      <c r="V365" s="13">
        <f t="shared" si="20"/>
        <v>3.7490000000000001</v>
      </c>
      <c r="W365">
        <f t="shared" si="21"/>
        <v>3.9259999999999997</v>
      </c>
      <c r="X365">
        <f t="shared" si="22"/>
        <v>0.17628543772970998</v>
      </c>
      <c r="Y365">
        <f t="shared" si="23"/>
        <v>0.17646025677818339</v>
      </c>
    </row>
    <row r="366" spans="1:25">
      <c r="A366" s="47">
        <v>30.17</v>
      </c>
      <c r="B366" s="47">
        <v>3.6</v>
      </c>
      <c r="C366" s="47">
        <v>3.06</v>
      </c>
      <c r="D366" s="47">
        <v>4.43</v>
      </c>
      <c r="E366" s="47">
        <v>4.6500000000000004</v>
      </c>
      <c r="F366" s="47">
        <v>3.64</v>
      </c>
      <c r="G366" s="47">
        <v>3.09</v>
      </c>
      <c r="H366" s="47">
        <v>3.93</v>
      </c>
      <c r="I366" s="47">
        <v>4.16</v>
      </c>
      <c r="J366" s="47">
        <v>3.16</v>
      </c>
      <c r="K366" s="47">
        <v>3.79</v>
      </c>
      <c r="L366" s="47">
        <v>3.34</v>
      </c>
      <c r="M366" s="47">
        <v>3.94</v>
      </c>
      <c r="N366" s="47">
        <v>4.33</v>
      </c>
      <c r="O366" s="47">
        <v>4.25</v>
      </c>
      <c r="P366" s="47">
        <v>4.22</v>
      </c>
      <c r="Q366" s="47">
        <v>2.98</v>
      </c>
      <c r="R366" s="47">
        <v>4.88</v>
      </c>
      <c r="S366" s="47">
        <v>3.79</v>
      </c>
      <c r="T366" s="47">
        <v>3.45</v>
      </c>
      <c r="U366" s="47">
        <v>4.0999999999999996</v>
      </c>
      <c r="V366" s="13">
        <f t="shared" si="20"/>
        <v>3.7509999999999999</v>
      </c>
      <c r="W366">
        <f t="shared" si="21"/>
        <v>3.9279999999999999</v>
      </c>
      <c r="X366">
        <f t="shared" si="22"/>
        <v>0.17540081084318015</v>
      </c>
      <c r="Y366">
        <f t="shared" si="23"/>
        <v>0.17570682652899081</v>
      </c>
    </row>
    <row r="367" spans="1:25">
      <c r="A367" s="47">
        <v>30.25</v>
      </c>
      <c r="B367" s="47">
        <v>3.6</v>
      </c>
      <c r="C367" s="47">
        <v>3.06</v>
      </c>
      <c r="D367" s="47">
        <v>4.43</v>
      </c>
      <c r="E367" s="47">
        <v>4.6500000000000004</v>
      </c>
      <c r="F367" s="47">
        <v>3.64</v>
      </c>
      <c r="G367" s="47">
        <v>3.09</v>
      </c>
      <c r="H367" s="47">
        <v>3.93</v>
      </c>
      <c r="I367" s="47">
        <v>4.16</v>
      </c>
      <c r="J367" s="47">
        <v>3.16</v>
      </c>
      <c r="K367" s="47">
        <v>3.79</v>
      </c>
      <c r="L367" s="47">
        <v>3.44</v>
      </c>
      <c r="M367" s="47">
        <v>3.94</v>
      </c>
      <c r="N367" s="47">
        <v>4.33</v>
      </c>
      <c r="O367" s="47">
        <v>4.25</v>
      </c>
      <c r="P367" s="47">
        <v>4.22</v>
      </c>
      <c r="Q367" s="47">
        <v>2.98</v>
      </c>
      <c r="R367" s="47">
        <v>4.93</v>
      </c>
      <c r="S367" s="47">
        <v>3.79</v>
      </c>
      <c r="T367" s="47">
        <v>3.45</v>
      </c>
      <c r="U367" s="47">
        <v>4.0999999999999996</v>
      </c>
      <c r="V367" s="13">
        <f t="shared" si="20"/>
        <v>3.7509999999999999</v>
      </c>
      <c r="W367">
        <f t="shared" si="21"/>
        <v>3.9430000000000001</v>
      </c>
      <c r="X367">
        <f t="shared" si="22"/>
        <v>0.17540081084318015</v>
      </c>
      <c r="Y367">
        <f t="shared" si="23"/>
        <v>0.17532224299525995</v>
      </c>
    </row>
    <row r="368" spans="1:25">
      <c r="A368" s="47">
        <v>30.33</v>
      </c>
      <c r="B368" s="47">
        <v>3.6</v>
      </c>
      <c r="C368" s="47">
        <v>3.06</v>
      </c>
      <c r="D368" s="47">
        <v>4.43</v>
      </c>
      <c r="E368" s="47">
        <v>4.6500000000000004</v>
      </c>
      <c r="F368" s="47">
        <v>3.64</v>
      </c>
      <c r="G368" s="47">
        <v>3.09</v>
      </c>
      <c r="H368" s="47">
        <v>3.93</v>
      </c>
      <c r="I368" s="47">
        <v>4.16</v>
      </c>
      <c r="J368" s="47">
        <v>3.16</v>
      </c>
      <c r="K368" s="47">
        <v>3.79</v>
      </c>
      <c r="L368" s="47">
        <v>3.44</v>
      </c>
      <c r="M368" s="47">
        <v>3.94</v>
      </c>
      <c r="N368" s="47">
        <v>4.33</v>
      </c>
      <c r="O368" s="47">
        <v>4.29</v>
      </c>
      <c r="P368" s="47">
        <v>4.22</v>
      </c>
      <c r="Q368" s="47">
        <v>2.98</v>
      </c>
      <c r="R368" s="47">
        <v>5.01</v>
      </c>
      <c r="S368" s="47">
        <v>3.81</v>
      </c>
      <c r="T368" s="47">
        <v>3.45</v>
      </c>
      <c r="U368" s="47">
        <v>4.0999999999999996</v>
      </c>
      <c r="V368" s="13">
        <f t="shared" si="20"/>
        <v>3.7509999999999999</v>
      </c>
      <c r="W368">
        <f t="shared" si="21"/>
        <v>3.9570000000000007</v>
      </c>
      <c r="X368">
        <f t="shared" si="22"/>
        <v>0.17540081084318015</v>
      </c>
      <c r="Y368">
        <f t="shared" si="23"/>
        <v>0.181022098098546</v>
      </c>
    </row>
    <row r="369" spans="1:25">
      <c r="A369" s="47">
        <v>30.42</v>
      </c>
      <c r="B369" s="47">
        <v>3.6</v>
      </c>
      <c r="C369" s="47">
        <v>3.06</v>
      </c>
      <c r="D369" s="47">
        <v>4.43</v>
      </c>
      <c r="E369" s="47">
        <v>4.6500000000000004</v>
      </c>
      <c r="F369" s="47">
        <v>3.64</v>
      </c>
      <c r="G369" s="47">
        <v>3.09</v>
      </c>
      <c r="H369" s="47">
        <v>3.93</v>
      </c>
      <c r="I369" s="47">
        <v>4.16</v>
      </c>
      <c r="J369" s="47">
        <v>3.16</v>
      </c>
      <c r="K369" s="47">
        <v>3.79</v>
      </c>
      <c r="L369" s="47">
        <v>3.44</v>
      </c>
      <c r="M369" s="47">
        <v>3.94</v>
      </c>
      <c r="N369" s="47">
        <v>4.33</v>
      </c>
      <c r="O369" s="47">
        <v>4.29</v>
      </c>
      <c r="P369" s="47">
        <v>4.38</v>
      </c>
      <c r="Q369" s="47">
        <v>3.07</v>
      </c>
      <c r="R369" s="47">
        <v>5.0199999999999996</v>
      </c>
      <c r="S369" s="47">
        <v>3.83</v>
      </c>
      <c r="T369" s="47">
        <v>3.45</v>
      </c>
      <c r="U369" s="47">
        <v>4.12</v>
      </c>
      <c r="V369" s="13">
        <f t="shared" si="20"/>
        <v>3.7509999999999999</v>
      </c>
      <c r="W369">
        <f t="shared" si="21"/>
        <v>3.9869999999999997</v>
      </c>
      <c r="X369">
        <f t="shared" si="22"/>
        <v>0.17540081084318015</v>
      </c>
      <c r="Y369">
        <f t="shared" si="23"/>
        <v>0.17962955708284223</v>
      </c>
    </row>
    <row r="370" spans="1:25">
      <c r="A370" s="47">
        <v>30.5</v>
      </c>
      <c r="B370" s="47">
        <v>3.65</v>
      </c>
      <c r="C370" s="47">
        <v>3.1</v>
      </c>
      <c r="D370" s="47">
        <v>4.43</v>
      </c>
      <c r="E370" s="47">
        <v>4.6500000000000004</v>
      </c>
      <c r="F370" s="47">
        <v>3.64</v>
      </c>
      <c r="G370" s="47">
        <v>3.16</v>
      </c>
      <c r="H370" s="47">
        <v>3.93</v>
      </c>
      <c r="I370" s="47">
        <v>4.16</v>
      </c>
      <c r="J370" s="47">
        <v>3.17</v>
      </c>
      <c r="K370" s="47">
        <v>3.79</v>
      </c>
      <c r="L370" s="47">
        <v>3.44</v>
      </c>
      <c r="M370" s="47">
        <v>3.94</v>
      </c>
      <c r="N370" s="47">
        <v>4.38</v>
      </c>
      <c r="O370" s="47">
        <v>4.29</v>
      </c>
      <c r="P370" s="47">
        <v>4.3899999999999997</v>
      </c>
      <c r="Q370" s="47">
        <v>3.16</v>
      </c>
      <c r="R370" s="47">
        <v>5.0199999999999996</v>
      </c>
      <c r="S370" s="47">
        <v>3.88</v>
      </c>
      <c r="T370" s="47">
        <v>3.45</v>
      </c>
      <c r="U370" s="47">
        <v>4.12</v>
      </c>
      <c r="V370" s="13">
        <f t="shared" si="20"/>
        <v>3.7679999999999998</v>
      </c>
      <c r="W370">
        <f t="shared" si="21"/>
        <v>4.0069999999999997</v>
      </c>
      <c r="X370">
        <f t="shared" si="22"/>
        <v>0.1699790836805786</v>
      </c>
      <c r="Y370">
        <f t="shared" si="23"/>
        <v>0.17558188972670169</v>
      </c>
    </row>
    <row r="371" spans="1:25">
      <c r="A371" s="47">
        <v>30.58</v>
      </c>
      <c r="B371" s="47">
        <v>3.67</v>
      </c>
      <c r="C371" s="47">
        <v>3.23</v>
      </c>
      <c r="D371" s="47">
        <v>4.43</v>
      </c>
      <c r="E371" s="47">
        <v>4.8</v>
      </c>
      <c r="F371" s="47">
        <v>3.64</v>
      </c>
      <c r="G371" s="47">
        <v>3.16</v>
      </c>
      <c r="H371" s="47">
        <v>3.93</v>
      </c>
      <c r="I371" s="47">
        <v>4.17</v>
      </c>
      <c r="J371" s="47">
        <v>3.19</v>
      </c>
      <c r="K371" s="47">
        <v>3.82</v>
      </c>
      <c r="L371" s="47">
        <v>3.52</v>
      </c>
      <c r="M371" s="47">
        <v>3.96</v>
      </c>
      <c r="N371" s="47">
        <v>4.57</v>
      </c>
      <c r="O371" s="47">
        <v>4.29</v>
      </c>
      <c r="P371" s="47">
        <v>4.43</v>
      </c>
      <c r="Q371" s="47">
        <v>3.16</v>
      </c>
      <c r="R371" s="47">
        <v>5.0999999999999996</v>
      </c>
      <c r="S371" s="47">
        <v>3.88</v>
      </c>
      <c r="T371" s="47">
        <v>3.46</v>
      </c>
      <c r="U371" s="47">
        <v>4.12</v>
      </c>
      <c r="V371" s="13">
        <f t="shared" si="20"/>
        <v>3.8039999999999998</v>
      </c>
      <c r="W371">
        <f t="shared" si="21"/>
        <v>4.0490000000000004</v>
      </c>
      <c r="X371">
        <f t="shared" si="22"/>
        <v>0.17320636375273413</v>
      </c>
      <c r="Y371">
        <f t="shared" si="23"/>
        <v>0.18372352416969651</v>
      </c>
    </row>
    <row r="372" spans="1:25">
      <c r="A372" s="47">
        <v>30.67</v>
      </c>
      <c r="B372" s="47">
        <v>3.67</v>
      </c>
      <c r="C372" s="47">
        <v>3.33</v>
      </c>
      <c r="D372" s="47">
        <v>4.43</v>
      </c>
      <c r="E372" s="47">
        <v>4.84</v>
      </c>
      <c r="F372" s="47">
        <v>3.73</v>
      </c>
      <c r="G372" s="47">
        <v>3.16</v>
      </c>
      <c r="H372" s="47">
        <v>3.93</v>
      </c>
      <c r="I372" s="47">
        <v>4.17</v>
      </c>
      <c r="J372" s="47">
        <v>3.21</v>
      </c>
      <c r="K372" s="47">
        <v>3.82</v>
      </c>
      <c r="L372" s="47">
        <v>3.52</v>
      </c>
      <c r="M372" s="47">
        <v>4.1399999999999997</v>
      </c>
      <c r="N372" s="47">
        <v>4.67</v>
      </c>
      <c r="O372" s="47">
        <v>4.29</v>
      </c>
      <c r="P372" s="47">
        <v>4.43</v>
      </c>
      <c r="Q372" s="47">
        <v>3.16</v>
      </c>
      <c r="R372" s="47">
        <v>5.0999999999999996</v>
      </c>
      <c r="S372" s="47">
        <v>3.88</v>
      </c>
      <c r="T372" s="47">
        <v>3.46</v>
      </c>
      <c r="U372" s="47">
        <v>4.12</v>
      </c>
      <c r="V372" s="13">
        <f t="shared" si="20"/>
        <v>3.8289999999999997</v>
      </c>
      <c r="W372">
        <f t="shared" si="21"/>
        <v>4.077</v>
      </c>
      <c r="X372">
        <f t="shared" si="22"/>
        <v>0.17077242816749452</v>
      </c>
      <c r="Y372">
        <f t="shared" si="23"/>
        <v>0.18692274102182022</v>
      </c>
    </row>
    <row r="373" spans="1:25">
      <c r="A373" s="47">
        <v>30.75</v>
      </c>
      <c r="B373" s="47">
        <v>3.79</v>
      </c>
      <c r="C373" s="47">
        <v>3.43</v>
      </c>
      <c r="D373" s="47">
        <v>4.43</v>
      </c>
      <c r="E373" s="47">
        <v>4.84</v>
      </c>
      <c r="F373" s="47">
        <v>3.91</v>
      </c>
      <c r="G373" s="47">
        <v>3.16</v>
      </c>
      <c r="H373" s="47">
        <v>3.94</v>
      </c>
      <c r="I373" s="47">
        <v>4.17</v>
      </c>
      <c r="J373" s="47">
        <v>3.3</v>
      </c>
      <c r="K373" s="47">
        <v>3.91</v>
      </c>
      <c r="L373" s="47">
        <v>3.52</v>
      </c>
      <c r="M373" s="47">
        <v>4.16</v>
      </c>
      <c r="N373" s="47">
        <v>4.67</v>
      </c>
      <c r="O373" s="47">
        <v>4.29</v>
      </c>
      <c r="P373" s="47">
        <v>4.43</v>
      </c>
      <c r="Q373" s="47">
        <v>3.16</v>
      </c>
      <c r="R373" s="47">
        <v>5.0999999999999996</v>
      </c>
      <c r="S373" s="47">
        <v>3.91</v>
      </c>
      <c r="T373" s="47">
        <v>3.48</v>
      </c>
      <c r="U373" s="47">
        <v>4.12</v>
      </c>
      <c r="V373" s="13">
        <f t="shared" si="20"/>
        <v>3.8879999999999995</v>
      </c>
      <c r="W373">
        <f t="shared" si="21"/>
        <v>4.0839999999999987</v>
      </c>
      <c r="X373">
        <f t="shared" si="22"/>
        <v>0.16256144137593853</v>
      </c>
      <c r="Y373">
        <f t="shared" si="23"/>
        <v>0.18594622878671391</v>
      </c>
    </row>
    <row r="374" spans="1:25">
      <c r="A374" s="47">
        <v>30.83</v>
      </c>
      <c r="B374" s="47">
        <v>3.79</v>
      </c>
      <c r="C374" s="47">
        <v>3.43</v>
      </c>
      <c r="D374" s="47">
        <v>4.49</v>
      </c>
      <c r="E374" s="47">
        <v>4.84</v>
      </c>
      <c r="F374" s="47">
        <v>3.91</v>
      </c>
      <c r="G374" s="47">
        <v>3.26</v>
      </c>
      <c r="H374" s="47">
        <v>3.94</v>
      </c>
      <c r="I374" s="47">
        <v>4.17</v>
      </c>
      <c r="J374" s="47">
        <v>3.47</v>
      </c>
      <c r="K374" s="47">
        <v>4.03</v>
      </c>
      <c r="L374" s="47">
        <v>3.52</v>
      </c>
      <c r="M374" s="47">
        <v>4.17</v>
      </c>
      <c r="N374" s="47">
        <v>4.67</v>
      </c>
      <c r="O374" s="47">
        <v>4.29</v>
      </c>
      <c r="P374" s="47">
        <v>4.43</v>
      </c>
      <c r="Q374" s="47">
        <v>3.16</v>
      </c>
      <c r="R374" s="47">
        <v>5.0999999999999996</v>
      </c>
      <c r="S374" s="47">
        <v>4.0199999999999996</v>
      </c>
      <c r="T374" s="47">
        <v>3.61</v>
      </c>
      <c r="U374" s="47">
        <v>4.16</v>
      </c>
      <c r="V374" s="13">
        <f t="shared" si="20"/>
        <v>3.9329999999999998</v>
      </c>
      <c r="W374">
        <f t="shared" si="21"/>
        <v>4.1129999999999995</v>
      </c>
      <c r="X374">
        <f t="shared" si="22"/>
        <v>0.15419360125072243</v>
      </c>
      <c r="Y374">
        <f t="shared" si="23"/>
        <v>0.18083786476657362</v>
      </c>
    </row>
    <row r="375" spans="1:25">
      <c r="A375" s="47">
        <v>30.92</v>
      </c>
      <c r="B375" s="47">
        <v>3.79</v>
      </c>
      <c r="C375" s="47">
        <v>3.43</v>
      </c>
      <c r="D375" s="47">
        <v>4.58</v>
      </c>
      <c r="E375" s="47">
        <v>4.84</v>
      </c>
      <c r="F375" s="47">
        <v>3.91</v>
      </c>
      <c r="G375" s="47">
        <v>3.26</v>
      </c>
      <c r="H375" s="47">
        <v>3.99</v>
      </c>
      <c r="I375" s="47">
        <v>4.17</v>
      </c>
      <c r="J375" s="47">
        <v>3.48</v>
      </c>
      <c r="K375" s="47">
        <v>4.03</v>
      </c>
      <c r="L375" s="47">
        <v>3.52</v>
      </c>
      <c r="M375" s="47">
        <v>4.17</v>
      </c>
      <c r="N375" s="47">
        <v>4.67</v>
      </c>
      <c r="O375" s="47">
        <v>4.3600000000000003</v>
      </c>
      <c r="P375" s="47">
        <v>4.43</v>
      </c>
      <c r="Q375" s="47">
        <v>3.17</v>
      </c>
      <c r="R375" s="47">
        <v>5.0999999999999996</v>
      </c>
      <c r="S375" s="47">
        <v>4.0199999999999996</v>
      </c>
      <c r="T375" s="47">
        <v>3.62</v>
      </c>
      <c r="U375" s="47">
        <v>4.34</v>
      </c>
      <c r="V375" s="13">
        <f t="shared" si="20"/>
        <v>3.9480000000000004</v>
      </c>
      <c r="W375">
        <f t="shared" si="21"/>
        <v>4.1399999999999988</v>
      </c>
      <c r="X375">
        <f t="shared" si="22"/>
        <v>0.15776071895261001</v>
      </c>
      <c r="Y375">
        <f t="shared" si="23"/>
        <v>0.18214768123085898</v>
      </c>
    </row>
    <row r="376" spans="1:25">
      <c r="A376" s="47">
        <v>31</v>
      </c>
      <c r="B376" s="47">
        <v>3.79</v>
      </c>
      <c r="C376" s="47">
        <v>3.43</v>
      </c>
      <c r="D376" s="47">
        <v>4.58</v>
      </c>
      <c r="E376" s="47">
        <v>4.84</v>
      </c>
      <c r="F376" s="47">
        <v>3.91</v>
      </c>
      <c r="G376" s="47">
        <v>3.26</v>
      </c>
      <c r="H376" s="47">
        <v>4</v>
      </c>
      <c r="I376" s="47">
        <v>4.17</v>
      </c>
      <c r="J376" s="47">
        <v>3.48</v>
      </c>
      <c r="K376" s="47">
        <v>4.03</v>
      </c>
      <c r="L376" s="47">
        <v>3.53</v>
      </c>
      <c r="M376" s="47">
        <v>4.17</v>
      </c>
      <c r="N376" s="47">
        <v>4.67</v>
      </c>
      <c r="O376" s="47">
        <v>4.3600000000000003</v>
      </c>
      <c r="P376" s="47">
        <v>4.43</v>
      </c>
      <c r="Q376" s="47">
        <v>3.29</v>
      </c>
      <c r="R376" s="47">
        <v>5.14</v>
      </c>
      <c r="S376" s="47">
        <v>4.0199999999999996</v>
      </c>
      <c r="T376" s="47">
        <v>3.62</v>
      </c>
      <c r="U376" s="47">
        <v>4.37</v>
      </c>
      <c r="V376" s="13">
        <f t="shared" si="20"/>
        <v>3.9490000000000003</v>
      </c>
      <c r="W376">
        <f t="shared" si="21"/>
        <v>4.1599999999999993</v>
      </c>
      <c r="X376">
        <f t="shared" si="22"/>
        <v>0.15779346557376051</v>
      </c>
      <c r="Y376">
        <f t="shared" si="23"/>
        <v>0.17772012954205496</v>
      </c>
    </row>
    <row r="377" spans="1:25">
      <c r="A377" s="47">
        <v>31.08</v>
      </c>
      <c r="B377" s="47">
        <v>3.79</v>
      </c>
      <c r="C377" s="47">
        <v>3.43</v>
      </c>
      <c r="D377" s="47">
        <v>4.59</v>
      </c>
      <c r="E377" s="47">
        <v>4.93</v>
      </c>
      <c r="F377" s="47">
        <v>3.91</v>
      </c>
      <c r="G377" s="47">
        <v>3.26</v>
      </c>
      <c r="H377" s="47">
        <v>4.08</v>
      </c>
      <c r="I377" s="47">
        <v>4.17</v>
      </c>
      <c r="J377" s="47">
        <v>3.48</v>
      </c>
      <c r="K377" s="47">
        <v>4.03</v>
      </c>
      <c r="L377" s="47">
        <v>3.64</v>
      </c>
      <c r="M377" s="47">
        <v>4.17</v>
      </c>
      <c r="N377" s="47">
        <v>4.67</v>
      </c>
      <c r="O377" s="47">
        <v>4.3600000000000003</v>
      </c>
      <c r="P377" s="47">
        <v>4.43</v>
      </c>
      <c r="Q377" s="47">
        <v>3.29</v>
      </c>
      <c r="R377" s="47">
        <v>5.21</v>
      </c>
      <c r="S377" s="47">
        <v>4.0199999999999996</v>
      </c>
      <c r="T377" s="47">
        <v>3.63</v>
      </c>
      <c r="U377" s="47">
        <v>4.38</v>
      </c>
      <c r="V377" s="13">
        <f t="shared" si="20"/>
        <v>3.9670000000000001</v>
      </c>
      <c r="W377">
        <f t="shared" si="21"/>
        <v>4.1800000000000006</v>
      </c>
      <c r="X377">
        <f t="shared" si="22"/>
        <v>0.16443201905008945</v>
      </c>
      <c r="Y377">
        <f t="shared" si="23"/>
        <v>0.17788260798128064</v>
      </c>
    </row>
    <row r="378" spans="1:25">
      <c r="A378" s="47">
        <v>31.17</v>
      </c>
      <c r="B378" s="47">
        <v>3.79</v>
      </c>
      <c r="C378" s="47">
        <v>3.43</v>
      </c>
      <c r="D378" s="47">
        <v>4.59</v>
      </c>
      <c r="E378" s="47">
        <v>4.93</v>
      </c>
      <c r="F378" s="47">
        <v>3.91</v>
      </c>
      <c r="G378" s="47">
        <v>3.26</v>
      </c>
      <c r="H378" s="47">
        <v>4.0999999999999996</v>
      </c>
      <c r="I378" s="47">
        <v>4.17</v>
      </c>
      <c r="J378" s="47">
        <v>3.48</v>
      </c>
      <c r="K378" s="47">
        <v>4.08</v>
      </c>
      <c r="L378" s="47">
        <v>3.69</v>
      </c>
      <c r="M378" s="47">
        <v>4.2300000000000004</v>
      </c>
      <c r="N378" s="47">
        <v>4.67</v>
      </c>
      <c r="O378" s="47">
        <v>4.3600000000000003</v>
      </c>
      <c r="P378" s="47">
        <v>4.4400000000000004</v>
      </c>
      <c r="Q378" s="47">
        <v>3.29</v>
      </c>
      <c r="R378" s="47">
        <v>5.25</v>
      </c>
      <c r="S378" s="47">
        <v>4.05</v>
      </c>
      <c r="T378" s="47">
        <v>3.7</v>
      </c>
      <c r="U378" s="47">
        <v>4.38</v>
      </c>
      <c r="V378" s="13">
        <f t="shared" si="20"/>
        <v>3.9740000000000002</v>
      </c>
      <c r="W378">
        <f t="shared" si="21"/>
        <v>4.2060000000000004</v>
      </c>
      <c r="X378">
        <f t="shared" si="22"/>
        <v>0.16487840637539203</v>
      </c>
      <c r="Y378">
        <f t="shared" si="23"/>
        <v>0.17639097986512178</v>
      </c>
    </row>
    <row r="379" spans="1:25">
      <c r="A379" s="47">
        <v>31.25</v>
      </c>
      <c r="B379" s="47">
        <v>3.79</v>
      </c>
      <c r="C379" s="47">
        <v>3.43</v>
      </c>
      <c r="D379" s="47">
        <v>4.59</v>
      </c>
      <c r="E379" s="47">
        <v>4.93</v>
      </c>
      <c r="F379" s="47">
        <v>3.91</v>
      </c>
      <c r="G379" s="47">
        <v>3.33</v>
      </c>
      <c r="H379" s="47">
        <v>4.12</v>
      </c>
      <c r="I379" s="47">
        <v>4.17</v>
      </c>
      <c r="J379" s="47">
        <v>3.48</v>
      </c>
      <c r="K379" s="47">
        <v>4.08</v>
      </c>
      <c r="L379" s="47">
        <v>3.79</v>
      </c>
      <c r="M379" s="47">
        <v>4.38</v>
      </c>
      <c r="N379" s="47">
        <v>4.67</v>
      </c>
      <c r="O379" s="47">
        <v>4.3600000000000003</v>
      </c>
      <c r="P379" s="47">
        <v>4.51</v>
      </c>
      <c r="Q379" s="47">
        <v>3.29</v>
      </c>
      <c r="R379" s="47">
        <v>5.29</v>
      </c>
      <c r="S379" s="47">
        <v>4.05</v>
      </c>
      <c r="T379" s="47">
        <v>3.72</v>
      </c>
      <c r="U379" s="47">
        <v>4.38</v>
      </c>
      <c r="V379" s="13">
        <f t="shared" si="20"/>
        <v>3.9829999999999997</v>
      </c>
      <c r="W379">
        <f t="shared" si="21"/>
        <v>4.2439999999999998</v>
      </c>
      <c r="X379">
        <f t="shared" si="22"/>
        <v>0.16180269191552765</v>
      </c>
      <c r="Y379">
        <f t="shared" si="23"/>
        <v>0.17717662248602653</v>
      </c>
    </row>
    <row r="380" spans="1:25">
      <c r="A380" s="47">
        <v>31.33</v>
      </c>
      <c r="B380" s="47">
        <v>3.93</v>
      </c>
      <c r="C380" s="47">
        <v>3.44</v>
      </c>
      <c r="D380" s="47">
        <v>4.59</v>
      </c>
      <c r="E380" s="47">
        <v>5.0599999999999996</v>
      </c>
      <c r="F380" s="47">
        <v>4.08</v>
      </c>
      <c r="G380" s="47">
        <v>3.38</v>
      </c>
      <c r="H380" s="47">
        <v>4.12</v>
      </c>
      <c r="I380" s="47">
        <v>4.17</v>
      </c>
      <c r="J380" s="47">
        <v>3.48</v>
      </c>
      <c r="K380" s="47">
        <v>4.08</v>
      </c>
      <c r="L380" s="47">
        <v>3.79</v>
      </c>
      <c r="M380" s="47">
        <v>4.38</v>
      </c>
      <c r="N380" s="47">
        <v>4.67</v>
      </c>
      <c r="O380" s="47">
        <v>4.3600000000000003</v>
      </c>
      <c r="P380" s="47">
        <v>4.51</v>
      </c>
      <c r="Q380" s="47">
        <v>3.29</v>
      </c>
      <c r="R380" s="47">
        <v>5.29</v>
      </c>
      <c r="S380" s="47">
        <v>4.05</v>
      </c>
      <c r="T380" s="47">
        <v>3.72</v>
      </c>
      <c r="U380" s="47">
        <v>4.45</v>
      </c>
      <c r="V380" s="13">
        <f t="shared" si="20"/>
        <v>4.0329999999999995</v>
      </c>
      <c r="W380">
        <f t="shared" si="21"/>
        <v>4.2509999999999994</v>
      </c>
      <c r="X380">
        <f t="shared" si="22"/>
        <v>0.16634001322592293</v>
      </c>
      <c r="Y380">
        <f t="shared" si="23"/>
        <v>0.17791040191936916</v>
      </c>
    </row>
    <row r="381" spans="1:25">
      <c r="A381" s="47">
        <v>31.42</v>
      </c>
      <c r="B381" s="47">
        <v>3.93</v>
      </c>
      <c r="C381" s="47">
        <v>3.44</v>
      </c>
      <c r="D381" s="47">
        <v>4.59</v>
      </c>
      <c r="E381" s="47">
        <v>5.0599999999999996</v>
      </c>
      <c r="F381" s="47">
        <v>4.12</v>
      </c>
      <c r="G381" s="47">
        <v>3.38</v>
      </c>
      <c r="H381" s="47">
        <v>4.13</v>
      </c>
      <c r="I381" s="47">
        <v>4.17</v>
      </c>
      <c r="J381" s="47">
        <v>3.48</v>
      </c>
      <c r="K381" s="47">
        <v>4.08</v>
      </c>
      <c r="L381" s="47">
        <v>3.79</v>
      </c>
      <c r="M381" s="47">
        <v>4.38</v>
      </c>
      <c r="N381" s="47">
        <v>4.67</v>
      </c>
      <c r="O381" s="47">
        <v>4.3899999999999997</v>
      </c>
      <c r="P381" s="47">
        <v>4.51</v>
      </c>
      <c r="Q381" s="47">
        <v>3.29</v>
      </c>
      <c r="R381" s="47">
        <v>5.33</v>
      </c>
      <c r="S381" s="47">
        <v>4.17</v>
      </c>
      <c r="T381" s="47">
        <v>3.72</v>
      </c>
      <c r="U381" s="47">
        <v>4.54</v>
      </c>
      <c r="V381" s="13">
        <f t="shared" si="20"/>
        <v>4.0379999999999994</v>
      </c>
      <c r="W381">
        <f t="shared" si="21"/>
        <v>4.2789999999999999</v>
      </c>
      <c r="X381">
        <f t="shared" si="22"/>
        <v>0.16657197309938615</v>
      </c>
      <c r="Y381">
        <f t="shared" si="23"/>
        <v>0.18083417818543079</v>
      </c>
    </row>
    <row r="382" spans="1:25">
      <c r="A382" s="47">
        <v>31.5</v>
      </c>
      <c r="B382" s="47">
        <v>3.96</v>
      </c>
      <c r="C382" s="47">
        <v>3.44</v>
      </c>
      <c r="D382" s="47">
        <v>4.59</v>
      </c>
      <c r="E382" s="47">
        <v>5.0599999999999996</v>
      </c>
      <c r="F382" s="47">
        <v>4.12</v>
      </c>
      <c r="G382" s="47">
        <v>3.38</v>
      </c>
      <c r="H382" s="47">
        <v>4.13</v>
      </c>
      <c r="I382" s="47">
        <v>4.1900000000000004</v>
      </c>
      <c r="J382" s="47">
        <v>3.48</v>
      </c>
      <c r="K382" s="47">
        <v>4.18</v>
      </c>
      <c r="L382" s="47">
        <v>3.79</v>
      </c>
      <c r="M382" s="47">
        <v>4.38</v>
      </c>
      <c r="N382" s="47">
        <v>4.67</v>
      </c>
      <c r="O382" s="47">
        <v>4.46</v>
      </c>
      <c r="P382" s="47">
        <v>4.51</v>
      </c>
      <c r="Q382" s="47">
        <v>3.29</v>
      </c>
      <c r="R382" s="47">
        <v>5.44</v>
      </c>
      <c r="S382" s="47">
        <v>4.21</v>
      </c>
      <c r="T382" s="47">
        <v>3.72</v>
      </c>
      <c r="U382" s="47">
        <v>4.54</v>
      </c>
      <c r="V382" s="13">
        <f t="shared" si="20"/>
        <v>4.052999999999999</v>
      </c>
      <c r="W382">
        <f t="shared" si="21"/>
        <v>4.3010000000000002</v>
      </c>
      <c r="X382">
        <f t="shared" si="22"/>
        <v>0.16711306884196106</v>
      </c>
      <c r="Y382">
        <f t="shared" si="23"/>
        <v>0.18841119334524142</v>
      </c>
    </row>
    <row r="383" spans="1:25">
      <c r="A383" s="47">
        <v>31.58</v>
      </c>
      <c r="B383" s="47">
        <v>4.03</v>
      </c>
      <c r="C383" s="47">
        <v>3.44</v>
      </c>
      <c r="D383" s="47">
        <v>4.71</v>
      </c>
      <c r="E383" s="47">
        <v>5.0599999999999996</v>
      </c>
      <c r="F383" s="47">
        <v>4.12</v>
      </c>
      <c r="G383" s="47">
        <v>3.47</v>
      </c>
      <c r="H383" s="47">
        <v>4.1399999999999997</v>
      </c>
      <c r="I383" s="47">
        <v>4.3</v>
      </c>
      <c r="J383" s="47">
        <v>3.48</v>
      </c>
      <c r="K383" s="47">
        <v>4.21</v>
      </c>
      <c r="L383" s="47">
        <v>3.79</v>
      </c>
      <c r="M383" s="47">
        <v>4.38</v>
      </c>
      <c r="N383" s="47">
        <v>4.83</v>
      </c>
      <c r="O383" s="47">
        <v>4.46</v>
      </c>
      <c r="P383" s="47">
        <v>4.51</v>
      </c>
      <c r="Q383" s="47">
        <v>3.29</v>
      </c>
      <c r="R383" s="47">
        <v>5.45</v>
      </c>
      <c r="S383" s="47">
        <v>4.21</v>
      </c>
      <c r="T383" s="47">
        <v>3.75</v>
      </c>
      <c r="U383" s="47">
        <v>4.54</v>
      </c>
      <c r="V383" s="13">
        <f t="shared" si="20"/>
        <v>4.0959999999999992</v>
      </c>
      <c r="W383">
        <f t="shared" si="21"/>
        <v>4.3209999999999997</v>
      </c>
      <c r="X383">
        <f t="shared" si="22"/>
        <v>0.16896547970912321</v>
      </c>
      <c r="Y383">
        <f t="shared" si="23"/>
        <v>0.19216572708645838</v>
      </c>
    </row>
    <row r="384" spans="1:25">
      <c r="A384" s="47">
        <v>31.67</v>
      </c>
      <c r="B384" s="47">
        <v>4.03</v>
      </c>
      <c r="C384" s="47">
        <v>3.44</v>
      </c>
      <c r="D384" s="47">
        <v>4.7699999999999996</v>
      </c>
      <c r="E384" s="47">
        <v>5.0599999999999996</v>
      </c>
      <c r="F384" s="47">
        <v>4.12</v>
      </c>
      <c r="G384" s="47">
        <v>3.54</v>
      </c>
      <c r="H384" s="47">
        <v>4.2300000000000004</v>
      </c>
      <c r="I384" s="47">
        <v>4.5</v>
      </c>
      <c r="J384" s="47">
        <v>3.48</v>
      </c>
      <c r="K384" s="47">
        <v>4.22</v>
      </c>
      <c r="L384" s="47">
        <v>3.91</v>
      </c>
      <c r="M384" s="47">
        <v>4.38</v>
      </c>
      <c r="N384" s="47">
        <v>4.83</v>
      </c>
      <c r="O384" s="47">
        <v>4.46</v>
      </c>
      <c r="P384" s="47">
        <v>4.51</v>
      </c>
      <c r="Q384" s="47">
        <v>3.29</v>
      </c>
      <c r="R384" s="47">
        <v>5.47</v>
      </c>
      <c r="S384" s="47">
        <v>4.21</v>
      </c>
      <c r="T384" s="47">
        <v>3.87</v>
      </c>
      <c r="U384" s="47">
        <v>4.54</v>
      </c>
      <c r="V384" s="13">
        <f t="shared" si="20"/>
        <v>4.1389999999999993</v>
      </c>
      <c r="W384">
        <f t="shared" si="21"/>
        <v>4.3469999999999995</v>
      </c>
      <c r="X384">
        <f t="shared" si="22"/>
        <v>0.17273904531917092</v>
      </c>
      <c r="Y384">
        <f t="shared" si="23"/>
        <v>0.18638699286997484</v>
      </c>
    </row>
    <row r="385" spans="1:25">
      <c r="A385" s="47">
        <v>31.75</v>
      </c>
      <c r="B385" s="47">
        <v>4.03</v>
      </c>
      <c r="C385" s="47">
        <v>3.44</v>
      </c>
      <c r="D385" s="47">
        <v>4.7699999999999996</v>
      </c>
      <c r="E385" s="47">
        <v>5.0599999999999996</v>
      </c>
      <c r="F385" s="47">
        <v>4.12</v>
      </c>
      <c r="G385" s="47">
        <v>3.54</v>
      </c>
      <c r="H385" s="47">
        <v>4.33</v>
      </c>
      <c r="I385" s="47">
        <v>4.58</v>
      </c>
      <c r="J385" s="47">
        <v>3.57</v>
      </c>
      <c r="K385" s="47">
        <v>4.22</v>
      </c>
      <c r="L385" s="47">
        <v>3.92</v>
      </c>
      <c r="M385" s="47">
        <v>4.42</v>
      </c>
      <c r="N385" s="47">
        <v>4.84</v>
      </c>
      <c r="O385" s="47">
        <v>4.4800000000000004</v>
      </c>
      <c r="P385" s="47">
        <v>4.51</v>
      </c>
      <c r="Q385" s="47">
        <v>3.38</v>
      </c>
      <c r="R385" s="47">
        <v>5.5</v>
      </c>
      <c r="S385" s="47">
        <v>4.21</v>
      </c>
      <c r="T385" s="47">
        <v>3.87</v>
      </c>
      <c r="U385" s="47">
        <v>4.54</v>
      </c>
      <c r="V385" s="13">
        <f t="shared" si="20"/>
        <v>4.1659999999999995</v>
      </c>
      <c r="W385">
        <f t="shared" si="21"/>
        <v>4.3669999999999991</v>
      </c>
      <c r="X385">
        <f t="shared" si="22"/>
        <v>0.17191858538273497</v>
      </c>
      <c r="Y385">
        <f t="shared" si="23"/>
        <v>0.18315172823524206</v>
      </c>
    </row>
    <row r="386" spans="1:25">
      <c r="A386" s="47">
        <v>31.83</v>
      </c>
      <c r="B386" s="47">
        <v>4.03</v>
      </c>
      <c r="C386" s="47">
        <v>3.45</v>
      </c>
      <c r="D386" s="47">
        <v>4.7699999999999996</v>
      </c>
      <c r="E386" s="47">
        <v>5.07</v>
      </c>
      <c r="F386" s="47">
        <v>4.12</v>
      </c>
      <c r="G386" s="47">
        <v>3.54</v>
      </c>
      <c r="H386" s="47">
        <v>4.37</v>
      </c>
      <c r="I386" s="47">
        <v>4.59</v>
      </c>
      <c r="J386" s="47">
        <v>3.63</v>
      </c>
      <c r="K386" s="47">
        <v>4.22</v>
      </c>
      <c r="L386" s="47">
        <v>3.94</v>
      </c>
      <c r="M386" s="47">
        <v>4.6399999999999997</v>
      </c>
      <c r="N386" s="47">
        <v>4.84</v>
      </c>
      <c r="O386" s="47">
        <v>4.4800000000000004</v>
      </c>
      <c r="P386" s="47">
        <v>4.51</v>
      </c>
      <c r="Q386" s="47">
        <v>3.39</v>
      </c>
      <c r="R386" s="47">
        <v>5.5</v>
      </c>
      <c r="S386" s="47">
        <v>4.21</v>
      </c>
      <c r="T386" s="47">
        <v>4.0199999999999996</v>
      </c>
      <c r="U386" s="47">
        <v>4.7300000000000004</v>
      </c>
      <c r="V386" s="13">
        <f t="shared" si="20"/>
        <v>4.1790000000000003</v>
      </c>
      <c r="W386">
        <f t="shared" si="21"/>
        <v>4.4260000000000002</v>
      </c>
      <c r="X386">
        <f t="shared" si="22"/>
        <v>0.17052500631220532</v>
      </c>
      <c r="Y386">
        <f t="shared" si="23"/>
        <v>0.18239273864688424</v>
      </c>
    </row>
    <row r="387" spans="1:25">
      <c r="A387" s="47">
        <v>31.92</v>
      </c>
      <c r="B387" s="47">
        <v>4.03</v>
      </c>
      <c r="C387" s="47">
        <v>3.45</v>
      </c>
      <c r="D387" s="47">
        <v>4.7699999999999996</v>
      </c>
      <c r="E387" s="47">
        <v>5.2</v>
      </c>
      <c r="F387" s="47">
        <v>4.12</v>
      </c>
      <c r="G387" s="47">
        <v>3.54</v>
      </c>
      <c r="H387" s="47">
        <v>4.38</v>
      </c>
      <c r="I387" s="47">
        <v>4.59</v>
      </c>
      <c r="J387" s="47">
        <v>3.64</v>
      </c>
      <c r="K387" s="47">
        <v>4.22</v>
      </c>
      <c r="L387" s="47">
        <v>3.94</v>
      </c>
      <c r="M387" s="47">
        <v>4.6399999999999997</v>
      </c>
      <c r="N387" s="47">
        <v>4.84</v>
      </c>
      <c r="O387" s="47">
        <v>4.4800000000000004</v>
      </c>
      <c r="P387" s="47">
        <v>4.5199999999999996</v>
      </c>
      <c r="Q387" s="47">
        <v>3.39</v>
      </c>
      <c r="R387" s="47">
        <v>5.52</v>
      </c>
      <c r="S387" s="47">
        <v>4.21</v>
      </c>
      <c r="T387" s="47">
        <v>4.03</v>
      </c>
      <c r="U387" s="47">
        <v>4.7300000000000004</v>
      </c>
      <c r="V387" s="13">
        <f t="shared" si="20"/>
        <v>4.194</v>
      </c>
      <c r="W387">
        <f t="shared" si="21"/>
        <v>4.43</v>
      </c>
      <c r="X387">
        <f t="shared" si="22"/>
        <v>0.17815224450514824</v>
      </c>
      <c r="Y387">
        <f t="shared" si="23"/>
        <v>0.18351506144667845</v>
      </c>
    </row>
    <row r="388" spans="1:25">
      <c r="A388" s="47">
        <v>32</v>
      </c>
      <c r="B388" s="47">
        <v>4.03</v>
      </c>
      <c r="C388" s="47">
        <v>3.45</v>
      </c>
      <c r="D388" s="47">
        <v>4.7699999999999996</v>
      </c>
      <c r="E388" s="47">
        <v>5.2</v>
      </c>
      <c r="F388" s="47">
        <v>4.26</v>
      </c>
      <c r="G388" s="47">
        <v>3.54</v>
      </c>
      <c r="H388" s="47">
        <v>4.4000000000000004</v>
      </c>
      <c r="I388" s="47">
        <v>4.59</v>
      </c>
      <c r="J388" s="47">
        <v>3.64</v>
      </c>
      <c r="K388" s="47">
        <v>4.3499999999999996</v>
      </c>
      <c r="L388" s="47">
        <v>3.94</v>
      </c>
      <c r="M388" s="47">
        <v>4.6399999999999997</v>
      </c>
      <c r="N388" s="47">
        <v>4.8899999999999997</v>
      </c>
      <c r="O388" s="47">
        <v>4.4800000000000004</v>
      </c>
      <c r="P388" s="47">
        <v>4.5199999999999996</v>
      </c>
      <c r="Q388" s="47">
        <v>3.39</v>
      </c>
      <c r="R388" s="47">
        <v>5.57</v>
      </c>
      <c r="S388" s="47">
        <v>4.21</v>
      </c>
      <c r="T388" s="47">
        <v>4.03</v>
      </c>
      <c r="U388" s="47">
        <v>4.7300000000000004</v>
      </c>
      <c r="V388" s="13">
        <f t="shared" si="20"/>
        <v>4.2229999999999999</v>
      </c>
      <c r="W388">
        <f t="shared" si="21"/>
        <v>4.4400000000000004</v>
      </c>
      <c r="X388">
        <f t="shared" si="22"/>
        <v>0.17883605154815221</v>
      </c>
      <c r="Y388">
        <f t="shared" si="23"/>
        <v>0.18811934746029785</v>
      </c>
    </row>
    <row r="389" spans="1:25">
      <c r="A389" s="47">
        <v>32.08</v>
      </c>
      <c r="B389" s="47">
        <v>4.03</v>
      </c>
      <c r="C389" s="47">
        <v>3.46</v>
      </c>
      <c r="D389" s="47">
        <v>4.7699999999999996</v>
      </c>
      <c r="E389" s="47">
        <v>5.2</v>
      </c>
      <c r="F389" s="47">
        <v>4.3600000000000003</v>
      </c>
      <c r="G389" s="47">
        <v>3.54</v>
      </c>
      <c r="H389" s="47">
        <v>4.4000000000000004</v>
      </c>
      <c r="I389" s="47">
        <v>4.59</v>
      </c>
      <c r="J389" s="47">
        <v>3.65</v>
      </c>
      <c r="K389" s="47">
        <v>4.45</v>
      </c>
      <c r="L389" s="47">
        <v>3.98</v>
      </c>
      <c r="M389" s="47">
        <v>4.6399999999999997</v>
      </c>
      <c r="N389" s="47">
        <v>5.0199999999999996</v>
      </c>
      <c r="O389" s="47">
        <v>4.57</v>
      </c>
      <c r="P389" s="47">
        <v>4.5199999999999996</v>
      </c>
      <c r="Q389" s="47">
        <v>3.41</v>
      </c>
      <c r="R389" s="47">
        <v>5.63</v>
      </c>
      <c r="S389" s="47">
        <v>4.21</v>
      </c>
      <c r="T389" s="47">
        <v>4.03</v>
      </c>
      <c r="U389" s="47">
        <v>4.7300000000000004</v>
      </c>
      <c r="V389" s="13">
        <f t="shared" ref="V389:V452" si="24">AVERAGE(B389:K389)</f>
        <v>4.2449999999999992</v>
      </c>
      <c r="W389">
        <f t="shared" ref="W389:W452" si="25">AVERAGE(L389:U389)</f>
        <v>4.4739999999999993</v>
      </c>
      <c r="X389">
        <f t="shared" ref="X389:X452" si="26">STDEV(B389:K389)/10^0.5</f>
        <v>0.17948847069132814</v>
      </c>
      <c r="Y389">
        <f t="shared" ref="Y389:Y452" si="27">STDEV(L389:U389)/10^0.5</f>
        <v>0.193845299143416</v>
      </c>
    </row>
    <row r="390" spans="1:25">
      <c r="A390" s="47">
        <v>32.17</v>
      </c>
      <c r="B390" s="47">
        <v>4.03</v>
      </c>
      <c r="C390" s="47">
        <v>3.48</v>
      </c>
      <c r="D390" s="47">
        <v>4.7699999999999996</v>
      </c>
      <c r="E390" s="47">
        <v>5.2</v>
      </c>
      <c r="F390" s="47">
        <v>4.3600000000000003</v>
      </c>
      <c r="G390" s="47">
        <v>3.54</v>
      </c>
      <c r="H390" s="47">
        <v>4.4000000000000004</v>
      </c>
      <c r="I390" s="47">
        <v>4.59</v>
      </c>
      <c r="J390" s="47">
        <v>3.65</v>
      </c>
      <c r="K390" s="47">
        <v>4.45</v>
      </c>
      <c r="L390" s="47">
        <v>4.0599999999999996</v>
      </c>
      <c r="M390" s="47">
        <v>4.6399999999999997</v>
      </c>
      <c r="N390" s="47">
        <v>5.0199999999999996</v>
      </c>
      <c r="O390" s="47">
        <v>4.6100000000000003</v>
      </c>
      <c r="P390" s="47">
        <v>4.5199999999999996</v>
      </c>
      <c r="Q390" s="47">
        <v>3.41</v>
      </c>
      <c r="R390" s="47">
        <v>5.69</v>
      </c>
      <c r="S390" s="47">
        <v>4.32</v>
      </c>
      <c r="T390" s="47">
        <v>4.03</v>
      </c>
      <c r="U390" s="47">
        <v>4.7300000000000004</v>
      </c>
      <c r="V390" s="13">
        <f t="shared" si="24"/>
        <v>4.2470000000000008</v>
      </c>
      <c r="W390">
        <f t="shared" si="25"/>
        <v>4.5030000000000001</v>
      </c>
      <c r="X390">
        <f t="shared" si="26"/>
        <v>0.1785251305061038</v>
      </c>
      <c r="Y390">
        <f t="shared" si="27"/>
        <v>0.1945481945431515</v>
      </c>
    </row>
    <row r="391" spans="1:25">
      <c r="A391" s="47">
        <v>32.25</v>
      </c>
      <c r="B391" s="47">
        <v>4.0599999999999996</v>
      </c>
      <c r="C391" s="47">
        <v>3.65</v>
      </c>
      <c r="D391" s="47">
        <v>4.7699999999999996</v>
      </c>
      <c r="E391" s="47">
        <v>5.2</v>
      </c>
      <c r="F391" s="47">
        <v>4.3600000000000003</v>
      </c>
      <c r="G391" s="47">
        <v>3.54</v>
      </c>
      <c r="H391" s="47">
        <v>4.45</v>
      </c>
      <c r="I391" s="47">
        <v>4.59</v>
      </c>
      <c r="J391" s="47">
        <v>3.65</v>
      </c>
      <c r="K391" s="47">
        <v>4.45</v>
      </c>
      <c r="L391" s="47">
        <v>4.0999999999999996</v>
      </c>
      <c r="M391" s="47">
        <v>4.6399999999999997</v>
      </c>
      <c r="N391" s="47">
        <v>5.0199999999999996</v>
      </c>
      <c r="O391" s="47">
        <v>4.6100000000000003</v>
      </c>
      <c r="P391" s="47">
        <v>4.7300000000000004</v>
      </c>
      <c r="Q391" s="47">
        <v>3.41</v>
      </c>
      <c r="R391" s="47">
        <v>5.7</v>
      </c>
      <c r="S391" s="47">
        <v>4.4400000000000004</v>
      </c>
      <c r="T391" s="47">
        <v>4.03</v>
      </c>
      <c r="U391" s="47">
        <v>4.7300000000000004</v>
      </c>
      <c r="V391" s="13">
        <f t="shared" si="24"/>
        <v>4.2720000000000002</v>
      </c>
      <c r="W391">
        <f t="shared" si="25"/>
        <v>4.5409999999999995</v>
      </c>
      <c r="X391">
        <f t="shared" si="26"/>
        <v>0.17113867021934073</v>
      </c>
      <c r="Y391">
        <f t="shared" si="27"/>
        <v>0.19447050618995812</v>
      </c>
    </row>
    <row r="392" spans="1:25">
      <c r="A392" s="47">
        <v>32.33</v>
      </c>
      <c r="B392" s="47">
        <v>4.0599999999999996</v>
      </c>
      <c r="C392" s="47">
        <v>3.78</v>
      </c>
      <c r="D392" s="47">
        <v>4.79</v>
      </c>
      <c r="E392" s="47">
        <v>5.2</v>
      </c>
      <c r="F392" s="47">
        <v>4.37</v>
      </c>
      <c r="G392" s="47">
        <v>3.54</v>
      </c>
      <c r="H392" s="47">
        <v>4.45</v>
      </c>
      <c r="I392" s="47">
        <v>4.59</v>
      </c>
      <c r="J392" s="47">
        <v>3.65</v>
      </c>
      <c r="K392" s="47">
        <v>4.45</v>
      </c>
      <c r="L392" s="47">
        <v>4.1100000000000003</v>
      </c>
      <c r="M392" s="47">
        <v>4.6399999999999997</v>
      </c>
      <c r="N392" s="47">
        <v>5.0199999999999996</v>
      </c>
      <c r="O392" s="47">
        <v>4.6100000000000003</v>
      </c>
      <c r="P392" s="47">
        <v>4.7300000000000004</v>
      </c>
      <c r="Q392" s="47">
        <v>3.41</v>
      </c>
      <c r="R392" s="47">
        <v>5.7</v>
      </c>
      <c r="S392" s="47">
        <v>4.4400000000000004</v>
      </c>
      <c r="T392" s="47">
        <v>4.03</v>
      </c>
      <c r="U392" s="47">
        <v>4.7300000000000004</v>
      </c>
      <c r="V392" s="13">
        <f t="shared" si="24"/>
        <v>4.2880000000000003</v>
      </c>
      <c r="W392">
        <f t="shared" si="25"/>
        <v>4.5419999999999998</v>
      </c>
      <c r="X392">
        <f t="shared" si="26"/>
        <v>0.16702494823628317</v>
      </c>
      <c r="Y392">
        <f t="shared" si="27"/>
        <v>0.19422095092388558</v>
      </c>
    </row>
    <row r="393" spans="1:25">
      <c r="A393" s="47">
        <v>32.42</v>
      </c>
      <c r="B393" s="47">
        <v>4.0599999999999996</v>
      </c>
      <c r="C393" s="47">
        <v>3.78</v>
      </c>
      <c r="D393" s="47">
        <v>4.79</v>
      </c>
      <c r="E393" s="47">
        <v>5.2</v>
      </c>
      <c r="F393" s="47">
        <v>4.38</v>
      </c>
      <c r="G393" s="47">
        <v>3.72</v>
      </c>
      <c r="H393" s="47">
        <v>4.55</v>
      </c>
      <c r="I393" s="47">
        <v>4.59</v>
      </c>
      <c r="J393" s="47">
        <v>3.65</v>
      </c>
      <c r="K393" s="47">
        <v>4.45</v>
      </c>
      <c r="L393" s="47">
        <v>4.1100000000000003</v>
      </c>
      <c r="M393" s="47">
        <v>4.6399999999999997</v>
      </c>
      <c r="N393" s="47">
        <v>5.0199999999999996</v>
      </c>
      <c r="O393" s="47">
        <v>4.6100000000000003</v>
      </c>
      <c r="P393" s="47">
        <v>4.7300000000000004</v>
      </c>
      <c r="Q393" s="47">
        <v>3.41</v>
      </c>
      <c r="R393" s="47">
        <v>5.7</v>
      </c>
      <c r="S393" s="47">
        <v>4.4400000000000004</v>
      </c>
      <c r="T393" s="47">
        <v>4.03</v>
      </c>
      <c r="U393" s="47">
        <v>4.7300000000000004</v>
      </c>
      <c r="V393" s="13">
        <f t="shared" si="24"/>
        <v>4.3169999999999993</v>
      </c>
      <c r="W393">
        <f t="shared" si="25"/>
        <v>4.5419999999999998</v>
      </c>
      <c r="X393">
        <f t="shared" si="26"/>
        <v>0.16019467323645276</v>
      </c>
      <c r="Y393">
        <f t="shared" si="27"/>
        <v>0.19422095092388558</v>
      </c>
    </row>
    <row r="394" spans="1:25">
      <c r="A394" s="47">
        <v>32.5</v>
      </c>
      <c r="B394" s="47">
        <v>4.0599999999999996</v>
      </c>
      <c r="C394" s="47">
        <v>3.78</v>
      </c>
      <c r="D394" s="47">
        <v>4.79</v>
      </c>
      <c r="E394" s="47">
        <v>5.2</v>
      </c>
      <c r="F394" s="47">
        <v>4.5</v>
      </c>
      <c r="G394" s="47">
        <v>3.72</v>
      </c>
      <c r="H394" s="47">
        <v>4.71</v>
      </c>
      <c r="I394" s="47">
        <v>4.59</v>
      </c>
      <c r="J394" s="47">
        <v>3.66</v>
      </c>
      <c r="K394" s="47">
        <v>4.45</v>
      </c>
      <c r="L394" s="47">
        <v>4.12</v>
      </c>
      <c r="M394" s="47">
        <v>4.6399999999999997</v>
      </c>
      <c r="N394" s="47">
        <v>5.0199999999999996</v>
      </c>
      <c r="O394" s="47">
        <v>4.6100000000000003</v>
      </c>
      <c r="P394" s="47">
        <v>4.7300000000000004</v>
      </c>
      <c r="Q394" s="47">
        <v>3.41</v>
      </c>
      <c r="R394" s="47">
        <v>5.7</v>
      </c>
      <c r="S394" s="47">
        <v>4.4400000000000004</v>
      </c>
      <c r="T394" s="47">
        <v>4.07</v>
      </c>
      <c r="U394" s="47">
        <v>4.79</v>
      </c>
      <c r="V394" s="13">
        <f t="shared" si="24"/>
        <v>4.3459999999999992</v>
      </c>
      <c r="W394">
        <f t="shared" si="25"/>
        <v>4.5529999999999999</v>
      </c>
      <c r="X394">
        <f t="shared" si="26"/>
        <v>0.16389834247687607</v>
      </c>
      <c r="Y394">
        <f t="shared" si="27"/>
        <v>0.19356336889447251</v>
      </c>
    </row>
    <row r="395" spans="1:25">
      <c r="A395" s="47">
        <v>32.58</v>
      </c>
      <c r="B395" s="47">
        <v>4.0599999999999996</v>
      </c>
      <c r="C395" s="47">
        <v>3.78</v>
      </c>
      <c r="D395" s="47">
        <v>4.79</v>
      </c>
      <c r="E395" s="47">
        <v>5.2</v>
      </c>
      <c r="F395" s="47">
        <v>4.5</v>
      </c>
      <c r="G395" s="47">
        <v>3.72</v>
      </c>
      <c r="H395" s="47">
        <v>4.7699999999999996</v>
      </c>
      <c r="I395" s="47">
        <v>4.59</v>
      </c>
      <c r="J395" s="47">
        <v>3.68</v>
      </c>
      <c r="K395" s="47">
        <v>4.45</v>
      </c>
      <c r="L395" s="47">
        <v>4.12</v>
      </c>
      <c r="M395" s="47">
        <v>4.6399999999999997</v>
      </c>
      <c r="N395" s="47">
        <v>5.03</v>
      </c>
      <c r="O395" s="47">
        <v>4.72</v>
      </c>
      <c r="P395" s="47">
        <v>4.7300000000000004</v>
      </c>
      <c r="Q395" s="47">
        <v>3.41</v>
      </c>
      <c r="R395" s="47">
        <v>5.77</v>
      </c>
      <c r="S395" s="47">
        <v>4.4400000000000004</v>
      </c>
      <c r="T395" s="47">
        <v>4.1100000000000003</v>
      </c>
      <c r="U395" s="47">
        <v>4.92</v>
      </c>
      <c r="V395" s="13">
        <f t="shared" si="24"/>
        <v>4.3540000000000001</v>
      </c>
      <c r="W395">
        <f t="shared" si="25"/>
        <v>4.5890000000000004</v>
      </c>
      <c r="X395">
        <f t="shared" si="26"/>
        <v>0.16456136984251432</v>
      </c>
      <c r="Y395">
        <f t="shared" si="27"/>
        <v>0.2000024999843758</v>
      </c>
    </row>
    <row r="396" spans="1:25">
      <c r="A396" s="47">
        <v>32.67</v>
      </c>
      <c r="B396" s="47">
        <v>4.09</v>
      </c>
      <c r="C396" s="47">
        <v>3.78</v>
      </c>
      <c r="D396" s="47">
        <v>4.82</v>
      </c>
      <c r="E396" s="47">
        <v>5.21</v>
      </c>
      <c r="F396" s="47">
        <v>4.51</v>
      </c>
      <c r="G396" s="47">
        <v>3.72</v>
      </c>
      <c r="H396" s="47">
        <v>4.7699999999999996</v>
      </c>
      <c r="I396" s="47">
        <v>4.59</v>
      </c>
      <c r="J396" s="47">
        <v>3.79</v>
      </c>
      <c r="K396" s="47">
        <v>4.71</v>
      </c>
      <c r="L396" s="47">
        <v>4.12</v>
      </c>
      <c r="M396" s="47">
        <v>4.6399999999999997</v>
      </c>
      <c r="N396" s="47">
        <v>5.03</v>
      </c>
      <c r="O396" s="47">
        <v>4.72</v>
      </c>
      <c r="P396" s="47">
        <v>4.7300000000000004</v>
      </c>
      <c r="Q396" s="47">
        <v>3.41</v>
      </c>
      <c r="R396" s="47">
        <v>5.84</v>
      </c>
      <c r="S396" s="47">
        <v>4.4400000000000004</v>
      </c>
      <c r="T396" s="47">
        <v>4.1100000000000003</v>
      </c>
      <c r="U396" s="47">
        <v>4.99</v>
      </c>
      <c r="V396" s="13">
        <f t="shared" si="24"/>
        <v>4.3989999999999991</v>
      </c>
      <c r="W396">
        <f t="shared" si="25"/>
        <v>4.6029999999999998</v>
      </c>
      <c r="X396">
        <f t="shared" si="26"/>
        <v>0.16427247013557977</v>
      </c>
      <c r="Y396">
        <f t="shared" si="27"/>
        <v>0.2060099781833698</v>
      </c>
    </row>
    <row r="397" spans="1:25">
      <c r="A397" s="47">
        <v>32.75</v>
      </c>
      <c r="B397" s="47">
        <v>4.1500000000000004</v>
      </c>
      <c r="C397" s="47">
        <v>3.78</v>
      </c>
      <c r="D397" s="47">
        <v>4.96</v>
      </c>
      <c r="E397" s="47">
        <v>5.21</v>
      </c>
      <c r="F397" s="47">
        <v>4.51</v>
      </c>
      <c r="G397" s="47">
        <v>3.72</v>
      </c>
      <c r="H397" s="47">
        <v>4.7699999999999996</v>
      </c>
      <c r="I397" s="47">
        <v>4.59</v>
      </c>
      <c r="J397" s="47">
        <v>3.85</v>
      </c>
      <c r="K397" s="47">
        <v>4.74</v>
      </c>
      <c r="L397" s="47">
        <v>4.1399999999999997</v>
      </c>
      <c r="M397" s="47">
        <v>4.6399999999999997</v>
      </c>
      <c r="N397" s="47">
        <v>5.03</v>
      </c>
      <c r="O397" s="47">
        <v>4.72</v>
      </c>
      <c r="P397" s="47">
        <v>4.7300000000000004</v>
      </c>
      <c r="Q397" s="47">
        <v>3.48</v>
      </c>
      <c r="R397" s="47">
        <v>5.96</v>
      </c>
      <c r="S397" s="47">
        <v>4.4400000000000004</v>
      </c>
      <c r="T397" s="47">
        <v>4.1100000000000003</v>
      </c>
      <c r="U397" s="47">
        <v>4.99</v>
      </c>
      <c r="V397" s="13">
        <f t="shared" si="24"/>
        <v>4.4279999999999999</v>
      </c>
      <c r="W397">
        <f t="shared" si="25"/>
        <v>4.6239999999999997</v>
      </c>
      <c r="X397">
        <f t="shared" si="26"/>
        <v>0.16580979732479156</v>
      </c>
      <c r="Y397">
        <f t="shared" si="27"/>
        <v>0.20937579187246805</v>
      </c>
    </row>
    <row r="398" spans="1:25">
      <c r="A398" s="47">
        <v>32.83</v>
      </c>
      <c r="B398" s="47">
        <v>4.1500000000000004</v>
      </c>
      <c r="C398" s="47">
        <v>3.8</v>
      </c>
      <c r="D398" s="47">
        <v>4.96</v>
      </c>
      <c r="E398" s="47">
        <v>5.21</v>
      </c>
      <c r="F398" s="47">
        <v>4.51</v>
      </c>
      <c r="G398" s="47">
        <v>3.72</v>
      </c>
      <c r="H398" s="47">
        <v>4.7699999999999996</v>
      </c>
      <c r="I398" s="47">
        <v>4.59</v>
      </c>
      <c r="J398" s="47">
        <v>3.85</v>
      </c>
      <c r="K398" s="47">
        <v>4.74</v>
      </c>
      <c r="L398" s="47">
        <v>4.3</v>
      </c>
      <c r="M398" s="47">
        <v>4.8</v>
      </c>
      <c r="N398" s="47">
        <v>5.03</v>
      </c>
      <c r="O398" s="47">
        <v>4.7300000000000004</v>
      </c>
      <c r="P398" s="47">
        <v>4.87</v>
      </c>
      <c r="Q398" s="47">
        <v>3.48</v>
      </c>
      <c r="R398" s="47">
        <v>6.01</v>
      </c>
      <c r="S398" s="47">
        <v>4.4400000000000004</v>
      </c>
      <c r="T398" s="47">
        <v>4.3</v>
      </c>
      <c r="U398" s="47">
        <v>4.99</v>
      </c>
      <c r="V398" s="13">
        <f t="shared" si="24"/>
        <v>4.4300000000000006</v>
      </c>
      <c r="W398">
        <f t="shared" si="25"/>
        <v>4.6949999999999994</v>
      </c>
      <c r="X398">
        <f t="shared" si="26"/>
        <v>0.16495117122617928</v>
      </c>
      <c r="Y398">
        <f t="shared" si="27"/>
        <v>0.20614584912413822</v>
      </c>
    </row>
    <row r="399" spans="1:25">
      <c r="A399" s="47">
        <v>32.92</v>
      </c>
      <c r="B399" s="47">
        <v>4.1500000000000004</v>
      </c>
      <c r="C399" s="47">
        <v>3.91</v>
      </c>
      <c r="D399" s="47">
        <v>4.96</v>
      </c>
      <c r="E399" s="47">
        <v>5.21</v>
      </c>
      <c r="F399" s="47">
        <v>4.51</v>
      </c>
      <c r="G399" s="47">
        <v>3.79</v>
      </c>
      <c r="H399" s="47">
        <v>4.7699999999999996</v>
      </c>
      <c r="I399" s="47">
        <v>4.59</v>
      </c>
      <c r="J399" s="47">
        <v>3.85</v>
      </c>
      <c r="K399" s="47">
        <v>4.74</v>
      </c>
      <c r="L399" s="47">
        <v>4.3099999999999996</v>
      </c>
      <c r="M399" s="47">
        <v>5.01</v>
      </c>
      <c r="N399" s="47">
        <v>5.03</v>
      </c>
      <c r="O399" s="47">
        <v>4.7300000000000004</v>
      </c>
      <c r="P399" s="47">
        <v>4.88</v>
      </c>
      <c r="Q399" s="47">
        <v>3.48</v>
      </c>
      <c r="R399" s="47">
        <v>6.01</v>
      </c>
      <c r="S399" s="47">
        <v>4.4400000000000004</v>
      </c>
      <c r="T399" s="47">
        <v>4.3</v>
      </c>
      <c r="U399" s="47">
        <v>4.99</v>
      </c>
      <c r="V399" s="13">
        <f t="shared" si="24"/>
        <v>4.4480000000000004</v>
      </c>
      <c r="W399">
        <f t="shared" si="25"/>
        <v>4.718</v>
      </c>
      <c r="X399">
        <f t="shared" si="26"/>
        <v>0.15721747146335979</v>
      </c>
      <c r="Y399">
        <f t="shared" si="27"/>
        <v>0.20825625240714118</v>
      </c>
    </row>
    <row r="400" spans="1:25">
      <c r="A400" s="47">
        <v>33</v>
      </c>
      <c r="B400" s="47">
        <v>4.1500000000000004</v>
      </c>
      <c r="C400" s="47">
        <v>4.09</v>
      </c>
      <c r="D400" s="47">
        <v>4.96</v>
      </c>
      <c r="E400" s="47">
        <v>5.21</v>
      </c>
      <c r="F400" s="47">
        <v>4.51</v>
      </c>
      <c r="G400" s="47">
        <v>3.79</v>
      </c>
      <c r="H400" s="47">
        <v>4.84</v>
      </c>
      <c r="I400" s="47">
        <v>4.59</v>
      </c>
      <c r="J400" s="47">
        <v>3.85</v>
      </c>
      <c r="K400" s="47">
        <v>4.74</v>
      </c>
      <c r="L400" s="47">
        <v>4.3099999999999996</v>
      </c>
      <c r="M400" s="47">
        <v>5.01</v>
      </c>
      <c r="N400" s="47">
        <v>5.2</v>
      </c>
      <c r="O400" s="47">
        <v>4.75</v>
      </c>
      <c r="P400" s="47">
        <v>4.88</v>
      </c>
      <c r="Q400" s="47">
        <v>3.53</v>
      </c>
      <c r="R400" s="47">
        <v>6.01</v>
      </c>
      <c r="S400" s="47">
        <v>4.4400000000000004</v>
      </c>
      <c r="T400" s="47">
        <v>4.3</v>
      </c>
      <c r="U400" s="47">
        <v>4.99</v>
      </c>
      <c r="V400" s="13">
        <f t="shared" si="24"/>
        <v>4.4730000000000008</v>
      </c>
      <c r="W400">
        <f t="shared" si="25"/>
        <v>4.7419999999999991</v>
      </c>
      <c r="X400">
        <f t="shared" si="26"/>
        <v>0.15300726199178133</v>
      </c>
      <c r="Y400">
        <f t="shared" si="27"/>
        <v>0.20849087376776398</v>
      </c>
    </row>
    <row r="401" spans="1:25">
      <c r="A401" s="47">
        <v>33.08</v>
      </c>
      <c r="B401" s="47">
        <v>4.1500000000000004</v>
      </c>
      <c r="C401" s="47">
        <v>4.0999999999999996</v>
      </c>
      <c r="D401" s="47">
        <v>4.96</v>
      </c>
      <c r="E401" s="47">
        <v>5.21</v>
      </c>
      <c r="F401" s="47">
        <v>4.51</v>
      </c>
      <c r="G401" s="47">
        <v>3.79</v>
      </c>
      <c r="H401" s="47">
        <v>4.95</v>
      </c>
      <c r="I401" s="47">
        <v>4.59</v>
      </c>
      <c r="J401" s="47">
        <v>3.85</v>
      </c>
      <c r="K401" s="47">
        <v>4.74</v>
      </c>
      <c r="L401" s="47">
        <v>4.42</v>
      </c>
      <c r="M401" s="47">
        <v>5.0199999999999996</v>
      </c>
      <c r="N401" s="47">
        <v>5.33</v>
      </c>
      <c r="O401" s="47">
        <v>4.79</v>
      </c>
      <c r="P401" s="47">
        <v>4.88</v>
      </c>
      <c r="Q401" s="47">
        <v>3.53</v>
      </c>
      <c r="R401" s="47">
        <v>6.01</v>
      </c>
      <c r="S401" s="47">
        <v>4.47</v>
      </c>
      <c r="T401" s="47">
        <v>4.3</v>
      </c>
      <c r="U401" s="47">
        <v>5.0599999999999996</v>
      </c>
      <c r="V401" s="13">
        <f t="shared" si="24"/>
        <v>4.4850000000000003</v>
      </c>
      <c r="W401">
        <f t="shared" si="25"/>
        <v>4.7809999999999997</v>
      </c>
      <c r="X401">
        <f t="shared" si="26"/>
        <v>0.1560217221343797</v>
      </c>
      <c r="Y401">
        <f t="shared" si="27"/>
        <v>0.21029318158757085</v>
      </c>
    </row>
    <row r="402" spans="1:25">
      <c r="A402" s="47">
        <v>33.17</v>
      </c>
      <c r="B402" s="47">
        <v>4.1500000000000004</v>
      </c>
      <c r="C402" s="47">
        <v>4.0999999999999996</v>
      </c>
      <c r="D402" s="47">
        <v>4.96</v>
      </c>
      <c r="E402" s="47">
        <v>5.21</v>
      </c>
      <c r="F402" s="47">
        <v>4.51</v>
      </c>
      <c r="G402" s="47">
        <v>3.79</v>
      </c>
      <c r="H402" s="47">
        <v>4.95</v>
      </c>
      <c r="I402" s="47">
        <v>4.59</v>
      </c>
      <c r="J402" s="47">
        <v>3.85</v>
      </c>
      <c r="K402" s="47">
        <v>4.74</v>
      </c>
      <c r="L402" s="47">
        <v>4.53</v>
      </c>
      <c r="M402" s="47">
        <v>5.0199999999999996</v>
      </c>
      <c r="N402" s="47">
        <v>5.33</v>
      </c>
      <c r="O402" s="47">
        <v>4.9400000000000004</v>
      </c>
      <c r="P402" s="47">
        <v>4.88</v>
      </c>
      <c r="Q402" s="47">
        <v>3.53</v>
      </c>
      <c r="R402" s="47">
        <v>6.01</v>
      </c>
      <c r="S402" s="47">
        <v>4.66</v>
      </c>
      <c r="T402" s="47">
        <v>4.3</v>
      </c>
      <c r="U402" s="47">
        <v>5.12</v>
      </c>
      <c r="V402" s="13">
        <f t="shared" si="24"/>
        <v>4.4850000000000003</v>
      </c>
      <c r="W402">
        <f t="shared" si="25"/>
        <v>4.8319999999999999</v>
      </c>
      <c r="X402">
        <f t="shared" si="26"/>
        <v>0.1560217221343797</v>
      </c>
      <c r="Y402">
        <f t="shared" si="27"/>
        <v>0.20728295207812655</v>
      </c>
    </row>
    <row r="403" spans="1:25">
      <c r="A403" s="47">
        <v>33.25</v>
      </c>
      <c r="B403" s="47">
        <v>4.1500000000000004</v>
      </c>
      <c r="C403" s="47">
        <v>4.0999999999999996</v>
      </c>
      <c r="D403" s="47">
        <v>4.96</v>
      </c>
      <c r="E403" s="47">
        <v>5.27</v>
      </c>
      <c r="F403" s="47">
        <v>4.6399999999999997</v>
      </c>
      <c r="G403" s="47">
        <v>3.79</v>
      </c>
      <c r="H403" s="47">
        <v>4.96</v>
      </c>
      <c r="I403" s="47">
        <v>4.59</v>
      </c>
      <c r="J403" s="47">
        <v>3.85</v>
      </c>
      <c r="K403" s="47">
        <v>4.74</v>
      </c>
      <c r="L403" s="47">
        <v>4.53</v>
      </c>
      <c r="M403" s="47">
        <v>5.0199999999999996</v>
      </c>
      <c r="N403" s="47">
        <v>5.33</v>
      </c>
      <c r="O403" s="47">
        <v>4.9400000000000004</v>
      </c>
      <c r="P403" s="47">
        <v>4.88</v>
      </c>
      <c r="Q403" s="47">
        <v>3.53</v>
      </c>
      <c r="R403" s="47">
        <v>6.07</v>
      </c>
      <c r="S403" s="47">
        <v>4.6900000000000004</v>
      </c>
      <c r="T403" s="47">
        <v>4.3</v>
      </c>
      <c r="U403" s="47">
        <v>5.12</v>
      </c>
      <c r="V403" s="13">
        <f t="shared" si="24"/>
        <v>4.5050000000000008</v>
      </c>
      <c r="W403">
        <f t="shared" si="25"/>
        <v>4.8409999999999993</v>
      </c>
      <c r="X403">
        <f t="shared" si="26"/>
        <v>0.16021686691620135</v>
      </c>
      <c r="Y403">
        <f t="shared" si="27"/>
        <v>0.21086304138521705</v>
      </c>
    </row>
    <row r="404" spans="1:25">
      <c r="A404" s="47">
        <v>33.33</v>
      </c>
      <c r="B404" s="47">
        <v>4.21</v>
      </c>
      <c r="C404" s="47">
        <v>4.1500000000000004</v>
      </c>
      <c r="D404" s="47">
        <v>4.96</v>
      </c>
      <c r="E404" s="47">
        <v>5.37</v>
      </c>
      <c r="F404" s="47">
        <v>4.6399999999999997</v>
      </c>
      <c r="G404" s="47">
        <v>3.84</v>
      </c>
      <c r="H404" s="47">
        <v>4.96</v>
      </c>
      <c r="I404" s="47">
        <v>4.59</v>
      </c>
      <c r="J404" s="47">
        <v>3.85</v>
      </c>
      <c r="K404" s="47">
        <v>4.74</v>
      </c>
      <c r="L404" s="47">
        <v>4.53</v>
      </c>
      <c r="M404" s="47">
        <v>5.0199999999999996</v>
      </c>
      <c r="N404" s="47">
        <v>5.33</v>
      </c>
      <c r="O404" s="47">
        <v>4.9400000000000004</v>
      </c>
      <c r="P404" s="47">
        <v>4.88</v>
      </c>
      <c r="Q404" s="47">
        <v>3.53</v>
      </c>
      <c r="R404" s="47">
        <v>6.07</v>
      </c>
      <c r="S404" s="47">
        <v>4.6900000000000004</v>
      </c>
      <c r="T404" s="47">
        <v>4.3</v>
      </c>
      <c r="U404" s="47">
        <v>5.13</v>
      </c>
      <c r="V404" s="13">
        <f t="shared" si="24"/>
        <v>4.5310000000000006</v>
      </c>
      <c r="W404">
        <f t="shared" si="25"/>
        <v>4.8419999999999996</v>
      </c>
      <c r="X404">
        <f t="shared" si="26"/>
        <v>0.160571548607534</v>
      </c>
      <c r="Y404">
        <f t="shared" si="27"/>
        <v>0.21101237457131092</v>
      </c>
    </row>
    <row r="405" spans="1:25">
      <c r="A405" s="47">
        <v>33.42</v>
      </c>
      <c r="B405" s="47">
        <v>4.34</v>
      </c>
      <c r="C405" s="47">
        <v>4.29</v>
      </c>
      <c r="D405" s="47">
        <v>4.96</v>
      </c>
      <c r="E405" s="47">
        <v>5.44</v>
      </c>
      <c r="F405" s="47">
        <v>4.6399999999999997</v>
      </c>
      <c r="G405" s="47">
        <v>3.89</v>
      </c>
      <c r="H405" s="47">
        <v>4.96</v>
      </c>
      <c r="I405" s="47">
        <v>4.59</v>
      </c>
      <c r="J405" s="47">
        <v>3.86</v>
      </c>
      <c r="K405" s="47">
        <v>4.74</v>
      </c>
      <c r="L405" s="47">
        <v>4.53</v>
      </c>
      <c r="M405" s="47">
        <v>5.0199999999999996</v>
      </c>
      <c r="N405" s="47">
        <v>5.33</v>
      </c>
      <c r="O405" s="47">
        <v>4.9400000000000004</v>
      </c>
      <c r="P405" s="47">
        <v>4.88</v>
      </c>
      <c r="Q405" s="47">
        <v>3.63</v>
      </c>
      <c r="R405" s="47">
        <v>6.27</v>
      </c>
      <c r="S405" s="47">
        <v>4.72</v>
      </c>
      <c r="T405" s="47">
        <v>4.46</v>
      </c>
      <c r="U405" s="47">
        <v>5.13</v>
      </c>
      <c r="V405" s="13">
        <f t="shared" si="24"/>
        <v>4.5709999999999997</v>
      </c>
      <c r="W405">
        <f t="shared" si="25"/>
        <v>4.891</v>
      </c>
      <c r="X405">
        <f t="shared" si="26"/>
        <v>0.15610146273070757</v>
      </c>
      <c r="Y405">
        <f t="shared" si="27"/>
        <v>0.21359593212938885</v>
      </c>
    </row>
    <row r="406" spans="1:25">
      <c r="A406" s="47">
        <v>33.5</v>
      </c>
      <c r="B406" s="47">
        <v>4.34</v>
      </c>
      <c r="C406" s="47">
        <v>4.34</v>
      </c>
      <c r="D406" s="47">
        <v>5.04</v>
      </c>
      <c r="E406" s="47">
        <v>5.44</v>
      </c>
      <c r="F406" s="47">
        <v>4.6399999999999997</v>
      </c>
      <c r="G406" s="47">
        <v>3.9</v>
      </c>
      <c r="H406" s="47">
        <v>5.25</v>
      </c>
      <c r="I406" s="47">
        <v>4.59</v>
      </c>
      <c r="J406" s="47">
        <v>3.86</v>
      </c>
      <c r="K406" s="47">
        <v>4.74</v>
      </c>
      <c r="L406" s="47">
        <v>4.53</v>
      </c>
      <c r="M406" s="47">
        <v>5.0199999999999996</v>
      </c>
      <c r="N406" s="47">
        <v>5.33</v>
      </c>
      <c r="O406" s="47">
        <v>4.9400000000000004</v>
      </c>
      <c r="P406" s="47">
        <v>5.08</v>
      </c>
      <c r="Q406" s="47">
        <v>3.69</v>
      </c>
      <c r="R406" s="47">
        <v>6.27</v>
      </c>
      <c r="S406" s="47">
        <v>4.72</v>
      </c>
      <c r="T406" s="47">
        <v>4.46</v>
      </c>
      <c r="U406" s="47">
        <v>5.13</v>
      </c>
      <c r="V406" s="13">
        <f t="shared" si="24"/>
        <v>4.6140000000000008</v>
      </c>
      <c r="W406">
        <f t="shared" si="25"/>
        <v>4.9169999999999998</v>
      </c>
      <c r="X406">
        <f t="shared" si="26"/>
        <v>0.16712736327590041</v>
      </c>
      <c r="Y406">
        <f t="shared" si="27"/>
        <v>0.21048119472611654</v>
      </c>
    </row>
    <row r="407" spans="1:25">
      <c r="A407" s="47">
        <v>33.58</v>
      </c>
      <c r="B407" s="47">
        <v>4.34</v>
      </c>
      <c r="C407" s="47">
        <v>4.34</v>
      </c>
      <c r="D407" s="47">
        <v>5.05</v>
      </c>
      <c r="E407" s="47">
        <v>5.44</v>
      </c>
      <c r="F407" s="47">
        <v>4.6500000000000004</v>
      </c>
      <c r="G407" s="47">
        <v>3.9</v>
      </c>
      <c r="H407" s="47">
        <v>5.25</v>
      </c>
      <c r="I407" s="47">
        <v>4.59</v>
      </c>
      <c r="J407" s="47">
        <v>3.86</v>
      </c>
      <c r="K407" s="47">
        <v>4.74</v>
      </c>
      <c r="L407" s="47">
        <v>4.53</v>
      </c>
      <c r="M407" s="47">
        <v>5.0199999999999996</v>
      </c>
      <c r="N407" s="47">
        <v>5.33</v>
      </c>
      <c r="O407" s="47">
        <v>4.9400000000000004</v>
      </c>
      <c r="P407" s="47">
        <v>5.09</v>
      </c>
      <c r="Q407" s="47">
        <v>3.69</v>
      </c>
      <c r="R407" s="47">
        <v>6.36</v>
      </c>
      <c r="S407" s="47">
        <v>4.72</v>
      </c>
      <c r="T407" s="47">
        <v>4.46</v>
      </c>
      <c r="U407" s="47">
        <v>5.13</v>
      </c>
      <c r="V407" s="13">
        <f t="shared" si="24"/>
        <v>4.6160000000000005</v>
      </c>
      <c r="W407">
        <f t="shared" si="25"/>
        <v>4.9270000000000005</v>
      </c>
      <c r="X407">
        <f t="shared" si="26"/>
        <v>0.16743290530172841</v>
      </c>
      <c r="Y407">
        <f t="shared" si="27"/>
        <v>0.21708190978419989</v>
      </c>
    </row>
    <row r="408" spans="1:25">
      <c r="A408" s="47">
        <v>33.67</v>
      </c>
      <c r="B408" s="47">
        <v>4.34</v>
      </c>
      <c r="C408" s="47">
        <v>4.34</v>
      </c>
      <c r="D408" s="47">
        <v>5.05</v>
      </c>
      <c r="E408" s="47">
        <v>5.45</v>
      </c>
      <c r="F408" s="47">
        <v>4.68</v>
      </c>
      <c r="G408" s="47">
        <v>3.9</v>
      </c>
      <c r="H408" s="47">
        <v>5.26</v>
      </c>
      <c r="I408" s="47">
        <v>4.59</v>
      </c>
      <c r="J408" s="47">
        <v>3.86</v>
      </c>
      <c r="K408" s="47">
        <v>4.9000000000000004</v>
      </c>
      <c r="L408" s="47">
        <v>4.53</v>
      </c>
      <c r="M408" s="47">
        <v>5.0199999999999996</v>
      </c>
      <c r="N408" s="47">
        <v>5.38</v>
      </c>
      <c r="O408" s="47">
        <v>4.9400000000000004</v>
      </c>
      <c r="P408" s="47">
        <v>5.09</v>
      </c>
      <c r="Q408" s="47">
        <v>3.69</v>
      </c>
      <c r="R408" s="47">
        <v>6.36</v>
      </c>
      <c r="S408" s="47">
        <v>4.72</v>
      </c>
      <c r="T408" s="47">
        <v>4.46</v>
      </c>
      <c r="U408" s="47">
        <v>5.13</v>
      </c>
      <c r="V408" s="13">
        <f t="shared" si="24"/>
        <v>4.6369999999999996</v>
      </c>
      <c r="W408">
        <f t="shared" si="25"/>
        <v>4.9320000000000004</v>
      </c>
      <c r="X408">
        <f t="shared" si="26"/>
        <v>0.17049633427144392</v>
      </c>
      <c r="Y408">
        <f t="shared" si="27"/>
        <v>0.21816813088380346</v>
      </c>
    </row>
    <row r="409" spans="1:25">
      <c r="A409" s="47">
        <v>33.75</v>
      </c>
      <c r="B409" s="47">
        <v>4.34</v>
      </c>
      <c r="C409" s="47">
        <v>4.34</v>
      </c>
      <c r="D409" s="47">
        <v>5.05</v>
      </c>
      <c r="E409" s="47">
        <v>5.53</v>
      </c>
      <c r="F409" s="47">
        <v>4.8499999999999996</v>
      </c>
      <c r="G409" s="47">
        <v>3.9</v>
      </c>
      <c r="H409" s="47">
        <v>5.26</v>
      </c>
      <c r="I409" s="47">
        <v>4.5999999999999996</v>
      </c>
      <c r="J409" s="47">
        <v>3.86</v>
      </c>
      <c r="K409" s="47">
        <v>4.92</v>
      </c>
      <c r="L409" s="47">
        <v>4.53</v>
      </c>
      <c r="M409" s="47">
        <v>5.0199999999999996</v>
      </c>
      <c r="N409" s="47">
        <v>5.56</v>
      </c>
      <c r="O409" s="47">
        <v>4.9400000000000004</v>
      </c>
      <c r="P409" s="47">
        <v>5.09</v>
      </c>
      <c r="Q409" s="47">
        <v>3.69</v>
      </c>
      <c r="R409" s="47">
        <v>6.36</v>
      </c>
      <c r="S409" s="47">
        <v>4.72</v>
      </c>
      <c r="T409" s="47">
        <v>4.46</v>
      </c>
      <c r="U409" s="47">
        <v>5.13</v>
      </c>
      <c r="V409" s="13">
        <f t="shared" si="24"/>
        <v>4.665</v>
      </c>
      <c r="W409">
        <f t="shared" si="25"/>
        <v>4.9500000000000011</v>
      </c>
      <c r="X409">
        <f t="shared" si="26"/>
        <v>0.17633459356827552</v>
      </c>
      <c r="Y409">
        <f t="shared" si="27"/>
        <v>0.22296487017764108</v>
      </c>
    </row>
    <row r="410" spans="1:25">
      <c r="A410" s="47">
        <v>33.83</v>
      </c>
      <c r="B410" s="47">
        <v>4.34</v>
      </c>
      <c r="C410" s="47">
        <v>4.34</v>
      </c>
      <c r="D410" s="47">
        <v>5.18</v>
      </c>
      <c r="E410" s="47">
        <v>5.53</v>
      </c>
      <c r="F410" s="47">
        <v>4.9400000000000004</v>
      </c>
      <c r="G410" s="47">
        <v>3.9</v>
      </c>
      <c r="H410" s="47">
        <v>5.26</v>
      </c>
      <c r="I410" s="47">
        <v>4.5999999999999996</v>
      </c>
      <c r="J410" s="47">
        <v>3.99</v>
      </c>
      <c r="K410" s="47">
        <v>4.92</v>
      </c>
      <c r="L410" s="47">
        <v>4.53</v>
      </c>
      <c r="M410" s="47">
        <v>5.0199999999999996</v>
      </c>
      <c r="N410" s="47">
        <v>5.73</v>
      </c>
      <c r="O410" s="47">
        <v>5.08</v>
      </c>
      <c r="P410" s="47">
        <v>5.09</v>
      </c>
      <c r="Q410" s="47">
        <v>3.69</v>
      </c>
      <c r="R410" s="47">
        <v>6.36</v>
      </c>
      <c r="S410" s="47">
        <v>4.72</v>
      </c>
      <c r="T410" s="47">
        <v>4.46</v>
      </c>
      <c r="U410" s="47">
        <v>5.29</v>
      </c>
      <c r="V410" s="13">
        <f t="shared" si="24"/>
        <v>4.7000000000000011</v>
      </c>
      <c r="W410">
        <f t="shared" si="25"/>
        <v>4.9969999999999999</v>
      </c>
      <c r="X410">
        <f t="shared" si="26"/>
        <v>0.17487138130637483</v>
      </c>
      <c r="Y410">
        <f t="shared" si="27"/>
        <v>0.23066112710111308</v>
      </c>
    </row>
    <row r="411" spans="1:25">
      <c r="A411" s="47">
        <v>33.92</v>
      </c>
      <c r="B411" s="47">
        <v>4.34</v>
      </c>
      <c r="C411" s="47">
        <v>4.34</v>
      </c>
      <c r="D411" s="47">
        <v>5.18</v>
      </c>
      <c r="E411" s="47">
        <v>5.66</v>
      </c>
      <c r="F411" s="47">
        <v>4.9400000000000004</v>
      </c>
      <c r="G411" s="47">
        <v>3.9</v>
      </c>
      <c r="H411" s="47">
        <v>5.26</v>
      </c>
      <c r="I411" s="47">
        <v>4.63</v>
      </c>
      <c r="J411" s="47">
        <v>4.07</v>
      </c>
      <c r="K411" s="47">
        <v>5.0599999999999996</v>
      </c>
      <c r="L411" s="47">
        <v>4.53</v>
      </c>
      <c r="M411" s="47">
        <v>5.0199999999999996</v>
      </c>
      <c r="N411" s="47">
        <v>5.73</v>
      </c>
      <c r="O411" s="47">
        <v>5.13</v>
      </c>
      <c r="P411" s="47">
        <v>5.09</v>
      </c>
      <c r="Q411" s="47">
        <v>3.69</v>
      </c>
      <c r="R411" s="47">
        <v>6.36</v>
      </c>
      <c r="S411" s="47">
        <v>4.72</v>
      </c>
      <c r="T411" s="47">
        <v>4.5199999999999996</v>
      </c>
      <c r="U411" s="47">
        <v>5.34</v>
      </c>
      <c r="V411" s="13">
        <f t="shared" si="24"/>
        <v>4.7380000000000004</v>
      </c>
      <c r="W411">
        <f t="shared" si="25"/>
        <v>5.0130000000000008</v>
      </c>
      <c r="X411">
        <f t="shared" si="26"/>
        <v>0.18071954945593233</v>
      </c>
      <c r="Y411">
        <f t="shared" si="27"/>
        <v>0.23015960645700492</v>
      </c>
    </row>
    <row r="412" spans="1:25">
      <c r="A412" s="47">
        <v>34</v>
      </c>
      <c r="B412" s="47">
        <v>4.34</v>
      </c>
      <c r="C412" s="47">
        <v>4.34</v>
      </c>
      <c r="D412" s="47">
        <v>5.18</v>
      </c>
      <c r="E412" s="47">
        <v>5.66</v>
      </c>
      <c r="F412" s="47">
        <v>4.9400000000000004</v>
      </c>
      <c r="G412" s="47">
        <v>3.9</v>
      </c>
      <c r="H412" s="47">
        <v>5.26</v>
      </c>
      <c r="I412" s="47">
        <v>4.83</v>
      </c>
      <c r="J412" s="47">
        <v>4.08</v>
      </c>
      <c r="K412" s="47">
        <v>5.07</v>
      </c>
      <c r="L412" s="47">
        <v>4.58</v>
      </c>
      <c r="M412" s="47">
        <v>5.0199999999999996</v>
      </c>
      <c r="N412" s="47">
        <v>5.73</v>
      </c>
      <c r="O412" s="47">
        <v>5.13</v>
      </c>
      <c r="P412" s="47">
        <v>5.18</v>
      </c>
      <c r="Q412" s="47">
        <v>3.69</v>
      </c>
      <c r="R412" s="47">
        <v>6.36</v>
      </c>
      <c r="S412" s="47">
        <v>4.72</v>
      </c>
      <c r="T412" s="47">
        <v>4.6100000000000003</v>
      </c>
      <c r="U412" s="47">
        <v>5.34</v>
      </c>
      <c r="V412" s="13">
        <f t="shared" si="24"/>
        <v>4.76</v>
      </c>
      <c r="W412">
        <f t="shared" si="25"/>
        <v>5.0359999999999996</v>
      </c>
      <c r="X412">
        <f t="shared" si="26"/>
        <v>0.18026523668072134</v>
      </c>
      <c r="Y412">
        <f t="shared" si="27"/>
        <v>0.22749456647968103</v>
      </c>
    </row>
    <row r="413" spans="1:25">
      <c r="A413" s="47">
        <v>34.08</v>
      </c>
      <c r="B413" s="47">
        <v>4.34</v>
      </c>
      <c r="C413" s="47">
        <v>4.34</v>
      </c>
      <c r="D413" s="47">
        <v>5.18</v>
      </c>
      <c r="E413" s="47">
        <v>5.66</v>
      </c>
      <c r="F413" s="47">
        <v>4.9400000000000004</v>
      </c>
      <c r="G413" s="47">
        <v>3.93</v>
      </c>
      <c r="H413" s="47">
        <v>5.26</v>
      </c>
      <c r="I413" s="47">
        <v>4.92</v>
      </c>
      <c r="J413" s="47">
        <v>4.08</v>
      </c>
      <c r="K413" s="47">
        <v>5.07</v>
      </c>
      <c r="L413" s="47">
        <v>4.71</v>
      </c>
      <c r="M413" s="47">
        <v>5.0199999999999996</v>
      </c>
      <c r="N413" s="47">
        <v>5.73</v>
      </c>
      <c r="O413" s="47">
        <v>5.13</v>
      </c>
      <c r="P413" s="47">
        <v>5.18</v>
      </c>
      <c r="Q413" s="47">
        <v>3.69</v>
      </c>
      <c r="R413" s="47">
        <v>6.36</v>
      </c>
      <c r="S413" s="47">
        <v>4.78</v>
      </c>
      <c r="T413" s="47">
        <v>4.6100000000000003</v>
      </c>
      <c r="U413" s="47">
        <v>5.34</v>
      </c>
      <c r="V413" s="13">
        <f t="shared" si="24"/>
        <v>4.7720000000000002</v>
      </c>
      <c r="W413">
        <f t="shared" si="25"/>
        <v>5.0549999999999997</v>
      </c>
      <c r="X413">
        <f t="shared" si="26"/>
        <v>0.17929367591251644</v>
      </c>
      <c r="Y413">
        <f t="shared" si="27"/>
        <v>0.22405976385281234</v>
      </c>
    </row>
    <row r="414" spans="1:25">
      <c r="A414" s="47">
        <v>34.17</v>
      </c>
      <c r="B414" s="47">
        <v>4.3499999999999996</v>
      </c>
      <c r="C414" s="47">
        <v>4.34</v>
      </c>
      <c r="D414" s="47">
        <v>5.18</v>
      </c>
      <c r="E414" s="47">
        <v>5.66</v>
      </c>
      <c r="F414" s="47">
        <v>4.9400000000000004</v>
      </c>
      <c r="G414" s="47">
        <v>4.01</v>
      </c>
      <c r="H414" s="47">
        <v>5.26</v>
      </c>
      <c r="I414" s="47">
        <v>4.92</v>
      </c>
      <c r="J414" s="47">
        <v>4.08</v>
      </c>
      <c r="K414" s="47">
        <v>5.07</v>
      </c>
      <c r="L414" s="47">
        <v>4.7300000000000004</v>
      </c>
      <c r="M414" s="47">
        <v>5.04</v>
      </c>
      <c r="N414" s="47">
        <v>5.73</v>
      </c>
      <c r="O414" s="47">
        <v>5.13</v>
      </c>
      <c r="P414" s="47">
        <v>5.18</v>
      </c>
      <c r="Q414" s="47">
        <v>3.74</v>
      </c>
      <c r="R414" s="47">
        <v>6.45</v>
      </c>
      <c r="S414" s="47">
        <v>4.88</v>
      </c>
      <c r="T414" s="47">
        <v>4.6100000000000003</v>
      </c>
      <c r="U414" s="47">
        <v>5.34</v>
      </c>
      <c r="V414" s="13">
        <f t="shared" si="24"/>
        <v>4.7810000000000006</v>
      </c>
      <c r="W414">
        <f t="shared" si="25"/>
        <v>5.0830000000000002</v>
      </c>
      <c r="X414">
        <f t="shared" si="26"/>
        <v>0.17497587135246773</v>
      </c>
      <c r="Y414">
        <f t="shared" si="27"/>
        <v>0.22509282036035438</v>
      </c>
    </row>
    <row r="415" spans="1:25">
      <c r="A415" s="47">
        <v>34.25</v>
      </c>
      <c r="B415" s="47">
        <v>4.38</v>
      </c>
      <c r="C415" s="47">
        <v>4.34</v>
      </c>
      <c r="D415" s="47">
        <v>5.18</v>
      </c>
      <c r="E415" s="47">
        <v>5.66</v>
      </c>
      <c r="F415" s="47">
        <v>4.9400000000000004</v>
      </c>
      <c r="G415" s="47">
        <v>4.01</v>
      </c>
      <c r="H415" s="47">
        <v>5.26</v>
      </c>
      <c r="I415" s="47">
        <v>4.92</v>
      </c>
      <c r="J415" s="47">
        <v>4.08</v>
      </c>
      <c r="K415" s="47">
        <v>5.07</v>
      </c>
      <c r="L415" s="47">
        <v>4.7300000000000004</v>
      </c>
      <c r="M415" s="47">
        <v>5.04</v>
      </c>
      <c r="N415" s="47">
        <v>5.78</v>
      </c>
      <c r="O415" s="47">
        <v>5.14</v>
      </c>
      <c r="P415" s="47">
        <v>5.18</v>
      </c>
      <c r="Q415" s="47">
        <v>3.74</v>
      </c>
      <c r="R415" s="47">
        <v>6.51</v>
      </c>
      <c r="S415" s="47">
        <v>4.88</v>
      </c>
      <c r="T415" s="47">
        <v>4.63</v>
      </c>
      <c r="U415" s="47">
        <v>5.34</v>
      </c>
      <c r="V415" s="13">
        <f t="shared" si="24"/>
        <v>4.7839999999999998</v>
      </c>
      <c r="W415">
        <f t="shared" si="25"/>
        <v>5.0969999999999995</v>
      </c>
      <c r="X415">
        <f t="shared" si="26"/>
        <v>0.17417870771774052</v>
      </c>
      <c r="Y415">
        <f t="shared" si="27"/>
        <v>0.23034780465876234</v>
      </c>
    </row>
    <row r="416" spans="1:25">
      <c r="A416" s="47">
        <v>34.33</v>
      </c>
      <c r="B416" s="47">
        <v>4.3899999999999997</v>
      </c>
      <c r="C416" s="47">
        <v>4.34</v>
      </c>
      <c r="D416" s="47">
        <v>5.18</v>
      </c>
      <c r="E416" s="47">
        <v>5.66</v>
      </c>
      <c r="F416" s="47">
        <v>4.99</v>
      </c>
      <c r="G416" s="47">
        <v>4.01</v>
      </c>
      <c r="H416" s="47">
        <v>5.26</v>
      </c>
      <c r="I416" s="47">
        <v>4.92</v>
      </c>
      <c r="J416" s="47">
        <v>4.08</v>
      </c>
      <c r="K416" s="47">
        <v>5.07</v>
      </c>
      <c r="L416" s="47">
        <v>4.74</v>
      </c>
      <c r="M416" s="47">
        <v>5.04</v>
      </c>
      <c r="N416" s="47">
        <v>5.97</v>
      </c>
      <c r="O416" s="47">
        <v>5.14</v>
      </c>
      <c r="P416" s="47">
        <v>5.18</v>
      </c>
      <c r="Q416" s="47">
        <v>3.81</v>
      </c>
      <c r="R416" s="47">
        <v>6.51</v>
      </c>
      <c r="S416" s="47">
        <v>4.88</v>
      </c>
      <c r="T416" s="47">
        <v>4.63</v>
      </c>
      <c r="U416" s="47">
        <v>5.34</v>
      </c>
      <c r="V416" s="13">
        <f t="shared" si="24"/>
        <v>4.79</v>
      </c>
      <c r="W416">
        <f t="shared" si="25"/>
        <v>5.1240000000000006</v>
      </c>
      <c r="X416">
        <f t="shared" si="26"/>
        <v>0.17448973226716474</v>
      </c>
      <c r="Y416">
        <f t="shared" si="27"/>
        <v>0.23265233957798473</v>
      </c>
    </row>
    <row r="417" spans="1:25">
      <c r="A417" s="47">
        <v>34.42</v>
      </c>
      <c r="B417" s="47">
        <v>4.3899999999999997</v>
      </c>
      <c r="C417" s="47">
        <v>4.34</v>
      </c>
      <c r="D417" s="47">
        <v>5.18</v>
      </c>
      <c r="E417" s="47">
        <v>5.82</v>
      </c>
      <c r="F417" s="47">
        <v>5.14</v>
      </c>
      <c r="G417" s="47">
        <v>4.0199999999999996</v>
      </c>
      <c r="H417" s="47">
        <v>5.26</v>
      </c>
      <c r="I417" s="47">
        <v>4.92</v>
      </c>
      <c r="J417" s="47">
        <v>4.08</v>
      </c>
      <c r="K417" s="47">
        <v>5.07</v>
      </c>
      <c r="L417" s="47">
        <v>4.74</v>
      </c>
      <c r="M417" s="47">
        <v>5.04</v>
      </c>
      <c r="N417" s="47">
        <v>5.97</v>
      </c>
      <c r="O417" s="47">
        <v>5.26</v>
      </c>
      <c r="P417" s="47">
        <v>5.19</v>
      </c>
      <c r="Q417" s="47">
        <v>3.88</v>
      </c>
      <c r="R417" s="47">
        <v>6.51</v>
      </c>
      <c r="S417" s="47">
        <v>4.99</v>
      </c>
      <c r="T417" s="47">
        <v>4.63</v>
      </c>
      <c r="U417" s="47">
        <v>5.34</v>
      </c>
      <c r="V417" s="13">
        <f t="shared" si="24"/>
        <v>4.8220000000000001</v>
      </c>
      <c r="W417">
        <f t="shared" si="25"/>
        <v>5.1549999999999994</v>
      </c>
      <c r="X417">
        <f t="shared" si="26"/>
        <v>0.18562088005154742</v>
      </c>
      <c r="Y417">
        <f t="shared" si="27"/>
        <v>0.22756317804073739</v>
      </c>
    </row>
    <row r="418" spans="1:25">
      <c r="A418" s="47">
        <v>34.5</v>
      </c>
      <c r="B418" s="47">
        <v>4.3899999999999997</v>
      </c>
      <c r="C418" s="47">
        <v>4.34</v>
      </c>
      <c r="D418" s="47">
        <v>5.18</v>
      </c>
      <c r="E418" s="47">
        <v>5.83</v>
      </c>
      <c r="F418" s="47">
        <v>5.15</v>
      </c>
      <c r="G418" s="47">
        <v>4.0199999999999996</v>
      </c>
      <c r="H418" s="47">
        <v>5.26</v>
      </c>
      <c r="I418" s="47">
        <v>4.92</v>
      </c>
      <c r="J418" s="47">
        <v>4.08</v>
      </c>
      <c r="K418" s="47">
        <v>5.07</v>
      </c>
      <c r="L418" s="47">
        <v>4.74</v>
      </c>
      <c r="M418" s="47">
        <v>5.04</v>
      </c>
      <c r="N418" s="47">
        <v>5.97</v>
      </c>
      <c r="O418" s="47">
        <v>5.28</v>
      </c>
      <c r="P418" s="47">
        <v>5.19</v>
      </c>
      <c r="Q418" s="47">
        <v>3.88</v>
      </c>
      <c r="R418" s="47">
        <v>6.51</v>
      </c>
      <c r="S418" s="47">
        <v>4.99</v>
      </c>
      <c r="T418" s="47">
        <v>4.63</v>
      </c>
      <c r="U418" s="47">
        <v>5.34</v>
      </c>
      <c r="V418" s="13">
        <f t="shared" si="24"/>
        <v>4.8239999999999998</v>
      </c>
      <c r="W418">
        <f t="shared" si="25"/>
        <v>5.1570000000000009</v>
      </c>
      <c r="X418">
        <f t="shared" si="26"/>
        <v>0.18641173067522629</v>
      </c>
      <c r="Y418">
        <f t="shared" si="27"/>
        <v>0.22767447521991879</v>
      </c>
    </row>
    <row r="419" spans="1:25">
      <c r="A419" s="47">
        <v>34.58</v>
      </c>
      <c r="B419" s="47">
        <v>4.3899999999999997</v>
      </c>
      <c r="C419" s="47">
        <v>4.3499999999999996</v>
      </c>
      <c r="D419" s="47">
        <v>5.18</v>
      </c>
      <c r="E419" s="47">
        <v>5.83</v>
      </c>
      <c r="F419" s="47">
        <v>5.15</v>
      </c>
      <c r="G419" s="47">
        <v>4.0199999999999996</v>
      </c>
      <c r="H419" s="47">
        <v>5.26</v>
      </c>
      <c r="I419" s="47">
        <v>4.92</v>
      </c>
      <c r="J419" s="47">
        <v>4.08</v>
      </c>
      <c r="K419" s="47">
        <v>5.07</v>
      </c>
      <c r="L419" s="47">
        <v>4.74</v>
      </c>
      <c r="M419" s="47">
        <v>5.04</v>
      </c>
      <c r="N419" s="47">
        <v>5.97</v>
      </c>
      <c r="O419" s="47">
        <v>5.28</v>
      </c>
      <c r="P419" s="47">
        <v>5.19</v>
      </c>
      <c r="Q419" s="47">
        <v>3.88</v>
      </c>
      <c r="R419" s="47">
        <v>6.51</v>
      </c>
      <c r="S419" s="47">
        <v>4.99</v>
      </c>
      <c r="T419" s="47">
        <v>4.63</v>
      </c>
      <c r="U419" s="47">
        <v>5.34</v>
      </c>
      <c r="V419" s="13">
        <f t="shared" si="24"/>
        <v>4.8250000000000002</v>
      </c>
      <c r="W419">
        <f t="shared" si="25"/>
        <v>5.1570000000000009</v>
      </c>
      <c r="X419">
        <f t="shared" si="26"/>
        <v>0.18612570423715746</v>
      </c>
      <c r="Y419">
        <f t="shared" si="27"/>
        <v>0.22767447521991879</v>
      </c>
    </row>
    <row r="420" spans="1:25">
      <c r="A420" s="47">
        <v>34.67</v>
      </c>
      <c r="B420" s="47">
        <v>4.5</v>
      </c>
      <c r="C420" s="47">
        <v>4.3499999999999996</v>
      </c>
      <c r="D420" s="47">
        <v>5.18</v>
      </c>
      <c r="E420" s="47">
        <v>5.83</v>
      </c>
      <c r="F420" s="47">
        <v>5.15</v>
      </c>
      <c r="G420" s="47">
        <v>4.0199999999999996</v>
      </c>
      <c r="H420" s="47">
        <v>5.26</v>
      </c>
      <c r="I420" s="47">
        <v>4.92</v>
      </c>
      <c r="J420" s="47">
        <v>4.09</v>
      </c>
      <c r="K420" s="47">
        <v>5.07</v>
      </c>
      <c r="L420" s="47">
        <v>4.8899999999999997</v>
      </c>
      <c r="M420" s="47">
        <v>5.0599999999999996</v>
      </c>
      <c r="N420" s="47">
        <v>5.97</v>
      </c>
      <c r="O420" s="47">
        <v>5.29</v>
      </c>
      <c r="P420" s="47">
        <v>5.19</v>
      </c>
      <c r="Q420" s="47">
        <v>3.88</v>
      </c>
      <c r="R420" s="47">
        <v>6.68</v>
      </c>
      <c r="S420" s="47">
        <v>4.99</v>
      </c>
      <c r="T420" s="47">
        <v>4.63</v>
      </c>
      <c r="U420" s="47">
        <v>5.48</v>
      </c>
      <c r="V420" s="13">
        <f t="shared" si="24"/>
        <v>4.8369999999999997</v>
      </c>
      <c r="W420">
        <f t="shared" si="25"/>
        <v>5.2060000000000004</v>
      </c>
      <c r="X420">
        <f t="shared" si="26"/>
        <v>0.18312139264554672</v>
      </c>
      <c r="Y420">
        <f t="shared" si="27"/>
        <v>0.23796918568027478</v>
      </c>
    </row>
    <row r="421" spans="1:25">
      <c r="A421" s="47">
        <v>34.75</v>
      </c>
      <c r="B421" s="47">
        <v>4.5999999999999996</v>
      </c>
      <c r="C421" s="47">
        <v>4.3499999999999996</v>
      </c>
      <c r="D421" s="47">
        <v>5.18</v>
      </c>
      <c r="E421" s="47">
        <v>5.83</v>
      </c>
      <c r="F421" s="47">
        <v>5.15</v>
      </c>
      <c r="G421" s="47">
        <v>4.0199999999999996</v>
      </c>
      <c r="H421" s="47">
        <v>5.26</v>
      </c>
      <c r="I421" s="47">
        <v>5.04</v>
      </c>
      <c r="J421" s="47">
        <v>4.22</v>
      </c>
      <c r="K421" s="47">
        <v>5.07</v>
      </c>
      <c r="L421" s="47">
        <v>4.8899999999999997</v>
      </c>
      <c r="M421" s="47">
        <v>5.14</v>
      </c>
      <c r="N421" s="47">
        <v>5.97</v>
      </c>
      <c r="O421" s="47">
        <v>5.29</v>
      </c>
      <c r="P421" s="47">
        <v>5.19</v>
      </c>
      <c r="Q421" s="47">
        <v>3.88</v>
      </c>
      <c r="R421" s="47">
        <v>6.69</v>
      </c>
      <c r="S421" s="47">
        <v>4.99</v>
      </c>
      <c r="T421" s="47">
        <v>4.63</v>
      </c>
      <c r="U421" s="47">
        <v>5.53</v>
      </c>
      <c r="V421" s="13">
        <f t="shared" si="24"/>
        <v>4.8719999999999999</v>
      </c>
      <c r="W421">
        <f t="shared" si="25"/>
        <v>5.2200000000000006</v>
      </c>
      <c r="X421">
        <f t="shared" si="26"/>
        <v>0.17655216415175165</v>
      </c>
      <c r="Y421">
        <f t="shared" si="27"/>
        <v>0.23891421054428602</v>
      </c>
    </row>
    <row r="422" spans="1:25">
      <c r="A422" s="47">
        <v>34.83</v>
      </c>
      <c r="B422" s="47">
        <v>4.5999999999999996</v>
      </c>
      <c r="C422" s="47">
        <v>4.3600000000000003</v>
      </c>
      <c r="D422" s="47">
        <v>5.18</v>
      </c>
      <c r="E422" s="47">
        <v>5.83</v>
      </c>
      <c r="F422" s="47">
        <v>5.15</v>
      </c>
      <c r="G422" s="47">
        <v>4.0199999999999996</v>
      </c>
      <c r="H422" s="47">
        <v>5.26</v>
      </c>
      <c r="I422" s="47">
        <v>5.04</v>
      </c>
      <c r="J422" s="47">
        <v>4.2300000000000004</v>
      </c>
      <c r="K422" s="47">
        <v>5.21</v>
      </c>
      <c r="L422" s="47">
        <v>4.8899999999999997</v>
      </c>
      <c r="M422" s="47">
        <v>5.27</v>
      </c>
      <c r="N422" s="47">
        <v>5.97</v>
      </c>
      <c r="O422" s="47">
        <v>5.29</v>
      </c>
      <c r="P422" s="47">
        <v>5.36</v>
      </c>
      <c r="Q422" s="47">
        <v>3.88</v>
      </c>
      <c r="R422" s="47">
        <v>6.69</v>
      </c>
      <c r="S422" s="47">
        <v>4.99</v>
      </c>
      <c r="T422" s="47">
        <v>4.63</v>
      </c>
      <c r="U422" s="47">
        <v>5.53</v>
      </c>
      <c r="V422" s="13">
        <f t="shared" si="24"/>
        <v>4.8879999999999999</v>
      </c>
      <c r="W422">
        <f t="shared" si="25"/>
        <v>5.25</v>
      </c>
      <c r="X422">
        <f t="shared" si="26"/>
        <v>0.17809360834497381</v>
      </c>
      <c r="Y422">
        <f t="shared" si="27"/>
        <v>0.23904904192329396</v>
      </c>
    </row>
    <row r="423" spans="1:25">
      <c r="A423" s="47">
        <v>34.92</v>
      </c>
      <c r="B423" s="47">
        <v>4.5999999999999996</v>
      </c>
      <c r="C423" s="47">
        <v>4.57</v>
      </c>
      <c r="D423" s="47">
        <v>5.19</v>
      </c>
      <c r="E423" s="47">
        <v>5.94</v>
      </c>
      <c r="F423" s="47">
        <v>5.15</v>
      </c>
      <c r="G423" s="47">
        <v>4.0199999999999996</v>
      </c>
      <c r="H423" s="47">
        <v>5.27</v>
      </c>
      <c r="I423" s="47">
        <v>5.04</v>
      </c>
      <c r="J423" s="47">
        <v>4.2300000000000004</v>
      </c>
      <c r="K423" s="47">
        <v>5.3</v>
      </c>
      <c r="L423" s="47">
        <v>4.8899999999999997</v>
      </c>
      <c r="M423" s="47">
        <v>5.28</v>
      </c>
      <c r="N423" s="47">
        <v>5.97</v>
      </c>
      <c r="O423" s="47">
        <v>5.29</v>
      </c>
      <c r="P423" s="47">
        <v>5.48</v>
      </c>
      <c r="Q423" s="47">
        <v>3.88</v>
      </c>
      <c r="R423" s="47">
        <v>6.69</v>
      </c>
      <c r="S423" s="47">
        <v>4.99</v>
      </c>
      <c r="T423" s="47">
        <v>4.63</v>
      </c>
      <c r="U423" s="47">
        <v>5.53</v>
      </c>
      <c r="V423" s="13">
        <f t="shared" si="24"/>
        <v>4.931</v>
      </c>
      <c r="W423">
        <f t="shared" si="25"/>
        <v>5.2629999999999999</v>
      </c>
      <c r="X423">
        <f t="shared" si="26"/>
        <v>0.18126990312177349</v>
      </c>
      <c r="Y423">
        <f t="shared" si="27"/>
        <v>0.2399678219169305</v>
      </c>
    </row>
    <row r="424" spans="1:25">
      <c r="A424" s="47">
        <v>35</v>
      </c>
      <c r="B424" s="47">
        <v>4.5999999999999996</v>
      </c>
      <c r="C424" s="47">
        <v>4.57</v>
      </c>
      <c r="D424" s="47">
        <v>5.19</v>
      </c>
      <c r="E424" s="47">
        <v>5.94</v>
      </c>
      <c r="F424" s="47">
        <v>5.15</v>
      </c>
      <c r="G424" s="47">
        <v>4.0199999999999996</v>
      </c>
      <c r="H424" s="47">
        <v>5.27</v>
      </c>
      <c r="I424" s="47">
        <v>5.04</v>
      </c>
      <c r="J424" s="47">
        <v>4.2300000000000004</v>
      </c>
      <c r="K424" s="47">
        <v>5.3</v>
      </c>
      <c r="L424" s="47">
        <v>4.8899999999999997</v>
      </c>
      <c r="M424" s="47">
        <v>5.28</v>
      </c>
      <c r="N424" s="47">
        <v>5.97</v>
      </c>
      <c r="O424" s="47">
        <v>5.29</v>
      </c>
      <c r="P424" s="47">
        <v>5.48</v>
      </c>
      <c r="Q424" s="47">
        <v>3.88</v>
      </c>
      <c r="R424" s="47">
        <v>6.69</v>
      </c>
      <c r="S424" s="47">
        <v>4.99</v>
      </c>
      <c r="T424" s="47">
        <v>4.63</v>
      </c>
      <c r="U424" s="47">
        <v>5.54</v>
      </c>
      <c r="V424" s="13">
        <f t="shared" si="24"/>
        <v>4.931</v>
      </c>
      <c r="W424">
        <f t="shared" si="25"/>
        <v>5.2640000000000002</v>
      </c>
      <c r="X424">
        <f t="shared" si="26"/>
        <v>0.18126990312177349</v>
      </c>
      <c r="Y424">
        <f t="shared" si="27"/>
        <v>0.24009350030538004</v>
      </c>
    </row>
    <row r="425" spans="1:25">
      <c r="A425" s="47">
        <v>35.08</v>
      </c>
      <c r="B425" s="47">
        <v>4.5999999999999996</v>
      </c>
      <c r="C425" s="47">
        <v>4.57</v>
      </c>
      <c r="D425" s="47">
        <v>5.19</v>
      </c>
      <c r="E425" s="47">
        <v>5.94</v>
      </c>
      <c r="F425" s="47">
        <v>5.15</v>
      </c>
      <c r="G425" s="47">
        <v>4.0199999999999996</v>
      </c>
      <c r="H425" s="47">
        <v>5.27</v>
      </c>
      <c r="I425" s="47">
        <v>5.04</v>
      </c>
      <c r="J425" s="47">
        <v>4.2300000000000004</v>
      </c>
      <c r="K425" s="47">
        <v>5.3</v>
      </c>
      <c r="L425" s="47">
        <v>4.8899999999999997</v>
      </c>
      <c r="M425" s="47">
        <v>5.28</v>
      </c>
      <c r="N425" s="47">
        <v>6.19</v>
      </c>
      <c r="O425" s="47">
        <v>5.29</v>
      </c>
      <c r="P425" s="47">
        <v>5.48</v>
      </c>
      <c r="Q425" s="47">
        <v>3.88</v>
      </c>
      <c r="R425" s="47">
        <v>6.69</v>
      </c>
      <c r="S425" s="47">
        <v>4.99</v>
      </c>
      <c r="T425" s="47">
        <v>4.63</v>
      </c>
      <c r="U425" s="47">
        <v>5.69</v>
      </c>
      <c r="V425" s="13">
        <f t="shared" si="24"/>
        <v>4.931</v>
      </c>
      <c r="W425">
        <f t="shared" si="25"/>
        <v>5.3010000000000002</v>
      </c>
      <c r="X425">
        <f t="shared" si="26"/>
        <v>0.18126990312177349</v>
      </c>
      <c r="Y425">
        <f t="shared" si="27"/>
        <v>0.25030403734480933</v>
      </c>
    </row>
    <row r="426" spans="1:25">
      <c r="A426" s="47">
        <v>35.17</v>
      </c>
      <c r="B426" s="47">
        <v>4.5999999999999996</v>
      </c>
      <c r="C426" s="47">
        <v>4.57</v>
      </c>
      <c r="D426" s="47">
        <v>5.19</v>
      </c>
      <c r="E426" s="47">
        <v>5.94</v>
      </c>
      <c r="F426" s="47">
        <v>5.15</v>
      </c>
      <c r="G426" s="47">
        <v>4.0199999999999996</v>
      </c>
      <c r="H426" s="47">
        <v>5.27</v>
      </c>
      <c r="I426" s="47">
        <v>5.04</v>
      </c>
      <c r="J426" s="47">
        <v>4.2300000000000004</v>
      </c>
      <c r="K426" s="47">
        <v>5.3</v>
      </c>
      <c r="L426" s="47">
        <v>4.8899999999999997</v>
      </c>
      <c r="M426" s="47">
        <v>5.28</v>
      </c>
      <c r="N426" s="47">
        <v>6.19</v>
      </c>
      <c r="O426" s="47">
        <v>5.29</v>
      </c>
      <c r="P426" s="47">
        <v>5.49</v>
      </c>
      <c r="Q426" s="47">
        <v>3.88</v>
      </c>
      <c r="R426" s="47">
        <v>6.69</v>
      </c>
      <c r="S426" s="47">
        <v>4.99</v>
      </c>
      <c r="T426" s="47">
        <v>4.63</v>
      </c>
      <c r="U426" s="47">
        <v>5.69</v>
      </c>
      <c r="V426" s="13">
        <f t="shared" si="24"/>
        <v>4.931</v>
      </c>
      <c r="W426">
        <f t="shared" si="25"/>
        <v>5.3020000000000005</v>
      </c>
      <c r="X426">
        <f t="shared" si="26"/>
        <v>0.18126990312177349</v>
      </c>
      <c r="Y426">
        <f t="shared" si="27"/>
        <v>0.25038548058721022</v>
      </c>
    </row>
    <row r="427" spans="1:25">
      <c r="A427" s="47">
        <v>35.25</v>
      </c>
      <c r="B427" s="47">
        <v>4.5999999999999996</v>
      </c>
      <c r="C427" s="47">
        <v>4.57</v>
      </c>
      <c r="D427" s="47">
        <v>5.19</v>
      </c>
      <c r="E427" s="47">
        <v>5.94</v>
      </c>
      <c r="F427" s="47">
        <v>5.26</v>
      </c>
      <c r="G427" s="47">
        <v>4.0199999999999996</v>
      </c>
      <c r="H427" s="47">
        <v>5.27</v>
      </c>
      <c r="I427" s="47">
        <v>5.04</v>
      </c>
      <c r="J427" s="47">
        <v>4.2300000000000004</v>
      </c>
      <c r="K427" s="47">
        <v>5.38</v>
      </c>
      <c r="L427" s="47">
        <v>4.8899999999999997</v>
      </c>
      <c r="M427" s="47">
        <v>5.28</v>
      </c>
      <c r="N427" s="47">
        <v>6.19</v>
      </c>
      <c r="O427" s="47">
        <v>5.29</v>
      </c>
      <c r="P427" s="47">
        <v>5.49</v>
      </c>
      <c r="Q427" s="47">
        <v>3.88</v>
      </c>
      <c r="R427" s="47">
        <v>6.83</v>
      </c>
      <c r="S427" s="47">
        <v>4.99</v>
      </c>
      <c r="T427" s="47">
        <v>4.63</v>
      </c>
      <c r="U427" s="47">
        <v>5.69</v>
      </c>
      <c r="V427" s="13">
        <f t="shared" si="24"/>
        <v>4.9500000000000011</v>
      </c>
      <c r="W427">
        <f t="shared" si="25"/>
        <v>5.3160000000000007</v>
      </c>
      <c r="X427">
        <f t="shared" si="26"/>
        <v>0.18497447271327608</v>
      </c>
      <c r="Y427">
        <f t="shared" si="27"/>
        <v>0.25924334342680982</v>
      </c>
    </row>
    <row r="428" spans="1:25">
      <c r="A428" s="47">
        <v>35.33</v>
      </c>
      <c r="B428" s="47">
        <v>4.63</v>
      </c>
      <c r="C428" s="47">
        <v>4.57</v>
      </c>
      <c r="D428" s="47">
        <v>5.19</v>
      </c>
      <c r="E428" s="47">
        <v>5.96</v>
      </c>
      <c r="F428" s="47">
        <v>5.48</v>
      </c>
      <c r="G428" s="47">
        <v>4.0199999999999996</v>
      </c>
      <c r="H428" s="47">
        <v>5.27</v>
      </c>
      <c r="I428" s="47">
        <v>5.04</v>
      </c>
      <c r="J428" s="47">
        <v>4.2300000000000004</v>
      </c>
      <c r="K428" s="47">
        <v>5.39</v>
      </c>
      <c r="L428" s="47">
        <v>4.8899999999999997</v>
      </c>
      <c r="M428" s="47">
        <v>5.28</v>
      </c>
      <c r="N428" s="47">
        <v>6.19</v>
      </c>
      <c r="O428" s="47">
        <v>5.42</v>
      </c>
      <c r="P428" s="47">
        <v>5.65</v>
      </c>
      <c r="Q428" s="47">
        <v>3.88</v>
      </c>
      <c r="R428" s="47">
        <v>6.83</v>
      </c>
      <c r="S428" s="47">
        <v>5.01</v>
      </c>
      <c r="T428" s="47">
        <v>4.63</v>
      </c>
      <c r="U428" s="47">
        <v>5.69</v>
      </c>
      <c r="V428" s="13">
        <f t="shared" si="24"/>
        <v>4.9779999999999998</v>
      </c>
      <c r="W428">
        <f t="shared" si="25"/>
        <v>5.3469999999999995</v>
      </c>
      <c r="X428">
        <f t="shared" si="26"/>
        <v>0.19104856857761424</v>
      </c>
      <c r="Y428">
        <f t="shared" si="27"/>
        <v>0.2607214349965627</v>
      </c>
    </row>
    <row r="429" spans="1:25">
      <c r="A429" s="47">
        <v>35.42</v>
      </c>
      <c r="B429" s="47">
        <v>4.63</v>
      </c>
      <c r="C429" s="47">
        <v>4.5999999999999996</v>
      </c>
      <c r="D429" s="47">
        <v>5.25</v>
      </c>
      <c r="E429" s="47">
        <v>5.96</v>
      </c>
      <c r="F429" s="47">
        <v>5.49</v>
      </c>
      <c r="G429" s="47">
        <v>4.0199999999999996</v>
      </c>
      <c r="H429" s="47">
        <v>5.27</v>
      </c>
      <c r="I429" s="47">
        <v>5.04</v>
      </c>
      <c r="J429" s="47">
        <v>4.2300000000000004</v>
      </c>
      <c r="K429" s="47">
        <v>5.39</v>
      </c>
      <c r="L429" s="47">
        <v>4.91</v>
      </c>
      <c r="M429" s="47">
        <v>5.28</v>
      </c>
      <c r="N429" s="47">
        <v>6.19</v>
      </c>
      <c r="O429" s="47">
        <v>5.42</v>
      </c>
      <c r="P429" s="47">
        <v>5.65</v>
      </c>
      <c r="Q429" s="47">
        <v>3.88</v>
      </c>
      <c r="R429" s="47">
        <v>6.83</v>
      </c>
      <c r="S429" s="47">
        <v>5.16</v>
      </c>
      <c r="T429" s="47">
        <v>4.63</v>
      </c>
      <c r="U429" s="47">
        <v>5.69</v>
      </c>
      <c r="V429" s="13">
        <f t="shared" si="24"/>
        <v>4.9879999999999995</v>
      </c>
      <c r="W429">
        <f t="shared" si="25"/>
        <v>5.3640000000000008</v>
      </c>
      <c r="X429">
        <f t="shared" si="26"/>
        <v>0.19147265543094638</v>
      </c>
      <c r="Y429">
        <f t="shared" si="27"/>
        <v>0.25859535099369874</v>
      </c>
    </row>
    <row r="430" spans="1:25">
      <c r="A430" s="47">
        <v>35.5</v>
      </c>
      <c r="B430" s="47">
        <v>4.6500000000000004</v>
      </c>
      <c r="C430" s="47">
        <v>4.72</v>
      </c>
      <c r="D430" s="47">
        <v>5.41</v>
      </c>
      <c r="E430" s="47">
        <v>5.96</v>
      </c>
      <c r="F430" s="47">
        <v>5.49</v>
      </c>
      <c r="G430" s="47">
        <v>4.0199999999999996</v>
      </c>
      <c r="H430" s="47">
        <v>5.28</v>
      </c>
      <c r="I430" s="47">
        <v>5.04</v>
      </c>
      <c r="J430" s="47">
        <v>4.25</v>
      </c>
      <c r="K430" s="47">
        <v>5.39</v>
      </c>
      <c r="L430" s="47">
        <v>5.05</v>
      </c>
      <c r="M430" s="47">
        <v>5.28</v>
      </c>
      <c r="N430" s="47">
        <v>6.19</v>
      </c>
      <c r="O430" s="47">
        <v>5.43</v>
      </c>
      <c r="P430" s="47">
        <v>5.65</v>
      </c>
      <c r="Q430" s="47">
        <v>3.88</v>
      </c>
      <c r="R430" s="47">
        <v>6.83</v>
      </c>
      <c r="S430" s="47">
        <v>5.16</v>
      </c>
      <c r="T430" s="47">
        <v>4.63</v>
      </c>
      <c r="U430" s="47">
        <v>5.69</v>
      </c>
      <c r="V430" s="13">
        <f t="shared" si="24"/>
        <v>5.0209999999999999</v>
      </c>
      <c r="W430">
        <f t="shared" si="25"/>
        <v>5.3789999999999996</v>
      </c>
      <c r="X430">
        <f t="shared" si="26"/>
        <v>0.19094181778169306</v>
      </c>
      <c r="Y430">
        <f t="shared" si="27"/>
        <v>0.25625269646277676</v>
      </c>
    </row>
    <row r="431" spans="1:25">
      <c r="A431" s="47">
        <v>35.58</v>
      </c>
      <c r="B431" s="47">
        <v>4.7699999999999996</v>
      </c>
      <c r="C431" s="47">
        <v>4.82</v>
      </c>
      <c r="D431" s="47">
        <v>5.41</v>
      </c>
      <c r="E431" s="47">
        <v>5.96</v>
      </c>
      <c r="F431" s="47">
        <v>5.49</v>
      </c>
      <c r="G431" s="47">
        <v>4.0199999999999996</v>
      </c>
      <c r="H431" s="47">
        <v>5.28</v>
      </c>
      <c r="I431" s="47">
        <v>5.04</v>
      </c>
      <c r="J431" s="47">
        <v>4.29</v>
      </c>
      <c r="K431" s="47">
        <v>5.39</v>
      </c>
      <c r="L431" s="47">
        <v>5.05</v>
      </c>
      <c r="M431" s="47">
        <v>5.28</v>
      </c>
      <c r="N431" s="47">
        <v>6.28</v>
      </c>
      <c r="O431" s="47">
        <v>5.43</v>
      </c>
      <c r="P431" s="47">
        <v>5.65</v>
      </c>
      <c r="Q431" s="47">
        <v>3.97</v>
      </c>
      <c r="R431" s="47">
        <v>6.83</v>
      </c>
      <c r="S431" s="47">
        <v>5.16</v>
      </c>
      <c r="T431" s="47">
        <v>4.63</v>
      </c>
      <c r="U431" s="47">
        <v>5.69</v>
      </c>
      <c r="V431" s="13">
        <f t="shared" si="24"/>
        <v>5.0469999999999997</v>
      </c>
      <c r="W431">
        <f t="shared" si="25"/>
        <v>5.3969999999999994</v>
      </c>
      <c r="X431">
        <f t="shared" si="26"/>
        <v>0.18528086787361484</v>
      </c>
      <c r="Y431">
        <f t="shared" si="27"/>
        <v>0.25383743704277456</v>
      </c>
    </row>
    <row r="432" spans="1:25">
      <c r="A432" s="47">
        <v>35.67</v>
      </c>
      <c r="B432" s="47">
        <v>4.78</v>
      </c>
      <c r="C432" s="47">
        <v>4.8600000000000003</v>
      </c>
      <c r="D432" s="47">
        <v>5.41</v>
      </c>
      <c r="E432" s="47">
        <v>5.96</v>
      </c>
      <c r="F432" s="47">
        <v>5.49</v>
      </c>
      <c r="G432" s="47">
        <v>4.0199999999999996</v>
      </c>
      <c r="H432" s="47">
        <v>5.28</v>
      </c>
      <c r="I432" s="47">
        <v>5.04</v>
      </c>
      <c r="J432" s="47">
        <v>4.29</v>
      </c>
      <c r="K432" s="47">
        <v>5.39</v>
      </c>
      <c r="L432" s="47">
        <v>5.05</v>
      </c>
      <c r="M432" s="47">
        <v>5.28</v>
      </c>
      <c r="N432" s="47">
        <v>6.43</v>
      </c>
      <c r="O432" s="47">
        <v>5.43</v>
      </c>
      <c r="P432" s="47">
        <v>5.65</v>
      </c>
      <c r="Q432" s="47">
        <v>4.05</v>
      </c>
      <c r="R432" s="47">
        <v>6.83</v>
      </c>
      <c r="S432" s="47">
        <v>5.17</v>
      </c>
      <c r="T432" s="47">
        <v>4.63</v>
      </c>
      <c r="U432" s="47">
        <v>5.69</v>
      </c>
      <c r="V432" s="13">
        <f t="shared" si="24"/>
        <v>5.0519999999999996</v>
      </c>
      <c r="W432">
        <f t="shared" si="25"/>
        <v>5.4210000000000003</v>
      </c>
      <c r="X432">
        <f t="shared" si="26"/>
        <v>0.18461250710008381</v>
      </c>
      <c r="Y432">
        <f t="shared" si="27"/>
        <v>0.25504008399552464</v>
      </c>
    </row>
    <row r="433" spans="1:25">
      <c r="A433" s="47">
        <v>35.75</v>
      </c>
      <c r="B433" s="47">
        <v>4.78</v>
      </c>
      <c r="C433" s="47">
        <v>5.03</v>
      </c>
      <c r="D433" s="47">
        <v>5.41</v>
      </c>
      <c r="E433" s="47">
        <v>5.96</v>
      </c>
      <c r="F433" s="47">
        <v>5.49</v>
      </c>
      <c r="G433" s="47">
        <v>4.0199999999999996</v>
      </c>
      <c r="H433" s="47">
        <v>5.28</v>
      </c>
      <c r="I433" s="47">
        <v>5.04</v>
      </c>
      <c r="J433" s="47">
        <v>4.29</v>
      </c>
      <c r="K433" s="47">
        <v>5.39</v>
      </c>
      <c r="L433" s="47">
        <v>5.05</v>
      </c>
      <c r="M433" s="47">
        <v>5.36</v>
      </c>
      <c r="N433" s="47">
        <v>6.43</v>
      </c>
      <c r="O433" s="47">
        <v>5.43</v>
      </c>
      <c r="P433" s="47">
        <v>5.65</v>
      </c>
      <c r="Q433" s="47">
        <v>4.0599999999999996</v>
      </c>
      <c r="R433" s="47">
        <v>6.83</v>
      </c>
      <c r="S433" s="47">
        <v>5.17</v>
      </c>
      <c r="T433" s="47">
        <v>4.6500000000000004</v>
      </c>
      <c r="U433" s="47">
        <v>5.69</v>
      </c>
      <c r="V433" s="13">
        <f t="shared" si="24"/>
        <v>5.069</v>
      </c>
      <c r="W433">
        <f t="shared" si="25"/>
        <v>5.4320000000000004</v>
      </c>
      <c r="X433">
        <f t="shared" si="26"/>
        <v>0.18342694579707761</v>
      </c>
      <c r="Y433">
        <f t="shared" si="27"/>
        <v>0.25338069732672597</v>
      </c>
    </row>
    <row r="434" spans="1:25">
      <c r="A434" s="47">
        <v>35.83</v>
      </c>
      <c r="B434" s="47">
        <v>4.78</v>
      </c>
      <c r="C434" s="47">
        <v>5.03</v>
      </c>
      <c r="D434" s="47">
        <v>5.41</v>
      </c>
      <c r="E434" s="47">
        <v>6.09</v>
      </c>
      <c r="F434" s="47">
        <v>5.49</v>
      </c>
      <c r="G434" s="47">
        <v>4.0199999999999996</v>
      </c>
      <c r="H434" s="47">
        <v>5.28</v>
      </c>
      <c r="I434" s="47">
        <v>5.04</v>
      </c>
      <c r="J434" s="47">
        <v>4.29</v>
      </c>
      <c r="K434" s="47">
        <v>5.39</v>
      </c>
      <c r="L434" s="47">
        <v>5.05</v>
      </c>
      <c r="M434" s="47">
        <v>5.48</v>
      </c>
      <c r="N434" s="47">
        <v>6.43</v>
      </c>
      <c r="O434" s="47">
        <v>5.43</v>
      </c>
      <c r="P434" s="47">
        <v>5.65</v>
      </c>
      <c r="Q434" s="47">
        <v>4.0599999999999996</v>
      </c>
      <c r="R434" s="47">
        <v>6.83</v>
      </c>
      <c r="S434" s="47">
        <v>5.17</v>
      </c>
      <c r="T434" s="47">
        <v>4.74</v>
      </c>
      <c r="U434" s="47">
        <v>5.69</v>
      </c>
      <c r="V434" s="13">
        <f t="shared" si="24"/>
        <v>5.0819999999999999</v>
      </c>
      <c r="W434">
        <f t="shared" si="25"/>
        <v>5.4530000000000003</v>
      </c>
      <c r="X434">
        <f t="shared" si="26"/>
        <v>0.1907575540953596</v>
      </c>
      <c r="Y434">
        <f t="shared" si="27"/>
        <v>0.2502933834079078</v>
      </c>
    </row>
    <row r="435" spans="1:25">
      <c r="A435" s="47">
        <v>35.92</v>
      </c>
      <c r="B435" s="47">
        <v>4.78</v>
      </c>
      <c r="C435" s="47">
        <v>5.03</v>
      </c>
      <c r="D435" s="47">
        <v>5.41</v>
      </c>
      <c r="E435" s="47">
        <v>6.09</v>
      </c>
      <c r="F435" s="47">
        <v>5.49</v>
      </c>
      <c r="G435" s="47">
        <v>4.0199999999999996</v>
      </c>
      <c r="H435" s="47">
        <v>5.32</v>
      </c>
      <c r="I435" s="47">
        <v>5.04</v>
      </c>
      <c r="J435" s="47">
        <v>4.29</v>
      </c>
      <c r="K435" s="47">
        <v>5.5</v>
      </c>
      <c r="L435" s="47">
        <v>5.05</v>
      </c>
      <c r="M435" s="47">
        <v>5.49</v>
      </c>
      <c r="N435" s="47">
        <v>6.43</v>
      </c>
      <c r="O435" s="47">
        <v>5.43</v>
      </c>
      <c r="P435" s="47">
        <v>5.66</v>
      </c>
      <c r="Q435" s="47">
        <v>4.0599999999999996</v>
      </c>
      <c r="R435" s="47">
        <v>6.83</v>
      </c>
      <c r="S435" s="47">
        <v>5.18</v>
      </c>
      <c r="T435" s="47">
        <v>4.74</v>
      </c>
      <c r="U435" s="47">
        <v>5.69</v>
      </c>
      <c r="V435" s="13">
        <f t="shared" si="24"/>
        <v>5.0969999999999995</v>
      </c>
      <c r="W435">
        <f t="shared" si="25"/>
        <v>5.4559999999999995</v>
      </c>
      <c r="X435">
        <f t="shared" si="26"/>
        <v>0.19350595741618737</v>
      </c>
      <c r="Y435">
        <f t="shared" si="27"/>
        <v>0.25027185219277098</v>
      </c>
    </row>
    <row r="436" spans="1:25">
      <c r="A436" s="47">
        <v>36</v>
      </c>
      <c r="B436" s="47">
        <v>4.78</v>
      </c>
      <c r="C436" s="47">
        <v>5.03</v>
      </c>
      <c r="D436" s="47">
        <v>5.41</v>
      </c>
      <c r="E436" s="47">
        <v>6.09</v>
      </c>
      <c r="F436" s="47">
        <v>5.49</v>
      </c>
      <c r="G436" s="47">
        <v>4.0199999999999996</v>
      </c>
      <c r="H436" s="47">
        <v>5.32</v>
      </c>
      <c r="I436" s="47">
        <v>5.04</v>
      </c>
      <c r="J436" s="47">
        <v>4.29</v>
      </c>
      <c r="K436" s="47">
        <v>5.51</v>
      </c>
      <c r="L436" s="47">
        <v>5.05</v>
      </c>
      <c r="M436" s="47">
        <v>5.52</v>
      </c>
      <c r="N436" s="47">
        <v>6.43</v>
      </c>
      <c r="O436" s="47">
        <v>5.52</v>
      </c>
      <c r="P436" s="47">
        <v>5.66</v>
      </c>
      <c r="Q436" s="47">
        <v>4.07</v>
      </c>
      <c r="R436" s="47">
        <v>6.83</v>
      </c>
      <c r="S436" s="47">
        <v>5.18</v>
      </c>
      <c r="T436" s="47">
        <v>4.74</v>
      </c>
      <c r="U436" s="47">
        <v>5.7</v>
      </c>
      <c r="V436" s="13">
        <f t="shared" si="24"/>
        <v>5.0979999999999999</v>
      </c>
      <c r="W436">
        <f t="shared" si="25"/>
        <v>5.4700000000000006</v>
      </c>
      <c r="X436">
        <f t="shared" si="26"/>
        <v>0.19373980259903104</v>
      </c>
      <c r="Y436">
        <f t="shared" si="27"/>
        <v>0.24985773730042674</v>
      </c>
    </row>
    <row r="437" spans="1:25">
      <c r="A437" s="47">
        <v>36.08</v>
      </c>
      <c r="B437" s="47">
        <v>4.78</v>
      </c>
      <c r="C437" s="47">
        <v>5.03</v>
      </c>
      <c r="D437" s="47">
        <v>5.41</v>
      </c>
      <c r="E437" s="47">
        <v>6.12</v>
      </c>
      <c r="F437" s="47">
        <v>5.49</v>
      </c>
      <c r="G437" s="47">
        <v>4.0199999999999996</v>
      </c>
      <c r="H437" s="47">
        <v>5.32</v>
      </c>
      <c r="I437" s="47">
        <v>5.04</v>
      </c>
      <c r="J437" s="47">
        <v>4.5</v>
      </c>
      <c r="K437" s="47">
        <v>5.51</v>
      </c>
      <c r="L437" s="47">
        <v>5.05</v>
      </c>
      <c r="M437" s="47">
        <v>5.52</v>
      </c>
      <c r="N437" s="47">
        <v>6.43</v>
      </c>
      <c r="O437" s="47">
        <v>5.52</v>
      </c>
      <c r="P437" s="47">
        <v>5.7</v>
      </c>
      <c r="Q437" s="47">
        <v>4.07</v>
      </c>
      <c r="R437" s="47">
        <v>6.83</v>
      </c>
      <c r="S437" s="47">
        <v>5.18</v>
      </c>
      <c r="T437" s="47">
        <v>4.74</v>
      </c>
      <c r="U437" s="47">
        <v>5.7</v>
      </c>
      <c r="V437" s="13">
        <f t="shared" si="24"/>
        <v>5.1219999999999999</v>
      </c>
      <c r="W437">
        <f t="shared" si="25"/>
        <v>5.4740000000000002</v>
      </c>
      <c r="X437">
        <f t="shared" si="26"/>
        <v>0.18671308946556978</v>
      </c>
      <c r="Y437">
        <f t="shared" si="27"/>
        <v>0.25022745208665104</v>
      </c>
    </row>
    <row r="438" spans="1:25">
      <c r="A438" s="47">
        <v>36.17</v>
      </c>
      <c r="B438" s="47">
        <v>4.78</v>
      </c>
      <c r="C438" s="47">
        <v>5.03</v>
      </c>
      <c r="D438" s="47">
        <v>5.41</v>
      </c>
      <c r="E438" s="47">
        <v>6.21</v>
      </c>
      <c r="F438" s="47">
        <v>5.49</v>
      </c>
      <c r="G438" s="47">
        <v>4.0199999999999996</v>
      </c>
      <c r="H438" s="47">
        <v>5.32</v>
      </c>
      <c r="I438" s="47">
        <v>5.04</v>
      </c>
      <c r="J438" s="47">
        <v>4.5</v>
      </c>
      <c r="K438" s="47">
        <v>5.51</v>
      </c>
      <c r="L438" s="47">
        <v>5.08</v>
      </c>
      <c r="M438" s="47">
        <v>5.52</v>
      </c>
      <c r="N438" s="47">
        <v>6.43</v>
      </c>
      <c r="O438" s="47">
        <v>5.52</v>
      </c>
      <c r="P438" s="47">
        <v>5.7</v>
      </c>
      <c r="Q438" s="47">
        <v>4.07</v>
      </c>
      <c r="R438" s="47">
        <v>6.84</v>
      </c>
      <c r="S438" s="47">
        <v>5.18</v>
      </c>
      <c r="T438" s="47">
        <v>4.74</v>
      </c>
      <c r="U438" s="47">
        <v>5.7</v>
      </c>
      <c r="V438" s="13">
        <f t="shared" si="24"/>
        <v>5.1310000000000002</v>
      </c>
      <c r="W438">
        <f t="shared" si="25"/>
        <v>5.4779999999999998</v>
      </c>
      <c r="X438">
        <f t="shared" si="26"/>
        <v>0.19219463514306903</v>
      </c>
      <c r="Y438">
        <f t="shared" si="27"/>
        <v>0.2502833949301817</v>
      </c>
    </row>
    <row r="439" spans="1:25">
      <c r="A439" s="47">
        <v>36.25</v>
      </c>
      <c r="B439" s="47">
        <v>4.78</v>
      </c>
      <c r="C439" s="47">
        <v>5.03</v>
      </c>
      <c r="D439" s="47">
        <v>5.41</v>
      </c>
      <c r="E439" s="47">
        <v>6.21</v>
      </c>
      <c r="F439" s="47">
        <v>5.49</v>
      </c>
      <c r="G439" s="47">
        <v>4.0199999999999996</v>
      </c>
      <c r="H439" s="47">
        <v>5.32</v>
      </c>
      <c r="I439" s="47">
        <v>5.04</v>
      </c>
      <c r="J439" s="47">
        <v>4.5</v>
      </c>
      <c r="K439" s="47">
        <v>5.51</v>
      </c>
      <c r="L439" s="47">
        <v>5.08</v>
      </c>
      <c r="M439" s="47">
        <v>5.52</v>
      </c>
      <c r="N439" s="47">
        <v>6.43</v>
      </c>
      <c r="O439" s="47">
        <v>5.52</v>
      </c>
      <c r="P439" s="47">
        <v>5.7</v>
      </c>
      <c r="Q439" s="47">
        <v>4.07</v>
      </c>
      <c r="R439" s="47">
        <v>6.84</v>
      </c>
      <c r="S439" s="47">
        <v>5.24</v>
      </c>
      <c r="T439" s="47">
        <v>4.74</v>
      </c>
      <c r="U439" s="47">
        <v>5.7</v>
      </c>
      <c r="V439" s="13">
        <f t="shared" si="24"/>
        <v>5.1310000000000002</v>
      </c>
      <c r="W439">
        <f t="shared" si="25"/>
        <v>5.484</v>
      </c>
      <c r="X439">
        <f t="shared" si="26"/>
        <v>0.19219463514306903</v>
      </c>
      <c r="Y439">
        <f t="shared" si="27"/>
        <v>0.24956050257291162</v>
      </c>
    </row>
    <row r="440" spans="1:25">
      <c r="A440" s="47">
        <v>36.33</v>
      </c>
      <c r="B440" s="47">
        <v>4.8499999999999996</v>
      </c>
      <c r="C440" s="47">
        <v>5.03</v>
      </c>
      <c r="D440" s="47">
        <v>5.41</v>
      </c>
      <c r="E440" s="47">
        <v>6.21</v>
      </c>
      <c r="F440" s="47">
        <v>5.49</v>
      </c>
      <c r="G440" s="47">
        <v>4.0199999999999996</v>
      </c>
      <c r="H440" s="47">
        <v>5.32</v>
      </c>
      <c r="I440" s="47">
        <v>5.04</v>
      </c>
      <c r="J440" s="47">
        <v>4.5</v>
      </c>
      <c r="K440" s="47">
        <v>5.51</v>
      </c>
      <c r="L440" s="47">
        <v>5.18</v>
      </c>
      <c r="M440" s="47">
        <v>5.52</v>
      </c>
      <c r="N440" s="47">
        <v>6.43</v>
      </c>
      <c r="O440" s="47">
        <v>5.52</v>
      </c>
      <c r="P440" s="47">
        <v>5.7</v>
      </c>
      <c r="Q440" s="47">
        <v>4.07</v>
      </c>
      <c r="R440" s="47">
        <v>6.84</v>
      </c>
      <c r="S440" s="47">
        <v>5.24</v>
      </c>
      <c r="T440" s="47">
        <v>4.74</v>
      </c>
      <c r="U440" s="47">
        <v>5.84</v>
      </c>
      <c r="V440" s="13">
        <f t="shared" si="24"/>
        <v>5.1379999999999999</v>
      </c>
      <c r="W440">
        <f t="shared" si="25"/>
        <v>5.5080000000000009</v>
      </c>
      <c r="X440">
        <f t="shared" si="26"/>
        <v>0.19089729641296263</v>
      </c>
      <c r="Y440">
        <f t="shared" si="27"/>
        <v>0.2496388502528267</v>
      </c>
    </row>
    <row r="441" spans="1:25">
      <c r="A441" s="47">
        <v>36.42</v>
      </c>
      <c r="B441" s="47">
        <v>4.96</v>
      </c>
      <c r="C441" s="47">
        <v>5.0999999999999996</v>
      </c>
      <c r="D441" s="47">
        <v>5.41</v>
      </c>
      <c r="E441" s="47">
        <v>6.21</v>
      </c>
      <c r="F441" s="47">
        <v>5.49</v>
      </c>
      <c r="G441" s="47">
        <v>4.0199999999999996</v>
      </c>
      <c r="H441" s="47">
        <v>5.32</v>
      </c>
      <c r="I441" s="47">
        <v>5.04</v>
      </c>
      <c r="J441" s="47">
        <v>4.5</v>
      </c>
      <c r="K441" s="47">
        <v>5.51</v>
      </c>
      <c r="L441" s="47">
        <v>5.18</v>
      </c>
      <c r="M441" s="47">
        <v>5.52</v>
      </c>
      <c r="N441" s="47">
        <v>6.43</v>
      </c>
      <c r="O441" s="47">
        <v>5.52</v>
      </c>
      <c r="P441" s="47">
        <v>5.7</v>
      </c>
      <c r="Q441" s="47">
        <v>4.07</v>
      </c>
      <c r="R441" s="47">
        <v>6.89</v>
      </c>
      <c r="S441" s="47">
        <v>5.24</v>
      </c>
      <c r="T441" s="47">
        <v>4.74</v>
      </c>
      <c r="U441" s="47">
        <v>5.85</v>
      </c>
      <c r="V441" s="13">
        <f t="shared" si="24"/>
        <v>5.1560000000000006</v>
      </c>
      <c r="W441">
        <f t="shared" si="25"/>
        <v>5.5140000000000011</v>
      </c>
      <c r="X441">
        <f t="shared" si="26"/>
        <v>0.189004409119646</v>
      </c>
      <c r="Y441">
        <f t="shared" si="27"/>
        <v>0.25278097678073158</v>
      </c>
    </row>
    <row r="442" spans="1:25">
      <c r="A442" s="47">
        <v>36.5</v>
      </c>
      <c r="B442" s="47">
        <v>4.97</v>
      </c>
      <c r="C442" s="47">
        <v>5.16</v>
      </c>
      <c r="D442" s="47">
        <v>5.41</v>
      </c>
      <c r="E442" s="47">
        <v>6.22</v>
      </c>
      <c r="F442" s="47">
        <v>5.49</v>
      </c>
      <c r="G442" s="47">
        <v>4.0199999999999996</v>
      </c>
      <c r="H442" s="47">
        <v>5.32</v>
      </c>
      <c r="I442" s="47">
        <v>5.04</v>
      </c>
      <c r="J442" s="47">
        <v>4.5</v>
      </c>
      <c r="K442" s="47">
        <v>5.51</v>
      </c>
      <c r="L442" s="47">
        <v>5.18</v>
      </c>
      <c r="M442" s="47">
        <v>5.52</v>
      </c>
      <c r="N442" s="47">
        <v>6.43</v>
      </c>
      <c r="O442" s="47">
        <v>5.52</v>
      </c>
      <c r="P442" s="47">
        <v>5.7</v>
      </c>
      <c r="Q442" s="47">
        <v>4.13</v>
      </c>
      <c r="R442" s="47">
        <v>6.89</v>
      </c>
      <c r="S442" s="47">
        <v>5.24</v>
      </c>
      <c r="T442" s="47">
        <v>4.87</v>
      </c>
      <c r="U442" s="47">
        <v>5.86</v>
      </c>
      <c r="V442" s="13">
        <f t="shared" si="24"/>
        <v>5.1639999999999997</v>
      </c>
      <c r="W442">
        <f t="shared" si="25"/>
        <v>5.5339999999999998</v>
      </c>
      <c r="X442">
        <f t="shared" si="26"/>
        <v>0.18940374277658023</v>
      </c>
      <c r="Y442">
        <f t="shared" si="27"/>
        <v>0.24494080917642197</v>
      </c>
    </row>
    <row r="443" spans="1:25">
      <c r="A443" s="47">
        <v>36.58</v>
      </c>
      <c r="B443" s="47">
        <v>4.97</v>
      </c>
      <c r="C443" s="47">
        <v>5.16</v>
      </c>
      <c r="D443" s="47">
        <v>5.41</v>
      </c>
      <c r="E443" s="47">
        <v>6.22</v>
      </c>
      <c r="F443" s="47">
        <v>5.49</v>
      </c>
      <c r="G443" s="47">
        <v>4.0199999999999996</v>
      </c>
      <c r="H443" s="47">
        <v>5.32</v>
      </c>
      <c r="I443" s="47">
        <v>5.04</v>
      </c>
      <c r="J443" s="47">
        <v>4.5</v>
      </c>
      <c r="K443" s="47">
        <v>5.51</v>
      </c>
      <c r="L443" s="47">
        <v>5.18</v>
      </c>
      <c r="M443" s="47">
        <v>5.52</v>
      </c>
      <c r="N443" s="47">
        <v>6.43</v>
      </c>
      <c r="O443" s="47">
        <v>5.53</v>
      </c>
      <c r="P443" s="47">
        <v>5.7</v>
      </c>
      <c r="Q443" s="47">
        <v>4.13</v>
      </c>
      <c r="R443" s="47">
        <v>7.01</v>
      </c>
      <c r="S443" s="47">
        <v>5.24</v>
      </c>
      <c r="T443" s="47">
        <v>4.88</v>
      </c>
      <c r="U443" s="47">
        <v>5.86</v>
      </c>
      <c r="V443" s="13">
        <f t="shared" si="24"/>
        <v>5.1639999999999997</v>
      </c>
      <c r="W443">
        <f t="shared" si="25"/>
        <v>5.548</v>
      </c>
      <c r="X443">
        <f t="shared" si="26"/>
        <v>0.18940374277658023</v>
      </c>
      <c r="Y443">
        <f t="shared" si="27"/>
        <v>0.25219392890745324</v>
      </c>
    </row>
    <row r="444" spans="1:25">
      <c r="A444" s="47">
        <v>36.67</v>
      </c>
      <c r="B444" s="47">
        <v>4.97</v>
      </c>
      <c r="C444" s="47">
        <v>5.16</v>
      </c>
      <c r="D444" s="47">
        <v>5.41</v>
      </c>
      <c r="E444" s="47">
        <v>6.27</v>
      </c>
      <c r="F444" s="47">
        <v>5.49</v>
      </c>
      <c r="G444" s="47">
        <v>4.0199999999999996</v>
      </c>
      <c r="H444" s="47">
        <v>5.32</v>
      </c>
      <c r="I444" s="47">
        <v>5.04</v>
      </c>
      <c r="J444" s="47">
        <v>4.5</v>
      </c>
      <c r="K444" s="47">
        <v>5.72</v>
      </c>
      <c r="L444" s="47">
        <v>5.18</v>
      </c>
      <c r="M444" s="47">
        <v>5.52</v>
      </c>
      <c r="N444" s="47">
        <v>6.43</v>
      </c>
      <c r="O444" s="47">
        <v>5.54</v>
      </c>
      <c r="P444" s="47">
        <v>5.7</v>
      </c>
      <c r="Q444" s="47">
        <v>4.13</v>
      </c>
      <c r="R444" s="47">
        <v>7.01</v>
      </c>
      <c r="S444" s="47">
        <v>5.24</v>
      </c>
      <c r="T444" s="47">
        <v>4.88</v>
      </c>
      <c r="U444" s="47">
        <v>5.86</v>
      </c>
      <c r="V444" s="13">
        <f t="shared" si="24"/>
        <v>5.1899999999999995</v>
      </c>
      <c r="W444">
        <f t="shared" si="25"/>
        <v>5.5490000000000004</v>
      </c>
      <c r="X444">
        <f t="shared" si="26"/>
        <v>0.1977484372743411</v>
      </c>
      <c r="Y444">
        <f t="shared" si="27"/>
        <v>0.25218798103354884</v>
      </c>
    </row>
    <row r="445" spans="1:25">
      <c r="A445" s="47">
        <v>36.75</v>
      </c>
      <c r="B445" s="47">
        <v>4.97</v>
      </c>
      <c r="C445" s="47">
        <v>5.16</v>
      </c>
      <c r="D445" s="47">
        <v>5.41</v>
      </c>
      <c r="E445" s="47">
        <v>6.27</v>
      </c>
      <c r="F445" s="47">
        <v>5.49</v>
      </c>
      <c r="G445" s="47">
        <v>4.04</v>
      </c>
      <c r="H445" s="47">
        <v>5.41</v>
      </c>
      <c r="I445" s="47">
        <v>5.04</v>
      </c>
      <c r="J445" s="47">
        <v>4.5</v>
      </c>
      <c r="K445" s="47">
        <v>5.73</v>
      </c>
      <c r="L445" s="47">
        <v>5.18</v>
      </c>
      <c r="M445" s="47">
        <v>5.52</v>
      </c>
      <c r="N445" s="47">
        <v>6.44</v>
      </c>
      <c r="O445" s="47">
        <v>5.54</v>
      </c>
      <c r="P445" s="47">
        <v>5.7</v>
      </c>
      <c r="Q445" s="47">
        <v>4.13</v>
      </c>
      <c r="R445" s="47">
        <v>7.01</v>
      </c>
      <c r="S445" s="47">
        <v>5.24</v>
      </c>
      <c r="T445" s="47">
        <v>4.88</v>
      </c>
      <c r="U445" s="47">
        <v>5.86</v>
      </c>
      <c r="V445" s="13">
        <f t="shared" si="24"/>
        <v>5.202</v>
      </c>
      <c r="W445">
        <f t="shared" si="25"/>
        <v>5.55</v>
      </c>
      <c r="X445">
        <f t="shared" si="26"/>
        <v>0.19758992326983255</v>
      </c>
      <c r="Y445">
        <f t="shared" si="27"/>
        <v>0.2525778207910509</v>
      </c>
    </row>
    <row r="446" spans="1:25">
      <c r="A446" s="47">
        <v>36.83</v>
      </c>
      <c r="B446" s="47">
        <v>4.97</v>
      </c>
      <c r="C446" s="47">
        <v>5.16</v>
      </c>
      <c r="D446" s="47">
        <v>5.41</v>
      </c>
      <c r="E446" s="47">
        <v>6.27</v>
      </c>
      <c r="F446" s="47">
        <v>5.49</v>
      </c>
      <c r="G446" s="47">
        <v>4.17</v>
      </c>
      <c r="H446" s="47">
        <v>5.41</v>
      </c>
      <c r="I446" s="47">
        <v>5.04</v>
      </c>
      <c r="J446" s="47">
        <v>4.5</v>
      </c>
      <c r="K446" s="47">
        <v>5.73</v>
      </c>
      <c r="L446" s="47">
        <v>5.19</v>
      </c>
      <c r="M446" s="47">
        <v>5.52</v>
      </c>
      <c r="N446" s="47">
        <v>6.44</v>
      </c>
      <c r="O446" s="47">
        <v>5.54</v>
      </c>
      <c r="P446" s="47">
        <v>5.7</v>
      </c>
      <c r="Q446" s="47">
        <v>4.13</v>
      </c>
      <c r="R446" s="47">
        <v>7.03</v>
      </c>
      <c r="S446" s="47">
        <v>5.24</v>
      </c>
      <c r="T446" s="47">
        <v>4.88</v>
      </c>
      <c r="U446" s="47">
        <v>5.86</v>
      </c>
      <c r="V446" s="13">
        <f t="shared" si="24"/>
        <v>5.214999999999999</v>
      </c>
      <c r="W446">
        <f t="shared" si="25"/>
        <v>5.5530000000000008</v>
      </c>
      <c r="X446">
        <f t="shared" si="26"/>
        <v>0.18935123154838382</v>
      </c>
      <c r="Y446">
        <f t="shared" si="27"/>
        <v>0.25370608541731426</v>
      </c>
    </row>
    <row r="447" spans="1:25">
      <c r="A447" s="47">
        <v>36.92</v>
      </c>
      <c r="B447" s="47">
        <v>4.97</v>
      </c>
      <c r="C447" s="47">
        <v>5.16</v>
      </c>
      <c r="D447" s="47">
        <v>5.41</v>
      </c>
      <c r="E447" s="47">
        <v>6.27</v>
      </c>
      <c r="F447" s="47">
        <v>5.49</v>
      </c>
      <c r="G447" s="47">
        <v>4.21</v>
      </c>
      <c r="H447" s="47">
        <v>5.42</v>
      </c>
      <c r="I447" s="47">
        <v>5.04</v>
      </c>
      <c r="J447" s="47">
        <v>4.5</v>
      </c>
      <c r="K447" s="47">
        <v>5.73</v>
      </c>
      <c r="L447" s="47">
        <v>5.23</v>
      </c>
      <c r="M447" s="47">
        <v>5.52</v>
      </c>
      <c r="N447" s="47">
        <v>6.44</v>
      </c>
      <c r="O447" s="47">
        <v>5.54</v>
      </c>
      <c r="P447" s="47">
        <v>5.7</v>
      </c>
      <c r="Q447" s="47">
        <v>4.13</v>
      </c>
      <c r="R447" s="47">
        <v>7.12</v>
      </c>
      <c r="S447" s="47">
        <v>5.24</v>
      </c>
      <c r="T447" s="47">
        <v>4.88</v>
      </c>
      <c r="U447" s="47">
        <v>5.86</v>
      </c>
      <c r="V447" s="13">
        <f t="shared" si="24"/>
        <v>5.2200000000000006</v>
      </c>
      <c r="W447">
        <f t="shared" si="25"/>
        <v>5.5660000000000007</v>
      </c>
      <c r="X447">
        <f t="shared" si="26"/>
        <v>0.18704129074737394</v>
      </c>
      <c r="Y447">
        <f t="shared" si="27"/>
        <v>0.25901179724311912</v>
      </c>
    </row>
    <row r="448" spans="1:25">
      <c r="A448" s="47">
        <v>37</v>
      </c>
      <c r="B448" s="47">
        <v>4.97</v>
      </c>
      <c r="C448" s="47">
        <v>5.27</v>
      </c>
      <c r="D448" s="47">
        <v>5.43</v>
      </c>
      <c r="E448" s="47">
        <v>6.27</v>
      </c>
      <c r="F448" s="47">
        <v>5.49</v>
      </c>
      <c r="G448" s="47">
        <v>4.22</v>
      </c>
      <c r="H448" s="47">
        <v>5.42</v>
      </c>
      <c r="I448" s="47">
        <v>5.04</v>
      </c>
      <c r="J448" s="47">
        <v>4.5</v>
      </c>
      <c r="K448" s="47">
        <v>5.75</v>
      </c>
      <c r="L448" s="47">
        <v>5.36</v>
      </c>
      <c r="M448" s="47">
        <v>5.52</v>
      </c>
      <c r="N448" s="47">
        <v>6.44</v>
      </c>
      <c r="O448" s="47">
        <v>5.54</v>
      </c>
      <c r="P448" s="47">
        <v>5.7</v>
      </c>
      <c r="Q448" s="47">
        <v>4.13</v>
      </c>
      <c r="R448" s="47">
        <v>7.12</v>
      </c>
      <c r="S448" s="47">
        <v>5.24</v>
      </c>
      <c r="T448" s="47">
        <v>4.9000000000000004</v>
      </c>
      <c r="U448" s="47">
        <v>5.86</v>
      </c>
      <c r="V448" s="13">
        <f t="shared" si="24"/>
        <v>5.2359999999999998</v>
      </c>
      <c r="W448">
        <f t="shared" si="25"/>
        <v>5.5809999999999995</v>
      </c>
      <c r="X448">
        <f t="shared" si="26"/>
        <v>0.18719093045456295</v>
      </c>
      <c r="Y448">
        <f t="shared" si="27"/>
        <v>0.25686334455849918</v>
      </c>
    </row>
    <row r="449" spans="1:25">
      <c r="A449" s="47">
        <v>37.08</v>
      </c>
      <c r="B449" s="47">
        <v>4.97</v>
      </c>
      <c r="C449" s="47">
        <v>5.37</v>
      </c>
      <c r="D449" s="47">
        <v>5.43</v>
      </c>
      <c r="E449" s="47">
        <v>6.27</v>
      </c>
      <c r="F449" s="47">
        <v>5.49</v>
      </c>
      <c r="G449" s="47">
        <v>4.22</v>
      </c>
      <c r="H449" s="47">
        <v>5.45</v>
      </c>
      <c r="I449" s="47">
        <v>5.04</v>
      </c>
      <c r="J449" s="47">
        <v>4.5</v>
      </c>
      <c r="K449" s="47">
        <v>5.75</v>
      </c>
      <c r="L449" s="47">
        <v>5.36</v>
      </c>
      <c r="M449" s="47">
        <v>5.52</v>
      </c>
      <c r="N449" s="47">
        <v>6.44</v>
      </c>
      <c r="O449" s="47">
        <v>5.58</v>
      </c>
      <c r="P449" s="47">
        <v>5.7</v>
      </c>
      <c r="Q449" s="47">
        <v>4.13</v>
      </c>
      <c r="R449" s="47">
        <v>7.12</v>
      </c>
      <c r="S449" s="47">
        <v>5.26</v>
      </c>
      <c r="T449" s="47">
        <v>5.01</v>
      </c>
      <c r="U449" s="47">
        <v>5.86</v>
      </c>
      <c r="V449" s="13">
        <f t="shared" si="24"/>
        <v>5.2490000000000006</v>
      </c>
      <c r="W449">
        <f t="shared" si="25"/>
        <v>5.597999999999999</v>
      </c>
      <c r="X449">
        <f t="shared" si="26"/>
        <v>0.18799202110727908</v>
      </c>
      <c r="Y449">
        <f t="shared" si="27"/>
        <v>0.25347715215906236</v>
      </c>
    </row>
    <row r="450" spans="1:25">
      <c r="A450" s="47">
        <v>37.17</v>
      </c>
      <c r="B450" s="47">
        <v>4.97</v>
      </c>
      <c r="C450" s="47">
        <v>5.37</v>
      </c>
      <c r="D450" s="47">
        <v>5.43</v>
      </c>
      <c r="E450" s="47">
        <v>6.27</v>
      </c>
      <c r="F450" s="47">
        <v>5.49</v>
      </c>
      <c r="G450" s="47">
        <v>4.22</v>
      </c>
      <c r="H450" s="47">
        <v>5.45</v>
      </c>
      <c r="I450" s="47">
        <v>5.04</v>
      </c>
      <c r="J450" s="47">
        <v>4.55</v>
      </c>
      <c r="K450" s="47">
        <v>5.75</v>
      </c>
      <c r="L450" s="47">
        <v>5.36</v>
      </c>
      <c r="M450" s="47">
        <v>5.52</v>
      </c>
      <c r="N450" s="47">
        <v>6.44</v>
      </c>
      <c r="O450" s="47">
        <v>5.74</v>
      </c>
      <c r="P450" s="47">
        <v>5.7</v>
      </c>
      <c r="Q450" s="47">
        <v>4.13</v>
      </c>
      <c r="R450" s="47">
        <v>7.29</v>
      </c>
      <c r="S450" s="47">
        <v>5.26</v>
      </c>
      <c r="T450" s="47">
        <v>5.01</v>
      </c>
      <c r="U450" s="47">
        <v>5.86</v>
      </c>
      <c r="V450" s="13">
        <f t="shared" si="24"/>
        <v>5.2539999999999996</v>
      </c>
      <c r="W450">
        <f t="shared" si="25"/>
        <v>5.6309999999999993</v>
      </c>
      <c r="X450">
        <f t="shared" si="26"/>
        <v>0.18583266068637483</v>
      </c>
      <c r="Y450">
        <f t="shared" si="27"/>
        <v>0.26536955364171194</v>
      </c>
    </row>
    <row r="451" spans="1:25">
      <c r="A451" s="47">
        <v>37.25</v>
      </c>
      <c r="B451" s="47">
        <v>4.97</v>
      </c>
      <c r="C451" s="47">
        <v>5.37</v>
      </c>
      <c r="D451" s="47">
        <v>5.43</v>
      </c>
      <c r="E451" s="47">
        <v>6.27</v>
      </c>
      <c r="F451" s="47">
        <v>5.49</v>
      </c>
      <c r="G451" s="47">
        <v>4.22</v>
      </c>
      <c r="H451" s="47">
        <v>5.45</v>
      </c>
      <c r="I451" s="47">
        <v>5.04</v>
      </c>
      <c r="J451" s="47">
        <v>4.63</v>
      </c>
      <c r="K451" s="47">
        <v>5.75</v>
      </c>
      <c r="L451" s="47">
        <v>5.37</v>
      </c>
      <c r="M451" s="47">
        <v>5.52</v>
      </c>
      <c r="N451" s="47">
        <v>6.44</v>
      </c>
      <c r="O451" s="47">
        <v>5.74</v>
      </c>
      <c r="P451" s="47">
        <v>5.7</v>
      </c>
      <c r="Q451" s="47">
        <v>4.13</v>
      </c>
      <c r="R451" s="47">
        <v>7.29</v>
      </c>
      <c r="S451" s="47">
        <v>5.26</v>
      </c>
      <c r="T451" s="47">
        <v>5.0199999999999996</v>
      </c>
      <c r="U451" s="47">
        <v>5.86</v>
      </c>
      <c r="V451" s="13">
        <f t="shared" si="24"/>
        <v>5.2620000000000005</v>
      </c>
      <c r="W451">
        <f t="shared" si="25"/>
        <v>5.633</v>
      </c>
      <c r="X451">
        <f t="shared" si="26"/>
        <v>0.18260948009953168</v>
      </c>
      <c r="Y451">
        <f t="shared" si="27"/>
        <v>0.26499916142425151</v>
      </c>
    </row>
    <row r="452" spans="1:25">
      <c r="A452" s="47">
        <v>37.33</v>
      </c>
      <c r="B452" s="47">
        <v>4.97</v>
      </c>
      <c r="C452" s="47">
        <v>5.37</v>
      </c>
      <c r="D452" s="47">
        <v>5.43</v>
      </c>
      <c r="E452" s="47">
        <v>6.3</v>
      </c>
      <c r="F452" s="47">
        <v>5.49</v>
      </c>
      <c r="G452" s="47">
        <v>4.22</v>
      </c>
      <c r="H452" s="47">
        <v>5.45</v>
      </c>
      <c r="I452" s="47">
        <v>5.04</v>
      </c>
      <c r="J452" s="47">
        <v>4.63</v>
      </c>
      <c r="K452" s="47">
        <v>5.75</v>
      </c>
      <c r="L452" s="47">
        <v>5.37</v>
      </c>
      <c r="M452" s="47">
        <v>5.52</v>
      </c>
      <c r="N452" s="47">
        <v>6.44</v>
      </c>
      <c r="O452" s="47">
        <v>5.74</v>
      </c>
      <c r="P452" s="47">
        <v>5.7</v>
      </c>
      <c r="Q452" s="47">
        <v>4.1399999999999997</v>
      </c>
      <c r="R452" s="47">
        <v>7.29</v>
      </c>
      <c r="S452" s="47">
        <v>5.26</v>
      </c>
      <c r="T452" s="47">
        <v>5.0199999999999996</v>
      </c>
      <c r="U452" s="47">
        <v>5.86</v>
      </c>
      <c r="V452" s="13">
        <f t="shared" si="24"/>
        <v>5.2650000000000006</v>
      </c>
      <c r="W452">
        <f t="shared" si="25"/>
        <v>5.6339999999999986</v>
      </c>
      <c r="X452">
        <f t="shared" si="26"/>
        <v>0.18446469099050292</v>
      </c>
      <c r="Y452">
        <f t="shared" si="27"/>
        <v>0.26437011093457075</v>
      </c>
    </row>
    <row r="453" spans="1:25">
      <c r="A453" s="47">
        <v>37.42</v>
      </c>
      <c r="B453" s="47">
        <v>4.97</v>
      </c>
      <c r="C453" s="47">
        <v>5.37</v>
      </c>
      <c r="D453" s="47">
        <v>5.43</v>
      </c>
      <c r="E453" s="47">
        <v>6.41</v>
      </c>
      <c r="F453" s="47">
        <v>5.49</v>
      </c>
      <c r="G453" s="47">
        <v>4.22</v>
      </c>
      <c r="H453" s="47">
        <v>5.45</v>
      </c>
      <c r="I453" s="47">
        <v>5.04</v>
      </c>
      <c r="J453" s="47">
        <v>4.63</v>
      </c>
      <c r="K453" s="47">
        <v>5.75</v>
      </c>
      <c r="L453" s="47">
        <v>5.37</v>
      </c>
      <c r="M453" s="47">
        <v>5.52</v>
      </c>
      <c r="N453" s="47">
        <v>6.44</v>
      </c>
      <c r="O453" s="47">
        <v>5.74</v>
      </c>
      <c r="P453" s="47">
        <v>5.7</v>
      </c>
      <c r="Q453" s="47">
        <v>4.1399999999999997</v>
      </c>
      <c r="R453" s="47">
        <v>7.29</v>
      </c>
      <c r="S453" s="47">
        <v>5.26</v>
      </c>
      <c r="T453" s="47">
        <v>5.0199999999999996</v>
      </c>
      <c r="U453" s="47">
        <v>5.86</v>
      </c>
      <c r="V453" s="13">
        <f t="shared" ref="V453:V516" si="28">AVERAGE(B453:K453)</f>
        <v>5.2760000000000007</v>
      </c>
      <c r="W453">
        <f t="shared" ref="W453:W516" si="29">AVERAGE(L453:U453)</f>
        <v>5.6339999999999986</v>
      </c>
      <c r="X453">
        <f t="shared" ref="X453:X516" si="30">STDEV(B453:K453)/10^0.5</f>
        <v>0.19151559263470322</v>
      </c>
      <c r="Y453">
        <f t="shared" ref="Y453:Y516" si="31">STDEV(L453:U453)/10^0.5</f>
        <v>0.26437011093457075</v>
      </c>
    </row>
    <row r="454" spans="1:25">
      <c r="A454" s="47">
        <v>37.5</v>
      </c>
      <c r="B454" s="47">
        <v>4.97</v>
      </c>
      <c r="C454" s="47">
        <v>5.37</v>
      </c>
      <c r="D454" s="47">
        <v>5.43</v>
      </c>
      <c r="E454" s="47">
        <v>6.41</v>
      </c>
      <c r="F454" s="47">
        <v>5.64</v>
      </c>
      <c r="G454" s="47">
        <v>4.22</v>
      </c>
      <c r="H454" s="47">
        <v>5.45</v>
      </c>
      <c r="I454" s="47">
        <v>5.04</v>
      </c>
      <c r="J454" s="47">
        <v>4.76</v>
      </c>
      <c r="K454" s="47">
        <v>5.75</v>
      </c>
      <c r="L454" s="47">
        <v>5.37</v>
      </c>
      <c r="M454" s="47">
        <v>5.52</v>
      </c>
      <c r="N454" s="47">
        <v>6.53</v>
      </c>
      <c r="O454" s="47">
        <v>5.74</v>
      </c>
      <c r="P454" s="47">
        <v>5.7</v>
      </c>
      <c r="Q454" s="47">
        <v>4.1399999999999997</v>
      </c>
      <c r="R454" s="47">
        <v>7.29</v>
      </c>
      <c r="S454" s="47">
        <v>5.26</v>
      </c>
      <c r="T454" s="47">
        <v>5.0199999999999996</v>
      </c>
      <c r="U454" s="47">
        <v>5.86</v>
      </c>
      <c r="V454" s="13">
        <f t="shared" si="28"/>
        <v>5.3040000000000003</v>
      </c>
      <c r="W454">
        <f t="shared" si="29"/>
        <v>5.6429999999999989</v>
      </c>
      <c r="X454">
        <f t="shared" si="30"/>
        <v>0.1894096090487489</v>
      </c>
      <c r="Y454">
        <f t="shared" si="31"/>
        <v>0.26755290234934254</v>
      </c>
    </row>
    <row r="455" spans="1:25">
      <c r="A455" s="47">
        <v>37.58</v>
      </c>
      <c r="B455" s="47">
        <v>4.97</v>
      </c>
      <c r="C455" s="47">
        <v>5.37</v>
      </c>
      <c r="D455" s="47">
        <v>5.43</v>
      </c>
      <c r="E455" s="47">
        <v>6.41</v>
      </c>
      <c r="F455" s="47">
        <v>5.71</v>
      </c>
      <c r="G455" s="47">
        <v>4.22</v>
      </c>
      <c r="H455" s="47">
        <v>5.45</v>
      </c>
      <c r="I455" s="47">
        <v>5.04</v>
      </c>
      <c r="J455" s="47">
        <v>4.88</v>
      </c>
      <c r="K455" s="47">
        <v>5.75</v>
      </c>
      <c r="L455" s="47">
        <v>5.37</v>
      </c>
      <c r="M455" s="47">
        <v>5.52</v>
      </c>
      <c r="N455" s="47">
        <v>6.71</v>
      </c>
      <c r="O455" s="47">
        <v>5.74</v>
      </c>
      <c r="P455" s="47">
        <v>5.72</v>
      </c>
      <c r="Q455" s="47">
        <v>4.1399999999999997</v>
      </c>
      <c r="R455" s="47">
        <v>7.29</v>
      </c>
      <c r="S455" s="47">
        <v>5.26</v>
      </c>
      <c r="T455" s="47">
        <v>5.0199999999999996</v>
      </c>
      <c r="U455" s="47">
        <v>5.86</v>
      </c>
      <c r="V455" s="13">
        <f t="shared" si="28"/>
        <v>5.3230000000000004</v>
      </c>
      <c r="W455">
        <f t="shared" si="29"/>
        <v>5.6629999999999994</v>
      </c>
      <c r="X455">
        <f t="shared" si="30"/>
        <v>0.18740953373116603</v>
      </c>
      <c r="Y455">
        <f t="shared" si="31"/>
        <v>0.27473239504814484</v>
      </c>
    </row>
    <row r="456" spans="1:25">
      <c r="A456" s="47">
        <v>37.67</v>
      </c>
      <c r="B456" s="47">
        <v>5.0199999999999996</v>
      </c>
      <c r="C456" s="47">
        <v>5.37</v>
      </c>
      <c r="D456" s="47">
        <v>5.43</v>
      </c>
      <c r="E456" s="47">
        <v>6.41</v>
      </c>
      <c r="F456" s="47">
        <v>5.71</v>
      </c>
      <c r="G456" s="47">
        <v>4.22</v>
      </c>
      <c r="H456" s="47">
        <v>5.45</v>
      </c>
      <c r="I456" s="47">
        <v>5.04</v>
      </c>
      <c r="J456" s="47">
        <v>4.88</v>
      </c>
      <c r="K456" s="47">
        <v>5.75</v>
      </c>
      <c r="L456" s="47">
        <v>5.37</v>
      </c>
      <c r="M456" s="47">
        <v>5.52</v>
      </c>
      <c r="N456" s="47">
        <v>6.78</v>
      </c>
      <c r="O456" s="47">
        <v>5.74</v>
      </c>
      <c r="P456" s="47">
        <v>5.72</v>
      </c>
      <c r="Q456" s="47">
        <v>4.16</v>
      </c>
      <c r="R456" s="47">
        <v>7.39</v>
      </c>
      <c r="S456" s="47">
        <v>5.26</v>
      </c>
      <c r="T456" s="47">
        <v>5.0199999999999996</v>
      </c>
      <c r="U456" s="47">
        <v>5.86</v>
      </c>
      <c r="V456" s="13">
        <f t="shared" si="28"/>
        <v>5.3280000000000012</v>
      </c>
      <c r="W456">
        <f t="shared" si="29"/>
        <v>5.6820000000000004</v>
      </c>
      <c r="X456">
        <f t="shared" si="30"/>
        <v>0.18642722738674783</v>
      </c>
      <c r="Y456">
        <f t="shared" si="31"/>
        <v>0.28315209889935539</v>
      </c>
    </row>
    <row r="457" spans="1:25">
      <c r="A457" s="47">
        <v>37.75</v>
      </c>
      <c r="B457" s="47">
        <v>5.14</v>
      </c>
      <c r="C457" s="47">
        <v>5.37</v>
      </c>
      <c r="D457" s="47">
        <v>5.43</v>
      </c>
      <c r="E457" s="47">
        <v>6.41</v>
      </c>
      <c r="F457" s="47">
        <v>5.71</v>
      </c>
      <c r="G457" s="47">
        <v>4.22</v>
      </c>
      <c r="H457" s="47">
        <v>5.45</v>
      </c>
      <c r="I457" s="47">
        <v>5.04</v>
      </c>
      <c r="J457" s="47">
        <v>4.88</v>
      </c>
      <c r="K457" s="47">
        <v>5.75</v>
      </c>
      <c r="L457" s="47">
        <v>5.37</v>
      </c>
      <c r="M457" s="47">
        <v>5.56</v>
      </c>
      <c r="N457" s="47">
        <v>6.78</v>
      </c>
      <c r="O457" s="47">
        <v>5.78</v>
      </c>
      <c r="P457" s="47">
        <v>5.72</v>
      </c>
      <c r="Q457" s="47">
        <v>4.3099999999999996</v>
      </c>
      <c r="R457" s="47">
        <v>7.4</v>
      </c>
      <c r="S457" s="47">
        <v>5.26</v>
      </c>
      <c r="T457" s="47">
        <v>5.0199999999999996</v>
      </c>
      <c r="U457" s="47">
        <v>5.86</v>
      </c>
      <c r="V457" s="13">
        <f t="shared" si="28"/>
        <v>5.3400000000000007</v>
      </c>
      <c r="W457">
        <f t="shared" si="29"/>
        <v>5.7060000000000004</v>
      </c>
      <c r="X457">
        <f t="shared" si="30"/>
        <v>0.18460167328000371</v>
      </c>
      <c r="Y457">
        <f t="shared" si="31"/>
        <v>0.2749755544690396</v>
      </c>
    </row>
    <row r="458" spans="1:25">
      <c r="A458" s="47">
        <v>37.83</v>
      </c>
      <c r="B458" s="47">
        <v>5.14</v>
      </c>
      <c r="C458" s="47">
        <v>5.37</v>
      </c>
      <c r="D458" s="47">
        <v>5.43</v>
      </c>
      <c r="E458" s="47">
        <v>6.41</v>
      </c>
      <c r="F458" s="47">
        <v>5.71</v>
      </c>
      <c r="G458" s="47">
        <v>4.22</v>
      </c>
      <c r="H458" s="47">
        <v>5.45</v>
      </c>
      <c r="I458" s="47">
        <v>5.04</v>
      </c>
      <c r="J458" s="47">
        <v>4.88</v>
      </c>
      <c r="K458" s="47">
        <v>5.75</v>
      </c>
      <c r="L458" s="47">
        <v>5.43</v>
      </c>
      <c r="M458" s="47">
        <v>5.73</v>
      </c>
      <c r="N458" s="47">
        <v>6.78</v>
      </c>
      <c r="O458" s="47">
        <v>5.87</v>
      </c>
      <c r="P458" s="47">
        <v>5.72</v>
      </c>
      <c r="Q458" s="47">
        <v>4.34</v>
      </c>
      <c r="R458" s="47">
        <v>7.4</v>
      </c>
      <c r="S458" s="47">
        <v>5.26</v>
      </c>
      <c r="T458" s="47">
        <v>5.0199999999999996</v>
      </c>
      <c r="U458" s="47">
        <v>5.86</v>
      </c>
      <c r="V458" s="13">
        <f t="shared" si="28"/>
        <v>5.3400000000000007</v>
      </c>
      <c r="W458">
        <f t="shared" si="29"/>
        <v>5.7409999999999997</v>
      </c>
      <c r="X458">
        <f t="shared" si="30"/>
        <v>0.18460167328000371</v>
      </c>
      <c r="Y458">
        <f t="shared" si="31"/>
        <v>0.27231293273242507</v>
      </c>
    </row>
    <row r="459" spans="1:25">
      <c r="A459" s="47">
        <v>37.92</v>
      </c>
      <c r="B459" s="47">
        <v>5.14</v>
      </c>
      <c r="C459" s="47">
        <v>5.37</v>
      </c>
      <c r="D459" s="47">
        <v>5.43</v>
      </c>
      <c r="E459" s="47">
        <v>6.41</v>
      </c>
      <c r="F459" s="47">
        <v>5.71</v>
      </c>
      <c r="G459" s="47">
        <v>4.22</v>
      </c>
      <c r="H459" s="47">
        <v>5.45</v>
      </c>
      <c r="I459" s="47">
        <v>5.04</v>
      </c>
      <c r="J459" s="47">
        <v>4.88</v>
      </c>
      <c r="K459" s="47">
        <v>5.75</v>
      </c>
      <c r="L459" s="47">
        <v>5.44</v>
      </c>
      <c r="M459" s="47">
        <v>5.73</v>
      </c>
      <c r="N459" s="47">
        <v>6.78</v>
      </c>
      <c r="O459" s="47">
        <v>5.87</v>
      </c>
      <c r="P459" s="47">
        <v>5.72</v>
      </c>
      <c r="Q459" s="47">
        <v>4.34</v>
      </c>
      <c r="R459" s="47">
        <v>7.4</v>
      </c>
      <c r="S459" s="47">
        <v>5.26</v>
      </c>
      <c r="T459" s="47">
        <v>5.0199999999999996</v>
      </c>
      <c r="U459" s="47">
        <v>5.86</v>
      </c>
      <c r="V459" s="13">
        <f t="shared" si="28"/>
        <v>5.3400000000000007</v>
      </c>
      <c r="W459">
        <f t="shared" si="29"/>
        <v>5.742</v>
      </c>
      <c r="X459">
        <f t="shared" si="30"/>
        <v>0.18460167328000371</v>
      </c>
      <c r="Y459">
        <f t="shared" si="31"/>
        <v>0.27218784363417609</v>
      </c>
    </row>
    <row r="460" spans="1:25">
      <c r="A460" s="47">
        <v>38</v>
      </c>
      <c r="B460" s="47">
        <v>5.14</v>
      </c>
      <c r="C460" s="47">
        <v>5.37</v>
      </c>
      <c r="D460" s="47">
        <v>5.43</v>
      </c>
      <c r="E460" s="47">
        <v>6.41</v>
      </c>
      <c r="F460" s="47">
        <v>5.71</v>
      </c>
      <c r="G460" s="47">
        <v>4.22</v>
      </c>
      <c r="H460" s="47">
        <v>5.67</v>
      </c>
      <c r="I460" s="47">
        <v>5.04</v>
      </c>
      <c r="J460" s="47">
        <v>4.88</v>
      </c>
      <c r="K460" s="47">
        <v>5.75</v>
      </c>
      <c r="L460" s="47">
        <v>5.44</v>
      </c>
      <c r="M460" s="47">
        <v>5.74</v>
      </c>
      <c r="N460" s="47">
        <v>6.78</v>
      </c>
      <c r="O460" s="47">
        <v>5.87</v>
      </c>
      <c r="P460" s="47">
        <v>5.72</v>
      </c>
      <c r="Q460" s="47">
        <v>4.34</v>
      </c>
      <c r="R460" s="47">
        <v>7.5</v>
      </c>
      <c r="S460" s="47">
        <v>5.37</v>
      </c>
      <c r="T460" s="47">
        <v>5.0199999999999996</v>
      </c>
      <c r="U460" s="47">
        <v>5.86</v>
      </c>
      <c r="V460" s="13">
        <f t="shared" si="28"/>
        <v>5.3620000000000001</v>
      </c>
      <c r="W460">
        <f t="shared" si="29"/>
        <v>5.7640000000000002</v>
      </c>
      <c r="X460">
        <f t="shared" si="30"/>
        <v>0.18734875381372218</v>
      </c>
      <c r="Y460">
        <f t="shared" si="31"/>
        <v>0.27709685430669651</v>
      </c>
    </row>
    <row r="461" spans="1:25">
      <c r="A461" s="47">
        <v>38.08</v>
      </c>
      <c r="B461" s="47">
        <v>5.15</v>
      </c>
      <c r="C461" s="47">
        <v>5.37</v>
      </c>
      <c r="D461" s="47">
        <v>5.43</v>
      </c>
      <c r="E461" s="47">
        <v>6.41</v>
      </c>
      <c r="F461" s="47">
        <v>5.71</v>
      </c>
      <c r="G461" s="47">
        <v>4.22</v>
      </c>
      <c r="H461" s="47">
        <v>5.67</v>
      </c>
      <c r="I461" s="47">
        <v>5.04</v>
      </c>
      <c r="J461" s="47">
        <v>4.88</v>
      </c>
      <c r="K461" s="47">
        <v>5.75</v>
      </c>
      <c r="L461" s="47">
        <v>5.44</v>
      </c>
      <c r="M461" s="47">
        <v>5.74</v>
      </c>
      <c r="N461" s="47">
        <v>6.78</v>
      </c>
      <c r="O461" s="47">
        <v>5.87</v>
      </c>
      <c r="P461" s="47">
        <v>5.85</v>
      </c>
      <c r="Q461" s="47">
        <v>4.34</v>
      </c>
      <c r="R461" s="47">
        <v>7.66</v>
      </c>
      <c r="S461" s="47">
        <v>5.37</v>
      </c>
      <c r="T461" s="47">
        <v>5.0199999999999996</v>
      </c>
      <c r="U461" s="47">
        <v>5.88</v>
      </c>
      <c r="V461" s="13">
        <f t="shared" si="28"/>
        <v>5.3630000000000004</v>
      </c>
      <c r="W461">
        <f t="shared" si="29"/>
        <v>5.7949999999999999</v>
      </c>
      <c r="X461">
        <f t="shared" si="30"/>
        <v>0.18721971643558669</v>
      </c>
      <c r="Y461">
        <f t="shared" si="31"/>
        <v>0.28851439401797052</v>
      </c>
    </row>
    <row r="462" spans="1:25">
      <c r="A462" s="47">
        <v>38.17</v>
      </c>
      <c r="B462" s="47">
        <v>5.15</v>
      </c>
      <c r="C462" s="47">
        <v>5.42</v>
      </c>
      <c r="D462" s="47">
        <v>5.43</v>
      </c>
      <c r="E462" s="47">
        <v>6.42</v>
      </c>
      <c r="F462" s="47">
        <v>5.71</v>
      </c>
      <c r="G462" s="47">
        <v>4.22</v>
      </c>
      <c r="H462" s="47">
        <v>5.67</v>
      </c>
      <c r="I462" s="47">
        <v>5.04</v>
      </c>
      <c r="J462" s="47">
        <v>4.88</v>
      </c>
      <c r="K462" s="47">
        <v>5.75</v>
      </c>
      <c r="L462" s="47">
        <v>5.44</v>
      </c>
      <c r="M462" s="47">
        <v>5.74</v>
      </c>
      <c r="N462" s="47">
        <v>6.78</v>
      </c>
      <c r="O462" s="47">
        <v>5.87</v>
      </c>
      <c r="P462" s="47">
        <v>5.85</v>
      </c>
      <c r="Q462" s="47">
        <v>4.34</v>
      </c>
      <c r="R462" s="47">
        <v>7.67</v>
      </c>
      <c r="S462" s="47">
        <v>5.37</v>
      </c>
      <c r="T462" s="47">
        <v>5.0199999999999996</v>
      </c>
      <c r="U462" s="47">
        <v>6.07</v>
      </c>
      <c r="V462" s="13">
        <f t="shared" si="28"/>
        <v>5.3690000000000007</v>
      </c>
      <c r="W462">
        <f t="shared" si="29"/>
        <v>5.8149999999999995</v>
      </c>
      <c r="X462">
        <f t="shared" si="30"/>
        <v>0.18792699528155715</v>
      </c>
      <c r="Y462">
        <f t="shared" si="31"/>
        <v>0.29046801315578086</v>
      </c>
    </row>
    <row r="463" spans="1:25">
      <c r="A463" s="47">
        <v>38.25</v>
      </c>
      <c r="B463" s="47">
        <v>5.15</v>
      </c>
      <c r="C463" s="47">
        <v>5.55</v>
      </c>
      <c r="D463" s="47">
        <v>5.43</v>
      </c>
      <c r="E463" s="47">
        <v>6.42</v>
      </c>
      <c r="F463" s="47">
        <v>5.71</v>
      </c>
      <c r="G463" s="47">
        <v>4.22</v>
      </c>
      <c r="H463" s="47">
        <v>5.67</v>
      </c>
      <c r="I463" s="47">
        <v>5.04</v>
      </c>
      <c r="J463" s="47">
        <v>4.88</v>
      </c>
      <c r="K463" s="47">
        <v>5.75</v>
      </c>
      <c r="L463" s="47">
        <v>5.44</v>
      </c>
      <c r="M463" s="47">
        <v>5.74</v>
      </c>
      <c r="N463" s="47">
        <v>6.78</v>
      </c>
      <c r="O463" s="47">
        <v>5.87</v>
      </c>
      <c r="P463" s="47">
        <v>5.86</v>
      </c>
      <c r="Q463" s="47">
        <v>4.34</v>
      </c>
      <c r="R463" s="47">
        <v>7.67</v>
      </c>
      <c r="S463" s="47">
        <v>5.37</v>
      </c>
      <c r="T463" s="47">
        <v>5.0199999999999996</v>
      </c>
      <c r="U463" s="47">
        <v>6.08</v>
      </c>
      <c r="V463" s="13">
        <f t="shared" si="28"/>
        <v>5.3819999999999997</v>
      </c>
      <c r="W463">
        <f t="shared" si="29"/>
        <v>5.8170000000000002</v>
      </c>
      <c r="X463">
        <f t="shared" si="30"/>
        <v>0.18876675790214939</v>
      </c>
      <c r="Y463">
        <f t="shared" si="31"/>
        <v>0.29058198307687499</v>
      </c>
    </row>
    <row r="464" spans="1:25">
      <c r="A464" s="47">
        <v>38.33</v>
      </c>
      <c r="B464" s="47">
        <v>5.15</v>
      </c>
      <c r="C464" s="47">
        <v>5.55</v>
      </c>
      <c r="D464" s="47">
        <v>5.43</v>
      </c>
      <c r="E464" s="47">
        <v>6.42</v>
      </c>
      <c r="F464" s="47">
        <v>5.71</v>
      </c>
      <c r="G464" s="47">
        <v>4.22</v>
      </c>
      <c r="H464" s="47">
        <v>5.67</v>
      </c>
      <c r="I464" s="47">
        <v>5.04</v>
      </c>
      <c r="J464" s="47">
        <v>4.88</v>
      </c>
      <c r="K464" s="47">
        <v>5.75</v>
      </c>
      <c r="L464" s="47">
        <v>5.44</v>
      </c>
      <c r="M464" s="47">
        <v>5.74</v>
      </c>
      <c r="N464" s="47">
        <v>6.78</v>
      </c>
      <c r="O464" s="47">
        <v>5.87</v>
      </c>
      <c r="P464" s="47">
        <v>5.86</v>
      </c>
      <c r="Q464" s="47">
        <v>4.4000000000000004</v>
      </c>
      <c r="R464" s="47">
        <v>7.67</v>
      </c>
      <c r="S464" s="47">
        <v>5.37</v>
      </c>
      <c r="T464" s="47">
        <v>5.0199999999999996</v>
      </c>
      <c r="U464" s="47">
        <v>6.1</v>
      </c>
      <c r="V464" s="13">
        <f t="shared" si="28"/>
        <v>5.3819999999999997</v>
      </c>
      <c r="W464">
        <f t="shared" si="29"/>
        <v>5.8250000000000011</v>
      </c>
      <c r="X464">
        <f t="shared" si="30"/>
        <v>0.18876675790214939</v>
      </c>
      <c r="Y464">
        <f t="shared" si="31"/>
        <v>0.28744178154502303</v>
      </c>
    </row>
    <row r="465" spans="1:25">
      <c r="A465" s="47">
        <v>38.42</v>
      </c>
      <c r="B465" s="47">
        <v>5.15</v>
      </c>
      <c r="C465" s="47">
        <v>5.55</v>
      </c>
      <c r="D465" s="47">
        <v>5.43</v>
      </c>
      <c r="E465" s="47">
        <v>6.42</v>
      </c>
      <c r="F465" s="47">
        <v>5.71</v>
      </c>
      <c r="G465" s="47">
        <v>4.22</v>
      </c>
      <c r="H465" s="47">
        <v>5.67</v>
      </c>
      <c r="I465" s="47">
        <v>5.04</v>
      </c>
      <c r="J465" s="47">
        <v>4.88</v>
      </c>
      <c r="K465" s="47">
        <v>5.81</v>
      </c>
      <c r="L465" s="47">
        <v>5.44</v>
      </c>
      <c r="M465" s="47">
        <v>5.74</v>
      </c>
      <c r="N465" s="47">
        <v>6.78</v>
      </c>
      <c r="O465" s="47">
        <v>5.87</v>
      </c>
      <c r="P465" s="47">
        <v>5.86</v>
      </c>
      <c r="Q465" s="47">
        <v>4.4800000000000004</v>
      </c>
      <c r="R465" s="47">
        <v>7.68</v>
      </c>
      <c r="S465" s="47">
        <v>5.37</v>
      </c>
      <c r="T465" s="47">
        <v>5.0199999999999996</v>
      </c>
      <c r="U465" s="47">
        <v>6.11</v>
      </c>
      <c r="V465" s="13">
        <f t="shared" si="28"/>
        <v>5.3879999999999999</v>
      </c>
      <c r="W465">
        <f t="shared" si="29"/>
        <v>5.8349999999999991</v>
      </c>
      <c r="X465">
        <f t="shared" si="30"/>
        <v>0.19015666056058922</v>
      </c>
      <c r="Y465">
        <f t="shared" si="31"/>
        <v>0.28394150414791286</v>
      </c>
    </row>
    <row r="466" spans="1:25">
      <c r="A466" s="47">
        <v>38.5</v>
      </c>
      <c r="B466" s="47">
        <v>5.15</v>
      </c>
      <c r="C466" s="47">
        <v>5.56</v>
      </c>
      <c r="D466" s="47">
        <v>5.43</v>
      </c>
      <c r="E466" s="47">
        <v>6.42</v>
      </c>
      <c r="F466" s="47">
        <v>5.71</v>
      </c>
      <c r="G466" s="47">
        <v>4.22</v>
      </c>
      <c r="H466" s="47">
        <v>5.67</v>
      </c>
      <c r="I466" s="47">
        <v>5.04</v>
      </c>
      <c r="J466" s="47">
        <v>4.88</v>
      </c>
      <c r="K466" s="47">
        <v>5.93</v>
      </c>
      <c r="L466" s="47">
        <v>5.44</v>
      </c>
      <c r="M466" s="47">
        <v>5.74</v>
      </c>
      <c r="N466" s="47">
        <v>6.78</v>
      </c>
      <c r="O466" s="47">
        <v>5.87</v>
      </c>
      <c r="P466" s="47">
        <v>5.86</v>
      </c>
      <c r="Q466" s="47">
        <v>4.4800000000000004</v>
      </c>
      <c r="R466" s="47">
        <v>7.68</v>
      </c>
      <c r="S466" s="47">
        <v>5.37</v>
      </c>
      <c r="T466" s="47">
        <v>5.0199999999999996</v>
      </c>
      <c r="U466" s="47">
        <v>6.11</v>
      </c>
      <c r="V466" s="13">
        <f t="shared" si="28"/>
        <v>5.4010000000000007</v>
      </c>
      <c r="W466">
        <f t="shared" si="29"/>
        <v>5.8349999999999991</v>
      </c>
      <c r="X466">
        <f t="shared" si="30"/>
        <v>0.19355418420230799</v>
      </c>
      <c r="Y466">
        <f t="shared" si="31"/>
        <v>0.28394150414791286</v>
      </c>
    </row>
    <row r="467" spans="1:25">
      <c r="A467" s="47">
        <v>38.58</v>
      </c>
      <c r="B467" s="47">
        <v>5.27</v>
      </c>
      <c r="C467" s="47">
        <v>5.56</v>
      </c>
      <c r="D467" s="47">
        <v>5.43</v>
      </c>
      <c r="E467" s="47">
        <v>6.42</v>
      </c>
      <c r="F467" s="47">
        <v>5.71</v>
      </c>
      <c r="G467" s="47">
        <v>4.22</v>
      </c>
      <c r="H467" s="47">
        <v>5.67</v>
      </c>
      <c r="I467" s="47">
        <v>5.04</v>
      </c>
      <c r="J467" s="47">
        <v>4.88</v>
      </c>
      <c r="K467" s="47">
        <v>5.93</v>
      </c>
      <c r="L467" s="47">
        <v>5.44</v>
      </c>
      <c r="M467" s="47">
        <v>5.74</v>
      </c>
      <c r="N467" s="47">
        <v>6.78</v>
      </c>
      <c r="O467" s="47">
        <v>5.87</v>
      </c>
      <c r="P467" s="47">
        <v>5.86</v>
      </c>
      <c r="Q467" s="47">
        <v>4.4800000000000004</v>
      </c>
      <c r="R467" s="47">
        <v>7.68</v>
      </c>
      <c r="S467" s="47">
        <v>5.37</v>
      </c>
      <c r="T467" s="47">
        <v>5.1100000000000003</v>
      </c>
      <c r="U467" s="47">
        <v>6.11</v>
      </c>
      <c r="V467" s="13">
        <f t="shared" si="28"/>
        <v>5.4130000000000003</v>
      </c>
      <c r="W467">
        <f t="shared" si="29"/>
        <v>5.8439999999999994</v>
      </c>
      <c r="X467">
        <f t="shared" si="30"/>
        <v>0.19219232265854852</v>
      </c>
      <c r="Y467">
        <f t="shared" si="31"/>
        <v>0.28120060059996066</v>
      </c>
    </row>
    <row r="468" spans="1:25">
      <c r="A468" s="47">
        <v>38.67</v>
      </c>
      <c r="B468" s="47">
        <v>5.27</v>
      </c>
      <c r="C468" s="47">
        <v>5.56</v>
      </c>
      <c r="D468" s="47">
        <v>5.43</v>
      </c>
      <c r="E468" s="47">
        <v>6.42</v>
      </c>
      <c r="F468" s="47">
        <v>5.71</v>
      </c>
      <c r="G468" s="47">
        <v>4.22</v>
      </c>
      <c r="H468" s="47">
        <v>5.81</v>
      </c>
      <c r="I468" s="47">
        <v>5.04</v>
      </c>
      <c r="J468" s="47">
        <v>4.8899999999999997</v>
      </c>
      <c r="K468" s="47">
        <v>5.93</v>
      </c>
      <c r="L468" s="47">
        <v>5.44</v>
      </c>
      <c r="M468" s="47">
        <v>5.74</v>
      </c>
      <c r="N468" s="47">
        <v>6.78</v>
      </c>
      <c r="O468" s="47">
        <v>5.87</v>
      </c>
      <c r="P468" s="47">
        <v>5.86</v>
      </c>
      <c r="Q468" s="47">
        <v>4.4800000000000004</v>
      </c>
      <c r="R468" s="47">
        <v>7.68</v>
      </c>
      <c r="S468" s="47">
        <v>5.37</v>
      </c>
      <c r="T468" s="47">
        <v>5.28</v>
      </c>
      <c r="U468" s="47">
        <v>6.11</v>
      </c>
      <c r="V468" s="13">
        <f t="shared" si="28"/>
        <v>5.4279999999999999</v>
      </c>
      <c r="W468">
        <f t="shared" si="29"/>
        <v>5.8609999999999998</v>
      </c>
      <c r="X468">
        <f t="shared" si="30"/>
        <v>0.19445536477271183</v>
      </c>
      <c r="Y468">
        <f t="shared" si="31"/>
        <v>0.27674878299441502</v>
      </c>
    </row>
    <row r="469" spans="1:25">
      <c r="A469" s="47">
        <v>38.75</v>
      </c>
      <c r="B469" s="47">
        <v>5.27</v>
      </c>
      <c r="C469" s="47">
        <v>5.56</v>
      </c>
      <c r="D469" s="47">
        <v>5.43</v>
      </c>
      <c r="E469" s="47">
        <v>6.42</v>
      </c>
      <c r="F469" s="47">
        <v>5.71</v>
      </c>
      <c r="G469" s="47">
        <v>4.22</v>
      </c>
      <c r="H469" s="47">
        <v>5.81</v>
      </c>
      <c r="I469" s="47">
        <v>5.05</v>
      </c>
      <c r="J469" s="47">
        <v>4.8899999999999997</v>
      </c>
      <c r="K469" s="47">
        <v>5.93</v>
      </c>
      <c r="L469" s="47">
        <v>5.69</v>
      </c>
      <c r="M469" s="47">
        <v>5.74</v>
      </c>
      <c r="N469" s="47">
        <v>6.78</v>
      </c>
      <c r="O469" s="47">
        <v>5.87</v>
      </c>
      <c r="P469" s="47">
        <v>5.86</v>
      </c>
      <c r="Q469" s="47">
        <v>4.4800000000000004</v>
      </c>
      <c r="R469" s="47">
        <v>7.68</v>
      </c>
      <c r="S469" s="47">
        <v>5.38</v>
      </c>
      <c r="T469" s="47">
        <v>5.28</v>
      </c>
      <c r="U469" s="47">
        <v>6.11</v>
      </c>
      <c r="V469" s="13">
        <f t="shared" si="28"/>
        <v>5.4290000000000003</v>
      </c>
      <c r="W469">
        <f t="shared" si="29"/>
        <v>5.8870000000000005</v>
      </c>
      <c r="X469">
        <f t="shared" si="30"/>
        <v>0.19423611061454718</v>
      </c>
      <c r="Y469">
        <f t="shared" si="31"/>
        <v>0.2734270164656985</v>
      </c>
    </row>
    <row r="470" spans="1:25">
      <c r="A470" s="47">
        <v>38.83</v>
      </c>
      <c r="B470" s="47">
        <v>5.28</v>
      </c>
      <c r="C470" s="47">
        <v>5.56</v>
      </c>
      <c r="D470" s="47">
        <v>5.43</v>
      </c>
      <c r="E470" s="47">
        <v>6.43</v>
      </c>
      <c r="F470" s="47">
        <v>5.71</v>
      </c>
      <c r="G470" s="47">
        <v>4.22</v>
      </c>
      <c r="H470" s="47">
        <v>5.81</v>
      </c>
      <c r="I470" s="47">
        <v>5.0999999999999996</v>
      </c>
      <c r="J470" s="47">
        <v>4.8899999999999997</v>
      </c>
      <c r="K470" s="47">
        <v>5.93</v>
      </c>
      <c r="L470" s="47">
        <v>5.7</v>
      </c>
      <c r="M470" s="47">
        <v>5.74</v>
      </c>
      <c r="N470" s="47">
        <v>6.78</v>
      </c>
      <c r="O470" s="47">
        <v>5.87</v>
      </c>
      <c r="P470" s="47">
        <v>5.86</v>
      </c>
      <c r="Q470" s="47">
        <v>4.4800000000000004</v>
      </c>
      <c r="R470" s="47">
        <v>7.68</v>
      </c>
      <c r="S470" s="47">
        <v>5.38</v>
      </c>
      <c r="T470" s="47">
        <v>5.28</v>
      </c>
      <c r="U470" s="47">
        <v>6.11</v>
      </c>
      <c r="V470" s="13">
        <f t="shared" si="28"/>
        <v>5.4360000000000008</v>
      </c>
      <c r="W470">
        <f t="shared" si="29"/>
        <v>5.8880000000000008</v>
      </c>
      <c r="X470">
        <f t="shared" si="30"/>
        <v>0.19369047472707426</v>
      </c>
      <c r="Y470">
        <f t="shared" si="31"/>
        <v>0.27334878005133834</v>
      </c>
    </row>
    <row r="471" spans="1:25">
      <c r="A471" s="47">
        <v>38.92</v>
      </c>
      <c r="B471" s="47">
        <v>5.34</v>
      </c>
      <c r="C471" s="47">
        <v>5.56</v>
      </c>
      <c r="D471" s="47">
        <v>5.43</v>
      </c>
      <c r="E471" s="47">
        <v>6.62</v>
      </c>
      <c r="F471" s="47">
        <v>5.71</v>
      </c>
      <c r="G471" s="47">
        <v>4.22</v>
      </c>
      <c r="H471" s="47">
        <v>5.81</v>
      </c>
      <c r="I471" s="47">
        <v>5.26</v>
      </c>
      <c r="J471" s="47">
        <v>4.8899999999999997</v>
      </c>
      <c r="K471" s="47">
        <v>5.93</v>
      </c>
      <c r="L471" s="47">
        <v>5.7</v>
      </c>
      <c r="M471" s="47">
        <v>5.74</v>
      </c>
      <c r="N471" s="47">
        <v>6.78</v>
      </c>
      <c r="O471" s="47">
        <v>5.87</v>
      </c>
      <c r="P471" s="47">
        <v>5.86</v>
      </c>
      <c r="Q471" s="47">
        <v>4.4800000000000004</v>
      </c>
      <c r="R471" s="47">
        <v>7.68</v>
      </c>
      <c r="S471" s="47">
        <v>5.39</v>
      </c>
      <c r="T471" s="47">
        <v>5.28</v>
      </c>
      <c r="U471" s="47">
        <v>6.11</v>
      </c>
      <c r="V471" s="13">
        <f t="shared" si="28"/>
        <v>5.4770000000000003</v>
      </c>
      <c r="W471">
        <f t="shared" si="29"/>
        <v>5.8890000000000011</v>
      </c>
      <c r="X471">
        <f t="shared" si="30"/>
        <v>0.20211135544545666</v>
      </c>
      <c r="Y471">
        <f t="shared" si="31"/>
        <v>0.27314404014487709</v>
      </c>
    </row>
    <row r="472" spans="1:25">
      <c r="A472" s="47">
        <v>39</v>
      </c>
      <c r="B472" s="47">
        <v>5.37</v>
      </c>
      <c r="C472" s="47">
        <v>5.56</v>
      </c>
      <c r="D472" s="47">
        <v>5.43</v>
      </c>
      <c r="E472" s="47">
        <v>6.62</v>
      </c>
      <c r="F472" s="47">
        <v>5.71</v>
      </c>
      <c r="G472" s="47">
        <v>4.22</v>
      </c>
      <c r="H472" s="47">
        <v>5.82</v>
      </c>
      <c r="I472" s="47">
        <v>5.26</v>
      </c>
      <c r="J472" s="47">
        <v>4.8899999999999997</v>
      </c>
      <c r="K472" s="47">
        <v>5.93</v>
      </c>
      <c r="L472" s="47">
        <v>5.7</v>
      </c>
      <c r="M472" s="47">
        <v>5.74</v>
      </c>
      <c r="N472" s="47">
        <v>6.78</v>
      </c>
      <c r="O472" s="47">
        <v>5.91</v>
      </c>
      <c r="P472" s="47">
        <v>5.86</v>
      </c>
      <c r="Q472" s="47">
        <v>4.4800000000000004</v>
      </c>
      <c r="R472" s="47">
        <v>7.68</v>
      </c>
      <c r="S472" s="47">
        <v>5.48</v>
      </c>
      <c r="T472" s="47">
        <v>5.28</v>
      </c>
      <c r="U472" s="47">
        <v>6.11</v>
      </c>
      <c r="V472" s="13">
        <f t="shared" si="28"/>
        <v>5.4809999999999999</v>
      </c>
      <c r="W472">
        <f t="shared" si="29"/>
        <v>5.9019999999999992</v>
      </c>
      <c r="X472">
        <f t="shared" si="30"/>
        <v>0.20209156340629292</v>
      </c>
      <c r="Y472">
        <f t="shared" si="31"/>
        <v>0.27144387592608915</v>
      </c>
    </row>
    <row r="473" spans="1:25">
      <c r="A473" s="47">
        <v>39.08</v>
      </c>
      <c r="B473" s="47">
        <v>5.37</v>
      </c>
      <c r="C473" s="47">
        <v>5.56</v>
      </c>
      <c r="D473" s="47">
        <v>5.43</v>
      </c>
      <c r="E473" s="47">
        <v>6.62</v>
      </c>
      <c r="F473" s="47">
        <v>5.71</v>
      </c>
      <c r="G473" s="47">
        <v>4.2300000000000004</v>
      </c>
      <c r="H473" s="47">
        <v>5.82</v>
      </c>
      <c r="I473" s="47">
        <v>5.27</v>
      </c>
      <c r="J473" s="47">
        <v>4.8899999999999997</v>
      </c>
      <c r="K473" s="47">
        <v>5.93</v>
      </c>
      <c r="L473" s="47">
        <v>5.7</v>
      </c>
      <c r="M473" s="47">
        <v>5.74</v>
      </c>
      <c r="N473" s="47">
        <v>6.78</v>
      </c>
      <c r="O473" s="47">
        <v>6.04</v>
      </c>
      <c r="P473" s="47">
        <v>5.86</v>
      </c>
      <c r="Q473" s="47">
        <v>4.4800000000000004</v>
      </c>
      <c r="R473" s="47">
        <v>7.68</v>
      </c>
      <c r="S473" s="47">
        <v>5.53</v>
      </c>
      <c r="T473" s="47">
        <v>5.28</v>
      </c>
      <c r="U473" s="47">
        <v>6.11</v>
      </c>
      <c r="V473" s="13">
        <f t="shared" si="28"/>
        <v>5.4830000000000005</v>
      </c>
      <c r="W473">
        <f t="shared" si="29"/>
        <v>5.92</v>
      </c>
      <c r="X473">
        <f t="shared" si="30"/>
        <v>0.20127951819408693</v>
      </c>
      <c r="Y473">
        <f t="shared" si="31"/>
        <v>0.27095305046364654</v>
      </c>
    </row>
    <row r="474" spans="1:25">
      <c r="A474" s="47">
        <v>39.17</v>
      </c>
      <c r="B474" s="47">
        <v>5.37</v>
      </c>
      <c r="C474" s="47">
        <v>5.56</v>
      </c>
      <c r="D474" s="47">
        <v>5.43</v>
      </c>
      <c r="E474" s="47">
        <v>6.62</v>
      </c>
      <c r="F474" s="47">
        <v>5.71</v>
      </c>
      <c r="G474" s="47">
        <v>4.2300000000000004</v>
      </c>
      <c r="H474" s="47">
        <v>5.82</v>
      </c>
      <c r="I474" s="47">
        <v>5.27</v>
      </c>
      <c r="J474" s="47">
        <v>4.8899999999999997</v>
      </c>
      <c r="K474" s="47">
        <v>5.93</v>
      </c>
      <c r="L474" s="47">
        <v>5.7</v>
      </c>
      <c r="M474" s="47">
        <v>5.74</v>
      </c>
      <c r="N474" s="47">
        <v>6.78</v>
      </c>
      <c r="O474" s="47">
        <v>6.06</v>
      </c>
      <c r="P474" s="47">
        <v>5.86</v>
      </c>
      <c r="Q474" s="47">
        <v>4.4800000000000004</v>
      </c>
      <c r="R474" s="47">
        <v>7.68</v>
      </c>
      <c r="S474" s="47">
        <v>5.53</v>
      </c>
      <c r="T474" s="47">
        <v>5.29</v>
      </c>
      <c r="U474" s="47">
        <v>6.11</v>
      </c>
      <c r="V474" s="13">
        <f t="shared" si="28"/>
        <v>5.4830000000000005</v>
      </c>
      <c r="W474">
        <f t="shared" si="29"/>
        <v>5.923</v>
      </c>
      <c r="X474">
        <f t="shared" si="30"/>
        <v>0.20127951819408693</v>
      </c>
      <c r="Y474">
        <f t="shared" si="31"/>
        <v>0.27079738222926403</v>
      </c>
    </row>
    <row r="475" spans="1:25">
      <c r="A475" s="47">
        <v>39.25</v>
      </c>
      <c r="B475" s="47">
        <v>5.37</v>
      </c>
      <c r="C475" s="47">
        <v>5.56</v>
      </c>
      <c r="D475" s="47">
        <v>5.43</v>
      </c>
      <c r="E475" s="47">
        <v>6.62</v>
      </c>
      <c r="F475" s="47">
        <v>5.71</v>
      </c>
      <c r="G475" s="47">
        <v>4.2300000000000004</v>
      </c>
      <c r="H475" s="47">
        <v>5.82</v>
      </c>
      <c r="I475" s="47">
        <v>5.27</v>
      </c>
      <c r="J475" s="47">
        <v>4.8899999999999997</v>
      </c>
      <c r="K475" s="47">
        <v>5.93</v>
      </c>
      <c r="L475" s="47">
        <v>5.7</v>
      </c>
      <c r="M475" s="47">
        <v>5.74</v>
      </c>
      <c r="N475" s="47">
        <v>6.78</v>
      </c>
      <c r="O475" s="47">
        <v>6.06</v>
      </c>
      <c r="P475" s="47">
        <v>5.86</v>
      </c>
      <c r="Q475" s="47">
        <v>4.4800000000000004</v>
      </c>
      <c r="R475" s="47">
        <v>7.68</v>
      </c>
      <c r="S475" s="47">
        <v>5.55</v>
      </c>
      <c r="T475" s="47">
        <v>5.29</v>
      </c>
      <c r="U475" s="47">
        <v>6.11</v>
      </c>
      <c r="V475" s="13">
        <f t="shared" si="28"/>
        <v>5.4830000000000005</v>
      </c>
      <c r="W475">
        <f t="shared" si="29"/>
        <v>5.9249999999999998</v>
      </c>
      <c r="X475">
        <f t="shared" si="30"/>
        <v>0.20127951819408693</v>
      </c>
      <c r="Y475">
        <f t="shared" si="31"/>
        <v>0.27048207991576118</v>
      </c>
    </row>
    <row r="476" spans="1:25">
      <c r="A476" s="47">
        <v>39.33</v>
      </c>
      <c r="B476" s="47">
        <v>5.37</v>
      </c>
      <c r="C476" s="47">
        <v>5.56</v>
      </c>
      <c r="D476" s="47">
        <v>5.43</v>
      </c>
      <c r="E476" s="47">
        <v>6.62</v>
      </c>
      <c r="F476" s="47">
        <v>5.71</v>
      </c>
      <c r="G476" s="47">
        <v>4.2300000000000004</v>
      </c>
      <c r="H476" s="47">
        <v>5.82</v>
      </c>
      <c r="I476" s="47">
        <v>5.27</v>
      </c>
      <c r="J476" s="47">
        <v>4.8899999999999997</v>
      </c>
      <c r="K476" s="47">
        <v>5.93</v>
      </c>
      <c r="L476" s="47">
        <v>5.7</v>
      </c>
      <c r="M476" s="47">
        <v>5.74</v>
      </c>
      <c r="N476" s="47">
        <v>6.78</v>
      </c>
      <c r="O476" s="47">
        <v>6.06</v>
      </c>
      <c r="P476" s="47">
        <v>5.86</v>
      </c>
      <c r="Q476" s="47">
        <v>4.4800000000000004</v>
      </c>
      <c r="R476" s="47">
        <v>7.68</v>
      </c>
      <c r="S476" s="47">
        <v>5.55</v>
      </c>
      <c r="T476" s="47">
        <v>5.29</v>
      </c>
      <c r="U476" s="47">
        <v>6.11</v>
      </c>
      <c r="V476" s="13">
        <f t="shared" si="28"/>
        <v>5.4830000000000005</v>
      </c>
      <c r="W476">
        <f t="shared" si="29"/>
        <v>5.9249999999999998</v>
      </c>
      <c r="X476">
        <f t="shared" si="30"/>
        <v>0.20127951819408693</v>
      </c>
      <c r="Y476">
        <f t="shared" si="31"/>
        <v>0.27048207991576118</v>
      </c>
    </row>
    <row r="477" spans="1:25">
      <c r="A477" s="47">
        <v>39.42</v>
      </c>
      <c r="B477" s="47">
        <v>5.37</v>
      </c>
      <c r="C477" s="47">
        <v>5.56</v>
      </c>
      <c r="D477" s="47">
        <v>5.43</v>
      </c>
      <c r="E477" s="47">
        <v>6.62</v>
      </c>
      <c r="F477" s="47">
        <v>5.71</v>
      </c>
      <c r="G477" s="47">
        <v>4.2300000000000004</v>
      </c>
      <c r="H477" s="47">
        <v>5.82</v>
      </c>
      <c r="I477" s="47">
        <v>5.27</v>
      </c>
      <c r="J477" s="47">
        <v>4.8899999999999997</v>
      </c>
      <c r="K477" s="47">
        <v>5.94</v>
      </c>
      <c r="L477" s="47">
        <v>5.7</v>
      </c>
      <c r="M477" s="47">
        <v>5.74</v>
      </c>
      <c r="N477" s="47">
        <v>6.78</v>
      </c>
      <c r="O477" s="47">
        <v>6.09</v>
      </c>
      <c r="P477" s="47">
        <v>5.86</v>
      </c>
      <c r="Q477" s="47">
        <v>4.4800000000000004</v>
      </c>
      <c r="R477" s="47">
        <v>7.68</v>
      </c>
      <c r="S477" s="47">
        <v>5.55</v>
      </c>
      <c r="T477" s="47">
        <v>5.29</v>
      </c>
      <c r="U477" s="47">
        <v>6.12</v>
      </c>
      <c r="V477" s="13">
        <f t="shared" si="28"/>
        <v>5.484</v>
      </c>
      <c r="W477">
        <f t="shared" si="29"/>
        <v>5.9290000000000003</v>
      </c>
      <c r="X477">
        <f t="shared" si="30"/>
        <v>0.20152860287754948</v>
      </c>
      <c r="Y477">
        <f t="shared" si="31"/>
        <v>0.27074157419945877</v>
      </c>
    </row>
    <row r="478" spans="1:25">
      <c r="A478" s="47">
        <v>39.5</v>
      </c>
      <c r="B478" s="47">
        <v>5.37</v>
      </c>
      <c r="C478" s="47">
        <v>5.56</v>
      </c>
      <c r="D478" s="47">
        <v>5.43</v>
      </c>
      <c r="E478" s="47">
        <v>6.62</v>
      </c>
      <c r="F478" s="47">
        <v>5.71</v>
      </c>
      <c r="G478" s="47">
        <v>4.2300000000000004</v>
      </c>
      <c r="H478" s="47">
        <v>5.87</v>
      </c>
      <c r="I478" s="47">
        <v>5.27</v>
      </c>
      <c r="J478" s="47">
        <v>4.8899999999999997</v>
      </c>
      <c r="K478" s="47">
        <v>5.94</v>
      </c>
      <c r="L478" s="47">
        <v>5.7</v>
      </c>
      <c r="M478" s="47">
        <v>5.74</v>
      </c>
      <c r="N478" s="47">
        <v>6.78</v>
      </c>
      <c r="O478" s="47">
        <v>6.09</v>
      </c>
      <c r="P478" s="47">
        <v>5.94</v>
      </c>
      <c r="Q478" s="47">
        <v>4.4800000000000004</v>
      </c>
      <c r="R478" s="47">
        <v>7.68</v>
      </c>
      <c r="S478" s="47">
        <v>5.55</v>
      </c>
      <c r="T478" s="47">
        <v>5.29</v>
      </c>
      <c r="U478" s="47">
        <v>6.14</v>
      </c>
      <c r="V478" s="13">
        <f t="shared" si="28"/>
        <v>5.4889999999999999</v>
      </c>
      <c r="W478">
        <f t="shared" si="29"/>
        <v>5.9390000000000001</v>
      </c>
      <c r="X478">
        <f t="shared" si="30"/>
        <v>0.2025144713622003</v>
      </c>
      <c r="Y478">
        <f t="shared" si="31"/>
        <v>0.27079081717566922</v>
      </c>
    </row>
    <row r="479" spans="1:25">
      <c r="A479" s="47">
        <v>39.58</v>
      </c>
      <c r="B479" s="47">
        <v>5.37</v>
      </c>
      <c r="C479" s="47">
        <v>5.56</v>
      </c>
      <c r="D479" s="47">
        <v>5.63</v>
      </c>
      <c r="E479" s="47">
        <v>6.62</v>
      </c>
      <c r="F479" s="47">
        <v>5.8</v>
      </c>
      <c r="G479" s="47">
        <v>4.2300000000000004</v>
      </c>
      <c r="H479" s="47">
        <v>6.02</v>
      </c>
      <c r="I479" s="47">
        <v>5.27</v>
      </c>
      <c r="J479" s="47">
        <v>4.8899999999999997</v>
      </c>
      <c r="K479" s="47">
        <v>5.94</v>
      </c>
      <c r="L479" s="47">
        <v>5.7</v>
      </c>
      <c r="M479" s="47">
        <v>5.74</v>
      </c>
      <c r="N479" s="47">
        <v>6.78</v>
      </c>
      <c r="O479" s="47">
        <v>6.09</v>
      </c>
      <c r="P479" s="47">
        <v>5.95</v>
      </c>
      <c r="Q479" s="47">
        <v>4.4800000000000004</v>
      </c>
      <c r="R479" s="47">
        <v>7.68</v>
      </c>
      <c r="S479" s="47">
        <v>5.55</v>
      </c>
      <c r="T479" s="47">
        <v>5.29</v>
      </c>
      <c r="U479" s="47">
        <v>6.17</v>
      </c>
      <c r="V479" s="13">
        <f t="shared" si="28"/>
        <v>5.5329999999999995</v>
      </c>
      <c r="W479">
        <f t="shared" si="29"/>
        <v>5.9429999999999996</v>
      </c>
      <c r="X479">
        <f t="shared" si="30"/>
        <v>0.20743968333523305</v>
      </c>
      <c r="Y479">
        <f t="shared" si="31"/>
        <v>0.27105575482218108</v>
      </c>
    </row>
    <row r="480" spans="1:25">
      <c r="A480" s="47">
        <v>39.67</v>
      </c>
      <c r="B480" s="47">
        <v>5.37</v>
      </c>
      <c r="C480" s="47">
        <v>5.56</v>
      </c>
      <c r="D480" s="47">
        <v>5.63</v>
      </c>
      <c r="E480" s="47">
        <v>6.62</v>
      </c>
      <c r="F480" s="47">
        <v>5.96</v>
      </c>
      <c r="G480" s="47">
        <v>4.2300000000000004</v>
      </c>
      <c r="H480" s="47">
        <v>6.08</v>
      </c>
      <c r="I480" s="47">
        <v>5.27</v>
      </c>
      <c r="J480" s="47">
        <v>4.8899999999999997</v>
      </c>
      <c r="K480" s="47">
        <v>5.94</v>
      </c>
      <c r="L480" s="47">
        <v>5.7</v>
      </c>
      <c r="M480" s="47">
        <v>5.74</v>
      </c>
      <c r="N480" s="47">
        <v>6.78</v>
      </c>
      <c r="O480" s="47">
        <v>6.09</v>
      </c>
      <c r="P480" s="47">
        <v>5.95</v>
      </c>
      <c r="Q480" s="47">
        <v>4.4800000000000004</v>
      </c>
      <c r="R480" s="47">
        <v>7.68</v>
      </c>
      <c r="S480" s="47">
        <v>5.55</v>
      </c>
      <c r="T480" s="47">
        <v>5.29</v>
      </c>
      <c r="U480" s="47">
        <v>6.17</v>
      </c>
      <c r="V480" s="13">
        <f t="shared" si="28"/>
        <v>5.5549999999999997</v>
      </c>
      <c r="W480">
        <f t="shared" si="29"/>
        <v>5.9429999999999996</v>
      </c>
      <c r="X480">
        <f t="shared" si="30"/>
        <v>0.21189751191450079</v>
      </c>
      <c r="Y480">
        <f t="shared" si="31"/>
        <v>0.27105575482218108</v>
      </c>
    </row>
    <row r="481" spans="1:25">
      <c r="A481" s="47">
        <v>39.75</v>
      </c>
      <c r="B481" s="47">
        <v>5.37</v>
      </c>
      <c r="C481" s="47">
        <v>5.56</v>
      </c>
      <c r="D481" s="47">
        <v>5.63</v>
      </c>
      <c r="E481" s="47">
        <v>6.78</v>
      </c>
      <c r="F481" s="47">
        <v>5.96</v>
      </c>
      <c r="G481" s="47">
        <v>4.2300000000000004</v>
      </c>
      <c r="H481" s="47">
        <v>6.08</v>
      </c>
      <c r="I481" s="47">
        <v>5.27</v>
      </c>
      <c r="J481" s="47">
        <v>4.8899999999999997</v>
      </c>
      <c r="K481" s="47">
        <v>5.94</v>
      </c>
      <c r="L481" s="47">
        <v>5.7</v>
      </c>
      <c r="M481" s="47">
        <v>5.74</v>
      </c>
      <c r="N481" s="47">
        <v>6.78</v>
      </c>
      <c r="O481" s="47">
        <v>6.09</v>
      </c>
      <c r="P481" s="47">
        <v>5.95</v>
      </c>
      <c r="Q481" s="47">
        <v>4.4800000000000004</v>
      </c>
      <c r="R481" s="47">
        <v>7.68</v>
      </c>
      <c r="S481" s="47">
        <v>5.55</v>
      </c>
      <c r="T481" s="47">
        <v>5.29</v>
      </c>
      <c r="U481" s="47">
        <v>6.17</v>
      </c>
      <c r="V481" s="13">
        <f t="shared" si="28"/>
        <v>5.5709999999999997</v>
      </c>
      <c r="W481">
        <f t="shared" si="29"/>
        <v>5.9429999999999996</v>
      </c>
      <c r="X481">
        <f t="shared" si="30"/>
        <v>0.22123115111173594</v>
      </c>
      <c r="Y481">
        <f t="shared" si="31"/>
        <v>0.27105575482218108</v>
      </c>
    </row>
    <row r="482" spans="1:25">
      <c r="A482" s="47">
        <v>39.83</v>
      </c>
      <c r="B482" s="47">
        <v>5.37</v>
      </c>
      <c r="C482" s="47">
        <v>5.56</v>
      </c>
      <c r="D482" s="47">
        <v>5.64</v>
      </c>
      <c r="E482" s="47">
        <v>6.78</v>
      </c>
      <c r="F482" s="47">
        <v>5.96</v>
      </c>
      <c r="G482" s="47">
        <v>4.2300000000000004</v>
      </c>
      <c r="H482" s="47">
        <v>6.08</v>
      </c>
      <c r="I482" s="47">
        <v>5.27</v>
      </c>
      <c r="J482" s="47">
        <v>4.9000000000000004</v>
      </c>
      <c r="K482" s="47">
        <v>5.94</v>
      </c>
      <c r="L482" s="47">
        <v>5.7</v>
      </c>
      <c r="M482" s="47">
        <v>5.74</v>
      </c>
      <c r="N482" s="47">
        <v>6.78</v>
      </c>
      <c r="O482" s="47">
        <v>6.09</v>
      </c>
      <c r="P482" s="47">
        <v>5.95</v>
      </c>
      <c r="Q482" s="47">
        <v>4.4800000000000004</v>
      </c>
      <c r="R482" s="47">
        <v>7.68</v>
      </c>
      <c r="S482" s="47">
        <v>5.55</v>
      </c>
      <c r="T482" s="47">
        <v>5.29</v>
      </c>
      <c r="U482" s="47">
        <v>6.17</v>
      </c>
      <c r="V482" s="13">
        <f t="shared" si="28"/>
        <v>5.5729999999999995</v>
      </c>
      <c r="W482">
        <f t="shared" si="29"/>
        <v>5.9429999999999996</v>
      </c>
      <c r="X482">
        <f t="shared" si="30"/>
        <v>0.2209225605903094</v>
      </c>
      <c r="Y482">
        <f t="shared" si="31"/>
        <v>0.27105575482218108</v>
      </c>
    </row>
    <row r="483" spans="1:25">
      <c r="A483" s="47">
        <v>39.92</v>
      </c>
      <c r="B483" s="47">
        <v>5.41</v>
      </c>
      <c r="C483" s="47">
        <v>5.56</v>
      </c>
      <c r="D483" s="47">
        <v>5.64</v>
      </c>
      <c r="E483" s="47">
        <v>6.78</v>
      </c>
      <c r="F483" s="47">
        <v>5.96</v>
      </c>
      <c r="G483" s="47">
        <v>4.33</v>
      </c>
      <c r="H483" s="47">
        <v>6.12</v>
      </c>
      <c r="I483" s="47">
        <v>5.27</v>
      </c>
      <c r="J483" s="47">
        <v>4.9000000000000004</v>
      </c>
      <c r="K483" s="47">
        <v>5.94</v>
      </c>
      <c r="L483" s="47">
        <v>5.71</v>
      </c>
      <c r="M483" s="47">
        <v>5.74</v>
      </c>
      <c r="N483" s="47">
        <v>6.78</v>
      </c>
      <c r="O483" s="47">
        <v>6.09</v>
      </c>
      <c r="P483" s="47">
        <v>5.95</v>
      </c>
      <c r="Q483" s="47">
        <v>4.49</v>
      </c>
      <c r="R483" s="47">
        <v>7.68</v>
      </c>
      <c r="S483" s="47">
        <v>5.55</v>
      </c>
      <c r="T483" s="47">
        <v>5.31</v>
      </c>
      <c r="U483" s="47">
        <v>6.22</v>
      </c>
      <c r="V483" s="13">
        <f t="shared" si="28"/>
        <v>5.5909999999999993</v>
      </c>
      <c r="W483">
        <f t="shared" si="29"/>
        <v>5.952</v>
      </c>
      <c r="X483">
        <f t="shared" si="30"/>
        <v>0.21494934803860907</v>
      </c>
      <c r="Y483">
        <f t="shared" si="31"/>
        <v>0.2703323057933637</v>
      </c>
    </row>
    <row r="484" spans="1:25">
      <c r="A484" s="47">
        <v>40</v>
      </c>
      <c r="B484" s="47">
        <v>5.51</v>
      </c>
      <c r="C484" s="47">
        <v>5.56</v>
      </c>
      <c r="D484" s="47">
        <v>5.64</v>
      </c>
      <c r="E484" s="47">
        <v>6.78</v>
      </c>
      <c r="F484" s="47">
        <v>5.96</v>
      </c>
      <c r="G484" s="47">
        <v>4.33</v>
      </c>
      <c r="H484" s="47">
        <v>6.21</v>
      </c>
      <c r="I484" s="47">
        <v>5.27</v>
      </c>
      <c r="J484" s="47">
        <v>4.9000000000000004</v>
      </c>
      <c r="K484" s="47">
        <v>6.06</v>
      </c>
      <c r="L484" s="47">
        <v>5.71</v>
      </c>
      <c r="M484" s="47">
        <v>5.74</v>
      </c>
      <c r="N484" s="47">
        <v>6.78</v>
      </c>
      <c r="O484" s="47">
        <v>6.09</v>
      </c>
      <c r="P484" s="47">
        <v>5.95</v>
      </c>
      <c r="Q484" s="47">
        <v>4.66</v>
      </c>
      <c r="R484" s="47">
        <v>7.68</v>
      </c>
      <c r="S484" s="47">
        <v>5.55</v>
      </c>
      <c r="T484" s="47">
        <v>5.31</v>
      </c>
      <c r="U484" s="47">
        <v>6.22</v>
      </c>
      <c r="V484" s="13">
        <f t="shared" si="28"/>
        <v>5.6220000000000008</v>
      </c>
      <c r="W484">
        <f t="shared" si="29"/>
        <v>5.9689999999999994</v>
      </c>
      <c r="X484">
        <f t="shared" si="30"/>
        <v>0.21918941580286069</v>
      </c>
      <c r="Y484">
        <f t="shared" si="31"/>
        <v>0.26047158087677241</v>
      </c>
    </row>
    <row r="485" spans="1:25">
      <c r="A485" s="47">
        <v>40.08</v>
      </c>
      <c r="B485" s="47">
        <v>5.51</v>
      </c>
      <c r="C485" s="47">
        <v>5.56</v>
      </c>
      <c r="D485" s="47">
        <v>5.64</v>
      </c>
      <c r="E485" s="47">
        <v>6.79</v>
      </c>
      <c r="F485" s="47">
        <v>5.96</v>
      </c>
      <c r="G485" s="47">
        <v>4.33</v>
      </c>
      <c r="H485" s="47">
        <v>6.21</v>
      </c>
      <c r="I485" s="47">
        <v>5.27</v>
      </c>
      <c r="J485" s="47">
        <v>4.95</v>
      </c>
      <c r="K485" s="47">
        <v>6.17</v>
      </c>
      <c r="L485" s="47">
        <v>5.71</v>
      </c>
      <c r="M485" s="47">
        <v>5.74</v>
      </c>
      <c r="N485" s="47">
        <v>6.78</v>
      </c>
      <c r="O485" s="47">
        <v>6.09</v>
      </c>
      <c r="P485" s="47">
        <v>5.95</v>
      </c>
      <c r="Q485" s="47">
        <v>4.66</v>
      </c>
      <c r="R485" s="47">
        <v>7.68</v>
      </c>
      <c r="S485" s="47">
        <v>5.66</v>
      </c>
      <c r="T485" s="47">
        <v>5.32</v>
      </c>
      <c r="U485" s="47">
        <v>6.22</v>
      </c>
      <c r="V485" s="13">
        <f t="shared" si="28"/>
        <v>5.6390000000000002</v>
      </c>
      <c r="W485">
        <f t="shared" si="29"/>
        <v>5.9809999999999999</v>
      </c>
      <c r="X485">
        <f t="shared" si="30"/>
        <v>0.22068303061177991</v>
      </c>
      <c r="Y485">
        <f t="shared" si="31"/>
        <v>0.25844599693811038</v>
      </c>
    </row>
    <row r="486" spans="1:25">
      <c r="A486" s="47">
        <v>40.17</v>
      </c>
      <c r="B486" s="47">
        <v>5.51</v>
      </c>
      <c r="C486" s="47">
        <v>5.56</v>
      </c>
      <c r="D486" s="47">
        <v>5.64</v>
      </c>
      <c r="E486" s="47">
        <v>6.79</v>
      </c>
      <c r="F486" s="47">
        <v>5.96</v>
      </c>
      <c r="G486" s="47">
        <v>4.33</v>
      </c>
      <c r="H486" s="47">
        <v>6.21</v>
      </c>
      <c r="I486" s="47">
        <v>5.27</v>
      </c>
      <c r="J486" s="47">
        <v>5.0599999999999996</v>
      </c>
      <c r="K486" s="47">
        <v>6.17</v>
      </c>
      <c r="L486" s="47">
        <v>5.71</v>
      </c>
      <c r="M486" s="47">
        <v>5.74</v>
      </c>
      <c r="N486" s="47">
        <v>6.78</v>
      </c>
      <c r="O486" s="47">
        <v>6.14</v>
      </c>
      <c r="P486" s="47">
        <v>5.95</v>
      </c>
      <c r="Q486" s="47">
        <v>4.66</v>
      </c>
      <c r="R486" s="47">
        <v>7.68</v>
      </c>
      <c r="S486" s="47">
        <v>5.66</v>
      </c>
      <c r="T486" s="47">
        <v>5.32</v>
      </c>
      <c r="U486" s="47">
        <v>6.22</v>
      </c>
      <c r="V486" s="13">
        <f t="shared" si="28"/>
        <v>5.65</v>
      </c>
      <c r="W486">
        <f t="shared" si="29"/>
        <v>5.9860000000000007</v>
      </c>
      <c r="X486">
        <f t="shared" si="30"/>
        <v>0.21711236210261467</v>
      </c>
      <c r="Y486">
        <f t="shared" si="31"/>
        <v>0.25872851494267674</v>
      </c>
    </row>
    <row r="487" spans="1:25">
      <c r="A487" s="47">
        <v>40.25</v>
      </c>
      <c r="B487" s="47">
        <v>5.51</v>
      </c>
      <c r="C487" s="47">
        <v>5.56</v>
      </c>
      <c r="D487" s="47">
        <v>5.65</v>
      </c>
      <c r="E487" s="47">
        <v>6.79</v>
      </c>
      <c r="F487" s="47">
        <v>5.96</v>
      </c>
      <c r="G487" s="47">
        <v>4.33</v>
      </c>
      <c r="H487" s="47">
        <v>6.21</v>
      </c>
      <c r="I487" s="47">
        <v>5.28</v>
      </c>
      <c r="J487" s="47">
        <v>5.16</v>
      </c>
      <c r="K487" s="47">
        <v>6.17</v>
      </c>
      <c r="L487" s="47">
        <v>5.75</v>
      </c>
      <c r="M487" s="47">
        <v>5.74</v>
      </c>
      <c r="N487" s="47">
        <v>6.78</v>
      </c>
      <c r="O487" s="47">
        <v>6.29</v>
      </c>
      <c r="P487" s="47">
        <v>5.95</v>
      </c>
      <c r="Q487" s="47">
        <v>4.66</v>
      </c>
      <c r="R487" s="47">
        <v>7.68</v>
      </c>
      <c r="S487" s="47">
        <v>5.66</v>
      </c>
      <c r="T487" s="47">
        <v>5.32</v>
      </c>
      <c r="U487" s="47">
        <v>6.22</v>
      </c>
      <c r="V487" s="13">
        <f t="shared" si="28"/>
        <v>5.6620000000000008</v>
      </c>
      <c r="W487">
        <f t="shared" si="29"/>
        <v>6.0050000000000008</v>
      </c>
      <c r="X487">
        <f t="shared" si="30"/>
        <v>0.21409655142793249</v>
      </c>
      <c r="Y487">
        <f t="shared" si="31"/>
        <v>0.2596846378034518</v>
      </c>
    </row>
    <row r="488" spans="1:25">
      <c r="A488" s="47">
        <v>40.33</v>
      </c>
      <c r="B488" s="47">
        <v>5.52</v>
      </c>
      <c r="C488" s="47">
        <v>5.56</v>
      </c>
      <c r="D488" s="47">
        <v>5.78</v>
      </c>
      <c r="E488" s="47">
        <v>6.79</v>
      </c>
      <c r="F488" s="47">
        <v>5.97</v>
      </c>
      <c r="G488" s="47">
        <v>4.33</v>
      </c>
      <c r="H488" s="47">
        <v>6.21</v>
      </c>
      <c r="I488" s="47">
        <v>5.28</v>
      </c>
      <c r="J488" s="47">
        <v>5.16</v>
      </c>
      <c r="K488" s="47">
        <v>6.17</v>
      </c>
      <c r="L488" s="47">
        <v>5.88</v>
      </c>
      <c r="M488" s="47">
        <v>5.74</v>
      </c>
      <c r="N488" s="47">
        <v>6.78</v>
      </c>
      <c r="O488" s="47">
        <v>6.3</v>
      </c>
      <c r="P488" s="47">
        <v>5.95</v>
      </c>
      <c r="Q488" s="47">
        <v>4.66</v>
      </c>
      <c r="R488" s="47">
        <v>7.68</v>
      </c>
      <c r="S488" s="47">
        <v>5.66</v>
      </c>
      <c r="T488" s="47">
        <v>5.32</v>
      </c>
      <c r="U488" s="47">
        <v>6.22</v>
      </c>
      <c r="V488" s="13">
        <f t="shared" si="28"/>
        <v>5.6769999999999996</v>
      </c>
      <c r="W488">
        <f t="shared" si="29"/>
        <v>6.0190000000000001</v>
      </c>
      <c r="X488">
        <f t="shared" si="30"/>
        <v>0.21447636492422958</v>
      </c>
      <c r="Y488">
        <f t="shared" si="31"/>
        <v>0.25870811523585319</v>
      </c>
    </row>
    <row r="489" spans="1:25">
      <c r="A489" s="47">
        <v>40.42</v>
      </c>
      <c r="B489" s="47">
        <v>5.52</v>
      </c>
      <c r="C489" s="47">
        <v>5.56</v>
      </c>
      <c r="D489" s="47">
        <v>5.78</v>
      </c>
      <c r="E489" s="47">
        <v>6.79</v>
      </c>
      <c r="F489" s="47">
        <v>5.97</v>
      </c>
      <c r="G489" s="47">
        <v>4.33</v>
      </c>
      <c r="H489" s="47">
        <v>6.21</v>
      </c>
      <c r="I489" s="47">
        <v>5.28</v>
      </c>
      <c r="J489" s="47">
        <v>5.16</v>
      </c>
      <c r="K489" s="47">
        <v>6.17</v>
      </c>
      <c r="L489" s="47">
        <v>5.89</v>
      </c>
      <c r="M489" s="47">
        <v>5.74</v>
      </c>
      <c r="N489" s="47">
        <v>6.78</v>
      </c>
      <c r="O489" s="47">
        <v>6.3</v>
      </c>
      <c r="P489" s="47">
        <v>5.95</v>
      </c>
      <c r="Q489" s="47">
        <v>4.66</v>
      </c>
      <c r="R489" s="47">
        <v>7.68</v>
      </c>
      <c r="S489" s="47">
        <v>5.66</v>
      </c>
      <c r="T489" s="47">
        <v>5.32</v>
      </c>
      <c r="U489" s="47">
        <v>6.22</v>
      </c>
      <c r="V489" s="13">
        <f t="shared" si="28"/>
        <v>5.6769999999999996</v>
      </c>
      <c r="W489">
        <f t="shared" si="29"/>
        <v>6.02</v>
      </c>
      <c r="X489">
        <f t="shared" si="30"/>
        <v>0.21447636492422958</v>
      </c>
      <c r="Y489">
        <f t="shared" si="31"/>
        <v>0.25865034312755159</v>
      </c>
    </row>
    <row r="490" spans="1:25">
      <c r="A490" s="47">
        <v>40.5</v>
      </c>
      <c r="B490" s="47">
        <v>5.52</v>
      </c>
      <c r="C490" s="47">
        <v>5.56</v>
      </c>
      <c r="D490" s="47">
        <v>5.79</v>
      </c>
      <c r="E490" s="47">
        <v>6.79</v>
      </c>
      <c r="F490" s="47">
        <v>5.97</v>
      </c>
      <c r="G490" s="47">
        <v>4.33</v>
      </c>
      <c r="H490" s="47">
        <v>6.21</v>
      </c>
      <c r="I490" s="47">
        <v>5.28</v>
      </c>
      <c r="J490" s="47">
        <v>5.16</v>
      </c>
      <c r="K490" s="47">
        <v>6.17</v>
      </c>
      <c r="L490" s="47">
        <v>5.89</v>
      </c>
      <c r="M490" s="47">
        <v>5.8</v>
      </c>
      <c r="N490" s="47">
        <v>6.78</v>
      </c>
      <c r="O490" s="47">
        <v>6.3</v>
      </c>
      <c r="P490" s="47">
        <v>5.95</v>
      </c>
      <c r="Q490" s="47">
        <v>4.66</v>
      </c>
      <c r="R490" s="47">
        <v>7.68</v>
      </c>
      <c r="S490" s="47">
        <v>5.66</v>
      </c>
      <c r="T490" s="47">
        <v>5.32</v>
      </c>
      <c r="U490" s="47">
        <v>6.22</v>
      </c>
      <c r="V490" s="13">
        <f t="shared" si="28"/>
        <v>5.6779999999999999</v>
      </c>
      <c r="W490">
        <f t="shared" si="29"/>
        <v>6.0259999999999998</v>
      </c>
      <c r="X490">
        <f t="shared" si="30"/>
        <v>0.21453204888780575</v>
      </c>
      <c r="Y490">
        <f t="shared" si="31"/>
        <v>0.25799741600773157</v>
      </c>
    </row>
    <row r="491" spans="1:25">
      <c r="A491" s="47">
        <v>40.58</v>
      </c>
      <c r="B491" s="47">
        <v>5.52</v>
      </c>
      <c r="C491" s="47">
        <v>5.56</v>
      </c>
      <c r="D491" s="47">
        <v>5.79</v>
      </c>
      <c r="E491" s="47">
        <v>6.79</v>
      </c>
      <c r="F491" s="47">
        <v>5.97</v>
      </c>
      <c r="G491" s="47">
        <v>4.33</v>
      </c>
      <c r="H491" s="47">
        <v>6.21</v>
      </c>
      <c r="I491" s="47">
        <v>5.28</v>
      </c>
      <c r="J491" s="47">
        <v>5.16</v>
      </c>
      <c r="K491" s="47">
        <v>6.17</v>
      </c>
      <c r="L491" s="47">
        <v>5.89</v>
      </c>
      <c r="M491" s="47">
        <v>5.93</v>
      </c>
      <c r="N491" s="47">
        <v>6.92</v>
      </c>
      <c r="O491" s="47">
        <v>6.3</v>
      </c>
      <c r="P491" s="47">
        <v>5.95</v>
      </c>
      <c r="Q491" s="47">
        <v>4.66</v>
      </c>
      <c r="R491" s="47">
        <v>7.68</v>
      </c>
      <c r="S491" s="47">
        <v>5.66</v>
      </c>
      <c r="T491" s="47">
        <v>5.32</v>
      </c>
      <c r="U491" s="47">
        <v>6.33</v>
      </c>
      <c r="V491" s="13">
        <f t="shared" si="28"/>
        <v>5.6779999999999999</v>
      </c>
      <c r="W491">
        <f t="shared" si="29"/>
        <v>6.0640000000000009</v>
      </c>
      <c r="X491">
        <f t="shared" si="30"/>
        <v>0.21453204888780575</v>
      </c>
      <c r="Y491">
        <f t="shared" si="31"/>
        <v>0.26288654079912838</v>
      </c>
    </row>
    <row r="492" spans="1:25">
      <c r="A492" s="47">
        <v>40.67</v>
      </c>
      <c r="B492" s="47">
        <v>5.52</v>
      </c>
      <c r="C492" s="47">
        <v>5.56</v>
      </c>
      <c r="D492" s="47">
        <v>5.79</v>
      </c>
      <c r="E492" s="47">
        <v>6.79</v>
      </c>
      <c r="F492" s="47">
        <v>5.97</v>
      </c>
      <c r="G492" s="47">
        <v>4.33</v>
      </c>
      <c r="H492" s="47">
        <v>6.27</v>
      </c>
      <c r="I492" s="47">
        <v>5.28</v>
      </c>
      <c r="J492" s="47">
        <v>5.16</v>
      </c>
      <c r="K492" s="47">
        <v>6.17</v>
      </c>
      <c r="L492" s="47">
        <v>5.89</v>
      </c>
      <c r="M492" s="47">
        <v>5.96</v>
      </c>
      <c r="N492" s="47">
        <v>7.06</v>
      </c>
      <c r="O492" s="47">
        <v>6.3</v>
      </c>
      <c r="P492" s="47">
        <v>6.07</v>
      </c>
      <c r="Q492" s="47">
        <v>4.66</v>
      </c>
      <c r="R492" s="47">
        <v>7.68</v>
      </c>
      <c r="S492" s="47">
        <v>5.66</v>
      </c>
      <c r="T492" s="47">
        <v>5.32</v>
      </c>
      <c r="U492" s="47">
        <v>6.46</v>
      </c>
      <c r="V492" s="13">
        <f t="shared" si="28"/>
        <v>5.6839999999999993</v>
      </c>
      <c r="W492">
        <f t="shared" si="29"/>
        <v>6.1059999999999999</v>
      </c>
      <c r="X492">
        <f t="shared" si="30"/>
        <v>0.21626218655450341</v>
      </c>
      <c r="Y492">
        <f t="shared" si="31"/>
        <v>0.26930857972056998</v>
      </c>
    </row>
    <row r="493" spans="1:25">
      <c r="A493" s="47">
        <v>40.75</v>
      </c>
      <c r="B493" s="47">
        <v>5.53</v>
      </c>
      <c r="C493" s="47">
        <v>5.56</v>
      </c>
      <c r="D493" s="47">
        <v>5.79</v>
      </c>
      <c r="E493" s="47">
        <v>6.79</v>
      </c>
      <c r="F493" s="47">
        <v>6.14</v>
      </c>
      <c r="G493" s="47">
        <v>4.33</v>
      </c>
      <c r="H493" s="47">
        <v>6.27</v>
      </c>
      <c r="I493" s="47">
        <v>5.28</v>
      </c>
      <c r="J493" s="47">
        <v>5.16</v>
      </c>
      <c r="K493" s="47">
        <v>6.17</v>
      </c>
      <c r="L493" s="47">
        <v>5.89</v>
      </c>
      <c r="M493" s="47">
        <v>5.96</v>
      </c>
      <c r="N493" s="47">
        <v>7.07</v>
      </c>
      <c r="O493" s="47">
        <v>6.3</v>
      </c>
      <c r="P493" s="47">
        <v>6.13</v>
      </c>
      <c r="Q493" s="47">
        <v>4.66</v>
      </c>
      <c r="R493" s="47">
        <v>7.69</v>
      </c>
      <c r="S493" s="47">
        <v>5.67</v>
      </c>
      <c r="T493" s="47">
        <v>5.32</v>
      </c>
      <c r="U493" s="47">
        <v>6.47</v>
      </c>
      <c r="V493" s="13">
        <f t="shared" si="28"/>
        <v>5.702</v>
      </c>
      <c r="W493">
        <f t="shared" si="29"/>
        <v>6.1160000000000005</v>
      </c>
      <c r="X493">
        <f t="shared" si="30"/>
        <v>0.2193161087461569</v>
      </c>
      <c r="Y493">
        <f t="shared" si="31"/>
        <v>0.27028462364288702</v>
      </c>
    </row>
    <row r="494" spans="1:25">
      <c r="A494" s="47">
        <v>40.83</v>
      </c>
      <c r="B494" s="47">
        <v>5.55</v>
      </c>
      <c r="C494" s="47">
        <v>5.56</v>
      </c>
      <c r="D494" s="47">
        <v>5.79</v>
      </c>
      <c r="E494" s="47">
        <v>6.79</v>
      </c>
      <c r="F494" s="47">
        <v>6.18</v>
      </c>
      <c r="G494" s="47">
        <v>4.33</v>
      </c>
      <c r="H494" s="47">
        <v>6.27</v>
      </c>
      <c r="I494" s="47">
        <v>5.35</v>
      </c>
      <c r="J494" s="47">
        <v>5.16</v>
      </c>
      <c r="K494" s="47">
        <v>6.17</v>
      </c>
      <c r="L494" s="47">
        <v>5.89</v>
      </c>
      <c r="M494" s="47">
        <v>5.96</v>
      </c>
      <c r="N494" s="47">
        <v>7.07</v>
      </c>
      <c r="O494" s="47">
        <v>6.3</v>
      </c>
      <c r="P494" s="47">
        <v>6.13</v>
      </c>
      <c r="Q494" s="47">
        <v>4.66</v>
      </c>
      <c r="R494" s="47">
        <v>7.7</v>
      </c>
      <c r="S494" s="47">
        <v>5.7</v>
      </c>
      <c r="T494" s="47">
        <v>5.32</v>
      </c>
      <c r="U494" s="47">
        <v>6.47</v>
      </c>
      <c r="V494" s="13">
        <f t="shared" si="28"/>
        <v>5.7150000000000007</v>
      </c>
      <c r="W494">
        <f t="shared" si="29"/>
        <v>6.120000000000001</v>
      </c>
      <c r="X494">
        <f t="shared" si="30"/>
        <v>0.21866387193335696</v>
      </c>
      <c r="Y494">
        <f t="shared" si="31"/>
        <v>0.27039888231195341</v>
      </c>
    </row>
    <row r="495" spans="1:25">
      <c r="A495" s="47">
        <v>40.92</v>
      </c>
      <c r="B495" s="47">
        <v>5.58</v>
      </c>
      <c r="C495" s="47">
        <v>5.56</v>
      </c>
      <c r="D495" s="47">
        <v>5.79</v>
      </c>
      <c r="E495" s="47">
        <v>6.79</v>
      </c>
      <c r="F495" s="47">
        <v>6.18</v>
      </c>
      <c r="G495" s="47">
        <v>4.33</v>
      </c>
      <c r="H495" s="47">
        <v>6.27</v>
      </c>
      <c r="I495" s="47">
        <v>5.41</v>
      </c>
      <c r="J495" s="47">
        <v>5.22</v>
      </c>
      <c r="K495" s="47">
        <v>6.22</v>
      </c>
      <c r="L495" s="47">
        <v>5.89</v>
      </c>
      <c r="M495" s="47">
        <v>5.96</v>
      </c>
      <c r="N495" s="47">
        <v>7.07</v>
      </c>
      <c r="O495" s="47">
        <v>6.3</v>
      </c>
      <c r="P495" s="47">
        <v>6.13</v>
      </c>
      <c r="Q495" s="47">
        <v>4.66</v>
      </c>
      <c r="R495" s="47">
        <v>7.7</v>
      </c>
      <c r="S495" s="47">
        <v>5.8</v>
      </c>
      <c r="T495" s="47">
        <v>5.32</v>
      </c>
      <c r="U495" s="47">
        <v>6.47</v>
      </c>
      <c r="V495" s="13">
        <f t="shared" si="28"/>
        <v>5.7349999999999994</v>
      </c>
      <c r="W495">
        <f t="shared" si="29"/>
        <v>6.1300000000000008</v>
      </c>
      <c r="X495">
        <f t="shared" si="30"/>
        <v>0.2169242059132907</v>
      </c>
      <c r="Y495">
        <f t="shared" si="31"/>
        <v>0.26885353302908455</v>
      </c>
    </row>
    <row r="496" spans="1:25">
      <c r="A496" s="47">
        <v>41</v>
      </c>
      <c r="B496" s="47">
        <v>5.67</v>
      </c>
      <c r="C496" s="47">
        <v>5.56</v>
      </c>
      <c r="D496" s="47">
        <v>5.89</v>
      </c>
      <c r="E496" s="47">
        <v>6.84</v>
      </c>
      <c r="F496" s="47">
        <v>6.18</v>
      </c>
      <c r="G496" s="47">
        <v>4.33</v>
      </c>
      <c r="H496" s="47">
        <v>6.27</v>
      </c>
      <c r="I496" s="47">
        <v>5.47</v>
      </c>
      <c r="J496" s="47">
        <v>5.32</v>
      </c>
      <c r="K496" s="47">
        <v>6.41</v>
      </c>
      <c r="L496" s="47">
        <v>5.93</v>
      </c>
      <c r="M496" s="47">
        <v>5.96</v>
      </c>
      <c r="N496" s="47">
        <v>7.07</v>
      </c>
      <c r="O496" s="47">
        <v>6.36</v>
      </c>
      <c r="P496" s="47">
        <v>6.13</v>
      </c>
      <c r="Q496" s="47">
        <v>4.66</v>
      </c>
      <c r="R496" s="47">
        <v>7.7</v>
      </c>
      <c r="S496" s="47">
        <v>5.81</v>
      </c>
      <c r="T496" s="47">
        <v>5.32</v>
      </c>
      <c r="U496" s="47">
        <v>6.47</v>
      </c>
      <c r="V496" s="13">
        <f t="shared" si="28"/>
        <v>5.7939999999999996</v>
      </c>
      <c r="W496">
        <f t="shared" si="29"/>
        <v>6.141</v>
      </c>
      <c r="X496">
        <f t="shared" si="30"/>
        <v>0.22114449775856657</v>
      </c>
      <c r="Y496">
        <f t="shared" si="31"/>
        <v>0.26882646199112586</v>
      </c>
    </row>
    <row r="497" spans="1:25">
      <c r="A497" s="47">
        <v>41.08</v>
      </c>
      <c r="B497" s="47">
        <v>5.67</v>
      </c>
      <c r="C497" s="47">
        <v>5.56</v>
      </c>
      <c r="D497" s="47">
        <v>5.91</v>
      </c>
      <c r="E497" s="47">
        <v>7.04</v>
      </c>
      <c r="F497" s="47">
        <v>6.18</v>
      </c>
      <c r="G497" s="47">
        <v>4.33</v>
      </c>
      <c r="H497" s="47">
        <v>6.27</v>
      </c>
      <c r="I497" s="47">
        <v>5.47</v>
      </c>
      <c r="J497" s="47">
        <v>5.33</v>
      </c>
      <c r="K497" s="47">
        <v>6.41</v>
      </c>
      <c r="L497" s="47">
        <v>5.93</v>
      </c>
      <c r="M497" s="47">
        <v>5.96</v>
      </c>
      <c r="N497" s="47">
        <v>7.07</v>
      </c>
      <c r="O497" s="47">
        <v>6.45</v>
      </c>
      <c r="P497" s="47">
        <v>6.16</v>
      </c>
      <c r="Q497" s="47">
        <v>4.66</v>
      </c>
      <c r="R497" s="47">
        <v>7.7</v>
      </c>
      <c r="S497" s="47">
        <v>5.81</v>
      </c>
      <c r="T497" s="47">
        <v>5.5</v>
      </c>
      <c r="U497" s="47">
        <v>6.47</v>
      </c>
      <c r="V497" s="13">
        <f t="shared" si="28"/>
        <v>5.8169999999999984</v>
      </c>
      <c r="W497">
        <f t="shared" si="29"/>
        <v>6.1710000000000012</v>
      </c>
      <c r="X497">
        <f t="shared" si="30"/>
        <v>0.23212568434650729</v>
      </c>
      <c r="Y497">
        <f t="shared" si="31"/>
        <v>0.26414831692314877</v>
      </c>
    </row>
    <row r="498" spans="1:25">
      <c r="A498" s="47">
        <v>41.17</v>
      </c>
      <c r="B498" s="47">
        <v>5.67</v>
      </c>
      <c r="C498" s="47">
        <v>5.56</v>
      </c>
      <c r="D498" s="47">
        <v>5.91</v>
      </c>
      <c r="E498" s="47">
        <v>7.04</v>
      </c>
      <c r="F498" s="47">
        <v>6.18</v>
      </c>
      <c r="G498" s="47">
        <v>4.34</v>
      </c>
      <c r="H498" s="47">
        <v>6.27</v>
      </c>
      <c r="I498" s="47">
        <v>5.47</v>
      </c>
      <c r="J498" s="47">
        <v>5.33</v>
      </c>
      <c r="K498" s="47">
        <v>6.41</v>
      </c>
      <c r="L498" s="47">
        <v>5.93</v>
      </c>
      <c r="M498" s="47">
        <v>5.96</v>
      </c>
      <c r="N498" s="47">
        <v>7.07</v>
      </c>
      <c r="O498" s="47">
        <v>6.45</v>
      </c>
      <c r="P498" s="47">
        <v>6.28</v>
      </c>
      <c r="Q498" s="47">
        <v>4.66</v>
      </c>
      <c r="R498" s="47">
        <v>7.7</v>
      </c>
      <c r="S498" s="47">
        <v>5.82</v>
      </c>
      <c r="T498" s="47">
        <v>5.5</v>
      </c>
      <c r="U498" s="47">
        <v>6.47</v>
      </c>
      <c r="V498" s="13">
        <f t="shared" si="28"/>
        <v>5.8179999999999996</v>
      </c>
      <c r="W498">
        <f t="shared" si="29"/>
        <v>6.1840000000000002</v>
      </c>
      <c r="X498">
        <f t="shared" si="30"/>
        <v>0.23141497118572346</v>
      </c>
      <c r="Y498">
        <f t="shared" si="31"/>
        <v>0.26421035390595743</v>
      </c>
    </row>
    <row r="499" spans="1:25">
      <c r="A499" s="47">
        <v>41.25</v>
      </c>
      <c r="B499" s="47">
        <v>5.68</v>
      </c>
      <c r="C499" s="47">
        <v>5.56</v>
      </c>
      <c r="D499" s="47">
        <v>5.91</v>
      </c>
      <c r="E499" s="47">
        <v>7.04</v>
      </c>
      <c r="F499" s="47">
        <v>6.3</v>
      </c>
      <c r="G499" s="47">
        <v>4.34</v>
      </c>
      <c r="H499" s="47">
        <v>6.27</v>
      </c>
      <c r="I499" s="47">
        <v>5.47</v>
      </c>
      <c r="J499" s="47">
        <v>5.33</v>
      </c>
      <c r="K499" s="47">
        <v>6.41</v>
      </c>
      <c r="L499" s="47">
        <v>5.98</v>
      </c>
      <c r="M499" s="47">
        <v>5.96</v>
      </c>
      <c r="N499" s="47">
        <v>7.07</v>
      </c>
      <c r="O499" s="47">
        <v>6.45</v>
      </c>
      <c r="P499" s="47">
        <v>6.28</v>
      </c>
      <c r="Q499" s="47">
        <v>4.66</v>
      </c>
      <c r="R499" s="47">
        <v>7.7</v>
      </c>
      <c r="S499" s="47">
        <v>5.82</v>
      </c>
      <c r="T499" s="47">
        <v>5.52</v>
      </c>
      <c r="U499" s="47">
        <v>6.47</v>
      </c>
      <c r="V499" s="13">
        <f t="shared" si="28"/>
        <v>5.8309999999999986</v>
      </c>
      <c r="W499">
        <f t="shared" si="29"/>
        <v>6.1910000000000007</v>
      </c>
      <c r="X499">
        <f t="shared" si="30"/>
        <v>0.23372562261478452</v>
      </c>
      <c r="Y499">
        <f t="shared" si="31"/>
        <v>0.26314951390163183</v>
      </c>
    </row>
    <row r="500" spans="1:25">
      <c r="A500" s="47">
        <v>41.33</v>
      </c>
      <c r="B500" s="47">
        <v>5.71</v>
      </c>
      <c r="C500" s="47">
        <v>5.56</v>
      </c>
      <c r="D500" s="47">
        <v>5.91</v>
      </c>
      <c r="E500" s="47">
        <v>7.04</v>
      </c>
      <c r="F500" s="47">
        <v>6.3</v>
      </c>
      <c r="G500" s="47">
        <v>4.34</v>
      </c>
      <c r="H500" s="47">
        <v>6.28</v>
      </c>
      <c r="I500" s="47">
        <v>5.47</v>
      </c>
      <c r="J500" s="47">
        <v>5.33</v>
      </c>
      <c r="K500" s="47">
        <v>6.41</v>
      </c>
      <c r="L500" s="47">
        <v>5.98</v>
      </c>
      <c r="M500" s="47">
        <v>5.96</v>
      </c>
      <c r="N500" s="47">
        <v>7.07</v>
      </c>
      <c r="O500" s="47">
        <v>6.45</v>
      </c>
      <c r="P500" s="47">
        <v>6.28</v>
      </c>
      <c r="Q500" s="47">
        <v>4.67</v>
      </c>
      <c r="R500" s="47">
        <v>7.7</v>
      </c>
      <c r="S500" s="47">
        <v>5.82</v>
      </c>
      <c r="T500" s="47">
        <v>5.52</v>
      </c>
      <c r="U500" s="47">
        <v>6.55</v>
      </c>
      <c r="V500" s="13">
        <f t="shared" si="28"/>
        <v>5.8349999999999991</v>
      </c>
      <c r="W500">
        <f t="shared" si="29"/>
        <v>6.2</v>
      </c>
      <c r="X500">
        <f t="shared" si="30"/>
        <v>0.23373893319019343</v>
      </c>
      <c r="Y500">
        <f t="shared" si="31"/>
        <v>0.26356529867694412</v>
      </c>
    </row>
    <row r="501" spans="1:25">
      <c r="A501" s="47">
        <v>41.42</v>
      </c>
      <c r="B501" s="47">
        <v>5.71</v>
      </c>
      <c r="C501" s="47">
        <v>5.56</v>
      </c>
      <c r="D501" s="47">
        <v>5.91</v>
      </c>
      <c r="E501" s="47">
        <v>7.04</v>
      </c>
      <c r="F501" s="47">
        <v>6.31</v>
      </c>
      <c r="G501" s="47">
        <v>4.34</v>
      </c>
      <c r="H501" s="47">
        <v>6.28</v>
      </c>
      <c r="I501" s="47">
        <v>5.47</v>
      </c>
      <c r="J501" s="47">
        <v>5.33</v>
      </c>
      <c r="K501" s="47">
        <v>6.41</v>
      </c>
      <c r="L501" s="47">
        <v>5.98</v>
      </c>
      <c r="M501" s="47">
        <v>5.96</v>
      </c>
      <c r="N501" s="47">
        <v>7.07</v>
      </c>
      <c r="O501" s="47">
        <v>6.45</v>
      </c>
      <c r="P501" s="47">
        <v>6.28</v>
      </c>
      <c r="Q501" s="47">
        <v>4.67</v>
      </c>
      <c r="R501" s="47">
        <v>7.7</v>
      </c>
      <c r="S501" s="47">
        <v>5.82</v>
      </c>
      <c r="T501" s="47">
        <v>5.52</v>
      </c>
      <c r="U501" s="47">
        <v>6.63</v>
      </c>
      <c r="V501" s="13">
        <f t="shared" si="28"/>
        <v>5.8360000000000003</v>
      </c>
      <c r="W501">
        <f t="shared" si="29"/>
        <v>6.2080000000000002</v>
      </c>
      <c r="X501">
        <f t="shared" si="30"/>
        <v>0.2339620102115349</v>
      </c>
      <c r="Y501">
        <f t="shared" si="31"/>
        <v>0.26486390635359941</v>
      </c>
    </row>
    <row r="502" spans="1:25">
      <c r="A502" s="47">
        <v>41.5</v>
      </c>
      <c r="B502" s="47">
        <v>5.72</v>
      </c>
      <c r="C502" s="47">
        <v>5.58</v>
      </c>
      <c r="D502" s="47">
        <v>5.91</v>
      </c>
      <c r="E502" s="47">
        <v>7.04</v>
      </c>
      <c r="F502" s="47">
        <v>6.31</v>
      </c>
      <c r="G502" s="47">
        <v>4.34</v>
      </c>
      <c r="H502" s="47">
        <v>6.28</v>
      </c>
      <c r="I502" s="47">
        <v>5.47</v>
      </c>
      <c r="J502" s="47">
        <v>5.33</v>
      </c>
      <c r="K502" s="47">
        <v>6.41</v>
      </c>
      <c r="L502" s="47">
        <v>5.98</v>
      </c>
      <c r="M502" s="47">
        <v>5.96</v>
      </c>
      <c r="N502" s="47">
        <v>7.07</v>
      </c>
      <c r="O502" s="47">
        <v>6.45</v>
      </c>
      <c r="P502" s="47">
        <v>6.28</v>
      </c>
      <c r="Q502" s="47">
        <v>4.6900000000000004</v>
      </c>
      <c r="R502" s="47">
        <v>7.7</v>
      </c>
      <c r="S502" s="47">
        <v>5.82</v>
      </c>
      <c r="T502" s="47">
        <v>5.52</v>
      </c>
      <c r="U502" s="47">
        <v>6.63</v>
      </c>
      <c r="V502" s="13">
        <f t="shared" si="28"/>
        <v>5.8390000000000004</v>
      </c>
      <c r="W502">
        <f t="shared" si="29"/>
        <v>6.21</v>
      </c>
      <c r="X502">
        <f t="shared" si="30"/>
        <v>0.23364954763729223</v>
      </c>
      <c r="Y502">
        <f t="shared" si="31"/>
        <v>0.26357794546079466</v>
      </c>
    </row>
    <row r="503" spans="1:25">
      <c r="A503" s="47">
        <v>41.58</v>
      </c>
      <c r="B503" s="47">
        <v>5.72</v>
      </c>
      <c r="C503" s="47">
        <v>5.58</v>
      </c>
      <c r="D503" s="47">
        <v>5.91</v>
      </c>
      <c r="E503" s="47">
        <v>7.04</v>
      </c>
      <c r="F503" s="47">
        <v>6.31</v>
      </c>
      <c r="G503" s="47">
        <v>4.34</v>
      </c>
      <c r="H503" s="47">
        <v>6.28</v>
      </c>
      <c r="I503" s="47">
        <v>5.47</v>
      </c>
      <c r="J503" s="47">
        <v>5.33</v>
      </c>
      <c r="K503" s="47">
        <v>6.52</v>
      </c>
      <c r="L503" s="47">
        <v>5.98</v>
      </c>
      <c r="M503" s="47">
        <v>5.96</v>
      </c>
      <c r="N503" s="47">
        <v>7.07</v>
      </c>
      <c r="O503" s="47">
        <v>6.45</v>
      </c>
      <c r="P503" s="47">
        <v>6.28</v>
      </c>
      <c r="Q503" s="47">
        <v>4.84</v>
      </c>
      <c r="R503" s="47">
        <v>7.7</v>
      </c>
      <c r="S503" s="47">
        <v>5.82</v>
      </c>
      <c r="T503" s="47">
        <v>5.52</v>
      </c>
      <c r="U503" s="47">
        <v>6.63</v>
      </c>
      <c r="V503" s="13">
        <f t="shared" si="28"/>
        <v>5.85</v>
      </c>
      <c r="W503">
        <f t="shared" si="29"/>
        <v>6.2250000000000005</v>
      </c>
      <c r="X503">
        <f t="shared" si="30"/>
        <v>0.23687314936245712</v>
      </c>
      <c r="Y503">
        <f t="shared" si="31"/>
        <v>0.25422758832720443</v>
      </c>
    </row>
    <row r="504" spans="1:25">
      <c r="A504" s="47">
        <v>41.67</v>
      </c>
      <c r="B504" s="47">
        <v>5.72</v>
      </c>
      <c r="C504" s="47">
        <v>5.58</v>
      </c>
      <c r="D504" s="47">
        <v>5.91</v>
      </c>
      <c r="E504" s="47">
        <v>7.04</v>
      </c>
      <c r="F504" s="47">
        <v>6.31</v>
      </c>
      <c r="G504" s="47">
        <v>4.34</v>
      </c>
      <c r="H504" s="47">
        <v>6.28</v>
      </c>
      <c r="I504" s="47">
        <v>5.47</v>
      </c>
      <c r="J504" s="47">
        <v>5.33</v>
      </c>
      <c r="K504" s="47">
        <v>6.62</v>
      </c>
      <c r="L504" s="47">
        <v>5.98</v>
      </c>
      <c r="M504" s="47">
        <v>5.96</v>
      </c>
      <c r="N504" s="47">
        <v>7.08</v>
      </c>
      <c r="O504" s="47">
        <v>6.45</v>
      </c>
      <c r="P504" s="47">
        <v>6.28</v>
      </c>
      <c r="Q504" s="47">
        <v>4.8600000000000003</v>
      </c>
      <c r="R504" s="47">
        <v>7.7</v>
      </c>
      <c r="S504" s="47">
        <v>5.82</v>
      </c>
      <c r="T504" s="47">
        <v>5.52</v>
      </c>
      <c r="U504" s="47">
        <v>6.63</v>
      </c>
      <c r="V504" s="13">
        <f t="shared" si="28"/>
        <v>5.8599999999999994</v>
      </c>
      <c r="W504">
        <f t="shared" si="29"/>
        <v>6.2280000000000006</v>
      </c>
      <c r="X504">
        <f t="shared" si="30"/>
        <v>0.24020361732867263</v>
      </c>
      <c r="Y504">
        <f t="shared" si="31"/>
        <v>0.25339385242038437</v>
      </c>
    </row>
    <row r="505" spans="1:25">
      <c r="A505" s="47">
        <v>41.75</v>
      </c>
      <c r="B505" s="47">
        <v>5.72</v>
      </c>
      <c r="C505" s="47">
        <v>5.58</v>
      </c>
      <c r="D505" s="47">
        <v>5.91</v>
      </c>
      <c r="E505" s="47">
        <v>7.04</v>
      </c>
      <c r="F505" s="47">
        <v>6.31</v>
      </c>
      <c r="G505" s="47">
        <v>4.3600000000000003</v>
      </c>
      <c r="H505" s="47">
        <v>6.28</v>
      </c>
      <c r="I505" s="47">
        <v>5.47</v>
      </c>
      <c r="J505" s="47">
        <v>5.33</v>
      </c>
      <c r="K505" s="47">
        <v>6.62</v>
      </c>
      <c r="L505" s="47">
        <v>5.98</v>
      </c>
      <c r="M505" s="47">
        <v>5.96</v>
      </c>
      <c r="N505" s="47">
        <v>7.08</v>
      </c>
      <c r="O505" s="47">
        <v>6.53</v>
      </c>
      <c r="P505" s="47">
        <v>6.28</v>
      </c>
      <c r="Q505" s="47">
        <v>4.8600000000000003</v>
      </c>
      <c r="R505" s="47">
        <v>7.7</v>
      </c>
      <c r="S505" s="47">
        <v>5.83</v>
      </c>
      <c r="T505" s="47">
        <v>5.52</v>
      </c>
      <c r="U505" s="47">
        <v>6.63</v>
      </c>
      <c r="V505" s="13">
        <f t="shared" si="28"/>
        <v>5.8620000000000001</v>
      </c>
      <c r="W505">
        <f t="shared" si="29"/>
        <v>6.237000000000001</v>
      </c>
      <c r="X505">
        <f t="shared" si="30"/>
        <v>0.23880163781310818</v>
      </c>
      <c r="Y505">
        <f t="shared" si="31"/>
        <v>0.25411742692437517</v>
      </c>
    </row>
    <row r="506" spans="1:25">
      <c r="A506" s="47">
        <v>41.83</v>
      </c>
      <c r="B506" s="47">
        <v>5.72</v>
      </c>
      <c r="C506" s="47">
        <v>5.58</v>
      </c>
      <c r="D506" s="47">
        <v>5.91</v>
      </c>
      <c r="E506" s="47">
        <v>7.05</v>
      </c>
      <c r="F506" s="47">
        <v>6.31</v>
      </c>
      <c r="G506" s="47">
        <v>4.3600000000000003</v>
      </c>
      <c r="H506" s="47">
        <v>6.28</v>
      </c>
      <c r="I506" s="47">
        <v>5.47</v>
      </c>
      <c r="J506" s="47">
        <v>5.33</v>
      </c>
      <c r="K506" s="47">
        <v>6.62</v>
      </c>
      <c r="L506" s="47">
        <v>5.98</v>
      </c>
      <c r="M506" s="47">
        <v>5.96</v>
      </c>
      <c r="N506" s="47">
        <v>7.08</v>
      </c>
      <c r="O506" s="47">
        <v>6.53</v>
      </c>
      <c r="P506" s="47">
        <v>6.28</v>
      </c>
      <c r="Q506" s="47">
        <v>4.8600000000000003</v>
      </c>
      <c r="R506" s="47">
        <v>7.7</v>
      </c>
      <c r="S506" s="47">
        <v>5.94</v>
      </c>
      <c r="T506" s="47">
        <v>5.52</v>
      </c>
      <c r="U506" s="47">
        <v>6.63</v>
      </c>
      <c r="V506" s="13">
        <f t="shared" si="28"/>
        <v>5.8629999999999995</v>
      </c>
      <c r="W506">
        <f t="shared" si="29"/>
        <v>6.2480000000000011</v>
      </c>
      <c r="X506">
        <f t="shared" si="30"/>
        <v>0.2393512063892731</v>
      </c>
      <c r="Y506">
        <f t="shared" si="31"/>
        <v>0.25239211116391319</v>
      </c>
    </row>
    <row r="507" spans="1:25">
      <c r="A507" s="47">
        <v>41.92</v>
      </c>
      <c r="B507" s="47">
        <v>5.72</v>
      </c>
      <c r="C507" s="47">
        <v>5.58</v>
      </c>
      <c r="D507" s="47">
        <v>5.91</v>
      </c>
      <c r="E507" s="47">
        <v>7.05</v>
      </c>
      <c r="F507" s="47">
        <v>6.31</v>
      </c>
      <c r="G507" s="47">
        <v>4.3600000000000003</v>
      </c>
      <c r="H507" s="47">
        <v>6.28</v>
      </c>
      <c r="I507" s="47">
        <v>5.47</v>
      </c>
      <c r="J507" s="47">
        <v>5.33</v>
      </c>
      <c r="K507" s="47">
        <v>6.62</v>
      </c>
      <c r="L507" s="47">
        <v>5.98</v>
      </c>
      <c r="M507" s="47">
        <v>5.96</v>
      </c>
      <c r="N507" s="47">
        <v>7.08</v>
      </c>
      <c r="O507" s="47">
        <v>6.54</v>
      </c>
      <c r="P507" s="47">
        <v>6.31</v>
      </c>
      <c r="Q507" s="47">
        <v>4.87</v>
      </c>
      <c r="R507" s="47">
        <v>7.7</v>
      </c>
      <c r="S507" s="47">
        <v>5.95</v>
      </c>
      <c r="T507" s="47">
        <v>5.52</v>
      </c>
      <c r="U507" s="47">
        <v>6.63</v>
      </c>
      <c r="V507" s="13">
        <f t="shared" si="28"/>
        <v>5.8629999999999995</v>
      </c>
      <c r="W507">
        <f t="shared" si="29"/>
        <v>6.2540000000000013</v>
      </c>
      <c r="X507">
        <f t="shared" si="30"/>
        <v>0.2393512063892731</v>
      </c>
      <c r="Y507">
        <f t="shared" si="31"/>
        <v>0.25182974848540285</v>
      </c>
    </row>
    <row r="508" spans="1:25">
      <c r="A508" s="47">
        <v>42</v>
      </c>
      <c r="B508" s="47">
        <v>5.72</v>
      </c>
      <c r="C508" s="47">
        <v>5.58</v>
      </c>
      <c r="D508" s="47">
        <v>5.91</v>
      </c>
      <c r="E508" s="47">
        <v>7.05</v>
      </c>
      <c r="F508" s="47">
        <v>6.31</v>
      </c>
      <c r="G508" s="47">
        <v>4.55</v>
      </c>
      <c r="H508" s="47">
        <v>6.28</v>
      </c>
      <c r="I508" s="47">
        <v>5.47</v>
      </c>
      <c r="J508" s="47">
        <v>5.33</v>
      </c>
      <c r="K508" s="47">
        <v>6.62</v>
      </c>
      <c r="L508" s="47">
        <v>6.09</v>
      </c>
      <c r="M508" s="47">
        <v>5.96</v>
      </c>
      <c r="N508" s="47">
        <v>7.08</v>
      </c>
      <c r="O508" s="47">
        <v>6.54</v>
      </c>
      <c r="P508" s="47">
        <v>6.39</v>
      </c>
      <c r="Q508" s="47">
        <v>4.87</v>
      </c>
      <c r="R508" s="47">
        <v>7.7</v>
      </c>
      <c r="S508" s="47">
        <v>5.95</v>
      </c>
      <c r="T508" s="47">
        <v>5.52</v>
      </c>
      <c r="U508" s="47">
        <v>6.63</v>
      </c>
      <c r="V508" s="13">
        <f t="shared" si="28"/>
        <v>5.8819999999999997</v>
      </c>
      <c r="W508">
        <f t="shared" si="29"/>
        <v>6.2730000000000015</v>
      </c>
      <c r="X508">
        <f t="shared" si="30"/>
        <v>0.22650386310171586</v>
      </c>
      <c r="Y508">
        <f t="shared" si="31"/>
        <v>0.25102478850592075</v>
      </c>
    </row>
    <row r="509" spans="1:25">
      <c r="A509" s="47">
        <v>42.08</v>
      </c>
      <c r="B509" s="47">
        <v>5.72</v>
      </c>
      <c r="C509" s="47">
        <v>5.58</v>
      </c>
      <c r="D509" s="47">
        <v>6.08</v>
      </c>
      <c r="E509" s="47">
        <v>7.05</v>
      </c>
      <c r="F509" s="47">
        <v>6.31</v>
      </c>
      <c r="G509" s="47">
        <v>4.6100000000000003</v>
      </c>
      <c r="H509" s="47">
        <v>6.28</v>
      </c>
      <c r="I509" s="47">
        <v>5.47</v>
      </c>
      <c r="J509" s="47">
        <v>5.33</v>
      </c>
      <c r="K509" s="47">
        <v>6.62</v>
      </c>
      <c r="L509" s="47">
        <v>6.09</v>
      </c>
      <c r="M509" s="47">
        <v>5.96</v>
      </c>
      <c r="N509" s="47">
        <v>7.08</v>
      </c>
      <c r="O509" s="47">
        <v>6.54</v>
      </c>
      <c r="P509" s="47">
        <v>6.4</v>
      </c>
      <c r="Q509" s="47">
        <v>4.87</v>
      </c>
      <c r="R509" s="47">
        <v>7.7</v>
      </c>
      <c r="S509" s="47">
        <v>5.95</v>
      </c>
      <c r="T509" s="47">
        <v>5.52</v>
      </c>
      <c r="U509" s="47">
        <v>6.63</v>
      </c>
      <c r="V509" s="13">
        <f t="shared" si="28"/>
        <v>5.9049999999999994</v>
      </c>
      <c r="W509">
        <f t="shared" si="29"/>
        <v>6.274</v>
      </c>
      <c r="X509">
        <f t="shared" si="30"/>
        <v>0.22346389218643797</v>
      </c>
      <c r="Y509">
        <f t="shared" si="31"/>
        <v>0.25107856229563852</v>
      </c>
    </row>
    <row r="510" spans="1:25">
      <c r="A510" s="47">
        <v>42.17</v>
      </c>
      <c r="B510" s="47">
        <v>5.72</v>
      </c>
      <c r="C510" s="47">
        <v>5.58</v>
      </c>
      <c r="D510" s="47">
        <v>6.08</v>
      </c>
      <c r="E510" s="47">
        <v>7.05</v>
      </c>
      <c r="F510" s="47">
        <v>6.31</v>
      </c>
      <c r="G510" s="47">
        <v>4.6100000000000003</v>
      </c>
      <c r="H510" s="47">
        <v>6.28</v>
      </c>
      <c r="I510" s="47">
        <v>5.47</v>
      </c>
      <c r="J510" s="47">
        <v>5.33</v>
      </c>
      <c r="K510" s="47">
        <v>6.62</v>
      </c>
      <c r="L510" s="47">
        <v>6.09</v>
      </c>
      <c r="M510" s="47">
        <v>5.96</v>
      </c>
      <c r="N510" s="47">
        <v>7.08</v>
      </c>
      <c r="O510" s="47">
        <v>6.54</v>
      </c>
      <c r="P510" s="47">
        <v>6.4</v>
      </c>
      <c r="Q510" s="47">
        <v>4.87</v>
      </c>
      <c r="R510" s="47">
        <v>7.7</v>
      </c>
      <c r="S510" s="47">
        <v>5.95</v>
      </c>
      <c r="T510" s="47">
        <v>5.52</v>
      </c>
      <c r="U510" s="47">
        <v>6.63</v>
      </c>
      <c r="V510" s="13">
        <f t="shared" si="28"/>
        <v>5.9049999999999994</v>
      </c>
      <c r="W510">
        <f t="shared" si="29"/>
        <v>6.274</v>
      </c>
      <c r="X510">
        <f t="shared" si="30"/>
        <v>0.22346389218643797</v>
      </c>
      <c r="Y510">
        <f t="shared" si="31"/>
        <v>0.25107856229563852</v>
      </c>
    </row>
    <row r="511" spans="1:25">
      <c r="A511" s="47">
        <v>42.25</v>
      </c>
      <c r="B511" s="47">
        <v>5.8</v>
      </c>
      <c r="C511" s="47">
        <v>5.58</v>
      </c>
      <c r="D511" s="47">
        <v>6.11</v>
      </c>
      <c r="E511" s="47">
        <v>7.05</v>
      </c>
      <c r="F511" s="47">
        <v>6.31</v>
      </c>
      <c r="G511" s="47">
        <v>4.62</v>
      </c>
      <c r="H511" s="47">
        <v>6.36</v>
      </c>
      <c r="I511" s="47">
        <v>5.47</v>
      </c>
      <c r="J511" s="47">
        <v>5.35</v>
      </c>
      <c r="K511" s="47">
        <v>6.62</v>
      </c>
      <c r="L511" s="47">
        <v>6.09</v>
      </c>
      <c r="M511" s="47">
        <v>5.96</v>
      </c>
      <c r="N511" s="47">
        <v>7.08</v>
      </c>
      <c r="O511" s="47">
        <v>6.54</v>
      </c>
      <c r="P511" s="47">
        <v>6.4</v>
      </c>
      <c r="Q511" s="47">
        <v>4.87</v>
      </c>
      <c r="R511" s="47">
        <v>7.7</v>
      </c>
      <c r="S511" s="47">
        <v>5.95</v>
      </c>
      <c r="T511" s="47">
        <v>5.52</v>
      </c>
      <c r="U511" s="47">
        <v>6.63</v>
      </c>
      <c r="V511" s="13">
        <f t="shared" si="28"/>
        <v>5.9269999999999996</v>
      </c>
      <c r="W511">
        <f t="shared" si="29"/>
        <v>6.274</v>
      </c>
      <c r="X511">
        <f t="shared" si="30"/>
        <v>0.22349770070902933</v>
      </c>
      <c r="Y511">
        <f t="shared" si="31"/>
        <v>0.25107856229563852</v>
      </c>
    </row>
    <row r="512" spans="1:25">
      <c r="A512" s="47">
        <v>42.33</v>
      </c>
      <c r="B512" s="47">
        <v>5.81</v>
      </c>
      <c r="C512" s="47">
        <v>5.58</v>
      </c>
      <c r="D512" s="47">
        <v>6.16</v>
      </c>
      <c r="E512" s="47">
        <v>7.05</v>
      </c>
      <c r="F512" s="47">
        <v>6.31</v>
      </c>
      <c r="G512" s="47">
        <v>4.62</v>
      </c>
      <c r="H512" s="47">
        <v>6.36</v>
      </c>
      <c r="I512" s="47">
        <v>5.66</v>
      </c>
      <c r="J512" s="47">
        <v>5.35</v>
      </c>
      <c r="K512" s="47">
        <v>6.63</v>
      </c>
      <c r="L512" s="47">
        <v>6.09</v>
      </c>
      <c r="M512" s="47">
        <v>5.96</v>
      </c>
      <c r="N512" s="47">
        <v>7.08</v>
      </c>
      <c r="O512" s="47">
        <v>6.56</v>
      </c>
      <c r="P512" s="47">
        <v>6.4</v>
      </c>
      <c r="Q512" s="47">
        <v>4.87</v>
      </c>
      <c r="R512" s="47">
        <v>7.7</v>
      </c>
      <c r="S512" s="47">
        <v>5.95</v>
      </c>
      <c r="T512" s="47">
        <v>5.52</v>
      </c>
      <c r="U512" s="47">
        <v>6.63</v>
      </c>
      <c r="V512" s="13">
        <f t="shared" si="28"/>
        <v>5.9530000000000003</v>
      </c>
      <c r="W512">
        <f t="shared" si="29"/>
        <v>6.2760000000000016</v>
      </c>
      <c r="X512">
        <f t="shared" si="30"/>
        <v>0.22069612089426976</v>
      </c>
      <c r="Y512">
        <f t="shared" si="31"/>
        <v>0.25132183881761011</v>
      </c>
    </row>
    <row r="513" spans="1:25">
      <c r="A513" s="47">
        <v>42.42</v>
      </c>
      <c r="B513" s="47">
        <v>5.81</v>
      </c>
      <c r="C513" s="47">
        <v>5.64</v>
      </c>
      <c r="D513" s="47">
        <v>6.16</v>
      </c>
      <c r="E513" s="47">
        <v>7.05</v>
      </c>
      <c r="F513" s="47">
        <v>6.42</v>
      </c>
      <c r="G513" s="47">
        <v>4.62</v>
      </c>
      <c r="H513" s="47">
        <v>6.37</v>
      </c>
      <c r="I513" s="47">
        <v>5.68</v>
      </c>
      <c r="J513" s="47">
        <v>5.35</v>
      </c>
      <c r="K513" s="47">
        <v>6.63</v>
      </c>
      <c r="L513" s="47">
        <v>6.09</v>
      </c>
      <c r="M513" s="47">
        <v>5.96</v>
      </c>
      <c r="N513" s="47">
        <v>7.08</v>
      </c>
      <c r="O513" s="47">
        <v>6.56</v>
      </c>
      <c r="P513" s="47">
        <v>6.4</v>
      </c>
      <c r="Q513" s="47">
        <v>4.87</v>
      </c>
      <c r="R513" s="47">
        <v>7.7</v>
      </c>
      <c r="S513" s="47">
        <v>5.95</v>
      </c>
      <c r="T513" s="47">
        <v>5.52</v>
      </c>
      <c r="U513" s="47">
        <v>6.63</v>
      </c>
      <c r="V513" s="13">
        <f t="shared" si="28"/>
        <v>5.9729999999999999</v>
      </c>
      <c r="W513">
        <f t="shared" si="29"/>
        <v>6.2760000000000016</v>
      </c>
      <c r="X513">
        <f t="shared" si="30"/>
        <v>0.2217608822332959</v>
      </c>
      <c r="Y513">
        <f t="shared" si="31"/>
        <v>0.25132183881761011</v>
      </c>
    </row>
    <row r="514" spans="1:25">
      <c r="A514" s="47">
        <v>42.5</v>
      </c>
      <c r="B514" s="47">
        <v>5.88</v>
      </c>
      <c r="C514" s="47">
        <v>5.64</v>
      </c>
      <c r="D514" s="47">
        <v>6.16</v>
      </c>
      <c r="E514" s="47">
        <v>7.05</v>
      </c>
      <c r="F514" s="47">
        <v>6.45</v>
      </c>
      <c r="G514" s="47">
        <v>4.62</v>
      </c>
      <c r="H514" s="47">
        <v>6.37</v>
      </c>
      <c r="I514" s="47">
        <v>5.68</v>
      </c>
      <c r="J514" s="47">
        <v>5.48</v>
      </c>
      <c r="K514" s="47">
        <v>6.63</v>
      </c>
      <c r="L514" s="47">
        <v>6.09</v>
      </c>
      <c r="M514" s="47">
        <v>5.96</v>
      </c>
      <c r="N514" s="47">
        <v>7.08</v>
      </c>
      <c r="O514" s="47">
        <v>6.56</v>
      </c>
      <c r="P514" s="47">
        <v>6.4</v>
      </c>
      <c r="Q514" s="47">
        <v>4.88</v>
      </c>
      <c r="R514" s="47">
        <v>7.7</v>
      </c>
      <c r="S514" s="47">
        <v>5.96</v>
      </c>
      <c r="T514" s="47">
        <v>5.52</v>
      </c>
      <c r="U514" s="47">
        <v>6.64</v>
      </c>
      <c r="V514" s="13">
        <f t="shared" si="28"/>
        <v>5.9960000000000004</v>
      </c>
      <c r="W514">
        <f t="shared" si="29"/>
        <v>6.2790000000000008</v>
      </c>
      <c r="X514">
        <f t="shared" si="30"/>
        <v>0.21821090715177352</v>
      </c>
      <c r="Y514">
        <f t="shared" si="31"/>
        <v>0.25071652872871586</v>
      </c>
    </row>
    <row r="515" spans="1:25">
      <c r="A515" s="47">
        <v>42.58</v>
      </c>
      <c r="B515" s="47">
        <v>5.88</v>
      </c>
      <c r="C515" s="47">
        <v>5.64</v>
      </c>
      <c r="D515" s="47">
        <v>6.16</v>
      </c>
      <c r="E515" s="47">
        <v>7.05</v>
      </c>
      <c r="F515" s="47">
        <v>6.45</v>
      </c>
      <c r="G515" s="47">
        <v>4.62</v>
      </c>
      <c r="H515" s="47">
        <v>6.37</v>
      </c>
      <c r="I515" s="47">
        <v>5.68</v>
      </c>
      <c r="J515" s="47">
        <v>5.57</v>
      </c>
      <c r="K515" s="47">
        <v>6.63</v>
      </c>
      <c r="L515" s="47">
        <v>6.09</v>
      </c>
      <c r="M515" s="47">
        <v>5.96</v>
      </c>
      <c r="N515" s="47">
        <v>7.08</v>
      </c>
      <c r="O515" s="47">
        <v>6.56</v>
      </c>
      <c r="P515" s="47">
        <v>6.4</v>
      </c>
      <c r="Q515" s="47">
        <v>4.88</v>
      </c>
      <c r="R515" s="47">
        <v>7.7</v>
      </c>
      <c r="S515" s="47">
        <v>5.96</v>
      </c>
      <c r="T515" s="47">
        <v>5.52</v>
      </c>
      <c r="U515" s="47">
        <v>6.67</v>
      </c>
      <c r="V515" s="13">
        <f t="shared" si="28"/>
        <v>6.0049999999999999</v>
      </c>
      <c r="W515">
        <f t="shared" si="29"/>
        <v>6.2820000000000009</v>
      </c>
      <c r="X515">
        <f t="shared" si="30"/>
        <v>0.21602083232873842</v>
      </c>
      <c r="Y515">
        <f t="shared" si="31"/>
        <v>0.25121394158056404</v>
      </c>
    </row>
    <row r="516" spans="1:25">
      <c r="A516" s="47">
        <v>42.67</v>
      </c>
      <c r="B516" s="47">
        <v>5.88</v>
      </c>
      <c r="C516" s="47">
        <v>5.64</v>
      </c>
      <c r="D516" s="47">
        <v>6.16</v>
      </c>
      <c r="E516" s="47">
        <v>7.05</v>
      </c>
      <c r="F516" s="47">
        <v>6.45</v>
      </c>
      <c r="G516" s="47">
        <v>4.62</v>
      </c>
      <c r="H516" s="47">
        <v>6.37</v>
      </c>
      <c r="I516" s="47">
        <v>5.68</v>
      </c>
      <c r="J516" s="47">
        <v>5.57</v>
      </c>
      <c r="K516" s="47">
        <v>6.63</v>
      </c>
      <c r="L516" s="47">
        <v>6.09</v>
      </c>
      <c r="M516" s="47">
        <v>5.96</v>
      </c>
      <c r="N516" s="47">
        <v>7.08</v>
      </c>
      <c r="O516" s="47">
        <v>6.56</v>
      </c>
      <c r="P516" s="47">
        <v>6.4</v>
      </c>
      <c r="Q516" s="47">
        <v>4.88</v>
      </c>
      <c r="R516" s="47">
        <v>7.7</v>
      </c>
      <c r="S516" s="47">
        <v>5.96</v>
      </c>
      <c r="T516" s="47">
        <v>5.52</v>
      </c>
      <c r="U516" s="47">
        <v>6.67</v>
      </c>
      <c r="V516" s="13">
        <f t="shared" si="28"/>
        <v>6.0049999999999999</v>
      </c>
      <c r="W516">
        <f t="shared" si="29"/>
        <v>6.2820000000000009</v>
      </c>
      <c r="X516">
        <f t="shared" si="30"/>
        <v>0.21602083232873842</v>
      </c>
      <c r="Y516">
        <f t="shared" si="31"/>
        <v>0.25121394158056404</v>
      </c>
    </row>
    <row r="517" spans="1:25">
      <c r="A517" s="47">
        <v>42.75</v>
      </c>
      <c r="B517" s="47">
        <v>5.88</v>
      </c>
      <c r="C517" s="47">
        <v>5.64</v>
      </c>
      <c r="D517" s="47">
        <v>6.16</v>
      </c>
      <c r="E517" s="47">
        <v>7.05</v>
      </c>
      <c r="F517" s="47">
        <v>6.46</v>
      </c>
      <c r="G517" s="47">
        <v>4.62</v>
      </c>
      <c r="H517" s="47">
        <v>6.37</v>
      </c>
      <c r="I517" s="47">
        <v>5.68</v>
      </c>
      <c r="J517" s="47">
        <v>5.57</v>
      </c>
      <c r="K517" s="47">
        <v>6.63</v>
      </c>
      <c r="L517" s="47">
        <v>6.09</v>
      </c>
      <c r="M517" s="47">
        <v>5.96</v>
      </c>
      <c r="N517" s="47">
        <v>7.08</v>
      </c>
      <c r="O517" s="47">
        <v>6.56</v>
      </c>
      <c r="P517" s="47">
        <v>6.4</v>
      </c>
      <c r="Q517" s="47">
        <v>4.88</v>
      </c>
      <c r="R517" s="47">
        <v>7.7</v>
      </c>
      <c r="S517" s="47">
        <v>5.96</v>
      </c>
      <c r="T517" s="47">
        <v>5.54</v>
      </c>
      <c r="U517" s="47">
        <v>6.67</v>
      </c>
      <c r="V517" s="13">
        <f t="shared" ref="V517:V580" si="32">AVERAGE(B517:K517)</f>
        <v>6.0060000000000002</v>
      </c>
      <c r="W517">
        <f t="shared" ref="W517:W580" si="33">AVERAGE(L517:U517)</f>
        <v>6.2840000000000007</v>
      </c>
      <c r="X517">
        <f t="shared" ref="X517:X580" si="34">STDEV(B517:K517)/10^0.5</f>
        <v>0.21625191071731362</v>
      </c>
      <c r="Y517">
        <f t="shared" ref="Y517:Y580" si="35">STDEV(L517:U517)/10^0.5</f>
        <v>0.25054695723112713</v>
      </c>
    </row>
    <row r="518" spans="1:25">
      <c r="A518" s="47">
        <v>42.83</v>
      </c>
      <c r="B518" s="47">
        <v>5.88</v>
      </c>
      <c r="C518" s="47">
        <v>5.64</v>
      </c>
      <c r="D518" s="47">
        <v>6.16</v>
      </c>
      <c r="E518" s="47">
        <v>7.05</v>
      </c>
      <c r="F518" s="47">
        <v>6.46</v>
      </c>
      <c r="G518" s="47">
        <v>4.62</v>
      </c>
      <c r="H518" s="47">
        <v>6.37</v>
      </c>
      <c r="I518" s="47">
        <v>5.68</v>
      </c>
      <c r="J518" s="47">
        <v>5.58</v>
      </c>
      <c r="K518" s="47">
        <v>6.63</v>
      </c>
      <c r="L518" s="47">
        <v>6.09</v>
      </c>
      <c r="M518" s="47">
        <v>5.96</v>
      </c>
      <c r="N518" s="47">
        <v>7.08</v>
      </c>
      <c r="O518" s="47">
        <v>6.56</v>
      </c>
      <c r="P518" s="47">
        <v>6.44</v>
      </c>
      <c r="Q518" s="47">
        <v>4.8899999999999997</v>
      </c>
      <c r="R518" s="47">
        <v>7.7</v>
      </c>
      <c r="S518" s="47">
        <v>5.96</v>
      </c>
      <c r="T518" s="47">
        <v>5.54</v>
      </c>
      <c r="U518" s="47">
        <v>6.67</v>
      </c>
      <c r="V518" s="13">
        <f t="shared" si="32"/>
        <v>6.0069999999999997</v>
      </c>
      <c r="W518">
        <f t="shared" si="33"/>
        <v>6.2890000000000006</v>
      </c>
      <c r="X518">
        <f t="shared" si="34"/>
        <v>0.21603009049667199</v>
      </c>
      <c r="Y518">
        <f t="shared" si="35"/>
        <v>0.25016194754598114</v>
      </c>
    </row>
    <row r="519" spans="1:25">
      <c r="A519" s="47">
        <v>42.92</v>
      </c>
      <c r="B519" s="47">
        <v>5.88</v>
      </c>
      <c r="C519" s="47">
        <v>5.64</v>
      </c>
      <c r="D519" s="47">
        <v>6.31</v>
      </c>
      <c r="E519" s="47">
        <v>7.05</v>
      </c>
      <c r="F519" s="47">
        <v>6.46</v>
      </c>
      <c r="G519" s="47">
        <v>4.62</v>
      </c>
      <c r="H519" s="47">
        <v>6.37</v>
      </c>
      <c r="I519" s="47">
        <v>5.68</v>
      </c>
      <c r="J519" s="47">
        <v>5.58</v>
      </c>
      <c r="K519" s="47">
        <v>6.63</v>
      </c>
      <c r="L519" s="47">
        <v>6.09</v>
      </c>
      <c r="M519" s="47">
        <v>5.96</v>
      </c>
      <c r="N519" s="47">
        <v>7.08</v>
      </c>
      <c r="O519" s="47">
        <v>6.56</v>
      </c>
      <c r="P519" s="47">
        <v>6.56</v>
      </c>
      <c r="Q519" s="47">
        <v>4.8899999999999997</v>
      </c>
      <c r="R519" s="47">
        <v>7.7</v>
      </c>
      <c r="S519" s="47">
        <v>5.96</v>
      </c>
      <c r="T519" s="47">
        <v>5.54</v>
      </c>
      <c r="U519" s="47">
        <v>6.67</v>
      </c>
      <c r="V519" s="13">
        <f t="shared" si="32"/>
        <v>6.0220000000000002</v>
      </c>
      <c r="W519">
        <f t="shared" si="33"/>
        <v>6.3010000000000002</v>
      </c>
      <c r="X519">
        <f t="shared" si="34"/>
        <v>0.21772459668122068</v>
      </c>
      <c r="Y519">
        <f t="shared" si="35"/>
        <v>0.25125219733699045</v>
      </c>
    </row>
    <row r="520" spans="1:25">
      <c r="A520" s="47">
        <v>43</v>
      </c>
      <c r="B520" s="47">
        <v>5.88</v>
      </c>
      <c r="C520" s="47">
        <v>5.64</v>
      </c>
      <c r="D520" s="47">
        <v>6.31</v>
      </c>
      <c r="E520" s="47">
        <v>7.05</v>
      </c>
      <c r="F520" s="47">
        <v>6.46</v>
      </c>
      <c r="G520" s="47">
        <v>4.62</v>
      </c>
      <c r="H520" s="47">
        <v>6.37</v>
      </c>
      <c r="I520" s="47">
        <v>5.68</v>
      </c>
      <c r="J520" s="47">
        <v>5.58</v>
      </c>
      <c r="K520" s="47">
        <v>6.63</v>
      </c>
      <c r="L520" s="47">
        <v>6.09</v>
      </c>
      <c r="M520" s="47">
        <v>5.96</v>
      </c>
      <c r="N520" s="47">
        <v>7.08</v>
      </c>
      <c r="O520" s="47">
        <v>6.56</v>
      </c>
      <c r="P520" s="47">
        <v>6.56</v>
      </c>
      <c r="Q520" s="47">
        <v>4.8899999999999997</v>
      </c>
      <c r="R520" s="47">
        <v>7.72</v>
      </c>
      <c r="S520" s="47">
        <v>5.96</v>
      </c>
      <c r="T520" s="47">
        <v>5.54</v>
      </c>
      <c r="U520" s="47">
        <v>6.67</v>
      </c>
      <c r="V520" s="13">
        <f t="shared" si="32"/>
        <v>6.0220000000000002</v>
      </c>
      <c r="W520">
        <f t="shared" si="33"/>
        <v>6.3029999999999999</v>
      </c>
      <c r="X520">
        <f t="shared" si="34"/>
        <v>0.21772459668122068</v>
      </c>
      <c r="Y520">
        <f t="shared" si="35"/>
        <v>0.25249444438332513</v>
      </c>
    </row>
    <row r="521" spans="1:25">
      <c r="A521" s="47">
        <v>43.08</v>
      </c>
      <c r="B521" s="47">
        <v>5.88</v>
      </c>
      <c r="C521" s="47">
        <v>5.64</v>
      </c>
      <c r="D521" s="47">
        <v>6.31</v>
      </c>
      <c r="E521" s="47">
        <v>7.05</v>
      </c>
      <c r="F521" s="47">
        <v>6.46</v>
      </c>
      <c r="G521" s="47">
        <v>4.62</v>
      </c>
      <c r="H521" s="47">
        <v>6.37</v>
      </c>
      <c r="I521" s="47">
        <v>5.68</v>
      </c>
      <c r="J521" s="47">
        <v>5.58</v>
      </c>
      <c r="K521" s="47">
        <v>6.63</v>
      </c>
      <c r="L521" s="47">
        <v>6.09</v>
      </c>
      <c r="M521" s="47">
        <v>5.96</v>
      </c>
      <c r="N521" s="47">
        <v>7.08</v>
      </c>
      <c r="O521" s="47">
        <v>6.56</v>
      </c>
      <c r="P521" s="47">
        <v>6.56</v>
      </c>
      <c r="Q521" s="47">
        <v>4.8899999999999997</v>
      </c>
      <c r="R521" s="47">
        <v>7.72</v>
      </c>
      <c r="S521" s="47">
        <v>5.96</v>
      </c>
      <c r="T521" s="47">
        <v>5.54</v>
      </c>
      <c r="U521" s="47">
        <v>6.68</v>
      </c>
      <c r="V521" s="13">
        <f t="shared" si="32"/>
        <v>6.0220000000000002</v>
      </c>
      <c r="W521">
        <f t="shared" si="33"/>
        <v>6.3040000000000003</v>
      </c>
      <c r="X521">
        <f t="shared" si="34"/>
        <v>0.21772459668122068</v>
      </c>
      <c r="Y521">
        <f t="shared" si="35"/>
        <v>0.25265787143882984</v>
      </c>
    </row>
    <row r="522" spans="1:25">
      <c r="A522" s="47">
        <v>43.17</v>
      </c>
      <c r="B522" s="47">
        <v>5.88</v>
      </c>
      <c r="C522" s="47">
        <v>5.64</v>
      </c>
      <c r="D522" s="47">
        <v>6.31</v>
      </c>
      <c r="E522" s="47">
        <v>7.05</v>
      </c>
      <c r="F522" s="47">
        <v>6.46</v>
      </c>
      <c r="G522" s="47">
        <v>4.62</v>
      </c>
      <c r="H522" s="47">
        <v>6.37</v>
      </c>
      <c r="I522" s="47">
        <v>5.68</v>
      </c>
      <c r="J522" s="47">
        <v>5.58</v>
      </c>
      <c r="K522" s="47">
        <v>6.63</v>
      </c>
      <c r="L522" s="47">
        <v>6.1</v>
      </c>
      <c r="M522" s="47">
        <v>5.96</v>
      </c>
      <c r="N522" s="47">
        <v>7.08</v>
      </c>
      <c r="O522" s="47">
        <v>6.56</v>
      </c>
      <c r="P522" s="47">
        <v>6.56</v>
      </c>
      <c r="Q522" s="47">
        <v>4.8899999999999997</v>
      </c>
      <c r="R522" s="47">
        <v>7.72</v>
      </c>
      <c r="S522" s="47">
        <v>5.96</v>
      </c>
      <c r="T522" s="47">
        <v>5.54</v>
      </c>
      <c r="U522" s="47">
        <v>6.72</v>
      </c>
      <c r="V522" s="13">
        <f t="shared" si="32"/>
        <v>6.0220000000000002</v>
      </c>
      <c r="W522">
        <f t="shared" si="33"/>
        <v>6.3089999999999993</v>
      </c>
      <c r="X522">
        <f t="shared" si="34"/>
        <v>0.21772459668122068</v>
      </c>
      <c r="Y522">
        <f t="shared" si="35"/>
        <v>0.25325634795159074</v>
      </c>
    </row>
    <row r="523" spans="1:25">
      <c r="A523" s="47">
        <v>43.25</v>
      </c>
      <c r="B523" s="47">
        <v>5.88</v>
      </c>
      <c r="C523" s="47">
        <v>5.64</v>
      </c>
      <c r="D523" s="47">
        <v>6.31</v>
      </c>
      <c r="E523" s="47">
        <v>7.05</v>
      </c>
      <c r="F523" s="47">
        <v>6.46</v>
      </c>
      <c r="G523" s="47">
        <v>4.62</v>
      </c>
      <c r="H523" s="47">
        <v>6.37</v>
      </c>
      <c r="I523" s="47">
        <v>5.68</v>
      </c>
      <c r="J523" s="47">
        <v>5.58</v>
      </c>
      <c r="K523" s="47">
        <v>6.63</v>
      </c>
      <c r="L523" s="47">
        <v>6.23</v>
      </c>
      <c r="M523" s="47">
        <v>5.96</v>
      </c>
      <c r="N523" s="47">
        <v>7.08</v>
      </c>
      <c r="O523" s="47">
        <v>6.56</v>
      </c>
      <c r="P523" s="47">
        <v>6.56</v>
      </c>
      <c r="Q523" s="47">
        <v>4.8899999999999997</v>
      </c>
      <c r="R523" s="47">
        <v>7.72</v>
      </c>
      <c r="S523" s="47">
        <v>5.96</v>
      </c>
      <c r="T523" s="47">
        <v>5.54</v>
      </c>
      <c r="U523" s="47">
        <v>6.72</v>
      </c>
      <c r="V523" s="13">
        <f t="shared" si="32"/>
        <v>6.0220000000000002</v>
      </c>
      <c r="W523">
        <f t="shared" si="33"/>
        <v>6.3220000000000001</v>
      </c>
      <c r="X523">
        <f t="shared" si="34"/>
        <v>0.21772459668122068</v>
      </c>
      <c r="Y523">
        <f t="shared" si="35"/>
        <v>0.25239651344659936</v>
      </c>
    </row>
    <row r="524" spans="1:25">
      <c r="A524" s="47">
        <v>43.33</v>
      </c>
      <c r="B524" s="47">
        <v>5.88</v>
      </c>
      <c r="C524" s="47">
        <v>5.64</v>
      </c>
      <c r="D524" s="47">
        <v>6.31</v>
      </c>
      <c r="E524" s="47">
        <v>7.05</v>
      </c>
      <c r="F524" s="47">
        <v>6.46</v>
      </c>
      <c r="G524" s="47">
        <v>4.62</v>
      </c>
      <c r="H524" s="47">
        <v>6.37</v>
      </c>
      <c r="I524" s="47">
        <v>5.68</v>
      </c>
      <c r="J524" s="47">
        <v>5.58</v>
      </c>
      <c r="K524" s="47">
        <v>6.63</v>
      </c>
      <c r="L524" s="47">
        <v>6.23</v>
      </c>
      <c r="M524" s="47">
        <v>5.96</v>
      </c>
      <c r="N524" s="47">
        <v>7.08</v>
      </c>
      <c r="O524" s="47">
        <v>6.56</v>
      </c>
      <c r="P524" s="47">
        <v>6.56</v>
      </c>
      <c r="Q524" s="47">
        <v>4.8899999999999997</v>
      </c>
      <c r="R524" s="47">
        <v>7.72</v>
      </c>
      <c r="S524" s="47">
        <v>5.96</v>
      </c>
      <c r="T524" s="47">
        <v>5.54</v>
      </c>
      <c r="U524" s="47">
        <v>6.72</v>
      </c>
      <c r="V524" s="13">
        <f t="shared" si="32"/>
        <v>6.0220000000000002</v>
      </c>
      <c r="W524">
        <f t="shared" si="33"/>
        <v>6.3220000000000001</v>
      </c>
      <c r="X524">
        <f t="shared" si="34"/>
        <v>0.21772459668122068</v>
      </c>
      <c r="Y524">
        <f t="shared" si="35"/>
        <v>0.25239651344659936</v>
      </c>
    </row>
    <row r="525" spans="1:25">
      <c r="A525" s="47">
        <v>43.42</v>
      </c>
      <c r="B525" s="47">
        <v>5.88</v>
      </c>
      <c r="C525" s="47">
        <v>5.64</v>
      </c>
      <c r="D525" s="47">
        <v>6.33</v>
      </c>
      <c r="E525" s="47">
        <v>7.05</v>
      </c>
      <c r="F525" s="47">
        <v>6.46</v>
      </c>
      <c r="G525" s="47">
        <v>4.62</v>
      </c>
      <c r="H525" s="47">
        <v>6.37</v>
      </c>
      <c r="I525" s="47">
        <v>5.68</v>
      </c>
      <c r="J525" s="47">
        <v>5.58</v>
      </c>
      <c r="K525" s="47">
        <v>6.63</v>
      </c>
      <c r="L525" s="47">
        <v>6.23</v>
      </c>
      <c r="M525" s="47">
        <v>5.96</v>
      </c>
      <c r="N525" s="47">
        <v>7.08</v>
      </c>
      <c r="O525" s="47">
        <v>6.56</v>
      </c>
      <c r="P525" s="47">
        <v>6.56</v>
      </c>
      <c r="Q525" s="47">
        <v>4.8899999999999997</v>
      </c>
      <c r="R525" s="47">
        <v>7.72</v>
      </c>
      <c r="S525" s="47">
        <v>5.96</v>
      </c>
      <c r="T525" s="47">
        <v>5.54</v>
      </c>
      <c r="U525" s="47">
        <v>6.72</v>
      </c>
      <c r="V525" s="13">
        <f t="shared" si="32"/>
        <v>6.024</v>
      </c>
      <c r="W525">
        <f t="shared" si="33"/>
        <v>6.3220000000000001</v>
      </c>
      <c r="X525">
        <f t="shared" si="34"/>
        <v>0.21802752119858729</v>
      </c>
      <c r="Y525">
        <f t="shared" si="35"/>
        <v>0.25239651344659936</v>
      </c>
    </row>
    <row r="526" spans="1:25">
      <c r="A526" s="47">
        <v>43.5</v>
      </c>
      <c r="B526" s="47">
        <v>5.89</v>
      </c>
      <c r="C526" s="47">
        <v>5.64</v>
      </c>
      <c r="D526" s="47">
        <v>6.42</v>
      </c>
      <c r="E526" s="47">
        <v>7.06</v>
      </c>
      <c r="F526" s="47">
        <v>6.69</v>
      </c>
      <c r="G526" s="47">
        <v>4.62</v>
      </c>
      <c r="H526" s="47">
        <v>6.37</v>
      </c>
      <c r="I526" s="47">
        <v>5.68</v>
      </c>
      <c r="J526" s="47">
        <v>5.58</v>
      </c>
      <c r="K526" s="47">
        <v>6.63</v>
      </c>
      <c r="L526" s="47">
        <v>6.23</v>
      </c>
      <c r="M526" s="47">
        <v>5.96</v>
      </c>
      <c r="N526" s="47">
        <v>7.08</v>
      </c>
      <c r="O526" s="47">
        <v>6.56</v>
      </c>
      <c r="P526" s="47">
        <v>6.56</v>
      </c>
      <c r="Q526" s="47">
        <v>4.8899999999999997</v>
      </c>
      <c r="R526" s="47">
        <v>7.72</v>
      </c>
      <c r="S526" s="47">
        <v>5.96</v>
      </c>
      <c r="T526" s="47">
        <v>5.54</v>
      </c>
      <c r="U526" s="47">
        <v>6.72</v>
      </c>
      <c r="V526" s="13">
        <f t="shared" si="32"/>
        <v>6.0579999999999998</v>
      </c>
      <c r="W526">
        <f t="shared" si="33"/>
        <v>6.3220000000000001</v>
      </c>
      <c r="X526">
        <f t="shared" si="34"/>
        <v>0.22610616975217759</v>
      </c>
      <c r="Y526">
        <f t="shared" si="35"/>
        <v>0.25239651344659936</v>
      </c>
    </row>
    <row r="527" spans="1:25">
      <c r="A527" s="47">
        <v>43.58</v>
      </c>
      <c r="B527" s="47">
        <v>5.89</v>
      </c>
      <c r="C527" s="47">
        <v>5.64</v>
      </c>
      <c r="D527" s="47">
        <v>6.42</v>
      </c>
      <c r="E527" s="47">
        <v>7.06</v>
      </c>
      <c r="F527" s="47">
        <v>6.7</v>
      </c>
      <c r="G527" s="47">
        <v>4.63</v>
      </c>
      <c r="H527" s="47">
        <v>6.37</v>
      </c>
      <c r="I527" s="47">
        <v>5.68</v>
      </c>
      <c r="J527" s="47">
        <v>5.58</v>
      </c>
      <c r="K527" s="47">
        <v>6.63</v>
      </c>
      <c r="L527" s="47">
        <v>6.23</v>
      </c>
      <c r="M527" s="47">
        <v>5.96</v>
      </c>
      <c r="N527" s="47">
        <v>7.08</v>
      </c>
      <c r="O527" s="47">
        <v>6.56</v>
      </c>
      <c r="P527" s="47">
        <v>6.56</v>
      </c>
      <c r="Q527" s="47">
        <v>4.8899999999999997</v>
      </c>
      <c r="R527" s="47">
        <v>7.72</v>
      </c>
      <c r="S527" s="47">
        <v>5.98</v>
      </c>
      <c r="T527" s="47">
        <v>5.54</v>
      </c>
      <c r="U527" s="47">
        <v>6.72</v>
      </c>
      <c r="V527" s="13">
        <f t="shared" si="32"/>
        <v>6.06</v>
      </c>
      <c r="W527">
        <f t="shared" si="33"/>
        <v>6.3239999999999998</v>
      </c>
      <c r="X527">
        <f t="shared" si="34"/>
        <v>0.22571368294072722</v>
      </c>
      <c r="Y527">
        <f t="shared" si="35"/>
        <v>0.25208552340646218</v>
      </c>
    </row>
    <row r="528" spans="1:25">
      <c r="A528" s="47">
        <v>43.67</v>
      </c>
      <c r="B528" s="47">
        <v>5.96</v>
      </c>
      <c r="C528" s="47">
        <v>5.64</v>
      </c>
      <c r="D528" s="47">
        <v>6.42</v>
      </c>
      <c r="E528" s="47">
        <v>7.06</v>
      </c>
      <c r="F528" s="47">
        <v>6.7</v>
      </c>
      <c r="G528" s="47">
        <v>4.7699999999999996</v>
      </c>
      <c r="H528" s="47">
        <v>6.37</v>
      </c>
      <c r="I528" s="47">
        <v>5.68</v>
      </c>
      <c r="J528" s="47">
        <v>5.58</v>
      </c>
      <c r="K528" s="47">
        <v>6.63</v>
      </c>
      <c r="L528" s="47">
        <v>6.23</v>
      </c>
      <c r="M528" s="47">
        <v>5.96</v>
      </c>
      <c r="N528" s="47">
        <v>7.08</v>
      </c>
      <c r="O528" s="47">
        <v>6.56</v>
      </c>
      <c r="P528" s="47">
        <v>6.64</v>
      </c>
      <c r="Q528" s="47">
        <v>4.8899999999999997</v>
      </c>
      <c r="R528" s="47">
        <v>7.72</v>
      </c>
      <c r="S528" s="47">
        <v>6.06</v>
      </c>
      <c r="T528" s="47">
        <v>5.54</v>
      </c>
      <c r="U528" s="47">
        <v>6.72</v>
      </c>
      <c r="V528" s="13">
        <f t="shared" si="32"/>
        <v>6.0809999999999995</v>
      </c>
      <c r="W528">
        <f t="shared" si="33"/>
        <v>6.34</v>
      </c>
      <c r="X528">
        <f t="shared" si="34"/>
        <v>0.21553782859525145</v>
      </c>
      <c r="Y528">
        <f t="shared" si="35"/>
        <v>0.25193032546497496</v>
      </c>
    </row>
    <row r="529" spans="1:25">
      <c r="A529" s="47">
        <v>43.75</v>
      </c>
      <c r="B529" s="47">
        <v>5.96</v>
      </c>
      <c r="C529" s="47">
        <v>5.64</v>
      </c>
      <c r="D529" s="47">
        <v>6.42</v>
      </c>
      <c r="E529" s="47">
        <v>7.06</v>
      </c>
      <c r="F529" s="47">
        <v>6.7</v>
      </c>
      <c r="G529" s="47">
        <v>4.8499999999999996</v>
      </c>
      <c r="H529" s="47">
        <v>6.37</v>
      </c>
      <c r="I529" s="47">
        <v>5.68</v>
      </c>
      <c r="J529" s="47">
        <v>5.58</v>
      </c>
      <c r="K529" s="47">
        <v>6.63</v>
      </c>
      <c r="L529" s="47">
        <v>6.23</v>
      </c>
      <c r="M529" s="47">
        <v>5.96</v>
      </c>
      <c r="N529" s="47">
        <v>7.08</v>
      </c>
      <c r="O529" s="47">
        <v>6.56</v>
      </c>
      <c r="P529" s="47">
        <v>6.69</v>
      </c>
      <c r="Q529" s="47">
        <v>4.8899999999999997</v>
      </c>
      <c r="R529" s="47">
        <v>7.72</v>
      </c>
      <c r="S529" s="47">
        <v>6.06</v>
      </c>
      <c r="T529" s="47">
        <v>5.54</v>
      </c>
      <c r="U529" s="47">
        <v>6.72</v>
      </c>
      <c r="V529" s="13">
        <f t="shared" si="32"/>
        <v>6.0889999999999995</v>
      </c>
      <c r="W529">
        <f t="shared" si="33"/>
        <v>6.3450000000000006</v>
      </c>
      <c r="X529">
        <f t="shared" si="34"/>
        <v>0.21021391221536515</v>
      </c>
      <c r="Y529">
        <f t="shared" si="35"/>
        <v>0.25264049996432064</v>
      </c>
    </row>
    <row r="530" spans="1:25">
      <c r="A530" s="47">
        <v>43.83</v>
      </c>
      <c r="B530" s="47">
        <v>5.96</v>
      </c>
      <c r="C530" s="47">
        <v>5.64</v>
      </c>
      <c r="D530" s="47">
        <v>6.42</v>
      </c>
      <c r="E530" s="47">
        <v>7.06</v>
      </c>
      <c r="F530" s="47">
        <v>6.7</v>
      </c>
      <c r="G530" s="47">
        <v>4.8499999999999996</v>
      </c>
      <c r="H530" s="47">
        <v>6.37</v>
      </c>
      <c r="I530" s="47">
        <v>5.69</v>
      </c>
      <c r="J530" s="47">
        <v>5.58</v>
      </c>
      <c r="K530" s="47">
        <v>6.63</v>
      </c>
      <c r="L530" s="47">
        <v>6.23</v>
      </c>
      <c r="M530" s="47">
        <v>5.96</v>
      </c>
      <c r="N530" s="47">
        <v>7.08</v>
      </c>
      <c r="O530" s="47">
        <v>6.56</v>
      </c>
      <c r="P530" s="47">
        <v>6.7</v>
      </c>
      <c r="Q530" s="47">
        <v>4.8899999999999997</v>
      </c>
      <c r="R530" s="47">
        <v>7.72</v>
      </c>
      <c r="S530" s="47">
        <v>6.06</v>
      </c>
      <c r="T530" s="47">
        <v>5.54</v>
      </c>
      <c r="U530" s="47">
        <v>6.72</v>
      </c>
      <c r="V530" s="13">
        <f t="shared" si="32"/>
        <v>6.089999999999999</v>
      </c>
      <c r="W530">
        <f t="shared" si="33"/>
        <v>6.3460000000000001</v>
      </c>
      <c r="X530">
        <f t="shared" si="34"/>
        <v>0.21000000000000132</v>
      </c>
      <c r="Y530">
        <f t="shared" si="35"/>
        <v>0.25279416308310532</v>
      </c>
    </row>
    <row r="531" spans="1:25">
      <c r="A531" s="47">
        <v>43.92</v>
      </c>
      <c r="B531" s="47">
        <v>5.96</v>
      </c>
      <c r="C531" s="47">
        <v>5.64</v>
      </c>
      <c r="D531" s="47">
        <v>6.42</v>
      </c>
      <c r="E531" s="47">
        <v>7.06</v>
      </c>
      <c r="F531" s="47">
        <v>6.7</v>
      </c>
      <c r="G531" s="47">
        <v>4.8499999999999996</v>
      </c>
      <c r="H531" s="47">
        <v>6.37</v>
      </c>
      <c r="I531" s="47">
        <v>5.69</v>
      </c>
      <c r="J531" s="47">
        <v>5.58</v>
      </c>
      <c r="K531" s="47">
        <v>6.63</v>
      </c>
      <c r="L531" s="47">
        <v>6.23</v>
      </c>
      <c r="M531" s="47">
        <v>5.96</v>
      </c>
      <c r="N531" s="47">
        <v>7.08</v>
      </c>
      <c r="O531" s="47">
        <v>6.56</v>
      </c>
      <c r="P531" s="47">
        <v>6.7</v>
      </c>
      <c r="Q531" s="47">
        <v>4.8899999999999997</v>
      </c>
      <c r="R531" s="47">
        <v>7.72</v>
      </c>
      <c r="S531" s="47">
        <v>6.06</v>
      </c>
      <c r="T531" s="47">
        <v>5.54</v>
      </c>
      <c r="U531" s="47">
        <v>6.72</v>
      </c>
      <c r="V531" s="13">
        <f t="shared" si="32"/>
        <v>6.089999999999999</v>
      </c>
      <c r="W531">
        <f t="shared" si="33"/>
        <v>6.3460000000000001</v>
      </c>
      <c r="X531">
        <f t="shared" si="34"/>
        <v>0.21000000000000132</v>
      </c>
      <c r="Y531">
        <f t="shared" si="35"/>
        <v>0.25279416308310532</v>
      </c>
    </row>
    <row r="532" spans="1:25">
      <c r="A532" s="47">
        <v>44</v>
      </c>
      <c r="B532" s="47">
        <v>5.96</v>
      </c>
      <c r="C532" s="47">
        <v>5.64</v>
      </c>
      <c r="D532" s="47">
        <v>6.42</v>
      </c>
      <c r="E532" s="47">
        <v>7.06</v>
      </c>
      <c r="F532" s="47">
        <v>6.7</v>
      </c>
      <c r="G532" s="47">
        <v>4.8499999999999996</v>
      </c>
      <c r="H532" s="47">
        <v>6.37</v>
      </c>
      <c r="I532" s="47">
        <v>5.69</v>
      </c>
      <c r="J532" s="47">
        <v>5.58</v>
      </c>
      <c r="K532" s="47">
        <v>6.63</v>
      </c>
      <c r="L532" s="47">
        <v>6.23</v>
      </c>
      <c r="M532" s="47">
        <v>5.96</v>
      </c>
      <c r="N532" s="47">
        <v>7.08</v>
      </c>
      <c r="O532" s="47">
        <v>6.56</v>
      </c>
      <c r="P532" s="47">
        <v>6.7</v>
      </c>
      <c r="Q532" s="47">
        <v>4.8899999999999997</v>
      </c>
      <c r="R532" s="47">
        <v>7.72</v>
      </c>
      <c r="S532" s="47">
        <v>6.06</v>
      </c>
      <c r="T532" s="47">
        <v>5.6</v>
      </c>
      <c r="U532" s="47">
        <v>6.72</v>
      </c>
      <c r="V532" s="13">
        <f t="shared" si="32"/>
        <v>6.089999999999999</v>
      </c>
      <c r="W532">
        <f t="shared" si="33"/>
        <v>6.3520000000000003</v>
      </c>
      <c r="X532">
        <f t="shared" si="34"/>
        <v>0.21000000000000132</v>
      </c>
      <c r="Y532">
        <f t="shared" si="35"/>
        <v>0.25073137462675266</v>
      </c>
    </row>
    <row r="533" spans="1:25">
      <c r="A533" s="47">
        <v>44.08</v>
      </c>
      <c r="B533" s="47">
        <v>5.96</v>
      </c>
      <c r="C533" s="47">
        <v>5.64</v>
      </c>
      <c r="D533" s="47">
        <v>6.42</v>
      </c>
      <c r="E533" s="47">
        <v>7.06</v>
      </c>
      <c r="F533" s="47">
        <v>6.7</v>
      </c>
      <c r="G533" s="47">
        <v>4.8499999999999996</v>
      </c>
      <c r="H533" s="47">
        <v>6.37</v>
      </c>
      <c r="I533" s="47">
        <v>5.69</v>
      </c>
      <c r="J533" s="47">
        <v>5.59</v>
      </c>
      <c r="K533" s="47">
        <v>6.63</v>
      </c>
      <c r="L533" s="47">
        <v>6.23</v>
      </c>
      <c r="M533" s="47">
        <v>5.96</v>
      </c>
      <c r="N533" s="47">
        <v>7.08</v>
      </c>
      <c r="O533" s="47">
        <v>6.61</v>
      </c>
      <c r="P533" s="47">
        <v>6.7</v>
      </c>
      <c r="Q533" s="47">
        <v>4.8899999999999997</v>
      </c>
      <c r="R533" s="47">
        <v>7.72</v>
      </c>
      <c r="S533" s="47">
        <v>6.15</v>
      </c>
      <c r="T533" s="47">
        <v>5.63</v>
      </c>
      <c r="U533" s="47">
        <v>6.72</v>
      </c>
      <c r="V533" s="13">
        <f t="shared" si="32"/>
        <v>6.0909999999999993</v>
      </c>
      <c r="W533">
        <f t="shared" si="33"/>
        <v>6.3690000000000007</v>
      </c>
      <c r="X533">
        <f t="shared" si="34"/>
        <v>0.20973236914379362</v>
      </c>
      <c r="Y533">
        <f t="shared" si="35"/>
        <v>0.24921409804957986</v>
      </c>
    </row>
    <row r="534" spans="1:25">
      <c r="A534" s="47">
        <v>44.17</v>
      </c>
      <c r="B534" s="47">
        <v>5.96</v>
      </c>
      <c r="C534" s="47">
        <v>5.64</v>
      </c>
      <c r="D534" s="47">
        <v>6.42</v>
      </c>
      <c r="E534" s="47">
        <v>7.06</v>
      </c>
      <c r="F534" s="47">
        <v>6.7</v>
      </c>
      <c r="G534" s="47">
        <v>4.8499999999999996</v>
      </c>
      <c r="H534" s="47">
        <v>6.37</v>
      </c>
      <c r="I534" s="47">
        <v>5.69</v>
      </c>
      <c r="J534" s="47">
        <v>5.59</v>
      </c>
      <c r="K534" s="47">
        <v>6.63</v>
      </c>
      <c r="L534" s="47">
        <v>6.23</v>
      </c>
      <c r="M534" s="47">
        <v>5.96</v>
      </c>
      <c r="N534" s="47">
        <v>7.08</v>
      </c>
      <c r="O534" s="47">
        <v>6.69</v>
      </c>
      <c r="P534" s="47">
        <v>6.7</v>
      </c>
      <c r="Q534" s="47">
        <v>4.8899999999999997</v>
      </c>
      <c r="R534" s="47">
        <v>7.72</v>
      </c>
      <c r="S534" s="47">
        <v>6.2</v>
      </c>
      <c r="T534" s="47">
        <v>5.63</v>
      </c>
      <c r="U534" s="47">
        <v>6.77</v>
      </c>
      <c r="V534" s="13">
        <f t="shared" si="32"/>
        <v>6.0909999999999993</v>
      </c>
      <c r="W534">
        <f t="shared" si="33"/>
        <v>6.3870000000000005</v>
      </c>
      <c r="X534">
        <f t="shared" si="34"/>
        <v>0.20973236914379362</v>
      </c>
      <c r="Y534">
        <f t="shared" si="35"/>
        <v>0.25054629201894757</v>
      </c>
    </row>
    <row r="535" spans="1:25">
      <c r="A535" s="47">
        <v>44.25</v>
      </c>
      <c r="B535" s="47">
        <v>5.96</v>
      </c>
      <c r="C535" s="47">
        <v>5.64</v>
      </c>
      <c r="D535" s="47">
        <v>6.42</v>
      </c>
      <c r="E535" s="47">
        <v>7.06</v>
      </c>
      <c r="F535" s="47">
        <v>6.7</v>
      </c>
      <c r="G535" s="47">
        <v>4.8499999999999996</v>
      </c>
      <c r="H535" s="47">
        <v>6.37</v>
      </c>
      <c r="I535" s="47">
        <v>5.69</v>
      </c>
      <c r="J535" s="47">
        <v>5.59</v>
      </c>
      <c r="K535" s="47">
        <v>6.63</v>
      </c>
      <c r="L535" s="47">
        <v>6.23</v>
      </c>
      <c r="M535" s="47">
        <v>5.96</v>
      </c>
      <c r="N535" s="47">
        <v>7.08</v>
      </c>
      <c r="O535" s="47">
        <v>6.69</v>
      </c>
      <c r="P535" s="47">
        <v>6.7</v>
      </c>
      <c r="Q535" s="47">
        <v>4.8899999999999997</v>
      </c>
      <c r="R535" s="47">
        <v>7.72</v>
      </c>
      <c r="S535" s="47">
        <v>6.2</v>
      </c>
      <c r="T535" s="47">
        <v>5.63</v>
      </c>
      <c r="U535" s="47">
        <v>6.86</v>
      </c>
      <c r="V535" s="13">
        <f t="shared" si="32"/>
        <v>6.0909999999999993</v>
      </c>
      <c r="W535">
        <f t="shared" si="33"/>
        <v>6.3960000000000008</v>
      </c>
      <c r="X535">
        <f t="shared" si="34"/>
        <v>0.20973236914379362</v>
      </c>
      <c r="Y535">
        <f t="shared" si="35"/>
        <v>0.25223093474917629</v>
      </c>
    </row>
    <row r="536" spans="1:25">
      <c r="A536" s="47">
        <v>44.33</v>
      </c>
      <c r="B536" s="47">
        <v>5.96</v>
      </c>
      <c r="C536" s="47">
        <v>5.64</v>
      </c>
      <c r="D536" s="47">
        <v>6.42</v>
      </c>
      <c r="E536" s="47">
        <v>7.06</v>
      </c>
      <c r="F536" s="47">
        <v>6.7</v>
      </c>
      <c r="G536" s="47">
        <v>4.8499999999999996</v>
      </c>
      <c r="H536" s="47">
        <v>6.37</v>
      </c>
      <c r="I536" s="47">
        <v>5.69</v>
      </c>
      <c r="J536" s="47">
        <v>5.59</v>
      </c>
      <c r="K536" s="47">
        <v>6.63</v>
      </c>
      <c r="L536" s="47">
        <v>6.34</v>
      </c>
      <c r="M536" s="47">
        <v>5.96</v>
      </c>
      <c r="N536" s="47">
        <v>7.08</v>
      </c>
      <c r="O536" s="47">
        <v>6.69</v>
      </c>
      <c r="P536" s="47">
        <v>6.7</v>
      </c>
      <c r="Q536" s="47">
        <v>4.8899999999999997</v>
      </c>
      <c r="R536" s="47">
        <v>7.72</v>
      </c>
      <c r="S536" s="47">
        <v>6.2</v>
      </c>
      <c r="T536" s="47">
        <v>5.63</v>
      </c>
      <c r="U536" s="47">
        <v>6.86</v>
      </c>
      <c r="V536" s="13">
        <f t="shared" si="32"/>
        <v>6.0909999999999993</v>
      </c>
      <c r="W536">
        <f t="shared" si="33"/>
        <v>6.4070000000000009</v>
      </c>
      <c r="X536">
        <f t="shared" si="34"/>
        <v>0.20973236914379362</v>
      </c>
      <c r="Y536">
        <f t="shared" si="35"/>
        <v>0.25166578366290565</v>
      </c>
    </row>
    <row r="537" spans="1:25">
      <c r="A537" s="47">
        <v>44.42</v>
      </c>
      <c r="B537" s="47">
        <v>5.96</v>
      </c>
      <c r="C537" s="47">
        <v>5.64</v>
      </c>
      <c r="D537" s="47">
        <v>6.42</v>
      </c>
      <c r="E537" s="47">
        <v>7.06</v>
      </c>
      <c r="F537" s="47">
        <v>6.7</v>
      </c>
      <c r="G537" s="47">
        <v>4.8499999999999996</v>
      </c>
      <c r="H537" s="47">
        <v>6.37</v>
      </c>
      <c r="I537" s="47">
        <v>5.69</v>
      </c>
      <c r="J537" s="47">
        <v>5.59</v>
      </c>
      <c r="K537" s="47">
        <v>6.63</v>
      </c>
      <c r="L537" s="47">
        <v>6.36</v>
      </c>
      <c r="M537" s="47">
        <v>5.96</v>
      </c>
      <c r="N537" s="47">
        <v>7.08</v>
      </c>
      <c r="O537" s="47">
        <v>6.69</v>
      </c>
      <c r="P537" s="47">
        <v>6.7</v>
      </c>
      <c r="Q537" s="47">
        <v>4.8899999999999997</v>
      </c>
      <c r="R537" s="47">
        <v>7.72</v>
      </c>
      <c r="S537" s="47">
        <v>6.2</v>
      </c>
      <c r="T537" s="47">
        <v>5.63</v>
      </c>
      <c r="U537" s="47">
        <v>6.86</v>
      </c>
      <c r="V537" s="13">
        <f t="shared" si="32"/>
        <v>6.0909999999999993</v>
      </c>
      <c r="W537">
        <f t="shared" si="33"/>
        <v>6.4090000000000007</v>
      </c>
      <c r="X537">
        <f t="shared" si="34"/>
        <v>0.20973236914379362</v>
      </c>
      <c r="Y537">
        <f t="shared" si="35"/>
        <v>0.25161456414303068</v>
      </c>
    </row>
    <row r="538" spans="1:25">
      <c r="A538" s="47">
        <v>44.5</v>
      </c>
      <c r="B538" s="47">
        <v>5.96</v>
      </c>
      <c r="C538" s="47">
        <v>5.64</v>
      </c>
      <c r="D538" s="47">
        <v>6.42</v>
      </c>
      <c r="E538" s="47">
        <v>7.06</v>
      </c>
      <c r="F538" s="47">
        <v>6.7</v>
      </c>
      <c r="G538" s="47">
        <v>4.8499999999999996</v>
      </c>
      <c r="H538" s="47">
        <v>6.37</v>
      </c>
      <c r="I538" s="47">
        <v>5.69</v>
      </c>
      <c r="J538" s="47">
        <v>5.59</v>
      </c>
      <c r="K538" s="47">
        <v>6.63</v>
      </c>
      <c r="L538" s="47">
        <v>6.36</v>
      </c>
      <c r="M538" s="47">
        <v>5.96</v>
      </c>
      <c r="N538" s="47">
        <v>7.08</v>
      </c>
      <c r="O538" s="47">
        <v>6.69</v>
      </c>
      <c r="P538" s="47">
        <v>6.78</v>
      </c>
      <c r="Q538" s="47">
        <v>4.8899999999999997</v>
      </c>
      <c r="R538" s="47">
        <v>7.72</v>
      </c>
      <c r="S538" s="47">
        <v>6.2</v>
      </c>
      <c r="T538" s="47">
        <v>5.63</v>
      </c>
      <c r="U538" s="47">
        <v>6.86</v>
      </c>
      <c r="V538" s="13">
        <f t="shared" si="32"/>
        <v>6.0909999999999993</v>
      </c>
      <c r="W538">
        <f t="shared" si="33"/>
        <v>6.4169999999999998</v>
      </c>
      <c r="X538">
        <f t="shared" si="34"/>
        <v>0.20973236914379362</v>
      </c>
      <c r="Y538">
        <f t="shared" si="35"/>
        <v>0.25276713042288695</v>
      </c>
    </row>
    <row r="539" spans="1:25">
      <c r="A539" s="47">
        <v>44.58</v>
      </c>
      <c r="B539" s="47">
        <v>5.96</v>
      </c>
      <c r="C539" s="47">
        <v>5.64</v>
      </c>
      <c r="D539" s="47">
        <v>6.42</v>
      </c>
      <c r="E539" s="47">
        <v>7.06</v>
      </c>
      <c r="F539" s="47">
        <v>6.7</v>
      </c>
      <c r="G539" s="47">
        <v>4.8499999999999996</v>
      </c>
      <c r="H539" s="47">
        <v>6.37</v>
      </c>
      <c r="I539" s="47">
        <v>5.71</v>
      </c>
      <c r="J539" s="47">
        <v>5.59</v>
      </c>
      <c r="K539" s="47">
        <v>6.63</v>
      </c>
      <c r="L539" s="47">
        <v>6.36</v>
      </c>
      <c r="M539" s="47">
        <v>5.96</v>
      </c>
      <c r="N539" s="47">
        <v>7.08</v>
      </c>
      <c r="O539" s="47">
        <v>6.69</v>
      </c>
      <c r="P539" s="47">
        <v>6.78</v>
      </c>
      <c r="Q539" s="47">
        <v>4.8899999999999997</v>
      </c>
      <c r="R539" s="47">
        <v>7.72</v>
      </c>
      <c r="S539" s="47">
        <v>6.2</v>
      </c>
      <c r="T539" s="47">
        <v>5.63</v>
      </c>
      <c r="U539" s="47">
        <v>6.86</v>
      </c>
      <c r="V539" s="13">
        <f t="shared" si="32"/>
        <v>6.093</v>
      </c>
      <c r="W539">
        <f t="shared" si="33"/>
        <v>6.4169999999999998</v>
      </c>
      <c r="X539">
        <f t="shared" si="34"/>
        <v>0.20931661292034295</v>
      </c>
      <c r="Y539">
        <f t="shared" si="35"/>
        <v>0.25276713042288695</v>
      </c>
    </row>
    <row r="540" spans="1:25">
      <c r="A540" s="47">
        <v>44.67</v>
      </c>
      <c r="B540" s="47">
        <v>5.96</v>
      </c>
      <c r="C540" s="47">
        <v>5.64</v>
      </c>
      <c r="D540" s="47">
        <v>6.49</v>
      </c>
      <c r="E540" s="47">
        <v>7.06</v>
      </c>
      <c r="F540" s="47">
        <v>6.7</v>
      </c>
      <c r="G540" s="47">
        <v>4.8499999999999996</v>
      </c>
      <c r="H540" s="47">
        <v>6.37</v>
      </c>
      <c r="I540" s="47">
        <v>5.79</v>
      </c>
      <c r="J540" s="47">
        <v>5.59</v>
      </c>
      <c r="K540" s="47">
        <v>6.63</v>
      </c>
      <c r="L540" s="47">
        <v>6.36</v>
      </c>
      <c r="M540" s="47">
        <v>5.96</v>
      </c>
      <c r="N540" s="47">
        <v>7.08</v>
      </c>
      <c r="O540" s="47">
        <v>6.69</v>
      </c>
      <c r="P540" s="47">
        <v>6.78</v>
      </c>
      <c r="Q540" s="47">
        <v>4.8899999999999997</v>
      </c>
      <c r="R540" s="47">
        <v>7.72</v>
      </c>
      <c r="S540" s="47">
        <v>6.2</v>
      </c>
      <c r="T540" s="47">
        <v>5.63</v>
      </c>
      <c r="U540" s="47">
        <v>6.86</v>
      </c>
      <c r="V540" s="13">
        <f t="shared" si="32"/>
        <v>6.1079999999999988</v>
      </c>
      <c r="W540">
        <f t="shared" si="33"/>
        <v>6.4169999999999998</v>
      </c>
      <c r="X540">
        <f t="shared" si="34"/>
        <v>0.20914535083950336</v>
      </c>
      <c r="Y540">
        <f t="shared" si="35"/>
        <v>0.25276713042288695</v>
      </c>
    </row>
    <row r="541" spans="1:25">
      <c r="A541" s="47">
        <v>44.75</v>
      </c>
      <c r="B541" s="47">
        <v>5.96</v>
      </c>
      <c r="C541" s="47">
        <v>5.64</v>
      </c>
      <c r="D541" s="47">
        <v>6.56</v>
      </c>
      <c r="E541" s="47">
        <v>7.06</v>
      </c>
      <c r="F541" s="47">
        <v>6.7</v>
      </c>
      <c r="G541" s="47">
        <v>5.01</v>
      </c>
      <c r="H541" s="47">
        <v>6.38</v>
      </c>
      <c r="I541" s="47">
        <v>5.94</v>
      </c>
      <c r="J541" s="47">
        <v>5.59</v>
      </c>
      <c r="K541" s="47">
        <v>6.63</v>
      </c>
      <c r="L541" s="47">
        <v>6.39</v>
      </c>
      <c r="M541" s="47">
        <v>5.96</v>
      </c>
      <c r="N541" s="47">
        <v>7.09</v>
      </c>
      <c r="O541" s="47">
        <v>6.69</v>
      </c>
      <c r="P541" s="47">
        <v>6.78</v>
      </c>
      <c r="Q541" s="47">
        <v>4.8899999999999997</v>
      </c>
      <c r="R541" s="47">
        <v>7.72</v>
      </c>
      <c r="S541" s="47">
        <v>6.2</v>
      </c>
      <c r="T541" s="47">
        <v>5.63</v>
      </c>
      <c r="U541" s="47">
        <v>6.86</v>
      </c>
      <c r="V541" s="13">
        <f t="shared" si="32"/>
        <v>6.1470000000000002</v>
      </c>
      <c r="W541">
        <f t="shared" si="33"/>
        <v>6.4210000000000012</v>
      </c>
      <c r="X541">
        <f t="shared" si="34"/>
        <v>0.19819771273486816</v>
      </c>
      <c r="Y541">
        <f t="shared" si="35"/>
        <v>0.25300175669130676</v>
      </c>
    </row>
    <row r="542" spans="1:25">
      <c r="A542" s="47">
        <v>44.83</v>
      </c>
      <c r="B542" s="47">
        <v>5.96</v>
      </c>
      <c r="C542" s="47">
        <v>5.64</v>
      </c>
      <c r="D542" s="47">
        <v>6.56</v>
      </c>
      <c r="E542" s="47">
        <v>7.06</v>
      </c>
      <c r="F542" s="47">
        <v>6.7</v>
      </c>
      <c r="G542" s="47">
        <v>5.01</v>
      </c>
      <c r="H542" s="47">
        <v>6.38</v>
      </c>
      <c r="I542" s="47">
        <v>5.94</v>
      </c>
      <c r="J542" s="47">
        <v>5.59</v>
      </c>
      <c r="K542" s="47">
        <v>6.63</v>
      </c>
      <c r="L542" s="47">
        <v>6.41</v>
      </c>
      <c r="M542" s="47">
        <v>5.96</v>
      </c>
      <c r="N542" s="47">
        <v>7.09</v>
      </c>
      <c r="O542" s="47">
        <v>6.69</v>
      </c>
      <c r="P542" s="47">
        <v>6.78</v>
      </c>
      <c r="Q542" s="47">
        <v>4.8899999999999997</v>
      </c>
      <c r="R542" s="47">
        <v>7.72</v>
      </c>
      <c r="S542" s="47">
        <v>6.2</v>
      </c>
      <c r="T542" s="47">
        <v>5.63</v>
      </c>
      <c r="U542" s="47">
        <v>6.86</v>
      </c>
      <c r="V542" s="13">
        <f t="shared" si="32"/>
        <v>6.1470000000000002</v>
      </c>
      <c r="W542">
        <f t="shared" si="33"/>
        <v>6.423</v>
      </c>
      <c r="X542">
        <f t="shared" si="34"/>
        <v>0.19819771273486816</v>
      </c>
      <c r="Y542">
        <f t="shared" si="35"/>
        <v>0.25298243241598828</v>
      </c>
    </row>
    <row r="543" spans="1:25">
      <c r="A543" s="47">
        <v>44.92</v>
      </c>
      <c r="B543" s="47">
        <v>5.96</v>
      </c>
      <c r="C543" s="47">
        <v>5.64</v>
      </c>
      <c r="D543" s="47">
        <v>6.56</v>
      </c>
      <c r="E543" s="47">
        <v>7.06</v>
      </c>
      <c r="F543" s="47">
        <v>6.7</v>
      </c>
      <c r="G543" s="47">
        <v>5.01</v>
      </c>
      <c r="H543" s="47">
        <v>6.38</v>
      </c>
      <c r="I543" s="47">
        <v>5.94</v>
      </c>
      <c r="J543" s="47">
        <v>5.62</v>
      </c>
      <c r="K543" s="47">
        <v>6.63</v>
      </c>
      <c r="L543" s="47">
        <v>6.41</v>
      </c>
      <c r="M543" s="47">
        <v>5.96</v>
      </c>
      <c r="N543" s="47">
        <v>7.09</v>
      </c>
      <c r="O543" s="47">
        <v>6.69</v>
      </c>
      <c r="P543" s="47">
        <v>6.78</v>
      </c>
      <c r="Q543" s="47">
        <v>4.8899999999999997</v>
      </c>
      <c r="R543" s="47">
        <v>7.72</v>
      </c>
      <c r="S543" s="47">
        <v>6.2</v>
      </c>
      <c r="T543" s="47">
        <v>5.63</v>
      </c>
      <c r="U543" s="47">
        <v>6.86</v>
      </c>
      <c r="V543" s="13">
        <f t="shared" si="32"/>
        <v>6.15</v>
      </c>
      <c r="W543">
        <f t="shared" si="33"/>
        <v>6.423</v>
      </c>
      <c r="X543">
        <f t="shared" si="34"/>
        <v>0.1972815247305231</v>
      </c>
      <c r="Y543">
        <f t="shared" si="35"/>
        <v>0.25298243241598828</v>
      </c>
    </row>
    <row r="544" spans="1:25">
      <c r="A544" s="47">
        <v>45</v>
      </c>
      <c r="B544" s="47">
        <v>5.96</v>
      </c>
      <c r="C544" s="47">
        <v>5.64</v>
      </c>
      <c r="D544" s="47">
        <v>6.56</v>
      </c>
      <c r="E544" s="47">
        <v>7.06</v>
      </c>
      <c r="F544" s="47">
        <v>6.7</v>
      </c>
      <c r="G544" s="47">
        <v>5.01</v>
      </c>
      <c r="H544" s="47">
        <v>6.38</v>
      </c>
      <c r="I544" s="47">
        <v>5.96</v>
      </c>
      <c r="J544" s="47">
        <v>5.62</v>
      </c>
      <c r="K544" s="47">
        <v>6.63</v>
      </c>
      <c r="L544" s="47">
        <v>6.41</v>
      </c>
      <c r="M544" s="47">
        <v>5.96</v>
      </c>
      <c r="N544" s="47">
        <v>7.09</v>
      </c>
      <c r="O544" s="47">
        <v>6.69</v>
      </c>
      <c r="P544" s="47">
        <v>6.78</v>
      </c>
      <c r="Q544" s="47">
        <v>4.8899999999999997</v>
      </c>
      <c r="R544" s="47">
        <v>7.72</v>
      </c>
      <c r="S544" s="47">
        <v>6.2</v>
      </c>
      <c r="T544" s="47">
        <v>5.63</v>
      </c>
      <c r="U544" s="47">
        <v>6.86</v>
      </c>
      <c r="V544" s="13">
        <f t="shared" si="32"/>
        <v>6.1520000000000001</v>
      </c>
      <c r="W544">
        <f t="shared" si="33"/>
        <v>6.423</v>
      </c>
      <c r="X544">
        <f t="shared" si="34"/>
        <v>0.19705498386660172</v>
      </c>
      <c r="Y544">
        <f t="shared" si="35"/>
        <v>0.25298243241598828</v>
      </c>
    </row>
    <row r="545" spans="1:25">
      <c r="A545" s="47">
        <v>45.08</v>
      </c>
      <c r="B545" s="47">
        <v>5.96</v>
      </c>
      <c r="C545" s="47">
        <v>5.64</v>
      </c>
      <c r="D545" s="47">
        <v>6.56</v>
      </c>
      <c r="E545" s="47">
        <v>7.06</v>
      </c>
      <c r="F545" s="47">
        <v>6.7</v>
      </c>
      <c r="G545" s="47">
        <v>5.01</v>
      </c>
      <c r="H545" s="47">
        <v>6.38</v>
      </c>
      <c r="I545" s="47">
        <v>5.96</v>
      </c>
      <c r="J545" s="47">
        <v>5.62</v>
      </c>
      <c r="K545" s="47">
        <v>6.63</v>
      </c>
      <c r="L545" s="47">
        <v>6.41</v>
      </c>
      <c r="M545" s="47">
        <v>5.96</v>
      </c>
      <c r="N545" s="47">
        <v>7.09</v>
      </c>
      <c r="O545" s="47">
        <v>6.69</v>
      </c>
      <c r="P545" s="47">
        <v>6.78</v>
      </c>
      <c r="Q545" s="47">
        <v>4.8899999999999997</v>
      </c>
      <c r="R545" s="47">
        <v>7.72</v>
      </c>
      <c r="S545" s="47">
        <v>6.2</v>
      </c>
      <c r="T545" s="47">
        <v>5.63</v>
      </c>
      <c r="U545" s="47">
        <v>6.86</v>
      </c>
      <c r="V545" s="13">
        <f t="shared" si="32"/>
        <v>6.1520000000000001</v>
      </c>
      <c r="W545">
        <f t="shared" si="33"/>
        <v>6.423</v>
      </c>
      <c r="X545">
        <f t="shared" si="34"/>
        <v>0.19705498386660172</v>
      </c>
      <c r="Y545">
        <f t="shared" si="35"/>
        <v>0.25298243241598828</v>
      </c>
    </row>
    <row r="546" spans="1:25">
      <c r="A546" s="47">
        <v>45.17</v>
      </c>
      <c r="B546" s="47">
        <v>5.96</v>
      </c>
      <c r="C546" s="47">
        <v>5.64</v>
      </c>
      <c r="D546" s="47">
        <v>6.56</v>
      </c>
      <c r="E546" s="47">
        <v>7.06</v>
      </c>
      <c r="F546" s="47">
        <v>6.7</v>
      </c>
      <c r="G546" s="47">
        <v>5.01</v>
      </c>
      <c r="H546" s="47">
        <v>6.38</v>
      </c>
      <c r="I546" s="47">
        <v>5.96</v>
      </c>
      <c r="J546" s="47">
        <v>5.62</v>
      </c>
      <c r="K546" s="47">
        <v>6.63</v>
      </c>
      <c r="L546" s="47">
        <v>6.41</v>
      </c>
      <c r="M546" s="47">
        <v>5.96</v>
      </c>
      <c r="N546" s="47">
        <v>7.09</v>
      </c>
      <c r="O546" s="47">
        <v>6.69</v>
      </c>
      <c r="P546" s="47">
        <v>6.82</v>
      </c>
      <c r="Q546" s="47">
        <v>4.8899999999999997</v>
      </c>
      <c r="R546" s="47">
        <v>7.72</v>
      </c>
      <c r="S546" s="47">
        <v>6.2</v>
      </c>
      <c r="T546" s="47">
        <v>5.63</v>
      </c>
      <c r="U546" s="47">
        <v>6.86</v>
      </c>
      <c r="V546" s="13">
        <f t="shared" si="32"/>
        <v>6.1520000000000001</v>
      </c>
      <c r="W546">
        <f t="shared" si="33"/>
        <v>6.4270000000000014</v>
      </c>
      <c r="X546">
        <f t="shared" si="34"/>
        <v>0.19705498386660172</v>
      </c>
      <c r="Y546">
        <f t="shared" si="35"/>
        <v>0.25364038409614875</v>
      </c>
    </row>
    <row r="547" spans="1:25">
      <c r="A547" s="47">
        <v>45.25</v>
      </c>
      <c r="B547" s="47">
        <v>5.96</v>
      </c>
      <c r="C547" s="47">
        <v>5.64</v>
      </c>
      <c r="D547" s="47">
        <v>6.56</v>
      </c>
      <c r="E547" s="47">
        <v>7.06</v>
      </c>
      <c r="F547" s="47">
        <v>6.7</v>
      </c>
      <c r="G547" s="47">
        <v>5.01</v>
      </c>
      <c r="H547" s="47">
        <v>6.38</v>
      </c>
      <c r="I547" s="47">
        <v>5.96</v>
      </c>
      <c r="J547" s="47">
        <v>5.62</v>
      </c>
      <c r="K547" s="47">
        <v>6.63</v>
      </c>
      <c r="L547" s="47">
        <v>6.41</v>
      </c>
      <c r="M547" s="47">
        <v>5.96</v>
      </c>
      <c r="N547" s="47">
        <v>7.09</v>
      </c>
      <c r="O547" s="47">
        <v>6.69</v>
      </c>
      <c r="P547" s="47">
        <v>6.83</v>
      </c>
      <c r="Q547" s="47">
        <v>4.8899999999999997</v>
      </c>
      <c r="R547" s="47">
        <v>7.72</v>
      </c>
      <c r="S547" s="47">
        <v>6.2</v>
      </c>
      <c r="T547" s="47">
        <v>5.63</v>
      </c>
      <c r="U547" s="47">
        <v>6.86</v>
      </c>
      <c r="V547" s="13">
        <f t="shared" si="32"/>
        <v>6.1520000000000001</v>
      </c>
      <c r="W547">
        <f t="shared" si="33"/>
        <v>6.4280000000000017</v>
      </c>
      <c r="X547">
        <f t="shared" si="34"/>
        <v>0.19705498386660172</v>
      </c>
      <c r="Y547">
        <f t="shared" si="35"/>
        <v>0.25381445541531933</v>
      </c>
    </row>
    <row r="548" spans="1:25">
      <c r="A548" s="47">
        <v>45.33</v>
      </c>
      <c r="B548" s="47">
        <v>5.96</v>
      </c>
      <c r="C548" s="47">
        <v>5.64</v>
      </c>
      <c r="D548" s="47">
        <v>6.56</v>
      </c>
      <c r="E548" s="47">
        <v>7.06</v>
      </c>
      <c r="F548" s="47">
        <v>6.7</v>
      </c>
      <c r="G548" s="47">
        <v>5.01</v>
      </c>
      <c r="H548" s="47">
        <v>6.38</v>
      </c>
      <c r="I548" s="47">
        <v>5.96</v>
      </c>
      <c r="J548" s="47">
        <v>5.62</v>
      </c>
      <c r="K548" s="47">
        <v>6.63</v>
      </c>
      <c r="L548" s="47">
        <v>6.41</v>
      </c>
      <c r="M548" s="47">
        <v>5.96</v>
      </c>
      <c r="N548" s="47">
        <v>7.09</v>
      </c>
      <c r="O548" s="47">
        <v>6.69</v>
      </c>
      <c r="P548" s="47">
        <v>6.83</v>
      </c>
      <c r="Q548" s="47">
        <v>4.8899999999999997</v>
      </c>
      <c r="R548" s="47">
        <v>7.72</v>
      </c>
      <c r="S548" s="47">
        <v>6.2</v>
      </c>
      <c r="T548" s="47">
        <v>5.63</v>
      </c>
      <c r="U548" s="47">
        <v>6.86</v>
      </c>
      <c r="V548" s="13">
        <f t="shared" si="32"/>
        <v>6.1520000000000001</v>
      </c>
      <c r="W548">
        <f t="shared" si="33"/>
        <v>6.4280000000000017</v>
      </c>
      <c r="X548">
        <f t="shared" si="34"/>
        <v>0.19705498386660172</v>
      </c>
      <c r="Y548">
        <f t="shared" si="35"/>
        <v>0.25381445541531933</v>
      </c>
    </row>
    <row r="549" spans="1:25">
      <c r="A549" s="47">
        <v>45.42</v>
      </c>
      <c r="B549" s="47">
        <v>5.96</v>
      </c>
      <c r="C549" s="47">
        <v>5.64</v>
      </c>
      <c r="D549" s="47">
        <v>6.56</v>
      </c>
      <c r="E549" s="47">
        <v>7.06</v>
      </c>
      <c r="F549" s="47">
        <v>6.7</v>
      </c>
      <c r="G549" s="47">
        <v>5.01</v>
      </c>
      <c r="H549" s="47">
        <v>6.38</v>
      </c>
      <c r="I549" s="47">
        <v>5.96</v>
      </c>
      <c r="J549" s="47">
        <v>5.62</v>
      </c>
      <c r="K549" s="47">
        <v>6.63</v>
      </c>
      <c r="L549" s="47">
        <v>6.41</v>
      </c>
      <c r="M549" s="47">
        <v>5.96</v>
      </c>
      <c r="N549" s="47">
        <v>7.09</v>
      </c>
      <c r="O549" s="47">
        <v>6.69</v>
      </c>
      <c r="P549" s="47">
        <v>6.83</v>
      </c>
      <c r="Q549" s="47">
        <v>4.8899999999999997</v>
      </c>
      <c r="R549" s="47">
        <v>7.72</v>
      </c>
      <c r="S549" s="47">
        <v>6.2</v>
      </c>
      <c r="T549" s="47">
        <v>5.63</v>
      </c>
      <c r="U549" s="47">
        <v>6.86</v>
      </c>
      <c r="V549" s="13">
        <f t="shared" si="32"/>
        <v>6.1520000000000001</v>
      </c>
      <c r="W549">
        <f t="shared" si="33"/>
        <v>6.4280000000000017</v>
      </c>
      <c r="X549">
        <f t="shared" si="34"/>
        <v>0.19705498386660172</v>
      </c>
      <c r="Y549">
        <f t="shared" si="35"/>
        <v>0.25381445541531933</v>
      </c>
    </row>
    <row r="550" spans="1:25">
      <c r="A550" s="47">
        <v>45.5</v>
      </c>
      <c r="B550" s="47">
        <v>5.96</v>
      </c>
      <c r="C550" s="47">
        <v>5.64</v>
      </c>
      <c r="D550" s="47">
        <v>6.56</v>
      </c>
      <c r="E550" s="47">
        <v>7.06</v>
      </c>
      <c r="F550" s="47">
        <v>6.7</v>
      </c>
      <c r="G550" s="47">
        <v>5.01</v>
      </c>
      <c r="H550" s="47">
        <v>6.38</v>
      </c>
      <c r="I550" s="47">
        <v>5.96</v>
      </c>
      <c r="J550" s="47">
        <v>5.62</v>
      </c>
      <c r="K550" s="47">
        <v>6.63</v>
      </c>
      <c r="L550" s="47">
        <v>6.41</v>
      </c>
      <c r="M550" s="47">
        <v>5.96</v>
      </c>
      <c r="N550" s="47">
        <v>7.09</v>
      </c>
      <c r="O550" s="47">
        <v>6.69</v>
      </c>
      <c r="P550" s="47">
        <v>6.83</v>
      </c>
      <c r="Q550" s="47">
        <v>4.8899999999999997</v>
      </c>
      <c r="R550" s="47">
        <v>7.72</v>
      </c>
      <c r="S550" s="47">
        <v>6.2</v>
      </c>
      <c r="T550" s="47">
        <v>5.7</v>
      </c>
      <c r="U550" s="47">
        <v>6.86</v>
      </c>
      <c r="V550" s="13">
        <f t="shared" si="32"/>
        <v>6.1520000000000001</v>
      </c>
      <c r="W550">
        <f t="shared" si="33"/>
        <v>6.4350000000000005</v>
      </c>
      <c r="X550">
        <f t="shared" si="34"/>
        <v>0.19705498386660172</v>
      </c>
      <c r="Y550">
        <f t="shared" si="35"/>
        <v>0.25145465683586621</v>
      </c>
    </row>
    <row r="551" spans="1:25">
      <c r="A551" s="47">
        <v>45.58</v>
      </c>
      <c r="B551" s="47">
        <v>5.96</v>
      </c>
      <c r="C551" s="47">
        <v>5.64</v>
      </c>
      <c r="D551" s="47">
        <v>6.56</v>
      </c>
      <c r="E551" s="47">
        <v>7.06</v>
      </c>
      <c r="F551" s="47">
        <v>6.7</v>
      </c>
      <c r="G551" s="47">
        <v>5.01</v>
      </c>
      <c r="H551" s="47">
        <v>6.38</v>
      </c>
      <c r="I551" s="47">
        <v>5.96</v>
      </c>
      <c r="J551" s="47">
        <v>5.62</v>
      </c>
      <c r="K551" s="47">
        <v>6.63</v>
      </c>
      <c r="L551" s="47">
        <v>6.41</v>
      </c>
      <c r="M551" s="47">
        <v>5.96</v>
      </c>
      <c r="N551" s="47">
        <v>7.09</v>
      </c>
      <c r="O551" s="47">
        <v>6.69</v>
      </c>
      <c r="P551" s="47">
        <v>6.83</v>
      </c>
      <c r="Q551" s="47">
        <v>4.8899999999999997</v>
      </c>
      <c r="R551" s="47">
        <v>7.72</v>
      </c>
      <c r="S551" s="47">
        <v>6.2</v>
      </c>
      <c r="T551" s="47">
        <v>5.76</v>
      </c>
      <c r="U551" s="47">
        <v>6.86</v>
      </c>
      <c r="V551" s="13">
        <f t="shared" si="32"/>
        <v>6.1520000000000001</v>
      </c>
      <c r="W551">
        <f t="shared" si="33"/>
        <v>6.4410000000000007</v>
      </c>
      <c r="X551">
        <f t="shared" si="34"/>
        <v>0.19705498386660172</v>
      </c>
      <c r="Y551">
        <f t="shared" si="35"/>
        <v>0.24957051998271543</v>
      </c>
    </row>
    <row r="552" spans="1:25">
      <c r="A552" s="47">
        <v>45.67</v>
      </c>
      <c r="B552" s="47">
        <v>5.96</v>
      </c>
      <c r="C552" s="47">
        <v>5.67</v>
      </c>
      <c r="D552" s="47">
        <v>6.56</v>
      </c>
      <c r="E552" s="47">
        <v>7.06</v>
      </c>
      <c r="F552" s="47">
        <v>6.7</v>
      </c>
      <c r="G552" s="47">
        <v>5.01</v>
      </c>
      <c r="H552" s="47">
        <v>6.38</v>
      </c>
      <c r="I552" s="47">
        <v>5.96</v>
      </c>
      <c r="J552" s="47">
        <v>5.62</v>
      </c>
      <c r="K552" s="47">
        <v>6.63</v>
      </c>
      <c r="L552" s="47">
        <v>6.41</v>
      </c>
      <c r="M552" s="47">
        <v>5.96</v>
      </c>
      <c r="N552" s="47">
        <v>7.09</v>
      </c>
      <c r="O552" s="47">
        <v>6.69</v>
      </c>
      <c r="P552" s="47">
        <v>6.83</v>
      </c>
      <c r="Q552" s="47">
        <v>4.8899999999999997</v>
      </c>
      <c r="R552" s="47">
        <v>7.72</v>
      </c>
      <c r="S552" s="47">
        <v>6.2</v>
      </c>
      <c r="T552" s="47">
        <v>5.77</v>
      </c>
      <c r="U552" s="47">
        <v>6.86</v>
      </c>
      <c r="V552" s="13">
        <f t="shared" si="32"/>
        <v>6.1549999999999994</v>
      </c>
      <c r="W552">
        <f t="shared" si="33"/>
        <v>6.4420000000000002</v>
      </c>
      <c r="X552">
        <f t="shared" si="34"/>
        <v>0.19620992159759232</v>
      </c>
      <c r="Y552">
        <f t="shared" si="35"/>
        <v>0.24926915395032506</v>
      </c>
    </row>
    <row r="553" spans="1:25">
      <c r="A553" s="47">
        <v>45.75</v>
      </c>
      <c r="B553" s="47">
        <v>5.96</v>
      </c>
      <c r="C553" s="47">
        <v>5.67</v>
      </c>
      <c r="D553" s="47">
        <v>6.56</v>
      </c>
      <c r="E553" s="47">
        <v>7.06</v>
      </c>
      <c r="F553" s="47">
        <v>6.7</v>
      </c>
      <c r="G553" s="47">
        <v>5.01</v>
      </c>
      <c r="H553" s="47">
        <v>6.38</v>
      </c>
      <c r="I553" s="47">
        <v>5.96</v>
      </c>
      <c r="J553" s="47">
        <v>5.62</v>
      </c>
      <c r="K553" s="47">
        <v>6.63</v>
      </c>
      <c r="L553" s="47">
        <v>6.48</v>
      </c>
      <c r="M553" s="47">
        <v>5.96</v>
      </c>
      <c r="N553" s="47">
        <v>7.09</v>
      </c>
      <c r="O553" s="47">
        <v>6.69</v>
      </c>
      <c r="P553" s="47">
        <v>6.83</v>
      </c>
      <c r="Q553" s="47">
        <v>4.8899999999999997</v>
      </c>
      <c r="R553" s="47">
        <v>7.72</v>
      </c>
      <c r="S553" s="47">
        <v>6.2</v>
      </c>
      <c r="T553" s="47">
        <v>5.77</v>
      </c>
      <c r="U553" s="47">
        <v>6.86</v>
      </c>
      <c r="V553" s="13">
        <f t="shared" si="32"/>
        <v>6.1549999999999994</v>
      </c>
      <c r="W553">
        <f t="shared" si="33"/>
        <v>6.4490000000000007</v>
      </c>
      <c r="X553">
        <f t="shared" si="34"/>
        <v>0.19620992159759232</v>
      </c>
      <c r="Y553">
        <f t="shared" si="35"/>
        <v>0.24926759382906535</v>
      </c>
    </row>
    <row r="554" spans="1:25">
      <c r="A554" s="47">
        <v>45.83</v>
      </c>
      <c r="B554" s="47">
        <v>5.96</v>
      </c>
      <c r="C554" s="47">
        <v>5.67</v>
      </c>
      <c r="D554" s="47">
        <v>6.56</v>
      </c>
      <c r="E554" s="47">
        <v>7.06</v>
      </c>
      <c r="F554" s="47">
        <v>6.7</v>
      </c>
      <c r="G554" s="47">
        <v>5.01</v>
      </c>
      <c r="H554" s="47">
        <v>6.38</v>
      </c>
      <c r="I554" s="47">
        <v>5.96</v>
      </c>
      <c r="J554" s="47">
        <v>5.62</v>
      </c>
      <c r="K554" s="47">
        <v>6.77</v>
      </c>
      <c r="L554" s="47">
        <v>6.54</v>
      </c>
      <c r="M554" s="47">
        <v>5.96</v>
      </c>
      <c r="N554" s="47">
        <v>7.09</v>
      </c>
      <c r="O554" s="47">
        <v>6.7</v>
      </c>
      <c r="P554" s="47">
        <v>6.83</v>
      </c>
      <c r="Q554" s="47">
        <v>4.8899999999999997</v>
      </c>
      <c r="R554" s="47">
        <v>7.72</v>
      </c>
      <c r="S554" s="47">
        <v>6.2</v>
      </c>
      <c r="T554" s="47">
        <v>5.77</v>
      </c>
      <c r="U554" s="47">
        <v>6.86</v>
      </c>
      <c r="V554" s="13">
        <f t="shared" si="32"/>
        <v>6.1689999999999996</v>
      </c>
      <c r="W554">
        <f t="shared" si="33"/>
        <v>6.4560000000000004</v>
      </c>
      <c r="X554">
        <f t="shared" si="34"/>
        <v>0.2004298159234576</v>
      </c>
      <c r="Y554">
        <f t="shared" si="35"/>
        <v>0.24952933472617381</v>
      </c>
    </row>
    <row r="555" spans="1:25">
      <c r="A555" s="47">
        <v>45.92</v>
      </c>
      <c r="B555" s="47">
        <v>5.96</v>
      </c>
      <c r="C555" s="47">
        <v>5.67</v>
      </c>
      <c r="D555" s="47">
        <v>6.56</v>
      </c>
      <c r="E555" s="47">
        <v>7.06</v>
      </c>
      <c r="F555" s="47">
        <v>6.7</v>
      </c>
      <c r="G555" s="47">
        <v>5.01</v>
      </c>
      <c r="H555" s="47">
        <v>6.38</v>
      </c>
      <c r="I555" s="47">
        <v>5.96</v>
      </c>
      <c r="J555" s="47">
        <v>5.62</v>
      </c>
      <c r="K555" s="47">
        <v>6.77</v>
      </c>
      <c r="L555" s="47">
        <v>6.54</v>
      </c>
      <c r="M555" s="47">
        <v>5.96</v>
      </c>
      <c r="N555" s="47">
        <v>7.09</v>
      </c>
      <c r="O555" s="47">
        <v>6.7</v>
      </c>
      <c r="P555" s="47">
        <v>6.83</v>
      </c>
      <c r="Q555" s="47">
        <v>4.8899999999999997</v>
      </c>
      <c r="R555" s="47">
        <v>7.72</v>
      </c>
      <c r="S555" s="47">
        <v>6.2</v>
      </c>
      <c r="T555" s="47">
        <v>5.77</v>
      </c>
      <c r="U555" s="47">
        <v>6.86</v>
      </c>
      <c r="V555" s="13">
        <f t="shared" si="32"/>
        <v>6.1689999999999996</v>
      </c>
      <c r="W555">
        <f t="shared" si="33"/>
        <v>6.4560000000000004</v>
      </c>
      <c r="X555">
        <f t="shared" si="34"/>
        <v>0.2004298159234576</v>
      </c>
      <c r="Y555">
        <f t="shared" si="35"/>
        <v>0.24952933472617381</v>
      </c>
    </row>
    <row r="556" spans="1:25">
      <c r="A556" s="47">
        <v>46</v>
      </c>
      <c r="B556" s="47">
        <v>5.96</v>
      </c>
      <c r="C556" s="47">
        <v>5.67</v>
      </c>
      <c r="D556" s="47">
        <v>6.56</v>
      </c>
      <c r="E556" s="47">
        <v>7.06</v>
      </c>
      <c r="F556" s="47">
        <v>6.7</v>
      </c>
      <c r="G556" s="47">
        <v>5.01</v>
      </c>
      <c r="H556" s="47">
        <v>6.38</v>
      </c>
      <c r="I556" s="47">
        <v>5.96</v>
      </c>
      <c r="J556" s="47">
        <v>5.62</v>
      </c>
      <c r="K556" s="47">
        <v>6.77</v>
      </c>
      <c r="L556" s="47">
        <v>6.54</v>
      </c>
      <c r="M556" s="47">
        <v>5.96</v>
      </c>
      <c r="N556" s="47">
        <v>7.09</v>
      </c>
      <c r="O556" s="47">
        <v>6.7</v>
      </c>
      <c r="P556" s="47">
        <v>6.83</v>
      </c>
      <c r="Q556" s="47">
        <v>4.8899999999999997</v>
      </c>
      <c r="R556" s="47">
        <v>7.72</v>
      </c>
      <c r="S556" s="47">
        <v>6.2</v>
      </c>
      <c r="T556" s="47">
        <v>5.77</v>
      </c>
      <c r="U556" s="47">
        <v>6.86</v>
      </c>
      <c r="V556" s="13">
        <f t="shared" si="32"/>
        <v>6.1689999999999996</v>
      </c>
      <c r="W556">
        <f t="shared" si="33"/>
        <v>6.4560000000000004</v>
      </c>
      <c r="X556">
        <f t="shared" si="34"/>
        <v>0.2004298159234576</v>
      </c>
      <c r="Y556">
        <f t="shared" si="35"/>
        <v>0.24952933472617381</v>
      </c>
    </row>
    <row r="557" spans="1:25">
      <c r="A557" s="47">
        <v>46.08</v>
      </c>
      <c r="B557" s="47">
        <v>5.96</v>
      </c>
      <c r="C557" s="47">
        <v>5.67</v>
      </c>
      <c r="D557" s="47">
        <v>6.56</v>
      </c>
      <c r="E557" s="47">
        <v>7.06</v>
      </c>
      <c r="F557" s="47">
        <v>6.7</v>
      </c>
      <c r="G557" s="47">
        <v>5.01</v>
      </c>
      <c r="H557" s="47">
        <v>6.38</v>
      </c>
      <c r="I557" s="47">
        <v>5.96</v>
      </c>
      <c r="J557" s="47">
        <v>5.62</v>
      </c>
      <c r="K557" s="47">
        <v>6.77</v>
      </c>
      <c r="L557" s="47">
        <v>6.54</v>
      </c>
      <c r="M557" s="47">
        <v>5.96</v>
      </c>
      <c r="N557" s="47">
        <v>7.09</v>
      </c>
      <c r="O557" s="47">
        <v>6.7</v>
      </c>
      <c r="P557" s="47">
        <v>6.83</v>
      </c>
      <c r="Q557" s="47">
        <v>4.8899999999999997</v>
      </c>
      <c r="R557" s="47">
        <v>7.72</v>
      </c>
      <c r="S557" s="47">
        <v>6.2</v>
      </c>
      <c r="T557" s="47">
        <v>5.77</v>
      </c>
      <c r="U557" s="47">
        <v>6.86</v>
      </c>
      <c r="V557" s="13">
        <f t="shared" si="32"/>
        <v>6.1689999999999996</v>
      </c>
      <c r="W557">
        <f t="shared" si="33"/>
        <v>6.4560000000000004</v>
      </c>
      <c r="X557">
        <f t="shared" si="34"/>
        <v>0.2004298159234576</v>
      </c>
      <c r="Y557">
        <f t="shared" si="35"/>
        <v>0.24952933472617381</v>
      </c>
    </row>
    <row r="558" spans="1:25">
      <c r="A558" s="47">
        <v>46.17</v>
      </c>
      <c r="B558" s="47">
        <v>5.96</v>
      </c>
      <c r="C558" s="47">
        <v>5.67</v>
      </c>
      <c r="D558" s="47">
        <v>6.56</v>
      </c>
      <c r="E558" s="47">
        <v>7.06</v>
      </c>
      <c r="F558" s="47">
        <v>6.7</v>
      </c>
      <c r="G558" s="47">
        <v>5.01</v>
      </c>
      <c r="H558" s="47">
        <v>6.38</v>
      </c>
      <c r="I558" s="47">
        <v>5.96</v>
      </c>
      <c r="J558" s="47">
        <v>5.62</v>
      </c>
      <c r="K558" s="47">
        <v>6.77</v>
      </c>
      <c r="L558" s="47">
        <v>6.54</v>
      </c>
      <c r="M558" s="47">
        <v>5.96</v>
      </c>
      <c r="N558" s="47">
        <v>7.09</v>
      </c>
      <c r="O558" s="47">
        <v>6.7</v>
      </c>
      <c r="P558" s="47">
        <v>6.84</v>
      </c>
      <c r="Q558" s="47">
        <v>4.8899999999999997</v>
      </c>
      <c r="R558" s="47">
        <v>7.72</v>
      </c>
      <c r="S558" s="47">
        <v>6.2</v>
      </c>
      <c r="T558" s="47">
        <v>5.77</v>
      </c>
      <c r="U558" s="47">
        <v>6.86</v>
      </c>
      <c r="V558" s="13">
        <f t="shared" si="32"/>
        <v>6.1689999999999996</v>
      </c>
      <c r="W558">
        <f t="shared" si="33"/>
        <v>6.456999999999999</v>
      </c>
      <c r="X558">
        <f t="shared" si="34"/>
        <v>0.2004298159234576</v>
      </c>
      <c r="Y558">
        <f t="shared" si="35"/>
        <v>0.2496978173713186</v>
      </c>
    </row>
    <row r="559" spans="1:25">
      <c r="A559" s="47">
        <v>46.25</v>
      </c>
      <c r="B559" s="47">
        <v>5.96</v>
      </c>
      <c r="C559" s="47">
        <v>5.67</v>
      </c>
      <c r="D559" s="47">
        <v>6.56</v>
      </c>
      <c r="E559" s="47">
        <v>7.06</v>
      </c>
      <c r="F559" s="47">
        <v>6.7</v>
      </c>
      <c r="G559" s="47">
        <v>5.01</v>
      </c>
      <c r="H559" s="47">
        <v>6.38</v>
      </c>
      <c r="I559" s="47">
        <v>5.96</v>
      </c>
      <c r="J559" s="47">
        <v>5.62</v>
      </c>
      <c r="K559" s="47">
        <v>6.77</v>
      </c>
      <c r="L559" s="47">
        <v>6.54</v>
      </c>
      <c r="M559" s="47">
        <v>5.96</v>
      </c>
      <c r="N559" s="47">
        <v>7.09</v>
      </c>
      <c r="O559" s="47">
        <v>6.7</v>
      </c>
      <c r="P559" s="47">
        <v>6.98</v>
      </c>
      <c r="Q559" s="47">
        <v>4.8899999999999997</v>
      </c>
      <c r="R559" s="47">
        <v>7.72</v>
      </c>
      <c r="S559" s="47">
        <v>6.2</v>
      </c>
      <c r="T559" s="47">
        <v>5.77</v>
      </c>
      <c r="U559" s="47">
        <v>6.86</v>
      </c>
      <c r="V559" s="13">
        <f t="shared" si="32"/>
        <v>6.1689999999999996</v>
      </c>
      <c r="W559">
        <f t="shared" si="33"/>
        <v>6.4709999999999992</v>
      </c>
      <c r="X559">
        <f t="shared" si="34"/>
        <v>0.2004298159234576</v>
      </c>
      <c r="Y559">
        <f t="shared" si="35"/>
        <v>0.25246099808793337</v>
      </c>
    </row>
    <row r="560" spans="1:25">
      <c r="A560" s="47">
        <v>46.33</v>
      </c>
      <c r="B560" s="47">
        <v>5.96</v>
      </c>
      <c r="C560" s="47">
        <v>5.67</v>
      </c>
      <c r="D560" s="47">
        <v>6.56</v>
      </c>
      <c r="E560" s="47">
        <v>7.06</v>
      </c>
      <c r="F560" s="47">
        <v>6.7</v>
      </c>
      <c r="G560" s="47">
        <v>5.0199999999999996</v>
      </c>
      <c r="H560" s="47">
        <v>6.38</v>
      </c>
      <c r="I560" s="47">
        <v>5.96</v>
      </c>
      <c r="J560" s="47">
        <v>5.62</v>
      </c>
      <c r="K560" s="47">
        <v>6.77</v>
      </c>
      <c r="L560" s="47">
        <v>6.54</v>
      </c>
      <c r="M560" s="47">
        <v>5.96</v>
      </c>
      <c r="N560" s="47">
        <v>7.09</v>
      </c>
      <c r="O560" s="47">
        <v>6.74</v>
      </c>
      <c r="P560" s="47">
        <v>6.98</v>
      </c>
      <c r="Q560" s="47">
        <v>4.8899999999999997</v>
      </c>
      <c r="R560" s="47">
        <v>7.72</v>
      </c>
      <c r="S560" s="47">
        <v>6.2</v>
      </c>
      <c r="T560" s="47">
        <v>5.77</v>
      </c>
      <c r="U560" s="47">
        <v>6.86</v>
      </c>
      <c r="V560" s="13">
        <f t="shared" si="32"/>
        <v>6.17</v>
      </c>
      <c r="W560">
        <f t="shared" si="33"/>
        <v>6.4749999999999996</v>
      </c>
      <c r="X560">
        <f t="shared" si="34"/>
        <v>0.1997887773513706</v>
      </c>
      <c r="Y560">
        <f t="shared" si="35"/>
        <v>0.25289545490401766</v>
      </c>
    </row>
    <row r="561" spans="1:25">
      <c r="A561" s="47">
        <v>46.42</v>
      </c>
      <c r="B561" s="47">
        <v>5.96</v>
      </c>
      <c r="C561" s="47">
        <v>5.67</v>
      </c>
      <c r="D561" s="47">
        <v>6.56</v>
      </c>
      <c r="E561" s="47">
        <v>7.06</v>
      </c>
      <c r="F561" s="47">
        <v>6.7</v>
      </c>
      <c r="G561" s="47">
        <v>5.0199999999999996</v>
      </c>
      <c r="H561" s="47">
        <v>6.38</v>
      </c>
      <c r="I561" s="47">
        <v>5.96</v>
      </c>
      <c r="J561" s="47">
        <v>5.62</v>
      </c>
      <c r="K561" s="47">
        <v>6.77</v>
      </c>
      <c r="L561" s="47">
        <v>6.54</v>
      </c>
      <c r="M561" s="47">
        <v>5.96</v>
      </c>
      <c r="N561" s="47">
        <v>7.09</v>
      </c>
      <c r="O561" s="47">
        <v>6.88</v>
      </c>
      <c r="P561" s="47">
        <v>6.98</v>
      </c>
      <c r="Q561" s="47">
        <v>4.8899999999999997</v>
      </c>
      <c r="R561" s="47">
        <v>7.72</v>
      </c>
      <c r="S561" s="47">
        <v>6.2</v>
      </c>
      <c r="T561" s="47">
        <v>5.77</v>
      </c>
      <c r="U561" s="47">
        <v>6.86</v>
      </c>
      <c r="V561" s="13">
        <f t="shared" si="32"/>
        <v>6.17</v>
      </c>
      <c r="W561">
        <f t="shared" si="33"/>
        <v>6.4889999999999999</v>
      </c>
      <c r="X561">
        <f t="shared" si="34"/>
        <v>0.1997887773513706</v>
      </c>
      <c r="Y561">
        <f t="shared" si="35"/>
        <v>0.25490499319463122</v>
      </c>
    </row>
    <row r="562" spans="1:25">
      <c r="A562" s="47">
        <v>46.5</v>
      </c>
      <c r="B562" s="47">
        <v>5.96</v>
      </c>
      <c r="C562" s="47">
        <v>5.67</v>
      </c>
      <c r="D562" s="47">
        <v>6.56</v>
      </c>
      <c r="E562" s="47">
        <v>7.06</v>
      </c>
      <c r="F562" s="47">
        <v>6.7</v>
      </c>
      <c r="G562" s="47">
        <v>5.0199999999999996</v>
      </c>
      <c r="H562" s="47">
        <v>6.38</v>
      </c>
      <c r="I562" s="47">
        <v>5.96</v>
      </c>
      <c r="J562" s="47">
        <v>5.69</v>
      </c>
      <c r="K562" s="47">
        <v>6.77</v>
      </c>
      <c r="L562" s="47">
        <v>6.54</v>
      </c>
      <c r="M562" s="47">
        <v>5.96</v>
      </c>
      <c r="N562" s="47">
        <v>7.09</v>
      </c>
      <c r="O562" s="47">
        <v>6.89</v>
      </c>
      <c r="P562" s="47">
        <v>6.98</v>
      </c>
      <c r="Q562" s="47">
        <v>4.8899999999999997</v>
      </c>
      <c r="R562" s="47">
        <v>7.72</v>
      </c>
      <c r="S562" s="47">
        <v>6.2</v>
      </c>
      <c r="T562" s="47">
        <v>5.77</v>
      </c>
      <c r="U562" s="47">
        <v>6.86</v>
      </c>
      <c r="V562" s="13">
        <f t="shared" si="32"/>
        <v>6.1769999999999996</v>
      </c>
      <c r="W562">
        <f t="shared" si="33"/>
        <v>6.49</v>
      </c>
      <c r="X562">
        <f t="shared" si="34"/>
        <v>0.19775995550161307</v>
      </c>
      <c r="Y562">
        <f t="shared" si="35"/>
        <v>0.25507733032247648</v>
      </c>
    </row>
    <row r="563" spans="1:25">
      <c r="A563" s="47">
        <v>46.58</v>
      </c>
      <c r="B563" s="47">
        <v>5.96</v>
      </c>
      <c r="C563" s="47">
        <v>5.67</v>
      </c>
      <c r="D563" s="47">
        <v>6.56</v>
      </c>
      <c r="E563" s="47">
        <v>7.06</v>
      </c>
      <c r="F563" s="47">
        <v>6.7</v>
      </c>
      <c r="G563" s="47">
        <v>5.0199999999999996</v>
      </c>
      <c r="H563" s="47">
        <v>6.38</v>
      </c>
      <c r="I563" s="47">
        <v>5.96</v>
      </c>
      <c r="J563" s="47">
        <v>5.79</v>
      </c>
      <c r="K563" s="47">
        <v>6.77</v>
      </c>
      <c r="L563" s="47">
        <v>6.54</v>
      </c>
      <c r="M563" s="47">
        <v>5.96</v>
      </c>
      <c r="N563" s="47">
        <v>7.09</v>
      </c>
      <c r="O563" s="47">
        <v>6.89</v>
      </c>
      <c r="P563" s="47">
        <v>6.98</v>
      </c>
      <c r="Q563" s="47">
        <v>4.8899999999999997</v>
      </c>
      <c r="R563" s="47">
        <v>7.72</v>
      </c>
      <c r="S563" s="47">
        <v>6.2</v>
      </c>
      <c r="T563" s="47">
        <v>5.77</v>
      </c>
      <c r="U563" s="47">
        <v>6.86</v>
      </c>
      <c r="V563" s="13">
        <f t="shared" si="32"/>
        <v>6.1870000000000003</v>
      </c>
      <c r="W563">
        <f t="shared" si="33"/>
        <v>6.49</v>
      </c>
      <c r="X563">
        <f t="shared" si="34"/>
        <v>0.19526079426699508</v>
      </c>
      <c r="Y563">
        <f t="shared" si="35"/>
        <v>0.25507733032247648</v>
      </c>
    </row>
    <row r="564" spans="1:25">
      <c r="A564" s="47">
        <v>46.67</v>
      </c>
      <c r="B564" s="47">
        <v>5.96</v>
      </c>
      <c r="C564" s="47">
        <v>5.67</v>
      </c>
      <c r="D564" s="47">
        <v>6.56</v>
      </c>
      <c r="E564" s="47">
        <v>7.06</v>
      </c>
      <c r="F564" s="47">
        <v>6.7</v>
      </c>
      <c r="G564" s="47">
        <v>5.0199999999999996</v>
      </c>
      <c r="H564" s="47">
        <v>6.38</v>
      </c>
      <c r="I564" s="47">
        <v>5.96</v>
      </c>
      <c r="J564" s="47">
        <v>5.8</v>
      </c>
      <c r="K564" s="47">
        <v>6.77</v>
      </c>
      <c r="L564" s="47">
        <v>6.54</v>
      </c>
      <c r="M564" s="47">
        <v>5.96</v>
      </c>
      <c r="N564" s="47">
        <v>7.09</v>
      </c>
      <c r="O564" s="47">
        <v>6.89</v>
      </c>
      <c r="P564" s="47">
        <v>6.98</v>
      </c>
      <c r="Q564" s="47">
        <v>4.8899999999999997</v>
      </c>
      <c r="R564" s="47">
        <v>7.72</v>
      </c>
      <c r="S564" s="47">
        <v>6.2</v>
      </c>
      <c r="T564" s="47">
        <v>5.77</v>
      </c>
      <c r="U564" s="47">
        <v>6.86</v>
      </c>
      <c r="V564" s="13">
        <f t="shared" si="32"/>
        <v>6.1879999999999997</v>
      </c>
      <c r="W564">
        <f t="shared" si="33"/>
        <v>6.49</v>
      </c>
      <c r="X564">
        <f t="shared" si="34"/>
        <v>0.19503731836639765</v>
      </c>
      <c r="Y564">
        <f t="shared" si="35"/>
        <v>0.25507733032247648</v>
      </c>
    </row>
    <row r="565" spans="1:25">
      <c r="A565" s="47">
        <v>46.75</v>
      </c>
      <c r="B565" s="47">
        <v>5.96</v>
      </c>
      <c r="C565" s="47">
        <v>5.67</v>
      </c>
      <c r="D565" s="47">
        <v>6.56</v>
      </c>
      <c r="E565" s="47">
        <v>7.06</v>
      </c>
      <c r="F565" s="47">
        <v>6.7</v>
      </c>
      <c r="G565" s="47">
        <v>5.0199999999999996</v>
      </c>
      <c r="H565" s="47">
        <v>6.38</v>
      </c>
      <c r="I565" s="47">
        <v>5.96</v>
      </c>
      <c r="J565" s="47">
        <v>5.8</v>
      </c>
      <c r="K565" s="47">
        <v>6.77</v>
      </c>
      <c r="L565" s="47">
        <v>6.54</v>
      </c>
      <c r="M565" s="47">
        <v>5.96</v>
      </c>
      <c r="N565" s="47">
        <v>7.09</v>
      </c>
      <c r="O565" s="47">
        <v>6.89</v>
      </c>
      <c r="P565" s="47">
        <v>6.98</v>
      </c>
      <c r="Q565" s="47">
        <v>4.8899999999999997</v>
      </c>
      <c r="R565" s="47">
        <v>7.72</v>
      </c>
      <c r="S565" s="47">
        <v>6.2</v>
      </c>
      <c r="T565" s="47">
        <v>5.77</v>
      </c>
      <c r="U565" s="47">
        <v>6.86</v>
      </c>
      <c r="V565" s="13">
        <f t="shared" si="32"/>
        <v>6.1879999999999997</v>
      </c>
      <c r="W565">
        <f t="shared" si="33"/>
        <v>6.49</v>
      </c>
      <c r="X565">
        <f t="shared" si="34"/>
        <v>0.19503731836639765</v>
      </c>
      <c r="Y565">
        <f t="shared" si="35"/>
        <v>0.25507733032247648</v>
      </c>
    </row>
    <row r="566" spans="1:25">
      <c r="A566" s="47">
        <v>46.83</v>
      </c>
      <c r="B566" s="47">
        <v>5.96</v>
      </c>
      <c r="C566" s="47">
        <v>5.67</v>
      </c>
      <c r="D566" s="47">
        <v>6.56</v>
      </c>
      <c r="E566" s="47">
        <v>7.06</v>
      </c>
      <c r="F566" s="47">
        <v>6.7</v>
      </c>
      <c r="G566" s="47">
        <v>5.0199999999999996</v>
      </c>
      <c r="H566" s="47">
        <v>6.38</v>
      </c>
      <c r="I566" s="47">
        <v>5.96</v>
      </c>
      <c r="J566" s="47">
        <v>5.8</v>
      </c>
      <c r="K566" s="47">
        <v>6.77</v>
      </c>
      <c r="L566" s="47">
        <v>6.54</v>
      </c>
      <c r="M566" s="47">
        <v>5.96</v>
      </c>
      <c r="N566" s="47">
        <v>7.09</v>
      </c>
      <c r="O566" s="47">
        <v>6.89</v>
      </c>
      <c r="P566" s="47">
        <v>6.99</v>
      </c>
      <c r="Q566" s="47">
        <v>4.8899999999999997</v>
      </c>
      <c r="R566" s="47">
        <v>7.72</v>
      </c>
      <c r="S566" s="47">
        <v>6.2</v>
      </c>
      <c r="T566" s="47">
        <v>5.77</v>
      </c>
      <c r="U566" s="47">
        <v>6.86</v>
      </c>
      <c r="V566" s="13">
        <f t="shared" si="32"/>
        <v>6.1879999999999997</v>
      </c>
      <c r="W566">
        <f t="shared" si="33"/>
        <v>6.4909999999999997</v>
      </c>
      <c r="X566">
        <f t="shared" si="34"/>
        <v>0.19503731836639765</v>
      </c>
      <c r="Y566">
        <f t="shared" si="35"/>
        <v>0.25529264253662626</v>
      </c>
    </row>
    <row r="567" spans="1:25">
      <c r="A567" s="47">
        <v>46.92</v>
      </c>
      <c r="B567" s="47">
        <v>5.96</v>
      </c>
      <c r="C567" s="47">
        <v>5.67</v>
      </c>
      <c r="D567" s="47">
        <v>6.56</v>
      </c>
      <c r="E567" s="47">
        <v>7.06</v>
      </c>
      <c r="F567" s="47">
        <v>6.7</v>
      </c>
      <c r="G567" s="47">
        <v>5.0199999999999996</v>
      </c>
      <c r="H567" s="47">
        <v>6.38</v>
      </c>
      <c r="I567" s="47">
        <v>5.96</v>
      </c>
      <c r="J567" s="47">
        <v>5.8</v>
      </c>
      <c r="K567" s="47">
        <v>6.77</v>
      </c>
      <c r="L567" s="47">
        <v>6.57</v>
      </c>
      <c r="M567" s="47">
        <v>5.96</v>
      </c>
      <c r="N567" s="47">
        <v>7.09</v>
      </c>
      <c r="O567" s="47">
        <v>6.89</v>
      </c>
      <c r="P567" s="47">
        <v>6.99</v>
      </c>
      <c r="Q567" s="47">
        <v>4.8899999999999997</v>
      </c>
      <c r="R567" s="47">
        <v>7.72</v>
      </c>
      <c r="S567" s="47">
        <v>6.2</v>
      </c>
      <c r="T567" s="47">
        <v>5.77</v>
      </c>
      <c r="U567" s="47">
        <v>6.86</v>
      </c>
      <c r="V567" s="13">
        <f t="shared" si="32"/>
        <v>6.1879999999999997</v>
      </c>
      <c r="W567">
        <f t="shared" si="33"/>
        <v>6.4939999999999998</v>
      </c>
      <c r="X567">
        <f t="shared" si="34"/>
        <v>0.19503731836639765</v>
      </c>
      <c r="Y567">
        <f t="shared" si="35"/>
        <v>0.2553742351921966</v>
      </c>
    </row>
    <row r="568" spans="1:25">
      <c r="A568" s="47">
        <v>47</v>
      </c>
      <c r="B568" s="47">
        <v>5.98</v>
      </c>
      <c r="C568" s="47">
        <v>5.67</v>
      </c>
      <c r="D568" s="47">
        <v>6.56</v>
      </c>
      <c r="E568" s="47">
        <v>7.06</v>
      </c>
      <c r="F568" s="47">
        <v>6.7</v>
      </c>
      <c r="G568" s="47">
        <v>5.0199999999999996</v>
      </c>
      <c r="H568" s="47">
        <v>6.38</v>
      </c>
      <c r="I568" s="47">
        <v>5.96</v>
      </c>
      <c r="J568" s="47">
        <v>5.8</v>
      </c>
      <c r="K568" s="47">
        <v>6.77</v>
      </c>
      <c r="L568" s="47">
        <v>6.58</v>
      </c>
      <c r="M568" s="47">
        <v>5.96</v>
      </c>
      <c r="N568" s="47">
        <v>7.09</v>
      </c>
      <c r="O568" s="47">
        <v>6.89</v>
      </c>
      <c r="P568" s="47">
        <v>6.99</v>
      </c>
      <c r="Q568" s="47">
        <v>4.8899999999999997</v>
      </c>
      <c r="R568" s="47">
        <v>7.72</v>
      </c>
      <c r="S568" s="47">
        <v>6.2</v>
      </c>
      <c r="T568" s="47">
        <v>5.77</v>
      </c>
      <c r="U568" s="47">
        <v>6.89</v>
      </c>
      <c r="V568" s="13">
        <f t="shared" si="32"/>
        <v>6.1899999999999995</v>
      </c>
      <c r="W568">
        <f t="shared" si="33"/>
        <v>6.4980000000000002</v>
      </c>
      <c r="X568">
        <f t="shared" si="34"/>
        <v>0.19478763364808921</v>
      </c>
      <c r="Y568">
        <f t="shared" si="35"/>
        <v>0.25590275930951206</v>
      </c>
    </row>
    <row r="569" spans="1:25">
      <c r="A569" s="47">
        <v>47.08</v>
      </c>
      <c r="B569" s="47">
        <v>6.05</v>
      </c>
      <c r="C569" s="47">
        <v>5.67</v>
      </c>
      <c r="D569" s="47">
        <v>6.56</v>
      </c>
      <c r="E569" s="47">
        <v>7.06</v>
      </c>
      <c r="F569" s="47">
        <v>6.7</v>
      </c>
      <c r="G569" s="47">
        <v>5.0199999999999996</v>
      </c>
      <c r="H569" s="47">
        <v>6.38</v>
      </c>
      <c r="I569" s="47">
        <v>5.96</v>
      </c>
      <c r="J569" s="47">
        <v>5.8</v>
      </c>
      <c r="K569" s="47">
        <v>6.77</v>
      </c>
      <c r="L569" s="47">
        <v>6.58</v>
      </c>
      <c r="M569" s="47">
        <v>5.96</v>
      </c>
      <c r="N569" s="47">
        <v>7.09</v>
      </c>
      <c r="O569" s="47">
        <v>6.89</v>
      </c>
      <c r="P569" s="47">
        <v>6.99</v>
      </c>
      <c r="Q569" s="47">
        <v>4.8899999999999997</v>
      </c>
      <c r="R569" s="47">
        <v>7.72</v>
      </c>
      <c r="S569" s="47">
        <v>6.2</v>
      </c>
      <c r="T569" s="47">
        <v>5.77</v>
      </c>
      <c r="U569" s="47">
        <v>6.89</v>
      </c>
      <c r="V569" s="13">
        <f t="shared" si="32"/>
        <v>6.1970000000000001</v>
      </c>
      <c r="W569">
        <f t="shared" si="33"/>
        <v>6.4980000000000002</v>
      </c>
      <c r="X569">
        <f t="shared" si="34"/>
        <v>0.19407358283794207</v>
      </c>
      <c r="Y569">
        <f t="shared" si="35"/>
        <v>0.25590275930951206</v>
      </c>
    </row>
    <row r="570" spans="1:25">
      <c r="A570" s="47">
        <v>47.17</v>
      </c>
      <c r="B570" s="47">
        <v>6.05</v>
      </c>
      <c r="C570" s="47">
        <v>5.67</v>
      </c>
      <c r="D570" s="47">
        <v>6.8</v>
      </c>
      <c r="E570" s="47">
        <v>7.06</v>
      </c>
      <c r="F570" s="47">
        <v>6.7</v>
      </c>
      <c r="G570" s="47">
        <v>5.0199999999999996</v>
      </c>
      <c r="H570" s="47">
        <v>6.38</v>
      </c>
      <c r="I570" s="47">
        <v>5.96</v>
      </c>
      <c r="J570" s="47">
        <v>5.8</v>
      </c>
      <c r="K570" s="47">
        <v>6.77</v>
      </c>
      <c r="L570" s="47">
        <v>6.58</v>
      </c>
      <c r="M570" s="47">
        <v>5.96</v>
      </c>
      <c r="N570" s="47">
        <v>7.09</v>
      </c>
      <c r="O570" s="47">
        <v>6.89</v>
      </c>
      <c r="P570" s="47">
        <v>6.99</v>
      </c>
      <c r="Q570" s="47">
        <v>4.8899999999999997</v>
      </c>
      <c r="R570" s="47">
        <v>7.72</v>
      </c>
      <c r="S570" s="47">
        <v>6.2</v>
      </c>
      <c r="T570" s="47">
        <v>5.77</v>
      </c>
      <c r="U570" s="47">
        <v>6.89</v>
      </c>
      <c r="V570" s="13">
        <f t="shared" si="32"/>
        <v>6.2209999999999992</v>
      </c>
      <c r="W570">
        <f t="shared" si="33"/>
        <v>6.4980000000000002</v>
      </c>
      <c r="X570">
        <f t="shared" si="34"/>
        <v>0.20044090290046976</v>
      </c>
      <c r="Y570">
        <f t="shared" si="35"/>
        <v>0.25590275930951206</v>
      </c>
    </row>
    <row r="571" spans="1:25">
      <c r="A571" s="47">
        <v>47.25</v>
      </c>
      <c r="B571" s="47">
        <v>6.06</v>
      </c>
      <c r="C571" s="47">
        <v>5.67</v>
      </c>
      <c r="D571" s="47">
        <v>6.8</v>
      </c>
      <c r="E571" s="47">
        <v>7.06</v>
      </c>
      <c r="F571" s="47">
        <v>6.7</v>
      </c>
      <c r="G571" s="47">
        <v>5.0599999999999996</v>
      </c>
      <c r="H571" s="47">
        <v>6.38</v>
      </c>
      <c r="I571" s="47">
        <v>5.96</v>
      </c>
      <c r="J571" s="47">
        <v>5.8</v>
      </c>
      <c r="K571" s="47">
        <v>6.77</v>
      </c>
      <c r="L571" s="47">
        <v>6.58</v>
      </c>
      <c r="M571" s="47">
        <v>5.96</v>
      </c>
      <c r="N571" s="47">
        <v>7.09</v>
      </c>
      <c r="O571" s="47">
        <v>6.89</v>
      </c>
      <c r="P571" s="47">
        <v>6.99</v>
      </c>
      <c r="Q571" s="47">
        <v>4.8899999999999997</v>
      </c>
      <c r="R571" s="47">
        <v>7.72</v>
      </c>
      <c r="S571" s="47">
        <v>6.2</v>
      </c>
      <c r="T571" s="47">
        <v>5.77</v>
      </c>
      <c r="U571" s="47">
        <v>6.89</v>
      </c>
      <c r="V571" s="13">
        <f t="shared" si="32"/>
        <v>6.2260000000000009</v>
      </c>
      <c r="W571">
        <f t="shared" si="33"/>
        <v>6.4980000000000002</v>
      </c>
      <c r="X571">
        <f t="shared" si="34"/>
        <v>0.19770460569018394</v>
      </c>
      <c r="Y571">
        <f t="shared" si="35"/>
        <v>0.25590275930951206</v>
      </c>
    </row>
    <row r="572" spans="1:25">
      <c r="A572" s="47">
        <v>47.33</v>
      </c>
      <c r="B572" s="47">
        <v>6.06</v>
      </c>
      <c r="C572" s="47">
        <v>5.67</v>
      </c>
      <c r="D572" s="47">
        <v>6.8</v>
      </c>
      <c r="E572" s="47">
        <v>7.06</v>
      </c>
      <c r="F572" s="47">
        <v>6.7</v>
      </c>
      <c r="G572" s="47">
        <v>5.08</v>
      </c>
      <c r="H572" s="47">
        <v>6.38</v>
      </c>
      <c r="I572" s="47">
        <v>5.96</v>
      </c>
      <c r="J572" s="47">
        <v>5.8</v>
      </c>
      <c r="K572" s="47">
        <v>6.85</v>
      </c>
      <c r="L572" s="47">
        <v>6.58</v>
      </c>
      <c r="M572" s="47">
        <v>5.96</v>
      </c>
      <c r="N572" s="47">
        <v>7.09</v>
      </c>
      <c r="O572" s="47">
        <v>6.89</v>
      </c>
      <c r="P572" s="47">
        <v>6.99</v>
      </c>
      <c r="Q572" s="47">
        <v>4.8899999999999997</v>
      </c>
      <c r="R572" s="47">
        <v>7.72</v>
      </c>
      <c r="S572" s="47">
        <v>6.2</v>
      </c>
      <c r="T572" s="47">
        <v>5.77</v>
      </c>
      <c r="U572" s="47">
        <v>6.89</v>
      </c>
      <c r="V572" s="13">
        <f t="shared" si="32"/>
        <v>6.2359999999999998</v>
      </c>
      <c r="W572">
        <f t="shared" si="33"/>
        <v>6.4980000000000002</v>
      </c>
      <c r="X572">
        <f t="shared" si="34"/>
        <v>0.19899860412687426</v>
      </c>
      <c r="Y572">
        <f t="shared" si="35"/>
        <v>0.25590275930951206</v>
      </c>
    </row>
    <row r="573" spans="1:25">
      <c r="A573" s="47">
        <v>47.42</v>
      </c>
      <c r="B573" s="47">
        <v>6.06</v>
      </c>
      <c r="C573" s="47">
        <v>5.67</v>
      </c>
      <c r="D573" s="47">
        <v>6.8</v>
      </c>
      <c r="E573" s="47">
        <v>7.06</v>
      </c>
      <c r="F573" s="47">
        <v>6.7</v>
      </c>
      <c r="G573" s="47">
        <v>5.08</v>
      </c>
      <c r="H573" s="47">
        <v>6.38</v>
      </c>
      <c r="I573" s="47">
        <v>5.96</v>
      </c>
      <c r="J573" s="47">
        <v>5.8</v>
      </c>
      <c r="K573" s="47">
        <v>6.85</v>
      </c>
      <c r="L573" s="47">
        <v>6.58</v>
      </c>
      <c r="M573" s="47">
        <v>5.96</v>
      </c>
      <c r="N573" s="47">
        <v>7.09</v>
      </c>
      <c r="O573" s="47">
        <v>6.89</v>
      </c>
      <c r="P573" s="47">
        <v>6.99</v>
      </c>
      <c r="Q573" s="47">
        <v>4.8899999999999997</v>
      </c>
      <c r="R573" s="47">
        <v>7.72</v>
      </c>
      <c r="S573" s="47">
        <v>6.2</v>
      </c>
      <c r="T573" s="47">
        <v>5.77</v>
      </c>
      <c r="U573" s="47">
        <v>6.89</v>
      </c>
      <c r="V573" s="13">
        <f t="shared" si="32"/>
        <v>6.2359999999999998</v>
      </c>
      <c r="W573">
        <f t="shared" si="33"/>
        <v>6.4980000000000002</v>
      </c>
      <c r="X573">
        <f t="shared" si="34"/>
        <v>0.19899860412687426</v>
      </c>
      <c r="Y573">
        <f t="shared" si="35"/>
        <v>0.25590275930951206</v>
      </c>
    </row>
    <row r="574" spans="1:25">
      <c r="A574" s="47">
        <v>47.5</v>
      </c>
      <c r="B574" s="47">
        <v>6.06</v>
      </c>
      <c r="C574" s="47">
        <v>5.67</v>
      </c>
      <c r="D574" s="47">
        <v>6.8</v>
      </c>
      <c r="E574" s="47">
        <v>7.06</v>
      </c>
      <c r="F574" s="47">
        <v>6.7</v>
      </c>
      <c r="G574" s="47">
        <v>5.08</v>
      </c>
      <c r="H574" s="47">
        <v>6.41</v>
      </c>
      <c r="I574" s="47">
        <v>5.96</v>
      </c>
      <c r="J574" s="47">
        <v>5.8</v>
      </c>
      <c r="K574" s="47">
        <v>6.85</v>
      </c>
      <c r="L574" s="47">
        <v>6.58</v>
      </c>
      <c r="M574" s="47">
        <v>5.96</v>
      </c>
      <c r="N574" s="47">
        <v>7.09</v>
      </c>
      <c r="O574" s="47">
        <v>6.89</v>
      </c>
      <c r="P574" s="47">
        <v>6.99</v>
      </c>
      <c r="Q574" s="47">
        <v>4.8899999999999997</v>
      </c>
      <c r="R574" s="47">
        <v>7.72</v>
      </c>
      <c r="S574" s="47">
        <v>6.2</v>
      </c>
      <c r="T574" s="47">
        <v>5.77</v>
      </c>
      <c r="U574" s="47">
        <v>6.89</v>
      </c>
      <c r="V574" s="13">
        <f t="shared" si="32"/>
        <v>6.2389999999999999</v>
      </c>
      <c r="W574">
        <f t="shared" si="33"/>
        <v>6.4980000000000002</v>
      </c>
      <c r="X574">
        <f t="shared" si="34"/>
        <v>0.19926225042502263</v>
      </c>
      <c r="Y574">
        <f t="shared" si="35"/>
        <v>0.25590275930951206</v>
      </c>
    </row>
    <row r="575" spans="1:25">
      <c r="A575" s="47">
        <v>47.58</v>
      </c>
      <c r="B575" s="47">
        <v>6.06</v>
      </c>
      <c r="C575" s="47">
        <v>5.67</v>
      </c>
      <c r="D575" s="47">
        <v>6.8</v>
      </c>
      <c r="E575" s="47">
        <v>7.07</v>
      </c>
      <c r="F575" s="47">
        <v>6.7</v>
      </c>
      <c r="G575" s="47">
        <v>5.08</v>
      </c>
      <c r="H575" s="47">
        <v>6.41</v>
      </c>
      <c r="I575" s="47">
        <v>5.96</v>
      </c>
      <c r="J575" s="47">
        <v>5.8</v>
      </c>
      <c r="K575" s="47">
        <v>6.85</v>
      </c>
      <c r="L575" s="47">
        <v>6.58</v>
      </c>
      <c r="M575" s="47">
        <v>5.96</v>
      </c>
      <c r="N575" s="47">
        <v>7.09</v>
      </c>
      <c r="O575" s="47">
        <v>6.89</v>
      </c>
      <c r="P575" s="47">
        <v>6.99</v>
      </c>
      <c r="Q575" s="47">
        <v>4.8899999999999997</v>
      </c>
      <c r="R575" s="47">
        <v>7.72</v>
      </c>
      <c r="S575" s="47">
        <v>6.2</v>
      </c>
      <c r="T575" s="47">
        <v>5.78</v>
      </c>
      <c r="U575" s="47">
        <v>6.89</v>
      </c>
      <c r="V575" s="13">
        <f t="shared" si="32"/>
        <v>6.24</v>
      </c>
      <c r="W575">
        <f t="shared" si="33"/>
        <v>6.4989999999999997</v>
      </c>
      <c r="X575">
        <f t="shared" si="34"/>
        <v>0.19972202905260325</v>
      </c>
      <c r="Y575">
        <f t="shared" si="35"/>
        <v>0.25558842783750085</v>
      </c>
    </row>
    <row r="576" spans="1:25">
      <c r="A576" s="47">
        <v>47.67</v>
      </c>
      <c r="B576" s="47">
        <v>6.06</v>
      </c>
      <c r="C576" s="47">
        <v>5.67</v>
      </c>
      <c r="D576" s="47">
        <v>6.8</v>
      </c>
      <c r="E576" s="47">
        <v>7.07</v>
      </c>
      <c r="F576" s="47">
        <v>6.7</v>
      </c>
      <c r="G576" s="47">
        <v>5.08</v>
      </c>
      <c r="H576" s="47">
        <v>6.41</v>
      </c>
      <c r="I576" s="47">
        <v>5.96</v>
      </c>
      <c r="J576" s="47">
        <v>5.8</v>
      </c>
      <c r="K576" s="47">
        <v>6.85</v>
      </c>
      <c r="L576" s="47">
        <v>6.58</v>
      </c>
      <c r="M576" s="47">
        <v>5.96</v>
      </c>
      <c r="N576" s="47">
        <v>7.09</v>
      </c>
      <c r="O576" s="47">
        <v>6.89</v>
      </c>
      <c r="P576" s="47">
        <v>6.99</v>
      </c>
      <c r="Q576" s="47">
        <v>4.8899999999999997</v>
      </c>
      <c r="R576" s="47">
        <v>7.72</v>
      </c>
      <c r="S576" s="47">
        <v>6.2</v>
      </c>
      <c r="T576" s="47">
        <v>5.78</v>
      </c>
      <c r="U576" s="47">
        <v>6.89</v>
      </c>
      <c r="V576" s="13">
        <f t="shared" si="32"/>
        <v>6.24</v>
      </c>
      <c r="W576">
        <f t="shared" si="33"/>
        <v>6.4989999999999997</v>
      </c>
      <c r="X576">
        <f t="shared" si="34"/>
        <v>0.19972202905260325</v>
      </c>
      <c r="Y576">
        <f t="shared" si="35"/>
        <v>0.25558842783750085</v>
      </c>
    </row>
    <row r="577" spans="1:25">
      <c r="A577" s="47">
        <v>47.75</v>
      </c>
      <c r="B577" s="47">
        <v>6.06</v>
      </c>
      <c r="C577" s="47">
        <v>5.67</v>
      </c>
      <c r="D577" s="47">
        <v>6.8</v>
      </c>
      <c r="E577" s="47">
        <v>7.07</v>
      </c>
      <c r="F577" s="47">
        <v>6.7</v>
      </c>
      <c r="G577" s="47">
        <v>5.08</v>
      </c>
      <c r="H577" s="47">
        <v>6.41</v>
      </c>
      <c r="I577" s="47">
        <v>5.96</v>
      </c>
      <c r="J577" s="47">
        <v>5.81</v>
      </c>
      <c r="K577" s="47">
        <v>6.85</v>
      </c>
      <c r="L577" s="47">
        <v>6.58</v>
      </c>
      <c r="M577" s="47">
        <v>5.96</v>
      </c>
      <c r="N577" s="47">
        <v>7.09</v>
      </c>
      <c r="O577" s="47">
        <v>6.89</v>
      </c>
      <c r="P577" s="47">
        <v>6.99</v>
      </c>
      <c r="Q577" s="47">
        <v>4.8899999999999997</v>
      </c>
      <c r="R577" s="47">
        <v>7.72</v>
      </c>
      <c r="S577" s="47">
        <v>6.2</v>
      </c>
      <c r="T577" s="47">
        <v>5.78</v>
      </c>
      <c r="U577" s="47">
        <v>6.89</v>
      </c>
      <c r="V577" s="13">
        <f t="shared" si="32"/>
        <v>6.2410000000000014</v>
      </c>
      <c r="W577">
        <f t="shared" si="33"/>
        <v>6.4989999999999997</v>
      </c>
      <c r="X577">
        <f t="shared" si="34"/>
        <v>0.19947960073930143</v>
      </c>
      <c r="Y577">
        <f t="shared" si="35"/>
        <v>0.25558842783750085</v>
      </c>
    </row>
    <row r="578" spans="1:25">
      <c r="A578" s="47">
        <v>47.83</v>
      </c>
      <c r="B578" s="47">
        <v>6.06</v>
      </c>
      <c r="C578" s="47">
        <v>5.67</v>
      </c>
      <c r="D578" s="47">
        <v>6.8</v>
      </c>
      <c r="E578" s="47">
        <v>7.07</v>
      </c>
      <c r="F578" s="47">
        <v>6.7</v>
      </c>
      <c r="G578" s="47">
        <v>5.08</v>
      </c>
      <c r="H578" s="47">
        <v>6.41</v>
      </c>
      <c r="I578" s="47">
        <v>5.96</v>
      </c>
      <c r="J578" s="47">
        <v>5.81</v>
      </c>
      <c r="K578" s="47">
        <v>6.85</v>
      </c>
      <c r="L578" s="47">
        <v>6.58</v>
      </c>
      <c r="M578" s="47">
        <v>5.96</v>
      </c>
      <c r="N578" s="47">
        <v>7.09</v>
      </c>
      <c r="O578" s="47">
        <v>6.89</v>
      </c>
      <c r="P578" s="47">
        <v>6.99</v>
      </c>
      <c r="Q578" s="47">
        <v>4.8899999999999997</v>
      </c>
      <c r="R578" s="47">
        <v>7.72</v>
      </c>
      <c r="S578" s="47">
        <v>6.2</v>
      </c>
      <c r="T578" s="47">
        <v>5.79</v>
      </c>
      <c r="U578" s="47">
        <v>6.89</v>
      </c>
      <c r="V578" s="13">
        <f t="shared" si="32"/>
        <v>6.2410000000000014</v>
      </c>
      <c r="W578">
        <f t="shared" si="33"/>
        <v>6.5</v>
      </c>
      <c r="X578">
        <f t="shared" si="34"/>
        <v>0.19947960073930143</v>
      </c>
      <c r="Y578">
        <f t="shared" si="35"/>
        <v>0.25527762664727743</v>
      </c>
    </row>
    <row r="579" spans="1:25">
      <c r="A579" s="47">
        <v>47.92</v>
      </c>
      <c r="B579" s="47">
        <v>6.06</v>
      </c>
      <c r="C579" s="47">
        <v>5.67</v>
      </c>
      <c r="D579" s="47">
        <v>6.8</v>
      </c>
      <c r="E579" s="47">
        <v>7.07</v>
      </c>
      <c r="F579" s="47">
        <v>6.7</v>
      </c>
      <c r="G579" s="47">
        <v>5.08</v>
      </c>
      <c r="H579" s="47">
        <v>6.41</v>
      </c>
      <c r="I579" s="47">
        <v>5.96</v>
      </c>
      <c r="J579" s="47">
        <v>5.81</v>
      </c>
      <c r="K579" s="47">
        <v>6.85</v>
      </c>
      <c r="L579" s="47">
        <v>6.58</v>
      </c>
      <c r="M579" s="47">
        <v>6.05</v>
      </c>
      <c r="N579" s="47">
        <v>7.09</v>
      </c>
      <c r="O579" s="47">
        <v>6.89</v>
      </c>
      <c r="P579" s="47">
        <v>6.99</v>
      </c>
      <c r="Q579" s="47">
        <v>4.8899999999999997</v>
      </c>
      <c r="R579" s="47">
        <v>7.72</v>
      </c>
      <c r="S579" s="47">
        <v>6.2</v>
      </c>
      <c r="T579" s="47">
        <v>5.79</v>
      </c>
      <c r="U579" s="47">
        <v>6.89</v>
      </c>
      <c r="V579" s="13">
        <f t="shared" si="32"/>
        <v>6.2410000000000014</v>
      </c>
      <c r="W579">
        <f t="shared" si="33"/>
        <v>6.5090000000000003</v>
      </c>
      <c r="X579">
        <f t="shared" si="34"/>
        <v>0.19947960073930143</v>
      </c>
      <c r="Y579">
        <f t="shared" si="35"/>
        <v>0.25331337640690266</v>
      </c>
    </row>
    <row r="580" spans="1:25">
      <c r="A580" s="47">
        <v>48</v>
      </c>
      <c r="B580" s="47">
        <v>6.06</v>
      </c>
      <c r="C580" s="47">
        <v>5.67</v>
      </c>
      <c r="D580" s="47">
        <v>6.8</v>
      </c>
      <c r="E580" s="47">
        <v>7.07</v>
      </c>
      <c r="F580" s="47">
        <v>6.7</v>
      </c>
      <c r="G580" s="47">
        <v>5.08</v>
      </c>
      <c r="H580" s="47">
        <v>6.41</v>
      </c>
      <c r="I580" s="47">
        <v>5.96</v>
      </c>
      <c r="J580" s="47">
        <v>5.81</v>
      </c>
      <c r="K580" s="47">
        <v>6.85</v>
      </c>
      <c r="L580" s="47">
        <v>6.58</v>
      </c>
      <c r="M580" s="47">
        <v>6.05</v>
      </c>
      <c r="N580" s="47">
        <v>7.09</v>
      </c>
      <c r="O580" s="47">
        <v>6.89</v>
      </c>
      <c r="P580" s="47">
        <v>6.99</v>
      </c>
      <c r="Q580" s="47">
        <v>4.8899999999999997</v>
      </c>
      <c r="R580" s="47">
        <v>7.72</v>
      </c>
      <c r="S580" s="47">
        <v>6.2</v>
      </c>
      <c r="T580" s="47">
        <v>5.79</v>
      </c>
      <c r="U580" s="47">
        <v>6.89</v>
      </c>
      <c r="V580" s="13">
        <f t="shared" si="32"/>
        <v>6.2410000000000014</v>
      </c>
      <c r="W580">
        <f t="shared" si="33"/>
        <v>6.5090000000000003</v>
      </c>
      <c r="X580">
        <f t="shared" si="34"/>
        <v>0.19947960073930143</v>
      </c>
      <c r="Y580">
        <f t="shared" si="35"/>
        <v>0.25331337640690266</v>
      </c>
    </row>
    <row r="581" spans="1:25">
      <c r="A581" s="47">
        <v>48.08</v>
      </c>
      <c r="B581" s="47">
        <v>6.06</v>
      </c>
      <c r="C581" s="47">
        <v>5.67</v>
      </c>
      <c r="D581" s="47">
        <v>6.8</v>
      </c>
      <c r="E581" s="47">
        <v>7.07</v>
      </c>
      <c r="F581" s="47">
        <v>6.7</v>
      </c>
      <c r="G581" s="47">
        <v>5.08</v>
      </c>
      <c r="H581" s="47">
        <v>6.41</v>
      </c>
      <c r="I581" s="47">
        <v>5.96</v>
      </c>
      <c r="J581" s="47">
        <v>5.81</v>
      </c>
      <c r="K581" s="47">
        <v>6.85</v>
      </c>
      <c r="L581" s="47">
        <v>6.6</v>
      </c>
      <c r="M581" s="47">
        <v>6.05</v>
      </c>
      <c r="N581" s="47">
        <v>7.09</v>
      </c>
      <c r="O581" s="47">
        <v>6.89</v>
      </c>
      <c r="P581" s="47">
        <v>6.99</v>
      </c>
      <c r="Q581" s="47">
        <v>5</v>
      </c>
      <c r="R581" s="47">
        <v>7.72</v>
      </c>
      <c r="S581" s="47">
        <v>6.2</v>
      </c>
      <c r="T581" s="47">
        <v>5.79</v>
      </c>
      <c r="U581" s="47">
        <v>6.89</v>
      </c>
      <c r="V581" s="13">
        <f t="shared" ref="V581:V644" si="36">AVERAGE(B581:K581)</f>
        <v>6.2410000000000014</v>
      </c>
      <c r="W581">
        <f t="shared" ref="W581:W644" si="37">AVERAGE(L581:U581)</f>
        <v>6.5220000000000002</v>
      </c>
      <c r="X581">
        <f t="shared" ref="X581:X644" si="38">STDEV(B581:K581)/10^0.5</f>
        <v>0.19947960073930143</v>
      </c>
      <c r="Y581">
        <f t="shared" ref="Y581:Y644" si="39">STDEV(L581:U581)/10^0.5</f>
        <v>0.24568634023440697</v>
      </c>
    </row>
    <row r="582" spans="1:25">
      <c r="A582" s="47">
        <v>48.17</v>
      </c>
      <c r="B582" s="47">
        <v>6.06</v>
      </c>
      <c r="C582" s="47">
        <v>5.67</v>
      </c>
      <c r="D582" s="47">
        <v>6.8</v>
      </c>
      <c r="E582" s="47">
        <v>7.07</v>
      </c>
      <c r="F582" s="47">
        <v>6.7</v>
      </c>
      <c r="G582" s="47">
        <v>5.08</v>
      </c>
      <c r="H582" s="47">
        <v>6.41</v>
      </c>
      <c r="I582" s="47">
        <v>5.96</v>
      </c>
      <c r="J582" s="47">
        <v>5.82</v>
      </c>
      <c r="K582" s="47">
        <v>6.85</v>
      </c>
      <c r="L582" s="47">
        <v>6.69</v>
      </c>
      <c r="M582" s="47">
        <v>6.05</v>
      </c>
      <c r="N582" s="47">
        <v>7.09</v>
      </c>
      <c r="O582" s="47">
        <v>6.93</v>
      </c>
      <c r="P582" s="47">
        <v>6.99</v>
      </c>
      <c r="Q582" s="47">
        <v>5</v>
      </c>
      <c r="R582" s="47">
        <v>7.72</v>
      </c>
      <c r="S582" s="47">
        <v>6.2</v>
      </c>
      <c r="T582" s="47">
        <v>5.79</v>
      </c>
      <c r="U582" s="47">
        <v>6.89</v>
      </c>
      <c r="V582" s="13">
        <f t="shared" si="36"/>
        <v>6.2420000000000009</v>
      </c>
      <c r="W582">
        <f t="shared" si="37"/>
        <v>6.5349999999999993</v>
      </c>
      <c r="X582">
        <f t="shared" si="38"/>
        <v>0.19924189653115965</v>
      </c>
      <c r="Y582">
        <f t="shared" si="39"/>
        <v>0.24684790638951987</v>
      </c>
    </row>
    <row r="583" spans="1:25">
      <c r="A583" s="47">
        <v>48.25</v>
      </c>
      <c r="B583" s="47">
        <v>6.06</v>
      </c>
      <c r="C583" s="47">
        <v>5.67</v>
      </c>
      <c r="D583" s="47">
        <v>6.8</v>
      </c>
      <c r="E583" s="47">
        <v>7.07</v>
      </c>
      <c r="F583" s="47">
        <v>6.7</v>
      </c>
      <c r="G583" s="47">
        <v>5.08</v>
      </c>
      <c r="H583" s="47">
        <v>6.41</v>
      </c>
      <c r="I583" s="47">
        <v>5.96</v>
      </c>
      <c r="J583" s="47">
        <v>5.82</v>
      </c>
      <c r="K583" s="47">
        <v>6.85</v>
      </c>
      <c r="L583" s="47">
        <v>6.69</v>
      </c>
      <c r="M583" s="47">
        <v>6.05</v>
      </c>
      <c r="N583" s="47">
        <v>7.09</v>
      </c>
      <c r="O583" s="47">
        <v>6.93</v>
      </c>
      <c r="P583" s="47">
        <v>6.99</v>
      </c>
      <c r="Q583" s="47">
        <v>5</v>
      </c>
      <c r="R583" s="47">
        <v>7.72</v>
      </c>
      <c r="S583" s="47">
        <v>6.2</v>
      </c>
      <c r="T583" s="47">
        <v>5.79</v>
      </c>
      <c r="U583" s="47">
        <v>6.89</v>
      </c>
      <c r="V583" s="13">
        <f t="shared" si="36"/>
        <v>6.2420000000000009</v>
      </c>
      <c r="W583">
        <f t="shared" si="37"/>
        <v>6.5349999999999993</v>
      </c>
      <c r="X583">
        <f t="shared" si="38"/>
        <v>0.19924189653115965</v>
      </c>
      <c r="Y583">
        <f t="shared" si="39"/>
        <v>0.24684790638951987</v>
      </c>
    </row>
    <row r="584" spans="1:25">
      <c r="A584" s="47">
        <v>48.33</v>
      </c>
      <c r="B584" s="47">
        <v>6.06</v>
      </c>
      <c r="C584" s="47">
        <v>5.67</v>
      </c>
      <c r="D584" s="47">
        <v>6.8</v>
      </c>
      <c r="E584" s="47">
        <v>7.07</v>
      </c>
      <c r="F584" s="47">
        <v>6.7</v>
      </c>
      <c r="G584" s="47">
        <v>5.08</v>
      </c>
      <c r="H584" s="47">
        <v>6.43</v>
      </c>
      <c r="I584" s="47">
        <v>5.96</v>
      </c>
      <c r="J584" s="47">
        <v>5.91</v>
      </c>
      <c r="K584" s="47">
        <v>6.85</v>
      </c>
      <c r="L584" s="47">
        <v>6.7</v>
      </c>
      <c r="M584" s="47">
        <v>6.05</v>
      </c>
      <c r="N584" s="47">
        <v>7.09</v>
      </c>
      <c r="O584" s="47">
        <v>6.93</v>
      </c>
      <c r="P584" s="47">
        <v>6.99</v>
      </c>
      <c r="Q584" s="47">
        <v>5</v>
      </c>
      <c r="R584" s="47">
        <v>7.72</v>
      </c>
      <c r="S584" s="47">
        <v>6.2</v>
      </c>
      <c r="T584" s="47">
        <v>5.79</v>
      </c>
      <c r="U584" s="47">
        <v>6.89</v>
      </c>
      <c r="V584" s="13">
        <f t="shared" si="36"/>
        <v>6.253000000000001</v>
      </c>
      <c r="W584">
        <f t="shared" si="37"/>
        <v>6.5359999999999996</v>
      </c>
      <c r="X584">
        <f t="shared" si="38"/>
        <v>0.19750696190261241</v>
      </c>
      <c r="Y584">
        <f t="shared" si="39"/>
        <v>0.24691969004786518</v>
      </c>
    </row>
    <row r="585" spans="1:25">
      <c r="A585" s="47">
        <v>48.42</v>
      </c>
      <c r="B585" s="47">
        <v>6.06</v>
      </c>
      <c r="C585" s="47">
        <v>5.67</v>
      </c>
      <c r="D585" s="47">
        <v>6.8</v>
      </c>
      <c r="E585" s="47">
        <v>7.07</v>
      </c>
      <c r="F585" s="47">
        <v>6.7</v>
      </c>
      <c r="G585" s="47">
        <v>5.08</v>
      </c>
      <c r="H585" s="47">
        <v>6.43</v>
      </c>
      <c r="I585" s="47">
        <v>5.96</v>
      </c>
      <c r="J585" s="47">
        <v>5.91</v>
      </c>
      <c r="K585" s="47">
        <v>6.85</v>
      </c>
      <c r="L585" s="47">
        <v>6.7</v>
      </c>
      <c r="M585" s="47">
        <v>6.05</v>
      </c>
      <c r="N585" s="47">
        <v>7.09</v>
      </c>
      <c r="O585" s="47">
        <v>6.93</v>
      </c>
      <c r="P585" s="47">
        <v>6.99</v>
      </c>
      <c r="Q585" s="47">
        <v>5</v>
      </c>
      <c r="R585" s="47">
        <v>7.72</v>
      </c>
      <c r="S585" s="47">
        <v>6.2</v>
      </c>
      <c r="T585" s="47">
        <v>5.79</v>
      </c>
      <c r="U585" s="47">
        <v>6.89</v>
      </c>
      <c r="V585" s="13">
        <f t="shared" si="36"/>
        <v>6.253000000000001</v>
      </c>
      <c r="W585">
        <f t="shared" si="37"/>
        <v>6.5359999999999996</v>
      </c>
      <c r="X585">
        <f t="shared" si="38"/>
        <v>0.19750696190261241</v>
      </c>
      <c r="Y585">
        <f t="shared" si="39"/>
        <v>0.24691969004786518</v>
      </c>
    </row>
    <row r="586" spans="1:25">
      <c r="A586" s="47">
        <v>48.5</v>
      </c>
      <c r="B586" s="47">
        <v>6.06</v>
      </c>
      <c r="C586" s="47">
        <v>5.67</v>
      </c>
      <c r="D586" s="47">
        <v>6.8</v>
      </c>
      <c r="E586" s="47">
        <v>7.07</v>
      </c>
      <c r="F586" s="47">
        <v>6.7</v>
      </c>
      <c r="G586" s="47">
        <v>5.08</v>
      </c>
      <c r="H586" s="47">
        <v>6.43</v>
      </c>
      <c r="I586" s="47">
        <v>5.96</v>
      </c>
      <c r="J586" s="47">
        <v>5.92</v>
      </c>
      <c r="K586" s="47">
        <v>6.85</v>
      </c>
      <c r="L586" s="47">
        <v>6.7</v>
      </c>
      <c r="M586" s="47">
        <v>6.05</v>
      </c>
      <c r="N586" s="47">
        <v>7.09</v>
      </c>
      <c r="O586" s="47">
        <v>6.93</v>
      </c>
      <c r="P586" s="47">
        <v>6.99</v>
      </c>
      <c r="Q586" s="47">
        <v>5</v>
      </c>
      <c r="R586" s="47">
        <v>7.72</v>
      </c>
      <c r="S586" s="47">
        <v>6.2</v>
      </c>
      <c r="T586" s="47">
        <v>5.79</v>
      </c>
      <c r="U586" s="47">
        <v>6.89</v>
      </c>
      <c r="V586" s="13">
        <f t="shared" si="36"/>
        <v>6.2540000000000004</v>
      </c>
      <c r="W586">
        <f t="shared" si="37"/>
        <v>6.5359999999999996</v>
      </c>
      <c r="X586">
        <f t="shared" si="38"/>
        <v>0.19731644071839977</v>
      </c>
      <c r="Y586">
        <f t="shared" si="39"/>
        <v>0.24691969004786518</v>
      </c>
    </row>
    <row r="587" spans="1:25">
      <c r="A587" s="47">
        <v>48.58</v>
      </c>
      <c r="B587" s="47">
        <v>6.11</v>
      </c>
      <c r="C587" s="47">
        <v>5.67</v>
      </c>
      <c r="D587" s="47">
        <v>6.8</v>
      </c>
      <c r="E587" s="47">
        <v>7.07</v>
      </c>
      <c r="F587" s="47">
        <v>6.7</v>
      </c>
      <c r="G587" s="47">
        <v>5.08</v>
      </c>
      <c r="H587" s="47">
        <v>6.43</v>
      </c>
      <c r="I587" s="47">
        <v>5.96</v>
      </c>
      <c r="J587" s="47">
        <v>5.92</v>
      </c>
      <c r="K587" s="47">
        <v>6.85</v>
      </c>
      <c r="L587" s="47">
        <v>6.7</v>
      </c>
      <c r="M587" s="47">
        <v>6.05</v>
      </c>
      <c r="N587" s="47">
        <v>7.09</v>
      </c>
      <c r="O587" s="47">
        <v>6.93</v>
      </c>
      <c r="P587" s="47">
        <v>6.99</v>
      </c>
      <c r="Q587" s="47">
        <v>5</v>
      </c>
      <c r="R587" s="47">
        <v>7.72</v>
      </c>
      <c r="S587" s="47">
        <v>6.2</v>
      </c>
      <c r="T587" s="47">
        <v>5.79</v>
      </c>
      <c r="U587" s="47">
        <v>6.9</v>
      </c>
      <c r="V587" s="13">
        <f t="shared" si="36"/>
        <v>6.2590000000000003</v>
      </c>
      <c r="W587">
        <f t="shared" si="37"/>
        <v>6.5370000000000008</v>
      </c>
      <c r="X587">
        <f t="shared" si="38"/>
        <v>0.19683298052466264</v>
      </c>
      <c r="Y587">
        <f t="shared" si="39"/>
        <v>0.24708095839218275</v>
      </c>
    </row>
    <row r="588" spans="1:25">
      <c r="A588" s="47">
        <v>48.67</v>
      </c>
      <c r="B588" s="47">
        <v>6.12</v>
      </c>
      <c r="C588" s="47">
        <v>5.67</v>
      </c>
      <c r="D588" s="47">
        <v>6.8</v>
      </c>
      <c r="E588" s="47">
        <v>7.07</v>
      </c>
      <c r="F588" s="47">
        <v>6.7</v>
      </c>
      <c r="G588" s="47">
        <v>5.08</v>
      </c>
      <c r="H588" s="47">
        <v>6.43</v>
      </c>
      <c r="I588" s="47">
        <v>5.96</v>
      </c>
      <c r="J588" s="47">
        <v>5.92</v>
      </c>
      <c r="K588" s="47">
        <v>6.85</v>
      </c>
      <c r="L588" s="47">
        <v>6.7</v>
      </c>
      <c r="M588" s="47">
        <v>6.05</v>
      </c>
      <c r="N588" s="47">
        <v>7.09</v>
      </c>
      <c r="O588" s="47">
        <v>6.93</v>
      </c>
      <c r="P588" s="47">
        <v>6.99</v>
      </c>
      <c r="Q588" s="47">
        <v>5</v>
      </c>
      <c r="R588" s="47">
        <v>7.72</v>
      </c>
      <c r="S588" s="47">
        <v>6.2</v>
      </c>
      <c r="T588" s="47">
        <v>5.79</v>
      </c>
      <c r="U588" s="47">
        <v>7.03</v>
      </c>
      <c r="V588" s="13">
        <f t="shared" si="36"/>
        <v>6.26</v>
      </c>
      <c r="W588">
        <f t="shared" si="37"/>
        <v>6.55</v>
      </c>
      <c r="X588">
        <f t="shared" si="38"/>
        <v>0.19675139417831605</v>
      </c>
      <c r="Y588">
        <f t="shared" si="39"/>
        <v>0.24953289696283959</v>
      </c>
    </row>
    <row r="589" spans="1:25">
      <c r="A589" s="47">
        <v>48.75</v>
      </c>
      <c r="B589" s="47">
        <v>6.12</v>
      </c>
      <c r="C589" s="47">
        <v>5.67</v>
      </c>
      <c r="D589" s="47">
        <v>6.8</v>
      </c>
      <c r="E589" s="47">
        <v>7.07</v>
      </c>
      <c r="F589" s="47">
        <v>6.7</v>
      </c>
      <c r="G589" s="47">
        <v>5.08</v>
      </c>
      <c r="H589" s="47">
        <v>6.43</v>
      </c>
      <c r="I589" s="47">
        <v>5.96</v>
      </c>
      <c r="J589" s="47">
        <v>5.92</v>
      </c>
      <c r="K589" s="47">
        <v>6.85</v>
      </c>
      <c r="L589" s="47">
        <v>6.7</v>
      </c>
      <c r="M589" s="47">
        <v>6.05</v>
      </c>
      <c r="N589" s="47">
        <v>7.09</v>
      </c>
      <c r="O589" s="47">
        <v>6.93</v>
      </c>
      <c r="P589" s="47">
        <v>7.02</v>
      </c>
      <c r="Q589" s="47">
        <v>5</v>
      </c>
      <c r="R589" s="47">
        <v>7.72</v>
      </c>
      <c r="S589" s="47">
        <v>6.2</v>
      </c>
      <c r="T589" s="47">
        <v>5.79</v>
      </c>
      <c r="U589" s="47">
        <v>7.04</v>
      </c>
      <c r="V589" s="13">
        <f t="shared" si="36"/>
        <v>6.26</v>
      </c>
      <c r="W589">
        <f t="shared" si="37"/>
        <v>6.5540000000000003</v>
      </c>
      <c r="X589">
        <f t="shared" si="38"/>
        <v>0.19675139417831605</v>
      </c>
      <c r="Y589">
        <f t="shared" si="39"/>
        <v>0.25035175254029757</v>
      </c>
    </row>
    <row r="590" spans="1:25">
      <c r="A590" s="47">
        <v>48.83</v>
      </c>
      <c r="B590" s="47">
        <v>6.12</v>
      </c>
      <c r="C590" s="47">
        <v>5.67</v>
      </c>
      <c r="D590" s="47">
        <v>6.8</v>
      </c>
      <c r="E590" s="47">
        <v>7.07</v>
      </c>
      <c r="F590" s="47">
        <v>6.75</v>
      </c>
      <c r="G590" s="47">
        <v>5.08</v>
      </c>
      <c r="H590" s="47">
        <v>6.43</v>
      </c>
      <c r="I590" s="47">
        <v>6.08</v>
      </c>
      <c r="J590" s="47">
        <v>5.92</v>
      </c>
      <c r="K590" s="47">
        <v>6.85</v>
      </c>
      <c r="L590" s="47">
        <v>6.7</v>
      </c>
      <c r="M590" s="47">
        <v>6.05</v>
      </c>
      <c r="N590" s="47">
        <v>7.09</v>
      </c>
      <c r="O590" s="47">
        <v>6.93</v>
      </c>
      <c r="P590" s="47">
        <v>7.06</v>
      </c>
      <c r="Q590" s="47">
        <v>5</v>
      </c>
      <c r="R590" s="47">
        <v>7.72</v>
      </c>
      <c r="S590" s="47">
        <v>6.27</v>
      </c>
      <c r="T590" s="47">
        <v>5.79</v>
      </c>
      <c r="U590" s="47">
        <v>7.04</v>
      </c>
      <c r="V590" s="13">
        <f t="shared" si="36"/>
        <v>6.2769999999999992</v>
      </c>
      <c r="W590">
        <f t="shared" si="37"/>
        <v>6.5649999999999995</v>
      </c>
      <c r="X590">
        <f t="shared" si="38"/>
        <v>0.19635596926670362</v>
      </c>
      <c r="Y590">
        <f t="shared" si="39"/>
        <v>0.25019658937190553</v>
      </c>
    </row>
    <row r="591" spans="1:25">
      <c r="A591" s="47">
        <v>48.92</v>
      </c>
      <c r="B591" s="47">
        <v>6.12</v>
      </c>
      <c r="C591" s="47">
        <v>5.67</v>
      </c>
      <c r="D591" s="47">
        <v>6.8</v>
      </c>
      <c r="E591" s="47">
        <v>7.07</v>
      </c>
      <c r="F591" s="47">
        <v>6.76</v>
      </c>
      <c r="G591" s="47">
        <v>5.08</v>
      </c>
      <c r="H591" s="47">
        <v>6.43</v>
      </c>
      <c r="I591" s="47">
        <v>6.2</v>
      </c>
      <c r="J591" s="47">
        <v>5.92</v>
      </c>
      <c r="K591" s="47">
        <v>6.85</v>
      </c>
      <c r="L591" s="47">
        <v>6.7</v>
      </c>
      <c r="M591" s="47">
        <v>6.05</v>
      </c>
      <c r="N591" s="47">
        <v>7.09</v>
      </c>
      <c r="O591" s="47">
        <v>6.93</v>
      </c>
      <c r="P591" s="47">
        <v>7.06</v>
      </c>
      <c r="Q591" s="47">
        <v>5</v>
      </c>
      <c r="R591" s="47">
        <v>7.72</v>
      </c>
      <c r="S591" s="47">
        <v>6.27</v>
      </c>
      <c r="T591" s="47">
        <v>5.79</v>
      </c>
      <c r="U591" s="47">
        <v>7.06</v>
      </c>
      <c r="V591" s="13">
        <f t="shared" si="36"/>
        <v>6.2900000000000009</v>
      </c>
      <c r="W591">
        <f t="shared" si="37"/>
        <v>6.5669999999999984</v>
      </c>
      <c r="X591">
        <f t="shared" si="38"/>
        <v>0.19564707454438915</v>
      </c>
      <c r="Y591">
        <f t="shared" si="39"/>
        <v>0.25062610487426429</v>
      </c>
    </row>
    <row r="592" spans="1:25">
      <c r="A592" s="47">
        <v>49</v>
      </c>
      <c r="B592" s="47">
        <v>6.12</v>
      </c>
      <c r="C592" s="47">
        <v>5.67</v>
      </c>
      <c r="D592" s="47">
        <v>6.8</v>
      </c>
      <c r="E592" s="47">
        <v>7.07</v>
      </c>
      <c r="F592" s="47">
        <v>6.76</v>
      </c>
      <c r="G592" s="47">
        <v>5.08</v>
      </c>
      <c r="H592" s="47">
        <v>6.45</v>
      </c>
      <c r="I592" s="47">
        <v>6.2</v>
      </c>
      <c r="J592" s="47">
        <v>5.92</v>
      </c>
      <c r="K592" s="47">
        <v>6.85</v>
      </c>
      <c r="L592" s="47">
        <v>6.7</v>
      </c>
      <c r="M592" s="47">
        <v>6.05</v>
      </c>
      <c r="N592" s="47">
        <v>7.09</v>
      </c>
      <c r="O592" s="47">
        <v>6.93</v>
      </c>
      <c r="P592" s="47">
        <v>7.06</v>
      </c>
      <c r="Q592" s="47">
        <v>5</v>
      </c>
      <c r="R592" s="47">
        <v>7.72</v>
      </c>
      <c r="S592" s="47">
        <v>6.28</v>
      </c>
      <c r="T592" s="47">
        <v>5.79</v>
      </c>
      <c r="U592" s="47">
        <v>7.06</v>
      </c>
      <c r="V592" s="13">
        <f t="shared" si="36"/>
        <v>6.2920000000000007</v>
      </c>
      <c r="W592">
        <f t="shared" si="37"/>
        <v>6.5679999999999996</v>
      </c>
      <c r="X592">
        <f t="shared" si="38"/>
        <v>0.195816240388789</v>
      </c>
      <c r="Y592">
        <f t="shared" si="39"/>
        <v>0.25049639607077051</v>
      </c>
    </row>
    <row r="593" spans="1:25">
      <c r="A593" s="47">
        <v>49.08</v>
      </c>
      <c r="B593" s="47">
        <v>6.12</v>
      </c>
      <c r="C593" s="47">
        <v>5.67</v>
      </c>
      <c r="D593" s="47">
        <v>6.8</v>
      </c>
      <c r="E593" s="47">
        <v>7.07</v>
      </c>
      <c r="F593" s="47">
        <v>6.76</v>
      </c>
      <c r="G593" s="47">
        <v>5.08</v>
      </c>
      <c r="H593" s="47">
        <v>6.45</v>
      </c>
      <c r="I593" s="47">
        <v>6.2</v>
      </c>
      <c r="J593" s="47">
        <v>5.92</v>
      </c>
      <c r="K593" s="47">
        <v>6.85</v>
      </c>
      <c r="L593" s="47">
        <v>6.7</v>
      </c>
      <c r="M593" s="47">
        <v>6.05</v>
      </c>
      <c r="N593" s="47">
        <v>7.09</v>
      </c>
      <c r="O593" s="47">
        <v>6.94</v>
      </c>
      <c r="P593" s="47">
        <v>7.09</v>
      </c>
      <c r="Q593" s="47">
        <v>5</v>
      </c>
      <c r="R593" s="47">
        <v>7.72</v>
      </c>
      <c r="S593" s="47">
        <v>6.28</v>
      </c>
      <c r="T593" s="47">
        <v>5.79</v>
      </c>
      <c r="U593" s="47">
        <v>7.06</v>
      </c>
      <c r="V593" s="13">
        <f t="shared" si="36"/>
        <v>6.2920000000000007</v>
      </c>
      <c r="W593">
        <f t="shared" si="37"/>
        <v>6.5720000000000001</v>
      </c>
      <c r="X593">
        <f t="shared" si="38"/>
        <v>0.195816240388789</v>
      </c>
      <c r="Y593">
        <f t="shared" si="39"/>
        <v>0.25132891242796057</v>
      </c>
    </row>
    <row r="594" spans="1:25">
      <c r="A594" s="47">
        <v>49.17</v>
      </c>
      <c r="B594" s="47">
        <v>6.12</v>
      </c>
      <c r="C594" s="47">
        <v>5.67</v>
      </c>
      <c r="D594" s="47">
        <v>6.8</v>
      </c>
      <c r="E594" s="47">
        <v>7.07</v>
      </c>
      <c r="F594" s="47">
        <v>6.76</v>
      </c>
      <c r="G594" s="47">
        <v>5.08</v>
      </c>
      <c r="H594" s="47">
        <v>6.45</v>
      </c>
      <c r="I594" s="47">
        <v>6.2</v>
      </c>
      <c r="J594" s="47">
        <v>5.92</v>
      </c>
      <c r="K594" s="47">
        <v>6.85</v>
      </c>
      <c r="L594" s="47">
        <v>6.7</v>
      </c>
      <c r="M594" s="47">
        <v>6.05</v>
      </c>
      <c r="N594" s="47">
        <v>7.09</v>
      </c>
      <c r="O594" s="47">
        <v>6.94</v>
      </c>
      <c r="P594" s="47">
        <v>7.09</v>
      </c>
      <c r="Q594" s="47">
        <v>5</v>
      </c>
      <c r="R594" s="47">
        <v>7.72</v>
      </c>
      <c r="S594" s="47">
        <v>6.28</v>
      </c>
      <c r="T594" s="47">
        <v>5.79</v>
      </c>
      <c r="U594" s="47">
        <v>7.06</v>
      </c>
      <c r="V594" s="13">
        <f t="shared" si="36"/>
        <v>6.2920000000000007</v>
      </c>
      <c r="W594">
        <f t="shared" si="37"/>
        <v>6.5720000000000001</v>
      </c>
      <c r="X594">
        <f t="shared" si="38"/>
        <v>0.195816240388789</v>
      </c>
      <c r="Y594">
        <f t="shared" si="39"/>
        <v>0.25132891242796057</v>
      </c>
    </row>
    <row r="595" spans="1:25">
      <c r="A595" s="47">
        <v>49.25</v>
      </c>
      <c r="B595" s="47">
        <v>6.12</v>
      </c>
      <c r="C595" s="47">
        <v>5.67</v>
      </c>
      <c r="D595" s="47">
        <v>6.8</v>
      </c>
      <c r="E595" s="47">
        <v>7.07</v>
      </c>
      <c r="F595" s="47">
        <v>6.76</v>
      </c>
      <c r="G595" s="47">
        <v>5.08</v>
      </c>
      <c r="H595" s="47">
        <v>6.45</v>
      </c>
      <c r="I595" s="47">
        <v>6.2</v>
      </c>
      <c r="J595" s="47">
        <v>5.92</v>
      </c>
      <c r="K595" s="47">
        <v>6.85</v>
      </c>
      <c r="L595" s="47">
        <v>6.7</v>
      </c>
      <c r="M595" s="47">
        <v>6.05</v>
      </c>
      <c r="N595" s="47">
        <v>7.09</v>
      </c>
      <c r="O595" s="47">
        <v>6.94</v>
      </c>
      <c r="P595" s="47">
        <v>7.09</v>
      </c>
      <c r="Q595" s="47">
        <v>5</v>
      </c>
      <c r="R595" s="47">
        <v>7.72</v>
      </c>
      <c r="S595" s="47">
        <v>6.28</v>
      </c>
      <c r="T595" s="47">
        <v>5.79</v>
      </c>
      <c r="U595" s="47">
        <v>7.06</v>
      </c>
      <c r="V595" s="13">
        <f t="shared" si="36"/>
        <v>6.2920000000000007</v>
      </c>
      <c r="W595">
        <f t="shared" si="37"/>
        <v>6.5720000000000001</v>
      </c>
      <c r="X595">
        <f t="shared" si="38"/>
        <v>0.195816240388789</v>
      </c>
      <c r="Y595">
        <f t="shared" si="39"/>
        <v>0.25132891242796057</v>
      </c>
    </row>
    <row r="596" spans="1:25">
      <c r="A596" s="47">
        <v>49.33</v>
      </c>
      <c r="B596" s="47">
        <v>6.12</v>
      </c>
      <c r="C596" s="47">
        <v>5.67</v>
      </c>
      <c r="D596" s="47">
        <v>6.8</v>
      </c>
      <c r="E596" s="47">
        <v>7.07</v>
      </c>
      <c r="F596" s="47">
        <v>6.76</v>
      </c>
      <c r="G596" s="47">
        <v>5.12</v>
      </c>
      <c r="H596" s="47">
        <v>6.49</v>
      </c>
      <c r="I596" s="47">
        <v>6.2</v>
      </c>
      <c r="J596" s="47">
        <v>5.92</v>
      </c>
      <c r="K596" s="47">
        <v>6.85</v>
      </c>
      <c r="L596" s="47">
        <v>6.7</v>
      </c>
      <c r="M596" s="47">
        <v>6.05</v>
      </c>
      <c r="N596" s="47">
        <v>7.09</v>
      </c>
      <c r="O596" s="47">
        <v>6.94</v>
      </c>
      <c r="P596" s="47">
        <v>7.09</v>
      </c>
      <c r="Q596" s="47">
        <v>5</v>
      </c>
      <c r="R596" s="47">
        <v>7.72</v>
      </c>
      <c r="S596" s="47">
        <v>6.28</v>
      </c>
      <c r="T596" s="47">
        <v>5.79</v>
      </c>
      <c r="U596" s="47">
        <v>7.06</v>
      </c>
      <c r="V596" s="13">
        <f t="shared" si="36"/>
        <v>6.3000000000000007</v>
      </c>
      <c r="W596">
        <f t="shared" si="37"/>
        <v>6.5720000000000001</v>
      </c>
      <c r="X596">
        <f t="shared" si="38"/>
        <v>0.19348270092066513</v>
      </c>
      <c r="Y596">
        <f t="shared" si="39"/>
        <v>0.25132891242796057</v>
      </c>
    </row>
    <row r="597" spans="1:25">
      <c r="A597" s="47">
        <v>49.42</v>
      </c>
      <c r="B597" s="47">
        <v>6.12</v>
      </c>
      <c r="C597" s="47">
        <v>5.67</v>
      </c>
      <c r="D597" s="47">
        <v>6.8</v>
      </c>
      <c r="E597" s="47">
        <v>7.07</v>
      </c>
      <c r="F597" s="47">
        <v>6.76</v>
      </c>
      <c r="G597" s="47">
        <v>5.12</v>
      </c>
      <c r="H597" s="47">
        <v>6.62</v>
      </c>
      <c r="I597" s="47">
        <v>6.2</v>
      </c>
      <c r="J597" s="47">
        <v>5.92</v>
      </c>
      <c r="K597" s="47">
        <v>6.85</v>
      </c>
      <c r="L597" s="47">
        <v>6.71</v>
      </c>
      <c r="M597" s="47">
        <v>6.05</v>
      </c>
      <c r="N597" s="47">
        <v>7.09</v>
      </c>
      <c r="O597" s="47">
        <v>6.94</v>
      </c>
      <c r="P597" s="47">
        <v>7.09</v>
      </c>
      <c r="Q597" s="47">
        <v>5</v>
      </c>
      <c r="R597" s="47">
        <v>7.72</v>
      </c>
      <c r="S597" s="47">
        <v>6.28</v>
      </c>
      <c r="T597" s="47">
        <v>5.79</v>
      </c>
      <c r="U597" s="47">
        <v>7.06</v>
      </c>
      <c r="V597" s="13">
        <f t="shared" si="36"/>
        <v>6.3130000000000006</v>
      </c>
      <c r="W597">
        <f t="shared" si="37"/>
        <v>6.5730000000000004</v>
      </c>
      <c r="X597">
        <f t="shared" si="38"/>
        <v>0.19532906707513972</v>
      </c>
      <c r="Y597">
        <f t="shared" si="39"/>
        <v>0.25138748311454462</v>
      </c>
    </row>
    <row r="598" spans="1:25">
      <c r="A598" s="47">
        <v>49.5</v>
      </c>
      <c r="B598" s="47">
        <v>6.12</v>
      </c>
      <c r="C598" s="47">
        <v>5.67</v>
      </c>
      <c r="D598" s="47">
        <v>6.81</v>
      </c>
      <c r="E598" s="47">
        <v>7.07</v>
      </c>
      <c r="F598" s="47">
        <v>6.76</v>
      </c>
      <c r="G598" s="47">
        <v>5.12</v>
      </c>
      <c r="H598" s="47">
        <v>6.62</v>
      </c>
      <c r="I598" s="47">
        <v>6.2</v>
      </c>
      <c r="J598" s="47">
        <v>5.92</v>
      </c>
      <c r="K598" s="47">
        <v>6.85</v>
      </c>
      <c r="L598" s="47">
        <v>6.71</v>
      </c>
      <c r="M598" s="47">
        <v>6.05</v>
      </c>
      <c r="N598" s="47">
        <v>7.09</v>
      </c>
      <c r="O598" s="47">
        <v>6.94</v>
      </c>
      <c r="P598" s="47">
        <v>7.09</v>
      </c>
      <c r="Q598" s="47">
        <v>5</v>
      </c>
      <c r="R598" s="47">
        <v>7.73</v>
      </c>
      <c r="S598" s="47">
        <v>6.28</v>
      </c>
      <c r="T598" s="47">
        <v>5.8</v>
      </c>
      <c r="U598" s="47">
        <v>7.06</v>
      </c>
      <c r="V598" s="13">
        <f t="shared" si="36"/>
        <v>6.3140000000000001</v>
      </c>
      <c r="W598">
        <f t="shared" si="37"/>
        <v>6.5750000000000002</v>
      </c>
      <c r="X598">
        <f t="shared" si="38"/>
        <v>0.19560845244177627</v>
      </c>
      <c r="Y598">
        <f t="shared" si="39"/>
        <v>0.25155185018865017</v>
      </c>
    </row>
    <row r="599" spans="1:25">
      <c r="A599" s="47">
        <v>49.58</v>
      </c>
      <c r="B599" s="47">
        <v>6.12</v>
      </c>
      <c r="C599" s="47">
        <v>5.67</v>
      </c>
      <c r="D599" s="47">
        <v>6.81</v>
      </c>
      <c r="E599" s="47">
        <v>7.07</v>
      </c>
      <c r="F599" s="47">
        <v>6.76</v>
      </c>
      <c r="G599" s="47">
        <v>5.12</v>
      </c>
      <c r="H599" s="47">
        <v>6.62</v>
      </c>
      <c r="I599" s="47">
        <v>6.2</v>
      </c>
      <c r="J599" s="47">
        <v>5.92</v>
      </c>
      <c r="K599" s="47">
        <v>6.85</v>
      </c>
      <c r="L599" s="47">
        <v>6.71</v>
      </c>
      <c r="M599" s="47">
        <v>6.05</v>
      </c>
      <c r="N599" s="47">
        <v>7.09</v>
      </c>
      <c r="O599" s="47">
        <v>6.94</v>
      </c>
      <c r="P599" s="47">
        <v>7.09</v>
      </c>
      <c r="Q599" s="47">
        <v>5</v>
      </c>
      <c r="R599" s="47">
        <v>7.73</v>
      </c>
      <c r="S599" s="47">
        <v>6.28</v>
      </c>
      <c r="T599" s="47">
        <v>5.8</v>
      </c>
      <c r="U599" s="47">
        <v>7.06</v>
      </c>
      <c r="V599" s="13">
        <f t="shared" si="36"/>
        <v>6.3140000000000001</v>
      </c>
      <c r="W599">
        <f t="shared" si="37"/>
        <v>6.5750000000000002</v>
      </c>
      <c r="X599">
        <f t="shared" si="38"/>
        <v>0.19560845244177627</v>
      </c>
      <c r="Y599">
        <f t="shared" si="39"/>
        <v>0.25155185018865017</v>
      </c>
    </row>
    <row r="600" spans="1:25">
      <c r="A600" s="47">
        <v>49.67</v>
      </c>
      <c r="B600" s="47">
        <v>6.12</v>
      </c>
      <c r="C600" s="47">
        <v>5.67</v>
      </c>
      <c r="D600" s="47">
        <v>6.81</v>
      </c>
      <c r="E600" s="47">
        <v>7.07</v>
      </c>
      <c r="F600" s="47">
        <v>6.76</v>
      </c>
      <c r="G600" s="47">
        <v>5.12</v>
      </c>
      <c r="H600" s="47">
        <v>6.62</v>
      </c>
      <c r="I600" s="47">
        <v>6.2</v>
      </c>
      <c r="J600" s="47">
        <v>5.92</v>
      </c>
      <c r="K600" s="47">
        <v>6.85</v>
      </c>
      <c r="L600" s="47">
        <v>6.71</v>
      </c>
      <c r="M600" s="47">
        <v>6.05</v>
      </c>
      <c r="N600" s="47">
        <v>7.09</v>
      </c>
      <c r="O600" s="47">
        <v>6.94</v>
      </c>
      <c r="P600" s="47">
        <v>7.09</v>
      </c>
      <c r="Q600" s="47">
        <v>5</v>
      </c>
      <c r="R600" s="47">
        <v>7.73</v>
      </c>
      <c r="S600" s="47">
        <v>6.28</v>
      </c>
      <c r="T600" s="47">
        <v>5.8</v>
      </c>
      <c r="U600" s="47">
        <v>7.06</v>
      </c>
      <c r="V600" s="13">
        <f t="shared" si="36"/>
        <v>6.3140000000000001</v>
      </c>
      <c r="W600">
        <f t="shared" si="37"/>
        <v>6.5750000000000002</v>
      </c>
      <c r="X600">
        <f t="shared" si="38"/>
        <v>0.19560845244177627</v>
      </c>
      <c r="Y600">
        <f t="shared" si="39"/>
        <v>0.25155185018865017</v>
      </c>
    </row>
    <row r="601" spans="1:25">
      <c r="A601" s="47">
        <v>49.75</v>
      </c>
      <c r="B601" s="47">
        <v>6.12</v>
      </c>
      <c r="C601" s="47">
        <v>5.67</v>
      </c>
      <c r="D601" s="47">
        <v>6.81</v>
      </c>
      <c r="E601" s="47">
        <v>7.07</v>
      </c>
      <c r="F601" s="47">
        <v>6.76</v>
      </c>
      <c r="G601" s="47">
        <v>5.12</v>
      </c>
      <c r="H601" s="47">
        <v>6.62</v>
      </c>
      <c r="I601" s="47">
        <v>6.2</v>
      </c>
      <c r="J601" s="47">
        <v>5.92</v>
      </c>
      <c r="K601" s="47">
        <v>6.85</v>
      </c>
      <c r="L601" s="47">
        <v>6.71</v>
      </c>
      <c r="M601" s="47">
        <v>6.05</v>
      </c>
      <c r="N601" s="47">
        <v>7.09</v>
      </c>
      <c r="O601" s="47">
        <v>6.94</v>
      </c>
      <c r="P601" s="47">
        <v>7.09</v>
      </c>
      <c r="Q601" s="47">
        <v>5</v>
      </c>
      <c r="R601" s="47">
        <v>7.73</v>
      </c>
      <c r="S601" s="47">
        <v>6.28</v>
      </c>
      <c r="T601" s="47">
        <v>5.8</v>
      </c>
      <c r="U601" s="47">
        <v>7.06</v>
      </c>
      <c r="V601" s="13">
        <f t="shared" si="36"/>
        <v>6.3140000000000001</v>
      </c>
      <c r="W601">
        <f t="shared" si="37"/>
        <v>6.5750000000000002</v>
      </c>
      <c r="X601">
        <f t="shared" si="38"/>
        <v>0.19560845244177627</v>
      </c>
      <c r="Y601">
        <f t="shared" si="39"/>
        <v>0.25155185018865017</v>
      </c>
    </row>
    <row r="602" spans="1:25">
      <c r="A602" s="47">
        <v>49.83</v>
      </c>
      <c r="B602" s="47">
        <v>6.12</v>
      </c>
      <c r="C602" s="47">
        <v>5.67</v>
      </c>
      <c r="D602" s="47">
        <v>6.81</v>
      </c>
      <c r="E602" s="47">
        <v>7.07</v>
      </c>
      <c r="F602" s="47">
        <v>6.76</v>
      </c>
      <c r="G602" s="47">
        <v>5.12</v>
      </c>
      <c r="H602" s="47">
        <v>6.62</v>
      </c>
      <c r="I602" s="47">
        <v>6.2</v>
      </c>
      <c r="J602" s="47">
        <v>5.92</v>
      </c>
      <c r="K602" s="47">
        <v>6.85</v>
      </c>
      <c r="L602" s="47">
        <v>6.71</v>
      </c>
      <c r="M602" s="47">
        <v>6.05</v>
      </c>
      <c r="N602" s="47">
        <v>7.09</v>
      </c>
      <c r="O602" s="47">
        <v>6.94</v>
      </c>
      <c r="P602" s="47">
        <v>7.09</v>
      </c>
      <c r="Q602" s="47">
        <v>5</v>
      </c>
      <c r="R602" s="47">
        <v>7.73</v>
      </c>
      <c r="S602" s="47">
        <v>6.28</v>
      </c>
      <c r="T602" s="47">
        <v>5.8</v>
      </c>
      <c r="U602" s="47">
        <v>7.06</v>
      </c>
      <c r="V602" s="13">
        <f t="shared" si="36"/>
        <v>6.3140000000000001</v>
      </c>
      <c r="W602">
        <f t="shared" si="37"/>
        <v>6.5750000000000002</v>
      </c>
      <c r="X602">
        <f t="shared" si="38"/>
        <v>0.19560845244177627</v>
      </c>
      <c r="Y602">
        <f t="shared" si="39"/>
        <v>0.25155185018865017</v>
      </c>
    </row>
    <row r="603" spans="1:25">
      <c r="A603" s="47">
        <v>49.92</v>
      </c>
      <c r="B603" s="47">
        <v>6.26</v>
      </c>
      <c r="C603" s="47">
        <v>5.67</v>
      </c>
      <c r="D603" s="47">
        <v>6.81</v>
      </c>
      <c r="E603" s="47">
        <v>7.07</v>
      </c>
      <c r="F603" s="47">
        <v>6.76</v>
      </c>
      <c r="G603" s="47">
        <v>5.12</v>
      </c>
      <c r="H603" s="47">
        <v>6.62</v>
      </c>
      <c r="I603" s="47">
        <v>6.2</v>
      </c>
      <c r="J603" s="47">
        <v>5.92</v>
      </c>
      <c r="K603" s="47">
        <v>6.85</v>
      </c>
      <c r="L603" s="47">
        <v>6.75</v>
      </c>
      <c r="M603" s="47">
        <v>6.05</v>
      </c>
      <c r="N603" s="47">
        <v>7.09</v>
      </c>
      <c r="O603" s="47">
        <v>6.94</v>
      </c>
      <c r="P603" s="47">
        <v>7.09</v>
      </c>
      <c r="Q603" s="47">
        <v>5</v>
      </c>
      <c r="R603" s="47">
        <v>7.73</v>
      </c>
      <c r="S603" s="47">
        <v>6.29</v>
      </c>
      <c r="T603" s="47">
        <v>5.8</v>
      </c>
      <c r="U603" s="47">
        <v>7.06</v>
      </c>
      <c r="V603" s="13">
        <f t="shared" si="36"/>
        <v>6.3280000000000003</v>
      </c>
      <c r="W603">
        <f t="shared" si="37"/>
        <v>6.58</v>
      </c>
      <c r="X603">
        <f t="shared" si="38"/>
        <v>0.19456389981471664</v>
      </c>
      <c r="Y603">
        <f t="shared" si="39"/>
        <v>0.25169205169986847</v>
      </c>
    </row>
    <row r="604" spans="1:25">
      <c r="A604" s="47">
        <v>50</v>
      </c>
      <c r="B604" s="47">
        <v>6.26</v>
      </c>
      <c r="C604" s="47">
        <v>5.67</v>
      </c>
      <c r="D604" s="47">
        <v>6.81</v>
      </c>
      <c r="E604" s="47">
        <v>7.07</v>
      </c>
      <c r="F604" s="47">
        <v>6.76</v>
      </c>
      <c r="G604" s="47">
        <v>5.12</v>
      </c>
      <c r="H604" s="47">
        <v>6.62</v>
      </c>
      <c r="I604" s="47">
        <v>6.2</v>
      </c>
      <c r="J604" s="47">
        <v>5.92</v>
      </c>
      <c r="K604" s="47">
        <v>6.85</v>
      </c>
      <c r="L604" s="47">
        <v>6.76</v>
      </c>
      <c r="M604" s="47">
        <v>6.05</v>
      </c>
      <c r="N604" s="47">
        <v>7.09</v>
      </c>
      <c r="O604" s="47">
        <v>6.94</v>
      </c>
      <c r="P604" s="47">
        <v>7.19</v>
      </c>
      <c r="Q604" s="47">
        <v>5</v>
      </c>
      <c r="R604" s="47">
        <v>7.73</v>
      </c>
      <c r="S604" s="47">
        <v>6.29</v>
      </c>
      <c r="T604" s="47">
        <v>5.8</v>
      </c>
      <c r="U604" s="47">
        <v>7.06</v>
      </c>
      <c r="V604" s="13">
        <f t="shared" si="36"/>
        <v>6.3280000000000003</v>
      </c>
      <c r="W604">
        <f t="shared" si="37"/>
        <v>6.5909999999999993</v>
      </c>
      <c r="X604">
        <f t="shared" si="38"/>
        <v>0.19456389981471664</v>
      </c>
      <c r="Y604">
        <f t="shared" si="39"/>
        <v>0.2542022379480125</v>
      </c>
    </row>
    <row r="605" spans="1:25">
      <c r="A605" s="47">
        <v>50.08</v>
      </c>
      <c r="B605" s="47">
        <v>6.26</v>
      </c>
      <c r="C605" s="47">
        <v>5.67</v>
      </c>
      <c r="D605" s="47">
        <v>6.81</v>
      </c>
      <c r="E605" s="47">
        <v>7.07</v>
      </c>
      <c r="F605" s="47">
        <v>6.76</v>
      </c>
      <c r="G605" s="47">
        <v>5.12</v>
      </c>
      <c r="H605" s="47">
        <v>6.62</v>
      </c>
      <c r="I605" s="47">
        <v>6.2</v>
      </c>
      <c r="J605" s="47">
        <v>5.92</v>
      </c>
      <c r="K605" s="47">
        <v>6.85</v>
      </c>
      <c r="L605" s="47">
        <v>6.76</v>
      </c>
      <c r="M605" s="47">
        <v>6.05</v>
      </c>
      <c r="N605" s="47">
        <v>7.09</v>
      </c>
      <c r="O605" s="47">
        <v>6.94</v>
      </c>
      <c r="P605" s="47">
        <v>7.19</v>
      </c>
      <c r="Q605" s="47">
        <v>5</v>
      </c>
      <c r="R605" s="47">
        <v>7.73</v>
      </c>
      <c r="S605" s="47">
        <v>6.29</v>
      </c>
      <c r="T605" s="47">
        <v>5.8</v>
      </c>
      <c r="U605" s="47">
        <v>7.06</v>
      </c>
      <c r="V605" s="13">
        <f t="shared" si="36"/>
        <v>6.3280000000000003</v>
      </c>
      <c r="W605">
        <f t="shared" si="37"/>
        <v>6.5909999999999993</v>
      </c>
      <c r="X605">
        <f t="shared" si="38"/>
        <v>0.19456389981471664</v>
      </c>
      <c r="Y605">
        <f t="shared" si="39"/>
        <v>0.2542022379480125</v>
      </c>
    </row>
    <row r="606" spans="1:25">
      <c r="A606" s="47">
        <v>50.17</v>
      </c>
      <c r="B606" s="47">
        <v>6.26</v>
      </c>
      <c r="C606" s="47">
        <v>5.67</v>
      </c>
      <c r="D606" s="47">
        <v>6.81</v>
      </c>
      <c r="E606" s="47">
        <v>7.07</v>
      </c>
      <c r="F606" s="47">
        <v>6.76</v>
      </c>
      <c r="G606" s="47">
        <v>5.12</v>
      </c>
      <c r="H606" s="47">
        <v>6.62</v>
      </c>
      <c r="I606" s="47">
        <v>6.2</v>
      </c>
      <c r="J606" s="47">
        <v>5.92</v>
      </c>
      <c r="K606" s="47">
        <v>6.85</v>
      </c>
      <c r="L606" s="47">
        <v>6.76</v>
      </c>
      <c r="M606" s="47">
        <v>6.05</v>
      </c>
      <c r="N606" s="47">
        <v>7.09</v>
      </c>
      <c r="O606" s="47">
        <v>6.94</v>
      </c>
      <c r="P606" s="47">
        <v>7.19</v>
      </c>
      <c r="Q606" s="47">
        <v>5</v>
      </c>
      <c r="R606" s="47">
        <v>7.73</v>
      </c>
      <c r="S606" s="47">
        <v>6.29</v>
      </c>
      <c r="T606" s="47">
        <v>5.8</v>
      </c>
      <c r="U606" s="47">
        <v>7.08</v>
      </c>
      <c r="V606" s="13">
        <f t="shared" si="36"/>
        <v>6.3280000000000003</v>
      </c>
      <c r="W606">
        <f t="shared" si="37"/>
        <v>6.5930000000000009</v>
      </c>
      <c r="X606">
        <f t="shared" si="38"/>
        <v>0.19456389981471664</v>
      </c>
      <c r="Y606">
        <f t="shared" si="39"/>
        <v>0.25461976007808385</v>
      </c>
    </row>
    <row r="607" spans="1:25">
      <c r="A607" s="47">
        <v>50.25</v>
      </c>
      <c r="B607" s="47">
        <v>6.26</v>
      </c>
      <c r="C607" s="47">
        <v>5.67</v>
      </c>
      <c r="D607" s="47">
        <v>6.81</v>
      </c>
      <c r="E607" s="47">
        <v>7.07</v>
      </c>
      <c r="F607" s="47">
        <v>6.76</v>
      </c>
      <c r="G607" s="47">
        <v>5.12</v>
      </c>
      <c r="H607" s="47">
        <v>6.62</v>
      </c>
      <c r="I607" s="47">
        <v>6.21</v>
      </c>
      <c r="J607" s="47">
        <v>5.92</v>
      </c>
      <c r="K607" s="47">
        <v>6.85</v>
      </c>
      <c r="L607" s="47">
        <v>6.76</v>
      </c>
      <c r="M607" s="47">
        <v>6.05</v>
      </c>
      <c r="N607" s="47">
        <v>7.09</v>
      </c>
      <c r="O607" s="47">
        <v>6.94</v>
      </c>
      <c r="P607" s="47">
        <v>7.19</v>
      </c>
      <c r="Q607" s="47">
        <v>5</v>
      </c>
      <c r="R607" s="47">
        <v>7.73</v>
      </c>
      <c r="S607" s="47">
        <v>6.29</v>
      </c>
      <c r="T607" s="47">
        <v>5.8</v>
      </c>
      <c r="U607" s="47">
        <v>7.08</v>
      </c>
      <c r="V607" s="13">
        <f t="shared" si="36"/>
        <v>6.3289999999999997</v>
      </c>
      <c r="W607">
        <f t="shared" si="37"/>
        <v>6.5930000000000009</v>
      </c>
      <c r="X607">
        <f t="shared" si="38"/>
        <v>0.19449335892689665</v>
      </c>
      <c r="Y607">
        <f t="shared" si="39"/>
        <v>0.25461976007808385</v>
      </c>
    </row>
    <row r="608" spans="1:25">
      <c r="A608" s="47">
        <v>50.33</v>
      </c>
      <c r="B608" s="47">
        <v>6.26</v>
      </c>
      <c r="C608" s="47">
        <v>5.67</v>
      </c>
      <c r="D608" s="47">
        <v>6.81</v>
      </c>
      <c r="E608" s="47">
        <v>7.07</v>
      </c>
      <c r="F608" s="47">
        <v>6.76</v>
      </c>
      <c r="G608" s="47">
        <v>5.12</v>
      </c>
      <c r="H608" s="47">
        <v>6.62</v>
      </c>
      <c r="I608" s="47">
        <v>6.21</v>
      </c>
      <c r="J608" s="47">
        <v>5.92</v>
      </c>
      <c r="K608" s="47">
        <v>6.85</v>
      </c>
      <c r="L608" s="47">
        <v>6.76</v>
      </c>
      <c r="M608" s="47">
        <v>6.05</v>
      </c>
      <c r="N608" s="47">
        <v>7.09</v>
      </c>
      <c r="O608" s="47">
        <v>6.94</v>
      </c>
      <c r="P608" s="47">
        <v>7.19</v>
      </c>
      <c r="Q608" s="47">
        <v>5</v>
      </c>
      <c r="R608" s="47">
        <v>7.73</v>
      </c>
      <c r="S608" s="47">
        <v>6.29</v>
      </c>
      <c r="T608" s="47">
        <v>5.8</v>
      </c>
      <c r="U608" s="47">
        <v>7.08</v>
      </c>
      <c r="V608" s="13">
        <f t="shared" si="36"/>
        <v>6.3289999999999997</v>
      </c>
      <c r="W608">
        <f t="shared" si="37"/>
        <v>6.5930000000000009</v>
      </c>
      <c r="X608">
        <f t="shared" si="38"/>
        <v>0.19449335892689665</v>
      </c>
      <c r="Y608">
        <f t="shared" si="39"/>
        <v>0.25461976007808385</v>
      </c>
    </row>
    <row r="609" spans="1:25">
      <c r="A609" s="47">
        <v>50.42</v>
      </c>
      <c r="B609" s="47">
        <v>6.26</v>
      </c>
      <c r="C609" s="47">
        <v>5.67</v>
      </c>
      <c r="D609" s="47">
        <v>6.81</v>
      </c>
      <c r="E609" s="47">
        <v>7.07</v>
      </c>
      <c r="F609" s="47">
        <v>6.76</v>
      </c>
      <c r="G609" s="47">
        <v>5.12</v>
      </c>
      <c r="H609" s="47">
        <v>6.62</v>
      </c>
      <c r="I609" s="47">
        <v>6.21</v>
      </c>
      <c r="J609" s="47">
        <v>5.92</v>
      </c>
      <c r="K609" s="47">
        <v>6.85</v>
      </c>
      <c r="L609" s="47">
        <v>6.76</v>
      </c>
      <c r="M609" s="47">
        <v>6.05</v>
      </c>
      <c r="N609" s="47">
        <v>7.09</v>
      </c>
      <c r="O609" s="47">
        <v>6.94</v>
      </c>
      <c r="P609" s="47">
        <v>7.19</v>
      </c>
      <c r="Q609" s="47">
        <v>5</v>
      </c>
      <c r="R609" s="47">
        <v>7.73</v>
      </c>
      <c r="S609" s="47">
        <v>6.3</v>
      </c>
      <c r="T609" s="47">
        <v>5.8</v>
      </c>
      <c r="U609" s="47">
        <v>7.08</v>
      </c>
      <c r="V609" s="13">
        <f t="shared" si="36"/>
        <v>6.3289999999999997</v>
      </c>
      <c r="W609">
        <f t="shared" si="37"/>
        <v>6.5939999999999994</v>
      </c>
      <c r="X609">
        <f t="shared" si="38"/>
        <v>0.19449335892689665</v>
      </c>
      <c r="Y609">
        <f t="shared" si="39"/>
        <v>0.25448946714724568</v>
      </c>
    </row>
    <row r="610" spans="1:25">
      <c r="A610" s="47">
        <v>50.5</v>
      </c>
      <c r="B610" s="47">
        <v>6.27</v>
      </c>
      <c r="C610" s="47">
        <v>5.67</v>
      </c>
      <c r="D610" s="47">
        <v>6.81</v>
      </c>
      <c r="E610" s="47">
        <v>7.07</v>
      </c>
      <c r="F610" s="47">
        <v>6.78</v>
      </c>
      <c r="G610" s="47">
        <v>5.12</v>
      </c>
      <c r="H610" s="47">
        <v>6.62</v>
      </c>
      <c r="I610" s="47">
        <v>6.21</v>
      </c>
      <c r="J610" s="47">
        <v>5.92</v>
      </c>
      <c r="K610" s="47">
        <v>6.85</v>
      </c>
      <c r="L610" s="47">
        <v>6.76</v>
      </c>
      <c r="M610" s="47">
        <v>6.05</v>
      </c>
      <c r="N610" s="47">
        <v>7.09</v>
      </c>
      <c r="O610" s="47">
        <v>6.95</v>
      </c>
      <c r="P610" s="47">
        <v>7.19</v>
      </c>
      <c r="Q610" s="47">
        <v>5</v>
      </c>
      <c r="R610" s="47">
        <v>7.73</v>
      </c>
      <c r="S610" s="47">
        <v>6.3</v>
      </c>
      <c r="T610" s="47">
        <v>5.8</v>
      </c>
      <c r="U610" s="47">
        <v>7.08</v>
      </c>
      <c r="V610" s="13">
        <f t="shared" si="36"/>
        <v>6.3319999999999999</v>
      </c>
      <c r="W610">
        <f t="shared" si="37"/>
        <v>6.5949999999999989</v>
      </c>
      <c r="X610">
        <f t="shared" si="38"/>
        <v>0.19495754523599348</v>
      </c>
      <c r="Y610">
        <f t="shared" si="39"/>
        <v>0.25464245085566467</v>
      </c>
    </row>
    <row r="611" spans="1:25">
      <c r="A611" s="47">
        <v>50.58</v>
      </c>
      <c r="B611" s="47">
        <v>6.27</v>
      </c>
      <c r="C611" s="47">
        <v>5.67</v>
      </c>
      <c r="D611" s="47">
        <v>6.81</v>
      </c>
      <c r="E611" s="47">
        <v>7.07</v>
      </c>
      <c r="F611" s="47">
        <v>6.78</v>
      </c>
      <c r="G611" s="47">
        <v>5.12</v>
      </c>
      <c r="H611" s="47">
        <v>6.62</v>
      </c>
      <c r="I611" s="47">
        <v>6.21</v>
      </c>
      <c r="J611" s="47">
        <v>5.92</v>
      </c>
      <c r="K611" s="47">
        <v>6.85</v>
      </c>
      <c r="L611" s="47">
        <v>6.76</v>
      </c>
      <c r="M611" s="47">
        <v>6.05</v>
      </c>
      <c r="N611" s="47">
        <v>7.09</v>
      </c>
      <c r="O611" s="47">
        <v>6.95</v>
      </c>
      <c r="P611" s="47">
        <v>7.19</v>
      </c>
      <c r="Q611" s="47">
        <v>5</v>
      </c>
      <c r="R611" s="47">
        <v>7.73</v>
      </c>
      <c r="S611" s="47">
        <v>6.3</v>
      </c>
      <c r="T611" s="47">
        <v>5.8</v>
      </c>
      <c r="U611" s="47">
        <v>7.08</v>
      </c>
      <c r="V611" s="13">
        <f t="shared" si="36"/>
        <v>6.3319999999999999</v>
      </c>
      <c r="W611">
        <f t="shared" si="37"/>
        <v>6.5949999999999989</v>
      </c>
      <c r="X611">
        <f t="shared" si="38"/>
        <v>0.19495754523599348</v>
      </c>
      <c r="Y611">
        <f t="shared" si="39"/>
        <v>0.25464245085566467</v>
      </c>
    </row>
    <row r="612" spans="1:25">
      <c r="A612" s="47">
        <v>50.67</v>
      </c>
      <c r="B612" s="47">
        <v>6.27</v>
      </c>
      <c r="C612" s="47">
        <v>5.67</v>
      </c>
      <c r="D612" s="47">
        <v>6.81</v>
      </c>
      <c r="E612" s="47">
        <v>7.07</v>
      </c>
      <c r="F612" s="47">
        <v>6.78</v>
      </c>
      <c r="G612" s="47">
        <v>5.12</v>
      </c>
      <c r="H612" s="47">
        <v>6.62</v>
      </c>
      <c r="I612" s="47">
        <v>6.21</v>
      </c>
      <c r="J612" s="47">
        <v>5.93</v>
      </c>
      <c r="K612" s="47">
        <v>6.85</v>
      </c>
      <c r="L612" s="47">
        <v>6.76</v>
      </c>
      <c r="M612" s="47">
        <v>6.05</v>
      </c>
      <c r="N612" s="47">
        <v>7.09</v>
      </c>
      <c r="O612" s="47">
        <v>6.95</v>
      </c>
      <c r="P612" s="47">
        <v>7.19</v>
      </c>
      <c r="Q612" s="47">
        <v>5</v>
      </c>
      <c r="R612" s="47">
        <v>7.73</v>
      </c>
      <c r="S612" s="47">
        <v>6.3</v>
      </c>
      <c r="T612" s="47">
        <v>5.8</v>
      </c>
      <c r="U612" s="47">
        <v>7.08</v>
      </c>
      <c r="V612" s="13">
        <f t="shared" si="36"/>
        <v>6.3330000000000002</v>
      </c>
      <c r="W612">
        <f t="shared" si="37"/>
        <v>6.5949999999999989</v>
      </c>
      <c r="X612">
        <f t="shared" si="38"/>
        <v>0.19472516244411991</v>
      </c>
      <c r="Y612">
        <f t="shared" si="39"/>
        <v>0.25464245085566467</v>
      </c>
    </row>
    <row r="613" spans="1:25">
      <c r="A613" s="47">
        <v>50.75</v>
      </c>
      <c r="B613" s="47">
        <v>6.27</v>
      </c>
      <c r="C613" s="47">
        <v>5.67</v>
      </c>
      <c r="D613" s="47">
        <v>6.81</v>
      </c>
      <c r="E613" s="47">
        <v>7.07</v>
      </c>
      <c r="F613" s="47">
        <v>6.78</v>
      </c>
      <c r="G613" s="47">
        <v>5.12</v>
      </c>
      <c r="H613" s="47">
        <v>6.62</v>
      </c>
      <c r="I613" s="47">
        <v>6.21</v>
      </c>
      <c r="J613" s="47">
        <v>5.93</v>
      </c>
      <c r="K613" s="47">
        <v>6.85</v>
      </c>
      <c r="L613" s="47">
        <v>6.76</v>
      </c>
      <c r="M613" s="47">
        <v>6.05</v>
      </c>
      <c r="N613" s="47">
        <v>7.09</v>
      </c>
      <c r="O613" s="47">
        <v>7.04</v>
      </c>
      <c r="P613" s="47">
        <v>7.19</v>
      </c>
      <c r="Q613" s="47">
        <v>5</v>
      </c>
      <c r="R613" s="47">
        <v>7.73</v>
      </c>
      <c r="S613" s="47">
        <v>6.3</v>
      </c>
      <c r="T613" s="47">
        <v>5.8</v>
      </c>
      <c r="U613" s="47">
        <v>7.08</v>
      </c>
      <c r="V613" s="13">
        <f t="shared" si="36"/>
        <v>6.3330000000000002</v>
      </c>
      <c r="W613">
        <f t="shared" si="37"/>
        <v>6.6039999999999992</v>
      </c>
      <c r="X613">
        <f t="shared" si="38"/>
        <v>0.19472516244411991</v>
      </c>
      <c r="Y613">
        <f t="shared" si="39"/>
        <v>0.25619090104408149</v>
      </c>
    </row>
    <row r="614" spans="1:25">
      <c r="A614" s="47">
        <v>50.83</v>
      </c>
      <c r="B614" s="47">
        <v>6.27</v>
      </c>
      <c r="C614" s="47">
        <v>5.67</v>
      </c>
      <c r="D614" s="47">
        <v>6.81</v>
      </c>
      <c r="E614" s="47">
        <v>7.07</v>
      </c>
      <c r="F614" s="47">
        <v>6.78</v>
      </c>
      <c r="G614" s="47">
        <v>5.12</v>
      </c>
      <c r="H614" s="47">
        <v>6.62</v>
      </c>
      <c r="I614" s="47">
        <v>6.21</v>
      </c>
      <c r="J614" s="47">
        <v>5.93</v>
      </c>
      <c r="K614" s="47">
        <v>6.85</v>
      </c>
      <c r="L614" s="47">
        <v>6.76</v>
      </c>
      <c r="M614" s="47">
        <v>6.05</v>
      </c>
      <c r="N614" s="47">
        <v>7.09</v>
      </c>
      <c r="O614" s="47">
        <v>7.09</v>
      </c>
      <c r="P614" s="47">
        <v>7.19</v>
      </c>
      <c r="Q614" s="47">
        <v>5</v>
      </c>
      <c r="R614" s="47">
        <v>7.73</v>
      </c>
      <c r="S614" s="47">
        <v>6.3</v>
      </c>
      <c r="T614" s="47">
        <v>5.8</v>
      </c>
      <c r="U614" s="47">
        <v>7.08</v>
      </c>
      <c r="V614" s="13">
        <f t="shared" si="36"/>
        <v>6.3330000000000002</v>
      </c>
      <c r="W614">
        <f t="shared" si="37"/>
        <v>6.6089999999999991</v>
      </c>
      <c r="X614">
        <f t="shared" si="38"/>
        <v>0.19472516244411991</v>
      </c>
      <c r="Y614">
        <f t="shared" si="39"/>
        <v>0.25718324638713108</v>
      </c>
    </row>
    <row r="615" spans="1:25">
      <c r="A615" s="47">
        <v>50.92</v>
      </c>
      <c r="B615" s="47">
        <v>6.27</v>
      </c>
      <c r="C615" s="47">
        <v>5.67</v>
      </c>
      <c r="D615" s="47">
        <v>6.81</v>
      </c>
      <c r="E615" s="47">
        <v>7.07</v>
      </c>
      <c r="F615" s="47">
        <v>6.78</v>
      </c>
      <c r="G615" s="47">
        <v>5.12</v>
      </c>
      <c r="H615" s="47">
        <v>6.62</v>
      </c>
      <c r="I615" s="47">
        <v>6.21</v>
      </c>
      <c r="J615" s="47">
        <v>5.93</v>
      </c>
      <c r="K615" s="47">
        <v>6.85</v>
      </c>
      <c r="L615" s="47">
        <v>6.84</v>
      </c>
      <c r="M615" s="47">
        <v>6.05</v>
      </c>
      <c r="N615" s="47">
        <v>7.09</v>
      </c>
      <c r="O615" s="47">
        <v>7.09</v>
      </c>
      <c r="P615" s="47">
        <v>7.19</v>
      </c>
      <c r="Q615" s="47">
        <v>5</v>
      </c>
      <c r="R615" s="47">
        <v>7.73</v>
      </c>
      <c r="S615" s="47">
        <v>6.3</v>
      </c>
      <c r="T615" s="47">
        <v>5.83</v>
      </c>
      <c r="U615" s="47">
        <v>7.08</v>
      </c>
      <c r="V615" s="13">
        <f t="shared" si="36"/>
        <v>6.3330000000000002</v>
      </c>
      <c r="W615">
        <f t="shared" si="37"/>
        <v>6.6199999999999992</v>
      </c>
      <c r="X615">
        <f t="shared" si="38"/>
        <v>0.19472516244411991</v>
      </c>
      <c r="Y615">
        <f t="shared" si="39"/>
        <v>0.25678785017987471</v>
      </c>
    </row>
    <row r="616" spans="1:25">
      <c r="A616" s="47">
        <v>51</v>
      </c>
      <c r="B616" s="47">
        <v>6.27</v>
      </c>
      <c r="C616" s="47">
        <v>5.67</v>
      </c>
      <c r="D616" s="47">
        <v>6.81</v>
      </c>
      <c r="E616" s="47">
        <v>7.07</v>
      </c>
      <c r="F616" s="47">
        <v>6.78</v>
      </c>
      <c r="G616" s="47">
        <v>5.12</v>
      </c>
      <c r="H616" s="47">
        <v>6.62</v>
      </c>
      <c r="I616" s="47">
        <v>6.21</v>
      </c>
      <c r="J616" s="47">
        <v>5.98</v>
      </c>
      <c r="K616" s="47">
        <v>6.85</v>
      </c>
      <c r="L616" s="47">
        <v>6.9</v>
      </c>
      <c r="M616" s="47">
        <v>6.05</v>
      </c>
      <c r="N616" s="47">
        <v>7.09</v>
      </c>
      <c r="O616" s="47">
        <v>7.09</v>
      </c>
      <c r="P616" s="47">
        <v>7.19</v>
      </c>
      <c r="Q616" s="47">
        <v>5</v>
      </c>
      <c r="R616" s="47">
        <v>7.73</v>
      </c>
      <c r="S616" s="47">
        <v>6.3</v>
      </c>
      <c r="T616" s="47">
        <v>5.84</v>
      </c>
      <c r="U616" s="47">
        <v>7.08</v>
      </c>
      <c r="V616" s="13">
        <f t="shared" si="36"/>
        <v>6.3380000000000001</v>
      </c>
      <c r="W616">
        <f t="shared" si="37"/>
        <v>6.6269999999999998</v>
      </c>
      <c r="X616">
        <f t="shared" si="38"/>
        <v>0.19363654384209375</v>
      </c>
      <c r="Y616">
        <f t="shared" si="39"/>
        <v>0.25708645324957269</v>
      </c>
    </row>
    <row r="617" spans="1:25">
      <c r="A617" s="47">
        <v>51.08</v>
      </c>
      <c r="B617" s="47">
        <v>6.27</v>
      </c>
      <c r="C617" s="47">
        <v>5.67</v>
      </c>
      <c r="D617" s="47">
        <v>6.94</v>
      </c>
      <c r="E617" s="47">
        <v>7.07</v>
      </c>
      <c r="F617" s="47">
        <v>6.78</v>
      </c>
      <c r="G617" s="47">
        <v>5.12</v>
      </c>
      <c r="H617" s="47">
        <v>6.62</v>
      </c>
      <c r="I617" s="47">
        <v>6.21</v>
      </c>
      <c r="J617" s="47">
        <v>6.13</v>
      </c>
      <c r="K617" s="47">
        <v>6.85</v>
      </c>
      <c r="L617" s="47">
        <v>6.9</v>
      </c>
      <c r="M617" s="47">
        <v>6.05</v>
      </c>
      <c r="N617" s="47">
        <v>7.09</v>
      </c>
      <c r="O617" s="47">
        <v>7.09</v>
      </c>
      <c r="P617" s="47">
        <v>7.21</v>
      </c>
      <c r="Q617" s="47">
        <v>5</v>
      </c>
      <c r="R617" s="47">
        <v>7.73</v>
      </c>
      <c r="S617" s="47">
        <v>6.3</v>
      </c>
      <c r="T617" s="47">
        <v>5.84</v>
      </c>
      <c r="U617" s="47">
        <v>7.08</v>
      </c>
      <c r="V617" s="13">
        <f t="shared" si="36"/>
        <v>6.3659999999999997</v>
      </c>
      <c r="W617">
        <f t="shared" si="37"/>
        <v>6.6289999999999996</v>
      </c>
      <c r="X617">
        <f t="shared" si="38"/>
        <v>0.19497692171126305</v>
      </c>
      <c r="Y617">
        <f t="shared" si="39"/>
        <v>0.25758040815766137</v>
      </c>
    </row>
    <row r="618" spans="1:25">
      <c r="A618" s="47">
        <v>51.17</v>
      </c>
      <c r="B618" s="47">
        <v>6.27</v>
      </c>
      <c r="C618" s="47">
        <v>5.67</v>
      </c>
      <c r="D618" s="47">
        <v>6.94</v>
      </c>
      <c r="E618" s="47">
        <v>7.07</v>
      </c>
      <c r="F618" s="47">
        <v>6.78</v>
      </c>
      <c r="G618" s="47">
        <v>5.12</v>
      </c>
      <c r="H618" s="47">
        <v>6.62</v>
      </c>
      <c r="I618" s="47">
        <v>6.21</v>
      </c>
      <c r="J618" s="47">
        <v>6.15</v>
      </c>
      <c r="K618" s="47">
        <v>6.85</v>
      </c>
      <c r="L618" s="47">
        <v>6.9</v>
      </c>
      <c r="M618" s="47">
        <v>6.05</v>
      </c>
      <c r="N618" s="47">
        <v>7.09</v>
      </c>
      <c r="O618" s="47">
        <v>7.1</v>
      </c>
      <c r="P618" s="47">
        <v>7.21</v>
      </c>
      <c r="Q618" s="47">
        <v>5</v>
      </c>
      <c r="R618" s="47">
        <v>7.73</v>
      </c>
      <c r="S618" s="47">
        <v>6.3</v>
      </c>
      <c r="T618" s="47">
        <v>5.84</v>
      </c>
      <c r="U618" s="47">
        <v>7.08</v>
      </c>
      <c r="V618" s="13">
        <f t="shared" si="36"/>
        <v>6.3679999999999994</v>
      </c>
      <c r="W618">
        <f t="shared" si="37"/>
        <v>6.63</v>
      </c>
      <c r="X618">
        <f t="shared" si="38"/>
        <v>0.19471802975356728</v>
      </c>
      <c r="Y618">
        <f t="shared" si="39"/>
        <v>0.25778113024640015</v>
      </c>
    </row>
    <row r="619" spans="1:25">
      <c r="A619" s="47">
        <v>51.25</v>
      </c>
      <c r="B619" s="47">
        <v>6.27</v>
      </c>
      <c r="C619" s="47">
        <v>5.67</v>
      </c>
      <c r="D619" s="47">
        <v>6.94</v>
      </c>
      <c r="E619" s="47">
        <v>7.07</v>
      </c>
      <c r="F619" s="47">
        <v>6.78</v>
      </c>
      <c r="G619" s="47">
        <v>5.12</v>
      </c>
      <c r="H619" s="47">
        <v>6.62</v>
      </c>
      <c r="I619" s="47">
        <v>6.21</v>
      </c>
      <c r="J619" s="47">
        <v>6.15</v>
      </c>
      <c r="K619" s="47">
        <v>6.85</v>
      </c>
      <c r="L619" s="47">
        <v>6.9</v>
      </c>
      <c r="M619" s="47">
        <v>6.05</v>
      </c>
      <c r="N619" s="47">
        <v>7.09</v>
      </c>
      <c r="O619" s="47">
        <v>7.1</v>
      </c>
      <c r="P619" s="47">
        <v>7.21</v>
      </c>
      <c r="Q619" s="47">
        <v>5</v>
      </c>
      <c r="R619" s="47">
        <v>7.73</v>
      </c>
      <c r="S619" s="47">
        <v>6.3</v>
      </c>
      <c r="T619" s="47">
        <v>5.84</v>
      </c>
      <c r="U619" s="47">
        <v>7.08</v>
      </c>
      <c r="V619" s="13">
        <f t="shared" si="36"/>
        <v>6.3679999999999994</v>
      </c>
      <c r="W619">
        <f t="shared" si="37"/>
        <v>6.63</v>
      </c>
      <c r="X619">
        <f t="shared" si="38"/>
        <v>0.19471802975356728</v>
      </c>
      <c r="Y619">
        <f t="shared" si="39"/>
        <v>0.25778113024640015</v>
      </c>
    </row>
    <row r="620" spans="1:25">
      <c r="A620" s="47">
        <v>51.33</v>
      </c>
      <c r="B620" s="47">
        <v>6.27</v>
      </c>
      <c r="C620" s="47">
        <v>5.67</v>
      </c>
      <c r="D620" s="47">
        <v>6.94</v>
      </c>
      <c r="E620" s="47">
        <v>7.07</v>
      </c>
      <c r="F620" s="47">
        <v>6.78</v>
      </c>
      <c r="G620" s="47">
        <v>5.12</v>
      </c>
      <c r="H620" s="47">
        <v>6.62</v>
      </c>
      <c r="I620" s="47">
        <v>6.21</v>
      </c>
      <c r="J620" s="47">
        <v>6.15</v>
      </c>
      <c r="K620" s="47">
        <v>6.85</v>
      </c>
      <c r="L620" s="47">
        <v>6.9</v>
      </c>
      <c r="M620" s="47">
        <v>6.05</v>
      </c>
      <c r="N620" s="47">
        <v>7.09</v>
      </c>
      <c r="O620" s="47">
        <v>7.1</v>
      </c>
      <c r="P620" s="47">
        <v>7.21</v>
      </c>
      <c r="Q620" s="47">
        <v>5</v>
      </c>
      <c r="R620" s="47">
        <v>7.73</v>
      </c>
      <c r="S620" s="47">
        <v>6.3</v>
      </c>
      <c r="T620" s="47">
        <v>5.84</v>
      </c>
      <c r="U620" s="47">
        <v>7.08</v>
      </c>
      <c r="V620" s="13">
        <f t="shared" si="36"/>
        <v>6.3679999999999994</v>
      </c>
      <c r="W620">
        <f t="shared" si="37"/>
        <v>6.63</v>
      </c>
      <c r="X620">
        <f t="shared" si="38"/>
        <v>0.19471802975356728</v>
      </c>
      <c r="Y620">
        <f t="shared" si="39"/>
        <v>0.25778113024640015</v>
      </c>
    </row>
    <row r="621" spans="1:25">
      <c r="A621" s="47">
        <v>51.42</v>
      </c>
      <c r="B621" s="47">
        <v>6.27</v>
      </c>
      <c r="C621" s="47">
        <v>5.67</v>
      </c>
      <c r="D621" s="47">
        <v>6.94</v>
      </c>
      <c r="E621" s="47">
        <v>7.07</v>
      </c>
      <c r="F621" s="47">
        <v>6.78</v>
      </c>
      <c r="G621" s="47">
        <v>5.12</v>
      </c>
      <c r="H621" s="47">
        <v>6.62</v>
      </c>
      <c r="I621" s="47">
        <v>6.21</v>
      </c>
      <c r="J621" s="47">
        <v>6.15</v>
      </c>
      <c r="K621" s="47">
        <v>6.93</v>
      </c>
      <c r="L621" s="47">
        <v>6.9</v>
      </c>
      <c r="M621" s="47">
        <v>6.19</v>
      </c>
      <c r="N621" s="47">
        <v>7.09</v>
      </c>
      <c r="O621" s="47">
        <v>7.1</v>
      </c>
      <c r="P621" s="47">
        <v>7.21</v>
      </c>
      <c r="Q621" s="47">
        <v>5</v>
      </c>
      <c r="R621" s="47">
        <v>7.73</v>
      </c>
      <c r="S621" s="47">
        <v>6.3</v>
      </c>
      <c r="T621" s="47">
        <v>5.84</v>
      </c>
      <c r="U621" s="47">
        <v>7.08</v>
      </c>
      <c r="V621" s="13">
        <f t="shared" si="36"/>
        <v>6.3759999999999994</v>
      </c>
      <c r="W621">
        <f t="shared" si="37"/>
        <v>6.6440000000000001</v>
      </c>
      <c r="X621">
        <f t="shared" si="38"/>
        <v>0.19706851600395231</v>
      </c>
      <c r="Y621">
        <f t="shared" si="39"/>
        <v>0.25464223268473529</v>
      </c>
    </row>
    <row r="622" spans="1:25">
      <c r="A622" s="47">
        <v>51.5</v>
      </c>
      <c r="B622" s="47">
        <v>6.27</v>
      </c>
      <c r="C622" s="47">
        <v>5.67</v>
      </c>
      <c r="D622" s="47">
        <v>6.95</v>
      </c>
      <c r="E622" s="47">
        <v>7.07</v>
      </c>
      <c r="F622" s="47">
        <v>6.78</v>
      </c>
      <c r="G622" s="47">
        <v>5.12</v>
      </c>
      <c r="H622" s="47">
        <v>6.62</v>
      </c>
      <c r="I622" s="47">
        <v>6.21</v>
      </c>
      <c r="J622" s="47">
        <v>6.15</v>
      </c>
      <c r="K622" s="47">
        <v>6.93</v>
      </c>
      <c r="L622" s="47">
        <v>6.9</v>
      </c>
      <c r="M622" s="47">
        <v>6.19</v>
      </c>
      <c r="N622" s="47">
        <v>7.09</v>
      </c>
      <c r="O622" s="47">
        <v>7.1</v>
      </c>
      <c r="P622" s="47">
        <v>7.21</v>
      </c>
      <c r="Q622" s="47">
        <v>5</v>
      </c>
      <c r="R622" s="47">
        <v>7.73</v>
      </c>
      <c r="S622" s="47">
        <v>6.3</v>
      </c>
      <c r="T622" s="47">
        <v>5.84</v>
      </c>
      <c r="U622" s="47">
        <v>7.08</v>
      </c>
      <c r="V622" s="13">
        <f t="shared" si="36"/>
        <v>6.3769999999999998</v>
      </c>
      <c r="W622">
        <f t="shared" si="37"/>
        <v>6.6440000000000001</v>
      </c>
      <c r="X622">
        <f t="shared" si="38"/>
        <v>0.19738878725331219</v>
      </c>
      <c r="Y622">
        <f t="shared" si="39"/>
        <v>0.25464223268473529</v>
      </c>
    </row>
    <row r="623" spans="1:25">
      <c r="A623" s="47">
        <v>51.58</v>
      </c>
      <c r="B623" s="47">
        <v>6.27</v>
      </c>
      <c r="C623" s="47">
        <v>5.67</v>
      </c>
      <c r="D623" s="47">
        <v>6.95</v>
      </c>
      <c r="E623" s="47">
        <v>7.07</v>
      </c>
      <c r="F623" s="47">
        <v>6.78</v>
      </c>
      <c r="G623" s="47">
        <v>5.12</v>
      </c>
      <c r="H623" s="47">
        <v>6.62</v>
      </c>
      <c r="I623" s="47">
        <v>6.24</v>
      </c>
      <c r="J623" s="47">
        <v>6.15</v>
      </c>
      <c r="K623" s="47">
        <v>6.93</v>
      </c>
      <c r="L623" s="47">
        <v>6.9</v>
      </c>
      <c r="M623" s="47">
        <v>6.19</v>
      </c>
      <c r="N623" s="47">
        <v>7.09</v>
      </c>
      <c r="O623" s="47">
        <v>7.1</v>
      </c>
      <c r="P623" s="47">
        <v>7.21</v>
      </c>
      <c r="Q623" s="47">
        <v>5</v>
      </c>
      <c r="R623" s="47">
        <v>7.73</v>
      </c>
      <c r="S623" s="47">
        <v>6.35</v>
      </c>
      <c r="T623" s="47">
        <v>5.84</v>
      </c>
      <c r="U623" s="47">
        <v>7.08</v>
      </c>
      <c r="V623" s="13">
        <f t="shared" si="36"/>
        <v>6.38</v>
      </c>
      <c r="W623">
        <f t="shared" si="37"/>
        <v>6.6489999999999991</v>
      </c>
      <c r="X623">
        <f t="shared" si="38"/>
        <v>0.19712939912656355</v>
      </c>
      <c r="Y623">
        <f t="shared" si="39"/>
        <v>0.25393984414511367</v>
      </c>
    </row>
    <row r="624" spans="1:25">
      <c r="A624" s="47">
        <v>51.67</v>
      </c>
      <c r="B624" s="47">
        <v>6.27</v>
      </c>
      <c r="C624" s="47">
        <v>5.67</v>
      </c>
      <c r="D624" s="47">
        <v>6.95</v>
      </c>
      <c r="E624" s="47">
        <v>7.07</v>
      </c>
      <c r="F624" s="47">
        <v>6.78</v>
      </c>
      <c r="G624" s="47">
        <v>5.12</v>
      </c>
      <c r="H624" s="47">
        <v>6.62</v>
      </c>
      <c r="I624" s="47">
        <v>6.36</v>
      </c>
      <c r="J624" s="47">
        <v>6.15</v>
      </c>
      <c r="K624" s="47">
        <v>6.93</v>
      </c>
      <c r="L624" s="47">
        <v>6.9</v>
      </c>
      <c r="M624" s="47">
        <v>6.19</v>
      </c>
      <c r="N624" s="47">
        <v>7.09</v>
      </c>
      <c r="O624" s="47">
        <v>7.1</v>
      </c>
      <c r="P624" s="47">
        <v>7.21</v>
      </c>
      <c r="Q624" s="47">
        <v>5</v>
      </c>
      <c r="R624" s="47">
        <v>7.73</v>
      </c>
      <c r="S624" s="47">
        <v>6.47</v>
      </c>
      <c r="T624" s="47">
        <v>5.84</v>
      </c>
      <c r="U624" s="47">
        <v>7.17</v>
      </c>
      <c r="V624" s="13">
        <f t="shared" si="36"/>
        <v>6.3919999999999995</v>
      </c>
      <c r="W624">
        <f t="shared" si="37"/>
        <v>6.67</v>
      </c>
      <c r="X624">
        <f t="shared" si="38"/>
        <v>0.19654685616072998</v>
      </c>
      <c r="Y624">
        <f t="shared" si="39"/>
        <v>0.25446239626143446</v>
      </c>
    </row>
    <row r="625" spans="1:25">
      <c r="A625" s="47">
        <v>51.75</v>
      </c>
      <c r="B625" s="47">
        <v>6.27</v>
      </c>
      <c r="C625" s="47">
        <v>5.67</v>
      </c>
      <c r="D625" s="47">
        <v>6.96</v>
      </c>
      <c r="E625" s="47">
        <v>7.07</v>
      </c>
      <c r="F625" s="47">
        <v>6.78</v>
      </c>
      <c r="G625" s="47">
        <v>5.13</v>
      </c>
      <c r="H625" s="47">
        <v>6.62</v>
      </c>
      <c r="I625" s="47">
        <v>6.37</v>
      </c>
      <c r="J625" s="47">
        <v>6.15</v>
      </c>
      <c r="K625" s="47">
        <v>6.93</v>
      </c>
      <c r="L625" s="47">
        <v>6.9</v>
      </c>
      <c r="M625" s="47">
        <v>6.19</v>
      </c>
      <c r="N625" s="47">
        <v>7.09</v>
      </c>
      <c r="O625" s="47">
        <v>7.1</v>
      </c>
      <c r="P625" s="47">
        <v>7.21</v>
      </c>
      <c r="Q625" s="47">
        <v>5.0599999999999996</v>
      </c>
      <c r="R625" s="47">
        <v>7.73</v>
      </c>
      <c r="S625" s="47">
        <v>6.47</v>
      </c>
      <c r="T625" s="47">
        <v>5.84</v>
      </c>
      <c r="U625" s="47">
        <v>7.17</v>
      </c>
      <c r="V625" s="13">
        <f t="shared" si="36"/>
        <v>6.3949999999999996</v>
      </c>
      <c r="W625">
        <f t="shared" si="37"/>
        <v>6.6760000000000002</v>
      </c>
      <c r="X625">
        <f t="shared" si="38"/>
        <v>0.19613062540618745</v>
      </c>
      <c r="Y625">
        <f t="shared" si="39"/>
        <v>0.25012085967476611</v>
      </c>
    </row>
    <row r="626" spans="1:25">
      <c r="A626" s="47">
        <v>51.83</v>
      </c>
      <c r="B626" s="47">
        <v>6.27</v>
      </c>
      <c r="C626" s="47">
        <v>5.73</v>
      </c>
      <c r="D626" s="47">
        <v>7.09</v>
      </c>
      <c r="E626" s="47">
        <v>7.15</v>
      </c>
      <c r="F626" s="47">
        <v>6.78</v>
      </c>
      <c r="G626" s="47">
        <v>5.14</v>
      </c>
      <c r="H626" s="47">
        <v>6.62</v>
      </c>
      <c r="I626" s="47">
        <v>6.37</v>
      </c>
      <c r="J626" s="47">
        <v>6.15</v>
      </c>
      <c r="K626" s="47">
        <v>6.93</v>
      </c>
      <c r="L626" s="47">
        <v>6.9</v>
      </c>
      <c r="M626" s="47">
        <v>6.19</v>
      </c>
      <c r="N626" s="47">
        <v>7.09</v>
      </c>
      <c r="O626" s="47">
        <v>7.1</v>
      </c>
      <c r="P626" s="47">
        <v>7.21</v>
      </c>
      <c r="Q626" s="47">
        <v>5.0599999999999996</v>
      </c>
      <c r="R626" s="47">
        <v>7.73</v>
      </c>
      <c r="S626" s="47">
        <v>6.47</v>
      </c>
      <c r="T626" s="47">
        <v>5.84</v>
      </c>
      <c r="U626" s="47">
        <v>7.17</v>
      </c>
      <c r="V626" s="13">
        <f t="shared" si="36"/>
        <v>6.4229999999999992</v>
      </c>
      <c r="W626">
        <f t="shared" si="37"/>
        <v>6.6760000000000002</v>
      </c>
      <c r="X626">
        <f t="shared" si="38"/>
        <v>0.20066029890228798</v>
      </c>
      <c r="Y626">
        <f t="shared" si="39"/>
        <v>0.25012085967476611</v>
      </c>
    </row>
    <row r="627" spans="1:25">
      <c r="A627" s="47">
        <v>51.92</v>
      </c>
      <c r="B627" s="47">
        <v>6.27</v>
      </c>
      <c r="C627" s="47">
        <v>5.75</v>
      </c>
      <c r="D627" s="47">
        <v>7.1</v>
      </c>
      <c r="E627" s="47">
        <v>7.22</v>
      </c>
      <c r="F627" s="47">
        <v>6.78</v>
      </c>
      <c r="G627" s="47">
        <v>5.18</v>
      </c>
      <c r="H627" s="47">
        <v>6.62</v>
      </c>
      <c r="I627" s="47">
        <v>6.37</v>
      </c>
      <c r="J627" s="47">
        <v>6.15</v>
      </c>
      <c r="K627" s="47">
        <v>6.93</v>
      </c>
      <c r="L627" s="47">
        <v>6.9</v>
      </c>
      <c r="M627" s="47">
        <v>6.19</v>
      </c>
      <c r="N627" s="47">
        <v>7.09</v>
      </c>
      <c r="O627" s="47">
        <v>7.1</v>
      </c>
      <c r="P627" s="47">
        <v>7.21</v>
      </c>
      <c r="Q627" s="47">
        <v>5.0599999999999996</v>
      </c>
      <c r="R627" s="47">
        <v>7.73</v>
      </c>
      <c r="S627" s="47">
        <v>6.47</v>
      </c>
      <c r="T627" s="47">
        <v>5.84</v>
      </c>
      <c r="U627" s="47">
        <v>7.17</v>
      </c>
      <c r="V627" s="13">
        <f t="shared" si="36"/>
        <v>6.4369999999999994</v>
      </c>
      <c r="W627">
        <f t="shared" si="37"/>
        <v>6.6760000000000002</v>
      </c>
      <c r="X627">
        <f t="shared" si="38"/>
        <v>0.20037769891438073</v>
      </c>
      <c r="Y627">
        <f t="shared" si="39"/>
        <v>0.25012085967476611</v>
      </c>
    </row>
    <row r="628" spans="1:25">
      <c r="A628" s="47">
        <v>52</v>
      </c>
      <c r="B628" s="47">
        <v>6.27</v>
      </c>
      <c r="C628" s="47">
        <v>5.75</v>
      </c>
      <c r="D628" s="47">
        <v>7.1</v>
      </c>
      <c r="E628" s="47">
        <v>7.22</v>
      </c>
      <c r="F628" s="47">
        <v>6.78</v>
      </c>
      <c r="G628" s="47">
        <v>5.19</v>
      </c>
      <c r="H628" s="47">
        <v>6.62</v>
      </c>
      <c r="I628" s="47">
        <v>6.37</v>
      </c>
      <c r="J628" s="47">
        <v>6.15</v>
      </c>
      <c r="K628" s="47">
        <v>6.93</v>
      </c>
      <c r="L628" s="47">
        <v>6.9</v>
      </c>
      <c r="M628" s="47">
        <v>6.19</v>
      </c>
      <c r="N628" s="47">
        <v>7.09</v>
      </c>
      <c r="O628" s="47">
        <v>7.1</v>
      </c>
      <c r="P628" s="47">
        <v>7.21</v>
      </c>
      <c r="Q628" s="47">
        <v>5.0599999999999996</v>
      </c>
      <c r="R628" s="47">
        <v>7.73</v>
      </c>
      <c r="S628" s="47">
        <v>6.47</v>
      </c>
      <c r="T628" s="47">
        <v>5.84</v>
      </c>
      <c r="U628" s="47">
        <v>7.17</v>
      </c>
      <c r="V628" s="13">
        <f t="shared" si="36"/>
        <v>6.4379999999999997</v>
      </c>
      <c r="W628">
        <f t="shared" si="37"/>
        <v>6.6760000000000002</v>
      </c>
      <c r="X628">
        <f t="shared" si="38"/>
        <v>0.19968196936350777</v>
      </c>
      <c r="Y628">
        <f t="shared" si="39"/>
        <v>0.25012085967476611</v>
      </c>
    </row>
    <row r="629" spans="1:25">
      <c r="A629" s="47">
        <v>52.08</v>
      </c>
      <c r="B629" s="47">
        <v>6.27</v>
      </c>
      <c r="C629" s="47">
        <v>5.75</v>
      </c>
      <c r="D629" s="47">
        <v>7.1</v>
      </c>
      <c r="E629" s="47">
        <v>7.22</v>
      </c>
      <c r="F629" s="47">
        <v>6.79</v>
      </c>
      <c r="G629" s="47">
        <v>5.19</v>
      </c>
      <c r="H629" s="47">
        <v>6.62</v>
      </c>
      <c r="I629" s="47">
        <v>6.37</v>
      </c>
      <c r="J629" s="47">
        <v>6.15</v>
      </c>
      <c r="K629" s="47">
        <v>6.93</v>
      </c>
      <c r="L629" s="47">
        <v>6.9</v>
      </c>
      <c r="M629" s="47">
        <v>6.19</v>
      </c>
      <c r="N629" s="47">
        <v>7.09</v>
      </c>
      <c r="O629" s="47">
        <v>7.1</v>
      </c>
      <c r="P629" s="47">
        <v>7.21</v>
      </c>
      <c r="Q629" s="47">
        <v>5.0599999999999996</v>
      </c>
      <c r="R629" s="47">
        <v>7.73</v>
      </c>
      <c r="S629" s="47">
        <v>6.47</v>
      </c>
      <c r="T629" s="47">
        <v>5.84</v>
      </c>
      <c r="U629" s="47">
        <v>7.18</v>
      </c>
      <c r="V629" s="13">
        <f t="shared" si="36"/>
        <v>6.4389999999999983</v>
      </c>
      <c r="W629">
        <f t="shared" si="37"/>
        <v>6.6770000000000014</v>
      </c>
      <c r="X629">
        <f t="shared" si="38"/>
        <v>0.19987468296132171</v>
      </c>
      <c r="Y629">
        <f t="shared" si="39"/>
        <v>0.25034221022875874</v>
      </c>
    </row>
    <row r="630" spans="1:25">
      <c r="A630" s="47">
        <v>52.17</v>
      </c>
      <c r="B630" s="47">
        <v>6.27</v>
      </c>
      <c r="C630" s="47">
        <v>5.75</v>
      </c>
      <c r="D630" s="47">
        <v>7.1</v>
      </c>
      <c r="E630" s="47">
        <v>7.22</v>
      </c>
      <c r="F630" s="47">
        <v>6.79</v>
      </c>
      <c r="G630" s="47">
        <v>5.19</v>
      </c>
      <c r="H630" s="47">
        <v>6.62</v>
      </c>
      <c r="I630" s="47">
        <v>6.37</v>
      </c>
      <c r="J630" s="47">
        <v>6.15</v>
      </c>
      <c r="K630" s="47">
        <v>6.93</v>
      </c>
      <c r="L630" s="47">
        <v>6.9</v>
      </c>
      <c r="M630" s="47">
        <v>6.19</v>
      </c>
      <c r="N630" s="47">
        <v>7.09</v>
      </c>
      <c r="O630" s="47">
        <v>7.1</v>
      </c>
      <c r="P630" s="47">
        <v>7.21</v>
      </c>
      <c r="Q630" s="47">
        <v>5.0599999999999996</v>
      </c>
      <c r="R630" s="47">
        <v>7.73</v>
      </c>
      <c r="S630" s="47">
        <v>6.47</v>
      </c>
      <c r="T630" s="47">
        <v>5.84</v>
      </c>
      <c r="U630" s="47">
        <v>7.18</v>
      </c>
      <c r="V630" s="13">
        <f t="shared" si="36"/>
        <v>6.4389999999999983</v>
      </c>
      <c r="W630">
        <f t="shared" si="37"/>
        <v>6.6770000000000014</v>
      </c>
      <c r="X630">
        <f t="shared" si="38"/>
        <v>0.19987468296132171</v>
      </c>
      <c r="Y630">
        <f t="shared" si="39"/>
        <v>0.25034221022875874</v>
      </c>
    </row>
    <row r="631" spans="1:25">
      <c r="A631" s="47">
        <v>52.25</v>
      </c>
      <c r="B631" s="47">
        <v>6.29</v>
      </c>
      <c r="C631" s="47">
        <v>5.75</v>
      </c>
      <c r="D631" s="47">
        <v>7.1</v>
      </c>
      <c r="E631" s="47">
        <v>7.22</v>
      </c>
      <c r="F631" s="47">
        <v>6.79</v>
      </c>
      <c r="G631" s="47">
        <v>5.19</v>
      </c>
      <c r="H631" s="47">
        <v>6.62</v>
      </c>
      <c r="I631" s="47">
        <v>6.37</v>
      </c>
      <c r="J631" s="47">
        <v>6.15</v>
      </c>
      <c r="K631" s="47">
        <v>6.93</v>
      </c>
      <c r="L631" s="47">
        <v>6.9</v>
      </c>
      <c r="M631" s="47">
        <v>6.19</v>
      </c>
      <c r="N631" s="47">
        <v>7.09</v>
      </c>
      <c r="O631" s="47">
        <v>7.1</v>
      </c>
      <c r="P631" s="47">
        <v>7.21</v>
      </c>
      <c r="Q631" s="47">
        <v>5.0599999999999996</v>
      </c>
      <c r="R631" s="47">
        <v>7.73</v>
      </c>
      <c r="S631" s="47">
        <v>6.47</v>
      </c>
      <c r="T631" s="47">
        <v>5.84</v>
      </c>
      <c r="U631" s="47">
        <v>7.18</v>
      </c>
      <c r="V631" s="13">
        <f t="shared" si="36"/>
        <v>6.4409999999999998</v>
      </c>
      <c r="W631">
        <f t="shared" si="37"/>
        <v>6.6770000000000014</v>
      </c>
      <c r="X631">
        <f t="shared" si="38"/>
        <v>0.19969671448919171</v>
      </c>
      <c r="Y631">
        <f t="shared" si="39"/>
        <v>0.25034221022875874</v>
      </c>
    </row>
    <row r="632" spans="1:25">
      <c r="A632" s="47">
        <v>52.33</v>
      </c>
      <c r="B632" s="47">
        <v>6.29</v>
      </c>
      <c r="C632" s="47">
        <v>5.75</v>
      </c>
      <c r="D632" s="47">
        <v>7.1</v>
      </c>
      <c r="E632" s="47">
        <v>7.22</v>
      </c>
      <c r="F632" s="47">
        <v>6.79</v>
      </c>
      <c r="G632" s="47">
        <v>5.19</v>
      </c>
      <c r="H632" s="47">
        <v>6.62</v>
      </c>
      <c r="I632" s="47">
        <v>6.37</v>
      </c>
      <c r="J632" s="47">
        <v>6.15</v>
      </c>
      <c r="K632" s="47">
        <v>6.93</v>
      </c>
      <c r="L632" s="47">
        <v>6.9</v>
      </c>
      <c r="M632" s="47">
        <v>6.19</v>
      </c>
      <c r="N632" s="47">
        <v>7.09</v>
      </c>
      <c r="O632" s="47">
        <v>7.1</v>
      </c>
      <c r="P632" s="47">
        <v>7.21</v>
      </c>
      <c r="Q632" s="47">
        <v>5.0599999999999996</v>
      </c>
      <c r="R632" s="47">
        <v>7.73</v>
      </c>
      <c r="S632" s="47">
        <v>6.47</v>
      </c>
      <c r="T632" s="47">
        <v>5.84</v>
      </c>
      <c r="U632" s="47">
        <v>7.18</v>
      </c>
      <c r="V632" s="13">
        <f t="shared" si="36"/>
        <v>6.4409999999999998</v>
      </c>
      <c r="W632">
        <f t="shared" si="37"/>
        <v>6.6770000000000014</v>
      </c>
      <c r="X632">
        <f t="shared" si="38"/>
        <v>0.19969671448919171</v>
      </c>
      <c r="Y632">
        <f t="shared" si="39"/>
        <v>0.25034221022875874</v>
      </c>
    </row>
    <row r="633" spans="1:25">
      <c r="A633" s="47">
        <v>52.42</v>
      </c>
      <c r="B633" s="47">
        <v>6.29</v>
      </c>
      <c r="C633" s="47">
        <v>5.75</v>
      </c>
      <c r="D633" s="47">
        <v>7.1</v>
      </c>
      <c r="E633" s="47">
        <v>7.22</v>
      </c>
      <c r="F633" s="47">
        <v>6.79</v>
      </c>
      <c r="G633" s="47">
        <v>5.2</v>
      </c>
      <c r="H633" s="47">
        <v>6.68</v>
      </c>
      <c r="I633" s="47">
        <v>6.37</v>
      </c>
      <c r="J633" s="47">
        <v>6.15</v>
      </c>
      <c r="K633" s="47">
        <v>6.93</v>
      </c>
      <c r="L633" s="47">
        <v>6.9</v>
      </c>
      <c r="M633" s="47">
        <v>6.19</v>
      </c>
      <c r="N633" s="47">
        <v>7.09</v>
      </c>
      <c r="O633" s="47">
        <v>7.11</v>
      </c>
      <c r="P633" s="47">
        <v>7.21</v>
      </c>
      <c r="Q633" s="47">
        <v>5.07</v>
      </c>
      <c r="R633" s="47">
        <v>7.79</v>
      </c>
      <c r="S633" s="47">
        <v>6.47</v>
      </c>
      <c r="T633" s="47">
        <v>5.86</v>
      </c>
      <c r="U633" s="47">
        <v>7.22</v>
      </c>
      <c r="V633" s="13">
        <f t="shared" si="36"/>
        <v>6.4479999999999986</v>
      </c>
      <c r="W633">
        <f t="shared" si="37"/>
        <v>6.6909999999999998</v>
      </c>
      <c r="X633">
        <f t="shared" si="38"/>
        <v>0.19968753368979017</v>
      </c>
      <c r="Y633">
        <f t="shared" si="39"/>
        <v>0.25283921109406254</v>
      </c>
    </row>
    <row r="634" spans="1:25">
      <c r="A634" s="47">
        <v>52.5</v>
      </c>
      <c r="B634" s="47">
        <v>6.29</v>
      </c>
      <c r="C634" s="47">
        <v>5.75</v>
      </c>
      <c r="D634" s="47">
        <v>7.12</v>
      </c>
      <c r="E634" s="47">
        <v>7.22</v>
      </c>
      <c r="F634" s="47">
        <v>6.87</v>
      </c>
      <c r="G634" s="47">
        <v>5.2</v>
      </c>
      <c r="H634" s="47">
        <v>6.78</v>
      </c>
      <c r="I634" s="47">
        <v>6.37</v>
      </c>
      <c r="J634" s="47">
        <v>6.15</v>
      </c>
      <c r="K634" s="47">
        <v>6.93</v>
      </c>
      <c r="L634" s="47">
        <v>6.91</v>
      </c>
      <c r="M634" s="47">
        <v>6.26</v>
      </c>
      <c r="N634" s="47">
        <v>7.09</v>
      </c>
      <c r="O634" s="47">
        <v>7.12</v>
      </c>
      <c r="P634" s="47">
        <v>7.21</v>
      </c>
      <c r="Q634" s="47">
        <v>5.07</v>
      </c>
      <c r="R634" s="47">
        <v>7.93</v>
      </c>
      <c r="S634" s="47">
        <v>6.47</v>
      </c>
      <c r="T634" s="47">
        <v>6.01</v>
      </c>
      <c r="U634" s="47">
        <v>7.25</v>
      </c>
      <c r="V634" s="13">
        <f t="shared" si="36"/>
        <v>6.4680000000000009</v>
      </c>
      <c r="W634">
        <f t="shared" si="37"/>
        <v>6.7319999999999993</v>
      </c>
      <c r="X634">
        <f t="shared" si="38"/>
        <v>0.2035452447655475</v>
      </c>
      <c r="Y634">
        <f t="shared" si="39"/>
        <v>0.2542387329525827</v>
      </c>
    </row>
    <row r="635" spans="1:25">
      <c r="A635" s="47">
        <v>52.58</v>
      </c>
      <c r="B635" s="47">
        <v>6.29</v>
      </c>
      <c r="C635" s="47">
        <v>5.75</v>
      </c>
      <c r="D635" s="47">
        <v>7.12</v>
      </c>
      <c r="E635" s="47">
        <v>7.22</v>
      </c>
      <c r="F635" s="47">
        <v>6.99</v>
      </c>
      <c r="G635" s="47">
        <v>5.2</v>
      </c>
      <c r="H635" s="47">
        <v>6.78</v>
      </c>
      <c r="I635" s="47">
        <v>6.37</v>
      </c>
      <c r="J635" s="47">
        <v>6.15</v>
      </c>
      <c r="K635" s="47">
        <v>6.93</v>
      </c>
      <c r="L635" s="47">
        <v>6.92</v>
      </c>
      <c r="M635" s="47">
        <v>6.45</v>
      </c>
      <c r="N635" s="47">
        <v>7.09</v>
      </c>
      <c r="O635" s="47">
        <v>7.12</v>
      </c>
      <c r="P635" s="47">
        <v>7.21</v>
      </c>
      <c r="Q635" s="47">
        <v>5.07</v>
      </c>
      <c r="R635" s="47">
        <v>7.93</v>
      </c>
      <c r="S635" s="47">
        <v>6.47</v>
      </c>
      <c r="T635" s="47">
        <v>6.01</v>
      </c>
      <c r="U635" s="47">
        <v>7.25</v>
      </c>
      <c r="V635" s="13">
        <f t="shared" si="36"/>
        <v>6.4799999999999995</v>
      </c>
      <c r="W635">
        <f t="shared" si="37"/>
        <v>6.7519999999999998</v>
      </c>
      <c r="X635">
        <f t="shared" si="38"/>
        <v>0.20651069383125575</v>
      </c>
      <c r="Y635">
        <f t="shared" si="39"/>
        <v>0.25108121749302142</v>
      </c>
    </row>
    <row r="636" spans="1:25">
      <c r="A636" s="47">
        <v>52.67</v>
      </c>
      <c r="B636" s="47">
        <v>6.29</v>
      </c>
      <c r="C636" s="47">
        <v>5.75</v>
      </c>
      <c r="D636" s="47">
        <v>7.12</v>
      </c>
      <c r="E636" s="47">
        <v>7.22</v>
      </c>
      <c r="F636" s="47">
        <v>7.01</v>
      </c>
      <c r="G636" s="47">
        <v>5.2</v>
      </c>
      <c r="H636" s="47">
        <v>6.78</v>
      </c>
      <c r="I636" s="47">
        <v>6.37</v>
      </c>
      <c r="J636" s="47">
        <v>6.15</v>
      </c>
      <c r="K636" s="47">
        <v>6.93</v>
      </c>
      <c r="L636" s="47">
        <v>6.92</v>
      </c>
      <c r="M636" s="47">
        <v>6.51</v>
      </c>
      <c r="N636" s="47">
        <v>7.2</v>
      </c>
      <c r="O636" s="47">
        <v>7.12</v>
      </c>
      <c r="P636" s="47">
        <v>7.21</v>
      </c>
      <c r="Q636" s="47">
        <v>5.07</v>
      </c>
      <c r="R636" s="47">
        <v>8.0399999999999991</v>
      </c>
      <c r="S636" s="47">
        <v>6.53</v>
      </c>
      <c r="T636" s="47">
        <v>6.01</v>
      </c>
      <c r="U636" s="47">
        <v>7.25</v>
      </c>
      <c r="V636" s="13">
        <f t="shared" si="36"/>
        <v>6.4819999999999993</v>
      </c>
      <c r="W636">
        <f t="shared" si="37"/>
        <v>6.7859999999999996</v>
      </c>
      <c r="X636">
        <f t="shared" si="38"/>
        <v>0.20706842669352882</v>
      </c>
      <c r="Y636">
        <f t="shared" si="39"/>
        <v>0.25727287718166753</v>
      </c>
    </row>
    <row r="637" spans="1:25">
      <c r="A637" s="47">
        <v>52.75</v>
      </c>
      <c r="B637" s="47">
        <v>6.31</v>
      </c>
      <c r="C637" s="47">
        <v>5.83</v>
      </c>
      <c r="D637" s="47">
        <v>7.12</v>
      </c>
      <c r="E637" s="47">
        <v>7.22</v>
      </c>
      <c r="F637" s="47">
        <v>7.01</v>
      </c>
      <c r="G637" s="47">
        <v>5.21</v>
      </c>
      <c r="H637" s="47">
        <v>6.8</v>
      </c>
      <c r="I637" s="47">
        <v>6.37</v>
      </c>
      <c r="J637" s="47">
        <v>6.15</v>
      </c>
      <c r="K637" s="47">
        <v>6.93</v>
      </c>
      <c r="L637" s="47">
        <v>6.92</v>
      </c>
      <c r="M637" s="47">
        <v>6.53</v>
      </c>
      <c r="N637" s="47">
        <v>7.38</v>
      </c>
      <c r="O637" s="47">
        <v>7.12</v>
      </c>
      <c r="P637" s="47">
        <v>7.22</v>
      </c>
      <c r="Q637" s="47">
        <v>5.07</v>
      </c>
      <c r="R637" s="47">
        <v>8.0399999999999991</v>
      </c>
      <c r="S637" s="47">
        <v>6.58</v>
      </c>
      <c r="T637" s="47">
        <v>6.01</v>
      </c>
      <c r="U637" s="47">
        <v>7.25</v>
      </c>
      <c r="V637" s="13">
        <f t="shared" si="36"/>
        <v>6.4949999999999992</v>
      </c>
      <c r="W637">
        <f t="shared" si="37"/>
        <v>6.8120000000000003</v>
      </c>
      <c r="X637">
        <f t="shared" si="38"/>
        <v>0.20347126469247578</v>
      </c>
      <c r="Y637">
        <f t="shared" si="39"/>
        <v>0.26048160523665664</v>
      </c>
    </row>
    <row r="638" spans="1:25">
      <c r="A638" s="47">
        <v>52.83</v>
      </c>
      <c r="B638" s="47">
        <v>6.31</v>
      </c>
      <c r="C638" s="47">
        <v>5.83</v>
      </c>
      <c r="D638" s="47">
        <v>7.12</v>
      </c>
      <c r="E638" s="47">
        <v>7.24</v>
      </c>
      <c r="F638" s="47">
        <v>7.02</v>
      </c>
      <c r="G638" s="47">
        <v>5.24</v>
      </c>
      <c r="H638" s="47">
        <v>6.82</v>
      </c>
      <c r="I638" s="47">
        <v>6.37</v>
      </c>
      <c r="J638" s="47">
        <v>6.15</v>
      </c>
      <c r="K638" s="47">
        <v>6.94</v>
      </c>
      <c r="L638" s="47">
        <v>6.92</v>
      </c>
      <c r="M638" s="47">
        <v>6.53</v>
      </c>
      <c r="N638" s="47">
        <v>7.41</v>
      </c>
      <c r="O638" s="47">
        <v>7.12</v>
      </c>
      <c r="P638" s="47">
        <v>7.35</v>
      </c>
      <c r="Q638" s="47">
        <v>5.07</v>
      </c>
      <c r="R638" s="47">
        <v>8.0399999999999991</v>
      </c>
      <c r="S638" s="47">
        <v>6.65</v>
      </c>
      <c r="T638" s="47">
        <v>6.01</v>
      </c>
      <c r="U638" s="47">
        <v>7.25</v>
      </c>
      <c r="V638" s="13">
        <f t="shared" si="36"/>
        <v>6.5039999999999996</v>
      </c>
      <c r="W638">
        <f t="shared" si="37"/>
        <v>6.8349999999999991</v>
      </c>
      <c r="X638">
        <f t="shared" si="38"/>
        <v>0.20303913142271093</v>
      </c>
      <c r="Y638">
        <f t="shared" si="39"/>
        <v>0.26313600201332549</v>
      </c>
    </row>
    <row r="639" spans="1:25">
      <c r="A639" s="47">
        <v>52.92</v>
      </c>
      <c r="B639" s="47">
        <v>6.31</v>
      </c>
      <c r="C639" s="47">
        <v>5.84</v>
      </c>
      <c r="D639" s="47">
        <v>7.12</v>
      </c>
      <c r="E639" s="47">
        <v>7.31</v>
      </c>
      <c r="F639" s="47">
        <v>7.03</v>
      </c>
      <c r="G639" s="47">
        <v>5.26</v>
      </c>
      <c r="H639" s="47">
        <v>6.83</v>
      </c>
      <c r="I639" s="47">
        <v>6.37</v>
      </c>
      <c r="J639" s="47">
        <v>6.15</v>
      </c>
      <c r="K639" s="47">
        <v>6.94</v>
      </c>
      <c r="L639" s="47">
        <v>6.93</v>
      </c>
      <c r="M639" s="47">
        <v>6.53</v>
      </c>
      <c r="N639" s="47">
        <v>7.43</v>
      </c>
      <c r="O639" s="47">
        <v>7.12</v>
      </c>
      <c r="P639" s="47">
        <v>7.35</v>
      </c>
      <c r="Q639" s="47">
        <v>5.07</v>
      </c>
      <c r="R639" s="47">
        <v>8.0399999999999991</v>
      </c>
      <c r="S639" s="47">
        <v>6.66</v>
      </c>
      <c r="T639" s="47">
        <v>6.02</v>
      </c>
      <c r="U639" s="47">
        <v>7.25</v>
      </c>
      <c r="V639" s="13">
        <f t="shared" si="36"/>
        <v>6.516</v>
      </c>
      <c r="W639">
        <f t="shared" si="37"/>
        <v>6.839999999999999</v>
      </c>
      <c r="X639">
        <f t="shared" si="38"/>
        <v>0.20466883820780665</v>
      </c>
      <c r="Y639">
        <f t="shared" si="39"/>
        <v>0.26324048996223265</v>
      </c>
    </row>
    <row r="640" spans="1:25">
      <c r="A640" s="47">
        <v>53</v>
      </c>
      <c r="B640" s="47">
        <v>6.33</v>
      </c>
      <c r="C640" s="47">
        <v>5.85</v>
      </c>
      <c r="D640" s="47">
        <v>7.12</v>
      </c>
      <c r="E640" s="47">
        <v>7.5</v>
      </c>
      <c r="F640" s="47">
        <v>7.04</v>
      </c>
      <c r="G640" s="47">
        <v>5.34</v>
      </c>
      <c r="H640" s="47">
        <v>6.84</v>
      </c>
      <c r="I640" s="47">
        <v>6.38</v>
      </c>
      <c r="J640" s="47">
        <v>6.15</v>
      </c>
      <c r="K640" s="47">
        <v>6.94</v>
      </c>
      <c r="L640" s="47">
        <v>6.95</v>
      </c>
      <c r="M640" s="47">
        <v>6.53</v>
      </c>
      <c r="N640" s="47">
        <v>7.44</v>
      </c>
      <c r="O640" s="47">
        <v>7.12</v>
      </c>
      <c r="P640" s="47">
        <v>7.35</v>
      </c>
      <c r="Q640" s="47">
        <v>5.07</v>
      </c>
      <c r="R640" s="47">
        <v>8.14</v>
      </c>
      <c r="S640" s="47">
        <v>6.67</v>
      </c>
      <c r="T640" s="47">
        <v>6.03</v>
      </c>
      <c r="U640" s="47">
        <v>7.25</v>
      </c>
      <c r="V640" s="13">
        <f t="shared" si="36"/>
        <v>6.5490000000000013</v>
      </c>
      <c r="W640">
        <f t="shared" si="37"/>
        <v>6.8550000000000013</v>
      </c>
      <c r="X640">
        <f t="shared" si="38"/>
        <v>0.2080355204713315</v>
      </c>
      <c r="Y640">
        <f t="shared" si="39"/>
        <v>0.26833747408812969</v>
      </c>
    </row>
    <row r="641" spans="1:25">
      <c r="A641" s="47">
        <v>53.08</v>
      </c>
      <c r="B641" s="47">
        <v>6.33</v>
      </c>
      <c r="C641" s="47">
        <v>5.87</v>
      </c>
      <c r="D641" s="47">
        <v>7.12</v>
      </c>
      <c r="E641" s="47">
        <v>7.56</v>
      </c>
      <c r="F641" s="47">
        <v>7.04</v>
      </c>
      <c r="G641" s="47">
        <v>5.34</v>
      </c>
      <c r="H641" s="47">
        <v>6.85</v>
      </c>
      <c r="I641" s="47">
        <v>6.38</v>
      </c>
      <c r="J641" s="47">
        <v>6.15</v>
      </c>
      <c r="K641" s="47">
        <v>6.98</v>
      </c>
      <c r="L641" s="47">
        <v>6.96</v>
      </c>
      <c r="M641" s="47">
        <v>6.54</v>
      </c>
      <c r="N641" s="47">
        <v>7.46</v>
      </c>
      <c r="O641" s="47">
        <v>7.12</v>
      </c>
      <c r="P641" s="47">
        <v>7.35</v>
      </c>
      <c r="Q641" s="47">
        <v>5.07</v>
      </c>
      <c r="R641" s="47">
        <v>8.14</v>
      </c>
      <c r="S641" s="47">
        <v>6.68</v>
      </c>
      <c r="T641" s="47">
        <v>6.05</v>
      </c>
      <c r="U641" s="47">
        <v>7.25</v>
      </c>
      <c r="V641" s="13">
        <f t="shared" si="36"/>
        <v>6.5620000000000003</v>
      </c>
      <c r="W641">
        <f t="shared" si="37"/>
        <v>6.8620000000000001</v>
      </c>
      <c r="X641">
        <f t="shared" si="38"/>
        <v>0.21140692724905888</v>
      </c>
      <c r="Y641">
        <f t="shared" si="39"/>
        <v>0.26797926951331225</v>
      </c>
    </row>
    <row r="642" spans="1:25">
      <c r="A642" s="47">
        <v>53.17</v>
      </c>
      <c r="B642" s="47">
        <v>6.33</v>
      </c>
      <c r="C642" s="47">
        <v>5.87</v>
      </c>
      <c r="D642" s="47">
        <v>7.12</v>
      </c>
      <c r="E642" s="47">
        <v>7.56</v>
      </c>
      <c r="F642" s="47">
        <v>7.05</v>
      </c>
      <c r="G642" s="47">
        <v>5.34</v>
      </c>
      <c r="H642" s="47">
        <v>6.86</v>
      </c>
      <c r="I642" s="47">
        <v>6.52</v>
      </c>
      <c r="J642" s="47">
        <v>6.15</v>
      </c>
      <c r="K642" s="47">
        <v>7.05</v>
      </c>
      <c r="L642" s="47">
        <v>6.97</v>
      </c>
      <c r="M642" s="47">
        <v>6.54</v>
      </c>
      <c r="N642" s="47">
        <v>7.47</v>
      </c>
      <c r="O642" s="47">
        <v>7.12</v>
      </c>
      <c r="P642" s="47">
        <v>7.35</v>
      </c>
      <c r="Q642" s="47">
        <v>5.07</v>
      </c>
      <c r="R642" s="47">
        <v>8.14</v>
      </c>
      <c r="S642" s="47">
        <v>6.69</v>
      </c>
      <c r="T642" s="47">
        <v>6.05</v>
      </c>
      <c r="U642" s="47">
        <v>7.25</v>
      </c>
      <c r="V642" s="13">
        <f t="shared" si="36"/>
        <v>6.5849999999999991</v>
      </c>
      <c r="W642">
        <f t="shared" si="37"/>
        <v>6.8650000000000002</v>
      </c>
      <c r="X642">
        <f t="shared" si="38"/>
        <v>0.2125153589220736</v>
      </c>
      <c r="Y642">
        <f t="shared" si="39"/>
        <v>0.26819665256010078</v>
      </c>
    </row>
    <row r="643" spans="1:25">
      <c r="A643" s="47">
        <v>53.25</v>
      </c>
      <c r="B643" s="47">
        <v>6.33</v>
      </c>
      <c r="C643" s="47">
        <v>5.87</v>
      </c>
      <c r="D643" s="47">
        <v>7.12</v>
      </c>
      <c r="E643" s="47">
        <v>7.57</v>
      </c>
      <c r="F643" s="47">
        <v>7.05</v>
      </c>
      <c r="G643" s="47">
        <v>5.34</v>
      </c>
      <c r="H643" s="47">
        <v>6.86</v>
      </c>
      <c r="I643" s="47">
        <v>6.59</v>
      </c>
      <c r="J643" s="47">
        <v>6.15</v>
      </c>
      <c r="K643" s="47">
        <v>7.05</v>
      </c>
      <c r="L643" s="47">
        <v>7.08</v>
      </c>
      <c r="M643" s="47">
        <v>6.55</v>
      </c>
      <c r="N643" s="47">
        <v>7.48</v>
      </c>
      <c r="O643" s="47">
        <v>7.12</v>
      </c>
      <c r="P643" s="47">
        <v>7.35</v>
      </c>
      <c r="Q643" s="47">
        <v>5.07</v>
      </c>
      <c r="R643" s="47">
        <v>8.14</v>
      </c>
      <c r="S643" s="47">
        <v>6.71</v>
      </c>
      <c r="T643" s="47">
        <v>6.05</v>
      </c>
      <c r="U643" s="47">
        <v>7.25</v>
      </c>
      <c r="V643" s="13">
        <f t="shared" si="36"/>
        <v>6.5930000000000009</v>
      </c>
      <c r="W643">
        <f t="shared" si="37"/>
        <v>6.88</v>
      </c>
      <c r="X643">
        <f t="shared" si="38"/>
        <v>0.21290086373187353</v>
      </c>
      <c r="Y643">
        <f t="shared" si="39"/>
        <v>0.26886179845167207</v>
      </c>
    </row>
    <row r="644" spans="1:25">
      <c r="A644" s="47">
        <v>53.33</v>
      </c>
      <c r="B644" s="47">
        <v>6.4</v>
      </c>
      <c r="C644" s="47">
        <v>5.87</v>
      </c>
      <c r="D644" s="47">
        <v>7.12</v>
      </c>
      <c r="E644" s="47">
        <v>7.57</v>
      </c>
      <c r="F644" s="47">
        <v>7.06</v>
      </c>
      <c r="G644" s="47">
        <v>5.34</v>
      </c>
      <c r="H644" s="47">
        <v>6.86</v>
      </c>
      <c r="I644" s="47">
        <v>6.6</v>
      </c>
      <c r="J644" s="47">
        <v>6.15</v>
      </c>
      <c r="K644" s="47">
        <v>7.05</v>
      </c>
      <c r="L644" s="47">
        <v>7.18</v>
      </c>
      <c r="M644" s="47">
        <v>6.55</v>
      </c>
      <c r="N644" s="47">
        <v>7.49</v>
      </c>
      <c r="O644" s="47">
        <v>7.12</v>
      </c>
      <c r="P644" s="47">
        <v>7.36</v>
      </c>
      <c r="Q644" s="47">
        <v>5.07</v>
      </c>
      <c r="R644" s="47">
        <v>8.14</v>
      </c>
      <c r="S644" s="47">
        <v>6.71</v>
      </c>
      <c r="T644" s="47">
        <v>6.05</v>
      </c>
      <c r="U644" s="47">
        <v>7.25</v>
      </c>
      <c r="V644" s="13">
        <f t="shared" si="36"/>
        <v>6.6019999999999994</v>
      </c>
      <c r="W644">
        <f t="shared" si="37"/>
        <v>6.8920000000000003</v>
      </c>
      <c r="X644">
        <f t="shared" si="38"/>
        <v>0.21228806424813954</v>
      </c>
      <c r="Y644">
        <f t="shared" si="39"/>
        <v>0.2703076436622211</v>
      </c>
    </row>
    <row r="645" spans="1:25">
      <c r="A645" s="47">
        <v>53.42</v>
      </c>
      <c r="B645" s="47">
        <v>6.4</v>
      </c>
      <c r="C645" s="47">
        <v>5.89</v>
      </c>
      <c r="D645" s="47">
        <v>7.12</v>
      </c>
      <c r="E645" s="47">
        <v>7.58</v>
      </c>
      <c r="F645" s="47">
        <v>7.06</v>
      </c>
      <c r="G645" s="47">
        <v>5.34</v>
      </c>
      <c r="H645" s="47">
        <v>6.87</v>
      </c>
      <c r="I645" s="47">
        <v>6.6</v>
      </c>
      <c r="J645" s="47">
        <v>6.15</v>
      </c>
      <c r="K645" s="47">
        <v>7.05</v>
      </c>
      <c r="L645" s="47">
        <v>7.18</v>
      </c>
      <c r="M645" s="47">
        <v>6.56</v>
      </c>
      <c r="N645" s="47">
        <v>7.49</v>
      </c>
      <c r="O645" s="47">
        <v>7.2</v>
      </c>
      <c r="P645" s="47">
        <v>7.36</v>
      </c>
      <c r="Q645" s="47">
        <v>5.07</v>
      </c>
      <c r="R645" s="47">
        <v>8.14</v>
      </c>
      <c r="S645" s="47">
        <v>6.71</v>
      </c>
      <c r="T645" s="47">
        <v>6.05</v>
      </c>
      <c r="U645" s="47">
        <v>7.25</v>
      </c>
      <c r="V645" s="13">
        <f t="shared" ref="V645:V652" si="40">AVERAGE(B645:K645)</f>
        <v>6.6059999999999999</v>
      </c>
      <c r="W645">
        <f t="shared" ref="W645:W652" si="41">AVERAGE(L645:U645)</f>
        <v>6.9009999999999989</v>
      </c>
      <c r="X645">
        <f t="shared" ref="X645:X652" si="42">STDEV(B645:K645)/10^0.5</f>
        <v>0.21217498019847256</v>
      </c>
      <c r="Y645">
        <f t="shared" ref="Y645:Y652" si="43">STDEV(L645:U645)/10^0.5</f>
        <v>0.27103279834326255</v>
      </c>
    </row>
    <row r="646" spans="1:25">
      <c r="A646" s="47">
        <v>53.5</v>
      </c>
      <c r="B646" s="47">
        <v>6.4</v>
      </c>
      <c r="C646" s="47">
        <v>5.99</v>
      </c>
      <c r="D646" s="47">
        <v>7.12</v>
      </c>
      <c r="E646" s="47">
        <v>7.58</v>
      </c>
      <c r="F646" s="47">
        <v>7.06</v>
      </c>
      <c r="G646" s="47">
        <v>5.34</v>
      </c>
      <c r="H646" s="47">
        <v>6.87</v>
      </c>
      <c r="I646" s="47">
        <v>6.61</v>
      </c>
      <c r="J646" s="47">
        <v>6.2</v>
      </c>
      <c r="K646" s="47">
        <v>7.05</v>
      </c>
      <c r="L646" s="47">
        <v>7.18</v>
      </c>
      <c r="M646" s="47">
        <v>6.58</v>
      </c>
      <c r="N646" s="47">
        <v>7.5</v>
      </c>
      <c r="O646" s="47">
        <v>7.29</v>
      </c>
      <c r="P646" s="47">
        <v>7.36</v>
      </c>
      <c r="Q646" s="47">
        <v>5.07</v>
      </c>
      <c r="R646" s="47">
        <v>8.14</v>
      </c>
      <c r="S646" s="47">
        <v>6.71</v>
      </c>
      <c r="T646" s="47">
        <v>6.08</v>
      </c>
      <c r="U646" s="47">
        <v>7.25</v>
      </c>
      <c r="V646" s="13">
        <f t="shared" si="40"/>
        <v>6.6220000000000017</v>
      </c>
      <c r="W646">
        <f t="shared" si="41"/>
        <v>6.9159999999999995</v>
      </c>
      <c r="X646">
        <f t="shared" si="42"/>
        <v>0.20743834425357974</v>
      </c>
      <c r="Y646">
        <f t="shared" si="43"/>
        <v>0.27119980334309596</v>
      </c>
    </row>
    <row r="647" spans="1:25">
      <c r="A647" s="47">
        <v>53.58</v>
      </c>
      <c r="B647" s="47">
        <v>6.4</v>
      </c>
      <c r="C647" s="47">
        <v>6.1</v>
      </c>
      <c r="D647" s="47">
        <v>7.12</v>
      </c>
      <c r="E647" s="47">
        <v>7.58</v>
      </c>
      <c r="F647" s="47">
        <v>7.06</v>
      </c>
      <c r="G647" s="47">
        <v>5.34</v>
      </c>
      <c r="H647" s="47">
        <v>6.87</v>
      </c>
      <c r="I647" s="47">
        <v>6.61</v>
      </c>
      <c r="J647" s="47">
        <v>6.2</v>
      </c>
      <c r="K647" s="47">
        <v>7.05</v>
      </c>
      <c r="L647" s="47">
        <v>7.18</v>
      </c>
      <c r="M647" s="47">
        <v>6.58</v>
      </c>
      <c r="N647" s="47">
        <v>7.5</v>
      </c>
      <c r="O647" s="47">
        <v>7.32</v>
      </c>
      <c r="P647" s="47">
        <v>7.36</v>
      </c>
      <c r="Q647" s="47">
        <v>5.07</v>
      </c>
      <c r="R647" s="47">
        <v>8.14</v>
      </c>
      <c r="S647" s="47">
        <v>6.71</v>
      </c>
      <c r="T647" s="47">
        <v>6.08</v>
      </c>
      <c r="U647" s="47">
        <v>7.31</v>
      </c>
      <c r="V647" s="13">
        <f t="shared" si="40"/>
        <v>6.6330000000000009</v>
      </c>
      <c r="W647">
        <f t="shared" si="41"/>
        <v>6.9249999999999998</v>
      </c>
      <c r="X647">
        <f t="shared" si="42"/>
        <v>0.2039773952617735</v>
      </c>
      <c r="Y647">
        <f t="shared" si="43"/>
        <v>0.27255274718850314</v>
      </c>
    </row>
    <row r="648" spans="1:25">
      <c r="A648" s="47">
        <v>53.67</v>
      </c>
      <c r="B648" s="47">
        <v>6.4</v>
      </c>
      <c r="C648" s="47">
        <v>6.1</v>
      </c>
      <c r="D648" s="47">
        <v>7.12</v>
      </c>
      <c r="E648" s="47">
        <v>7.58</v>
      </c>
      <c r="F648" s="47">
        <v>7.06</v>
      </c>
      <c r="G648" s="47">
        <v>5.34</v>
      </c>
      <c r="H648" s="47">
        <v>6.87</v>
      </c>
      <c r="I648" s="47">
        <v>6.61</v>
      </c>
      <c r="J648" s="47">
        <v>6.2</v>
      </c>
      <c r="K648" s="47">
        <v>7.05</v>
      </c>
      <c r="L648" s="47">
        <v>7.18</v>
      </c>
      <c r="M648" s="47">
        <v>6.7</v>
      </c>
      <c r="N648" s="47">
        <v>7.5</v>
      </c>
      <c r="O648" s="47">
        <v>7.33</v>
      </c>
      <c r="P648" s="47">
        <v>7.36</v>
      </c>
      <c r="Q648" s="47">
        <v>5.07</v>
      </c>
      <c r="R648" s="47">
        <v>8.14</v>
      </c>
      <c r="S648" s="47">
        <v>6.72</v>
      </c>
      <c r="T648" s="47">
        <v>6.08</v>
      </c>
      <c r="U648" s="47">
        <v>7.31</v>
      </c>
      <c r="V648" s="13">
        <f t="shared" si="40"/>
        <v>6.6330000000000009</v>
      </c>
      <c r="W648">
        <f t="shared" si="41"/>
        <v>6.9390000000000001</v>
      </c>
      <c r="X648">
        <f t="shared" si="42"/>
        <v>0.2039773952617735</v>
      </c>
      <c r="Y648">
        <f t="shared" si="43"/>
        <v>0.27119263346272032</v>
      </c>
    </row>
    <row r="649" spans="1:25">
      <c r="A649" s="47">
        <v>53.75</v>
      </c>
      <c r="B649" s="47">
        <v>6.4</v>
      </c>
      <c r="C649" s="47">
        <v>6.1</v>
      </c>
      <c r="D649" s="47">
        <v>7.12</v>
      </c>
      <c r="E649" s="47">
        <v>7.58</v>
      </c>
      <c r="F649" s="47">
        <v>7.06</v>
      </c>
      <c r="G649" s="47">
        <v>5.35</v>
      </c>
      <c r="H649" s="47">
        <v>6.87</v>
      </c>
      <c r="I649" s="47">
        <v>6.62</v>
      </c>
      <c r="J649" s="47">
        <v>6.2</v>
      </c>
      <c r="K649" s="47">
        <v>7.05</v>
      </c>
      <c r="L649" s="47">
        <v>7.18</v>
      </c>
      <c r="M649" s="47">
        <v>6.77</v>
      </c>
      <c r="N649" s="47">
        <v>7.5</v>
      </c>
      <c r="O649" s="47">
        <v>7.33</v>
      </c>
      <c r="P649" s="47">
        <v>7.36</v>
      </c>
      <c r="Q649" s="47">
        <v>5.07</v>
      </c>
      <c r="R649" s="47">
        <v>8.14</v>
      </c>
      <c r="S649" s="47">
        <v>6.72</v>
      </c>
      <c r="T649" s="47">
        <v>6.08</v>
      </c>
      <c r="U649" s="47">
        <v>7.31</v>
      </c>
      <c r="V649" s="13">
        <f t="shared" si="40"/>
        <v>6.6350000000000007</v>
      </c>
      <c r="W649">
        <f t="shared" si="41"/>
        <v>6.9459999999999997</v>
      </c>
      <c r="X649">
        <f t="shared" si="42"/>
        <v>0.20326364926152221</v>
      </c>
      <c r="Y649">
        <f t="shared" si="43"/>
        <v>0.27059687113244385</v>
      </c>
    </row>
    <row r="650" spans="1:25">
      <c r="A650" s="47">
        <v>53.83</v>
      </c>
      <c r="B650" s="47">
        <v>6.4</v>
      </c>
      <c r="C650" s="47">
        <v>6.1</v>
      </c>
      <c r="D650" s="47">
        <v>7.12</v>
      </c>
      <c r="E650" s="47">
        <v>7.58</v>
      </c>
      <c r="F650" s="47">
        <v>7.06</v>
      </c>
      <c r="G650" s="47">
        <v>5.44</v>
      </c>
      <c r="H650" s="47">
        <v>6.92</v>
      </c>
      <c r="I650" s="47">
        <v>6.62</v>
      </c>
      <c r="J650" s="47">
        <v>6.2</v>
      </c>
      <c r="K650" s="47">
        <v>7.05</v>
      </c>
      <c r="L650" s="47">
        <v>7.19</v>
      </c>
      <c r="M650" s="47">
        <v>6.77</v>
      </c>
      <c r="N650" s="47">
        <v>7.5</v>
      </c>
      <c r="O650" s="47">
        <v>7.33</v>
      </c>
      <c r="P650" s="47">
        <v>7.36</v>
      </c>
      <c r="Q650" s="47">
        <v>5.07</v>
      </c>
      <c r="R650" s="47">
        <v>8.16</v>
      </c>
      <c r="S650" s="47">
        <v>6.72</v>
      </c>
      <c r="T650" s="47">
        <v>6.08</v>
      </c>
      <c r="U650" s="47">
        <v>7.32</v>
      </c>
      <c r="V650" s="13">
        <f t="shared" si="40"/>
        <v>6.6490000000000009</v>
      </c>
      <c r="W650">
        <f t="shared" si="41"/>
        <v>6.95</v>
      </c>
      <c r="X650">
        <f t="shared" si="42"/>
        <v>0.19774534690409834</v>
      </c>
      <c r="Y650">
        <f t="shared" si="43"/>
        <v>0.27182919473653222</v>
      </c>
    </row>
    <row r="651" spans="1:25">
      <c r="A651" s="47">
        <v>53.92</v>
      </c>
      <c r="B651" s="47">
        <v>6.4</v>
      </c>
      <c r="C651" s="47">
        <v>6.1</v>
      </c>
      <c r="D651" s="47">
        <v>7.12</v>
      </c>
      <c r="E651" s="47">
        <v>7.59</v>
      </c>
      <c r="F651" s="47">
        <v>7.07</v>
      </c>
      <c r="G651" s="47">
        <v>5.44</v>
      </c>
      <c r="H651" s="47">
        <v>7.07</v>
      </c>
      <c r="I651" s="47">
        <v>6.62</v>
      </c>
      <c r="J651" s="47">
        <v>6.2</v>
      </c>
      <c r="K651" s="47">
        <v>7.05</v>
      </c>
      <c r="L651" s="47">
        <v>7.19</v>
      </c>
      <c r="M651" s="47">
        <v>6.77</v>
      </c>
      <c r="N651" s="47">
        <v>7.5</v>
      </c>
      <c r="O651" s="47">
        <v>7.33</v>
      </c>
      <c r="P651" s="47">
        <v>7.36</v>
      </c>
      <c r="Q651" s="47">
        <v>5.07</v>
      </c>
      <c r="R651" s="47">
        <v>8.23</v>
      </c>
      <c r="S651" s="47">
        <v>6.75</v>
      </c>
      <c r="T651" s="47">
        <v>6.08</v>
      </c>
      <c r="U651" s="47">
        <v>7.32</v>
      </c>
      <c r="V651" s="13">
        <f t="shared" si="40"/>
        <v>6.6659999999999995</v>
      </c>
      <c r="W651">
        <f t="shared" si="41"/>
        <v>6.9599999999999991</v>
      </c>
      <c r="X651">
        <f t="shared" si="42"/>
        <v>0.20130794541917335</v>
      </c>
      <c r="Y651">
        <f t="shared" si="43"/>
        <v>0.27508786475112906</v>
      </c>
    </row>
    <row r="652" spans="1:25">
      <c r="A652" s="47">
        <v>54</v>
      </c>
      <c r="B652" s="47">
        <v>6.4</v>
      </c>
      <c r="C652" s="47">
        <v>6.1</v>
      </c>
      <c r="D652" s="47">
        <v>7.12</v>
      </c>
      <c r="E652" s="47">
        <v>7.59</v>
      </c>
      <c r="F652" s="47">
        <v>7.07</v>
      </c>
      <c r="G652" s="47">
        <v>5.44</v>
      </c>
      <c r="H652" s="47">
        <v>7.08</v>
      </c>
      <c r="I652" s="47">
        <v>6.62</v>
      </c>
      <c r="J652" s="47">
        <v>6.2</v>
      </c>
      <c r="K652" s="47">
        <v>7.11</v>
      </c>
      <c r="L652" s="47">
        <v>7.23</v>
      </c>
      <c r="M652" s="47">
        <v>6.77</v>
      </c>
      <c r="N652" s="47">
        <v>7.52</v>
      </c>
      <c r="O652" s="47">
        <v>7.33</v>
      </c>
      <c r="P652" s="47">
        <v>7.36</v>
      </c>
      <c r="Q652" s="47">
        <v>5.07</v>
      </c>
      <c r="R652" s="47">
        <v>8.23</v>
      </c>
      <c r="S652" s="47">
        <v>6.76</v>
      </c>
      <c r="T652" s="47">
        <v>6.08</v>
      </c>
      <c r="U652" s="47">
        <v>7.32</v>
      </c>
      <c r="V652" s="13">
        <f t="shared" si="40"/>
        <v>6.673</v>
      </c>
      <c r="W652">
        <f t="shared" si="41"/>
        <v>6.9670000000000005</v>
      </c>
      <c r="X652">
        <f t="shared" si="42"/>
        <v>0.20288502491148358</v>
      </c>
      <c r="Y652">
        <f t="shared" si="43"/>
        <v>0.27584234627772525</v>
      </c>
    </row>
    <row r="656" spans="1:25" ht="16" thickBot="1">
      <c r="A656" s="9" t="s">
        <v>1882</v>
      </c>
    </row>
    <row r="657" spans="1:22">
      <c r="A657" s="229"/>
      <c r="B657" s="752"/>
      <c r="C657" s="752"/>
      <c r="D657" s="752"/>
      <c r="E657" s="752"/>
      <c r="F657" s="752"/>
      <c r="G657" s="752"/>
      <c r="H657" s="752"/>
      <c r="I657" s="752"/>
      <c r="J657" s="752"/>
      <c r="K657" s="752"/>
      <c r="L657" s="752"/>
      <c r="M657" s="752"/>
      <c r="N657" s="752"/>
      <c r="O657" s="752"/>
      <c r="P657" s="752"/>
      <c r="Q657" s="752"/>
      <c r="R657" s="752"/>
      <c r="S657" s="752"/>
      <c r="T657" s="752"/>
      <c r="U657" s="752"/>
      <c r="V657" s="753"/>
    </row>
    <row r="658" spans="1:22">
      <c r="A658" s="232" t="s">
        <v>1108</v>
      </c>
      <c r="B658" s="314"/>
      <c r="C658" s="314"/>
      <c r="D658" s="314"/>
      <c r="E658" s="314"/>
      <c r="F658" s="314"/>
      <c r="G658" s="314"/>
      <c r="H658" s="314"/>
      <c r="I658" s="314"/>
      <c r="J658" s="314"/>
      <c r="K658" s="314"/>
      <c r="L658" s="314"/>
      <c r="M658" s="314"/>
      <c r="N658" s="314"/>
      <c r="O658" s="314"/>
      <c r="P658" s="314"/>
      <c r="Q658" s="314"/>
      <c r="R658" s="314"/>
      <c r="S658" s="314"/>
      <c r="T658" s="314"/>
      <c r="U658" s="314"/>
      <c r="V658" s="173"/>
    </row>
    <row r="659" spans="1:22">
      <c r="A659" s="232" t="s">
        <v>1110</v>
      </c>
      <c r="B659" s="314"/>
      <c r="C659" s="314"/>
      <c r="D659" s="314"/>
      <c r="E659" s="314"/>
      <c r="F659" s="314"/>
      <c r="G659" s="314"/>
      <c r="H659" s="314"/>
      <c r="I659" s="314"/>
      <c r="J659" s="314"/>
      <c r="K659" s="314"/>
      <c r="L659" s="314"/>
      <c r="M659" s="314"/>
      <c r="N659" s="314"/>
      <c r="O659" s="314"/>
      <c r="P659" s="314"/>
      <c r="Q659" s="314"/>
      <c r="R659" s="314"/>
      <c r="S659" s="314"/>
      <c r="T659" s="314"/>
      <c r="U659" s="314"/>
      <c r="V659" s="173"/>
    </row>
    <row r="660" spans="1:22">
      <c r="A660" s="232"/>
      <c r="B660" s="312" t="s">
        <v>1844</v>
      </c>
      <c r="C660" s="312" t="s">
        <v>1845</v>
      </c>
      <c r="D660" s="312" t="s">
        <v>1846</v>
      </c>
      <c r="E660" s="312" t="s">
        <v>1847</v>
      </c>
      <c r="F660" s="312" t="s">
        <v>1848</v>
      </c>
      <c r="G660" s="312" t="s">
        <v>1849</v>
      </c>
      <c r="H660" s="312" t="s">
        <v>1850</v>
      </c>
      <c r="I660" s="312" t="s">
        <v>1851</v>
      </c>
      <c r="J660" s="312" t="s">
        <v>1852</v>
      </c>
      <c r="K660" s="312" t="s">
        <v>1853</v>
      </c>
      <c r="L660" s="313" t="s">
        <v>1854</v>
      </c>
      <c r="M660" s="313" t="s">
        <v>1855</v>
      </c>
      <c r="N660" s="313" t="s">
        <v>1856</v>
      </c>
      <c r="O660" s="313" t="s">
        <v>1857</v>
      </c>
      <c r="P660" s="313" t="s">
        <v>1858</v>
      </c>
      <c r="Q660" s="313" t="s">
        <v>1859</v>
      </c>
      <c r="R660" s="313" t="s">
        <v>1860</v>
      </c>
      <c r="S660" s="313" t="s">
        <v>1861</v>
      </c>
      <c r="T660" s="313" t="s">
        <v>1862</v>
      </c>
      <c r="U660" s="313" t="s">
        <v>1863</v>
      </c>
      <c r="V660" s="173"/>
    </row>
    <row r="661" spans="1:22">
      <c r="A661" s="232"/>
      <c r="B661" s="312" t="s">
        <v>1284</v>
      </c>
      <c r="C661" s="312" t="s">
        <v>1284</v>
      </c>
      <c r="D661" s="312" t="s">
        <v>1284</v>
      </c>
      <c r="E661" s="312" t="s">
        <v>1284</v>
      </c>
      <c r="F661" s="312" t="s">
        <v>1284</v>
      </c>
      <c r="G661" s="312" t="s">
        <v>1284</v>
      </c>
      <c r="H661" s="312" t="s">
        <v>1284</v>
      </c>
      <c r="I661" s="312" t="s">
        <v>1284</v>
      </c>
      <c r="J661" s="312" t="s">
        <v>1284</v>
      </c>
      <c r="K661" s="312" t="s">
        <v>1284</v>
      </c>
      <c r="L661" s="313" t="s">
        <v>1284</v>
      </c>
      <c r="M661" s="313" t="s">
        <v>1284</v>
      </c>
      <c r="N661" s="313" t="s">
        <v>1284</v>
      </c>
      <c r="O661" s="313" t="s">
        <v>1284</v>
      </c>
      <c r="P661" s="313" t="s">
        <v>1284</v>
      </c>
      <c r="Q661" s="313" t="s">
        <v>1284</v>
      </c>
      <c r="R661" s="313" t="s">
        <v>1284</v>
      </c>
      <c r="S661" s="313" t="s">
        <v>1284</v>
      </c>
      <c r="T661" s="313" t="s">
        <v>1284</v>
      </c>
      <c r="U661" s="313" t="s">
        <v>1284</v>
      </c>
      <c r="V661" s="173"/>
    </row>
    <row r="662" spans="1:22">
      <c r="A662" s="232"/>
      <c r="B662" s="312" t="s">
        <v>1285</v>
      </c>
      <c r="C662" s="312" t="s">
        <v>1285</v>
      </c>
      <c r="D662" s="312" t="s">
        <v>1285</v>
      </c>
      <c r="E662" s="312" t="s">
        <v>1285</v>
      </c>
      <c r="F662" s="312" t="s">
        <v>1285</v>
      </c>
      <c r="G662" s="312" t="s">
        <v>1285</v>
      </c>
      <c r="H662" s="312" t="s">
        <v>1285</v>
      </c>
      <c r="I662" s="312" t="s">
        <v>1285</v>
      </c>
      <c r="J662" s="312" t="s">
        <v>1285</v>
      </c>
      <c r="K662" s="312" t="s">
        <v>1285</v>
      </c>
      <c r="L662" s="313" t="s">
        <v>1285</v>
      </c>
      <c r="M662" s="313" t="s">
        <v>1285</v>
      </c>
      <c r="N662" s="313" t="s">
        <v>1285</v>
      </c>
      <c r="O662" s="313" t="s">
        <v>1285</v>
      </c>
      <c r="P662" s="313" t="s">
        <v>1285</v>
      </c>
      <c r="Q662" s="313" t="s">
        <v>1285</v>
      </c>
      <c r="R662" s="313" t="s">
        <v>1285</v>
      </c>
      <c r="S662" s="313" t="s">
        <v>1285</v>
      </c>
      <c r="T662" s="313" t="s">
        <v>1285</v>
      </c>
      <c r="U662" s="313" t="s">
        <v>1285</v>
      </c>
      <c r="V662" s="754" t="s">
        <v>1112</v>
      </c>
    </row>
    <row r="663" spans="1:22">
      <c r="A663" s="232" t="s">
        <v>1288</v>
      </c>
      <c r="B663" s="312">
        <v>6.4</v>
      </c>
      <c r="C663" s="312">
        <v>6.1</v>
      </c>
      <c r="D663" s="312">
        <v>7.12</v>
      </c>
      <c r="E663" s="312">
        <v>7.59</v>
      </c>
      <c r="F663" s="312">
        <v>7.07</v>
      </c>
      <c r="G663" s="312">
        <v>5.44</v>
      </c>
      <c r="H663" s="312">
        <v>7.08</v>
      </c>
      <c r="I663" s="312">
        <v>6.62</v>
      </c>
      <c r="J663" s="312">
        <v>6.2</v>
      </c>
      <c r="K663" s="312">
        <v>7.11</v>
      </c>
      <c r="L663" s="313">
        <v>7.23</v>
      </c>
      <c r="M663" s="313">
        <v>6.77</v>
      </c>
      <c r="N663" s="313">
        <v>7.52</v>
      </c>
      <c r="O663" s="313">
        <v>7.33</v>
      </c>
      <c r="P663" s="313">
        <v>7.36</v>
      </c>
      <c r="Q663" s="313">
        <v>5.07</v>
      </c>
      <c r="R663" s="313">
        <v>8.23</v>
      </c>
      <c r="S663" s="313">
        <v>6.76</v>
      </c>
      <c r="T663" s="313">
        <v>6.08</v>
      </c>
      <c r="U663" s="313">
        <v>7.32</v>
      </c>
      <c r="V663" s="754">
        <f>_xlfn.T.TEST(B663:K663,L663:U663,2,2)</f>
        <v>0.40185317198151826</v>
      </c>
    </row>
    <row r="664" spans="1:22">
      <c r="A664" s="232" t="s">
        <v>1289</v>
      </c>
      <c r="B664" s="10">
        <f t="shared" ref="B664:U664" si="44">B663/54</f>
        <v>0.11851851851851852</v>
      </c>
      <c r="C664" s="10">
        <f t="shared" si="44"/>
        <v>0.11296296296296296</v>
      </c>
      <c r="D664" s="10">
        <f t="shared" si="44"/>
        <v>0.13185185185185186</v>
      </c>
      <c r="E664" s="10">
        <f t="shared" si="44"/>
        <v>0.14055555555555554</v>
      </c>
      <c r="F664" s="10">
        <f t="shared" si="44"/>
        <v>0.13092592592592592</v>
      </c>
      <c r="G664" s="10">
        <f t="shared" si="44"/>
        <v>0.10074074074074074</v>
      </c>
      <c r="H664" s="10">
        <f t="shared" si="44"/>
        <v>0.13111111111111112</v>
      </c>
      <c r="I664" s="10">
        <f t="shared" si="44"/>
        <v>0.1225925925925926</v>
      </c>
      <c r="J664" s="10">
        <f t="shared" si="44"/>
        <v>0.11481481481481481</v>
      </c>
      <c r="K664" s="10">
        <f t="shared" si="44"/>
        <v>0.13166666666666668</v>
      </c>
      <c r="L664" s="10">
        <f t="shared" si="44"/>
        <v>0.13388888888888889</v>
      </c>
      <c r="M664" s="10">
        <f t="shared" si="44"/>
        <v>0.12537037037037035</v>
      </c>
      <c r="N664" s="10">
        <f t="shared" si="44"/>
        <v>0.13925925925925925</v>
      </c>
      <c r="O664" s="10">
        <f t="shared" si="44"/>
        <v>0.13574074074074075</v>
      </c>
      <c r="P664" s="10">
        <f t="shared" si="44"/>
        <v>0.1362962962962963</v>
      </c>
      <c r="Q664" s="10">
        <f t="shared" si="44"/>
        <v>9.3888888888888897E-2</v>
      </c>
      <c r="R664" s="10">
        <f t="shared" si="44"/>
        <v>0.15240740740740741</v>
      </c>
      <c r="S664" s="10">
        <f t="shared" si="44"/>
        <v>0.12518518518518518</v>
      </c>
      <c r="T664" s="10">
        <f t="shared" si="44"/>
        <v>0.11259259259259259</v>
      </c>
      <c r="U664" s="10">
        <f t="shared" si="44"/>
        <v>0.13555555555555557</v>
      </c>
      <c r="V664" s="754">
        <f>_xlfn.T.TEST(B664:K664,L664:U664,2,2)</f>
        <v>0.40185317198151893</v>
      </c>
    </row>
    <row r="665" spans="1:22">
      <c r="A665" s="232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73"/>
    </row>
    <row r="666" spans="1:22">
      <c r="A666" s="232"/>
      <c r="B666" s="312" t="s">
        <v>1284</v>
      </c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73"/>
    </row>
    <row r="667" spans="1:22">
      <c r="A667" s="232"/>
      <c r="B667" s="312" t="s">
        <v>1285</v>
      </c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73"/>
    </row>
    <row r="668" spans="1:22">
      <c r="A668" s="232"/>
      <c r="B668" s="285" t="s">
        <v>1189</v>
      </c>
      <c r="C668" s="285" t="s">
        <v>1031</v>
      </c>
      <c r="D668" s="285" t="s">
        <v>1032</v>
      </c>
      <c r="E668" s="10"/>
      <c r="F668" s="302" t="s">
        <v>1020</v>
      </c>
      <c r="G668" s="302" t="s">
        <v>1031</v>
      </c>
      <c r="H668" s="302" t="s">
        <v>1032</v>
      </c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73"/>
    </row>
    <row r="669" spans="1:22">
      <c r="A669" s="232"/>
      <c r="B669" s="314" t="s">
        <v>1282</v>
      </c>
      <c r="C669" s="314">
        <f>AVERAGE(B663:K663)</f>
        <v>6.673</v>
      </c>
      <c r="D669" s="314">
        <f>STDEV(B663:K663)/10^0.5</f>
        <v>0.20288502491148358</v>
      </c>
      <c r="E669" s="314"/>
      <c r="F669" s="314" t="s">
        <v>1282</v>
      </c>
      <c r="G669" s="314">
        <f>AVERAGE(L663:U663)</f>
        <v>6.9670000000000005</v>
      </c>
      <c r="H669" s="314">
        <f>STDEV(L663:U663)/10^0.5</f>
        <v>0.27584234627772525</v>
      </c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73"/>
    </row>
    <row r="670" spans="1:22">
      <c r="A670" s="232"/>
      <c r="B670" s="314" t="s">
        <v>1283</v>
      </c>
      <c r="C670" s="314">
        <f>AVERAGE(B664:K664)</f>
        <v>0.12357407407407409</v>
      </c>
      <c r="D670" s="314">
        <f>STDEV(B664:K664)/10^0.5</f>
        <v>3.7571300909534006E-3</v>
      </c>
      <c r="E670" s="314"/>
      <c r="F670" s="314" t="s">
        <v>1283</v>
      </c>
      <c r="G670" s="314">
        <f>AVERAGE(L664:U664)</f>
        <v>0.12901851851851853</v>
      </c>
      <c r="H670" s="314">
        <f>STDEV(L664:U664)/10^0.5</f>
        <v>5.1081915977355544E-3</v>
      </c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73"/>
    </row>
    <row r="671" spans="1:22" ht="16" thickBot="1">
      <c r="A671" s="233"/>
      <c r="B671" s="213"/>
      <c r="C671" s="213"/>
      <c r="D671" s="213"/>
      <c r="E671" s="213"/>
      <c r="F671" s="213"/>
      <c r="G671" s="213"/>
      <c r="H671" s="213"/>
      <c r="I671" s="213"/>
      <c r="J671" s="213"/>
      <c r="K671" s="213"/>
      <c r="L671" s="213"/>
      <c r="M671" s="213"/>
      <c r="N671" s="213"/>
      <c r="O671" s="213"/>
      <c r="P671" s="213"/>
      <c r="Q671" s="213"/>
      <c r="R671" s="213"/>
      <c r="S671" s="213"/>
      <c r="T671" s="213"/>
      <c r="U671" s="213"/>
      <c r="V671" s="214"/>
    </row>
  </sheetData>
  <mergeCells count="2">
    <mergeCell ref="B1:K1"/>
    <mergeCell ref="L1:U1"/>
  </mergeCells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E666"/>
  <sheetViews>
    <sheetView workbookViewId="0">
      <selection activeCell="AO675" sqref="AO675"/>
    </sheetView>
  </sheetViews>
  <sheetFormatPr defaultColWidth="11" defaultRowHeight="15.5"/>
  <cols>
    <col min="1" max="1" width="18.5" customWidth="1"/>
    <col min="35" max="35" width="18.5" customWidth="1"/>
  </cols>
  <sheetData>
    <row r="1" spans="1:56">
      <c r="A1" t="s">
        <v>1843</v>
      </c>
      <c r="C1" s="838" t="s">
        <v>1189</v>
      </c>
      <c r="D1" s="838"/>
      <c r="E1" s="838"/>
      <c r="F1" s="838"/>
      <c r="G1" s="838"/>
      <c r="H1" s="838"/>
      <c r="I1" s="838"/>
      <c r="J1" s="838"/>
      <c r="K1" s="838"/>
      <c r="L1" s="838"/>
      <c r="M1" s="839" t="s">
        <v>1020</v>
      </c>
      <c r="N1" s="839"/>
      <c r="O1" s="839"/>
      <c r="P1" s="839"/>
      <c r="Q1" s="839"/>
      <c r="R1" s="839"/>
      <c r="S1" s="839"/>
      <c r="T1" s="839"/>
      <c r="U1" s="839"/>
      <c r="V1" s="839"/>
      <c r="AI1" t="s">
        <v>1875</v>
      </c>
      <c r="AK1" s="838" t="s">
        <v>1189</v>
      </c>
      <c r="AL1" s="838"/>
      <c r="AM1" s="838"/>
      <c r="AN1" s="838"/>
      <c r="AO1" s="838"/>
      <c r="AP1" s="838"/>
      <c r="AQ1" s="838"/>
      <c r="AR1" s="838"/>
      <c r="AS1" s="838"/>
      <c r="AT1" s="838"/>
      <c r="AU1" s="839" t="s">
        <v>1020</v>
      </c>
      <c r="AV1" s="839"/>
      <c r="AW1" s="839"/>
      <c r="AX1" s="839"/>
      <c r="AY1" s="839"/>
      <c r="AZ1" s="839"/>
      <c r="BA1" s="839"/>
      <c r="BB1" s="839"/>
      <c r="BC1" s="839"/>
      <c r="BD1" s="839"/>
    </row>
    <row r="2" spans="1:56">
      <c r="B2" t="s">
        <v>1110</v>
      </c>
      <c r="C2" s="312" t="s">
        <v>1844</v>
      </c>
      <c r="D2" s="312" t="s">
        <v>1845</v>
      </c>
      <c r="E2" s="312" t="s">
        <v>1846</v>
      </c>
      <c r="F2" s="312" t="s">
        <v>1847</v>
      </c>
      <c r="G2" s="312" t="s">
        <v>1848</v>
      </c>
      <c r="H2" s="312" t="s">
        <v>1849</v>
      </c>
      <c r="I2" s="312" t="s">
        <v>1850</v>
      </c>
      <c r="J2" s="312" t="s">
        <v>1851</v>
      </c>
      <c r="K2" s="312" t="s">
        <v>1852</v>
      </c>
      <c r="L2" s="312" t="s">
        <v>1853</v>
      </c>
      <c r="M2" s="313" t="s">
        <v>1854</v>
      </c>
      <c r="N2" s="313" t="s">
        <v>1855</v>
      </c>
      <c r="O2" s="313" t="s">
        <v>1856</v>
      </c>
      <c r="P2" s="313" t="s">
        <v>1857</v>
      </c>
      <c r="Q2" s="313" t="s">
        <v>1858</v>
      </c>
      <c r="R2" s="313" t="s">
        <v>1859</v>
      </c>
      <c r="S2" s="313" t="s">
        <v>1860</v>
      </c>
      <c r="T2" s="313" t="s">
        <v>1861</v>
      </c>
      <c r="U2" s="313" t="s">
        <v>1862</v>
      </c>
      <c r="V2" s="313" t="s">
        <v>1863</v>
      </c>
      <c r="AJ2" t="s">
        <v>1110</v>
      </c>
      <c r="AK2" s="312" t="s">
        <v>1844</v>
      </c>
      <c r="AL2" s="312" t="s">
        <v>1845</v>
      </c>
      <c r="AM2" s="312" t="s">
        <v>1846</v>
      </c>
      <c r="AN2" s="312" t="s">
        <v>1847</v>
      </c>
      <c r="AO2" s="312" t="s">
        <v>1848</v>
      </c>
      <c r="AP2" s="312" t="s">
        <v>1849</v>
      </c>
      <c r="AQ2" s="312" t="s">
        <v>1850</v>
      </c>
      <c r="AR2" s="312" t="s">
        <v>1851</v>
      </c>
      <c r="AS2" s="312" t="s">
        <v>1852</v>
      </c>
      <c r="AT2" s="312" t="s">
        <v>1853</v>
      </c>
      <c r="AU2" s="313" t="s">
        <v>1854</v>
      </c>
      <c r="AV2" s="313" t="s">
        <v>1855</v>
      </c>
      <c r="AW2" s="313" t="s">
        <v>1856</v>
      </c>
      <c r="AX2" s="313" t="s">
        <v>1857</v>
      </c>
      <c r="AY2" s="313" t="s">
        <v>1858</v>
      </c>
      <c r="AZ2" s="313" t="s">
        <v>1859</v>
      </c>
      <c r="BA2" s="313" t="s">
        <v>1860</v>
      </c>
      <c r="BB2" s="313" t="s">
        <v>1861</v>
      </c>
      <c r="BC2" s="313" t="s">
        <v>1862</v>
      </c>
      <c r="BD2" s="313" t="s">
        <v>1863</v>
      </c>
    </row>
    <row r="3" spans="1:56">
      <c r="B3" s="721" t="s">
        <v>1287</v>
      </c>
      <c r="C3" s="11" t="s">
        <v>1290</v>
      </c>
      <c r="D3" s="11" t="s">
        <v>1290</v>
      </c>
      <c r="E3" s="11" t="s">
        <v>1290</v>
      </c>
      <c r="F3" s="11" t="s">
        <v>1290</v>
      </c>
      <c r="G3" s="11" t="s">
        <v>1290</v>
      </c>
      <c r="H3" s="11" t="s">
        <v>1290</v>
      </c>
      <c r="I3" s="11" t="s">
        <v>1290</v>
      </c>
      <c r="J3" s="11" t="s">
        <v>1290</v>
      </c>
      <c r="K3" s="11" t="s">
        <v>1290</v>
      </c>
      <c r="L3" s="11" t="s">
        <v>1290</v>
      </c>
      <c r="M3" s="3" t="s">
        <v>1290</v>
      </c>
      <c r="N3" s="3" t="s">
        <v>1290</v>
      </c>
      <c r="O3" s="3" t="s">
        <v>1290</v>
      </c>
      <c r="P3" s="3" t="s">
        <v>1290</v>
      </c>
      <c r="Q3" s="3" t="s">
        <v>1290</v>
      </c>
      <c r="R3" s="3" t="s">
        <v>1290</v>
      </c>
      <c r="S3" s="3" t="s">
        <v>1290</v>
      </c>
      <c r="T3" s="3" t="s">
        <v>1290</v>
      </c>
      <c r="U3" s="3" t="s">
        <v>1290</v>
      </c>
      <c r="V3" s="3" t="s">
        <v>1290</v>
      </c>
      <c r="AJ3" s="755" t="s">
        <v>1287</v>
      </c>
      <c r="AK3" s="11" t="s">
        <v>1874</v>
      </c>
      <c r="AL3" s="11" t="s">
        <v>1874</v>
      </c>
      <c r="AM3" s="11" t="s">
        <v>1874</v>
      </c>
      <c r="AN3" s="11" t="s">
        <v>1874</v>
      </c>
      <c r="AO3" s="11" t="s">
        <v>1874</v>
      </c>
      <c r="AP3" s="11" t="s">
        <v>1874</v>
      </c>
      <c r="AQ3" s="11" t="s">
        <v>1874</v>
      </c>
      <c r="AR3" s="11" t="s">
        <v>1874</v>
      </c>
      <c r="AS3" s="11" t="s">
        <v>1874</v>
      </c>
      <c r="AT3" s="11" t="s">
        <v>1874</v>
      </c>
      <c r="AU3" s="3" t="s">
        <v>1874</v>
      </c>
      <c r="AV3" s="3" t="s">
        <v>1874</v>
      </c>
      <c r="AW3" s="3" t="s">
        <v>1874</v>
      </c>
      <c r="AX3" s="3" t="s">
        <v>1874</v>
      </c>
      <c r="AY3" s="3" t="s">
        <v>1874</v>
      </c>
      <c r="AZ3" s="3" t="s">
        <v>1874</v>
      </c>
      <c r="BA3" s="3" t="s">
        <v>1874</v>
      </c>
      <c r="BB3" s="3" t="s">
        <v>1874</v>
      </c>
      <c r="BC3" s="3" t="s">
        <v>1874</v>
      </c>
      <c r="BD3" s="3" t="s">
        <v>1874</v>
      </c>
    </row>
    <row r="4" spans="1:56">
      <c r="B4" s="47">
        <v>0</v>
      </c>
      <c r="C4" s="47">
        <v>0</v>
      </c>
      <c r="D4" s="47">
        <v>0</v>
      </c>
      <c r="E4" s="47">
        <v>0</v>
      </c>
      <c r="F4" s="47">
        <v>0</v>
      </c>
      <c r="G4" s="47">
        <v>0</v>
      </c>
      <c r="H4" s="47">
        <v>0</v>
      </c>
      <c r="I4" s="47">
        <v>0</v>
      </c>
      <c r="J4" s="47">
        <v>0</v>
      </c>
      <c r="K4" s="47">
        <v>0</v>
      </c>
      <c r="L4" s="47">
        <v>0</v>
      </c>
      <c r="M4" s="47">
        <v>0</v>
      </c>
      <c r="N4" s="47">
        <v>0</v>
      </c>
      <c r="O4" s="47">
        <v>0</v>
      </c>
      <c r="P4" s="47">
        <v>0</v>
      </c>
      <c r="Q4" s="47">
        <v>0</v>
      </c>
      <c r="R4" s="47">
        <v>0</v>
      </c>
      <c r="S4" s="47">
        <v>0</v>
      </c>
      <c r="T4" s="47">
        <v>0</v>
      </c>
      <c r="U4" s="47">
        <v>0</v>
      </c>
      <c r="V4" s="47">
        <v>0</v>
      </c>
      <c r="AJ4" s="47">
        <v>0</v>
      </c>
      <c r="AK4" s="11">
        <v>36</v>
      </c>
      <c r="AL4" s="11">
        <v>126</v>
      </c>
      <c r="AM4" s="11">
        <v>0</v>
      </c>
      <c r="AN4" s="11">
        <v>9</v>
      </c>
      <c r="AO4" s="11">
        <v>1</v>
      </c>
      <c r="AP4" s="11">
        <v>7</v>
      </c>
      <c r="AQ4" s="11">
        <v>10</v>
      </c>
      <c r="AR4" s="11">
        <v>57</v>
      </c>
      <c r="AS4" s="11">
        <v>297</v>
      </c>
      <c r="AT4" s="11">
        <v>89</v>
      </c>
      <c r="AU4" s="3">
        <v>212</v>
      </c>
      <c r="AV4" s="3">
        <v>0</v>
      </c>
      <c r="AW4" s="3">
        <v>30</v>
      </c>
      <c r="AX4" s="3">
        <v>159</v>
      </c>
      <c r="AY4" s="3">
        <v>6</v>
      </c>
      <c r="AZ4" s="3">
        <v>26</v>
      </c>
      <c r="BA4" s="3">
        <v>21</v>
      </c>
      <c r="BB4" s="3">
        <v>6</v>
      </c>
      <c r="BC4" s="3">
        <v>6</v>
      </c>
      <c r="BD4" s="3">
        <v>147</v>
      </c>
    </row>
    <row r="5" spans="1:56">
      <c r="B5" s="47">
        <v>0.08</v>
      </c>
      <c r="C5" s="47">
        <v>0</v>
      </c>
      <c r="D5" s="47">
        <v>0</v>
      </c>
      <c r="E5" s="47">
        <v>0</v>
      </c>
      <c r="F5" s="47">
        <v>0</v>
      </c>
      <c r="G5" s="47">
        <v>0</v>
      </c>
      <c r="H5" s="47">
        <v>0</v>
      </c>
      <c r="I5" s="47">
        <v>0</v>
      </c>
      <c r="J5" s="47">
        <v>0</v>
      </c>
      <c r="K5" s="47">
        <v>0</v>
      </c>
      <c r="L5" s="47">
        <v>0</v>
      </c>
      <c r="M5" s="47">
        <v>0</v>
      </c>
      <c r="N5" s="47">
        <v>0</v>
      </c>
      <c r="O5" s="47">
        <v>0</v>
      </c>
      <c r="P5" s="47">
        <v>0</v>
      </c>
      <c r="Q5" s="47">
        <v>0</v>
      </c>
      <c r="R5" s="47">
        <v>0</v>
      </c>
      <c r="S5" s="47">
        <v>0</v>
      </c>
      <c r="T5" s="47">
        <v>0</v>
      </c>
      <c r="U5" s="47">
        <v>0</v>
      </c>
      <c r="V5" s="47">
        <v>0</v>
      </c>
      <c r="AJ5" s="47">
        <v>0.08</v>
      </c>
      <c r="AK5" s="11">
        <v>45</v>
      </c>
      <c r="AL5" s="11">
        <v>33</v>
      </c>
      <c r="AM5" s="11">
        <v>0</v>
      </c>
      <c r="AN5" s="11">
        <v>27</v>
      </c>
      <c r="AO5" s="11">
        <v>0</v>
      </c>
      <c r="AP5" s="11">
        <v>5</v>
      </c>
      <c r="AQ5" s="11">
        <v>13</v>
      </c>
      <c r="AR5" s="11">
        <v>34</v>
      </c>
      <c r="AS5" s="11">
        <v>17</v>
      </c>
      <c r="AT5" s="11">
        <v>98</v>
      </c>
      <c r="AU5" s="3">
        <v>148</v>
      </c>
      <c r="AV5" s="3">
        <v>2</v>
      </c>
      <c r="AW5" s="3">
        <v>58</v>
      </c>
      <c r="AX5" s="3">
        <v>150</v>
      </c>
      <c r="AY5" s="3">
        <v>0</v>
      </c>
      <c r="AZ5" s="3">
        <v>0</v>
      </c>
      <c r="BA5" s="3">
        <v>27</v>
      </c>
      <c r="BB5" s="3">
        <v>5</v>
      </c>
      <c r="BC5" s="3">
        <v>0</v>
      </c>
      <c r="BD5" s="3">
        <v>39</v>
      </c>
    </row>
    <row r="6" spans="1:56">
      <c r="B6" s="47">
        <v>0.17</v>
      </c>
      <c r="C6" s="47">
        <v>0</v>
      </c>
      <c r="D6" s="47">
        <v>0</v>
      </c>
      <c r="E6" s="47">
        <v>0</v>
      </c>
      <c r="F6" s="47">
        <v>0</v>
      </c>
      <c r="G6" s="47">
        <v>0</v>
      </c>
      <c r="H6" s="47">
        <v>0</v>
      </c>
      <c r="I6" s="47">
        <v>0</v>
      </c>
      <c r="J6" s="47">
        <v>0</v>
      </c>
      <c r="K6" s="47">
        <v>0</v>
      </c>
      <c r="L6" s="47">
        <v>0</v>
      </c>
      <c r="M6" s="47">
        <v>0</v>
      </c>
      <c r="N6" s="47">
        <v>0</v>
      </c>
      <c r="O6" s="47">
        <v>0</v>
      </c>
      <c r="P6" s="47">
        <v>0</v>
      </c>
      <c r="Q6" s="47">
        <v>0</v>
      </c>
      <c r="R6" s="47">
        <v>0</v>
      </c>
      <c r="S6" s="47">
        <v>0</v>
      </c>
      <c r="T6" s="47">
        <v>0</v>
      </c>
      <c r="U6" s="47">
        <v>0</v>
      </c>
      <c r="V6" s="47">
        <v>0</v>
      </c>
      <c r="AJ6" s="47">
        <v>0.17</v>
      </c>
      <c r="AK6" s="11">
        <v>64</v>
      </c>
      <c r="AL6" s="11">
        <v>47</v>
      </c>
      <c r="AM6" s="11">
        <v>3</v>
      </c>
      <c r="AN6" s="11">
        <v>36</v>
      </c>
      <c r="AO6" s="11">
        <v>0</v>
      </c>
      <c r="AP6" s="11">
        <v>0</v>
      </c>
      <c r="AQ6" s="11">
        <v>0</v>
      </c>
      <c r="AR6" s="11">
        <v>19</v>
      </c>
      <c r="AS6" s="11">
        <v>9</v>
      </c>
      <c r="AT6" s="11">
        <v>642</v>
      </c>
      <c r="AU6" s="3">
        <v>42</v>
      </c>
      <c r="AV6" s="3">
        <v>2</v>
      </c>
      <c r="AW6" s="3">
        <v>43</v>
      </c>
      <c r="AX6" s="3">
        <v>79</v>
      </c>
      <c r="AY6" s="3">
        <v>0</v>
      </c>
      <c r="AZ6" s="3">
        <v>12</v>
      </c>
      <c r="BA6" s="3">
        <v>8</v>
      </c>
      <c r="BB6" s="3">
        <v>184</v>
      </c>
      <c r="BC6" s="3">
        <v>3</v>
      </c>
      <c r="BD6" s="3">
        <v>142</v>
      </c>
    </row>
    <row r="7" spans="1:56">
      <c r="B7" s="47">
        <v>0.25</v>
      </c>
      <c r="C7" s="47">
        <v>0</v>
      </c>
      <c r="D7" s="47">
        <v>0</v>
      </c>
      <c r="E7" s="47">
        <v>0</v>
      </c>
      <c r="F7" s="47">
        <v>0</v>
      </c>
      <c r="G7" s="47">
        <v>0</v>
      </c>
      <c r="H7" s="47">
        <v>0</v>
      </c>
      <c r="I7" s="47">
        <v>0</v>
      </c>
      <c r="J7" s="47">
        <v>0</v>
      </c>
      <c r="K7" s="47">
        <v>0</v>
      </c>
      <c r="L7" s="47">
        <v>0</v>
      </c>
      <c r="M7" s="47">
        <v>0</v>
      </c>
      <c r="N7" s="47">
        <v>0</v>
      </c>
      <c r="O7" s="47">
        <v>0</v>
      </c>
      <c r="P7" s="47">
        <v>0</v>
      </c>
      <c r="Q7" s="47">
        <v>0</v>
      </c>
      <c r="R7" s="47">
        <v>0</v>
      </c>
      <c r="S7" s="47">
        <v>0</v>
      </c>
      <c r="T7" s="47">
        <v>4</v>
      </c>
      <c r="U7" s="47">
        <v>0</v>
      </c>
      <c r="V7" s="47">
        <v>0</v>
      </c>
      <c r="AJ7" s="47">
        <v>0.25</v>
      </c>
      <c r="AK7" s="11">
        <v>172</v>
      </c>
      <c r="AL7" s="11">
        <v>25</v>
      </c>
      <c r="AM7" s="11">
        <v>25</v>
      </c>
      <c r="AN7" s="11">
        <v>0</v>
      </c>
      <c r="AO7" s="11">
        <v>0</v>
      </c>
      <c r="AP7" s="11">
        <v>0</v>
      </c>
      <c r="AQ7" s="11">
        <v>5</v>
      </c>
      <c r="AR7" s="11">
        <v>10</v>
      </c>
      <c r="AS7" s="11">
        <v>38</v>
      </c>
      <c r="AT7" s="11">
        <v>403</v>
      </c>
      <c r="AU7" s="3">
        <v>82</v>
      </c>
      <c r="AV7" s="3">
        <v>1</v>
      </c>
      <c r="AW7" s="3">
        <v>51</v>
      </c>
      <c r="AX7" s="3">
        <v>16</v>
      </c>
      <c r="AY7" s="3">
        <v>0</v>
      </c>
      <c r="AZ7" s="3">
        <v>30</v>
      </c>
      <c r="BA7" s="3">
        <v>0</v>
      </c>
      <c r="BB7" s="3">
        <v>353</v>
      </c>
      <c r="BC7" s="3">
        <v>3</v>
      </c>
      <c r="BD7" s="3">
        <v>22</v>
      </c>
    </row>
    <row r="8" spans="1:56">
      <c r="B8" s="47">
        <v>0.33</v>
      </c>
      <c r="C8" s="47">
        <v>0</v>
      </c>
      <c r="D8" s="47">
        <v>0</v>
      </c>
      <c r="E8" s="47">
        <v>0</v>
      </c>
      <c r="F8" s="47">
        <v>0</v>
      </c>
      <c r="G8" s="47">
        <v>0</v>
      </c>
      <c r="H8" s="47">
        <v>0</v>
      </c>
      <c r="I8" s="47">
        <v>0</v>
      </c>
      <c r="J8" s="47">
        <v>0</v>
      </c>
      <c r="K8" s="47">
        <v>0</v>
      </c>
      <c r="L8" s="47">
        <v>0</v>
      </c>
      <c r="M8" s="47">
        <v>0</v>
      </c>
      <c r="N8" s="47">
        <v>0</v>
      </c>
      <c r="O8" s="47">
        <v>0</v>
      </c>
      <c r="P8" s="47">
        <v>0</v>
      </c>
      <c r="Q8" s="47">
        <v>0</v>
      </c>
      <c r="R8" s="47">
        <v>0</v>
      </c>
      <c r="S8" s="47">
        <v>0</v>
      </c>
      <c r="T8" s="47">
        <v>0</v>
      </c>
      <c r="U8" s="47">
        <v>0</v>
      </c>
      <c r="V8" s="47">
        <v>0</v>
      </c>
      <c r="AJ8" s="47">
        <v>0.33</v>
      </c>
      <c r="AK8" s="11">
        <v>252</v>
      </c>
      <c r="AL8" s="11">
        <v>34</v>
      </c>
      <c r="AM8" s="11">
        <v>0</v>
      </c>
      <c r="AN8" s="11">
        <v>41</v>
      </c>
      <c r="AO8" s="11">
        <v>2</v>
      </c>
      <c r="AP8" s="11">
        <v>0</v>
      </c>
      <c r="AQ8" s="11">
        <v>3</v>
      </c>
      <c r="AR8" s="11">
        <v>4</v>
      </c>
      <c r="AS8" s="11">
        <v>15</v>
      </c>
      <c r="AT8" s="11">
        <v>33</v>
      </c>
      <c r="AU8" s="3">
        <v>1</v>
      </c>
      <c r="AV8" s="3">
        <v>6</v>
      </c>
      <c r="AW8" s="3">
        <v>42</v>
      </c>
      <c r="AX8" s="3">
        <v>10</v>
      </c>
      <c r="AY8" s="3">
        <v>0</v>
      </c>
      <c r="AZ8" s="3">
        <v>0</v>
      </c>
      <c r="BA8" s="3">
        <v>1</v>
      </c>
      <c r="BB8" s="3">
        <v>335</v>
      </c>
      <c r="BC8" s="3">
        <v>0</v>
      </c>
      <c r="BD8" s="3">
        <v>6</v>
      </c>
    </row>
    <row r="9" spans="1:56">
      <c r="B9" s="47">
        <v>0.42</v>
      </c>
      <c r="C9" s="47">
        <v>0</v>
      </c>
      <c r="D9" s="47">
        <v>0</v>
      </c>
      <c r="E9" s="47">
        <v>0</v>
      </c>
      <c r="F9" s="47">
        <v>0</v>
      </c>
      <c r="G9" s="47">
        <v>0</v>
      </c>
      <c r="H9" s="47">
        <v>0</v>
      </c>
      <c r="I9" s="47">
        <v>0</v>
      </c>
      <c r="J9" s="47">
        <v>0</v>
      </c>
      <c r="K9" s="47">
        <v>0</v>
      </c>
      <c r="L9" s="47">
        <v>0</v>
      </c>
      <c r="M9" s="47">
        <v>0</v>
      </c>
      <c r="N9" s="47">
        <v>0</v>
      </c>
      <c r="O9" s="47">
        <v>0</v>
      </c>
      <c r="P9" s="47">
        <v>0</v>
      </c>
      <c r="Q9" s="47">
        <v>0</v>
      </c>
      <c r="R9" s="47">
        <v>0</v>
      </c>
      <c r="S9" s="47">
        <v>0</v>
      </c>
      <c r="T9" s="47">
        <v>0</v>
      </c>
      <c r="U9" s="47">
        <v>0</v>
      </c>
      <c r="V9" s="47">
        <v>0</v>
      </c>
      <c r="AJ9" s="47">
        <v>0.42</v>
      </c>
      <c r="AK9" s="11">
        <v>120</v>
      </c>
      <c r="AL9" s="11">
        <v>18</v>
      </c>
      <c r="AM9" s="11">
        <v>97</v>
      </c>
      <c r="AN9" s="11">
        <v>6</v>
      </c>
      <c r="AO9" s="11">
        <v>4</v>
      </c>
      <c r="AP9" s="11">
        <v>0</v>
      </c>
      <c r="AQ9" s="11">
        <v>3</v>
      </c>
      <c r="AR9" s="11">
        <v>3</v>
      </c>
      <c r="AS9" s="11">
        <v>12</v>
      </c>
      <c r="AT9" s="11">
        <v>33</v>
      </c>
      <c r="AU9" s="3">
        <v>6</v>
      </c>
      <c r="AV9" s="3">
        <v>33</v>
      </c>
      <c r="AW9" s="3">
        <v>35</v>
      </c>
      <c r="AX9" s="3">
        <v>44</v>
      </c>
      <c r="AY9" s="3">
        <v>36</v>
      </c>
      <c r="AZ9" s="3">
        <v>63</v>
      </c>
      <c r="BA9" s="3">
        <v>4</v>
      </c>
      <c r="BB9" s="3">
        <v>86</v>
      </c>
      <c r="BC9" s="3">
        <v>4</v>
      </c>
      <c r="BD9" s="3">
        <v>7</v>
      </c>
    </row>
    <row r="10" spans="1:56">
      <c r="B10" s="47">
        <v>0.5</v>
      </c>
      <c r="C10" s="47">
        <v>0</v>
      </c>
      <c r="D10" s="47">
        <v>0</v>
      </c>
      <c r="E10" s="47">
        <v>0</v>
      </c>
      <c r="F10" s="47">
        <v>0</v>
      </c>
      <c r="G10" s="47">
        <v>0</v>
      </c>
      <c r="H10" s="47">
        <v>0</v>
      </c>
      <c r="I10" s="47">
        <v>0</v>
      </c>
      <c r="J10" s="47">
        <v>0</v>
      </c>
      <c r="K10" s="47">
        <v>0</v>
      </c>
      <c r="L10" s="47">
        <v>0</v>
      </c>
      <c r="M10" s="47">
        <v>0</v>
      </c>
      <c r="N10" s="47">
        <v>0</v>
      </c>
      <c r="O10" s="47">
        <v>0</v>
      </c>
      <c r="P10" s="47">
        <v>0</v>
      </c>
      <c r="Q10" s="47">
        <v>0</v>
      </c>
      <c r="R10" s="47">
        <v>0</v>
      </c>
      <c r="S10" s="47">
        <v>0</v>
      </c>
      <c r="T10" s="47">
        <v>0</v>
      </c>
      <c r="U10" s="47">
        <v>0</v>
      </c>
      <c r="V10" s="47">
        <v>0</v>
      </c>
      <c r="AJ10" s="47">
        <v>0.5</v>
      </c>
      <c r="AK10" s="11">
        <v>49</v>
      </c>
      <c r="AL10" s="11">
        <v>35</v>
      </c>
      <c r="AM10" s="11">
        <v>137</v>
      </c>
      <c r="AN10" s="11">
        <v>7</v>
      </c>
      <c r="AO10" s="11">
        <v>0</v>
      </c>
      <c r="AP10" s="11">
        <v>0</v>
      </c>
      <c r="AQ10" s="11">
        <v>137</v>
      </c>
      <c r="AR10" s="11">
        <v>19</v>
      </c>
      <c r="AS10" s="11">
        <v>37</v>
      </c>
      <c r="AT10" s="11">
        <v>16</v>
      </c>
      <c r="AU10" s="3">
        <v>0</v>
      </c>
      <c r="AV10" s="3">
        <v>32</v>
      </c>
      <c r="AW10" s="3">
        <v>37</v>
      </c>
      <c r="AX10" s="3">
        <v>0</v>
      </c>
      <c r="AY10" s="3">
        <v>9</v>
      </c>
      <c r="AZ10" s="3">
        <v>76</v>
      </c>
      <c r="BA10" s="3">
        <v>15</v>
      </c>
      <c r="BB10" s="3">
        <v>0</v>
      </c>
      <c r="BC10" s="3">
        <v>6</v>
      </c>
      <c r="BD10" s="3">
        <v>35</v>
      </c>
    </row>
    <row r="11" spans="1:56">
      <c r="B11" s="47">
        <v>0.57999999999999996</v>
      </c>
      <c r="C11" s="47">
        <v>0</v>
      </c>
      <c r="D11" s="47">
        <v>0</v>
      </c>
      <c r="E11" s="47">
        <v>0</v>
      </c>
      <c r="F11" s="47">
        <v>0</v>
      </c>
      <c r="G11" s="47">
        <v>0</v>
      </c>
      <c r="H11" s="47">
        <v>0</v>
      </c>
      <c r="I11" s="47">
        <v>0</v>
      </c>
      <c r="J11" s="47">
        <v>0</v>
      </c>
      <c r="K11" s="47">
        <v>0</v>
      </c>
      <c r="L11" s="47">
        <v>0</v>
      </c>
      <c r="M11" s="47">
        <v>0</v>
      </c>
      <c r="N11" s="47">
        <v>0</v>
      </c>
      <c r="O11" s="47">
        <v>0</v>
      </c>
      <c r="P11" s="47">
        <v>0</v>
      </c>
      <c r="Q11" s="47">
        <v>0</v>
      </c>
      <c r="R11" s="47">
        <v>0</v>
      </c>
      <c r="S11" s="47">
        <v>0</v>
      </c>
      <c r="T11" s="47">
        <v>0</v>
      </c>
      <c r="U11" s="47">
        <v>0</v>
      </c>
      <c r="V11" s="47">
        <v>0</v>
      </c>
      <c r="AJ11" s="47">
        <v>0.57999999999999996</v>
      </c>
      <c r="AK11" s="11">
        <v>40</v>
      </c>
      <c r="AL11" s="11">
        <v>22</v>
      </c>
      <c r="AM11" s="11">
        <v>77</v>
      </c>
      <c r="AN11" s="11">
        <v>1</v>
      </c>
      <c r="AO11" s="11">
        <v>10</v>
      </c>
      <c r="AP11" s="11">
        <v>0</v>
      </c>
      <c r="AQ11" s="11">
        <v>33</v>
      </c>
      <c r="AR11" s="11">
        <v>37</v>
      </c>
      <c r="AS11" s="11">
        <v>114</v>
      </c>
      <c r="AT11" s="11">
        <v>22</v>
      </c>
      <c r="AU11" s="3">
        <v>0</v>
      </c>
      <c r="AV11" s="3">
        <v>2</v>
      </c>
      <c r="AW11" s="3">
        <v>37</v>
      </c>
      <c r="AX11" s="3">
        <v>0</v>
      </c>
      <c r="AY11" s="3">
        <v>1</v>
      </c>
      <c r="AZ11" s="3">
        <v>52</v>
      </c>
      <c r="BA11" s="3">
        <v>18</v>
      </c>
      <c r="BB11" s="3">
        <v>0</v>
      </c>
      <c r="BC11" s="3">
        <v>41</v>
      </c>
      <c r="BD11" s="3">
        <v>212</v>
      </c>
    </row>
    <row r="12" spans="1:56">
      <c r="B12" s="47">
        <v>0.67</v>
      </c>
      <c r="C12" s="47">
        <v>0</v>
      </c>
      <c r="D12" s="47">
        <v>0</v>
      </c>
      <c r="E12" s="47">
        <v>0</v>
      </c>
      <c r="F12" s="47">
        <v>0</v>
      </c>
      <c r="G12" s="47">
        <v>0</v>
      </c>
      <c r="H12" s="47">
        <v>0</v>
      </c>
      <c r="I12" s="47">
        <v>0</v>
      </c>
      <c r="J12" s="47">
        <v>0</v>
      </c>
      <c r="K12" s="47">
        <v>0</v>
      </c>
      <c r="L12" s="47">
        <v>0</v>
      </c>
      <c r="M12" s="47">
        <v>0</v>
      </c>
      <c r="N12" s="47">
        <v>0</v>
      </c>
      <c r="O12" s="47">
        <v>0</v>
      </c>
      <c r="P12" s="47">
        <v>0</v>
      </c>
      <c r="Q12" s="47">
        <v>0</v>
      </c>
      <c r="R12" s="47">
        <v>0</v>
      </c>
      <c r="S12" s="47">
        <v>0</v>
      </c>
      <c r="T12" s="47">
        <v>0</v>
      </c>
      <c r="U12" s="47">
        <v>0</v>
      </c>
      <c r="V12" s="47">
        <v>0</v>
      </c>
      <c r="AJ12" s="47">
        <v>0.67</v>
      </c>
      <c r="AK12" s="11">
        <v>40</v>
      </c>
      <c r="AL12" s="11">
        <v>21</v>
      </c>
      <c r="AM12" s="11">
        <v>112</v>
      </c>
      <c r="AN12" s="11">
        <v>9</v>
      </c>
      <c r="AO12" s="11">
        <v>7</v>
      </c>
      <c r="AP12" s="11">
        <v>0</v>
      </c>
      <c r="AQ12" s="11">
        <v>0</v>
      </c>
      <c r="AR12" s="11">
        <v>9</v>
      </c>
      <c r="AS12" s="11">
        <v>11</v>
      </c>
      <c r="AT12" s="11">
        <v>81</v>
      </c>
      <c r="AU12" s="3">
        <v>12</v>
      </c>
      <c r="AV12" s="3">
        <v>0</v>
      </c>
      <c r="AW12" s="3">
        <v>31</v>
      </c>
      <c r="AX12" s="3">
        <v>90</v>
      </c>
      <c r="AY12" s="3">
        <v>0</v>
      </c>
      <c r="AZ12" s="3">
        <v>15</v>
      </c>
      <c r="BA12" s="3">
        <v>109</v>
      </c>
      <c r="BB12" s="3">
        <v>4</v>
      </c>
      <c r="BC12" s="3">
        <v>10</v>
      </c>
      <c r="BD12" s="3">
        <v>135</v>
      </c>
    </row>
    <row r="13" spans="1:56">
      <c r="B13" s="47">
        <v>0.75</v>
      </c>
      <c r="C13" s="47">
        <v>0</v>
      </c>
      <c r="D13" s="47">
        <v>0</v>
      </c>
      <c r="E13" s="47">
        <v>0</v>
      </c>
      <c r="F13" s="47">
        <v>0</v>
      </c>
      <c r="G13" s="47">
        <v>0</v>
      </c>
      <c r="H13" s="47">
        <v>0</v>
      </c>
      <c r="I13" s="47">
        <v>0</v>
      </c>
      <c r="J13" s="47">
        <v>0</v>
      </c>
      <c r="K13" s="47">
        <v>0</v>
      </c>
      <c r="L13" s="47">
        <v>0</v>
      </c>
      <c r="M13" s="47">
        <v>0</v>
      </c>
      <c r="N13" s="47">
        <v>0</v>
      </c>
      <c r="O13" s="47">
        <v>0</v>
      </c>
      <c r="P13" s="47">
        <v>0</v>
      </c>
      <c r="Q13" s="47">
        <v>0</v>
      </c>
      <c r="R13" s="47">
        <v>0</v>
      </c>
      <c r="S13" s="47">
        <v>0</v>
      </c>
      <c r="T13" s="47">
        <v>0</v>
      </c>
      <c r="U13" s="47">
        <v>0</v>
      </c>
      <c r="V13" s="47">
        <v>0</v>
      </c>
      <c r="AJ13" s="47">
        <v>0.75</v>
      </c>
      <c r="AK13" s="11">
        <v>41</v>
      </c>
      <c r="AL13" s="11">
        <v>26</v>
      </c>
      <c r="AM13" s="11">
        <v>0</v>
      </c>
      <c r="AN13" s="11">
        <v>1</v>
      </c>
      <c r="AO13" s="11">
        <v>13</v>
      </c>
      <c r="AP13" s="11">
        <v>0</v>
      </c>
      <c r="AQ13" s="11">
        <v>5</v>
      </c>
      <c r="AR13" s="11">
        <v>4</v>
      </c>
      <c r="AS13" s="11">
        <v>12</v>
      </c>
      <c r="AT13" s="11">
        <v>62</v>
      </c>
      <c r="AU13" s="3">
        <v>3</v>
      </c>
      <c r="AV13" s="3">
        <v>57</v>
      </c>
      <c r="AW13" s="3">
        <v>36</v>
      </c>
      <c r="AX13" s="3">
        <v>14</v>
      </c>
      <c r="AY13" s="3">
        <v>130</v>
      </c>
      <c r="AZ13" s="3">
        <v>15</v>
      </c>
      <c r="BA13" s="3">
        <v>85</v>
      </c>
      <c r="BB13" s="3">
        <v>10</v>
      </c>
      <c r="BC13" s="3">
        <v>47</v>
      </c>
      <c r="BD13" s="3">
        <v>40</v>
      </c>
    </row>
    <row r="14" spans="1:56">
      <c r="B14" s="47">
        <v>0.83</v>
      </c>
      <c r="C14" s="47">
        <v>0</v>
      </c>
      <c r="D14" s="47">
        <v>0</v>
      </c>
      <c r="E14" s="47">
        <v>0</v>
      </c>
      <c r="F14" s="47">
        <v>0</v>
      </c>
      <c r="G14" s="47">
        <v>0</v>
      </c>
      <c r="H14" s="47">
        <v>0</v>
      </c>
      <c r="I14" s="47">
        <v>0</v>
      </c>
      <c r="J14" s="47">
        <v>0</v>
      </c>
      <c r="K14" s="47">
        <v>0</v>
      </c>
      <c r="L14" s="47">
        <v>0</v>
      </c>
      <c r="M14" s="47">
        <v>0</v>
      </c>
      <c r="N14" s="47">
        <v>0</v>
      </c>
      <c r="O14" s="47">
        <v>0</v>
      </c>
      <c r="P14" s="47">
        <v>0</v>
      </c>
      <c r="Q14" s="47">
        <v>0</v>
      </c>
      <c r="R14" s="47">
        <v>0</v>
      </c>
      <c r="S14" s="47">
        <v>0</v>
      </c>
      <c r="T14" s="47">
        <v>0</v>
      </c>
      <c r="U14" s="47">
        <v>0</v>
      </c>
      <c r="V14" s="47">
        <v>0</v>
      </c>
      <c r="AJ14" s="47">
        <v>0.83</v>
      </c>
      <c r="AK14" s="11">
        <v>132</v>
      </c>
      <c r="AL14" s="11">
        <v>21</v>
      </c>
      <c r="AM14" s="11">
        <v>0</v>
      </c>
      <c r="AN14" s="11">
        <v>15</v>
      </c>
      <c r="AO14" s="11">
        <v>44</v>
      </c>
      <c r="AP14" s="11">
        <v>1</v>
      </c>
      <c r="AQ14" s="11">
        <v>58</v>
      </c>
      <c r="AR14" s="11">
        <v>12</v>
      </c>
      <c r="AS14" s="11">
        <v>56</v>
      </c>
      <c r="AT14" s="11">
        <v>15</v>
      </c>
      <c r="AU14" s="3">
        <v>15</v>
      </c>
      <c r="AV14" s="3">
        <v>91</v>
      </c>
      <c r="AW14" s="3">
        <v>35</v>
      </c>
      <c r="AX14" s="3">
        <v>14</v>
      </c>
      <c r="AY14" s="3">
        <v>131</v>
      </c>
      <c r="AZ14" s="3">
        <v>5</v>
      </c>
      <c r="BA14" s="3">
        <v>12</v>
      </c>
      <c r="BB14" s="3">
        <v>0</v>
      </c>
      <c r="BC14" s="3">
        <v>0</v>
      </c>
      <c r="BD14" s="3">
        <v>283</v>
      </c>
    </row>
    <row r="15" spans="1:56">
      <c r="B15" s="47">
        <v>0.92</v>
      </c>
      <c r="C15" s="47">
        <v>0</v>
      </c>
      <c r="D15" s="47">
        <v>0</v>
      </c>
      <c r="E15" s="47">
        <v>0</v>
      </c>
      <c r="F15" s="47">
        <v>0</v>
      </c>
      <c r="G15" s="47">
        <v>0</v>
      </c>
      <c r="H15" s="47">
        <v>0</v>
      </c>
      <c r="I15" s="47">
        <v>0</v>
      </c>
      <c r="J15" s="47">
        <v>0</v>
      </c>
      <c r="K15" s="47">
        <v>0</v>
      </c>
      <c r="L15" s="47">
        <v>0</v>
      </c>
      <c r="M15" s="47">
        <v>0</v>
      </c>
      <c r="N15" s="47">
        <v>0</v>
      </c>
      <c r="O15" s="47">
        <v>0</v>
      </c>
      <c r="P15" s="47">
        <v>0</v>
      </c>
      <c r="Q15" s="47">
        <v>0</v>
      </c>
      <c r="R15" s="47">
        <v>0</v>
      </c>
      <c r="S15" s="47">
        <v>0</v>
      </c>
      <c r="T15" s="47">
        <v>0</v>
      </c>
      <c r="U15" s="47">
        <v>0</v>
      </c>
      <c r="V15" s="47">
        <v>0</v>
      </c>
      <c r="AJ15" s="47">
        <v>0.92</v>
      </c>
      <c r="AK15" s="11">
        <v>296</v>
      </c>
      <c r="AL15" s="11">
        <v>46</v>
      </c>
      <c r="AM15" s="11">
        <v>0</v>
      </c>
      <c r="AN15" s="11">
        <v>11</v>
      </c>
      <c r="AO15" s="11">
        <v>148</v>
      </c>
      <c r="AP15" s="11">
        <v>0</v>
      </c>
      <c r="AQ15" s="11">
        <v>14</v>
      </c>
      <c r="AR15" s="11">
        <v>10</v>
      </c>
      <c r="AS15" s="11">
        <v>108</v>
      </c>
      <c r="AT15" s="11">
        <v>21</v>
      </c>
      <c r="AU15" s="3">
        <v>12</v>
      </c>
      <c r="AV15" s="3">
        <v>62</v>
      </c>
      <c r="AW15" s="3">
        <v>146</v>
      </c>
      <c r="AX15" s="3">
        <v>22</v>
      </c>
      <c r="AY15" s="3">
        <v>164</v>
      </c>
      <c r="AZ15" s="3">
        <v>44</v>
      </c>
      <c r="BA15" s="3">
        <v>0</v>
      </c>
      <c r="BB15" s="3">
        <v>15</v>
      </c>
      <c r="BC15" s="3">
        <v>8</v>
      </c>
      <c r="BD15" s="3">
        <v>257</v>
      </c>
    </row>
    <row r="16" spans="1:56">
      <c r="B16" s="47">
        <v>1</v>
      </c>
      <c r="C16" s="47">
        <v>0</v>
      </c>
      <c r="D16" s="47">
        <v>0</v>
      </c>
      <c r="E16" s="47">
        <v>0</v>
      </c>
      <c r="F16" s="47">
        <v>0</v>
      </c>
      <c r="G16" s="47">
        <v>0</v>
      </c>
      <c r="H16" s="47">
        <v>0</v>
      </c>
      <c r="I16" s="47">
        <v>0</v>
      </c>
      <c r="J16" s="47">
        <v>0</v>
      </c>
      <c r="K16" s="47">
        <v>0</v>
      </c>
      <c r="L16" s="47">
        <v>0</v>
      </c>
      <c r="M16" s="47">
        <v>0</v>
      </c>
      <c r="N16" s="47">
        <v>0</v>
      </c>
      <c r="O16" s="47">
        <v>0</v>
      </c>
      <c r="P16" s="47">
        <v>0</v>
      </c>
      <c r="Q16" s="47">
        <v>0</v>
      </c>
      <c r="R16" s="47">
        <v>0</v>
      </c>
      <c r="S16" s="47">
        <v>0</v>
      </c>
      <c r="T16" s="47">
        <v>0</v>
      </c>
      <c r="U16" s="47">
        <v>0</v>
      </c>
      <c r="V16" s="47">
        <v>0</v>
      </c>
      <c r="AJ16" s="47">
        <v>1</v>
      </c>
      <c r="AK16" s="11">
        <v>237</v>
      </c>
      <c r="AL16" s="11">
        <v>27</v>
      </c>
      <c r="AM16" s="11">
        <v>1</v>
      </c>
      <c r="AN16" s="11">
        <v>4</v>
      </c>
      <c r="AO16" s="11">
        <v>209</v>
      </c>
      <c r="AP16" s="11">
        <v>0</v>
      </c>
      <c r="AQ16" s="11">
        <v>0</v>
      </c>
      <c r="AR16" s="11">
        <v>173</v>
      </c>
      <c r="AS16" s="11">
        <v>87</v>
      </c>
      <c r="AT16" s="11">
        <v>142</v>
      </c>
      <c r="AU16" s="3">
        <v>12</v>
      </c>
      <c r="AV16" s="3">
        <v>129</v>
      </c>
      <c r="AW16" s="3">
        <v>310</v>
      </c>
      <c r="AX16" s="3">
        <v>11</v>
      </c>
      <c r="AY16" s="3">
        <v>3</v>
      </c>
      <c r="AZ16" s="3">
        <v>0</v>
      </c>
      <c r="BA16" s="3">
        <v>5</v>
      </c>
      <c r="BB16" s="3">
        <v>1</v>
      </c>
      <c r="BC16" s="3">
        <v>23</v>
      </c>
      <c r="BD16" s="3">
        <v>50</v>
      </c>
    </row>
    <row r="17" spans="2:56">
      <c r="B17" s="47">
        <v>1.08</v>
      </c>
      <c r="C17" s="47">
        <v>0</v>
      </c>
      <c r="D17" s="47">
        <v>0</v>
      </c>
      <c r="E17" s="47">
        <v>0</v>
      </c>
      <c r="F17" s="47">
        <v>0</v>
      </c>
      <c r="G17" s="47">
        <v>0</v>
      </c>
      <c r="H17" s="47">
        <v>0</v>
      </c>
      <c r="I17" s="47">
        <v>0</v>
      </c>
      <c r="J17" s="47">
        <v>0</v>
      </c>
      <c r="K17" s="47">
        <v>0</v>
      </c>
      <c r="L17" s="47">
        <v>0</v>
      </c>
      <c r="M17" s="47">
        <v>0</v>
      </c>
      <c r="N17" s="47">
        <v>0</v>
      </c>
      <c r="O17" s="47">
        <v>0</v>
      </c>
      <c r="P17" s="47">
        <v>0</v>
      </c>
      <c r="Q17" s="47">
        <v>0</v>
      </c>
      <c r="R17" s="47">
        <v>0</v>
      </c>
      <c r="S17" s="47">
        <v>0</v>
      </c>
      <c r="T17" s="47">
        <v>0</v>
      </c>
      <c r="U17" s="47">
        <v>0</v>
      </c>
      <c r="V17" s="47">
        <v>0</v>
      </c>
      <c r="AJ17" s="47">
        <v>1.08</v>
      </c>
      <c r="AK17" s="11">
        <v>331</v>
      </c>
      <c r="AL17" s="11">
        <v>24</v>
      </c>
      <c r="AM17" s="11">
        <v>79</v>
      </c>
      <c r="AN17" s="11">
        <v>3</v>
      </c>
      <c r="AO17" s="11">
        <v>149</v>
      </c>
      <c r="AP17" s="11">
        <v>9</v>
      </c>
      <c r="AQ17" s="11">
        <v>0</v>
      </c>
      <c r="AR17" s="11">
        <v>203</v>
      </c>
      <c r="AS17" s="11">
        <v>74</v>
      </c>
      <c r="AT17" s="11">
        <v>409</v>
      </c>
      <c r="AU17" s="3">
        <v>0</v>
      </c>
      <c r="AV17" s="3">
        <v>232</v>
      </c>
      <c r="AW17" s="3">
        <v>259</v>
      </c>
      <c r="AX17" s="3">
        <v>10</v>
      </c>
      <c r="AY17" s="3">
        <v>60</v>
      </c>
      <c r="AZ17" s="3">
        <v>0</v>
      </c>
      <c r="BA17" s="3">
        <v>13</v>
      </c>
      <c r="BB17" s="3">
        <v>28</v>
      </c>
      <c r="BC17" s="3">
        <v>21</v>
      </c>
      <c r="BD17" s="3">
        <v>12</v>
      </c>
    </row>
    <row r="18" spans="2:56">
      <c r="B18" s="47">
        <v>1.17</v>
      </c>
      <c r="C18" s="47">
        <v>0</v>
      </c>
      <c r="D18" s="47">
        <v>0</v>
      </c>
      <c r="E18" s="47">
        <v>0</v>
      </c>
      <c r="F18" s="47">
        <v>0</v>
      </c>
      <c r="G18" s="47">
        <v>2</v>
      </c>
      <c r="H18" s="47">
        <v>0</v>
      </c>
      <c r="I18" s="47">
        <v>0</v>
      </c>
      <c r="J18" s="47">
        <v>0</v>
      </c>
      <c r="K18" s="47">
        <v>0</v>
      </c>
      <c r="L18" s="47">
        <v>27</v>
      </c>
      <c r="M18" s="47">
        <v>0</v>
      </c>
      <c r="N18" s="47">
        <v>2</v>
      </c>
      <c r="O18" s="47">
        <v>0</v>
      </c>
      <c r="P18" s="47">
        <v>0</v>
      </c>
      <c r="Q18" s="47">
        <v>0</v>
      </c>
      <c r="R18" s="47">
        <v>0</v>
      </c>
      <c r="S18" s="47">
        <v>0</v>
      </c>
      <c r="T18" s="47">
        <v>0</v>
      </c>
      <c r="U18" s="47">
        <v>0</v>
      </c>
      <c r="V18" s="47">
        <v>0</v>
      </c>
      <c r="AJ18" s="47">
        <v>1.17</v>
      </c>
      <c r="AK18" s="11">
        <v>158</v>
      </c>
      <c r="AL18" s="11">
        <v>25</v>
      </c>
      <c r="AM18" s="11">
        <v>0</v>
      </c>
      <c r="AN18" s="11">
        <v>1</v>
      </c>
      <c r="AO18" s="11">
        <v>318</v>
      </c>
      <c r="AP18" s="11">
        <v>3</v>
      </c>
      <c r="AQ18" s="11">
        <v>0</v>
      </c>
      <c r="AR18" s="11">
        <v>118</v>
      </c>
      <c r="AS18" s="11">
        <v>28</v>
      </c>
      <c r="AT18" s="11">
        <v>353</v>
      </c>
      <c r="AU18" s="3">
        <v>8</v>
      </c>
      <c r="AV18" s="3">
        <v>185</v>
      </c>
      <c r="AW18" s="3">
        <v>370</v>
      </c>
      <c r="AX18" s="3">
        <v>3</v>
      </c>
      <c r="AY18" s="3">
        <v>35</v>
      </c>
      <c r="AZ18" s="3">
        <v>12</v>
      </c>
      <c r="BA18" s="3">
        <v>20</v>
      </c>
      <c r="BB18" s="3">
        <v>64</v>
      </c>
      <c r="BC18" s="3">
        <v>2</v>
      </c>
      <c r="BD18" s="3">
        <v>0</v>
      </c>
    </row>
    <row r="19" spans="2:56">
      <c r="B19" s="47">
        <v>1.25</v>
      </c>
      <c r="C19" s="47">
        <v>0</v>
      </c>
      <c r="D19" s="47">
        <v>0</v>
      </c>
      <c r="E19" s="47">
        <v>0</v>
      </c>
      <c r="F19" s="47">
        <v>0</v>
      </c>
      <c r="G19" s="47">
        <v>0</v>
      </c>
      <c r="H19" s="47">
        <v>0</v>
      </c>
      <c r="I19" s="47">
        <v>0</v>
      </c>
      <c r="J19" s="47">
        <v>0</v>
      </c>
      <c r="K19" s="47">
        <v>0</v>
      </c>
      <c r="L19" s="47">
        <v>0</v>
      </c>
      <c r="M19" s="47">
        <v>0</v>
      </c>
      <c r="N19" s="47">
        <v>2</v>
      </c>
      <c r="O19" s="47">
        <v>0</v>
      </c>
      <c r="P19" s="47">
        <v>0</v>
      </c>
      <c r="Q19" s="47">
        <v>0</v>
      </c>
      <c r="R19" s="47">
        <v>0</v>
      </c>
      <c r="S19" s="47">
        <v>0</v>
      </c>
      <c r="T19" s="47">
        <v>0</v>
      </c>
      <c r="U19" s="47">
        <v>0</v>
      </c>
      <c r="V19" s="47">
        <v>0</v>
      </c>
      <c r="AJ19" s="47">
        <v>1.25</v>
      </c>
      <c r="AK19" s="11">
        <v>48</v>
      </c>
      <c r="AL19" s="11">
        <v>23</v>
      </c>
      <c r="AM19" s="11">
        <v>0</v>
      </c>
      <c r="AN19" s="11">
        <v>0</v>
      </c>
      <c r="AO19" s="11">
        <v>150</v>
      </c>
      <c r="AP19" s="11">
        <v>150</v>
      </c>
      <c r="AQ19" s="11">
        <v>0</v>
      </c>
      <c r="AR19" s="11">
        <v>23</v>
      </c>
      <c r="AS19" s="11">
        <v>36</v>
      </c>
      <c r="AT19" s="11">
        <v>554</v>
      </c>
      <c r="AU19" s="3">
        <v>1</v>
      </c>
      <c r="AV19" s="3">
        <v>151</v>
      </c>
      <c r="AW19" s="3">
        <v>107</v>
      </c>
      <c r="AX19" s="3">
        <v>0</v>
      </c>
      <c r="AY19" s="3">
        <v>32</v>
      </c>
      <c r="AZ19" s="3">
        <v>12</v>
      </c>
      <c r="BA19" s="3">
        <v>148</v>
      </c>
      <c r="BB19" s="3">
        <v>0</v>
      </c>
      <c r="BC19" s="3">
        <v>5</v>
      </c>
      <c r="BD19" s="3">
        <v>4</v>
      </c>
    </row>
    <row r="20" spans="2:56">
      <c r="B20" s="47">
        <v>1.33</v>
      </c>
      <c r="C20" s="47">
        <v>0</v>
      </c>
      <c r="D20" s="47">
        <v>0</v>
      </c>
      <c r="E20" s="47">
        <v>0</v>
      </c>
      <c r="F20" s="47">
        <v>0</v>
      </c>
      <c r="G20" s="47">
        <v>0</v>
      </c>
      <c r="H20" s="47">
        <v>0</v>
      </c>
      <c r="I20" s="47">
        <v>0</v>
      </c>
      <c r="J20" s="47">
        <v>0</v>
      </c>
      <c r="K20" s="47">
        <v>0</v>
      </c>
      <c r="L20" s="47">
        <v>0</v>
      </c>
      <c r="M20" s="47">
        <v>0</v>
      </c>
      <c r="N20" s="47">
        <v>0</v>
      </c>
      <c r="O20" s="47">
        <v>0</v>
      </c>
      <c r="P20" s="47">
        <v>0</v>
      </c>
      <c r="Q20" s="47">
        <v>0</v>
      </c>
      <c r="R20" s="47">
        <v>0</v>
      </c>
      <c r="S20" s="47">
        <v>0</v>
      </c>
      <c r="T20" s="47">
        <v>0</v>
      </c>
      <c r="U20" s="47">
        <v>0</v>
      </c>
      <c r="V20" s="47">
        <v>0</v>
      </c>
      <c r="AJ20" s="47">
        <v>1.33</v>
      </c>
      <c r="AK20" s="11">
        <v>51</v>
      </c>
      <c r="AL20" s="11">
        <v>30</v>
      </c>
      <c r="AM20" s="11">
        <v>18</v>
      </c>
      <c r="AN20" s="11">
        <v>0</v>
      </c>
      <c r="AO20" s="11">
        <v>32</v>
      </c>
      <c r="AP20" s="11">
        <v>125</v>
      </c>
      <c r="AQ20" s="11">
        <v>140</v>
      </c>
      <c r="AR20" s="11">
        <v>6</v>
      </c>
      <c r="AS20" s="11">
        <v>84</v>
      </c>
      <c r="AT20" s="11">
        <v>451</v>
      </c>
      <c r="AU20" s="3">
        <v>6</v>
      </c>
      <c r="AV20" s="3">
        <v>7</v>
      </c>
      <c r="AW20" s="3">
        <v>38</v>
      </c>
      <c r="AX20" s="3">
        <v>2</v>
      </c>
      <c r="AY20" s="3">
        <v>0</v>
      </c>
      <c r="AZ20" s="3">
        <v>17</v>
      </c>
      <c r="BA20" s="3">
        <v>48</v>
      </c>
      <c r="BB20" s="3">
        <v>0</v>
      </c>
      <c r="BC20" s="3">
        <v>6</v>
      </c>
      <c r="BD20" s="3">
        <v>0</v>
      </c>
    </row>
    <row r="21" spans="2:56">
      <c r="B21" s="47">
        <v>1.42</v>
      </c>
      <c r="C21" s="47">
        <v>0</v>
      </c>
      <c r="D21" s="47">
        <v>0</v>
      </c>
      <c r="E21" s="47">
        <v>0</v>
      </c>
      <c r="F21" s="47">
        <v>0</v>
      </c>
      <c r="G21" s="47">
        <v>0</v>
      </c>
      <c r="H21" s="47">
        <v>11</v>
      </c>
      <c r="I21" s="47">
        <v>0</v>
      </c>
      <c r="J21" s="47">
        <v>0</v>
      </c>
      <c r="K21" s="47">
        <v>0</v>
      </c>
      <c r="L21" s="47">
        <v>0</v>
      </c>
      <c r="M21" s="47">
        <v>0</v>
      </c>
      <c r="N21" s="47">
        <v>0</v>
      </c>
      <c r="O21" s="47">
        <v>0</v>
      </c>
      <c r="P21" s="47">
        <v>0</v>
      </c>
      <c r="Q21" s="47">
        <v>0</v>
      </c>
      <c r="R21" s="47">
        <v>0</v>
      </c>
      <c r="S21" s="47">
        <v>0</v>
      </c>
      <c r="T21" s="47">
        <v>0</v>
      </c>
      <c r="U21" s="47">
        <v>0</v>
      </c>
      <c r="V21" s="47">
        <v>0</v>
      </c>
      <c r="AJ21" s="47">
        <v>1.42</v>
      </c>
      <c r="AK21" s="11">
        <v>39</v>
      </c>
      <c r="AL21" s="11">
        <v>19</v>
      </c>
      <c r="AM21" s="11">
        <v>4</v>
      </c>
      <c r="AN21" s="11">
        <v>15</v>
      </c>
      <c r="AO21" s="11">
        <v>16</v>
      </c>
      <c r="AP21" s="11">
        <v>1176</v>
      </c>
      <c r="AQ21" s="11">
        <v>181</v>
      </c>
      <c r="AR21" s="11">
        <v>0</v>
      </c>
      <c r="AS21" s="11">
        <v>184</v>
      </c>
      <c r="AT21" s="11">
        <v>66</v>
      </c>
      <c r="AU21" s="3">
        <v>268</v>
      </c>
      <c r="AV21" s="3">
        <v>7</v>
      </c>
      <c r="AW21" s="3">
        <v>46</v>
      </c>
      <c r="AX21" s="3">
        <v>80</v>
      </c>
      <c r="AY21" s="3">
        <v>86</v>
      </c>
      <c r="AZ21" s="3">
        <v>7</v>
      </c>
      <c r="BA21" s="3">
        <v>3</v>
      </c>
      <c r="BB21" s="3">
        <v>0</v>
      </c>
      <c r="BC21" s="3">
        <v>28</v>
      </c>
      <c r="BD21" s="3">
        <v>31</v>
      </c>
    </row>
    <row r="22" spans="2:56">
      <c r="B22" s="47">
        <v>1.5</v>
      </c>
      <c r="C22" s="47">
        <v>0</v>
      </c>
      <c r="D22" s="47">
        <v>0</v>
      </c>
      <c r="E22" s="47">
        <v>0</v>
      </c>
      <c r="F22" s="47">
        <v>0</v>
      </c>
      <c r="G22" s="47">
        <v>0</v>
      </c>
      <c r="H22" s="47">
        <v>0</v>
      </c>
      <c r="I22" s="47">
        <v>0</v>
      </c>
      <c r="J22" s="47">
        <v>0</v>
      </c>
      <c r="K22" s="47">
        <v>0</v>
      </c>
      <c r="L22" s="47">
        <v>0</v>
      </c>
      <c r="M22" s="47">
        <v>0</v>
      </c>
      <c r="N22" s="47">
        <v>0</v>
      </c>
      <c r="O22" s="47">
        <v>0</v>
      </c>
      <c r="P22" s="47">
        <v>0</v>
      </c>
      <c r="Q22" s="47">
        <v>0</v>
      </c>
      <c r="R22" s="47">
        <v>0</v>
      </c>
      <c r="S22" s="47">
        <v>0</v>
      </c>
      <c r="T22" s="47">
        <v>0</v>
      </c>
      <c r="U22" s="47">
        <v>0</v>
      </c>
      <c r="V22" s="47">
        <v>0</v>
      </c>
      <c r="AJ22" s="47">
        <v>1.5</v>
      </c>
      <c r="AK22" s="11">
        <v>79</v>
      </c>
      <c r="AL22" s="11">
        <v>85</v>
      </c>
      <c r="AM22" s="11">
        <v>5</v>
      </c>
      <c r="AN22" s="11">
        <v>91</v>
      </c>
      <c r="AO22" s="11">
        <v>0</v>
      </c>
      <c r="AP22" s="11">
        <v>243</v>
      </c>
      <c r="AQ22" s="11">
        <v>79</v>
      </c>
      <c r="AR22" s="11">
        <v>16</v>
      </c>
      <c r="AS22" s="11">
        <v>223</v>
      </c>
      <c r="AT22" s="11">
        <v>2</v>
      </c>
      <c r="AU22" s="3">
        <v>295</v>
      </c>
      <c r="AV22" s="3">
        <v>11</v>
      </c>
      <c r="AW22" s="3">
        <v>37</v>
      </c>
      <c r="AX22" s="3">
        <v>229</v>
      </c>
      <c r="AY22" s="3">
        <v>0</v>
      </c>
      <c r="AZ22" s="3">
        <v>13</v>
      </c>
      <c r="BA22" s="3">
        <v>153</v>
      </c>
      <c r="BB22" s="3">
        <v>0</v>
      </c>
      <c r="BC22" s="3">
        <v>62</v>
      </c>
      <c r="BD22" s="3">
        <v>29</v>
      </c>
    </row>
    <row r="23" spans="2:56">
      <c r="B23" s="47">
        <v>1.58</v>
      </c>
      <c r="C23" s="47">
        <v>0</v>
      </c>
      <c r="D23" s="47">
        <v>0</v>
      </c>
      <c r="E23" s="47">
        <v>0</v>
      </c>
      <c r="F23" s="47">
        <v>0</v>
      </c>
      <c r="G23" s="47">
        <v>0</v>
      </c>
      <c r="H23" s="47">
        <v>0</v>
      </c>
      <c r="I23" s="47">
        <v>0</v>
      </c>
      <c r="J23" s="47">
        <v>0</v>
      </c>
      <c r="K23" s="47">
        <v>102</v>
      </c>
      <c r="L23" s="47">
        <v>0</v>
      </c>
      <c r="M23" s="47">
        <v>0</v>
      </c>
      <c r="N23" s="47">
        <v>0</v>
      </c>
      <c r="O23" s="47">
        <v>0</v>
      </c>
      <c r="P23" s="47">
        <v>0</v>
      </c>
      <c r="Q23" s="47">
        <v>0</v>
      </c>
      <c r="R23" s="47">
        <v>0</v>
      </c>
      <c r="S23" s="47">
        <v>0</v>
      </c>
      <c r="T23" s="47">
        <v>0</v>
      </c>
      <c r="U23" s="47">
        <v>2</v>
      </c>
      <c r="V23" s="47">
        <v>0</v>
      </c>
      <c r="AJ23" s="47">
        <v>1.58</v>
      </c>
      <c r="AK23" s="11">
        <v>41</v>
      </c>
      <c r="AL23" s="11">
        <v>182</v>
      </c>
      <c r="AM23" s="11">
        <v>81</v>
      </c>
      <c r="AN23" s="11">
        <v>98</v>
      </c>
      <c r="AO23" s="11">
        <v>0</v>
      </c>
      <c r="AP23" s="11">
        <v>29</v>
      </c>
      <c r="AQ23" s="11">
        <v>118</v>
      </c>
      <c r="AR23" s="11">
        <v>9</v>
      </c>
      <c r="AS23" s="11">
        <v>2592</v>
      </c>
      <c r="AT23" s="11">
        <v>6</v>
      </c>
      <c r="AU23" s="3">
        <v>63</v>
      </c>
      <c r="AV23" s="3">
        <v>30</v>
      </c>
      <c r="AW23" s="3">
        <v>25</v>
      </c>
      <c r="AX23" s="3">
        <v>114</v>
      </c>
      <c r="AY23" s="3">
        <v>0</v>
      </c>
      <c r="AZ23" s="3">
        <v>9</v>
      </c>
      <c r="BA23" s="3">
        <v>22</v>
      </c>
      <c r="BB23" s="3">
        <v>5</v>
      </c>
      <c r="BC23" s="3">
        <v>364</v>
      </c>
      <c r="BD23" s="3">
        <v>0</v>
      </c>
    </row>
    <row r="24" spans="2:56">
      <c r="B24" s="47">
        <v>1.67</v>
      </c>
      <c r="C24" s="47">
        <v>0</v>
      </c>
      <c r="D24" s="47">
        <v>0</v>
      </c>
      <c r="E24" s="47">
        <v>0</v>
      </c>
      <c r="F24" s="47">
        <v>0</v>
      </c>
      <c r="G24" s="47">
        <v>0</v>
      </c>
      <c r="H24" s="47">
        <v>0</v>
      </c>
      <c r="I24" s="47">
        <v>0</v>
      </c>
      <c r="J24" s="47">
        <v>0</v>
      </c>
      <c r="K24" s="47">
        <v>11</v>
      </c>
      <c r="L24" s="47">
        <v>0</v>
      </c>
      <c r="M24" s="47">
        <v>0</v>
      </c>
      <c r="N24" s="47">
        <v>0</v>
      </c>
      <c r="O24" s="47">
        <v>0</v>
      </c>
      <c r="P24" s="47">
        <v>0</v>
      </c>
      <c r="Q24" s="47">
        <v>0</v>
      </c>
      <c r="R24" s="47">
        <v>0</v>
      </c>
      <c r="S24" s="47">
        <v>0</v>
      </c>
      <c r="T24" s="47">
        <v>0</v>
      </c>
      <c r="U24" s="47">
        <v>0</v>
      </c>
      <c r="V24" s="47">
        <v>0</v>
      </c>
      <c r="AJ24" s="47">
        <v>1.67</v>
      </c>
      <c r="AK24" s="11">
        <v>36</v>
      </c>
      <c r="AL24" s="11">
        <v>289</v>
      </c>
      <c r="AM24" s="11">
        <v>162</v>
      </c>
      <c r="AN24" s="11">
        <v>262</v>
      </c>
      <c r="AO24" s="11">
        <v>0</v>
      </c>
      <c r="AP24" s="11">
        <v>0</v>
      </c>
      <c r="AQ24" s="11">
        <v>209</v>
      </c>
      <c r="AR24" s="11">
        <v>12</v>
      </c>
      <c r="AS24" s="11">
        <v>640</v>
      </c>
      <c r="AT24" s="11">
        <v>5</v>
      </c>
      <c r="AU24" s="3">
        <v>5</v>
      </c>
      <c r="AV24" s="3">
        <v>41</v>
      </c>
      <c r="AW24" s="3">
        <v>23</v>
      </c>
      <c r="AX24" s="3">
        <v>222</v>
      </c>
      <c r="AY24" s="3">
        <v>6</v>
      </c>
      <c r="AZ24" s="3">
        <v>4</v>
      </c>
      <c r="BA24" s="3">
        <v>34</v>
      </c>
      <c r="BB24" s="3">
        <v>0</v>
      </c>
      <c r="BC24" s="3">
        <v>158</v>
      </c>
      <c r="BD24" s="3">
        <v>0</v>
      </c>
    </row>
    <row r="25" spans="2:56">
      <c r="B25" s="47">
        <v>1.75</v>
      </c>
      <c r="C25" s="47">
        <v>0</v>
      </c>
      <c r="D25" s="47">
        <v>2</v>
      </c>
      <c r="E25" s="47">
        <v>0</v>
      </c>
      <c r="F25" s="47">
        <v>0</v>
      </c>
      <c r="G25" s="47">
        <v>0</v>
      </c>
      <c r="H25" s="47">
        <v>0</v>
      </c>
      <c r="I25" s="47">
        <v>0</v>
      </c>
      <c r="J25" s="47">
        <v>0</v>
      </c>
      <c r="K25" s="47">
        <v>18</v>
      </c>
      <c r="L25" s="47">
        <v>0</v>
      </c>
      <c r="M25" s="47">
        <v>0</v>
      </c>
      <c r="N25" s="47">
        <v>0</v>
      </c>
      <c r="O25" s="47">
        <v>0</v>
      </c>
      <c r="P25" s="47">
        <v>0</v>
      </c>
      <c r="Q25" s="47">
        <v>0</v>
      </c>
      <c r="R25" s="47">
        <v>0</v>
      </c>
      <c r="S25" s="47">
        <v>0</v>
      </c>
      <c r="T25" s="47">
        <v>0</v>
      </c>
      <c r="U25" s="47">
        <v>0</v>
      </c>
      <c r="V25" s="47">
        <v>0</v>
      </c>
      <c r="AJ25" s="47">
        <v>1.75</v>
      </c>
      <c r="AK25" s="11">
        <v>44</v>
      </c>
      <c r="AL25" s="11">
        <v>664</v>
      </c>
      <c r="AM25" s="11">
        <v>81</v>
      </c>
      <c r="AN25" s="11">
        <v>555</v>
      </c>
      <c r="AO25" s="11">
        <v>5</v>
      </c>
      <c r="AP25" s="11">
        <v>2</v>
      </c>
      <c r="AQ25" s="11">
        <v>351</v>
      </c>
      <c r="AR25" s="11">
        <v>1</v>
      </c>
      <c r="AS25" s="11">
        <v>568</v>
      </c>
      <c r="AT25" s="11">
        <v>7</v>
      </c>
      <c r="AU25" s="3">
        <v>23</v>
      </c>
      <c r="AV25" s="3">
        <v>3</v>
      </c>
      <c r="AW25" s="3">
        <v>26</v>
      </c>
      <c r="AX25" s="3">
        <v>0</v>
      </c>
      <c r="AY25" s="3">
        <v>0</v>
      </c>
      <c r="AZ25" s="3">
        <v>12</v>
      </c>
      <c r="BA25" s="3">
        <v>36</v>
      </c>
      <c r="BB25" s="3">
        <v>124</v>
      </c>
      <c r="BC25" s="3">
        <v>65</v>
      </c>
      <c r="BD25" s="3">
        <v>9</v>
      </c>
    </row>
    <row r="26" spans="2:56">
      <c r="B26" s="47">
        <v>1.83</v>
      </c>
      <c r="C26" s="47">
        <v>0</v>
      </c>
      <c r="D26" s="47">
        <v>8</v>
      </c>
      <c r="E26" s="47">
        <v>0</v>
      </c>
      <c r="F26" s="47">
        <v>0</v>
      </c>
      <c r="G26" s="47">
        <v>0</v>
      </c>
      <c r="H26" s="47">
        <v>0</v>
      </c>
      <c r="I26" s="47">
        <v>0</v>
      </c>
      <c r="J26" s="47">
        <v>0</v>
      </c>
      <c r="K26" s="47">
        <v>0</v>
      </c>
      <c r="L26" s="47">
        <v>0</v>
      </c>
      <c r="M26" s="47">
        <v>0</v>
      </c>
      <c r="N26" s="47">
        <v>0</v>
      </c>
      <c r="O26" s="47">
        <v>0</v>
      </c>
      <c r="P26" s="47">
        <v>0</v>
      </c>
      <c r="Q26" s="47">
        <v>0</v>
      </c>
      <c r="R26" s="47">
        <v>0</v>
      </c>
      <c r="S26" s="47">
        <v>0</v>
      </c>
      <c r="T26" s="47">
        <v>0</v>
      </c>
      <c r="U26" s="47">
        <v>0</v>
      </c>
      <c r="V26" s="47">
        <v>0</v>
      </c>
      <c r="AJ26" s="47">
        <v>1.83</v>
      </c>
      <c r="AK26" s="11">
        <v>85</v>
      </c>
      <c r="AL26" s="11">
        <v>479</v>
      </c>
      <c r="AM26" s="11">
        <v>56</v>
      </c>
      <c r="AN26" s="11">
        <v>489</v>
      </c>
      <c r="AO26" s="11">
        <v>4</v>
      </c>
      <c r="AP26" s="11">
        <v>0</v>
      </c>
      <c r="AQ26" s="11">
        <v>104</v>
      </c>
      <c r="AR26" s="11">
        <v>186</v>
      </c>
      <c r="AS26" s="11">
        <v>213</v>
      </c>
      <c r="AT26" s="11">
        <v>27</v>
      </c>
      <c r="AU26" s="3">
        <v>4</v>
      </c>
      <c r="AV26" s="3">
        <v>2</v>
      </c>
      <c r="AW26" s="3">
        <v>97</v>
      </c>
      <c r="AX26" s="3">
        <v>1</v>
      </c>
      <c r="AY26" s="3">
        <v>9</v>
      </c>
      <c r="AZ26" s="3">
        <v>7</v>
      </c>
      <c r="BA26" s="3">
        <v>220</v>
      </c>
      <c r="BB26" s="3">
        <v>191</v>
      </c>
      <c r="BC26" s="3">
        <v>135</v>
      </c>
      <c r="BD26" s="3">
        <v>6</v>
      </c>
    </row>
    <row r="27" spans="2:56">
      <c r="B27" s="47">
        <v>1.92</v>
      </c>
      <c r="C27" s="47">
        <v>0</v>
      </c>
      <c r="D27" s="47">
        <v>0</v>
      </c>
      <c r="E27" s="47">
        <v>0</v>
      </c>
      <c r="F27" s="47">
        <v>0</v>
      </c>
      <c r="G27" s="47">
        <v>0</v>
      </c>
      <c r="H27" s="47">
        <v>0</v>
      </c>
      <c r="I27" s="47">
        <v>0</v>
      </c>
      <c r="J27" s="47">
        <v>0</v>
      </c>
      <c r="K27" s="47">
        <v>0</v>
      </c>
      <c r="L27" s="47">
        <v>0</v>
      </c>
      <c r="M27" s="47">
        <v>0</v>
      </c>
      <c r="N27" s="47">
        <v>0</v>
      </c>
      <c r="O27" s="47">
        <v>0</v>
      </c>
      <c r="P27" s="47">
        <v>0</v>
      </c>
      <c r="Q27" s="47">
        <v>0</v>
      </c>
      <c r="R27" s="47">
        <v>0</v>
      </c>
      <c r="S27" s="47">
        <v>0</v>
      </c>
      <c r="T27" s="47">
        <v>0</v>
      </c>
      <c r="U27" s="47">
        <v>0</v>
      </c>
      <c r="V27" s="47">
        <v>0</v>
      </c>
      <c r="AJ27" s="47">
        <v>1.92</v>
      </c>
      <c r="AK27" s="11">
        <v>42</v>
      </c>
      <c r="AL27" s="11">
        <v>199</v>
      </c>
      <c r="AM27" s="11">
        <v>85</v>
      </c>
      <c r="AN27" s="11">
        <v>384</v>
      </c>
      <c r="AO27" s="11">
        <v>0</v>
      </c>
      <c r="AP27" s="11">
        <v>440</v>
      </c>
      <c r="AQ27" s="11">
        <v>11</v>
      </c>
      <c r="AR27" s="11">
        <v>84</v>
      </c>
      <c r="AS27" s="11">
        <v>44</v>
      </c>
      <c r="AT27" s="11">
        <v>6</v>
      </c>
      <c r="AU27" s="3">
        <v>14</v>
      </c>
      <c r="AV27" s="3">
        <v>10</v>
      </c>
      <c r="AW27" s="3">
        <v>50</v>
      </c>
      <c r="AX27" s="3">
        <v>4</v>
      </c>
      <c r="AY27" s="3">
        <v>29</v>
      </c>
      <c r="AZ27" s="3">
        <v>0</v>
      </c>
      <c r="BA27" s="3">
        <v>0</v>
      </c>
      <c r="BB27" s="3">
        <v>192</v>
      </c>
      <c r="BC27" s="3">
        <v>198</v>
      </c>
      <c r="BD27" s="3">
        <v>22</v>
      </c>
    </row>
    <row r="28" spans="2:56">
      <c r="B28" s="47">
        <v>2</v>
      </c>
      <c r="C28" s="47">
        <v>0</v>
      </c>
      <c r="D28" s="47">
        <v>0</v>
      </c>
      <c r="E28" s="47">
        <v>2</v>
      </c>
      <c r="F28" s="47">
        <v>0</v>
      </c>
      <c r="G28" s="47">
        <v>0</v>
      </c>
      <c r="H28" s="47">
        <v>0</v>
      </c>
      <c r="I28" s="47">
        <v>0</v>
      </c>
      <c r="J28" s="47">
        <v>0</v>
      </c>
      <c r="K28" s="47">
        <v>0</v>
      </c>
      <c r="L28" s="47">
        <v>0</v>
      </c>
      <c r="M28" s="47">
        <v>0</v>
      </c>
      <c r="N28" s="47">
        <v>0</v>
      </c>
      <c r="O28" s="47">
        <v>0</v>
      </c>
      <c r="P28" s="47">
        <v>0</v>
      </c>
      <c r="Q28" s="47">
        <v>0</v>
      </c>
      <c r="R28" s="47">
        <v>0</v>
      </c>
      <c r="S28" s="47">
        <v>0</v>
      </c>
      <c r="T28" s="47">
        <v>0</v>
      </c>
      <c r="U28" s="47">
        <v>0</v>
      </c>
      <c r="V28" s="47">
        <v>0</v>
      </c>
      <c r="AJ28" s="47">
        <v>2</v>
      </c>
      <c r="AK28" s="11">
        <v>56</v>
      </c>
      <c r="AL28" s="11">
        <v>108</v>
      </c>
      <c r="AM28" s="11">
        <v>239</v>
      </c>
      <c r="AN28" s="11">
        <v>282</v>
      </c>
      <c r="AO28" s="11">
        <v>11</v>
      </c>
      <c r="AP28" s="11">
        <v>67</v>
      </c>
      <c r="AQ28" s="11">
        <v>11</v>
      </c>
      <c r="AR28" s="11">
        <v>94</v>
      </c>
      <c r="AS28" s="11">
        <v>41</v>
      </c>
      <c r="AT28" s="11">
        <v>6</v>
      </c>
      <c r="AU28" s="3">
        <v>8</v>
      </c>
      <c r="AV28" s="3">
        <v>22</v>
      </c>
      <c r="AW28" s="3">
        <v>31</v>
      </c>
      <c r="AX28" s="3">
        <v>0</v>
      </c>
      <c r="AY28" s="3">
        <v>8</v>
      </c>
      <c r="AZ28" s="3">
        <v>18</v>
      </c>
      <c r="BA28" s="3">
        <v>9</v>
      </c>
      <c r="BB28" s="3">
        <v>27</v>
      </c>
      <c r="BC28" s="3">
        <v>128</v>
      </c>
      <c r="BD28" s="3">
        <v>27</v>
      </c>
    </row>
    <row r="29" spans="2:56">
      <c r="B29" s="47">
        <v>2.08</v>
      </c>
      <c r="C29" s="47">
        <v>0</v>
      </c>
      <c r="D29" s="47">
        <v>0</v>
      </c>
      <c r="E29" s="47">
        <v>0</v>
      </c>
      <c r="F29" s="47">
        <v>0</v>
      </c>
      <c r="G29" s="47">
        <v>0</v>
      </c>
      <c r="H29" s="47">
        <v>0</v>
      </c>
      <c r="I29" s="47">
        <v>0</v>
      </c>
      <c r="J29" s="47">
        <v>0</v>
      </c>
      <c r="K29" s="47">
        <v>0</v>
      </c>
      <c r="L29" s="47">
        <v>0</v>
      </c>
      <c r="M29" s="47">
        <v>0</v>
      </c>
      <c r="N29" s="47">
        <v>0</v>
      </c>
      <c r="O29" s="47">
        <v>0</v>
      </c>
      <c r="P29" s="47">
        <v>0</v>
      </c>
      <c r="Q29" s="47">
        <v>0</v>
      </c>
      <c r="R29" s="47">
        <v>0</v>
      </c>
      <c r="S29" s="47">
        <v>0</v>
      </c>
      <c r="T29" s="47">
        <v>0</v>
      </c>
      <c r="U29" s="47">
        <v>0</v>
      </c>
      <c r="V29" s="47">
        <v>0</v>
      </c>
      <c r="AJ29" s="47">
        <v>2.08</v>
      </c>
      <c r="AK29" s="11">
        <v>81</v>
      </c>
      <c r="AL29" s="11">
        <v>15</v>
      </c>
      <c r="AM29" s="11">
        <v>2</v>
      </c>
      <c r="AN29" s="11">
        <v>77</v>
      </c>
      <c r="AO29" s="11">
        <v>0</v>
      </c>
      <c r="AP29" s="11">
        <v>361</v>
      </c>
      <c r="AQ29" s="11">
        <v>13</v>
      </c>
      <c r="AR29" s="11">
        <v>247</v>
      </c>
      <c r="AS29" s="11">
        <v>42</v>
      </c>
      <c r="AT29" s="11">
        <v>13</v>
      </c>
      <c r="AU29" s="3">
        <v>18</v>
      </c>
      <c r="AV29" s="3">
        <v>13</v>
      </c>
      <c r="AW29" s="3">
        <v>69</v>
      </c>
      <c r="AX29" s="3">
        <v>0</v>
      </c>
      <c r="AY29" s="3">
        <v>5</v>
      </c>
      <c r="AZ29" s="3">
        <v>52</v>
      </c>
      <c r="BA29" s="3">
        <v>6</v>
      </c>
      <c r="BB29" s="3">
        <v>0</v>
      </c>
      <c r="BC29" s="3">
        <v>266</v>
      </c>
      <c r="BD29" s="3">
        <v>0</v>
      </c>
    </row>
    <row r="30" spans="2:56">
      <c r="B30" s="47">
        <v>2.17</v>
      </c>
      <c r="C30" s="47">
        <v>0</v>
      </c>
      <c r="D30" s="47">
        <v>0</v>
      </c>
      <c r="E30" s="47">
        <v>0</v>
      </c>
      <c r="F30" s="47">
        <v>0</v>
      </c>
      <c r="G30" s="47">
        <v>0</v>
      </c>
      <c r="H30" s="47">
        <v>0</v>
      </c>
      <c r="I30" s="47">
        <v>0</v>
      </c>
      <c r="J30" s="47">
        <v>0</v>
      </c>
      <c r="K30" s="47">
        <v>0</v>
      </c>
      <c r="L30" s="47">
        <v>0</v>
      </c>
      <c r="M30" s="47">
        <v>0</v>
      </c>
      <c r="N30" s="47">
        <v>0</v>
      </c>
      <c r="O30" s="47">
        <v>0</v>
      </c>
      <c r="P30" s="47">
        <v>0</v>
      </c>
      <c r="Q30" s="47">
        <v>0</v>
      </c>
      <c r="R30" s="47">
        <v>0</v>
      </c>
      <c r="S30" s="47">
        <v>0</v>
      </c>
      <c r="T30" s="47">
        <v>0</v>
      </c>
      <c r="U30" s="47">
        <v>0</v>
      </c>
      <c r="V30" s="47">
        <v>0</v>
      </c>
      <c r="AJ30" s="47">
        <v>2.17</v>
      </c>
      <c r="AK30" s="11">
        <v>212</v>
      </c>
      <c r="AL30" s="11">
        <v>17</v>
      </c>
      <c r="AM30" s="11">
        <v>13</v>
      </c>
      <c r="AN30" s="11">
        <v>5</v>
      </c>
      <c r="AO30" s="11">
        <v>0</v>
      </c>
      <c r="AP30" s="11">
        <v>295</v>
      </c>
      <c r="AQ30" s="11">
        <v>26</v>
      </c>
      <c r="AR30" s="11">
        <v>1</v>
      </c>
      <c r="AS30" s="11">
        <v>56</v>
      </c>
      <c r="AT30" s="11">
        <v>11</v>
      </c>
      <c r="AU30" s="3">
        <v>2</v>
      </c>
      <c r="AV30" s="3">
        <v>62</v>
      </c>
      <c r="AW30" s="3">
        <v>57</v>
      </c>
      <c r="AX30" s="3">
        <v>0</v>
      </c>
      <c r="AY30" s="3">
        <v>8</v>
      </c>
      <c r="AZ30" s="3">
        <v>245</v>
      </c>
      <c r="BA30" s="3">
        <v>55</v>
      </c>
      <c r="BB30" s="3">
        <v>12</v>
      </c>
      <c r="BC30" s="3">
        <v>7</v>
      </c>
      <c r="BD30" s="3">
        <v>0</v>
      </c>
    </row>
    <row r="31" spans="2:56">
      <c r="B31" s="47">
        <v>2.25</v>
      </c>
      <c r="C31" s="47">
        <v>0</v>
      </c>
      <c r="D31" s="47">
        <v>0</v>
      </c>
      <c r="E31" s="47">
        <v>0</v>
      </c>
      <c r="F31" s="47">
        <v>0</v>
      </c>
      <c r="G31" s="47">
        <v>0</v>
      </c>
      <c r="H31" s="47">
        <v>0</v>
      </c>
      <c r="I31" s="47">
        <v>0</v>
      </c>
      <c r="J31" s="47">
        <v>0</v>
      </c>
      <c r="K31" s="47">
        <v>0</v>
      </c>
      <c r="L31" s="47">
        <v>0</v>
      </c>
      <c r="M31" s="47">
        <v>0</v>
      </c>
      <c r="N31" s="47">
        <v>0</v>
      </c>
      <c r="O31" s="47">
        <v>0</v>
      </c>
      <c r="P31" s="47">
        <v>0</v>
      </c>
      <c r="Q31" s="47">
        <v>0</v>
      </c>
      <c r="R31" s="47">
        <v>0</v>
      </c>
      <c r="S31" s="47">
        <v>0</v>
      </c>
      <c r="T31" s="47">
        <v>0</v>
      </c>
      <c r="U31" s="47">
        <v>0</v>
      </c>
      <c r="V31" s="47">
        <v>0</v>
      </c>
      <c r="AJ31" s="47">
        <v>2.25</v>
      </c>
      <c r="AK31" s="11">
        <v>170</v>
      </c>
      <c r="AL31" s="11">
        <v>29</v>
      </c>
      <c r="AM31" s="11">
        <v>0</v>
      </c>
      <c r="AN31" s="11">
        <v>1</v>
      </c>
      <c r="AO31" s="11">
        <v>1</v>
      </c>
      <c r="AP31" s="11">
        <v>38</v>
      </c>
      <c r="AQ31" s="11">
        <v>10</v>
      </c>
      <c r="AR31" s="11">
        <v>6</v>
      </c>
      <c r="AS31" s="11">
        <v>60</v>
      </c>
      <c r="AT31" s="11">
        <v>233</v>
      </c>
      <c r="AU31" s="3">
        <v>6</v>
      </c>
      <c r="AV31" s="3">
        <v>13</v>
      </c>
      <c r="AW31" s="3">
        <v>27</v>
      </c>
      <c r="AX31" s="3">
        <v>1</v>
      </c>
      <c r="AY31" s="3">
        <v>220</v>
      </c>
      <c r="AZ31" s="3">
        <v>290</v>
      </c>
      <c r="BA31" s="3">
        <v>4</v>
      </c>
      <c r="BB31" s="3">
        <v>61</v>
      </c>
      <c r="BC31" s="3">
        <v>12</v>
      </c>
      <c r="BD31" s="3">
        <v>0</v>
      </c>
    </row>
    <row r="32" spans="2:56">
      <c r="B32" s="47">
        <v>2.33</v>
      </c>
      <c r="C32" s="47">
        <v>0</v>
      </c>
      <c r="D32" s="47">
        <v>0</v>
      </c>
      <c r="E32" s="47">
        <v>0</v>
      </c>
      <c r="F32" s="47">
        <v>0</v>
      </c>
      <c r="G32" s="47">
        <v>0</v>
      </c>
      <c r="H32" s="47">
        <v>0</v>
      </c>
      <c r="I32" s="47">
        <v>0</v>
      </c>
      <c r="J32" s="47">
        <v>0</v>
      </c>
      <c r="K32" s="47">
        <v>0</v>
      </c>
      <c r="L32" s="47">
        <v>0</v>
      </c>
      <c r="M32" s="47">
        <v>0</v>
      </c>
      <c r="N32" s="47">
        <v>0</v>
      </c>
      <c r="O32" s="47">
        <v>0</v>
      </c>
      <c r="P32" s="47">
        <v>0</v>
      </c>
      <c r="Q32" s="47">
        <v>0</v>
      </c>
      <c r="R32" s="47">
        <v>0</v>
      </c>
      <c r="S32" s="47">
        <v>0</v>
      </c>
      <c r="T32" s="47">
        <v>0</v>
      </c>
      <c r="U32" s="47">
        <v>0</v>
      </c>
      <c r="V32" s="47">
        <v>0</v>
      </c>
      <c r="AJ32" s="47">
        <v>2.33</v>
      </c>
      <c r="AK32" s="11">
        <v>30</v>
      </c>
      <c r="AL32" s="11">
        <v>27</v>
      </c>
      <c r="AM32" s="11">
        <v>0</v>
      </c>
      <c r="AN32" s="11">
        <v>401</v>
      </c>
      <c r="AO32" s="11">
        <v>0</v>
      </c>
      <c r="AP32" s="11">
        <v>63</v>
      </c>
      <c r="AQ32" s="11">
        <v>13</v>
      </c>
      <c r="AR32" s="11">
        <v>1</v>
      </c>
      <c r="AS32" s="11">
        <v>43</v>
      </c>
      <c r="AT32" s="11">
        <v>688</v>
      </c>
      <c r="AU32" s="3">
        <v>8</v>
      </c>
      <c r="AV32" s="3">
        <v>40</v>
      </c>
      <c r="AW32" s="3">
        <v>31</v>
      </c>
      <c r="AX32" s="3">
        <v>10</v>
      </c>
      <c r="AY32" s="3">
        <v>150</v>
      </c>
      <c r="AZ32" s="3">
        <v>215</v>
      </c>
      <c r="BA32" s="3">
        <v>0</v>
      </c>
      <c r="BB32" s="3">
        <v>383</v>
      </c>
      <c r="BC32" s="3">
        <v>7</v>
      </c>
      <c r="BD32" s="3">
        <v>0</v>
      </c>
    </row>
    <row r="33" spans="2:56">
      <c r="B33" s="47">
        <v>2.42</v>
      </c>
      <c r="C33" s="47">
        <v>0</v>
      </c>
      <c r="D33" s="47">
        <v>0</v>
      </c>
      <c r="E33" s="47">
        <v>0</v>
      </c>
      <c r="F33" s="47">
        <v>0</v>
      </c>
      <c r="G33" s="47">
        <v>0</v>
      </c>
      <c r="H33" s="47">
        <v>0</v>
      </c>
      <c r="I33" s="47">
        <v>0</v>
      </c>
      <c r="J33" s="47">
        <v>0</v>
      </c>
      <c r="K33" s="47">
        <v>0</v>
      </c>
      <c r="L33" s="47">
        <v>0</v>
      </c>
      <c r="M33" s="47">
        <v>0</v>
      </c>
      <c r="N33" s="47">
        <v>0</v>
      </c>
      <c r="O33" s="47">
        <v>0</v>
      </c>
      <c r="P33" s="47">
        <v>0</v>
      </c>
      <c r="Q33" s="47">
        <v>0</v>
      </c>
      <c r="R33" s="47">
        <v>0</v>
      </c>
      <c r="S33" s="47">
        <v>0</v>
      </c>
      <c r="T33" s="47">
        <v>58</v>
      </c>
      <c r="U33" s="47">
        <v>0</v>
      </c>
      <c r="V33" s="47">
        <v>0</v>
      </c>
      <c r="AJ33" s="47">
        <v>2.42</v>
      </c>
      <c r="AK33" s="11">
        <v>44</v>
      </c>
      <c r="AL33" s="11">
        <v>10</v>
      </c>
      <c r="AM33" s="11">
        <v>0</v>
      </c>
      <c r="AN33" s="11">
        <v>489</v>
      </c>
      <c r="AO33" s="11">
        <v>3</v>
      </c>
      <c r="AP33" s="11">
        <v>107</v>
      </c>
      <c r="AQ33" s="11">
        <v>4</v>
      </c>
      <c r="AR33" s="11">
        <v>8</v>
      </c>
      <c r="AS33" s="11">
        <v>32</v>
      </c>
      <c r="AT33" s="11">
        <v>500</v>
      </c>
      <c r="AU33" s="3">
        <v>98</v>
      </c>
      <c r="AV33" s="3">
        <v>9</v>
      </c>
      <c r="AW33" s="3">
        <v>32</v>
      </c>
      <c r="AX33" s="3">
        <v>4</v>
      </c>
      <c r="AY33" s="3">
        <v>119</v>
      </c>
      <c r="AZ33" s="3">
        <v>113</v>
      </c>
      <c r="BA33" s="3">
        <v>17</v>
      </c>
      <c r="BB33" s="3">
        <v>1553</v>
      </c>
      <c r="BC33" s="3">
        <v>3</v>
      </c>
      <c r="BD33" s="3">
        <v>0</v>
      </c>
    </row>
    <row r="34" spans="2:56">
      <c r="B34" s="47">
        <v>2.5</v>
      </c>
      <c r="C34" s="47">
        <v>0</v>
      </c>
      <c r="D34" s="47">
        <v>0</v>
      </c>
      <c r="E34" s="47">
        <v>0</v>
      </c>
      <c r="F34" s="47">
        <v>0</v>
      </c>
      <c r="G34" s="47">
        <v>0</v>
      </c>
      <c r="H34" s="47">
        <v>0</v>
      </c>
      <c r="I34" s="47">
        <v>0</v>
      </c>
      <c r="J34" s="47">
        <v>0</v>
      </c>
      <c r="K34" s="47">
        <v>0</v>
      </c>
      <c r="L34" s="47">
        <v>69</v>
      </c>
      <c r="M34" s="47">
        <v>0</v>
      </c>
      <c r="N34" s="47">
        <v>0</v>
      </c>
      <c r="O34" s="47">
        <v>0</v>
      </c>
      <c r="P34" s="47">
        <v>0</v>
      </c>
      <c r="Q34" s="47">
        <v>0</v>
      </c>
      <c r="R34" s="47">
        <v>0</v>
      </c>
      <c r="S34" s="47">
        <v>0</v>
      </c>
      <c r="T34" s="47">
        <v>121</v>
      </c>
      <c r="U34" s="47">
        <v>0</v>
      </c>
      <c r="V34" s="47">
        <v>0</v>
      </c>
      <c r="AJ34" s="47">
        <v>2.5</v>
      </c>
      <c r="AK34" s="11">
        <v>34</v>
      </c>
      <c r="AL34" s="11">
        <v>12</v>
      </c>
      <c r="AM34" s="11">
        <v>7</v>
      </c>
      <c r="AN34" s="11">
        <v>445</v>
      </c>
      <c r="AO34" s="11">
        <v>1</v>
      </c>
      <c r="AP34" s="11">
        <v>16</v>
      </c>
      <c r="AQ34" s="11">
        <v>13</v>
      </c>
      <c r="AR34" s="11">
        <v>10</v>
      </c>
      <c r="AS34" s="11">
        <v>38</v>
      </c>
      <c r="AT34" s="11">
        <v>816</v>
      </c>
      <c r="AU34" s="3">
        <v>10</v>
      </c>
      <c r="AV34" s="3">
        <v>231</v>
      </c>
      <c r="AW34" s="3">
        <v>36</v>
      </c>
      <c r="AX34" s="3">
        <v>16</v>
      </c>
      <c r="AY34" s="3">
        <v>34</v>
      </c>
      <c r="AZ34" s="3">
        <v>4</v>
      </c>
      <c r="BA34" s="3">
        <v>14</v>
      </c>
      <c r="BB34" s="3">
        <v>1939</v>
      </c>
      <c r="BC34" s="3">
        <v>1</v>
      </c>
      <c r="BD34" s="3">
        <v>57</v>
      </c>
    </row>
    <row r="35" spans="2:56">
      <c r="B35" s="47">
        <v>2.58</v>
      </c>
      <c r="C35" s="47">
        <v>0</v>
      </c>
      <c r="D35" s="47">
        <v>0</v>
      </c>
      <c r="E35" s="47">
        <v>0</v>
      </c>
      <c r="F35" s="47">
        <v>0</v>
      </c>
      <c r="G35" s="47">
        <v>0</v>
      </c>
      <c r="H35" s="47">
        <v>0</v>
      </c>
      <c r="I35" s="47">
        <v>0</v>
      </c>
      <c r="J35" s="47">
        <v>0</v>
      </c>
      <c r="K35" s="47">
        <v>0</v>
      </c>
      <c r="L35" s="47">
        <v>0</v>
      </c>
      <c r="M35" s="47">
        <v>0</v>
      </c>
      <c r="N35" s="47">
        <v>0</v>
      </c>
      <c r="O35" s="47">
        <v>0</v>
      </c>
      <c r="P35" s="47">
        <v>0</v>
      </c>
      <c r="Q35" s="47">
        <v>0</v>
      </c>
      <c r="R35" s="47">
        <v>0</v>
      </c>
      <c r="S35" s="47">
        <v>0</v>
      </c>
      <c r="T35" s="47">
        <v>119</v>
      </c>
      <c r="U35" s="47">
        <v>0</v>
      </c>
      <c r="V35" s="47">
        <v>0</v>
      </c>
      <c r="AJ35" s="47">
        <v>2.58</v>
      </c>
      <c r="AK35" s="11">
        <v>38</v>
      </c>
      <c r="AL35" s="11">
        <v>9</v>
      </c>
      <c r="AM35" s="11">
        <v>6</v>
      </c>
      <c r="AN35" s="11">
        <v>39</v>
      </c>
      <c r="AO35" s="11">
        <v>0</v>
      </c>
      <c r="AP35" s="11">
        <v>0</v>
      </c>
      <c r="AQ35" s="11">
        <v>4</v>
      </c>
      <c r="AR35" s="11">
        <v>0</v>
      </c>
      <c r="AS35" s="11">
        <v>55</v>
      </c>
      <c r="AT35" s="11">
        <v>263</v>
      </c>
      <c r="AU35" s="3">
        <v>182</v>
      </c>
      <c r="AV35" s="3">
        <v>0</v>
      </c>
      <c r="AW35" s="3">
        <v>25</v>
      </c>
      <c r="AX35" s="3">
        <v>9</v>
      </c>
      <c r="AY35" s="3">
        <v>2</v>
      </c>
      <c r="AZ35" s="3">
        <v>0</v>
      </c>
      <c r="BA35" s="3">
        <v>7</v>
      </c>
      <c r="BB35" s="3">
        <v>1648</v>
      </c>
      <c r="BC35" s="3">
        <v>1</v>
      </c>
      <c r="BD35" s="3">
        <v>28</v>
      </c>
    </row>
    <row r="36" spans="2:56">
      <c r="B36" s="47">
        <v>2.67</v>
      </c>
      <c r="C36" s="47">
        <v>0</v>
      </c>
      <c r="D36" s="47">
        <v>0</v>
      </c>
      <c r="E36" s="47">
        <v>0</v>
      </c>
      <c r="F36" s="47">
        <v>0</v>
      </c>
      <c r="G36" s="47">
        <v>0</v>
      </c>
      <c r="H36" s="47">
        <v>0</v>
      </c>
      <c r="I36" s="47">
        <v>0</v>
      </c>
      <c r="J36" s="47">
        <v>0</v>
      </c>
      <c r="K36" s="47">
        <v>0</v>
      </c>
      <c r="L36" s="47">
        <v>0</v>
      </c>
      <c r="M36" s="47">
        <v>0</v>
      </c>
      <c r="N36" s="47">
        <v>0</v>
      </c>
      <c r="O36" s="47">
        <v>0</v>
      </c>
      <c r="P36" s="47">
        <v>0</v>
      </c>
      <c r="Q36" s="47">
        <v>0</v>
      </c>
      <c r="R36" s="47">
        <v>0</v>
      </c>
      <c r="S36" s="47">
        <v>0</v>
      </c>
      <c r="T36" s="47">
        <v>0</v>
      </c>
      <c r="U36" s="47">
        <v>0</v>
      </c>
      <c r="V36" s="47">
        <v>0</v>
      </c>
      <c r="AJ36" s="47">
        <v>2.67</v>
      </c>
      <c r="AK36" s="11">
        <v>32</v>
      </c>
      <c r="AL36" s="11">
        <v>13</v>
      </c>
      <c r="AM36" s="11">
        <v>1</v>
      </c>
      <c r="AN36" s="11">
        <v>76</v>
      </c>
      <c r="AO36" s="11">
        <v>136</v>
      </c>
      <c r="AP36" s="11">
        <v>19</v>
      </c>
      <c r="AQ36" s="11">
        <v>1</v>
      </c>
      <c r="AR36" s="11">
        <v>7</v>
      </c>
      <c r="AS36" s="11">
        <v>54</v>
      </c>
      <c r="AT36" s="11">
        <v>151</v>
      </c>
      <c r="AU36" s="3">
        <v>299</v>
      </c>
      <c r="AV36" s="3">
        <v>1</v>
      </c>
      <c r="AW36" s="3">
        <v>40</v>
      </c>
      <c r="AX36" s="3">
        <v>3</v>
      </c>
      <c r="AY36" s="3">
        <v>0</v>
      </c>
      <c r="AZ36" s="3">
        <v>14</v>
      </c>
      <c r="BA36" s="3">
        <v>0</v>
      </c>
      <c r="BB36" s="3">
        <v>264</v>
      </c>
      <c r="BC36" s="3">
        <v>17</v>
      </c>
      <c r="BD36" s="3">
        <v>272</v>
      </c>
    </row>
    <row r="37" spans="2:56">
      <c r="B37" s="47">
        <v>2.75</v>
      </c>
      <c r="C37" s="47">
        <v>0</v>
      </c>
      <c r="D37" s="47">
        <v>0</v>
      </c>
      <c r="E37" s="47">
        <v>0</v>
      </c>
      <c r="F37" s="47">
        <v>0</v>
      </c>
      <c r="G37" s="47">
        <v>0</v>
      </c>
      <c r="H37" s="47">
        <v>0</v>
      </c>
      <c r="I37" s="47">
        <v>0</v>
      </c>
      <c r="J37" s="47">
        <v>0</v>
      </c>
      <c r="K37" s="47">
        <v>0</v>
      </c>
      <c r="L37" s="47">
        <v>0</v>
      </c>
      <c r="M37" s="47">
        <v>9</v>
      </c>
      <c r="N37" s="47">
        <v>0</v>
      </c>
      <c r="O37" s="47">
        <v>0</v>
      </c>
      <c r="P37" s="47">
        <v>0</v>
      </c>
      <c r="Q37" s="47">
        <v>0</v>
      </c>
      <c r="R37" s="47">
        <v>0</v>
      </c>
      <c r="S37" s="47">
        <v>0</v>
      </c>
      <c r="T37" s="47">
        <v>0</v>
      </c>
      <c r="U37" s="47">
        <v>0</v>
      </c>
      <c r="V37" s="47">
        <v>29</v>
      </c>
      <c r="AJ37" s="47">
        <v>2.75</v>
      </c>
      <c r="AK37" s="11">
        <v>170</v>
      </c>
      <c r="AL37" s="11">
        <v>21</v>
      </c>
      <c r="AM37" s="11">
        <v>3</v>
      </c>
      <c r="AN37" s="11">
        <v>20</v>
      </c>
      <c r="AO37" s="11">
        <v>135</v>
      </c>
      <c r="AP37" s="11">
        <v>0</v>
      </c>
      <c r="AQ37" s="11">
        <v>3</v>
      </c>
      <c r="AR37" s="11">
        <v>46</v>
      </c>
      <c r="AS37" s="11">
        <v>60</v>
      </c>
      <c r="AT37" s="11">
        <v>41</v>
      </c>
      <c r="AU37" s="3">
        <v>496</v>
      </c>
      <c r="AV37" s="3">
        <v>51</v>
      </c>
      <c r="AW37" s="3">
        <v>43</v>
      </c>
      <c r="AX37" s="3">
        <v>14</v>
      </c>
      <c r="AY37" s="3">
        <v>151</v>
      </c>
      <c r="AZ37" s="3">
        <v>10</v>
      </c>
      <c r="BA37" s="3">
        <v>0</v>
      </c>
      <c r="BB37" s="3">
        <v>82</v>
      </c>
      <c r="BC37" s="3">
        <v>14</v>
      </c>
      <c r="BD37" s="3">
        <v>1231</v>
      </c>
    </row>
    <row r="38" spans="2:56">
      <c r="B38" s="47">
        <v>2.83</v>
      </c>
      <c r="C38" s="47">
        <v>0</v>
      </c>
      <c r="D38" s="47">
        <v>0</v>
      </c>
      <c r="E38" s="47">
        <v>0</v>
      </c>
      <c r="F38" s="47">
        <v>0</v>
      </c>
      <c r="G38" s="47">
        <v>0</v>
      </c>
      <c r="H38" s="47">
        <v>0</v>
      </c>
      <c r="I38" s="47">
        <v>0</v>
      </c>
      <c r="J38" s="47">
        <v>0</v>
      </c>
      <c r="K38" s="47">
        <v>0</v>
      </c>
      <c r="L38" s="47">
        <v>0</v>
      </c>
      <c r="M38" s="47">
        <v>8</v>
      </c>
      <c r="N38" s="47">
        <v>0</v>
      </c>
      <c r="O38" s="47">
        <v>0</v>
      </c>
      <c r="P38" s="47">
        <v>0</v>
      </c>
      <c r="Q38" s="47">
        <v>0</v>
      </c>
      <c r="R38" s="47">
        <v>0</v>
      </c>
      <c r="S38" s="47">
        <v>0</v>
      </c>
      <c r="T38" s="47">
        <v>0</v>
      </c>
      <c r="U38" s="47">
        <v>0</v>
      </c>
      <c r="V38" s="47">
        <v>0</v>
      </c>
      <c r="AJ38" s="47">
        <v>2.83</v>
      </c>
      <c r="AK38" s="11">
        <v>153</v>
      </c>
      <c r="AL38" s="11">
        <v>16</v>
      </c>
      <c r="AM38" s="11">
        <v>0</v>
      </c>
      <c r="AN38" s="11">
        <v>209</v>
      </c>
      <c r="AO38" s="11">
        <v>96</v>
      </c>
      <c r="AP38" s="11">
        <v>285</v>
      </c>
      <c r="AQ38" s="11">
        <v>1</v>
      </c>
      <c r="AR38" s="11">
        <v>21</v>
      </c>
      <c r="AS38" s="11">
        <v>34</v>
      </c>
      <c r="AT38" s="11">
        <v>0</v>
      </c>
      <c r="AU38" s="3">
        <v>542</v>
      </c>
      <c r="AV38" s="3">
        <v>141</v>
      </c>
      <c r="AW38" s="3">
        <v>32</v>
      </c>
      <c r="AX38" s="3">
        <v>64</v>
      </c>
      <c r="AY38" s="3">
        <v>32</v>
      </c>
      <c r="AZ38" s="3">
        <v>12</v>
      </c>
      <c r="BA38" s="3">
        <v>0</v>
      </c>
      <c r="BB38" s="3">
        <v>35</v>
      </c>
      <c r="BC38" s="3">
        <v>4</v>
      </c>
      <c r="BD38" s="3">
        <v>616</v>
      </c>
    </row>
    <row r="39" spans="2:56">
      <c r="B39" s="47">
        <v>2.92</v>
      </c>
      <c r="C39" s="47">
        <v>0</v>
      </c>
      <c r="D39" s="47">
        <v>0</v>
      </c>
      <c r="E39" s="47">
        <v>0</v>
      </c>
      <c r="F39" s="47">
        <v>0</v>
      </c>
      <c r="G39" s="47">
        <v>0</v>
      </c>
      <c r="H39" s="47">
        <v>0</v>
      </c>
      <c r="I39" s="47">
        <v>0</v>
      </c>
      <c r="J39" s="47">
        <v>0</v>
      </c>
      <c r="K39" s="47">
        <v>0</v>
      </c>
      <c r="L39" s="47">
        <v>0</v>
      </c>
      <c r="M39" s="47">
        <v>0</v>
      </c>
      <c r="N39" s="47">
        <v>0</v>
      </c>
      <c r="O39" s="47">
        <v>0</v>
      </c>
      <c r="P39" s="47">
        <v>0</v>
      </c>
      <c r="Q39" s="47">
        <v>0</v>
      </c>
      <c r="R39" s="47">
        <v>0</v>
      </c>
      <c r="S39" s="47">
        <v>0</v>
      </c>
      <c r="T39" s="47">
        <v>0</v>
      </c>
      <c r="U39" s="47">
        <v>0</v>
      </c>
      <c r="V39" s="47">
        <v>0</v>
      </c>
      <c r="AJ39" s="47">
        <v>2.92</v>
      </c>
      <c r="AK39" s="11">
        <v>138</v>
      </c>
      <c r="AL39" s="11">
        <v>27</v>
      </c>
      <c r="AM39" s="11">
        <v>0</v>
      </c>
      <c r="AN39" s="11">
        <v>18</v>
      </c>
      <c r="AO39" s="11">
        <v>0</v>
      </c>
      <c r="AP39" s="11">
        <v>1999</v>
      </c>
      <c r="AQ39" s="11">
        <v>0</v>
      </c>
      <c r="AR39" s="11">
        <v>48</v>
      </c>
      <c r="AS39" s="11">
        <v>40</v>
      </c>
      <c r="AT39" s="11">
        <v>0</v>
      </c>
      <c r="AU39" s="3">
        <v>198</v>
      </c>
      <c r="AV39" s="3">
        <v>164</v>
      </c>
      <c r="AW39" s="3">
        <v>21</v>
      </c>
      <c r="AX39" s="3">
        <v>81</v>
      </c>
      <c r="AY39" s="3">
        <v>15</v>
      </c>
      <c r="AZ39" s="3">
        <v>0</v>
      </c>
      <c r="BA39" s="3">
        <v>2</v>
      </c>
      <c r="BB39" s="3">
        <v>29</v>
      </c>
      <c r="BC39" s="3">
        <v>15</v>
      </c>
      <c r="BD39" s="3">
        <v>869</v>
      </c>
    </row>
    <row r="40" spans="2:56">
      <c r="B40" s="47">
        <v>3</v>
      </c>
      <c r="C40" s="47">
        <v>0</v>
      </c>
      <c r="D40" s="47">
        <v>0</v>
      </c>
      <c r="E40" s="47">
        <v>0</v>
      </c>
      <c r="F40" s="47">
        <v>0</v>
      </c>
      <c r="G40" s="47">
        <v>0</v>
      </c>
      <c r="H40" s="47">
        <v>0</v>
      </c>
      <c r="I40" s="47">
        <v>0</v>
      </c>
      <c r="J40" s="47">
        <v>0</v>
      </c>
      <c r="K40" s="47">
        <v>0</v>
      </c>
      <c r="L40" s="47">
        <v>0</v>
      </c>
      <c r="M40" s="47">
        <v>0</v>
      </c>
      <c r="N40" s="47">
        <v>0</v>
      </c>
      <c r="O40" s="47">
        <v>0</v>
      </c>
      <c r="P40" s="47">
        <v>0</v>
      </c>
      <c r="Q40" s="47">
        <v>0</v>
      </c>
      <c r="R40" s="47">
        <v>0</v>
      </c>
      <c r="S40" s="47">
        <v>0</v>
      </c>
      <c r="T40" s="47">
        <v>0</v>
      </c>
      <c r="U40" s="47">
        <v>0</v>
      </c>
      <c r="V40" s="47">
        <v>0</v>
      </c>
      <c r="AJ40" s="47">
        <v>3</v>
      </c>
      <c r="AK40" s="11">
        <v>105</v>
      </c>
      <c r="AL40" s="11">
        <v>106</v>
      </c>
      <c r="AM40" s="11">
        <v>28</v>
      </c>
      <c r="AN40" s="11">
        <v>16</v>
      </c>
      <c r="AO40" s="11">
        <v>2</v>
      </c>
      <c r="AP40" s="11">
        <v>0</v>
      </c>
      <c r="AQ40" s="11">
        <v>13</v>
      </c>
      <c r="AR40" s="11">
        <v>89</v>
      </c>
      <c r="AS40" s="11">
        <v>36</v>
      </c>
      <c r="AT40" s="11">
        <v>70</v>
      </c>
      <c r="AU40" s="3">
        <v>104</v>
      </c>
      <c r="AV40" s="3">
        <v>181</v>
      </c>
      <c r="AW40" s="3">
        <v>27</v>
      </c>
      <c r="AX40" s="3">
        <v>144</v>
      </c>
      <c r="AY40" s="3">
        <v>21</v>
      </c>
      <c r="AZ40" s="3">
        <v>2</v>
      </c>
      <c r="BA40" s="3">
        <v>47</v>
      </c>
      <c r="BB40" s="3">
        <v>44</v>
      </c>
      <c r="BC40" s="3">
        <v>21</v>
      </c>
      <c r="BD40" s="3">
        <v>506</v>
      </c>
    </row>
    <row r="41" spans="2:56">
      <c r="B41" s="47">
        <v>3.08</v>
      </c>
      <c r="C41" s="47">
        <v>0</v>
      </c>
      <c r="D41" s="47">
        <v>0</v>
      </c>
      <c r="E41" s="47">
        <v>0</v>
      </c>
      <c r="F41" s="47">
        <v>0</v>
      </c>
      <c r="G41" s="47">
        <v>0</v>
      </c>
      <c r="H41" s="47">
        <v>2</v>
      </c>
      <c r="I41" s="47">
        <v>0</v>
      </c>
      <c r="J41" s="47">
        <v>8</v>
      </c>
      <c r="K41" s="47">
        <v>0</v>
      </c>
      <c r="L41" s="47">
        <v>0</v>
      </c>
      <c r="M41" s="47">
        <v>0</v>
      </c>
      <c r="N41" s="47">
        <v>0</v>
      </c>
      <c r="O41" s="47">
        <v>0</v>
      </c>
      <c r="P41" s="47">
        <v>2</v>
      </c>
      <c r="Q41" s="47">
        <v>0</v>
      </c>
      <c r="R41" s="47">
        <v>0</v>
      </c>
      <c r="S41" s="47">
        <v>0</v>
      </c>
      <c r="T41" s="47">
        <v>0</v>
      </c>
      <c r="U41" s="47">
        <v>0</v>
      </c>
      <c r="V41" s="47">
        <v>0</v>
      </c>
      <c r="AJ41" s="47">
        <v>3.08</v>
      </c>
      <c r="AK41" s="11">
        <v>67</v>
      </c>
      <c r="AL41" s="11">
        <v>190</v>
      </c>
      <c r="AM41" s="11">
        <v>86</v>
      </c>
      <c r="AN41" s="11">
        <v>33</v>
      </c>
      <c r="AO41" s="11">
        <v>0</v>
      </c>
      <c r="AP41" s="11">
        <v>176</v>
      </c>
      <c r="AQ41" s="11">
        <v>1</v>
      </c>
      <c r="AR41" s="11">
        <v>589</v>
      </c>
      <c r="AS41" s="11">
        <v>45</v>
      </c>
      <c r="AT41" s="11">
        <v>1</v>
      </c>
      <c r="AU41" s="3">
        <v>3</v>
      </c>
      <c r="AV41" s="3">
        <v>114</v>
      </c>
      <c r="AW41" s="3">
        <v>124</v>
      </c>
      <c r="AX41" s="3">
        <v>342</v>
      </c>
      <c r="AY41" s="3">
        <v>130</v>
      </c>
      <c r="AZ41" s="3">
        <v>18</v>
      </c>
      <c r="BA41" s="3">
        <v>157</v>
      </c>
      <c r="BB41" s="3">
        <v>32</v>
      </c>
      <c r="BC41" s="3">
        <v>7</v>
      </c>
      <c r="BD41" s="3">
        <v>304</v>
      </c>
    </row>
    <row r="42" spans="2:56">
      <c r="B42" s="47">
        <v>3.17</v>
      </c>
      <c r="C42" s="47">
        <v>0</v>
      </c>
      <c r="D42" s="47">
        <v>0</v>
      </c>
      <c r="E42" s="47">
        <v>0</v>
      </c>
      <c r="F42" s="47">
        <v>0</v>
      </c>
      <c r="G42" s="47">
        <v>0</v>
      </c>
      <c r="H42" s="47">
        <v>0</v>
      </c>
      <c r="I42" s="47">
        <v>0</v>
      </c>
      <c r="J42" s="47">
        <v>0</v>
      </c>
      <c r="K42" s="47">
        <v>0</v>
      </c>
      <c r="L42" s="47">
        <v>0</v>
      </c>
      <c r="M42" s="47">
        <v>0</v>
      </c>
      <c r="N42" s="47">
        <v>0</v>
      </c>
      <c r="O42" s="47">
        <v>0</v>
      </c>
      <c r="P42" s="47">
        <v>0</v>
      </c>
      <c r="Q42" s="47">
        <v>0</v>
      </c>
      <c r="R42" s="47">
        <v>0</v>
      </c>
      <c r="S42" s="47">
        <v>0</v>
      </c>
      <c r="T42" s="47">
        <v>0</v>
      </c>
      <c r="U42" s="47">
        <v>0</v>
      </c>
      <c r="V42" s="47">
        <v>0</v>
      </c>
      <c r="AJ42" s="47">
        <v>3.17</v>
      </c>
      <c r="AK42" s="11">
        <v>134</v>
      </c>
      <c r="AL42" s="11">
        <v>303</v>
      </c>
      <c r="AM42" s="11">
        <v>130</v>
      </c>
      <c r="AN42" s="11">
        <v>406</v>
      </c>
      <c r="AO42" s="11">
        <v>0</v>
      </c>
      <c r="AP42" s="11">
        <v>0</v>
      </c>
      <c r="AQ42" s="11">
        <v>0</v>
      </c>
      <c r="AR42" s="11">
        <v>456</v>
      </c>
      <c r="AS42" s="11">
        <v>204</v>
      </c>
      <c r="AT42" s="11">
        <v>3</v>
      </c>
      <c r="AU42" s="3">
        <v>0</v>
      </c>
      <c r="AV42" s="3">
        <v>1</v>
      </c>
      <c r="AW42" s="3">
        <v>126</v>
      </c>
      <c r="AX42" s="3">
        <v>389</v>
      </c>
      <c r="AY42" s="3">
        <v>281</v>
      </c>
      <c r="AZ42" s="3">
        <v>0</v>
      </c>
      <c r="BA42" s="3">
        <v>161</v>
      </c>
      <c r="BB42" s="3">
        <v>41</v>
      </c>
      <c r="BC42" s="3">
        <v>8</v>
      </c>
      <c r="BD42" s="3">
        <v>142</v>
      </c>
    </row>
    <row r="43" spans="2:56">
      <c r="B43" s="47">
        <v>3.25</v>
      </c>
      <c r="C43" s="47">
        <v>0</v>
      </c>
      <c r="D43" s="47">
        <v>8</v>
      </c>
      <c r="E43" s="47">
        <v>0</v>
      </c>
      <c r="F43" s="47">
        <v>0</v>
      </c>
      <c r="G43" s="47">
        <v>0</v>
      </c>
      <c r="H43" s="47">
        <v>0</v>
      </c>
      <c r="I43" s="47">
        <v>0</v>
      </c>
      <c r="J43" s="47">
        <v>0</v>
      </c>
      <c r="K43" s="47">
        <v>0</v>
      </c>
      <c r="L43" s="47">
        <v>0</v>
      </c>
      <c r="M43" s="47">
        <v>0</v>
      </c>
      <c r="N43" s="47">
        <v>0</v>
      </c>
      <c r="O43" s="47">
        <v>0</v>
      </c>
      <c r="P43" s="47">
        <v>0</v>
      </c>
      <c r="Q43" s="47">
        <v>0</v>
      </c>
      <c r="R43" s="47">
        <v>0</v>
      </c>
      <c r="S43" s="47">
        <v>2</v>
      </c>
      <c r="T43" s="47">
        <v>0</v>
      </c>
      <c r="U43" s="47">
        <v>0</v>
      </c>
      <c r="V43" s="47">
        <v>0</v>
      </c>
      <c r="AJ43" s="47">
        <v>3.25</v>
      </c>
      <c r="AK43" s="11">
        <v>39</v>
      </c>
      <c r="AL43" s="11">
        <v>644</v>
      </c>
      <c r="AM43" s="11">
        <v>0</v>
      </c>
      <c r="AN43" s="11">
        <v>450</v>
      </c>
      <c r="AO43" s="11">
        <v>0</v>
      </c>
      <c r="AP43" s="11">
        <v>0</v>
      </c>
      <c r="AQ43" s="11">
        <v>106</v>
      </c>
      <c r="AR43" s="11">
        <v>579</v>
      </c>
      <c r="AS43" s="11">
        <v>189</v>
      </c>
      <c r="AT43" s="11">
        <v>15</v>
      </c>
      <c r="AU43" s="3">
        <v>10</v>
      </c>
      <c r="AV43" s="3">
        <v>21</v>
      </c>
      <c r="AW43" s="3">
        <v>329</v>
      </c>
      <c r="AX43" s="3">
        <v>229</v>
      </c>
      <c r="AY43" s="3">
        <v>129</v>
      </c>
      <c r="AZ43" s="3">
        <v>23</v>
      </c>
      <c r="BA43" s="3">
        <v>224</v>
      </c>
      <c r="BB43" s="3">
        <v>0</v>
      </c>
      <c r="BC43" s="3">
        <v>31</v>
      </c>
      <c r="BD43" s="3">
        <v>69</v>
      </c>
    </row>
    <row r="44" spans="2:56">
      <c r="B44" s="47">
        <v>3.33</v>
      </c>
      <c r="C44" s="47">
        <v>0</v>
      </c>
      <c r="D44" s="47">
        <v>0</v>
      </c>
      <c r="E44" s="47">
        <v>0</v>
      </c>
      <c r="F44" s="47">
        <v>0</v>
      </c>
      <c r="G44" s="47">
        <v>0</v>
      </c>
      <c r="H44" s="47">
        <v>0</v>
      </c>
      <c r="I44" s="47">
        <v>0</v>
      </c>
      <c r="J44" s="47">
        <v>10</v>
      </c>
      <c r="K44" s="47">
        <v>0</v>
      </c>
      <c r="L44" s="47">
        <v>0</v>
      </c>
      <c r="M44" s="47">
        <v>0</v>
      </c>
      <c r="N44" s="47">
        <v>0</v>
      </c>
      <c r="O44" s="47">
        <v>0</v>
      </c>
      <c r="P44" s="47">
        <v>0</v>
      </c>
      <c r="Q44" s="47">
        <v>0</v>
      </c>
      <c r="R44" s="47">
        <v>0</v>
      </c>
      <c r="S44" s="47">
        <v>0</v>
      </c>
      <c r="T44" s="47">
        <v>0</v>
      </c>
      <c r="U44" s="47">
        <v>0</v>
      </c>
      <c r="V44" s="47">
        <v>0</v>
      </c>
      <c r="AJ44" s="47">
        <v>3.33</v>
      </c>
      <c r="AK44" s="11">
        <v>53</v>
      </c>
      <c r="AL44" s="11">
        <v>344</v>
      </c>
      <c r="AM44" s="11">
        <v>3</v>
      </c>
      <c r="AN44" s="11">
        <v>457</v>
      </c>
      <c r="AO44" s="11">
        <v>6</v>
      </c>
      <c r="AP44" s="11">
        <v>7</v>
      </c>
      <c r="AQ44" s="11">
        <v>286</v>
      </c>
      <c r="AR44" s="11">
        <v>638</v>
      </c>
      <c r="AS44" s="11">
        <v>532</v>
      </c>
      <c r="AT44" s="11">
        <v>530</v>
      </c>
      <c r="AU44" s="3">
        <v>5</v>
      </c>
      <c r="AV44" s="3">
        <v>1</v>
      </c>
      <c r="AW44" s="3">
        <v>280</v>
      </c>
      <c r="AX44" s="3">
        <v>51</v>
      </c>
      <c r="AY44" s="3">
        <v>95</v>
      </c>
      <c r="AZ44" s="3">
        <v>49</v>
      </c>
      <c r="BA44" s="3">
        <v>108</v>
      </c>
      <c r="BB44" s="3">
        <v>29</v>
      </c>
      <c r="BC44" s="3">
        <v>2</v>
      </c>
      <c r="BD44" s="3">
        <v>60</v>
      </c>
    </row>
    <row r="45" spans="2:56">
      <c r="B45" s="47">
        <v>3.42</v>
      </c>
      <c r="C45" s="47">
        <v>0</v>
      </c>
      <c r="D45" s="47">
        <v>0</v>
      </c>
      <c r="E45" s="47">
        <v>0</v>
      </c>
      <c r="F45" s="47">
        <v>0</v>
      </c>
      <c r="G45" s="47">
        <v>0</v>
      </c>
      <c r="H45" s="47">
        <v>0</v>
      </c>
      <c r="I45" s="47">
        <v>0</v>
      </c>
      <c r="J45" s="47">
        <v>0</v>
      </c>
      <c r="K45" s="47">
        <v>0</v>
      </c>
      <c r="L45" s="47">
        <v>0</v>
      </c>
      <c r="M45" s="47">
        <v>0</v>
      </c>
      <c r="N45" s="47">
        <v>0</v>
      </c>
      <c r="O45" s="47">
        <v>2</v>
      </c>
      <c r="P45" s="47">
        <v>0</v>
      </c>
      <c r="Q45" s="47">
        <v>0</v>
      </c>
      <c r="R45" s="47">
        <v>0</v>
      </c>
      <c r="S45" s="47">
        <v>0</v>
      </c>
      <c r="T45" s="47">
        <v>0</v>
      </c>
      <c r="U45" s="47">
        <v>0</v>
      </c>
      <c r="V45" s="47">
        <v>0</v>
      </c>
      <c r="AJ45" s="47">
        <v>3.42</v>
      </c>
      <c r="AK45" s="11">
        <v>57</v>
      </c>
      <c r="AL45" s="11">
        <v>291</v>
      </c>
      <c r="AM45" s="11">
        <v>9</v>
      </c>
      <c r="AN45" s="11">
        <v>129</v>
      </c>
      <c r="AO45" s="11">
        <v>6</v>
      </c>
      <c r="AP45" s="11">
        <v>1</v>
      </c>
      <c r="AQ45" s="11">
        <v>262</v>
      </c>
      <c r="AR45" s="11">
        <v>116</v>
      </c>
      <c r="AS45" s="11">
        <v>533</v>
      </c>
      <c r="AT45" s="11">
        <v>214</v>
      </c>
      <c r="AU45" s="3">
        <v>15</v>
      </c>
      <c r="AV45" s="3">
        <v>0</v>
      </c>
      <c r="AW45" s="3">
        <v>357</v>
      </c>
      <c r="AX45" s="3">
        <v>37</v>
      </c>
      <c r="AY45" s="3">
        <v>4</v>
      </c>
      <c r="AZ45" s="3">
        <v>0</v>
      </c>
      <c r="BA45" s="3">
        <v>190</v>
      </c>
      <c r="BB45" s="3">
        <v>0</v>
      </c>
      <c r="BC45" s="3">
        <v>5</v>
      </c>
      <c r="BD45" s="3">
        <v>82</v>
      </c>
    </row>
    <row r="46" spans="2:56">
      <c r="B46" s="47">
        <v>3.5</v>
      </c>
      <c r="C46" s="47">
        <v>0</v>
      </c>
      <c r="D46" s="47">
        <v>0</v>
      </c>
      <c r="E46" s="47">
        <v>0</v>
      </c>
      <c r="F46" s="47">
        <v>0</v>
      </c>
      <c r="G46" s="47">
        <v>0</v>
      </c>
      <c r="H46" s="47">
        <v>0</v>
      </c>
      <c r="I46" s="47">
        <v>0</v>
      </c>
      <c r="J46" s="47">
        <v>0</v>
      </c>
      <c r="K46" s="47">
        <v>12</v>
      </c>
      <c r="L46" s="47">
        <v>8</v>
      </c>
      <c r="M46" s="47">
        <v>0</v>
      </c>
      <c r="N46" s="47">
        <v>0</v>
      </c>
      <c r="O46" s="47">
        <v>0</v>
      </c>
      <c r="P46" s="47">
        <v>0</v>
      </c>
      <c r="Q46" s="47">
        <v>0</v>
      </c>
      <c r="R46" s="47">
        <v>0</v>
      </c>
      <c r="S46" s="47">
        <v>0</v>
      </c>
      <c r="T46" s="47">
        <v>0</v>
      </c>
      <c r="U46" s="47">
        <v>0</v>
      </c>
      <c r="V46" s="47">
        <v>0</v>
      </c>
      <c r="AJ46" s="47">
        <v>3.5</v>
      </c>
      <c r="AK46" s="11">
        <v>152</v>
      </c>
      <c r="AL46" s="11">
        <v>210</v>
      </c>
      <c r="AM46" s="11">
        <v>2</v>
      </c>
      <c r="AN46" s="11">
        <v>98</v>
      </c>
      <c r="AO46" s="11">
        <v>4</v>
      </c>
      <c r="AP46" s="11">
        <v>2</v>
      </c>
      <c r="AQ46" s="11">
        <v>100</v>
      </c>
      <c r="AR46" s="11">
        <v>20</v>
      </c>
      <c r="AS46" s="11">
        <v>708</v>
      </c>
      <c r="AT46" s="11">
        <v>791</v>
      </c>
      <c r="AU46" s="3">
        <v>5</v>
      </c>
      <c r="AV46" s="3">
        <v>40</v>
      </c>
      <c r="AW46" s="3">
        <v>174</v>
      </c>
      <c r="AX46" s="3">
        <v>39</v>
      </c>
      <c r="AY46" s="3">
        <v>6</v>
      </c>
      <c r="AZ46" s="3">
        <v>0</v>
      </c>
      <c r="BA46" s="3">
        <v>0</v>
      </c>
      <c r="BB46" s="3">
        <v>16</v>
      </c>
      <c r="BC46" s="3">
        <v>0</v>
      </c>
      <c r="BD46" s="3">
        <v>130</v>
      </c>
    </row>
    <row r="47" spans="2:56">
      <c r="B47" s="47">
        <v>3.58</v>
      </c>
      <c r="C47" s="47">
        <v>0</v>
      </c>
      <c r="D47" s="47">
        <v>0</v>
      </c>
      <c r="E47" s="47">
        <v>0</v>
      </c>
      <c r="F47" s="47">
        <v>0</v>
      </c>
      <c r="G47" s="47">
        <v>0</v>
      </c>
      <c r="H47" s="47">
        <v>0</v>
      </c>
      <c r="I47" s="47">
        <v>0</v>
      </c>
      <c r="J47" s="47">
        <v>0</v>
      </c>
      <c r="K47" s="47">
        <v>63</v>
      </c>
      <c r="L47" s="47">
        <v>0</v>
      </c>
      <c r="M47" s="47">
        <v>0</v>
      </c>
      <c r="N47" s="47">
        <v>0</v>
      </c>
      <c r="O47" s="47">
        <v>0</v>
      </c>
      <c r="P47" s="47">
        <v>0</v>
      </c>
      <c r="Q47" s="47">
        <v>0</v>
      </c>
      <c r="R47" s="47">
        <v>0</v>
      </c>
      <c r="S47" s="47">
        <v>0</v>
      </c>
      <c r="T47" s="47">
        <v>0</v>
      </c>
      <c r="U47" s="47">
        <v>0</v>
      </c>
      <c r="V47" s="47">
        <v>0</v>
      </c>
      <c r="AJ47" s="47">
        <v>3.58</v>
      </c>
      <c r="AK47" s="11">
        <v>221</v>
      </c>
      <c r="AL47" s="11">
        <v>181</v>
      </c>
      <c r="AM47" s="11">
        <v>8</v>
      </c>
      <c r="AN47" s="11">
        <v>3</v>
      </c>
      <c r="AO47" s="11">
        <v>0</v>
      </c>
      <c r="AP47" s="11">
        <v>0</v>
      </c>
      <c r="AQ47" s="11">
        <v>18</v>
      </c>
      <c r="AR47" s="11">
        <v>5</v>
      </c>
      <c r="AS47" s="11">
        <v>1298</v>
      </c>
      <c r="AT47" s="11">
        <v>529</v>
      </c>
      <c r="AU47" s="3">
        <v>65</v>
      </c>
      <c r="AV47" s="3">
        <v>16</v>
      </c>
      <c r="AW47" s="3">
        <v>102</v>
      </c>
      <c r="AX47" s="3">
        <v>118</v>
      </c>
      <c r="AY47" s="3">
        <v>4</v>
      </c>
      <c r="AZ47" s="3">
        <v>0</v>
      </c>
      <c r="BA47" s="3">
        <v>1</v>
      </c>
      <c r="BB47" s="3">
        <v>0</v>
      </c>
      <c r="BC47" s="3">
        <v>19</v>
      </c>
      <c r="BD47" s="3">
        <v>56</v>
      </c>
    </row>
    <row r="48" spans="2:56">
      <c r="B48" s="47">
        <v>3.67</v>
      </c>
      <c r="C48" s="47">
        <v>0</v>
      </c>
      <c r="D48" s="47">
        <v>0</v>
      </c>
      <c r="E48" s="47">
        <v>0</v>
      </c>
      <c r="F48" s="47">
        <v>0</v>
      </c>
      <c r="G48" s="47">
        <v>0</v>
      </c>
      <c r="H48" s="47">
        <v>0</v>
      </c>
      <c r="I48" s="47">
        <v>0</v>
      </c>
      <c r="J48" s="47">
        <v>0</v>
      </c>
      <c r="K48" s="47">
        <v>0</v>
      </c>
      <c r="L48" s="47">
        <v>0</v>
      </c>
      <c r="M48" s="47">
        <v>0</v>
      </c>
      <c r="N48" s="47">
        <v>0</v>
      </c>
      <c r="O48" s="47">
        <v>0</v>
      </c>
      <c r="P48" s="47">
        <v>0</v>
      </c>
      <c r="Q48" s="47">
        <v>0</v>
      </c>
      <c r="R48" s="47">
        <v>0</v>
      </c>
      <c r="S48" s="47">
        <v>0</v>
      </c>
      <c r="T48" s="47">
        <v>0</v>
      </c>
      <c r="U48" s="47">
        <v>0</v>
      </c>
      <c r="V48" s="47">
        <v>0</v>
      </c>
      <c r="AJ48" s="47">
        <v>3.67</v>
      </c>
      <c r="AK48" s="11">
        <v>185</v>
      </c>
      <c r="AL48" s="11">
        <v>146</v>
      </c>
      <c r="AM48" s="11">
        <v>6</v>
      </c>
      <c r="AN48" s="11">
        <v>10</v>
      </c>
      <c r="AO48" s="11">
        <v>5</v>
      </c>
      <c r="AP48" s="11">
        <v>40</v>
      </c>
      <c r="AQ48" s="11">
        <v>0</v>
      </c>
      <c r="AR48" s="11">
        <v>11</v>
      </c>
      <c r="AS48" s="11">
        <v>89</v>
      </c>
      <c r="AT48" s="11">
        <v>566</v>
      </c>
      <c r="AU48" s="3">
        <v>215</v>
      </c>
      <c r="AV48" s="3">
        <v>5</v>
      </c>
      <c r="AW48" s="3">
        <v>93</v>
      </c>
      <c r="AX48" s="3">
        <v>51</v>
      </c>
      <c r="AY48" s="3">
        <v>1</v>
      </c>
      <c r="AZ48" s="3">
        <v>113</v>
      </c>
      <c r="BA48" s="3">
        <v>38</v>
      </c>
      <c r="BB48" s="3">
        <v>7</v>
      </c>
      <c r="BC48" s="3">
        <v>125</v>
      </c>
      <c r="BD48" s="3">
        <v>47</v>
      </c>
    </row>
    <row r="49" spans="2:56">
      <c r="B49" s="47">
        <v>3.75</v>
      </c>
      <c r="C49" s="47">
        <v>0</v>
      </c>
      <c r="D49" s="47">
        <v>0</v>
      </c>
      <c r="E49" s="47">
        <v>0</v>
      </c>
      <c r="F49" s="47">
        <v>0</v>
      </c>
      <c r="G49" s="47">
        <v>0</v>
      </c>
      <c r="H49" s="47">
        <v>0</v>
      </c>
      <c r="I49" s="47">
        <v>0</v>
      </c>
      <c r="J49" s="47">
        <v>0</v>
      </c>
      <c r="K49" s="47">
        <v>0</v>
      </c>
      <c r="L49" s="47">
        <v>0</v>
      </c>
      <c r="M49" s="47">
        <v>0</v>
      </c>
      <c r="N49" s="47">
        <v>0</v>
      </c>
      <c r="O49" s="47">
        <v>0</v>
      </c>
      <c r="P49" s="47">
        <v>0</v>
      </c>
      <c r="Q49" s="47">
        <v>0</v>
      </c>
      <c r="R49" s="47">
        <v>0</v>
      </c>
      <c r="S49" s="47">
        <v>0</v>
      </c>
      <c r="T49" s="47">
        <v>0</v>
      </c>
      <c r="U49" s="47">
        <v>0</v>
      </c>
      <c r="V49" s="47">
        <v>0</v>
      </c>
      <c r="AJ49" s="47">
        <v>3.75</v>
      </c>
      <c r="AK49" s="11">
        <v>81</v>
      </c>
      <c r="AL49" s="11">
        <v>21</v>
      </c>
      <c r="AM49" s="11">
        <v>59</v>
      </c>
      <c r="AN49" s="11">
        <v>0</v>
      </c>
      <c r="AO49" s="11">
        <v>0</v>
      </c>
      <c r="AP49" s="11">
        <v>70</v>
      </c>
      <c r="AQ49" s="11">
        <v>18</v>
      </c>
      <c r="AR49" s="11">
        <v>1</v>
      </c>
      <c r="AS49" s="11">
        <v>25</v>
      </c>
      <c r="AT49" s="11">
        <v>11</v>
      </c>
      <c r="AU49" s="3">
        <v>70</v>
      </c>
      <c r="AV49" s="3">
        <v>2</v>
      </c>
      <c r="AW49" s="3">
        <v>20</v>
      </c>
      <c r="AX49" s="3">
        <v>45</v>
      </c>
      <c r="AY49" s="3">
        <v>0</v>
      </c>
      <c r="AZ49" s="3">
        <v>153</v>
      </c>
      <c r="BA49" s="3">
        <v>0</v>
      </c>
      <c r="BB49" s="3">
        <v>0</v>
      </c>
      <c r="BC49" s="3">
        <v>92</v>
      </c>
      <c r="BD49" s="3">
        <v>69</v>
      </c>
    </row>
    <row r="50" spans="2:56">
      <c r="B50" s="47">
        <v>3.83</v>
      </c>
      <c r="C50" s="47">
        <v>0</v>
      </c>
      <c r="D50" s="47">
        <v>0</v>
      </c>
      <c r="E50" s="47">
        <v>15</v>
      </c>
      <c r="F50" s="47">
        <v>0</v>
      </c>
      <c r="G50" s="47">
        <v>0</v>
      </c>
      <c r="H50" s="47">
        <v>0</v>
      </c>
      <c r="I50" s="47">
        <v>0</v>
      </c>
      <c r="J50" s="47">
        <v>0</v>
      </c>
      <c r="K50" s="47">
        <v>0</v>
      </c>
      <c r="L50" s="47">
        <v>0</v>
      </c>
      <c r="M50" s="47">
        <v>0</v>
      </c>
      <c r="N50" s="47">
        <v>0</v>
      </c>
      <c r="O50" s="47">
        <v>0</v>
      </c>
      <c r="P50" s="47">
        <v>0</v>
      </c>
      <c r="Q50" s="47">
        <v>0</v>
      </c>
      <c r="R50" s="47">
        <v>0</v>
      </c>
      <c r="S50" s="47">
        <v>0</v>
      </c>
      <c r="T50" s="47">
        <v>0</v>
      </c>
      <c r="U50" s="47">
        <v>0</v>
      </c>
      <c r="V50" s="47">
        <v>0</v>
      </c>
      <c r="AJ50" s="47">
        <v>3.83</v>
      </c>
      <c r="AK50" s="11">
        <v>36</v>
      </c>
      <c r="AL50" s="11">
        <v>41</v>
      </c>
      <c r="AM50" s="11">
        <v>511</v>
      </c>
      <c r="AN50" s="11">
        <v>0</v>
      </c>
      <c r="AO50" s="11">
        <v>2</v>
      </c>
      <c r="AP50" s="11">
        <v>0</v>
      </c>
      <c r="AQ50" s="11">
        <v>0</v>
      </c>
      <c r="AR50" s="11">
        <v>126</v>
      </c>
      <c r="AS50" s="11">
        <v>0</v>
      </c>
      <c r="AT50" s="11">
        <v>13</v>
      </c>
      <c r="AU50" s="3">
        <v>76</v>
      </c>
      <c r="AV50" s="3">
        <v>25</v>
      </c>
      <c r="AW50" s="3">
        <v>31</v>
      </c>
      <c r="AX50" s="3">
        <v>38</v>
      </c>
      <c r="AY50" s="3">
        <v>116</v>
      </c>
      <c r="AZ50" s="3">
        <v>23</v>
      </c>
      <c r="BA50" s="3">
        <v>4</v>
      </c>
      <c r="BB50" s="3">
        <v>33</v>
      </c>
      <c r="BC50" s="3">
        <v>0</v>
      </c>
      <c r="BD50" s="3">
        <v>296</v>
      </c>
    </row>
    <row r="51" spans="2:56">
      <c r="B51" s="47">
        <v>3.92</v>
      </c>
      <c r="C51" s="47">
        <v>0</v>
      </c>
      <c r="D51" s="47">
        <v>0</v>
      </c>
      <c r="E51" s="47">
        <v>0</v>
      </c>
      <c r="F51" s="47">
        <v>0</v>
      </c>
      <c r="G51" s="47">
        <v>0</v>
      </c>
      <c r="H51" s="47">
        <v>0</v>
      </c>
      <c r="I51" s="47">
        <v>0</v>
      </c>
      <c r="J51" s="47">
        <v>0</v>
      </c>
      <c r="K51" s="47">
        <v>0</v>
      </c>
      <c r="L51" s="47">
        <v>0</v>
      </c>
      <c r="M51" s="47">
        <v>0</v>
      </c>
      <c r="N51" s="47">
        <v>0</v>
      </c>
      <c r="O51" s="47">
        <v>0</v>
      </c>
      <c r="P51" s="47">
        <v>0</v>
      </c>
      <c r="Q51" s="47">
        <v>0</v>
      </c>
      <c r="R51" s="47">
        <v>0</v>
      </c>
      <c r="S51" s="47">
        <v>0</v>
      </c>
      <c r="T51" s="47">
        <v>0</v>
      </c>
      <c r="U51" s="47">
        <v>0</v>
      </c>
      <c r="V51" s="47">
        <v>0</v>
      </c>
      <c r="AJ51" s="47">
        <v>3.92</v>
      </c>
      <c r="AK51" s="11">
        <v>40</v>
      </c>
      <c r="AL51" s="11">
        <v>15</v>
      </c>
      <c r="AM51" s="11">
        <v>160</v>
      </c>
      <c r="AN51" s="11">
        <v>9</v>
      </c>
      <c r="AO51" s="11">
        <v>12</v>
      </c>
      <c r="AP51" s="11">
        <v>1</v>
      </c>
      <c r="AQ51" s="11">
        <v>1</v>
      </c>
      <c r="AR51" s="11">
        <v>208</v>
      </c>
      <c r="AS51" s="11">
        <v>9</v>
      </c>
      <c r="AT51" s="11">
        <v>16</v>
      </c>
      <c r="AU51" s="3">
        <v>4</v>
      </c>
      <c r="AV51" s="3">
        <v>38</v>
      </c>
      <c r="AW51" s="3">
        <v>32</v>
      </c>
      <c r="AX51" s="3">
        <v>28</v>
      </c>
      <c r="AY51" s="3">
        <v>207</v>
      </c>
      <c r="AZ51" s="3">
        <v>0</v>
      </c>
      <c r="BA51" s="3">
        <v>34</v>
      </c>
      <c r="BB51" s="3">
        <v>57</v>
      </c>
      <c r="BC51" s="3">
        <v>96</v>
      </c>
      <c r="BD51" s="3">
        <v>321</v>
      </c>
    </row>
    <row r="52" spans="2:56">
      <c r="B52" s="47">
        <v>4</v>
      </c>
      <c r="C52" s="47">
        <v>0</v>
      </c>
      <c r="D52" s="47">
        <v>0</v>
      </c>
      <c r="E52" s="47">
        <v>0</v>
      </c>
      <c r="F52" s="47">
        <v>0</v>
      </c>
      <c r="G52" s="47">
        <v>0</v>
      </c>
      <c r="H52" s="47">
        <v>0</v>
      </c>
      <c r="I52" s="47">
        <v>0</v>
      </c>
      <c r="J52" s="47">
        <v>0</v>
      </c>
      <c r="K52" s="47">
        <v>0</v>
      </c>
      <c r="L52" s="47">
        <v>0</v>
      </c>
      <c r="M52" s="47">
        <v>0</v>
      </c>
      <c r="N52" s="47">
        <v>0</v>
      </c>
      <c r="O52" s="47">
        <v>0</v>
      </c>
      <c r="P52" s="47">
        <v>0</v>
      </c>
      <c r="Q52" s="47">
        <v>0</v>
      </c>
      <c r="R52" s="47">
        <v>0</v>
      </c>
      <c r="S52" s="47">
        <v>0</v>
      </c>
      <c r="T52" s="47">
        <v>0</v>
      </c>
      <c r="U52" s="47">
        <v>2</v>
      </c>
      <c r="V52" s="47">
        <v>0</v>
      </c>
      <c r="AJ52" s="47">
        <v>4</v>
      </c>
      <c r="AK52" s="11">
        <v>39</v>
      </c>
      <c r="AL52" s="11">
        <v>27</v>
      </c>
      <c r="AM52" s="11">
        <v>154</v>
      </c>
      <c r="AN52" s="11">
        <v>0</v>
      </c>
      <c r="AO52" s="11">
        <v>1</v>
      </c>
      <c r="AP52" s="11">
        <v>0</v>
      </c>
      <c r="AQ52" s="11">
        <v>1</v>
      </c>
      <c r="AR52" s="11">
        <v>0</v>
      </c>
      <c r="AS52" s="11">
        <v>0</v>
      </c>
      <c r="AT52" s="11">
        <v>2</v>
      </c>
      <c r="AU52" s="3">
        <v>18</v>
      </c>
      <c r="AV52" s="3">
        <v>148</v>
      </c>
      <c r="AW52" s="3">
        <v>17</v>
      </c>
      <c r="AX52" s="3">
        <v>38</v>
      </c>
      <c r="AY52" s="3">
        <v>147</v>
      </c>
      <c r="AZ52" s="3">
        <v>4</v>
      </c>
      <c r="BA52" s="3">
        <v>3</v>
      </c>
      <c r="BB52" s="3">
        <v>206</v>
      </c>
      <c r="BC52" s="3">
        <v>381</v>
      </c>
      <c r="BD52" s="3">
        <v>429</v>
      </c>
    </row>
    <row r="53" spans="2:56">
      <c r="B53" s="47">
        <v>4.08</v>
      </c>
      <c r="C53" s="47">
        <v>0</v>
      </c>
      <c r="D53" s="47">
        <v>0</v>
      </c>
      <c r="E53" s="47">
        <v>0</v>
      </c>
      <c r="F53" s="47">
        <v>0</v>
      </c>
      <c r="G53" s="47">
        <v>0</v>
      </c>
      <c r="H53" s="47">
        <v>0</v>
      </c>
      <c r="I53" s="47">
        <v>0</v>
      </c>
      <c r="J53" s="47">
        <v>0</v>
      </c>
      <c r="K53" s="47">
        <v>0</v>
      </c>
      <c r="L53" s="47">
        <v>0</v>
      </c>
      <c r="M53" s="47">
        <v>0</v>
      </c>
      <c r="N53" s="47">
        <v>0</v>
      </c>
      <c r="O53" s="47">
        <v>0</v>
      </c>
      <c r="P53" s="47">
        <v>0</v>
      </c>
      <c r="Q53" s="47">
        <v>0</v>
      </c>
      <c r="R53" s="47">
        <v>0</v>
      </c>
      <c r="S53" s="47">
        <v>0</v>
      </c>
      <c r="T53" s="47">
        <v>0</v>
      </c>
      <c r="U53" s="47">
        <v>0</v>
      </c>
      <c r="V53" s="47">
        <v>0</v>
      </c>
      <c r="AJ53" s="47">
        <v>4.08</v>
      </c>
      <c r="AK53" s="11">
        <v>42</v>
      </c>
      <c r="AL53" s="11">
        <v>22</v>
      </c>
      <c r="AM53" s="11">
        <v>69</v>
      </c>
      <c r="AN53" s="11">
        <v>0</v>
      </c>
      <c r="AO53" s="11">
        <v>125</v>
      </c>
      <c r="AP53" s="11">
        <v>2</v>
      </c>
      <c r="AQ53" s="11">
        <v>0</v>
      </c>
      <c r="AR53" s="11">
        <v>2</v>
      </c>
      <c r="AS53" s="11">
        <v>5</v>
      </c>
      <c r="AT53" s="11">
        <v>9</v>
      </c>
      <c r="AU53" s="3">
        <v>0</v>
      </c>
      <c r="AV53" s="3">
        <v>140</v>
      </c>
      <c r="AW53" s="3">
        <v>8</v>
      </c>
      <c r="AX53" s="3">
        <v>66</v>
      </c>
      <c r="AY53" s="3">
        <v>100</v>
      </c>
      <c r="AZ53" s="3">
        <v>0</v>
      </c>
      <c r="BA53" s="3">
        <v>3</v>
      </c>
      <c r="BB53" s="3">
        <v>310</v>
      </c>
      <c r="BC53" s="3">
        <v>158</v>
      </c>
      <c r="BD53" s="3">
        <v>707</v>
      </c>
    </row>
    <row r="54" spans="2:56">
      <c r="B54" s="47">
        <v>4.17</v>
      </c>
      <c r="C54" s="47">
        <v>0</v>
      </c>
      <c r="D54" s="47">
        <v>0</v>
      </c>
      <c r="E54" s="47">
        <v>0</v>
      </c>
      <c r="F54" s="47">
        <v>0</v>
      </c>
      <c r="G54" s="47">
        <v>0</v>
      </c>
      <c r="H54" s="47">
        <v>0</v>
      </c>
      <c r="I54" s="47">
        <v>0</v>
      </c>
      <c r="J54" s="47">
        <v>0</v>
      </c>
      <c r="K54" s="47">
        <v>0</v>
      </c>
      <c r="L54" s="47">
        <v>0</v>
      </c>
      <c r="M54" s="47">
        <v>0</v>
      </c>
      <c r="N54" s="47">
        <v>9</v>
      </c>
      <c r="O54" s="47">
        <v>0</v>
      </c>
      <c r="P54" s="47">
        <v>0</v>
      </c>
      <c r="Q54" s="47">
        <v>0</v>
      </c>
      <c r="R54" s="47">
        <v>0</v>
      </c>
      <c r="S54" s="47">
        <v>0</v>
      </c>
      <c r="T54" s="47">
        <v>0</v>
      </c>
      <c r="U54" s="47">
        <v>0</v>
      </c>
      <c r="V54" s="47">
        <v>0</v>
      </c>
      <c r="AJ54" s="47">
        <v>4.17</v>
      </c>
      <c r="AK54" s="11">
        <v>44</v>
      </c>
      <c r="AL54" s="11">
        <v>20</v>
      </c>
      <c r="AM54" s="11">
        <v>123</v>
      </c>
      <c r="AN54" s="11">
        <v>46</v>
      </c>
      <c r="AO54" s="11">
        <v>142</v>
      </c>
      <c r="AP54" s="11">
        <v>9</v>
      </c>
      <c r="AQ54" s="11">
        <v>5</v>
      </c>
      <c r="AR54" s="11">
        <v>5</v>
      </c>
      <c r="AS54" s="11">
        <v>2</v>
      </c>
      <c r="AT54" s="11">
        <v>0</v>
      </c>
      <c r="AU54" s="3">
        <v>52</v>
      </c>
      <c r="AV54" s="3">
        <v>285</v>
      </c>
      <c r="AW54" s="3">
        <v>30</v>
      </c>
      <c r="AX54" s="3">
        <v>34</v>
      </c>
      <c r="AY54" s="3">
        <v>21</v>
      </c>
      <c r="AZ54" s="3">
        <v>0</v>
      </c>
      <c r="BA54" s="3">
        <v>2</v>
      </c>
      <c r="BB54" s="3">
        <v>13</v>
      </c>
      <c r="BC54" s="3">
        <v>78</v>
      </c>
      <c r="BD54" s="3">
        <v>88</v>
      </c>
    </row>
    <row r="55" spans="2:56">
      <c r="B55" s="47">
        <v>4.25</v>
      </c>
      <c r="C55" s="47">
        <v>0</v>
      </c>
      <c r="D55" s="47">
        <v>0</v>
      </c>
      <c r="E55" s="47">
        <v>0</v>
      </c>
      <c r="F55" s="47">
        <v>0</v>
      </c>
      <c r="G55" s="47">
        <v>0</v>
      </c>
      <c r="H55" s="47">
        <v>0</v>
      </c>
      <c r="I55" s="47">
        <v>0</v>
      </c>
      <c r="J55" s="47">
        <v>0</v>
      </c>
      <c r="K55" s="47">
        <v>0</v>
      </c>
      <c r="L55" s="47">
        <v>0</v>
      </c>
      <c r="M55" s="47">
        <v>0</v>
      </c>
      <c r="N55" s="47">
        <v>24</v>
      </c>
      <c r="O55" s="47">
        <v>0</v>
      </c>
      <c r="P55" s="47">
        <v>0</v>
      </c>
      <c r="Q55" s="47">
        <v>0</v>
      </c>
      <c r="R55" s="47">
        <v>0</v>
      </c>
      <c r="S55" s="47">
        <v>0</v>
      </c>
      <c r="T55" s="47">
        <v>0</v>
      </c>
      <c r="U55" s="47">
        <v>0</v>
      </c>
      <c r="V55" s="47">
        <v>0</v>
      </c>
      <c r="AJ55" s="47">
        <v>4.25</v>
      </c>
      <c r="AK55" s="11">
        <v>83</v>
      </c>
      <c r="AL55" s="11">
        <v>19</v>
      </c>
      <c r="AM55" s="11">
        <v>0</v>
      </c>
      <c r="AN55" s="11">
        <v>0</v>
      </c>
      <c r="AO55" s="11">
        <v>380</v>
      </c>
      <c r="AP55" s="11">
        <v>23</v>
      </c>
      <c r="AQ55" s="11">
        <v>2</v>
      </c>
      <c r="AR55" s="11">
        <v>2</v>
      </c>
      <c r="AS55" s="11">
        <v>1</v>
      </c>
      <c r="AT55" s="11">
        <v>23</v>
      </c>
      <c r="AU55" s="3">
        <v>6</v>
      </c>
      <c r="AV55" s="3">
        <v>276</v>
      </c>
      <c r="AW55" s="3">
        <v>22</v>
      </c>
      <c r="AX55" s="3">
        <v>149</v>
      </c>
      <c r="AY55" s="3">
        <v>71</v>
      </c>
      <c r="AZ55" s="3">
        <v>0</v>
      </c>
      <c r="BA55" s="3">
        <v>0</v>
      </c>
      <c r="BB55" s="3">
        <v>674</v>
      </c>
      <c r="BC55" s="3">
        <v>14</v>
      </c>
      <c r="BD55" s="3">
        <v>3</v>
      </c>
    </row>
    <row r="56" spans="2:56">
      <c r="B56" s="47">
        <v>4.33</v>
      </c>
      <c r="C56" s="47">
        <v>0</v>
      </c>
      <c r="D56" s="47">
        <v>0</v>
      </c>
      <c r="E56" s="47">
        <v>0</v>
      </c>
      <c r="F56" s="47">
        <v>0</v>
      </c>
      <c r="G56" s="47">
        <v>0</v>
      </c>
      <c r="H56" s="47">
        <v>0</v>
      </c>
      <c r="I56" s="47">
        <v>0</v>
      </c>
      <c r="J56" s="47">
        <v>0</v>
      </c>
      <c r="K56" s="47">
        <v>0</v>
      </c>
      <c r="L56" s="47">
        <v>0</v>
      </c>
      <c r="M56" s="47">
        <v>0</v>
      </c>
      <c r="N56" s="47">
        <v>18</v>
      </c>
      <c r="O56" s="47">
        <v>0</v>
      </c>
      <c r="P56" s="47">
        <v>0</v>
      </c>
      <c r="Q56" s="47">
        <v>0</v>
      </c>
      <c r="R56" s="47">
        <v>0</v>
      </c>
      <c r="S56" s="47">
        <v>0</v>
      </c>
      <c r="T56" s="47">
        <v>0</v>
      </c>
      <c r="U56" s="47">
        <v>0</v>
      </c>
      <c r="V56" s="47">
        <v>0</v>
      </c>
      <c r="AJ56" s="47">
        <v>4.33</v>
      </c>
      <c r="AK56" s="11">
        <v>204</v>
      </c>
      <c r="AL56" s="11">
        <v>37</v>
      </c>
      <c r="AM56" s="11">
        <v>0</v>
      </c>
      <c r="AN56" s="11">
        <v>0</v>
      </c>
      <c r="AO56" s="11">
        <v>238</v>
      </c>
      <c r="AP56" s="11">
        <v>30</v>
      </c>
      <c r="AQ56" s="11">
        <v>6</v>
      </c>
      <c r="AR56" s="11">
        <v>4</v>
      </c>
      <c r="AS56" s="11">
        <v>9</v>
      </c>
      <c r="AT56" s="11">
        <v>22</v>
      </c>
      <c r="AU56" s="3">
        <v>19</v>
      </c>
      <c r="AV56" s="3">
        <v>234</v>
      </c>
      <c r="AW56" s="3">
        <v>23</v>
      </c>
      <c r="AX56" s="3">
        <v>145</v>
      </c>
      <c r="AY56" s="3">
        <v>3</v>
      </c>
      <c r="AZ56" s="3">
        <v>7</v>
      </c>
      <c r="BA56" s="3">
        <v>23</v>
      </c>
      <c r="BB56" s="3">
        <v>425</v>
      </c>
      <c r="BC56" s="3">
        <v>4</v>
      </c>
      <c r="BD56" s="3">
        <v>0</v>
      </c>
    </row>
    <row r="57" spans="2:56">
      <c r="B57" s="47">
        <v>4.42</v>
      </c>
      <c r="C57" s="47">
        <v>0</v>
      </c>
      <c r="D57" s="47">
        <v>0</v>
      </c>
      <c r="E57" s="47">
        <v>0</v>
      </c>
      <c r="F57" s="47">
        <v>0</v>
      </c>
      <c r="G57" s="47">
        <v>95</v>
      </c>
      <c r="H57" s="47">
        <v>0</v>
      </c>
      <c r="I57" s="47">
        <v>0</v>
      </c>
      <c r="J57" s="47">
        <v>0</v>
      </c>
      <c r="K57" s="47">
        <v>0</v>
      </c>
      <c r="L57" s="47">
        <v>0</v>
      </c>
      <c r="M57" s="47">
        <v>0</v>
      </c>
      <c r="N57" s="47">
        <v>2</v>
      </c>
      <c r="O57" s="47">
        <v>0</v>
      </c>
      <c r="P57" s="47">
        <v>3</v>
      </c>
      <c r="Q57" s="47">
        <v>0</v>
      </c>
      <c r="R57" s="47">
        <v>0</v>
      </c>
      <c r="S57" s="47">
        <v>0</v>
      </c>
      <c r="T57" s="47">
        <v>9</v>
      </c>
      <c r="U57" s="47">
        <v>0</v>
      </c>
      <c r="V57" s="47">
        <v>0</v>
      </c>
      <c r="AJ57" s="47">
        <v>4.42</v>
      </c>
      <c r="AK57" s="11">
        <v>184</v>
      </c>
      <c r="AL57" s="11">
        <v>36</v>
      </c>
      <c r="AM57" s="11">
        <v>20</v>
      </c>
      <c r="AN57" s="11">
        <v>0</v>
      </c>
      <c r="AO57" s="11">
        <v>2811</v>
      </c>
      <c r="AP57" s="11">
        <v>78</v>
      </c>
      <c r="AQ57" s="11">
        <v>46</v>
      </c>
      <c r="AR57" s="11">
        <v>0</v>
      </c>
      <c r="AS57" s="11">
        <v>13</v>
      </c>
      <c r="AT57" s="11">
        <v>0</v>
      </c>
      <c r="AU57" s="3">
        <v>2</v>
      </c>
      <c r="AV57" s="3">
        <v>105</v>
      </c>
      <c r="AW57" s="3">
        <v>15</v>
      </c>
      <c r="AX57" s="3">
        <v>408</v>
      </c>
      <c r="AY57" s="3">
        <v>9</v>
      </c>
      <c r="AZ57" s="3">
        <v>35</v>
      </c>
      <c r="BA57" s="3">
        <v>149</v>
      </c>
      <c r="BB57" s="3">
        <v>1052</v>
      </c>
      <c r="BC57" s="3">
        <v>23</v>
      </c>
      <c r="BD57" s="3">
        <v>4</v>
      </c>
    </row>
    <row r="58" spans="2:56">
      <c r="B58" s="47">
        <v>4.5</v>
      </c>
      <c r="C58" s="47">
        <v>0</v>
      </c>
      <c r="D58" s="47">
        <v>0</v>
      </c>
      <c r="E58" s="47">
        <v>0</v>
      </c>
      <c r="F58" s="47">
        <v>0</v>
      </c>
      <c r="G58" s="47">
        <v>20</v>
      </c>
      <c r="H58" s="47">
        <v>0</v>
      </c>
      <c r="I58" s="47">
        <v>0</v>
      </c>
      <c r="J58" s="47">
        <v>0</v>
      </c>
      <c r="K58" s="47">
        <v>0</v>
      </c>
      <c r="L58" s="47">
        <v>0</v>
      </c>
      <c r="M58" s="47">
        <v>0</v>
      </c>
      <c r="N58" s="47">
        <v>0</v>
      </c>
      <c r="O58" s="47">
        <v>0</v>
      </c>
      <c r="P58" s="47">
        <v>0</v>
      </c>
      <c r="Q58" s="47">
        <v>0</v>
      </c>
      <c r="R58" s="47">
        <v>0</v>
      </c>
      <c r="S58" s="47">
        <v>0</v>
      </c>
      <c r="T58" s="47">
        <v>8</v>
      </c>
      <c r="U58" s="47">
        <v>0</v>
      </c>
      <c r="V58" s="47">
        <v>0</v>
      </c>
      <c r="AJ58" s="47">
        <v>4.5</v>
      </c>
      <c r="AK58" s="11">
        <v>41</v>
      </c>
      <c r="AL58" s="11">
        <v>43</v>
      </c>
      <c r="AM58" s="11">
        <v>1</v>
      </c>
      <c r="AN58" s="11">
        <v>15</v>
      </c>
      <c r="AO58" s="11">
        <v>803</v>
      </c>
      <c r="AP58" s="11">
        <v>351</v>
      </c>
      <c r="AQ58" s="11">
        <v>173</v>
      </c>
      <c r="AR58" s="11">
        <v>4</v>
      </c>
      <c r="AS58" s="11">
        <v>33</v>
      </c>
      <c r="AT58" s="11">
        <v>1</v>
      </c>
      <c r="AU58" s="3">
        <v>0</v>
      </c>
      <c r="AV58" s="3">
        <v>114</v>
      </c>
      <c r="AW58" s="3">
        <v>21</v>
      </c>
      <c r="AX58" s="3">
        <v>120</v>
      </c>
      <c r="AY58" s="3">
        <v>41</v>
      </c>
      <c r="AZ58" s="3">
        <v>5</v>
      </c>
      <c r="BA58" s="3">
        <v>268</v>
      </c>
      <c r="BB58" s="3">
        <v>646</v>
      </c>
      <c r="BC58" s="3">
        <v>8</v>
      </c>
      <c r="BD58" s="3">
        <v>6</v>
      </c>
    </row>
    <row r="59" spans="2:56">
      <c r="B59" s="47">
        <v>4.58</v>
      </c>
      <c r="C59" s="47">
        <v>0</v>
      </c>
      <c r="D59" s="47">
        <v>0</v>
      </c>
      <c r="E59" s="47">
        <v>0</v>
      </c>
      <c r="F59" s="47">
        <v>0</v>
      </c>
      <c r="G59" s="47">
        <v>0</v>
      </c>
      <c r="H59" s="47">
        <v>4</v>
      </c>
      <c r="I59" s="47">
        <v>0</v>
      </c>
      <c r="J59" s="47">
        <v>0</v>
      </c>
      <c r="K59" s="47">
        <v>0</v>
      </c>
      <c r="L59" s="47">
        <v>0</v>
      </c>
      <c r="M59" s="47">
        <v>0</v>
      </c>
      <c r="N59" s="47">
        <v>0</v>
      </c>
      <c r="O59" s="47">
        <v>0</v>
      </c>
      <c r="P59" s="47">
        <v>0</v>
      </c>
      <c r="Q59" s="47">
        <v>0</v>
      </c>
      <c r="R59" s="47">
        <v>0</v>
      </c>
      <c r="S59" s="47">
        <v>0</v>
      </c>
      <c r="T59" s="47">
        <v>0</v>
      </c>
      <c r="U59" s="47">
        <v>0</v>
      </c>
      <c r="V59" s="47">
        <v>0</v>
      </c>
      <c r="AJ59" s="47">
        <v>4.58</v>
      </c>
      <c r="AK59" s="11">
        <v>47</v>
      </c>
      <c r="AL59" s="11">
        <v>57</v>
      </c>
      <c r="AM59" s="11">
        <v>0</v>
      </c>
      <c r="AN59" s="11">
        <v>0</v>
      </c>
      <c r="AO59" s="11">
        <v>259</v>
      </c>
      <c r="AP59" s="11">
        <v>492</v>
      </c>
      <c r="AQ59" s="11">
        <v>172</v>
      </c>
      <c r="AR59" s="11">
        <v>10</v>
      </c>
      <c r="AS59" s="11">
        <v>35</v>
      </c>
      <c r="AT59" s="11">
        <v>302</v>
      </c>
      <c r="AU59" s="3">
        <v>3</v>
      </c>
      <c r="AV59" s="3">
        <v>26</v>
      </c>
      <c r="AW59" s="3">
        <v>30</v>
      </c>
      <c r="AX59" s="3">
        <v>156</v>
      </c>
      <c r="AY59" s="3">
        <v>0</v>
      </c>
      <c r="AZ59" s="3">
        <v>3</v>
      </c>
      <c r="BA59" s="3">
        <v>0</v>
      </c>
      <c r="BB59" s="3">
        <v>369</v>
      </c>
      <c r="BC59" s="3">
        <v>15</v>
      </c>
      <c r="BD59" s="3">
        <v>4</v>
      </c>
    </row>
    <row r="60" spans="2:56">
      <c r="B60" s="47">
        <v>4.67</v>
      </c>
      <c r="C60" s="47">
        <v>0</v>
      </c>
      <c r="D60" s="47">
        <v>0</v>
      </c>
      <c r="E60" s="47">
        <v>0</v>
      </c>
      <c r="F60" s="47">
        <v>0</v>
      </c>
      <c r="G60" s="47">
        <v>0</v>
      </c>
      <c r="H60" s="47">
        <v>0</v>
      </c>
      <c r="I60" s="47">
        <v>0</v>
      </c>
      <c r="J60" s="47">
        <v>0</v>
      </c>
      <c r="K60" s="47">
        <v>0</v>
      </c>
      <c r="L60" s="47">
        <v>0</v>
      </c>
      <c r="M60" s="47">
        <v>0</v>
      </c>
      <c r="N60" s="47">
        <v>0</v>
      </c>
      <c r="O60" s="47">
        <v>0</v>
      </c>
      <c r="P60" s="47">
        <v>0</v>
      </c>
      <c r="Q60" s="47">
        <v>0</v>
      </c>
      <c r="R60" s="47">
        <v>0</v>
      </c>
      <c r="S60" s="47">
        <v>0</v>
      </c>
      <c r="T60" s="47">
        <v>0</v>
      </c>
      <c r="U60" s="47">
        <v>0</v>
      </c>
      <c r="V60" s="47">
        <v>0</v>
      </c>
      <c r="AJ60" s="47">
        <v>4.67</v>
      </c>
      <c r="AK60" s="11">
        <v>39</v>
      </c>
      <c r="AL60" s="11">
        <v>168</v>
      </c>
      <c r="AM60" s="11">
        <v>0</v>
      </c>
      <c r="AN60" s="11">
        <v>40</v>
      </c>
      <c r="AO60" s="11">
        <v>293</v>
      </c>
      <c r="AP60" s="11">
        <v>2</v>
      </c>
      <c r="AQ60" s="11">
        <v>244</v>
      </c>
      <c r="AR60" s="11">
        <v>11</v>
      </c>
      <c r="AS60" s="11">
        <v>0</v>
      </c>
      <c r="AT60" s="11">
        <v>569</v>
      </c>
      <c r="AU60" s="3">
        <v>0</v>
      </c>
      <c r="AV60" s="3">
        <v>0</v>
      </c>
      <c r="AW60" s="3">
        <v>17</v>
      </c>
      <c r="AX60" s="3">
        <v>56</v>
      </c>
      <c r="AY60" s="3">
        <v>0</v>
      </c>
      <c r="AZ60" s="3">
        <v>1</v>
      </c>
      <c r="BA60" s="3">
        <v>1</v>
      </c>
      <c r="BB60" s="3">
        <v>138</v>
      </c>
      <c r="BC60" s="3">
        <v>59</v>
      </c>
      <c r="BD60" s="3">
        <v>236</v>
      </c>
    </row>
    <row r="61" spans="2:56">
      <c r="B61" s="47">
        <v>4.75</v>
      </c>
      <c r="C61" s="47">
        <v>0</v>
      </c>
      <c r="D61" s="47">
        <v>0</v>
      </c>
      <c r="E61" s="47">
        <v>0</v>
      </c>
      <c r="F61" s="47">
        <v>0</v>
      </c>
      <c r="G61" s="47">
        <v>0</v>
      </c>
      <c r="H61" s="47">
        <v>0</v>
      </c>
      <c r="I61" s="47">
        <v>0</v>
      </c>
      <c r="J61" s="47">
        <v>0</v>
      </c>
      <c r="K61" s="47">
        <v>0</v>
      </c>
      <c r="L61" s="47">
        <v>15</v>
      </c>
      <c r="M61" s="47">
        <v>0</v>
      </c>
      <c r="N61" s="47">
        <v>0</v>
      </c>
      <c r="O61" s="47">
        <v>0</v>
      </c>
      <c r="P61" s="47">
        <v>0</v>
      </c>
      <c r="Q61" s="47">
        <v>0</v>
      </c>
      <c r="R61" s="47">
        <v>0</v>
      </c>
      <c r="S61" s="47">
        <v>0</v>
      </c>
      <c r="T61" s="47">
        <v>0</v>
      </c>
      <c r="U61" s="47">
        <v>0</v>
      </c>
      <c r="V61" s="47">
        <v>0</v>
      </c>
      <c r="AJ61" s="47">
        <v>4.75</v>
      </c>
      <c r="AK61" s="11">
        <v>200</v>
      </c>
      <c r="AL61" s="11">
        <v>80</v>
      </c>
      <c r="AM61" s="11">
        <v>0</v>
      </c>
      <c r="AN61" s="11">
        <v>239</v>
      </c>
      <c r="AO61" s="11">
        <v>204</v>
      </c>
      <c r="AP61" s="11">
        <v>0</v>
      </c>
      <c r="AQ61" s="11">
        <v>50</v>
      </c>
      <c r="AR61" s="11">
        <v>49</v>
      </c>
      <c r="AS61" s="11">
        <v>24</v>
      </c>
      <c r="AT61" s="11">
        <v>560</v>
      </c>
      <c r="AU61" s="3">
        <v>0</v>
      </c>
      <c r="AV61" s="3">
        <v>0</v>
      </c>
      <c r="AW61" s="3">
        <v>15</v>
      </c>
      <c r="AX61" s="3">
        <v>102</v>
      </c>
      <c r="AY61" s="3">
        <v>5</v>
      </c>
      <c r="AZ61" s="3">
        <v>0</v>
      </c>
      <c r="BA61" s="3">
        <v>33</v>
      </c>
      <c r="BB61" s="3">
        <v>35</v>
      </c>
      <c r="BC61" s="3">
        <v>29</v>
      </c>
      <c r="BD61" s="3">
        <v>219</v>
      </c>
    </row>
    <row r="62" spans="2:56">
      <c r="B62" s="47">
        <v>4.83</v>
      </c>
      <c r="C62" s="47">
        <v>3</v>
      </c>
      <c r="D62" s="47">
        <v>0</v>
      </c>
      <c r="E62" s="47">
        <v>0</v>
      </c>
      <c r="F62" s="47">
        <v>0</v>
      </c>
      <c r="G62" s="47">
        <v>0</v>
      </c>
      <c r="H62" s="47">
        <v>0</v>
      </c>
      <c r="I62" s="47">
        <v>0</v>
      </c>
      <c r="J62" s="47">
        <v>0</v>
      </c>
      <c r="K62" s="47">
        <v>0</v>
      </c>
      <c r="L62" s="47">
        <v>0</v>
      </c>
      <c r="M62" s="47">
        <v>0</v>
      </c>
      <c r="N62" s="47">
        <v>0</v>
      </c>
      <c r="O62" s="47">
        <v>0</v>
      </c>
      <c r="P62" s="47">
        <v>0</v>
      </c>
      <c r="Q62" s="47">
        <v>0</v>
      </c>
      <c r="R62" s="47">
        <v>0</v>
      </c>
      <c r="S62" s="47">
        <v>0</v>
      </c>
      <c r="T62" s="47">
        <v>0</v>
      </c>
      <c r="U62" s="47">
        <v>0</v>
      </c>
      <c r="V62" s="47">
        <v>4</v>
      </c>
      <c r="AJ62" s="47">
        <v>4.83</v>
      </c>
      <c r="AK62" s="11">
        <v>449</v>
      </c>
      <c r="AL62" s="11">
        <v>26</v>
      </c>
      <c r="AM62" s="11">
        <v>77</v>
      </c>
      <c r="AN62" s="11">
        <v>58</v>
      </c>
      <c r="AO62" s="11">
        <v>0</v>
      </c>
      <c r="AP62" s="11">
        <v>3</v>
      </c>
      <c r="AQ62" s="11">
        <v>1</v>
      </c>
      <c r="AR62" s="11">
        <v>133</v>
      </c>
      <c r="AS62" s="11">
        <v>3</v>
      </c>
      <c r="AT62" s="11">
        <v>219</v>
      </c>
      <c r="AU62" s="3">
        <v>27</v>
      </c>
      <c r="AV62" s="3">
        <v>42</v>
      </c>
      <c r="AW62" s="3">
        <v>37</v>
      </c>
      <c r="AX62" s="3">
        <v>146</v>
      </c>
      <c r="AY62" s="3">
        <v>39</v>
      </c>
      <c r="AZ62" s="3">
        <v>198</v>
      </c>
      <c r="BA62" s="3">
        <v>26</v>
      </c>
      <c r="BB62" s="3">
        <v>64</v>
      </c>
      <c r="BC62" s="3">
        <v>0</v>
      </c>
      <c r="BD62" s="3">
        <v>495</v>
      </c>
    </row>
    <row r="63" spans="2:56">
      <c r="B63" s="47">
        <v>4.92</v>
      </c>
      <c r="C63" s="47">
        <v>0</v>
      </c>
      <c r="D63" s="47">
        <v>0</v>
      </c>
      <c r="E63" s="47">
        <v>0</v>
      </c>
      <c r="F63" s="47">
        <v>0</v>
      </c>
      <c r="G63" s="47">
        <v>0</v>
      </c>
      <c r="H63" s="47">
        <v>0</v>
      </c>
      <c r="I63" s="47">
        <v>0</v>
      </c>
      <c r="J63" s="47">
        <v>0</v>
      </c>
      <c r="K63" s="47">
        <v>0</v>
      </c>
      <c r="L63" s="47">
        <v>0</v>
      </c>
      <c r="M63" s="47">
        <v>0</v>
      </c>
      <c r="N63" s="47">
        <v>0</v>
      </c>
      <c r="O63" s="47">
        <v>0</v>
      </c>
      <c r="P63" s="47">
        <v>0</v>
      </c>
      <c r="Q63" s="47">
        <v>0</v>
      </c>
      <c r="R63" s="47">
        <v>0</v>
      </c>
      <c r="S63" s="47">
        <v>0</v>
      </c>
      <c r="T63" s="47">
        <v>0</v>
      </c>
      <c r="U63" s="47">
        <v>0</v>
      </c>
      <c r="V63" s="47">
        <v>0</v>
      </c>
      <c r="AJ63" s="47">
        <v>4.92</v>
      </c>
      <c r="AK63" s="11">
        <v>55</v>
      </c>
      <c r="AL63" s="11">
        <v>14</v>
      </c>
      <c r="AM63" s="11">
        <v>306</v>
      </c>
      <c r="AN63" s="11">
        <v>16</v>
      </c>
      <c r="AO63" s="11">
        <v>0</v>
      </c>
      <c r="AP63" s="11">
        <v>0</v>
      </c>
      <c r="AQ63" s="11">
        <v>3</v>
      </c>
      <c r="AR63" s="11">
        <v>131</v>
      </c>
      <c r="AS63" s="11">
        <v>2</v>
      </c>
      <c r="AT63" s="11">
        <v>101</v>
      </c>
      <c r="AU63" s="3">
        <v>76</v>
      </c>
      <c r="AV63" s="3">
        <v>13</v>
      </c>
      <c r="AW63" s="3">
        <v>240</v>
      </c>
      <c r="AX63" s="3">
        <v>0</v>
      </c>
      <c r="AY63" s="3">
        <v>111</v>
      </c>
      <c r="AZ63" s="3">
        <v>244</v>
      </c>
      <c r="BA63" s="3">
        <v>6</v>
      </c>
      <c r="BB63" s="3">
        <v>4</v>
      </c>
      <c r="BC63" s="3">
        <v>5</v>
      </c>
      <c r="BD63" s="3">
        <v>258</v>
      </c>
    </row>
    <row r="64" spans="2:56">
      <c r="B64" s="47">
        <v>5</v>
      </c>
      <c r="C64" s="47">
        <v>0</v>
      </c>
      <c r="D64" s="47">
        <v>0</v>
      </c>
      <c r="E64" s="47">
        <v>0</v>
      </c>
      <c r="F64" s="47">
        <v>0</v>
      </c>
      <c r="G64" s="47">
        <v>0</v>
      </c>
      <c r="H64" s="47">
        <v>0</v>
      </c>
      <c r="I64" s="47">
        <v>0</v>
      </c>
      <c r="J64" s="47">
        <v>0</v>
      </c>
      <c r="K64" s="47">
        <v>0</v>
      </c>
      <c r="L64" s="47">
        <v>0</v>
      </c>
      <c r="M64" s="47">
        <v>0</v>
      </c>
      <c r="N64" s="47">
        <v>0</v>
      </c>
      <c r="O64" s="47">
        <v>0</v>
      </c>
      <c r="P64" s="47">
        <v>0</v>
      </c>
      <c r="Q64" s="47">
        <v>0</v>
      </c>
      <c r="R64" s="47">
        <v>5</v>
      </c>
      <c r="S64" s="47">
        <v>0</v>
      </c>
      <c r="T64" s="47">
        <v>0</v>
      </c>
      <c r="U64" s="47">
        <v>0</v>
      </c>
      <c r="V64" s="47">
        <v>0</v>
      </c>
      <c r="AJ64" s="47">
        <v>5</v>
      </c>
      <c r="AK64" s="11">
        <v>33</v>
      </c>
      <c r="AL64" s="11">
        <v>37</v>
      </c>
      <c r="AM64" s="11">
        <v>76</v>
      </c>
      <c r="AN64" s="11">
        <v>212</v>
      </c>
      <c r="AO64" s="11">
        <v>7</v>
      </c>
      <c r="AP64" s="11">
        <v>0</v>
      </c>
      <c r="AQ64" s="11">
        <v>15</v>
      </c>
      <c r="AR64" s="11">
        <v>355</v>
      </c>
      <c r="AS64" s="11">
        <v>6</v>
      </c>
      <c r="AT64" s="11">
        <v>72</v>
      </c>
      <c r="AU64" s="3">
        <v>163</v>
      </c>
      <c r="AV64" s="3">
        <v>3</v>
      </c>
      <c r="AW64" s="3">
        <v>164</v>
      </c>
      <c r="AX64" s="3">
        <v>0</v>
      </c>
      <c r="AY64" s="3">
        <v>90</v>
      </c>
      <c r="AZ64" s="3">
        <v>489</v>
      </c>
      <c r="BA64" s="3">
        <v>136</v>
      </c>
      <c r="BB64" s="3">
        <v>11</v>
      </c>
      <c r="BC64" s="3">
        <v>9</v>
      </c>
      <c r="BD64" s="3">
        <v>41</v>
      </c>
    </row>
    <row r="65" spans="2:56">
      <c r="B65" s="47">
        <v>5.08</v>
      </c>
      <c r="C65" s="47">
        <v>0</v>
      </c>
      <c r="D65" s="47">
        <v>0</v>
      </c>
      <c r="E65" s="47">
        <v>0</v>
      </c>
      <c r="F65" s="47">
        <v>0</v>
      </c>
      <c r="G65" s="47">
        <v>0</v>
      </c>
      <c r="H65" s="47">
        <v>0</v>
      </c>
      <c r="I65" s="47">
        <v>0</v>
      </c>
      <c r="J65" s="47">
        <v>10</v>
      </c>
      <c r="K65" s="47">
        <v>0</v>
      </c>
      <c r="L65" s="47">
        <v>0</v>
      </c>
      <c r="M65" s="47">
        <v>0</v>
      </c>
      <c r="N65" s="47">
        <v>0</v>
      </c>
      <c r="O65" s="47">
        <v>4</v>
      </c>
      <c r="P65" s="47">
        <v>0</v>
      </c>
      <c r="Q65" s="47">
        <v>0</v>
      </c>
      <c r="R65" s="47">
        <v>0</v>
      </c>
      <c r="S65" s="47">
        <v>0</v>
      </c>
      <c r="T65" s="47">
        <v>0</v>
      </c>
      <c r="U65" s="47">
        <v>0</v>
      </c>
      <c r="V65" s="47">
        <v>0</v>
      </c>
      <c r="AJ65" s="47">
        <v>5.08</v>
      </c>
      <c r="AK65" s="11">
        <v>41</v>
      </c>
      <c r="AL65" s="11">
        <v>26</v>
      </c>
      <c r="AM65" s="11">
        <v>74</v>
      </c>
      <c r="AN65" s="11">
        <v>169</v>
      </c>
      <c r="AO65" s="11">
        <v>2</v>
      </c>
      <c r="AP65" s="11">
        <v>1</v>
      </c>
      <c r="AQ65" s="11">
        <v>41</v>
      </c>
      <c r="AR65" s="11">
        <v>655</v>
      </c>
      <c r="AS65" s="11">
        <v>7</v>
      </c>
      <c r="AT65" s="11">
        <v>0</v>
      </c>
      <c r="AU65" s="3">
        <v>19</v>
      </c>
      <c r="AV65" s="3">
        <v>71</v>
      </c>
      <c r="AW65" s="3">
        <v>356</v>
      </c>
      <c r="AX65" s="3">
        <v>1</v>
      </c>
      <c r="AY65" s="3">
        <v>90</v>
      </c>
      <c r="AZ65" s="3">
        <v>138</v>
      </c>
      <c r="BA65" s="3">
        <v>151</v>
      </c>
      <c r="BB65" s="3">
        <v>16</v>
      </c>
      <c r="BC65" s="3">
        <v>3</v>
      </c>
      <c r="BD65" s="3">
        <v>9</v>
      </c>
    </row>
    <row r="66" spans="2:56">
      <c r="B66" s="47">
        <v>5.17</v>
      </c>
      <c r="C66" s="47">
        <v>0</v>
      </c>
      <c r="D66" s="47">
        <v>0</v>
      </c>
      <c r="E66" s="47">
        <v>0</v>
      </c>
      <c r="F66" s="47">
        <v>0</v>
      </c>
      <c r="G66" s="47">
        <v>0</v>
      </c>
      <c r="H66" s="47">
        <v>0</v>
      </c>
      <c r="I66" s="47">
        <v>0</v>
      </c>
      <c r="J66" s="47">
        <v>0</v>
      </c>
      <c r="K66" s="47">
        <v>0</v>
      </c>
      <c r="L66" s="47">
        <v>0</v>
      </c>
      <c r="M66" s="47">
        <v>0</v>
      </c>
      <c r="N66" s="47">
        <v>0</v>
      </c>
      <c r="O66" s="47">
        <v>0</v>
      </c>
      <c r="P66" s="47">
        <v>0</v>
      </c>
      <c r="Q66" s="47">
        <v>0</v>
      </c>
      <c r="R66" s="47">
        <v>0</v>
      </c>
      <c r="S66" s="47">
        <v>0</v>
      </c>
      <c r="T66" s="47">
        <v>0</v>
      </c>
      <c r="U66" s="47">
        <v>0</v>
      </c>
      <c r="V66" s="47">
        <v>0</v>
      </c>
      <c r="AJ66" s="47">
        <v>5.17</v>
      </c>
      <c r="AK66" s="11">
        <v>49</v>
      </c>
      <c r="AL66" s="11">
        <v>39</v>
      </c>
      <c r="AM66" s="11">
        <v>213</v>
      </c>
      <c r="AN66" s="11">
        <v>112</v>
      </c>
      <c r="AO66" s="11">
        <v>3</v>
      </c>
      <c r="AP66" s="11">
        <v>0</v>
      </c>
      <c r="AQ66" s="11">
        <v>19</v>
      </c>
      <c r="AR66" s="11">
        <v>92</v>
      </c>
      <c r="AS66" s="11">
        <v>115</v>
      </c>
      <c r="AT66" s="11">
        <v>29</v>
      </c>
      <c r="AU66" s="3">
        <v>136</v>
      </c>
      <c r="AV66" s="3">
        <v>38</v>
      </c>
      <c r="AW66" s="3">
        <v>26</v>
      </c>
      <c r="AX66" s="3">
        <v>20</v>
      </c>
      <c r="AY66" s="3">
        <v>180</v>
      </c>
      <c r="AZ66" s="3">
        <v>238</v>
      </c>
      <c r="BA66" s="3">
        <v>55</v>
      </c>
      <c r="BB66" s="3">
        <v>0</v>
      </c>
      <c r="BC66" s="3">
        <v>8</v>
      </c>
      <c r="BD66" s="3">
        <v>16</v>
      </c>
    </row>
    <row r="67" spans="2:56">
      <c r="B67" s="47">
        <v>5.25</v>
      </c>
      <c r="C67" s="47">
        <v>0</v>
      </c>
      <c r="D67" s="47">
        <v>0</v>
      </c>
      <c r="E67" s="47">
        <v>0</v>
      </c>
      <c r="F67" s="47">
        <v>0</v>
      </c>
      <c r="G67" s="47">
        <v>0</v>
      </c>
      <c r="H67" s="47">
        <v>0</v>
      </c>
      <c r="I67" s="47">
        <v>0</v>
      </c>
      <c r="J67" s="47">
        <v>0</v>
      </c>
      <c r="K67" s="47">
        <v>0</v>
      </c>
      <c r="L67" s="47">
        <v>0</v>
      </c>
      <c r="M67" s="47">
        <v>0</v>
      </c>
      <c r="N67" s="47">
        <v>0</v>
      </c>
      <c r="O67" s="47">
        <v>0</v>
      </c>
      <c r="P67" s="47">
        <v>0</v>
      </c>
      <c r="Q67" s="47">
        <v>0</v>
      </c>
      <c r="R67" s="47">
        <v>0</v>
      </c>
      <c r="S67" s="47">
        <v>0</v>
      </c>
      <c r="T67" s="47">
        <v>0</v>
      </c>
      <c r="U67" s="47">
        <v>0</v>
      </c>
      <c r="V67" s="47">
        <v>0</v>
      </c>
      <c r="AJ67" s="47">
        <v>5.25</v>
      </c>
      <c r="AK67" s="11">
        <v>61</v>
      </c>
      <c r="AL67" s="11">
        <v>29</v>
      </c>
      <c r="AM67" s="11">
        <v>207</v>
      </c>
      <c r="AN67" s="11">
        <v>56</v>
      </c>
      <c r="AO67" s="11">
        <v>0</v>
      </c>
      <c r="AP67" s="11">
        <v>170</v>
      </c>
      <c r="AQ67" s="11">
        <v>16</v>
      </c>
      <c r="AR67" s="11">
        <v>10</v>
      </c>
      <c r="AS67" s="11">
        <v>186</v>
      </c>
      <c r="AT67" s="11">
        <v>6</v>
      </c>
      <c r="AU67" s="3">
        <v>299</v>
      </c>
      <c r="AV67" s="3">
        <v>0</v>
      </c>
      <c r="AW67" s="3">
        <v>30</v>
      </c>
      <c r="AX67" s="3">
        <v>0</v>
      </c>
      <c r="AY67" s="3">
        <v>2</v>
      </c>
      <c r="AZ67" s="3">
        <v>50</v>
      </c>
      <c r="BA67" s="3">
        <v>113</v>
      </c>
      <c r="BB67" s="3">
        <v>13</v>
      </c>
      <c r="BC67" s="3">
        <v>2</v>
      </c>
      <c r="BD67" s="3">
        <v>1</v>
      </c>
    </row>
    <row r="68" spans="2:56">
      <c r="B68" s="47">
        <v>5.33</v>
      </c>
      <c r="C68" s="47">
        <v>0</v>
      </c>
      <c r="D68" s="47">
        <v>0</v>
      </c>
      <c r="E68" s="47">
        <v>0</v>
      </c>
      <c r="F68" s="47">
        <v>0</v>
      </c>
      <c r="G68" s="47">
        <v>0</v>
      </c>
      <c r="H68" s="47">
        <v>2</v>
      </c>
      <c r="I68" s="47">
        <v>0</v>
      </c>
      <c r="J68" s="47">
        <v>0</v>
      </c>
      <c r="K68" s="47">
        <v>3</v>
      </c>
      <c r="L68" s="47">
        <v>0</v>
      </c>
      <c r="M68" s="47">
        <v>0</v>
      </c>
      <c r="N68" s="47">
        <v>0</v>
      </c>
      <c r="O68" s="47">
        <v>0</v>
      </c>
      <c r="P68" s="47">
        <v>0</v>
      </c>
      <c r="Q68" s="47">
        <v>0</v>
      </c>
      <c r="R68" s="47">
        <v>0</v>
      </c>
      <c r="S68" s="47">
        <v>0</v>
      </c>
      <c r="T68" s="47">
        <v>0</v>
      </c>
      <c r="U68" s="47">
        <v>0</v>
      </c>
      <c r="V68" s="47">
        <v>0</v>
      </c>
      <c r="AJ68" s="47">
        <v>5.33</v>
      </c>
      <c r="AK68" s="11">
        <v>73</v>
      </c>
      <c r="AL68" s="11">
        <v>25</v>
      </c>
      <c r="AM68" s="11">
        <v>0</v>
      </c>
      <c r="AN68" s="11">
        <v>12</v>
      </c>
      <c r="AO68" s="11">
        <v>0</v>
      </c>
      <c r="AP68" s="11">
        <v>550</v>
      </c>
      <c r="AQ68" s="11">
        <v>99</v>
      </c>
      <c r="AR68" s="11">
        <v>15</v>
      </c>
      <c r="AS68" s="11">
        <v>336</v>
      </c>
      <c r="AT68" s="11">
        <v>2</v>
      </c>
      <c r="AU68" s="3">
        <v>49</v>
      </c>
      <c r="AV68" s="3">
        <v>4</v>
      </c>
      <c r="AW68" s="3">
        <v>34</v>
      </c>
      <c r="AX68" s="3">
        <v>18</v>
      </c>
      <c r="AY68" s="3">
        <v>2</v>
      </c>
      <c r="AZ68" s="3">
        <v>9</v>
      </c>
      <c r="BA68" s="3">
        <v>146</v>
      </c>
      <c r="BB68" s="3">
        <v>185</v>
      </c>
      <c r="BC68" s="3">
        <v>131</v>
      </c>
      <c r="BD68" s="3">
        <v>1</v>
      </c>
    </row>
    <row r="69" spans="2:56">
      <c r="B69" s="47">
        <v>5.42</v>
      </c>
      <c r="C69" s="47">
        <v>0</v>
      </c>
      <c r="D69" s="47">
        <v>0</v>
      </c>
      <c r="E69" s="47">
        <v>0</v>
      </c>
      <c r="F69" s="47">
        <v>0</v>
      </c>
      <c r="G69" s="47">
        <v>0</v>
      </c>
      <c r="H69" s="47">
        <v>0</v>
      </c>
      <c r="I69" s="47">
        <v>0</v>
      </c>
      <c r="J69" s="47">
        <v>0</v>
      </c>
      <c r="K69" s="47">
        <v>0</v>
      </c>
      <c r="L69" s="47">
        <v>0</v>
      </c>
      <c r="M69" s="47">
        <v>0</v>
      </c>
      <c r="N69" s="47">
        <v>0</v>
      </c>
      <c r="O69" s="47">
        <v>0</v>
      </c>
      <c r="P69" s="47">
        <v>0</v>
      </c>
      <c r="Q69" s="47">
        <v>0</v>
      </c>
      <c r="R69" s="47">
        <v>0</v>
      </c>
      <c r="S69" s="47">
        <v>0</v>
      </c>
      <c r="T69" s="47">
        <v>0</v>
      </c>
      <c r="U69" s="47">
        <v>0</v>
      </c>
      <c r="V69" s="47">
        <v>0</v>
      </c>
      <c r="AJ69" s="47">
        <v>5.42</v>
      </c>
      <c r="AK69" s="11">
        <v>40</v>
      </c>
      <c r="AL69" s="11">
        <v>40</v>
      </c>
      <c r="AM69" s="11">
        <v>10</v>
      </c>
      <c r="AN69" s="11">
        <v>10</v>
      </c>
      <c r="AO69" s="11">
        <v>4</v>
      </c>
      <c r="AP69" s="11">
        <v>0</v>
      </c>
      <c r="AQ69" s="11">
        <v>1</v>
      </c>
      <c r="AR69" s="11">
        <v>6</v>
      </c>
      <c r="AS69" s="11">
        <v>207</v>
      </c>
      <c r="AT69" s="11">
        <v>0</v>
      </c>
      <c r="AU69" s="3">
        <v>2</v>
      </c>
      <c r="AV69" s="3">
        <v>194</v>
      </c>
      <c r="AW69" s="3">
        <v>37</v>
      </c>
      <c r="AX69" s="3">
        <v>25</v>
      </c>
      <c r="AY69" s="3">
        <v>0</v>
      </c>
      <c r="AZ69" s="3">
        <v>6</v>
      </c>
      <c r="BA69" s="3">
        <v>3</v>
      </c>
      <c r="BB69" s="3">
        <v>274</v>
      </c>
      <c r="BC69" s="3">
        <v>162</v>
      </c>
      <c r="BD69" s="3">
        <v>70</v>
      </c>
    </row>
    <row r="70" spans="2:56">
      <c r="B70" s="47">
        <v>5.5</v>
      </c>
      <c r="C70" s="47">
        <v>0</v>
      </c>
      <c r="D70" s="47">
        <v>0</v>
      </c>
      <c r="E70" s="47">
        <v>0</v>
      </c>
      <c r="F70" s="47">
        <v>0</v>
      </c>
      <c r="G70" s="47">
        <v>0</v>
      </c>
      <c r="H70" s="47">
        <v>0</v>
      </c>
      <c r="I70" s="47">
        <v>0</v>
      </c>
      <c r="J70" s="47">
        <v>0</v>
      </c>
      <c r="K70" s="47">
        <v>2</v>
      </c>
      <c r="L70" s="47">
        <v>0</v>
      </c>
      <c r="M70" s="47">
        <v>0</v>
      </c>
      <c r="N70" s="47">
        <v>0</v>
      </c>
      <c r="O70" s="47">
        <v>0</v>
      </c>
      <c r="P70" s="47">
        <v>0</v>
      </c>
      <c r="Q70" s="47">
        <v>0</v>
      </c>
      <c r="R70" s="47">
        <v>0</v>
      </c>
      <c r="S70" s="47">
        <v>0</v>
      </c>
      <c r="T70" s="47">
        <v>0</v>
      </c>
      <c r="U70" s="47">
        <v>2</v>
      </c>
      <c r="V70" s="47">
        <v>0</v>
      </c>
      <c r="AJ70" s="47">
        <v>5.5</v>
      </c>
      <c r="AK70" s="11">
        <v>41</v>
      </c>
      <c r="AL70" s="11">
        <v>37</v>
      </c>
      <c r="AM70" s="11">
        <v>70</v>
      </c>
      <c r="AN70" s="11">
        <v>5</v>
      </c>
      <c r="AO70" s="11">
        <v>0</v>
      </c>
      <c r="AP70" s="11">
        <v>13</v>
      </c>
      <c r="AQ70" s="11">
        <v>25</v>
      </c>
      <c r="AR70" s="11">
        <v>21</v>
      </c>
      <c r="AS70" s="11">
        <v>85</v>
      </c>
      <c r="AT70" s="11">
        <v>6</v>
      </c>
      <c r="AU70" s="3">
        <v>1</v>
      </c>
      <c r="AV70" s="3">
        <v>175</v>
      </c>
      <c r="AW70" s="3">
        <v>24</v>
      </c>
      <c r="AX70" s="3">
        <v>89</v>
      </c>
      <c r="AY70" s="3">
        <v>0</v>
      </c>
      <c r="AZ70" s="3">
        <v>0</v>
      </c>
      <c r="BA70" s="3">
        <v>2</v>
      </c>
      <c r="BB70" s="3">
        <v>256</v>
      </c>
      <c r="BC70" s="3">
        <v>198</v>
      </c>
      <c r="BD70" s="3">
        <v>13</v>
      </c>
    </row>
    <row r="71" spans="2:56">
      <c r="B71" s="47">
        <v>5.58</v>
      </c>
      <c r="C71" s="47">
        <v>0</v>
      </c>
      <c r="D71" s="47">
        <v>0</v>
      </c>
      <c r="E71" s="47">
        <v>0</v>
      </c>
      <c r="F71" s="47">
        <v>0</v>
      </c>
      <c r="G71" s="47">
        <v>0</v>
      </c>
      <c r="H71" s="47">
        <v>0</v>
      </c>
      <c r="I71" s="47">
        <v>0</v>
      </c>
      <c r="J71" s="47">
        <v>0</v>
      </c>
      <c r="K71" s="47">
        <v>0</v>
      </c>
      <c r="L71" s="47">
        <v>0</v>
      </c>
      <c r="M71" s="47">
        <v>0</v>
      </c>
      <c r="N71" s="47">
        <v>0</v>
      </c>
      <c r="O71" s="47">
        <v>0</v>
      </c>
      <c r="P71" s="47">
        <v>0</v>
      </c>
      <c r="Q71" s="47">
        <v>0</v>
      </c>
      <c r="R71" s="47">
        <v>0</v>
      </c>
      <c r="S71" s="47">
        <v>0</v>
      </c>
      <c r="T71" s="47">
        <v>8</v>
      </c>
      <c r="U71" s="47">
        <v>7</v>
      </c>
      <c r="V71" s="47">
        <v>0</v>
      </c>
      <c r="AJ71" s="47">
        <v>5.58</v>
      </c>
      <c r="AK71" s="11">
        <v>59</v>
      </c>
      <c r="AL71" s="11">
        <v>13</v>
      </c>
      <c r="AM71" s="11">
        <v>2</v>
      </c>
      <c r="AN71" s="11">
        <v>0</v>
      </c>
      <c r="AO71" s="11">
        <v>9</v>
      </c>
      <c r="AP71" s="11">
        <v>0</v>
      </c>
      <c r="AQ71" s="11">
        <v>150</v>
      </c>
      <c r="AR71" s="11">
        <v>6</v>
      </c>
      <c r="AS71" s="11">
        <v>5</v>
      </c>
      <c r="AT71" s="11">
        <v>68</v>
      </c>
      <c r="AU71" s="3">
        <v>1</v>
      </c>
      <c r="AV71" s="3">
        <v>164</v>
      </c>
      <c r="AW71" s="3">
        <v>33</v>
      </c>
      <c r="AX71" s="3">
        <v>19</v>
      </c>
      <c r="AY71" s="3">
        <v>30</v>
      </c>
      <c r="AZ71" s="3">
        <v>9</v>
      </c>
      <c r="BA71" s="3">
        <v>14</v>
      </c>
      <c r="BB71" s="3">
        <v>617</v>
      </c>
      <c r="BC71" s="3">
        <v>344</v>
      </c>
      <c r="BD71" s="3">
        <v>12</v>
      </c>
    </row>
    <row r="72" spans="2:56">
      <c r="B72" s="47">
        <v>5.67</v>
      </c>
      <c r="C72" s="47">
        <v>0</v>
      </c>
      <c r="D72" s="47">
        <v>0</v>
      </c>
      <c r="E72" s="47">
        <v>0</v>
      </c>
      <c r="F72" s="47">
        <v>0</v>
      </c>
      <c r="G72" s="47">
        <v>0</v>
      </c>
      <c r="H72" s="47">
        <v>0</v>
      </c>
      <c r="I72" s="47">
        <v>0</v>
      </c>
      <c r="J72" s="47">
        <v>0</v>
      </c>
      <c r="K72" s="47">
        <v>0</v>
      </c>
      <c r="L72" s="47">
        <v>0</v>
      </c>
      <c r="M72" s="47">
        <v>0</v>
      </c>
      <c r="N72" s="47">
        <v>0</v>
      </c>
      <c r="O72" s="47">
        <v>0</v>
      </c>
      <c r="P72" s="47">
        <v>0</v>
      </c>
      <c r="Q72" s="47">
        <v>0</v>
      </c>
      <c r="R72" s="47">
        <v>0</v>
      </c>
      <c r="S72" s="47">
        <v>0</v>
      </c>
      <c r="T72" s="47">
        <v>0</v>
      </c>
      <c r="U72" s="47">
        <v>0</v>
      </c>
      <c r="V72" s="47">
        <v>0</v>
      </c>
      <c r="AJ72" s="47">
        <v>5.67</v>
      </c>
      <c r="AK72" s="11">
        <v>115</v>
      </c>
      <c r="AL72" s="11">
        <v>116</v>
      </c>
      <c r="AM72" s="11">
        <v>42</v>
      </c>
      <c r="AN72" s="11">
        <v>0</v>
      </c>
      <c r="AO72" s="11">
        <v>2</v>
      </c>
      <c r="AP72" s="11">
        <v>0</v>
      </c>
      <c r="AQ72" s="11">
        <v>27</v>
      </c>
      <c r="AR72" s="11">
        <v>7</v>
      </c>
      <c r="AS72" s="11">
        <v>15</v>
      </c>
      <c r="AT72" s="11">
        <v>205</v>
      </c>
      <c r="AU72" s="3">
        <v>12</v>
      </c>
      <c r="AV72" s="3">
        <v>29</v>
      </c>
      <c r="AW72" s="3">
        <v>99</v>
      </c>
      <c r="AX72" s="3">
        <v>145</v>
      </c>
      <c r="AY72" s="3">
        <v>1</v>
      </c>
      <c r="AZ72" s="3">
        <v>17</v>
      </c>
      <c r="BA72" s="3">
        <v>10</v>
      </c>
      <c r="BB72" s="3">
        <v>8</v>
      </c>
      <c r="BC72" s="3">
        <v>46</v>
      </c>
      <c r="BD72" s="3">
        <v>89</v>
      </c>
    </row>
    <row r="73" spans="2:56">
      <c r="B73" s="47">
        <v>5.75</v>
      </c>
      <c r="C73" s="47">
        <v>0</v>
      </c>
      <c r="D73" s="47">
        <v>0</v>
      </c>
      <c r="E73" s="47">
        <v>0</v>
      </c>
      <c r="F73" s="47">
        <v>0</v>
      </c>
      <c r="G73" s="47">
        <v>0</v>
      </c>
      <c r="H73" s="47">
        <v>0</v>
      </c>
      <c r="I73" s="47">
        <v>0</v>
      </c>
      <c r="J73" s="47">
        <v>0</v>
      </c>
      <c r="K73" s="47">
        <v>0</v>
      </c>
      <c r="L73" s="47">
        <v>0</v>
      </c>
      <c r="M73" s="47">
        <v>0</v>
      </c>
      <c r="N73" s="47">
        <v>0</v>
      </c>
      <c r="O73" s="47">
        <v>0</v>
      </c>
      <c r="P73" s="47">
        <v>0</v>
      </c>
      <c r="Q73" s="47">
        <v>0</v>
      </c>
      <c r="R73" s="47">
        <v>0</v>
      </c>
      <c r="S73" s="47">
        <v>0</v>
      </c>
      <c r="T73" s="47">
        <v>0</v>
      </c>
      <c r="U73" s="47">
        <v>0</v>
      </c>
      <c r="V73" s="47">
        <v>0</v>
      </c>
      <c r="AJ73" s="47">
        <v>5.75</v>
      </c>
      <c r="AK73" s="11">
        <v>42</v>
      </c>
      <c r="AL73" s="11">
        <v>428</v>
      </c>
      <c r="AM73" s="11">
        <v>120</v>
      </c>
      <c r="AN73" s="11">
        <v>1</v>
      </c>
      <c r="AO73" s="11">
        <v>0</v>
      </c>
      <c r="AP73" s="11">
        <v>6</v>
      </c>
      <c r="AQ73" s="11">
        <v>233</v>
      </c>
      <c r="AR73" s="11">
        <v>6</v>
      </c>
      <c r="AS73" s="11">
        <v>16</v>
      </c>
      <c r="AT73" s="11">
        <v>192</v>
      </c>
      <c r="AU73" s="3">
        <v>0</v>
      </c>
      <c r="AV73" s="3">
        <v>80</v>
      </c>
      <c r="AW73" s="3">
        <v>291</v>
      </c>
      <c r="AX73" s="3">
        <v>155</v>
      </c>
      <c r="AY73" s="3">
        <v>0</v>
      </c>
      <c r="AZ73" s="3">
        <v>27</v>
      </c>
      <c r="BA73" s="3">
        <v>13</v>
      </c>
      <c r="BB73" s="3">
        <v>2</v>
      </c>
      <c r="BC73" s="3">
        <v>0</v>
      </c>
      <c r="BD73" s="3">
        <v>171</v>
      </c>
    </row>
    <row r="74" spans="2:56">
      <c r="B74" s="47">
        <v>5.83</v>
      </c>
      <c r="C74" s="47">
        <v>0</v>
      </c>
      <c r="D74" s="47">
        <v>0</v>
      </c>
      <c r="E74" s="47">
        <v>0</v>
      </c>
      <c r="F74" s="47">
        <v>0</v>
      </c>
      <c r="G74" s="47">
        <v>0</v>
      </c>
      <c r="H74" s="47">
        <v>0</v>
      </c>
      <c r="I74" s="47">
        <v>0</v>
      </c>
      <c r="J74" s="47">
        <v>0</v>
      </c>
      <c r="K74" s="47">
        <v>0</v>
      </c>
      <c r="L74" s="47">
        <v>0</v>
      </c>
      <c r="M74" s="47">
        <v>0</v>
      </c>
      <c r="N74" s="47">
        <v>0</v>
      </c>
      <c r="O74" s="47">
        <v>0</v>
      </c>
      <c r="P74" s="47">
        <v>0</v>
      </c>
      <c r="Q74" s="47">
        <v>0</v>
      </c>
      <c r="R74" s="47">
        <v>0</v>
      </c>
      <c r="S74" s="47">
        <v>0</v>
      </c>
      <c r="T74" s="47">
        <v>0</v>
      </c>
      <c r="U74" s="47">
        <v>0</v>
      </c>
      <c r="V74" s="47">
        <v>0</v>
      </c>
      <c r="AJ74" s="47">
        <v>5.83</v>
      </c>
      <c r="AK74" s="11">
        <v>140</v>
      </c>
      <c r="AL74" s="11">
        <v>17</v>
      </c>
      <c r="AM74" s="11">
        <v>49</v>
      </c>
      <c r="AN74" s="11">
        <v>14</v>
      </c>
      <c r="AO74" s="11">
        <v>1</v>
      </c>
      <c r="AP74" s="11">
        <v>21</v>
      </c>
      <c r="AQ74" s="11">
        <v>212</v>
      </c>
      <c r="AR74" s="11">
        <v>18</v>
      </c>
      <c r="AS74" s="11">
        <v>12</v>
      </c>
      <c r="AT74" s="11">
        <v>53</v>
      </c>
      <c r="AU74" s="3">
        <v>18</v>
      </c>
      <c r="AV74" s="3">
        <v>64</v>
      </c>
      <c r="AW74" s="3">
        <v>118</v>
      </c>
      <c r="AX74" s="3">
        <v>58</v>
      </c>
      <c r="AY74" s="3">
        <v>0</v>
      </c>
      <c r="AZ74" s="3">
        <v>14</v>
      </c>
      <c r="BA74" s="3">
        <v>0</v>
      </c>
      <c r="BB74" s="3">
        <v>4</v>
      </c>
      <c r="BC74" s="3">
        <v>15</v>
      </c>
      <c r="BD74" s="3">
        <v>205</v>
      </c>
    </row>
    <row r="75" spans="2:56">
      <c r="B75" s="47">
        <v>5.92</v>
      </c>
      <c r="C75" s="47">
        <v>0</v>
      </c>
      <c r="D75" s="47">
        <v>0</v>
      </c>
      <c r="E75" s="47">
        <v>0</v>
      </c>
      <c r="F75" s="47">
        <v>0</v>
      </c>
      <c r="G75" s="47">
        <v>0</v>
      </c>
      <c r="H75" s="47">
        <v>0</v>
      </c>
      <c r="I75" s="47">
        <v>0</v>
      </c>
      <c r="J75" s="47">
        <v>0</v>
      </c>
      <c r="K75" s="47">
        <v>0</v>
      </c>
      <c r="L75" s="47">
        <v>0</v>
      </c>
      <c r="M75" s="47">
        <v>0</v>
      </c>
      <c r="N75" s="47">
        <v>0</v>
      </c>
      <c r="O75" s="47">
        <v>0</v>
      </c>
      <c r="P75" s="47">
        <v>0</v>
      </c>
      <c r="Q75" s="47">
        <v>0</v>
      </c>
      <c r="R75" s="47">
        <v>0</v>
      </c>
      <c r="S75" s="47">
        <v>0</v>
      </c>
      <c r="T75" s="47">
        <v>0</v>
      </c>
      <c r="U75" s="47">
        <v>0</v>
      </c>
      <c r="V75" s="47">
        <v>3</v>
      </c>
      <c r="AJ75" s="47">
        <v>5.92</v>
      </c>
      <c r="AK75" s="11">
        <v>126</v>
      </c>
      <c r="AL75" s="11">
        <v>24</v>
      </c>
      <c r="AM75" s="11">
        <v>92</v>
      </c>
      <c r="AN75" s="11">
        <v>0</v>
      </c>
      <c r="AO75" s="11">
        <v>63</v>
      </c>
      <c r="AP75" s="11">
        <v>4</v>
      </c>
      <c r="AQ75" s="11">
        <v>62</v>
      </c>
      <c r="AR75" s="11">
        <v>14</v>
      </c>
      <c r="AS75" s="11">
        <v>13</v>
      </c>
      <c r="AT75" s="11">
        <v>2</v>
      </c>
      <c r="AU75" s="3">
        <v>2</v>
      </c>
      <c r="AV75" s="3">
        <v>2</v>
      </c>
      <c r="AW75" s="3">
        <v>90</v>
      </c>
      <c r="AX75" s="3">
        <v>41</v>
      </c>
      <c r="AY75" s="3">
        <v>118</v>
      </c>
      <c r="AZ75" s="3">
        <v>33</v>
      </c>
      <c r="BA75" s="3">
        <v>123</v>
      </c>
      <c r="BB75" s="3">
        <v>0</v>
      </c>
      <c r="BC75" s="3">
        <v>3</v>
      </c>
      <c r="BD75" s="3">
        <v>567</v>
      </c>
    </row>
    <row r="76" spans="2:56">
      <c r="B76" s="47">
        <v>6</v>
      </c>
      <c r="C76" s="47">
        <v>0</v>
      </c>
      <c r="D76" s="47">
        <v>0</v>
      </c>
      <c r="E76" s="47">
        <v>0</v>
      </c>
      <c r="F76" s="47">
        <v>0</v>
      </c>
      <c r="G76" s="47">
        <v>0</v>
      </c>
      <c r="H76" s="47">
        <v>0</v>
      </c>
      <c r="I76" s="47">
        <v>0</v>
      </c>
      <c r="J76" s="47">
        <v>0</v>
      </c>
      <c r="K76" s="47">
        <v>0</v>
      </c>
      <c r="L76" s="47">
        <v>0</v>
      </c>
      <c r="M76" s="47">
        <v>0</v>
      </c>
      <c r="N76" s="47">
        <v>0</v>
      </c>
      <c r="O76" s="47">
        <v>0</v>
      </c>
      <c r="P76" s="47">
        <v>0</v>
      </c>
      <c r="Q76" s="47">
        <v>0</v>
      </c>
      <c r="R76" s="47">
        <v>7</v>
      </c>
      <c r="S76" s="47">
        <v>0</v>
      </c>
      <c r="T76" s="47">
        <v>0</v>
      </c>
      <c r="U76" s="47">
        <v>0</v>
      </c>
      <c r="V76" s="47">
        <v>0</v>
      </c>
      <c r="AJ76" s="47">
        <v>6</v>
      </c>
      <c r="AK76" s="11">
        <v>245</v>
      </c>
      <c r="AL76" s="11">
        <v>31</v>
      </c>
      <c r="AM76" s="11">
        <v>65</v>
      </c>
      <c r="AN76" s="11">
        <v>156</v>
      </c>
      <c r="AO76" s="11">
        <v>187</v>
      </c>
      <c r="AP76" s="11">
        <v>45</v>
      </c>
      <c r="AQ76" s="11">
        <v>5</v>
      </c>
      <c r="AR76" s="11">
        <v>1</v>
      </c>
      <c r="AS76" s="11">
        <v>6</v>
      </c>
      <c r="AT76" s="11">
        <v>7</v>
      </c>
      <c r="AU76" s="3">
        <v>85</v>
      </c>
      <c r="AV76" s="3">
        <v>1</v>
      </c>
      <c r="AW76" s="3">
        <v>24</v>
      </c>
      <c r="AX76" s="3">
        <v>16</v>
      </c>
      <c r="AY76" s="3">
        <v>114</v>
      </c>
      <c r="AZ76" s="3">
        <v>466</v>
      </c>
      <c r="BA76" s="3">
        <v>120</v>
      </c>
      <c r="BB76" s="3">
        <v>12</v>
      </c>
      <c r="BC76" s="3">
        <v>11</v>
      </c>
      <c r="BD76" s="3">
        <v>277</v>
      </c>
    </row>
    <row r="77" spans="2:56">
      <c r="B77" s="47">
        <v>6.08</v>
      </c>
      <c r="C77" s="47">
        <v>0</v>
      </c>
      <c r="D77" s="47">
        <v>0</v>
      </c>
      <c r="E77" s="47">
        <v>0</v>
      </c>
      <c r="F77" s="47">
        <v>5</v>
      </c>
      <c r="G77" s="47">
        <v>0</v>
      </c>
      <c r="H77" s="47">
        <v>0</v>
      </c>
      <c r="I77" s="47">
        <v>0</v>
      </c>
      <c r="J77" s="47">
        <v>0</v>
      </c>
      <c r="K77" s="47">
        <v>0</v>
      </c>
      <c r="L77" s="47">
        <v>0</v>
      </c>
      <c r="M77" s="47">
        <v>0</v>
      </c>
      <c r="N77" s="47">
        <v>0</v>
      </c>
      <c r="O77" s="47">
        <v>0</v>
      </c>
      <c r="P77" s="47">
        <v>0</v>
      </c>
      <c r="Q77" s="47">
        <v>0</v>
      </c>
      <c r="R77" s="47">
        <v>0</v>
      </c>
      <c r="S77" s="47">
        <v>0</v>
      </c>
      <c r="T77" s="47">
        <v>0</v>
      </c>
      <c r="U77" s="47">
        <v>0</v>
      </c>
      <c r="V77" s="47">
        <v>4</v>
      </c>
      <c r="AJ77" s="47">
        <v>6.08</v>
      </c>
      <c r="AK77" s="756">
        <v>403</v>
      </c>
      <c r="AL77" s="756">
        <v>24</v>
      </c>
      <c r="AM77" s="756">
        <v>25</v>
      </c>
      <c r="AN77" s="756">
        <v>316</v>
      </c>
      <c r="AO77" s="756">
        <v>118</v>
      </c>
      <c r="AP77" s="756">
        <v>134</v>
      </c>
      <c r="AQ77" s="756">
        <v>23</v>
      </c>
      <c r="AR77" s="756">
        <v>1</v>
      </c>
      <c r="AS77" s="756">
        <v>49</v>
      </c>
      <c r="AT77" s="756">
        <v>11</v>
      </c>
      <c r="AU77" s="756">
        <v>316</v>
      </c>
      <c r="AV77" s="756">
        <v>29</v>
      </c>
      <c r="AW77" s="756">
        <v>51</v>
      </c>
      <c r="AX77" s="756">
        <v>19</v>
      </c>
      <c r="AY77" s="756">
        <v>7</v>
      </c>
      <c r="AZ77" s="756">
        <v>4818</v>
      </c>
      <c r="BA77" s="756">
        <v>317</v>
      </c>
      <c r="BB77" s="756">
        <v>36</v>
      </c>
      <c r="BC77" s="756">
        <v>54</v>
      </c>
      <c r="BD77" s="756">
        <v>702</v>
      </c>
    </row>
    <row r="78" spans="2:56">
      <c r="B78" s="47">
        <v>6.17</v>
      </c>
      <c r="C78" s="47">
        <v>0</v>
      </c>
      <c r="D78" s="47">
        <v>0</v>
      </c>
      <c r="E78" s="47">
        <v>0</v>
      </c>
      <c r="F78" s="47">
        <v>8</v>
      </c>
      <c r="G78" s="47">
        <v>0</v>
      </c>
      <c r="H78" s="47">
        <v>0</v>
      </c>
      <c r="I78" s="47">
        <v>0</v>
      </c>
      <c r="J78" s="47">
        <v>0</v>
      </c>
      <c r="K78" s="47">
        <v>0</v>
      </c>
      <c r="L78" s="47">
        <v>0</v>
      </c>
      <c r="M78" s="47">
        <v>25</v>
      </c>
      <c r="N78" s="47">
        <v>0</v>
      </c>
      <c r="O78" s="47">
        <v>0</v>
      </c>
      <c r="P78" s="47">
        <v>0</v>
      </c>
      <c r="Q78" s="47">
        <v>0</v>
      </c>
      <c r="R78" s="47">
        <v>0</v>
      </c>
      <c r="S78" s="47">
        <v>0</v>
      </c>
      <c r="T78" s="47">
        <v>0</v>
      </c>
      <c r="U78" s="47">
        <v>0</v>
      </c>
      <c r="V78" s="47">
        <v>0</v>
      </c>
      <c r="AJ78" s="47">
        <v>6.17</v>
      </c>
      <c r="AK78" s="756">
        <v>383</v>
      </c>
      <c r="AL78" s="756">
        <v>155</v>
      </c>
      <c r="AM78" s="756">
        <v>15</v>
      </c>
      <c r="AN78" s="756">
        <v>732</v>
      </c>
      <c r="AO78" s="756">
        <v>249</v>
      </c>
      <c r="AP78" s="756">
        <v>321</v>
      </c>
      <c r="AQ78" s="756">
        <v>38</v>
      </c>
      <c r="AR78" s="756">
        <v>21</v>
      </c>
      <c r="AS78" s="756">
        <v>36</v>
      </c>
      <c r="AT78" s="756">
        <v>19</v>
      </c>
      <c r="AU78" s="756">
        <v>1018</v>
      </c>
      <c r="AV78" s="756">
        <v>100</v>
      </c>
      <c r="AW78" s="756">
        <v>100</v>
      </c>
      <c r="AX78" s="756">
        <v>113</v>
      </c>
      <c r="AY78" s="756">
        <v>96</v>
      </c>
      <c r="AZ78" s="756">
        <v>2657</v>
      </c>
      <c r="BA78" s="756">
        <v>1</v>
      </c>
      <c r="BB78" s="756">
        <v>0</v>
      </c>
      <c r="BC78" s="756">
        <v>13</v>
      </c>
      <c r="BD78" s="756">
        <v>2</v>
      </c>
    </row>
    <row r="79" spans="2:56">
      <c r="B79" s="47">
        <v>6.25</v>
      </c>
      <c r="C79" s="47">
        <v>0</v>
      </c>
      <c r="D79" s="47">
        <v>0</v>
      </c>
      <c r="E79" s="47">
        <v>0</v>
      </c>
      <c r="F79" s="47">
        <v>0</v>
      </c>
      <c r="G79" s="47">
        <v>0</v>
      </c>
      <c r="H79" s="47">
        <v>0</v>
      </c>
      <c r="I79" s="47">
        <v>0</v>
      </c>
      <c r="J79" s="47">
        <v>0</v>
      </c>
      <c r="K79" s="47">
        <v>0</v>
      </c>
      <c r="L79" s="47">
        <v>0</v>
      </c>
      <c r="M79" s="47">
        <v>0</v>
      </c>
      <c r="N79" s="47">
        <v>0</v>
      </c>
      <c r="O79" s="47">
        <v>0</v>
      </c>
      <c r="P79" s="47">
        <v>0</v>
      </c>
      <c r="Q79" s="47">
        <v>0</v>
      </c>
      <c r="R79" s="47">
        <v>0</v>
      </c>
      <c r="S79" s="47">
        <v>0</v>
      </c>
      <c r="T79" s="47">
        <v>0</v>
      </c>
      <c r="U79" s="47">
        <v>0</v>
      </c>
      <c r="V79" s="47">
        <v>0</v>
      </c>
      <c r="AJ79" s="47">
        <v>6.25</v>
      </c>
      <c r="AK79" s="756">
        <v>116</v>
      </c>
      <c r="AL79" s="756">
        <v>150</v>
      </c>
      <c r="AM79" s="756">
        <v>31</v>
      </c>
      <c r="AN79" s="756">
        <v>83</v>
      </c>
      <c r="AO79" s="756">
        <v>55</v>
      </c>
      <c r="AP79" s="756">
        <v>35</v>
      </c>
      <c r="AQ79" s="756">
        <v>3</v>
      </c>
      <c r="AR79" s="756">
        <v>85</v>
      </c>
      <c r="AS79" s="756">
        <v>136</v>
      </c>
      <c r="AT79" s="756">
        <v>61</v>
      </c>
      <c r="AU79" s="756">
        <v>59</v>
      </c>
      <c r="AV79" s="756">
        <v>137</v>
      </c>
      <c r="AW79" s="756">
        <v>148</v>
      </c>
      <c r="AX79" s="756">
        <v>293</v>
      </c>
      <c r="AY79" s="756">
        <v>321</v>
      </c>
      <c r="AZ79" s="756">
        <v>136</v>
      </c>
      <c r="BA79" s="756">
        <v>122</v>
      </c>
      <c r="BB79" s="756">
        <v>341</v>
      </c>
      <c r="BC79" s="756">
        <v>56</v>
      </c>
      <c r="BD79" s="756">
        <v>2</v>
      </c>
    </row>
    <row r="80" spans="2:56">
      <c r="B80" s="47">
        <v>6.33</v>
      </c>
      <c r="C80" s="47">
        <v>0</v>
      </c>
      <c r="D80" s="47">
        <v>14</v>
      </c>
      <c r="E80" s="47">
        <v>0</v>
      </c>
      <c r="F80" s="47">
        <v>0</v>
      </c>
      <c r="G80" s="47">
        <v>0</v>
      </c>
      <c r="H80" s="47">
        <v>0</v>
      </c>
      <c r="I80" s="47">
        <v>0</v>
      </c>
      <c r="J80" s="47">
        <v>27</v>
      </c>
      <c r="K80" s="47">
        <v>0</v>
      </c>
      <c r="L80" s="47">
        <v>0</v>
      </c>
      <c r="M80" s="47">
        <v>0</v>
      </c>
      <c r="N80" s="47">
        <v>16</v>
      </c>
      <c r="O80" s="47">
        <v>0</v>
      </c>
      <c r="P80" s="47">
        <v>0</v>
      </c>
      <c r="Q80" s="47">
        <v>0</v>
      </c>
      <c r="R80" s="47">
        <v>0</v>
      </c>
      <c r="S80" s="47">
        <v>0</v>
      </c>
      <c r="T80" s="47">
        <v>45</v>
      </c>
      <c r="U80" s="47">
        <v>0</v>
      </c>
      <c r="V80" s="47">
        <v>0</v>
      </c>
      <c r="AJ80" s="47">
        <v>6.33</v>
      </c>
      <c r="AK80" s="756">
        <v>226</v>
      </c>
      <c r="AL80" s="756">
        <v>622</v>
      </c>
      <c r="AM80" s="756">
        <v>20</v>
      </c>
      <c r="AN80" s="756">
        <v>36</v>
      </c>
      <c r="AO80" s="756">
        <v>0</v>
      </c>
      <c r="AP80" s="756">
        <v>180</v>
      </c>
      <c r="AQ80" s="756">
        <v>85</v>
      </c>
      <c r="AR80" s="756">
        <v>1118</v>
      </c>
      <c r="AS80" s="756">
        <v>97</v>
      </c>
      <c r="AT80" s="756">
        <v>372</v>
      </c>
      <c r="AU80" s="756">
        <v>63</v>
      </c>
      <c r="AV80" s="756">
        <v>126</v>
      </c>
      <c r="AW80" s="756">
        <v>194</v>
      </c>
      <c r="AX80" s="756">
        <v>224</v>
      </c>
      <c r="AY80" s="756">
        <v>36</v>
      </c>
      <c r="AZ80" s="756">
        <v>238</v>
      </c>
      <c r="BA80" s="756">
        <v>258</v>
      </c>
      <c r="BB80" s="756">
        <v>697</v>
      </c>
      <c r="BC80" s="756">
        <v>108</v>
      </c>
      <c r="BD80" s="756">
        <v>86</v>
      </c>
    </row>
    <row r="81" spans="2:56">
      <c r="B81" s="47">
        <v>6.42</v>
      </c>
      <c r="C81" s="47">
        <v>0</v>
      </c>
      <c r="D81" s="47">
        <v>0</v>
      </c>
      <c r="E81" s="47">
        <v>0</v>
      </c>
      <c r="F81" s="47">
        <v>0</v>
      </c>
      <c r="G81" s="47">
        <v>0</v>
      </c>
      <c r="H81" s="47">
        <v>0</v>
      </c>
      <c r="I81" s="47">
        <v>0</v>
      </c>
      <c r="J81" s="47">
        <v>0</v>
      </c>
      <c r="K81" s="47">
        <v>2</v>
      </c>
      <c r="L81" s="47">
        <v>0</v>
      </c>
      <c r="M81" s="47">
        <v>0</v>
      </c>
      <c r="N81" s="47">
        <v>0</v>
      </c>
      <c r="O81" s="47">
        <v>21</v>
      </c>
      <c r="P81" s="47">
        <v>0</v>
      </c>
      <c r="Q81" s="47">
        <v>0</v>
      </c>
      <c r="R81" s="47">
        <v>0</v>
      </c>
      <c r="S81" s="47">
        <v>0</v>
      </c>
      <c r="T81" s="47">
        <v>11</v>
      </c>
      <c r="U81" s="47">
        <v>0</v>
      </c>
      <c r="V81" s="47">
        <v>0</v>
      </c>
      <c r="AJ81" s="47">
        <v>6.42</v>
      </c>
      <c r="AK81" s="756">
        <v>227</v>
      </c>
      <c r="AL81" s="756">
        <v>380</v>
      </c>
      <c r="AM81" s="756">
        <v>282</v>
      </c>
      <c r="AN81" s="756">
        <v>5</v>
      </c>
      <c r="AO81" s="756">
        <v>10</v>
      </c>
      <c r="AP81" s="756">
        <v>156</v>
      </c>
      <c r="AQ81" s="756">
        <v>84</v>
      </c>
      <c r="AR81" s="756">
        <v>343</v>
      </c>
      <c r="AS81" s="756">
        <v>444</v>
      </c>
      <c r="AT81" s="756">
        <v>395</v>
      </c>
      <c r="AU81" s="756">
        <v>39</v>
      </c>
      <c r="AV81" s="756">
        <v>53</v>
      </c>
      <c r="AW81" s="756">
        <v>954</v>
      </c>
      <c r="AX81" s="756">
        <v>0</v>
      </c>
      <c r="AY81" s="756">
        <v>7</v>
      </c>
      <c r="AZ81" s="756">
        <v>0</v>
      </c>
      <c r="BA81" s="756">
        <v>170</v>
      </c>
      <c r="BB81" s="756">
        <v>714</v>
      </c>
      <c r="BC81" s="756">
        <v>295</v>
      </c>
      <c r="BD81" s="756">
        <v>12</v>
      </c>
    </row>
    <row r="82" spans="2:56">
      <c r="B82" s="47">
        <v>6.5</v>
      </c>
      <c r="C82" s="47">
        <v>0</v>
      </c>
      <c r="D82" s="47">
        <v>0</v>
      </c>
      <c r="E82" s="47">
        <v>0</v>
      </c>
      <c r="F82" s="47">
        <v>0</v>
      </c>
      <c r="G82" s="47">
        <v>0</v>
      </c>
      <c r="H82" s="47">
        <v>32</v>
      </c>
      <c r="I82" s="47">
        <v>0</v>
      </c>
      <c r="J82" s="47">
        <v>0</v>
      </c>
      <c r="K82" s="47">
        <v>130</v>
      </c>
      <c r="L82" s="47">
        <v>43</v>
      </c>
      <c r="M82" s="47">
        <v>0</v>
      </c>
      <c r="N82" s="47">
        <v>0</v>
      </c>
      <c r="O82" s="47">
        <v>10</v>
      </c>
      <c r="P82" s="47">
        <v>0</v>
      </c>
      <c r="Q82" s="47">
        <v>0</v>
      </c>
      <c r="R82" s="47">
        <v>0</v>
      </c>
      <c r="S82" s="47">
        <v>8</v>
      </c>
      <c r="T82" s="47">
        <v>32</v>
      </c>
      <c r="U82" s="47">
        <v>0</v>
      </c>
      <c r="V82" s="47">
        <v>0</v>
      </c>
      <c r="AJ82" s="47">
        <v>6.5</v>
      </c>
      <c r="AK82" s="756">
        <v>371</v>
      </c>
      <c r="AL82" s="756">
        <v>445</v>
      </c>
      <c r="AM82" s="756">
        <v>50</v>
      </c>
      <c r="AN82" s="756">
        <v>50</v>
      </c>
      <c r="AO82" s="756">
        <v>62</v>
      </c>
      <c r="AP82" s="756">
        <v>1717</v>
      </c>
      <c r="AQ82" s="756">
        <v>83</v>
      </c>
      <c r="AR82" s="756">
        <v>239</v>
      </c>
      <c r="AS82" s="756">
        <v>2960</v>
      </c>
      <c r="AT82" s="756">
        <v>708</v>
      </c>
      <c r="AU82" s="756">
        <v>62</v>
      </c>
      <c r="AV82" s="756">
        <v>155</v>
      </c>
      <c r="AW82" s="756">
        <v>434</v>
      </c>
      <c r="AX82" s="756">
        <v>86</v>
      </c>
      <c r="AY82" s="756">
        <v>153</v>
      </c>
      <c r="AZ82" s="756">
        <v>12</v>
      </c>
      <c r="BA82" s="756">
        <v>484</v>
      </c>
      <c r="BB82" s="756">
        <v>772</v>
      </c>
      <c r="BC82" s="756">
        <v>279</v>
      </c>
      <c r="BD82" s="756">
        <v>180</v>
      </c>
    </row>
    <row r="83" spans="2:56">
      <c r="B83" s="47">
        <v>6.58</v>
      </c>
      <c r="C83" s="47">
        <v>0</v>
      </c>
      <c r="D83" s="47">
        <v>3</v>
      </c>
      <c r="E83" s="47">
        <v>0</v>
      </c>
      <c r="F83" s="47">
        <v>0</v>
      </c>
      <c r="G83" s="47">
        <v>0</v>
      </c>
      <c r="H83" s="47">
        <v>0</v>
      </c>
      <c r="I83" s="47">
        <v>0</v>
      </c>
      <c r="J83" s="47">
        <v>25</v>
      </c>
      <c r="K83" s="47">
        <v>5</v>
      </c>
      <c r="L83" s="47">
        <v>0</v>
      </c>
      <c r="M83" s="47">
        <v>0</v>
      </c>
      <c r="N83" s="47">
        <v>0</v>
      </c>
      <c r="O83" s="47">
        <v>0</v>
      </c>
      <c r="P83" s="47">
        <v>0</v>
      </c>
      <c r="Q83" s="47">
        <v>0</v>
      </c>
      <c r="R83" s="47">
        <v>0</v>
      </c>
      <c r="S83" s="47">
        <v>0</v>
      </c>
      <c r="T83" s="47">
        <v>0</v>
      </c>
      <c r="U83" s="47">
        <v>0</v>
      </c>
      <c r="V83" s="47">
        <v>0</v>
      </c>
      <c r="AJ83" s="47">
        <v>6.58</v>
      </c>
      <c r="AK83" s="756">
        <v>44</v>
      </c>
      <c r="AL83" s="756">
        <v>541</v>
      </c>
      <c r="AM83" s="756">
        <v>242</v>
      </c>
      <c r="AN83" s="756">
        <v>47</v>
      </c>
      <c r="AO83" s="756">
        <v>208</v>
      </c>
      <c r="AP83" s="756">
        <v>63</v>
      </c>
      <c r="AQ83" s="756">
        <v>352</v>
      </c>
      <c r="AR83" s="756">
        <v>704</v>
      </c>
      <c r="AS83" s="756">
        <v>332</v>
      </c>
      <c r="AT83" s="756">
        <v>260</v>
      </c>
      <c r="AU83" s="756">
        <v>139</v>
      </c>
      <c r="AV83" s="756">
        <v>134</v>
      </c>
      <c r="AW83" s="756">
        <v>284</v>
      </c>
      <c r="AX83" s="756">
        <v>180</v>
      </c>
      <c r="AY83" s="756">
        <v>206</v>
      </c>
      <c r="AZ83" s="756">
        <v>47</v>
      </c>
      <c r="BA83" s="756">
        <v>178</v>
      </c>
      <c r="BB83" s="756">
        <v>40</v>
      </c>
      <c r="BC83" s="756">
        <v>299</v>
      </c>
      <c r="BD83" s="756">
        <v>375</v>
      </c>
    </row>
    <row r="84" spans="2:56">
      <c r="B84" s="47">
        <v>6.67</v>
      </c>
      <c r="C84" s="47">
        <v>0</v>
      </c>
      <c r="D84" s="47">
        <v>0</v>
      </c>
      <c r="E84" s="47">
        <v>0</v>
      </c>
      <c r="F84" s="47">
        <v>0</v>
      </c>
      <c r="G84" s="47">
        <v>0</v>
      </c>
      <c r="H84" s="47">
        <v>0</v>
      </c>
      <c r="I84" s="47">
        <v>0</v>
      </c>
      <c r="J84" s="47">
        <v>0</v>
      </c>
      <c r="K84" s="47">
        <v>0</v>
      </c>
      <c r="L84" s="47">
        <v>0</v>
      </c>
      <c r="M84" s="47">
        <v>0</v>
      </c>
      <c r="N84" s="47">
        <v>0</v>
      </c>
      <c r="O84" s="47">
        <v>0</v>
      </c>
      <c r="P84" s="47">
        <v>0</v>
      </c>
      <c r="Q84" s="47">
        <v>0</v>
      </c>
      <c r="R84" s="47">
        <v>0</v>
      </c>
      <c r="S84" s="47">
        <v>0</v>
      </c>
      <c r="T84" s="47">
        <v>0</v>
      </c>
      <c r="U84" s="47">
        <v>0</v>
      </c>
      <c r="V84" s="47">
        <v>78</v>
      </c>
      <c r="AJ84" s="47">
        <v>6.67</v>
      </c>
      <c r="AK84" s="756">
        <v>337</v>
      </c>
      <c r="AL84" s="756">
        <v>107</v>
      </c>
      <c r="AM84" s="756">
        <v>169</v>
      </c>
      <c r="AN84" s="756">
        <v>143</v>
      </c>
      <c r="AO84" s="756">
        <v>356</v>
      </c>
      <c r="AP84" s="756">
        <v>0</v>
      </c>
      <c r="AQ84" s="756">
        <v>90</v>
      </c>
      <c r="AR84" s="756">
        <v>144</v>
      </c>
      <c r="AS84" s="756">
        <v>344</v>
      </c>
      <c r="AT84" s="756">
        <v>460</v>
      </c>
      <c r="AU84" s="756">
        <v>170</v>
      </c>
      <c r="AV84" s="756">
        <v>111</v>
      </c>
      <c r="AW84" s="756">
        <v>184</v>
      </c>
      <c r="AX84" s="756">
        <v>98</v>
      </c>
      <c r="AY84" s="756">
        <v>314</v>
      </c>
      <c r="AZ84" s="756">
        <v>52</v>
      </c>
      <c r="BA84" s="756">
        <v>202</v>
      </c>
      <c r="BB84" s="756">
        <v>201</v>
      </c>
      <c r="BC84" s="756">
        <v>349</v>
      </c>
      <c r="BD84" s="756">
        <v>2373</v>
      </c>
    </row>
    <row r="85" spans="2:56">
      <c r="B85" s="47">
        <v>6.75</v>
      </c>
      <c r="C85" s="47">
        <v>0</v>
      </c>
      <c r="D85" s="47">
        <v>0</v>
      </c>
      <c r="E85" s="47">
        <v>0</v>
      </c>
      <c r="F85" s="47">
        <v>14</v>
      </c>
      <c r="G85" s="47">
        <v>82</v>
      </c>
      <c r="H85" s="47">
        <v>0</v>
      </c>
      <c r="I85" s="47">
        <v>0</v>
      </c>
      <c r="J85" s="47">
        <v>0</v>
      </c>
      <c r="K85" s="47">
        <v>0</v>
      </c>
      <c r="L85" s="47">
        <v>250</v>
      </c>
      <c r="M85" s="47">
        <v>0</v>
      </c>
      <c r="N85" s="47">
        <v>0</v>
      </c>
      <c r="O85" s="47">
        <v>21</v>
      </c>
      <c r="P85" s="47">
        <v>0</v>
      </c>
      <c r="Q85" s="47">
        <v>0</v>
      </c>
      <c r="R85" s="47">
        <v>0</v>
      </c>
      <c r="S85" s="47">
        <v>0</v>
      </c>
      <c r="T85" s="47">
        <v>25</v>
      </c>
      <c r="U85" s="47">
        <v>21</v>
      </c>
      <c r="V85" s="47">
        <v>145</v>
      </c>
      <c r="AJ85" s="47">
        <v>6.75</v>
      </c>
      <c r="AK85" s="756">
        <v>62</v>
      </c>
      <c r="AL85" s="756">
        <v>156</v>
      </c>
      <c r="AM85" s="756">
        <v>58</v>
      </c>
      <c r="AN85" s="756">
        <v>502</v>
      </c>
      <c r="AO85" s="756">
        <v>1782</v>
      </c>
      <c r="AP85" s="756">
        <v>0</v>
      </c>
      <c r="AQ85" s="756">
        <v>177</v>
      </c>
      <c r="AR85" s="756">
        <v>13</v>
      </c>
      <c r="AS85" s="756">
        <v>202</v>
      </c>
      <c r="AT85" s="756">
        <v>347</v>
      </c>
      <c r="AU85" s="756">
        <v>20</v>
      </c>
      <c r="AV85" s="756">
        <v>4</v>
      </c>
      <c r="AW85" s="756">
        <v>557</v>
      </c>
      <c r="AX85" s="756">
        <v>84</v>
      </c>
      <c r="AY85" s="756">
        <v>272</v>
      </c>
      <c r="AZ85" s="756">
        <v>151</v>
      </c>
      <c r="BA85" s="756">
        <v>353</v>
      </c>
      <c r="BB85" s="756">
        <v>1085</v>
      </c>
      <c r="BC85" s="756">
        <v>867</v>
      </c>
      <c r="BD85" s="756">
        <v>2800</v>
      </c>
    </row>
    <row r="86" spans="2:56">
      <c r="B86" s="47">
        <v>6.83</v>
      </c>
      <c r="C86" s="47">
        <v>0</v>
      </c>
      <c r="D86" s="47">
        <v>0</v>
      </c>
      <c r="E86" s="47">
        <v>0</v>
      </c>
      <c r="F86" s="47">
        <v>0</v>
      </c>
      <c r="G86" s="47">
        <v>194</v>
      </c>
      <c r="H86" s="47">
        <v>0</v>
      </c>
      <c r="I86" s="47">
        <v>0</v>
      </c>
      <c r="J86" s="47">
        <v>0</v>
      </c>
      <c r="K86" s="47">
        <v>74</v>
      </c>
      <c r="L86" s="47">
        <v>214</v>
      </c>
      <c r="M86" s="47">
        <v>5</v>
      </c>
      <c r="N86" s="47">
        <v>7</v>
      </c>
      <c r="O86" s="47">
        <v>0</v>
      </c>
      <c r="P86" s="47">
        <v>45</v>
      </c>
      <c r="Q86" s="47">
        <v>0</v>
      </c>
      <c r="R86" s="47">
        <v>160</v>
      </c>
      <c r="S86" s="47">
        <v>15</v>
      </c>
      <c r="T86" s="47">
        <v>0</v>
      </c>
      <c r="U86" s="47">
        <v>10</v>
      </c>
      <c r="V86" s="47">
        <v>211</v>
      </c>
      <c r="AJ86" s="47">
        <v>6.83</v>
      </c>
      <c r="AK86" s="756">
        <v>298</v>
      </c>
      <c r="AL86" s="756">
        <v>26</v>
      </c>
      <c r="AM86" s="756">
        <v>117</v>
      </c>
      <c r="AN86" s="756">
        <v>0</v>
      </c>
      <c r="AO86" s="756">
        <v>3850</v>
      </c>
      <c r="AP86" s="756">
        <v>115</v>
      </c>
      <c r="AQ86" s="756">
        <v>197</v>
      </c>
      <c r="AR86" s="756">
        <v>75</v>
      </c>
      <c r="AS86" s="756">
        <v>1705</v>
      </c>
      <c r="AT86" s="756">
        <v>357</v>
      </c>
      <c r="AU86" s="756">
        <v>318</v>
      </c>
      <c r="AV86" s="756">
        <v>54</v>
      </c>
      <c r="AW86" s="756">
        <v>60</v>
      </c>
      <c r="AX86" s="756">
        <v>1540</v>
      </c>
      <c r="AY86" s="756">
        <v>151</v>
      </c>
      <c r="AZ86" s="756">
        <v>1357</v>
      </c>
      <c r="BA86" s="756">
        <v>528</v>
      </c>
      <c r="BB86" s="756">
        <v>88</v>
      </c>
      <c r="BC86" s="756">
        <v>651</v>
      </c>
      <c r="BD86" s="756">
        <v>4865</v>
      </c>
    </row>
    <row r="87" spans="2:56">
      <c r="B87" s="47">
        <v>6.92</v>
      </c>
      <c r="C87" s="47">
        <v>2</v>
      </c>
      <c r="D87" s="47">
        <v>0</v>
      </c>
      <c r="E87" s="47">
        <v>0</v>
      </c>
      <c r="F87" s="47">
        <v>0</v>
      </c>
      <c r="G87" s="47">
        <v>202</v>
      </c>
      <c r="H87" s="47">
        <v>22</v>
      </c>
      <c r="I87" s="47">
        <v>0</v>
      </c>
      <c r="J87" s="47">
        <v>0</v>
      </c>
      <c r="K87" s="47">
        <v>329</v>
      </c>
      <c r="L87" s="47">
        <v>162</v>
      </c>
      <c r="M87" s="47">
        <v>0</v>
      </c>
      <c r="N87" s="47">
        <v>0</v>
      </c>
      <c r="O87" s="47">
        <v>0</v>
      </c>
      <c r="P87" s="47">
        <v>131</v>
      </c>
      <c r="Q87" s="47">
        <v>0</v>
      </c>
      <c r="R87" s="47">
        <v>315</v>
      </c>
      <c r="S87" s="47">
        <v>21</v>
      </c>
      <c r="T87" s="47">
        <v>0</v>
      </c>
      <c r="U87" s="47">
        <v>0</v>
      </c>
      <c r="V87" s="47">
        <v>178</v>
      </c>
      <c r="AJ87" s="47">
        <v>6.92</v>
      </c>
      <c r="AK87" s="756">
        <v>280</v>
      </c>
      <c r="AL87" s="756">
        <v>171</v>
      </c>
      <c r="AM87" s="756">
        <v>45</v>
      </c>
      <c r="AN87" s="756">
        <v>45</v>
      </c>
      <c r="AO87" s="756">
        <v>3769</v>
      </c>
      <c r="AP87" s="756">
        <v>1223</v>
      </c>
      <c r="AQ87" s="756">
        <v>201</v>
      </c>
      <c r="AR87" s="756">
        <v>6</v>
      </c>
      <c r="AS87" s="756">
        <v>4999</v>
      </c>
      <c r="AT87" s="756">
        <v>526</v>
      </c>
      <c r="AU87" s="756">
        <v>65</v>
      </c>
      <c r="AV87" s="756">
        <v>0</v>
      </c>
      <c r="AW87" s="756">
        <v>73</v>
      </c>
      <c r="AX87" s="756">
        <v>3223</v>
      </c>
      <c r="AY87" s="756">
        <v>79</v>
      </c>
      <c r="AZ87" s="756">
        <v>2037</v>
      </c>
      <c r="BA87" s="756">
        <v>749</v>
      </c>
      <c r="BB87" s="756">
        <v>21</v>
      </c>
      <c r="BC87" s="756">
        <v>344</v>
      </c>
      <c r="BD87" s="756">
        <v>2580</v>
      </c>
    </row>
    <row r="88" spans="2:56">
      <c r="B88" s="47">
        <v>7</v>
      </c>
      <c r="C88" s="47">
        <v>0</v>
      </c>
      <c r="D88" s="47">
        <v>2</v>
      </c>
      <c r="E88" s="47">
        <v>0</v>
      </c>
      <c r="F88" s="47">
        <v>0</v>
      </c>
      <c r="G88" s="47">
        <v>0</v>
      </c>
      <c r="H88" s="47">
        <v>0</v>
      </c>
      <c r="I88" s="47">
        <v>0</v>
      </c>
      <c r="J88" s="47">
        <v>0</v>
      </c>
      <c r="K88" s="47">
        <v>210</v>
      </c>
      <c r="L88" s="47">
        <v>188</v>
      </c>
      <c r="M88" s="47">
        <v>0</v>
      </c>
      <c r="N88" s="47">
        <v>0</v>
      </c>
      <c r="O88" s="47">
        <v>0</v>
      </c>
      <c r="P88" s="47">
        <v>28</v>
      </c>
      <c r="Q88" s="47">
        <v>0</v>
      </c>
      <c r="R88" s="47">
        <v>339</v>
      </c>
      <c r="S88" s="47">
        <v>0</v>
      </c>
      <c r="T88" s="47">
        <v>0</v>
      </c>
      <c r="U88" s="47">
        <v>0</v>
      </c>
      <c r="V88" s="47">
        <v>95</v>
      </c>
      <c r="AJ88" s="47">
        <v>7</v>
      </c>
      <c r="AK88" s="756">
        <v>136</v>
      </c>
      <c r="AL88" s="756">
        <v>532</v>
      </c>
      <c r="AM88" s="756">
        <v>23</v>
      </c>
      <c r="AN88" s="756">
        <v>63</v>
      </c>
      <c r="AO88" s="756">
        <v>294</v>
      </c>
      <c r="AP88" s="756">
        <v>222</v>
      </c>
      <c r="AQ88" s="756">
        <v>95</v>
      </c>
      <c r="AR88" s="756">
        <v>0</v>
      </c>
      <c r="AS88" s="756">
        <v>3364</v>
      </c>
      <c r="AT88" s="756">
        <v>278</v>
      </c>
      <c r="AU88" s="756">
        <v>357</v>
      </c>
      <c r="AV88" s="756">
        <v>155</v>
      </c>
      <c r="AW88" s="756">
        <v>339</v>
      </c>
      <c r="AX88" s="756">
        <v>875</v>
      </c>
      <c r="AY88" s="756">
        <v>99</v>
      </c>
      <c r="AZ88" s="756">
        <v>1901</v>
      </c>
      <c r="BA88" s="756">
        <v>94</v>
      </c>
      <c r="BB88" s="756">
        <v>115</v>
      </c>
      <c r="BC88" s="756">
        <v>317</v>
      </c>
      <c r="BD88" s="756">
        <v>2156</v>
      </c>
    </row>
    <row r="89" spans="2:56">
      <c r="B89" s="47">
        <v>7.08</v>
      </c>
      <c r="C89" s="47">
        <v>0</v>
      </c>
      <c r="D89" s="47">
        <v>8</v>
      </c>
      <c r="E89" s="47">
        <v>0</v>
      </c>
      <c r="F89" s="47">
        <v>2</v>
      </c>
      <c r="G89" s="47">
        <v>0</v>
      </c>
      <c r="H89" s="47">
        <v>6</v>
      </c>
      <c r="I89" s="47">
        <v>0</v>
      </c>
      <c r="J89" s="47">
        <v>0</v>
      </c>
      <c r="K89" s="47">
        <v>249</v>
      </c>
      <c r="L89" s="47">
        <v>0</v>
      </c>
      <c r="M89" s="47">
        <v>61</v>
      </c>
      <c r="N89" s="47">
        <v>2</v>
      </c>
      <c r="O89" s="47">
        <v>6</v>
      </c>
      <c r="P89" s="47">
        <v>0</v>
      </c>
      <c r="Q89" s="47">
        <v>0</v>
      </c>
      <c r="R89" s="47">
        <v>167</v>
      </c>
      <c r="S89" s="47">
        <v>0</v>
      </c>
      <c r="T89" s="47">
        <v>0</v>
      </c>
      <c r="U89" s="47">
        <v>0</v>
      </c>
      <c r="V89" s="47">
        <v>266</v>
      </c>
      <c r="AJ89" s="47">
        <v>7.08</v>
      </c>
      <c r="AK89" s="756">
        <v>145</v>
      </c>
      <c r="AL89" s="756">
        <v>646</v>
      </c>
      <c r="AM89" s="756">
        <v>114</v>
      </c>
      <c r="AN89" s="756">
        <v>221</v>
      </c>
      <c r="AO89" s="756">
        <v>174</v>
      </c>
      <c r="AP89" s="756">
        <v>1035</v>
      </c>
      <c r="AQ89" s="756">
        <v>82</v>
      </c>
      <c r="AR89" s="756">
        <v>167</v>
      </c>
      <c r="AS89" s="756">
        <v>3611</v>
      </c>
      <c r="AT89" s="756">
        <v>390</v>
      </c>
      <c r="AU89" s="756">
        <v>1494</v>
      </c>
      <c r="AV89" s="756">
        <v>31</v>
      </c>
      <c r="AW89" s="756">
        <v>541</v>
      </c>
      <c r="AX89" s="756">
        <v>92</v>
      </c>
      <c r="AY89" s="756">
        <v>4</v>
      </c>
      <c r="AZ89" s="756">
        <v>1005</v>
      </c>
      <c r="BA89" s="756">
        <v>49</v>
      </c>
      <c r="BB89" s="756">
        <v>108</v>
      </c>
      <c r="BC89" s="756">
        <v>140</v>
      </c>
      <c r="BD89" s="756">
        <v>3643</v>
      </c>
    </row>
    <row r="90" spans="2:56">
      <c r="B90" s="47">
        <v>7.17</v>
      </c>
      <c r="C90" s="47">
        <v>0</v>
      </c>
      <c r="D90" s="47">
        <v>0</v>
      </c>
      <c r="E90" s="47">
        <v>0</v>
      </c>
      <c r="F90" s="47">
        <v>6</v>
      </c>
      <c r="G90" s="47">
        <v>45</v>
      </c>
      <c r="H90" s="47">
        <v>0</v>
      </c>
      <c r="I90" s="47">
        <v>0</v>
      </c>
      <c r="J90" s="47">
        <v>0</v>
      </c>
      <c r="K90" s="47">
        <v>0</v>
      </c>
      <c r="L90" s="47">
        <v>13</v>
      </c>
      <c r="M90" s="47">
        <v>27</v>
      </c>
      <c r="N90" s="47">
        <v>0</v>
      </c>
      <c r="O90" s="47">
        <v>0</v>
      </c>
      <c r="P90" s="47">
        <v>0</v>
      </c>
      <c r="Q90" s="47">
        <v>0</v>
      </c>
      <c r="R90" s="47">
        <v>0</v>
      </c>
      <c r="S90" s="47">
        <v>0</v>
      </c>
      <c r="T90" s="47">
        <v>27</v>
      </c>
      <c r="U90" s="47">
        <v>3</v>
      </c>
      <c r="V90" s="47">
        <v>83</v>
      </c>
      <c r="AJ90" s="47">
        <v>7.17</v>
      </c>
      <c r="AK90" s="756">
        <v>531</v>
      </c>
      <c r="AL90" s="756">
        <v>660</v>
      </c>
      <c r="AM90" s="756">
        <v>207</v>
      </c>
      <c r="AN90" s="756">
        <v>479</v>
      </c>
      <c r="AO90" s="756">
        <v>1355</v>
      </c>
      <c r="AP90" s="756">
        <v>10</v>
      </c>
      <c r="AQ90" s="756">
        <v>152</v>
      </c>
      <c r="AR90" s="756">
        <v>916</v>
      </c>
      <c r="AS90" s="756">
        <v>220</v>
      </c>
      <c r="AT90" s="756">
        <v>511</v>
      </c>
      <c r="AU90" s="756">
        <v>1008</v>
      </c>
      <c r="AV90" s="756">
        <v>6</v>
      </c>
      <c r="AW90" s="756">
        <v>29</v>
      </c>
      <c r="AX90" s="756">
        <v>2</v>
      </c>
      <c r="AY90" s="756">
        <v>129</v>
      </c>
      <c r="AZ90" s="756">
        <v>199</v>
      </c>
      <c r="BA90" s="756">
        <v>184</v>
      </c>
      <c r="BB90" s="756">
        <v>688</v>
      </c>
      <c r="BC90" s="756">
        <v>224</v>
      </c>
      <c r="BD90" s="756">
        <v>2412</v>
      </c>
    </row>
    <row r="91" spans="2:56">
      <c r="B91" s="47">
        <v>7.25</v>
      </c>
      <c r="C91" s="47">
        <v>0</v>
      </c>
      <c r="D91" s="47">
        <v>0</v>
      </c>
      <c r="E91" s="47">
        <v>41</v>
      </c>
      <c r="F91" s="47">
        <v>0</v>
      </c>
      <c r="G91" s="47">
        <v>221</v>
      </c>
      <c r="H91" s="47">
        <v>0</v>
      </c>
      <c r="I91" s="47">
        <v>0</v>
      </c>
      <c r="J91" s="47">
        <v>0</v>
      </c>
      <c r="K91" s="47">
        <v>0</v>
      </c>
      <c r="L91" s="47">
        <v>310</v>
      </c>
      <c r="M91" s="47">
        <v>0</v>
      </c>
      <c r="N91" s="47">
        <v>0</v>
      </c>
      <c r="O91" s="47">
        <v>0</v>
      </c>
      <c r="P91" s="47">
        <v>0</v>
      </c>
      <c r="Q91" s="47">
        <v>0</v>
      </c>
      <c r="R91" s="47">
        <v>0</v>
      </c>
      <c r="S91" s="47">
        <v>0</v>
      </c>
      <c r="T91" s="47">
        <v>180</v>
      </c>
      <c r="U91" s="47">
        <v>4</v>
      </c>
      <c r="V91" s="47">
        <v>241</v>
      </c>
      <c r="AJ91" s="47">
        <v>7.25</v>
      </c>
      <c r="AK91" s="756">
        <v>453</v>
      </c>
      <c r="AL91" s="756">
        <v>920</v>
      </c>
      <c r="AM91" s="756">
        <v>699</v>
      </c>
      <c r="AN91" s="756">
        <v>137</v>
      </c>
      <c r="AO91" s="756">
        <v>4218</v>
      </c>
      <c r="AP91" s="756">
        <v>35</v>
      </c>
      <c r="AQ91" s="756">
        <v>107</v>
      </c>
      <c r="AR91" s="756">
        <v>73</v>
      </c>
      <c r="AS91" s="756">
        <v>30</v>
      </c>
      <c r="AT91" s="756">
        <v>225</v>
      </c>
      <c r="AU91" s="756">
        <v>271</v>
      </c>
      <c r="AV91" s="756">
        <v>155</v>
      </c>
      <c r="AW91" s="756">
        <v>124</v>
      </c>
      <c r="AX91" s="756">
        <v>249</v>
      </c>
      <c r="AY91" s="756">
        <v>217</v>
      </c>
      <c r="AZ91" s="756">
        <v>22</v>
      </c>
      <c r="BA91" s="756">
        <v>114</v>
      </c>
      <c r="BB91" s="756">
        <v>2749</v>
      </c>
      <c r="BC91" s="756">
        <v>132</v>
      </c>
      <c r="BD91" s="756">
        <v>4163</v>
      </c>
    </row>
    <row r="92" spans="2:56">
      <c r="B92" s="47">
        <v>7.33</v>
      </c>
      <c r="C92" s="47">
        <v>0</v>
      </c>
      <c r="D92" s="47">
        <v>6</v>
      </c>
      <c r="E92" s="47">
        <v>45</v>
      </c>
      <c r="F92" s="47">
        <v>0</v>
      </c>
      <c r="G92" s="47">
        <v>58</v>
      </c>
      <c r="H92" s="47">
        <v>0</v>
      </c>
      <c r="I92" s="47">
        <v>0</v>
      </c>
      <c r="J92" s="47">
        <v>0</v>
      </c>
      <c r="K92" s="47">
        <v>0</v>
      </c>
      <c r="L92" s="47">
        <v>52</v>
      </c>
      <c r="M92" s="47">
        <v>2</v>
      </c>
      <c r="N92" s="47">
        <v>22</v>
      </c>
      <c r="O92" s="47">
        <v>0</v>
      </c>
      <c r="P92" s="47">
        <v>34</v>
      </c>
      <c r="Q92" s="47">
        <v>0</v>
      </c>
      <c r="R92" s="47">
        <v>0</v>
      </c>
      <c r="S92" s="47">
        <v>0</v>
      </c>
      <c r="T92" s="47">
        <v>167</v>
      </c>
      <c r="U92" s="47">
        <v>0</v>
      </c>
      <c r="V92" s="47">
        <v>47</v>
      </c>
      <c r="AJ92" s="47">
        <v>7.33</v>
      </c>
      <c r="AK92" s="756">
        <v>599</v>
      </c>
      <c r="AL92" s="756">
        <v>1114</v>
      </c>
      <c r="AM92" s="756">
        <v>1010</v>
      </c>
      <c r="AN92" s="756">
        <v>55</v>
      </c>
      <c r="AO92" s="756">
        <v>1798</v>
      </c>
      <c r="AP92" s="756">
        <v>4</v>
      </c>
      <c r="AQ92" s="756">
        <v>170</v>
      </c>
      <c r="AR92" s="756">
        <v>25</v>
      </c>
      <c r="AS92" s="756">
        <v>185</v>
      </c>
      <c r="AT92" s="756">
        <v>90</v>
      </c>
      <c r="AU92" s="756">
        <v>307</v>
      </c>
      <c r="AV92" s="756">
        <v>185</v>
      </c>
      <c r="AW92" s="756">
        <v>176</v>
      </c>
      <c r="AX92" s="756">
        <v>1382</v>
      </c>
      <c r="AY92" s="756">
        <v>2</v>
      </c>
      <c r="AZ92" s="756">
        <v>53</v>
      </c>
      <c r="BA92" s="756">
        <v>24</v>
      </c>
      <c r="BB92" s="756">
        <v>2419</v>
      </c>
      <c r="BC92" s="756">
        <v>184</v>
      </c>
      <c r="BD92" s="756">
        <v>1635</v>
      </c>
    </row>
    <row r="93" spans="2:56">
      <c r="B93" s="47">
        <v>7.42</v>
      </c>
      <c r="C93" s="47">
        <v>0</v>
      </c>
      <c r="D93" s="47">
        <v>50</v>
      </c>
      <c r="E93" s="47">
        <v>98</v>
      </c>
      <c r="F93" s="47">
        <v>185</v>
      </c>
      <c r="G93" s="47">
        <v>0</v>
      </c>
      <c r="H93" s="47">
        <v>0</v>
      </c>
      <c r="I93" s="47">
        <v>0</v>
      </c>
      <c r="J93" s="47">
        <v>0</v>
      </c>
      <c r="K93" s="47">
        <v>18</v>
      </c>
      <c r="L93" s="47">
        <v>2</v>
      </c>
      <c r="M93" s="47">
        <v>0</v>
      </c>
      <c r="N93" s="47">
        <v>17</v>
      </c>
      <c r="O93" s="47">
        <v>17</v>
      </c>
      <c r="P93" s="47">
        <v>0</v>
      </c>
      <c r="Q93" s="47">
        <v>0</v>
      </c>
      <c r="R93" s="47">
        <v>0</v>
      </c>
      <c r="S93" s="47">
        <v>0</v>
      </c>
      <c r="T93" s="47">
        <v>0</v>
      </c>
      <c r="U93" s="47">
        <v>0</v>
      </c>
      <c r="V93" s="47">
        <v>0</v>
      </c>
      <c r="AJ93" s="47">
        <v>7.42</v>
      </c>
      <c r="AK93" s="756">
        <v>441</v>
      </c>
      <c r="AL93" s="756">
        <v>1456</v>
      </c>
      <c r="AM93" s="756">
        <v>759</v>
      </c>
      <c r="AN93" s="756">
        <v>3004</v>
      </c>
      <c r="AO93" s="756">
        <v>32</v>
      </c>
      <c r="AP93" s="756">
        <v>118</v>
      </c>
      <c r="AQ93" s="756">
        <v>171</v>
      </c>
      <c r="AR93" s="756">
        <v>625</v>
      </c>
      <c r="AS93" s="756">
        <v>1105</v>
      </c>
      <c r="AT93" s="756">
        <v>75</v>
      </c>
      <c r="AU93" s="756">
        <v>5</v>
      </c>
      <c r="AV93" s="756">
        <v>334</v>
      </c>
      <c r="AW93" s="756">
        <v>665</v>
      </c>
      <c r="AX93" s="756">
        <v>77</v>
      </c>
      <c r="AY93" s="756">
        <v>18</v>
      </c>
      <c r="AZ93" s="756">
        <v>170</v>
      </c>
      <c r="BA93" s="756">
        <v>162</v>
      </c>
      <c r="BB93" s="756">
        <v>741</v>
      </c>
      <c r="BC93" s="756">
        <v>504</v>
      </c>
      <c r="BD93" s="756">
        <v>442</v>
      </c>
    </row>
    <row r="94" spans="2:56">
      <c r="B94" s="47">
        <v>7.5</v>
      </c>
      <c r="C94" s="47">
        <v>0</v>
      </c>
      <c r="D94" s="47">
        <v>48</v>
      </c>
      <c r="E94" s="47">
        <v>93</v>
      </c>
      <c r="F94" s="47">
        <v>201</v>
      </c>
      <c r="G94" s="47">
        <v>0</v>
      </c>
      <c r="H94" s="47">
        <v>22</v>
      </c>
      <c r="I94" s="47">
        <v>0</v>
      </c>
      <c r="J94" s="47">
        <v>0</v>
      </c>
      <c r="K94" s="47">
        <v>47</v>
      </c>
      <c r="L94" s="47">
        <v>6</v>
      </c>
      <c r="M94" s="47">
        <v>0</v>
      </c>
      <c r="N94" s="47">
        <v>2</v>
      </c>
      <c r="O94" s="47">
        <v>15</v>
      </c>
      <c r="P94" s="47">
        <v>0</v>
      </c>
      <c r="Q94" s="47">
        <v>0</v>
      </c>
      <c r="R94" s="47">
        <v>6</v>
      </c>
      <c r="S94" s="47">
        <v>5</v>
      </c>
      <c r="T94" s="47">
        <v>0</v>
      </c>
      <c r="U94" s="47">
        <v>0</v>
      </c>
      <c r="V94" s="47">
        <v>47</v>
      </c>
      <c r="AJ94" s="47">
        <v>7.5</v>
      </c>
      <c r="AK94" s="756">
        <v>64</v>
      </c>
      <c r="AL94" s="756">
        <v>1700</v>
      </c>
      <c r="AM94" s="756">
        <v>982</v>
      </c>
      <c r="AN94" s="756">
        <v>3857</v>
      </c>
      <c r="AO94" s="756">
        <v>82</v>
      </c>
      <c r="AP94" s="756">
        <v>1050</v>
      </c>
      <c r="AQ94" s="756">
        <v>163</v>
      </c>
      <c r="AR94" s="756">
        <v>928</v>
      </c>
      <c r="AS94" s="756">
        <v>1953</v>
      </c>
      <c r="AT94" s="756">
        <v>44</v>
      </c>
      <c r="AU94" s="756">
        <v>167</v>
      </c>
      <c r="AV94" s="756">
        <v>5</v>
      </c>
      <c r="AW94" s="756">
        <v>936</v>
      </c>
      <c r="AX94" s="756">
        <v>18</v>
      </c>
      <c r="AY94" s="756">
        <v>183</v>
      </c>
      <c r="AZ94" s="756">
        <v>165</v>
      </c>
      <c r="BA94" s="756">
        <v>249</v>
      </c>
      <c r="BB94" s="756">
        <v>200</v>
      </c>
      <c r="BC94" s="756">
        <v>480</v>
      </c>
      <c r="BD94" s="756">
        <v>1724</v>
      </c>
    </row>
    <row r="95" spans="2:56">
      <c r="B95" s="47">
        <v>7.58</v>
      </c>
      <c r="C95" s="47">
        <v>0</v>
      </c>
      <c r="D95" s="47">
        <v>102</v>
      </c>
      <c r="E95" s="47">
        <v>0</v>
      </c>
      <c r="F95" s="47">
        <v>91</v>
      </c>
      <c r="G95" s="47">
        <v>0</v>
      </c>
      <c r="H95" s="47">
        <v>53</v>
      </c>
      <c r="I95" s="47">
        <v>0</v>
      </c>
      <c r="J95" s="47">
        <v>0</v>
      </c>
      <c r="K95" s="47">
        <v>0</v>
      </c>
      <c r="L95" s="47">
        <v>0</v>
      </c>
      <c r="M95" s="47">
        <v>0</v>
      </c>
      <c r="N95" s="47">
        <v>0</v>
      </c>
      <c r="O95" s="47">
        <v>0</v>
      </c>
      <c r="P95" s="47">
        <v>0</v>
      </c>
      <c r="Q95" s="47">
        <v>0</v>
      </c>
      <c r="R95" s="47">
        <v>0</v>
      </c>
      <c r="S95" s="47">
        <v>0</v>
      </c>
      <c r="T95" s="47">
        <v>24</v>
      </c>
      <c r="U95" s="47">
        <v>17</v>
      </c>
      <c r="V95" s="47">
        <v>380</v>
      </c>
      <c r="AJ95" s="47">
        <v>7.58</v>
      </c>
      <c r="AK95" s="756">
        <v>268</v>
      </c>
      <c r="AL95" s="756">
        <v>2271</v>
      </c>
      <c r="AM95" s="756">
        <v>114</v>
      </c>
      <c r="AN95" s="756">
        <v>2226</v>
      </c>
      <c r="AO95" s="756">
        <v>29</v>
      </c>
      <c r="AP95" s="756">
        <v>2461</v>
      </c>
      <c r="AQ95" s="756">
        <v>84</v>
      </c>
      <c r="AR95" s="756">
        <v>559</v>
      </c>
      <c r="AS95" s="756">
        <v>283</v>
      </c>
      <c r="AT95" s="756">
        <v>45</v>
      </c>
      <c r="AU95" s="756">
        <v>175</v>
      </c>
      <c r="AV95" s="756">
        <v>316</v>
      </c>
      <c r="AW95" s="756">
        <v>164</v>
      </c>
      <c r="AX95" s="756">
        <v>105</v>
      </c>
      <c r="AY95" s="756">
        <v>87</v>
      </c>
      <c r="AZ95" s="756">
        <v>2</v>
      </c>
      <c r="BA95" s="756">
        <v>125</v>
      </c>
      <c r="BB95" s="756">
        <v>909</v>
      </c>
      <c r="BC95" s="756">
        <v>701</v>
      </c>
      <c r="BD95" s="756">
        <v>5002</v>
      </c>
    </row>
    <row r="96" spans="2:56">
      <c r="B96" s="47">
        <v>7.67</v>
      </c>
      <c r="C96" s="47">
        <v>0</v>
      </c>
      <c r="D96" s="47">
        <v>269</v>
      </c>
      <c r="E96" s="47">
        <v>0</v>
      </c>
      <c r="F96" s="47">
        <v>0</v>
      </c>
      <c r="G96" s="47">
        <v>0</v>
      </c>
      <c r="H96" s="47">
        <v>21</v>
      </c>
      <c r="I96" s="47">
        <v>0</v>
      </c>
      <c r="J96" s="47">
        <v>0</v>
      </c>
      <c r="K96" s="47">
        <v>0</v>
      </c>
      <c r="L96" s="47">
        <v>0</v>
      </c>
      <c r="M96" s="47">
        <v>3</v>
      </c>
      <c r="N96" s="47">
        <v>0</v>
      </c>
      <c r="O96" s="47">
        <v>0</v>
      </c>
      <c r="P96" s="47">
        <v>0</v>
      </c>
      <c r="Q96" s="47">
        <v>0</v>
      </c>
      <c r="R96" s="47">
        <v>0</v>
      </c>
      <c r="S96" s="47">
        <v>0</v>
      </c>
      <c r="T96" s="47">
        <v>134</v>
      </c>
      <c r="U96" s="47">
        <v>35</v>
      </c>
      <c r="V96" s="47">
        <v>157</v>
      </c>
      <c r="AJ96" s="47">
        <v>7.67</v>
      </c>
      <c r="AK96" s="756">
        <v>434</v>
      </c>
      <c r="AL96" s="756">
        <v>3626</v>
      </c>
      <c r="AM96" s="756">
        <v>123</v>
      </c>
      <c r="AN96" s="756">
        <v>165</v>
      </c>
      <c r="AO96" s="756">
        <v>200</v>
      </c>
      <c r="AP96" s="756">
        <v>1221</v>
      </c>
      <c r="AQ96" s="756">
        <v>82</v>
      </c>
      <c r="AR96" s="756">
        <v>248</v>
      </c>
      <c r="AS96" s="756">
        <v>149</v>
      </c>
      <c r="AT96" s="756">
        <v>68</v>
      </c>
      <c r="AU96" s="756">
        <v>173</v>
      </c>
      <c r="AV96" s="756">
        <v>448</v>
      </c>
      <c r="AW96" s="756">
        <v>138</v>
      </c>
      <c r="AX96" s="756">
        <v>389</v>
      </c>
      <c r="AY96" s="756">
        <v>75</v>
      </c>
      <c r="AZ96" s="756">
        <v>0</v>
      </c>
      <c r="BA96" s="756">
        <v>82</v>
      </c>
      <c r="BB96" s="756">
        <v>2123</v>
      </c>
      <c r="BC96" s="756">
        <v>1116</v>
      </c>
      <c r="BD96" s="756">
        <v>3393</v>
      </c>
    </row>
    <row r="97" spans="2:56">
      <c r="B97" s="47">
        <v>7.75</v>
      </c>
      <c r="C97" s="47">
        <v>0</v>
      </c>
      <c r="D97" s="47">
        <v>106</v>
      </c>
      <c r="E97" s="47">
        <v>47</v>
      </c>
      <c r="F97" s="47">
        <v>0</v>
      </c>
      <c r="G97" s="47">
        <v>0</v>
      </c>
      <c r="H97" s="47">
        <v>4</v>
      </c>
      <c r="I97" s="47">
        <v>0</v>
      </c>
      <c r="J97" s="47">
        <v>50</v>
      </c>
      <c r="K97" s="47">
        <v>5</v>
      </c>
      <c r="L97" s="47">
        <v>0</v>
      </c>
      <c r="M97" s="47">
        <v>0</v>
      </c>
      <c r="N97" s="47">
        <v>0</v>
      </c>
      <c r="O97" s="47">
        <v>0</v>
      </c>
      <c r="P97" s="47">
        <v>81</v>
      </c>
      <c r="Q97" s="47">
        <v>0</v>
      </c>
      <c r="R97" s="47">
        <v>0</v>
      </c>
      <c r="S97" s="47">
        <v>0</v>
      </c>
      <c r="T97" s="47">
        <v>179</v>
      </c>
      <c r="U97" s="47">
        <v>42</v>
      </c>
      <c r="V97" s="47">
        <v>223</v>
      </c>
      <c r="AJ97" s="47">
        <v>7.75</v>
      </c>
      <c r="AK97" s="756">
        <v>69</v>
      </c>
      <c r="AL97" s="756">
        <v>1584</v>
      </c>
      <c r="AM97" s="756">
        <v>482</v>
      </c>
      <c r="AN97" s="756">
        <v>218</v>
      </c>
      <c r="AO97" s="756">
        <v>201</v>
      </c>
      <c r="AP97" s="756">
        <v>434</v>
      </c>
      <c r="AQ97" s="756">
        <v>199</v>
      </c>
      <c r="AR97" s="756">
        <v>1443</v>
      </c>
      <c r="AS97" s="756">
        <v>408</v>
      </c>
      <c r="AT97" s="756">
        <v>594</v>
      </c>
      <c r="AU97" s="756">
        <v>210</v>
      </c>
      <c r="AV97" s="756">
        <v>103</v>
      </c>
      <c r="AW97" s="756">
        <v>158</v>
      </c>
      <c r="AX97" s="756">
        <v>2182</v>
      </c>
      <c r="AY97" s="756">
        <v>137</v>
      </c>
      <c r="AZ97" s="756">
        <v>0</v>
      </c>
      <c r="BA97" s="756">
        <v>81</v>
      </c>
      <c r="BB97" s="756">
        <v>2366</v>
      </c>
      <c r="BC97" s="756">
        <v>1146</v>
      </c>
      <c r="BD97" s="756">
        <v>3476</v>
      </c>
    </row>
    <row r="98" spans="2:56">
      <c r="B98" s="47">
        <v>7.83</v>
      </c>
      <c r="C98" s="47">
        <v>0</v>
      </c>
      <c r="D98" s="47">
        <v>0</v>
      </c>
      <c r="E98" s="47">
        <v>0</v>
      </c>
      <c r="F98" s="47">
        <v>0</v>
      </c>
      <c r="G98" s="47">
        <v>25</v>
      </c>
      <c r="H98" s="47">
        <v>0</v>
      </c>
      <c r="I98" s="47">
        <v>0</v>
      </c>
      <c r="J98" s="47">
        <v>53</v>
      </c>
      <c r="K98" s="47">
        <v>145</v>
      </c>
      <c r="L98" s="47">
        <v>5</v>
      </c>
      <c r="M98" s="47">
        <v>0</v>
      </c>
      <c r="N98" s="47">
        <v>0</v>
      </c>
      <c r="O98" s="47">
        <v>0</v>
      </c>
      <c r="P98" s="47">
        <v>227</v>
      </c>
      <c r="Q98" s="47">
        <v>0</v>
      </c>
      <c r="R98" s="47">
        <v>0</v>
      </c>
      <c r="S98" s="47">
        <v>0</v>
      </c>
      <c r="T98" s="47">
        <v>16</v>
      </c>
      <c r="U98" s="47">
        <v>76</v>
      </c>
      <c r="V98" s="47">
        <v>277</v>
      </c>
      <c r="AJ98" s="47">
        <v>7.83</v>
      </c>
      <c r="AK98" s="756">
        <v>309</v>
      </c>
      <c r="AL98" s="756">
        <v>329</v>
      </c>
      <c r="AM98" s="756">
        <v>338</v>
      </c>
      <c r="AN98" s="756">
        <v>209</v>
      </c>
      <c r="AO98" s="756">
        <v>1156</v>
      </c>
      <c r="AP98" s="756">
        <v>29</v>
      </c>
      <c r="AQ98" s="756">
        <v>517</v>
      </c>
      <c r="AR98" s="756">
        <v>2089</v>
      </c>
      <c r="AS98" s="756">
        <v>4499</v>
      </c>
      <c r="AT98" s="756">
        <v>196</v>
      </c>
      <c r="AU98" s="756">
        <v>179</v>
      </c>
      <c r="AV98" s="756">
        <v>18</v>
      </c>
      <c r="AW98" s="756">
        <v>114</v>
      </c>
      <c r="AX98" s="756">
        <v>5540</v>
      </c>
      <c r="AY98" s="756">
        <v>206</v>
      </c>
      <c r="AZ98" s="756">
        <v>159</v>
      </c>
      <c r="BA98" s="756">
        <v>109</v>
      </c>
      <c r="BB98" s="756">
        <v>683</v>
      </c>
      <c r="BC98" s="756">
        <v>1439</v>
      </c>
      <c r="BD98" s="756">
        <v>5522</v>
      </c>
    </row>
    <row r="99" spans="2:56">
      <c r="B99" s="47">
        <v>7.92</v>
      </c>
      <c r="C99" s="47">
        <v>0</v>
      </c>
      <c r="D99" s="47">
        <v>0</v>
      </c>
      <c r="E99" s="47">
        <v>0</v>
      </c>
      <c r="F99" s="47">
        <v>0</v>
      </c>
      <c r="G99" s="47">
        <v>148</v>
      </c>
      <c r="H99" s="47">
        <v>0</v>
      </c>
      <c r="I99" s="47">
        <v>0</v>
      </c>
      <c r="J99" s="47">
        <v>5</v>
      </c>
      <c r="K99" s="47">
        <v>87</v>
      </c>
      <c r="L99" s="47">
        <v>0</v>
      </c>
      <c r="M99" s="47">
        <v>2</v>
      </c>
      <c r="N99" s="47">
        <v>0</v>
      </c>
      <c r="O99" s="47">
        <v>0</v>
      </c>
      <c r="P99" s="47">
        <v>31</v>
      </c>
      <c r="Q99" s="47">
        <v>0</v>
      </c>
      <c r="R99" s="47">
        <v>146</v>
      </c>
      <c r="S99" s="47">
        <v>0</v>
      </c>
      <c r="T99" s="47">
        <v>0</v>
      </c>
      <c r="U99" s="47">
        <v>38</v>
      </c>
      <c r="V99" s="47">
        <v>158</v>
      </c>
      <c r="AJ99" s="47">
        <v>7.92</v>
      </c>
      <c r="AK99" s="756">
        <v>280</v>
      </c>
      <c r="AL99" s="756">
        <v>394</v>
      </c>
      <c r="AM99" s="756">
        <v>127</v>
      </c>
      <c r="AN99" s="756">
        <v>149</v>
      </c>
      <c r="AO99" s="756">
        <v>3640</v>
      </c>
      <c r="AP99" s="756">
        <v>44</v>
      </c>
      <c r="AQ99" s="756">
        <v>467</v>
      </c>
      <c r="AR99" s="756">
        <v>433</v>
      </c>
      <c r="AS99" s="756">
        <v>2833</v>
      </c>
      <c r="AT99" s="756">
        <v>29</v>
      </c>
      <c r="AU99" s="756">
        <v>125</v>
      </c>
      <c r="AV99" s="756">
        <v>73</v>
      </c>
      <c r="AW99" s="756">
        <v>135</v>
      </c>
      <c r="AX99" s="756">
        <v>883</v>
      </c>
      <c r="AY99" s="756">
        <v>355</v>
      </c>
      <c r="AZ99" s="756">
        <v>1316</v>
      </c>
      <c r="BA99" s="756">
        <v>151</v>
      </c>
      <c r="BB99" s="756">
        <v>339</v>
      </c>
      <c r="BC99" s="756">
        <v>925</v>
      </c>
      <c r="BD99" s="756">
        <v>4309</v>
      </c>
    </row>
    <row r="100" spans="2:56">
      <c r="B100" s="47">
        <v>8</v>
      </c>
      <c r="C100" s="47">
        <v>0</v>
      </c>
      <c r="D100" s="47">
        <v>0</v>
      </c>
      <c r="E100" s="47">
        <v>0</v>
      </c>
      <c r="F100" s="47">
        <v>0</v>
      </c>
      <c r="G100" s="47">
        <v>179</v>
      </c>
      <c r="H100" s="47">
        <v>0</v>
      </c>
      <c r="I100" s="47">
        <v>0</v>
      </c>
      <c r="J100" s="47">
        <v>0</v>
      </c>
      <c r="K100" s="47">
        <v>96</v>
      </c>
      <c r="L100" s="47">
        <v>0</v>
      </c>
      <c r="M100" s="47">
        <v>0</v>
      </c>
      <c r="N100" s="47">
        <v>12</v>
      </c>
      <c r="O100" s="47">
        <v>0</v>
      </c>
      <c r="P100" s="47">
        <v>0</v>
      </c>
      <c r="Q100" s="47">
        <v>0</v>
      </c>
      <c r="R100" s="47">
        <v>191</v>
      </c>
      <c r="S100" s="47">
        <v>25</v>
      </c>
      <c r="T100" s="47">
        <v>8</v>
      </c>
      <c r="U100" s="47">
        <v>2</v>
      </c>
      <c r="V100" s="47">
        <v>11</v>
      </c>
      <c r="AJ100" s="47">
        <v>8</v>
      </c>
      <c r="AK100" s="756">
        <v>56</v>
      </c>
      <c r="AL100" s="756">
        <v>370</v>
      </c>
      <c r="AM100" s="756">
        <v>69</v>
      </c>
      <c r="AN100" s="756">
        <v>391</v>
      </c>
      <c r="AO100" s="756">
        <v>3868</v>
      </c>
      <c r="AP100" s="756">
        <v>100</v>
      </c>
      <c r="AQ100" s="756">
        <v>588</v>
      </c>
      <c r="AR100" s="756">
        <v>38</v>
      </c>
      <c r="AS100" s="756">
        <v>2290</v>
      </c>
      <c r="AT100" s="756">
        <v>130</v>
      </c>
      <c r="AU100" s="756">
        <v>28</v>
      </c>
      <c r="AV100" s="756">
        <v>130</v>
      </c>
      <c r="AW100" s="756">
        <v>51</v>
      </c>
      <c r="AX100" s="756">
        <v>436</v>
      </c>
      <c r="AY100" s="756">
        <v>326</v>
      </c>
      <c r="AZ100" s="756">
        <v>1380</v>
      </c>
      <c r="BA100" s="756">
        <v>743</v>
      </c>
      <c r="BB100" s="756">
        <v>196</v>
      </c>
      <c r="BC100" s="756">
        <v>432</v>
      </c>
      <c r="BD100" s="756">
        <v>1131</v>
      </c>
    </row>
    <row r="101" spans="2:56">
      <c r="B101" s="47">
        <v>8.08</v>
      </c>
      <c r="C101" s="47">
        <v>0</v>
      </c>
      <c r="D101" s="47">
        <v>57</v>
      </c>
      <c r="E101" s="47">
        <v>0</v>
      </c>
      <c r="F101" s="47">
        <v>57</v>
      </c>
      <c r="G101" s="47">
        <v>0</v>
      </c>
      <c r="H101" s="47">
        <v>0</v>
      </c>
      <c r="I101" s="47">
        <v>0</v>
      </c>
      <c r="J101" s="47">
        <v>0</v>
      </c>
      <c r="K101" s="47">
        <v>0</v>
      </c>
      <c r="L101" s="47">
        <v>0</v>
      </c>
      <c r="M101" s="47">
        <v>6</v>
      </c>
      <c r="N101" s="47">
        <v>0</v>
      </c>
      <c r="O101" s="47">
        <v>0</v>
      </c>
      <c r="P101" s="47">
        <v>102</v>
      </c>
      <c r="Q101" s="47">
        <v>0</v>
      </c>
      <c r="R101" s="47">
        <v>185</v>
      </c>
      <c r="S101" s="47">
        <v>0</v>
      </c>
      <c r="T101" s="47">
        <v>0</v>
      </c>
      <c r="U101" s="47">
        <v>12</v>
      </c>
      <c r="V101" s="47">
        <v>141</v>
      </c>
      <c r="AJ101" s="47">
        <v>8.08</v>
      </c>
      <c r="AK101" s="756">
        <v>467</v>
      </c>
      <c r="AL101" s="756">
        <v>1051</v>
      </c>
      <c r="AM101" s="756">
        <v>64</v>
      </c>
      <c r="AN101" s="756">
        <v>1363</v>
      </c>
      <c r="AO101" s="756">
        <v>160</v>
      </c>
      <c r="AP101" s="756">
        <v>19</v>
      </c>
      <c r="AQ101" s="756">
        <v>389</v>
      </c>
      <c r="AR101" s="756">
        <v>58</v>
      </c>
      <c r="AS101" s="756">
        <v>10</v>
      </c>
      <c r="AT101" s="756">
        <v>53</v>
      </c>
      <c r="AU101" s="756">
        <v>180</v>
      </c>
      <c r="AV101" s="756">
        <v>3</v>
      </c>
      <c r="AW101" s="756">
        <v>87</v>
      </c>
      <c r="AX101" s="756">
        <v>2747</v>
      </c>
      <c r="AY101" s="756">
        <v>212</v>
      </c>
      <c r="AZ101" s="756">
        <v>1631</v>
      </c>
      <c r="BA101" s="756">
        <v>73</v>
      </c>
      <c r="BB101" s="756">
        <v>31</v>
      </c>
      <c r="BC101" s="756">
        <v>598</v>
      </c>
      <c r="BD101" s="756">
        <v>3748</v>
      </c>
    </row>
    <row r="102" spans="2:56">
      <c r="B102" s="47">
        <v>8.17</v>
      </c>
      <c r="C102" s="47">
        <v>0</v>
      </c>
      <c r="D102" s="47">
        <v>94</v>
      </c>
      <c r="E102" s="47">
        <v>0</v>
      </c>
      <c r="F102" s="47">
        <v>0</v>
      </c>
      <c r="G102" s="47">
        <v>0</v>
      </c>
      <c r="H102" s="47">
        <v>0</v>
      </c>
      <c r="I102" s="47">
        <v>0</v>
      </c>
      <c r="J102" s="47">
        <v>0</v>
      </c>
      <c r="K102" s="47">
        <v>0</v>
      </c>
      <c r="L102" s="47">
        <v>51</v>
      </c>
      <c r="M102" s="47">
        <v>0</v>
      </c>
      <c r="N102" s="47">
        <v>7</v>
      </c>
      <c r="O102" s="47">
        <v>0</v>
      </c>
      <c r="P102" s="47">
        <v>0</v>
      </c>
      <c r="Q102" s="47">
        <v>0</v>
      </c>
      <c r="R102" s="47">
        <v>63</v>
      </c>
      <c r="S102" s="47">
        <v>0</v>
      </c>
      <c r="T102" s="47">
        <v>0</v>
      </c>
      <c r="U102" s="47">
        <v>16</v>
      </c>
      <c r="V102" s="47">
        <v>302</v>
      </c>
      <c r="AJ102" s="47">
        <v>8.17</v>
      </c>
      <c r="AK102" s="756">
        <v>481</v>
      </c>
      <c r="AL102" s="756">
        <v>1557</v>
      </c>
      <c r="AM102" s="756">
        <v>68</v>
      </c>
      <c r="AN102" s="756">
        <v>77</v>
      </c>
      <c r="AO102" s="756">
        <v>8</v>
      </c>
      <c r="AP102" s="756">
        <v>314</v>
      </c>
      <c r="AQ102" s="756">
        <v>298</v>
      </c>
      <c r="AR102" s="756">
        <v>36</v>
      </c>
      <c r="AS102" s="756">
        <v>0</v>
      </c>
      <c r="AT102" s="756">
        <v>510</v>
      </c>
      <c r="AU102" s="756">
        <v>193</v>
      </c>
      <c r="AV102" s="756">
        <v>60</v>
      </c>
      <c r="AW102" s="756">
        <v>125</v>
      </c>
      <c r="AX102" s="756">
        <v>0</v>
      </c>
      <c r="AY102" s="756">
        <v>53</v>
      </c>
      <c r="AZ102" s="756">
        <v>555</v>
      </c>
      <c r="BA102" s="756">
        <v>104</v>
      </c>
      <c r="BB102" s="756">
        <v>13</v>
      </c>
      <c r="BC102" s="756">
        <v>684</v>
      </c>
      <c r="BD102" s="756">
        <v>5803</v>
      </c>
    </row>
    <row r="103" spans="2:56">
      <c r="B103" s="47">
        <v>8.25</v>
      </c>
      <c r="C103" s="47">
        <v>0</v>
      </c>
      <c r="D103" s="47">
        <v>55</v>
      </c>
      <c r="E103" s="47">
        <v>0</v>
      </c>
      <c r="F103" s="47">
        <v>0</v>
      </c>
      <c r="G103" s="47">
        <v>0</v>
      </c>
      <c r="H103" s="47">
        <v>14</v>
      </c>
      <c r="I103" s="47">
        <v>0</v>
      </c>
      <c r="J103" s="47">
        <v>0</v>
      </c>
      <c r="K103" s="47">
        <v>0</v>
      </c>
      <c r="L103" s="47">
        <v>97</v>
      </c>
      <c r="M103" s="47">
        <v>9</v>
      </c>
      <c r="N103" s="47">
        <v>21</v>
      </c>
      <c r="O103" s="47">
        <v>0</v>
      </c>
      <c r="P103" s="47">
        <v>0</v>
      </c>
      <c r="Q103" s="47">
        <v>0</v>
      </c>
      <c r="R103" s="47">
        <v>7</v>
      </c>
      <c r="S103" s="47">
        <v>0</v>
      </c>
      <c r="T103" s="47">
        <v>0</v>
      </c>
      <c r="U103" s="47">
        <v>0</v>
      </c>
      <c r="V103" s="47">
        <v>304</v>
      </c>
      <c r="AJ103" s="47">
        <v>8.25</v>
      </c>
      <c r="AK103" s="756">
        <v>160</v>
      </c>
      <c r="AL103" s="756">
        <v>1088</v>
      </c>
      <c r="AM103" s="756">
        <v>82</v>
      </c>
      <c r="AN103" s="756">
        <v>38</v>
      </c>
      <c r="AO103" s="756">
        <v>153</v>
      </c>
      <c r="AP103" s="756">
        <v>950</v>
      </c>
      <c r="AQ103" s="756">
        <v>133</v>
      </c>
      <c r="AR103" s="756">
        <v>70</v>
      </c>
      <c r="AS103" s="756">
        <v>9</v>
      </c>
      <c r="AT103" s="756">
        <v>298</v>
      </c>
      <c r="AU103" s="756">
        <v>298</v>
      </c>
      <c r="AV103" s="756">
        <v>114</v>
      </c>
      <c r="AW103" s="756">
        <v>185</v>
      </c>
      <c r="AX103" s="756">
        <v>318</v>
      </c>
      <c r="AY103" s="756">
        <v>42</v>
      </c>
      <c r="AZ103" s="756">
        <v>246</v>
      </c>
      <c r="BA103" s="756">
        <v>44</v>
      </c>
      <c r="BB103" s="756">
        <v>252</v>
      </c>
      <c r="BC103" s="756">
        <v>109</v>
      </c>
      <c r="BD103" s="756">
        <v>6668</v>
      </c>
    </row>
    <row r="104" spans="2:56">
      <c r="B104" s="47">
        <v>8.33</v>
      </c>
      <c r="C104" s="47">
        <v>0</v>
      </c>
      <c r="D104" s="47">
        <v>230</v>
      </c>
      <c r="E104" s="47">
        <v>0</v>
      </c>
      <c r="F104" s="47">
        <v>0</v>
      </c>
      <c r="G104" s="47">
        <v>0</v>
      </c>
      <c r="H104" s="47">
        <v>55</v>
      </c>
      <c r="I104" s="47">
        <v>0</v>
      </c>
      <c r="J104" s="47">
        <v>0</v>
      </c>
      <c r="K104" s="47">
        <v>0</v>
      </c>
      <c r="L104" s="47">
        <v>328</v>
      </c>
      <c r="M104" s="47">
        <v>5</v>
      </c>
      <c r="N104" s="47">
        <v>35</v>
      </c>
      <c r="O104" s="47">
        <v>0</v>
      </c>
      <c r="P104" s="47">
        <v>0</v>
      </c>
      <c r="Q104" s="47">
        <v>0</v>
      </c>
      <c r="R104" s="47">
        <v>0</v>
      </c>
      <c r="S104" s="47">
        <v>0</v>
      </c>
      <c r="T104" s="47">
        <v>0</v>
      </c>
      <c r="U104" s="47">
        <v>0</v>
      </c>
      <c r="V104" s="47">
        <v>385</v>
      </c>
      <c r="AJ104" s="47">
        <v>8.33</v>
      </c>
      <c r="AK104" s="756">
        <v>356</v>
      </c>
      <c r="AL104" s="756">
        <v>2848</v>
      </c>
      <c r="AM104" s="756">
        <v>21</v>
      </c>
      <c r="AN104" s="756">
        <v>136</v>
      </c>
      <c r="AO104" s="756">
        <v>4</v>
      </c>
      <c r="AP104" s="756">
        <v>1693</v>
      </c>
      <c r="AQ104" s="756">
        <v>90</v>
      </c>
      <c r="AR104" s="756">
        <v>231</v>
      </c>
      <c r="AS104" s="756">
        <v>18</v>
      </c>
      <c r="AT104" s="756">
        <v>442</v>
      </c>
      <c r="AU104" s="756">
        <v>196</v>
      </c>
      <c r="AV104" s="756">
        <v>283</v>
      </c>
      <c r="AW104" s="756">
        <v>179</v>
      </c>
      <c r="AX104" s="756">
        <v>162</v>
      </c>
      <c r="AY104" s="756">
        <v>65</v>
      </c>
      <c r="AZ104" s="756">
        <v>2</v>
      </c>
      <c r="BA104" s="756">
        <v>74</v>
      </c>
      <c r="BB104" s="756">
        <v>193</v>
      </c>
      <c r="BC104" s="756">
        <v>124</v>
      </c>
      <c r="BD104" s="756">
        <v>6277</v>
      </c>
    </row>
    <row r="105" spans="2:56">
      <c r="B105" s="47">
        <v>8.42</v>
      </c>
      <c r="C105" s="47">
        <v>0</v>
      </c>
      <c r="D105" s="47">
        <v>30</v>
      </c>
      <c r="E105" s="47">
        <v>0</v>
      </c>
      <c r="F105" s="47">
        <v>0</v>
      </c>
      <c r="G105" s="47">
        <v>0</v>
      </c>
      <c r="H105" s="47">
        <v>109</v>
      </c>
      <c r="I105" s="47">
        <v>0</v>
      </c>
      <c r="J105" s="47">
        <v>0</v>
      </c>
      <c r="K105" s="47">
        <v>0</v>
      </c>
      <c r="L105" s="47">
        <v>176</v>
      </c>
      <c r="M105" s="47">
        <v>13</v>
      </c>
      <c r="N105" s="47">
        <v>0</v>
      </c>
      <c r="O105" s="47">
        <v>0</v>
      </c>
      <c r="P105" s="47">
        <v>0</v>
      </c>
      <c r="Q105" s="47">
        <v>0</v>
      </c>
      <c r="R105" s="47">
        <v>0</v>
      </c>
      <c r="S105" s="47">
        <v>0</v>
      </c>
      <c r="T105" s="47">
        <v>0</v>
      </c>
      <c r="U105" s="47">
        <v>0</v>
      </c>
      <c r="V105" s="47">
        <v>299</v>
      </c>
      <c r="AJ105" s="47">
        <v>8.42</v>
      </c>
      <c r="AK105" s="756">
        <v>271</v>
      </c>
      <c r="AL105" s="756">
        <v>907</v>
      </c>
      <c r="AM105" s="756">
        <v>92</v>
      </c>
      <c r="AN105" s="756">
        <v>233</v>
      </c>
      <c r="AO105" s="756">
        <v>2</v>
      </c>
      <c r="AP105" s="756">
        <v>3946</v>
      </c>
      <c r="AQ105" s="756">
        <v>59</v>
      </c>
      <c r="AR105" s="756">
        <v>289</v>
      </c>
      <c r="AS105" s="756">
        <v>0</v>
      </c>
      <c r="AT105" s="756">
        <v>661</v>
      </c>
      <c r="AU105" s="756">
        <v>374</v>
      </c>
      <c r="AV105" s="756">
        <v>78</v>
      </c>
      <c r="AW105" s="756">
        <v>48</v>
      </c>
      <c r="AX105" s="756">
        <v>13</v>
      </c>
      <c r="AY105" s="756">
        <v>37</v>
      </c>
      <c r="AZ105" s="756">
        <v>3</v>
      </c>
      <c r="BA105" s="756">
        <v>37</v>
      </c>
      <c r="BB105" s="756">
        <v>74</v>
      </c>
      <c r="BC105" s="756">
        <v>60</v>
      </c>
      <c r="BD105" s="756">
        <v>4841</v>
      </c>
    </row>
    <row r="106" spans="2:56">
      <c r="B106" s="47">
        <v>8.5</v>
      </c>
      <c r="C106" s="47">
        <v>0</v>
      </c>
      <c r="D106" s="47">
        <v>9</v>
      </c>
      <c r="E106" s="47">
        <v>0</v>
      </c>
      <c r="F106" s="47">
        <v>0</v>
      </c>
      <c r="G106" s="47">
        <v>0</v>
      </c>
      <c r="H106" s="47">
        <v>23</v>
      </c>
      <c r="I106" s="47">
        <v>0</v>
      </c>
      <c r="J106" s="47">
        <v>5</v>
      </c>
      <c r="K106" s="47">
        <v>0</v>
      </c>
      <c r="L106" s="47">
        <v>266</v>
      </c>
      <c r="M106" s="47">
        <v>0</v>
      </c>
      <c r="N106" s="47">
        <v>0</v>
      </c>
      <c r="O106" s="47">
        <v>0</v>
      </c>
      <c r="P106" s="47">
        <v>0</v>
      </c>
      <c r="Q106" s="47">
        <v>0</v>
      </c>
      <c r="R106" s="47">
        <v>0</v>
      </c>
      <c r="S106" s="47">
        <v>0</v>
      </c>
      <c r="T106" s="47">
        <v>0</v>
      </c>
      <c r="U106" s="47">
        <v>0</v>
      </c>
      <c r="V106" s="47">
        <v>184</v>
      </c>
      <c r="AJ106" s="47">
        <v>8.5</v>
      </c>
      <c r="AK106" s="756">
        <v>86</v>
      </c>
      <c r="AL106" s="756">
        <v>473</v>
      </c>
      <c r="AM106" s="756">
        <v>45</v>
      </c>
      <c r="AN106" s="756">
        <v>44</v>
      </c>
      <c r="AO106" s="756">
        <v>14</v>
      </c>
      <c r="AP106" s="756">
        <v>1002</v>
      </c>
      <c r="AQ106" s="756">
        <v>99</v>
      </c>
      <c r="AR106" s="756">
        <v>415</v>
      </c>
      <c r="AS106" s="756">
        <v>92</v>
      </c>
      <c r="AT106" s="756">
        <v>452</v>
      </c>
      <c r="AU106" s="756">
        <v>77</v>
      </c>
      <c r="AV106" s="756">
        <v>502</v>
      </c>
      <c r="AW106" s="756">
        <v>57</v>
      </c>
      <c r="AX106" s="756">
        <v>54</v>
      </c>
      <c r="AY106" s="756">
        <v>14</v>
      </c>
      <c r="AZ106" s="756">
        <v>146</v>
      </c>
      <c r="BA106" s="756">
        <v>62</v>
      </c>
      <c r="BB106" s="756">
        <v>7</v>
      </c>
      <c r="BC106" s="756">
        <v>92</v>
      </c>
      <c r="BD106" s="756">
        <v>4517</v>
      </c>
    </row>
    <row r="107" spans="2:56">
      <c r="B107" s="47">
        <v>8.58</v>
      </c>
      <c r="C107" s="47">
        <v>0</v>
      </c>
      <c r="D107" s="47">
        <v>0</v>
      </c>
      <c r="E107" s="47">
        <v>0</v>
      </c>
      <c r="F107" s="47">
        <v>0</v>
      </c>
      <c r="G107" s="47">
        <v>0</v>
      </c>
      <c r="H107" s="47">
        <v>0</v>
      </c>
      <c r="I107" s="47">
        <v>0</v>
      </c>
      <c r="J107" s="47">
        <v>33</v>
      </c>
      <c r="K107" s="47">
        <v>0</v>
      </c>
      <c r="L107" s="47">
        <v>121</v>
      </c>
      <c r="M107" s="47">
        <v>0</v>
      </c>
      <c r="N107" s="47">
        <v>45</v>
      </c>
      <c r="O107" s="47">
        <v>0</v>
      </c>
      <c r="P107" s="47">
        <v>0</v>
      </c>
      <c r="Q107" s="47">
        <v>0</v>
      </c>
      <c r="R107" s="47">
        <v>0</v>
      </c>
      <c r="S107" s="47">
        <v>0</v>
      </c>
      <c r="T107" s="47">
        <v>0</v>
      </c>
      <c r="U107" s="47">
        <v>0</v>
      </c>
      <c r="V107" s="47">
        <v>217</v>
      </c>
      <c r="AJ107" s="47">
        <v>8.58</v>
      </c>
      <c r="AK107" s="756">
        <v>266</v>
      </c>
      <c r="AL107" s="756">
        <v>161</v>
      </c>
      <c r="AM107" s="756">
        <v>115</v>
      </c>
      <c r="AN107" s="756">
        <v>97</v>
      </c>
      <c r="AO107" s="756">
        <v>3</v>
      </c>
      <c r="AP107" s="756">
        <v>15</v>
      </c>
      <c r="AQ107" s="756">
        <v>0</v>
      </c>
      <c r="AR107" s="756">
        <v>1367</v>
      </c>
      <c r="AS107" s="756">
        <v>41</v>
      </c>
      <c r="AT107" s="756">
        <v>658</v>
      </c>
      <c r="AU107" s="756">
        <v>176</v>
      </c>
      <c r="AV107" s="756">
        <v>464</v>
      </c>
      <c r="AW107" s="756">
        <v>50</v>
      </c>
      <c r="AX107" s="756">
        <v>56</v>
      </c>
      <c r="AY107" s="756">
        <v>11</v>
      </c>
      <c r="AZ107" s="756">
        <v>239</v>
      </c>
      <c r="BA107" s="756">
        <v>106</v>
      </c>
      <c r="BB107" s="756">
        <v>36</v>
      </c>
      <c r="BC107" s="756">
        <v>353</v>
      </c>
      <c r="BD107" s="756">
        <v>5463</v>
      </c>
    </row>
    <row r="108" spans="2:56">
      <c r="B108" s="47">
        <v>8.67</v>
      </c>
      <c r="C108" s="47">
        <v>0</v>
      </c>
      <c r="D108" s="47">
        <v>0</v>
      </c>
      <c r="E108" s="47">
        <v>0</v>
      </c>
      <c r="F108" s="47">
        <v>0</v>
      </c>
      <c r="G108" s="47">
        <v>0</v>
      </c>
      <c r="H108" s="47">
        <v>0</v>
      </c>
      <c r="I108" s="47">
        <v>0</v>
      </c>
      <c r="J108" s="47">
        <v>69</v>
      </c>
      <c r="K108" s="47">
        <v>111</v>
      </c>
      <c r="L108" s="47">
        <v>280</v>
      </c>
      <c r="M108" s="47">
        <v>2</v>
      </c>
      <c r="N108" s="47">
        <v>82</v>
      </c>
      <c r="O108" s="47">
        <v>7</v>
      </c>
      <c r="P108" s="47">
        <v>0</v>
      </c>
      <c r="Q108" s="47">
        <v>0</v>
      </c>
      <c r="R108" s="47">
        <v>109</v>
      </c>
      <c r="S108" s="47">
        <v>23</v>
      </c>
      <c r="T108" s="47">
        <v>0</v>
      </c>
      <c r="U108" s="47">
        <v>0</v>
      </c>
      <c r="V108" s="47">
        <v>0</v>
      </c>
      <c r="AJ108" s="47">
        <v>8.67</v>
      </c>
      <c r="AK108" s="756">
        <v>528</v>
      </c>
      <c r="AL108" s="756">
        <v>86</v>
      </c>
      <c r="AM108" s="756">
        <v>15</v>
      </c>
      <c r="AN108" s="756">
        <v>207</v>
      </c>
      <c r="AO108" s="756">
        <v>2</v>
      </c>
      <c r="AP108" s="756">
        <v>0</v>
      </c>
      <c r="AQ108" s="756">
        <v>35</v>
      </c>
      <c r="AR108" s="756">
        <v>2663</v>
      </c>
      <c r="AS108" s="756">
        <v>3558</v>
      </c>
      <c r="AT108" s="756">
        <v>401</v>
      </c>
      <c r="AU108" s="756">
        <v>201</v>
      </c>
      <c r="AV108" s="756">
        <v>457</v>
      </c>
      <c r="AW108" s="756">
        <v>484</v>
      </c>
      <c r="AX108" s="756">
        <v>181</v>
      </c>
      <c r="AY108" s="756">
        <v>139</v>
      </c>
      <c r="AZ108" s="756">
        <v>932</v>
      </c>
      <c r="BA108" s="756">
        <v>915</v>
      </c>
      <c r="BB108" s="756">
        <v>176</v>
      </c>
      <c r="BC108" s="756">
        <v>333</v>
      </c>
      <c r="BD108" s="756">
        <v>363</v>
      </c>
    </row>
    <row r="109" spans="2:56">
      <c r="B109" s="47">
        <v>8.75</v>
      </c>
      <c r="C109" s="47">
        <v>0</v>
      </c>
      <c r="D109" s="47">
        <v>0</v>
      </c>
      <c r="E109" s="47">
        <v>0</v>
      </c>
      <c r="F109" s="47">
        <v>0</v>
      </c>
      <c r="G109" s="47">
        <v>0</v>
      </c>
      <c r="H109" s="47">
        <v>0</v>
      </c>
      <c r="I109" s="47">
        <v>0</v>
      </c>
      <c r="J109" s="47">
        <v>60</v>
      </c>
      <c r="K109" s="47">
        <v>214</v>
      </c>
      <c r="L109" s="47">
        <v>335</v>
      </c>
      <c r="M109" s="47">
        <v>20</v>
      </c>
      <c r="N109" s="47">
        <v>98</v>
      </c>
      <c r="O109" s="47">
        <v>16</v>
      </c>
      <c r="P109" s="47">
        <v>0</v>
      </c>
      <c r="Q109" s="47">
        <v>0</v>
      </c>
      <c r="R109" s="47">
        <v>124</v>
      </c>
      <c r="S109" s="47">
        <v>23</v>
      </c>
      <c r="T109" s="47">
        <v>40</v>
      </c>
      <c r="U109" s="47">
        <v>0</v>
      </c>
      <c r="V109" s="47">
        <v>0</v>
      </c>
      <c r="AJ109" s="47">
        <v>8.75</v>
      </c>
      <c r="AK109" s="756">
        <v>82</v>
      </c>
      <c r="AL109" s="756">
        <v>232</v>
      </c>
      <c r="AM109" s="756">
        <v>227</v>
      </c>
      <c r="AN109" s="756">
        <v>57</v>
      </c>
      <c r="AO109" s="756">
        <v>151</v>
      </c>
      <c r="AP109" s="756">
        <v>0</v>
      </c>
      <c r="AQ109" s="756">
        <v>114</v>
      </c>
      <c r="AR109" s="756">
        <v>2354</v>
      </c>
      <c r="AS109" s="756">
        <v>4053</v>
      </c>
      <c r="AT109" s="756">
        <v>288</v>
      </c>
      <c r="AU109" s="756">
        <v>805</v>
      </c>
      <c r="AV109" s="756">
        <v>590</v>
      </c>
      <c r="AW109" s="756">
        <v>520</v>
      </c>
      <c r="AX109" s="756">
        <v>89</v>
      </c>
      <c r="AY109" s="756">
        <v>120</v>
      </c>
      <c r="AZ109" s="756">
        <v>850</v>
      </c>
      <c r="BA109" s="756">
        <v>791</v>
      </c>
      <c r="BB109" s="756">
        <v>1031</v>
      </c>
      <c r="BC109" s="756">
        <v>458</v>
      </c>
      <c r="BD109" s="756">
        <v>308</v>
      </c>
    </row>
    <row r="110" spans="2:56">
      <c r="B110" s="47">
        <v>8.83</v>
      </c>
      <c r="C110" s="47">
        <v>0</v>
      </c>
      <c r="D110" s="47">
        <v>0</v>
      </c>
      <c r="E110" s="47">
        <v>28</v>
      </c>
      <c r="F110" s="47">
        <v>0</v>
      </c>
      <c r="G110" s="47">
        <v>0</v>
      </c>
      <c r="H110" s="47">
        <v>5</v>
      </c>
      <c r="I110" s="47">
        <v>0</v>
      </c>
      <c r="J110" s="47">
        <v>12</v>
      </c>
      <c r="K110" s="47">
        <v>52</v>
      </c>
      <c r="L110" s="47">
        <v>19</v>
      </c>
      <c r="M110" s="47">
        <v>4</v>
      </c>
      <c r="N110" s="47">
        <v>73</v>
      </c>
      <c r="O110" s="47">
        <v>0</v>
      </c>
      <c r="P110" s="47">
        <v>0</v>
      </c>
      <c r="Q110" s="47">
        <v>0</v>
      </c>
      <c r="R110" s="47">
        <v>332</v>
      </c>
      <c r="S110" s="47">
        <v>7</v>
      </c>
      <c r="T110" s="47">
        <v>189</v>
      </c>
      <c r="U110" s="47">
        <v>42</v>
      </c>
      <c r="V110" s="47">
        <v>0</v>
      </c>
      <c r="AJ110" s="47">
        <v>8.83</v>
      </c>
      <c r="AK110" s="756">
        <v>224</v>
      </c>
      <c r="AL110" s="756">
        <v>379</v>
      </c>
      <c r="AM110" s="756">
        <v>484</v>
      </c>
      <c r="AN110" s="756">
        <v>21</v>
      </c>
      <c r="AO110" s="756">
        <v>197</v>
      </c>
      <c r="AP110" s="756">
        <v>605</v>
      </c>
      <c r="AQ110" s="756">
        <v>14</v>
      </c>
      <c r="AR110" s="756">
        <v>580</v>
      </c>
      <c r="AS110" s="756">
        <v>1252</v>
      </c>
      <c r="AT110" s="756">
        <v>1354</v>
      </c>
      <c r="AU110" s="756">
        <v>231</v>
      </c>
      <c r="AV110" s="756">
        <v>411</v>
      </c>
      <c r="AW110" s="756">
        <v>70</v>
      </c>
      <c r="AX110" s="756">
        <v>21</v>
      </c>
      <c r="AY110" s="756">
        <v>0</v>
      </c>
      <c r="AZ110" s="756">
        <v>1898</v>
      </c>
      <c r="BA110" s="756">
        <v>370</v>
      </c>
      <c r="BB110" s="756">
        <v>2385</v>
      </c>
      <c r="BC110" s="756">
        <v>1425</v>
      </c>
      <c r="BD110" s="756">
        <v>194</v>
      </c>
    </row>
    <row r="111" spans="2:56">
      <c r="B111" s="47">
        <v>8.92</v>
      </c>
      <c r="C111" s="47">
        <v>0</v>
      </c>
      <c r="D111" s="47">
        <v>0</v>
      </c>
      <c r="E111" s="47">
        <v>78</v>
      </c>
      <c r="F111" s="47">
        <v>0</v>
      </c>
      <c r="G111" s="47">
        <v>0</v>
      </c>
      <c r="H111" s="47">
        <v>0</v>
      </c>
      <c r="I111" s="47">
        <v>0</v>
      </c>
      <c r="J111" s="47">
        <v>0</v>
      </c>
      <c r="K111" s="47">
        <v>0</v>
      </c>
      <c r="L111" s="47">
        <v>332</v>
      </c>
      <c r="M111" s="47">
        <v>5</v>
      </c>
      <c r="N111" s="47">
        <v>0</v>
      </c>
      <c r="O111" s="47">
        <v>0</v>
      </c>
      <c r="P111" s="47">
        <v>0</v>
      </c>
      <c r="Q111" s="47">
        <v>0</v>
      </c>
      <c r="R111" s="47">
        <v>8</v>
      </c>
      <c r="S111" s="47">
        <v>106</v>
      </c>
      <c r="T111" s="47">
        <v>142</v>
      </c>
      <c r="U111" s="47">
        <v>4</v>
      </c>
      <c r="V111" s="47">
        <v>265</v>
      </c>
      <c r="AJ111" s="47">
        <v>8.92</v>
      </c>
      <c r="AK111" s="756">
        <v>215</v>
      </c>
      <c r="AL111" s="756">
        <v>338</v>
      </c>
      <c r="AM111" s="756">
        <v>1306</v>
      </c>
      <c r="AN111" s="756">
        <v>295</v>
      </c>
      <c r="AO111" s="756">
        <v>171</v>
      </c>
      <c r="AP111" s="756">
        <v>117</v>
      </c>
      <c r="AQ111" s="756">
        <v>159</v>
      </c>
      <c r="AR111" s="756">
        <v>169</v>
      </c>
      <c r="AS111" s="756">
        <v>132</v>
      </c>
      <c r="AT111" s="756">
        <v>170</v>
      </c>
      <c r="AU111" s="756">
        <v>270</v>
      </c>
      <c r="AV111" s="756">
        <v>64</v>
      </c>
      <c r="AW111" s="756">
        <v>175</v>
      </c>
      <c r="AX111" s="756">
        <v>25</v>
      </c>
      <c r="AY111" s="756">
        <v>129</v>
      </c>
      <c r="AZ111" s="756">
        <v>224</v>
      </c>
      <c r="BA111" s="756">
        <v>1654</v>
      </c>
      <c r="BB111" s="756">
        <v>2074</v>
      </c>
      <c r="BC111" s="756">
        <v>651</v>
      </c>
      <c r="BD111" s="756">
        <v>3980</v>
      </c>
    </row>
    <row r="112" spans="2:56">
      <c r="B112" s="47">
        <v>9</v>
      </c>
      <c r="C112" s="47">
        <v>0</v>
      </c>
      <c r="D112" s="47">
        <v>0</v>
      </c>
      <c r="E112" s="47">
        <v>161</v>
      </c>
      <c r="F112" s="47">
        <v>0</v>
      </c>
      <c r="G112" s="47">
        <v>0</v>
      </c>
      <c r="H112" s="47">
        <v>33</v>
      </c>
      <c r="I112" s="47">
        <v>0</v>
      </c>
      <c r="J112" s="47">
        <v>0</v>
      </c>
      <c r="K112" s="47">
        <v>24</v>
      </c>
      <c r="L112" s="47">
        <v>12</v>
      </c>
      <c r="M112" s="47">
        <v>6</v>
      </c>
      <c r="N112" s="47">
        <v>0</v>
      </c>
      <c r="O112" s="47">
        <v>0</v>
      </c>
      <c r="P112" s="47">
        <v>0</v>
      </c>
      <c r="Q112" s="47">
        <v>0</v>
      </c>
      <c r="R112" s="47">
        <v>0</v>
      </c>
      <c r="S112" s="47">
        <v>81</v>
      </c>
      <c r="T112" s="47">
        <v>147</v>
      </c>
      <c r="U112" s="47">
        <v>33</v>
      </c>
      <c r="V112" s="47">
        <v>365</v>
      </c>
      <c r="AJ112" s="47">
        <v>9</v>
      </c>
      <c r="AK112" s="756">
        <v>561</v>
      </c>
      <c r="AL112" s="756">
        <v>335</v>
      </c>
      <c r="AM112" s="756">
        <v>1614</v>
      </c>
      <c r="AN112" s="756">
        <v>95</v>
      </c>
      <c r="AO112" s="756">
        <v>130</v>
      </c>
      <c r="AP112" s="756">
        <v>1761</v>
      </c>
      <c r="AQ112" s="756">
        <v>198</v>
      </c>
      <c r="AR112" s="756">
        <v>172</v>
      </c>
      <c r="AS112" s="756">
        <v>694</v>
      </c>
      <c r="AT112" s="756">
        <v>401</v>
      </c>
      <c r="AU112" s="756">
        <v>296</v>
      </c>
      <c r="AV112" s="756">
        <v>56</v>
      </c>
      <c r="AW112" s="756">
        <v>230</v>
      </c>
      <c r="AX112" s="756">
        <v>286</v>
      </c>
      <c r="AY112" s="756">
        <v>74</v>
      </c>
      <c r="AZ112" s="756">
        <v>0</v>
      </c>
      <c r="BA112" s="756">
        <v>1198</v>
      </c>
      <c r="BB112" s="756">
        <v>2101</v>
      </c>
      <c r="BC112" s="756">
        <v>1033</v>
      </c>
      <c r="BD112" s="756">
        <v>4787</v>
      </c>
    </row>
    <row r="113" spans="2:56">
      <c r="B113" s="47">
        <v>9.08</v>
      </c>
      <c r="C113" s="47">
        <v>0</v>
      </c>
      <c r="D113" s="47">
        <v>110</v>
      </c>
      <c r="E113" s="47">
        <v>129</v>
      </c>
      <c r="F113" s="47">
        <v>0</v>
      </c>
      <c r="G113" s="47">
        <v>0</v>
      </c>
      <c r="H113" s="47">
        <v>66</v>
      </c>
      <c r="I113" s="47">
        <v>0</v>
      </c>
      <c r="J113" s="47">
        <v>0</v>
      </c>
      <c r="K113" s="47">
        <v>133</v>
      </c>
      <c r="L113" s="47">
        <v>284</v>
      </c>
      <c r="M113" s="47">
        <v>0</v>
      </c>
      <c r="N113" s="47">
        <v>0</v>
      </c>
      <c r="O113" s="47">
        <v>0</v>
      </c>
      <c r="P113" s="47">
        <v>27</v>
      </c>
      <c r="Q113" s="47">
        <v>81</v>
      </c>
      <c r="R113" s="47">
        <v>0</v>
      </c>
      <c r="S113" s="47">
        <v>0</v>
      </c>
      <c r="T113" s="47">
        <v>4</v>
      </c>
      <c r="U113" s="47">
        <v>64</v>
      </c>
      <c r="V113" s="47">
        <v>220</v>
      </c>
      <c r="AJ113" s="47">
        <v>9.08</v>
      </c>
      <c r="AK113" s="756">
        <v>42</v>
      </c>
      <c r="AL113" s="756">
        <v>1923</v>
      </c>
      <c r="AM113" s="756">
        <v>1729</v>
      </c>
      <c r="AN113" s="756">
        <v>64</v>
      </c>
      <c r="AO113" s="756">
        <v>26</v>
      </c>
      <c r="AP113" s="756">
        <v>3588</v>
      </c>
      <c r="AQ113" s="756">
        <v>220</v>
      </c>
      <c r="AR113" s="756">
        <v>102</v>
      </c>
      <c r="AS113" s="756">
        <v>2678</v>
      </c>
      <c r="AT113" s="756">
        <v>186</v>
      </c>
      <c r="AU113" s="756">
        <v>86</v>
      </c>
      <c r="AV113" s="756">
        <v>148</v>
      </c>
      <c r="AW113" s="756">
        <v>91</v>
      </c>
      <c r="AX113" s="756">
        <v>1198</v>
      </c>
      <c r="AY113" s="756">
        <v>2814</v>
      </c>
      <c r="AZ113" s="756">
        <v>314</v>
      </c>
      <c r="BA113" s="756">
        <v>237</v>
      </c>
      <c r="BB113" s="756">
        <v>644</v>
      </c>
      <c r="BC113" s="756">
        <v>1290</v>
      </c>
      <c r="BD113" s="756">
        <v>4037</v>
      </c>
    </row>
    <row r="114" spans="2:56">
      <c r="B114" s="47">
        <v>9.17</v>
      </c>
      <c r="C114" s="47">
        <v>0</v>
      </c>
      <c r="D114" s="47">
        <v>85</v>
      </c>
      <c r="E114" s="47">
        <v>35</v>
      </c>
      <c r="F114" s="47">
        <v>0</v>
      </c>
      <c r="G114" s="47">
        <v>0</v>
      </c>
      <c r="H114" s="47">
        <v>96</v>
      </c>
      <c r="I114" s="47">
        <v>0</v>
      </c>
      <c r="J114" s="47">
        <v>0</v>
      </c>
      <c r="K114" s="47">
        <v>0</v>
      </c>
      <c r="L114" s="47">
        <v>174</v>
      </c>
      <c r="M114" s="47">
        <v>0</v>
      </c>
      <c r="N114" s="47">
        <v>0</v>
      </c>
      <c r="O114" s="47">
        <v>0</v>
      </c>
      <c r="P114" s="47">
        <v>46</v>
      </c>
      <c r="Q114" s="47">
        <v>262</v>
      </c>
      <c r="R114" s="47">
        <v>0</v>
      </c>
      <c r="S114" s="47">
        <v>0</v>
      </c>
      <c r="T114" s="47">
        <v>0</v>
      </c>
      <c r="U114" s="47">
        <v>50</v>
      </c>
      <c r="V114" s="47">
        <v>271</v>
      </c>
      <c r="AJ114" s="47">
        <v>9.17</v>
      </c>
      <c r="AK114" s="756">
        <v>65</v>
      </c>
      <c r="AL114" s="756">
        <v>1353</v>
      </c>
      <c r="AM114" s="756">
        <v>1088</v>
      </c>
      <c r="AN114" s="756">
        <v>85</v>
      </c>
      <c r="AO114" s="756">
        <v>11</v>
      </c>
      <c r="AP114" s="756">
        <v>4324</v>
      </c>
      <c r="AQ114" s="756">
        <v>348</v>
      </c>
      <c r="AR114" s="756">
        <v>2</v>
      </c>
      <c r="AS114" s="756">
        <v>220</v>
      </c>
      <c r="AT114" s="756">
        <v>678</v>
      </c>
      <c r="AU114" s="756">
        <v>124</v>
      </c>
      <c r="AV114" s="756">
        <v>310</v>
      </c>
      <c r="AW114" s="756">
        <v>49</v>
      </c>
      <c r="AX114" s="756">
        <v>1372</v>
      </c>
      <c r="AY114" s="756">
        <v>4809</v>
      </c>
      <c r="AZ114" s="756">
        <v>149</v>
      </c>
      <c r="BA114" s="756">
        <v>218</v>
      </c>
      <c r="BB114" s="756">
        <v>173</v>
      </c>
      <c r="BC114" s="756">
        <v>1387</v>
      </c>
      <c r="BD114" s="756">
        <v>3076</v>
      </c>
    </row>
    <row r="115" spans="2:56">
      <c r="B115" s="47">
        <v>9.25</v>
      </c>
      <c r="C115" s="47">
        <v>2</v>
      </c>
      <c r="D115" s="47">
        <v>192</v>
      </c>
      <c r="E115" s="47">
        <v>7</v>
      </c>
      <c r="F115" s="47">
        <v>0</v>
      </c>
      <c r="G115" s="47">
        <v>0</v>
      </c>
      <c r="H115" s="47">
        <v>48</v>
      </c>
      <c r="I115" s="47">
        <v>0</v>
      </c>
      <c r="J115" s="47">
        <v>0</v>
      </c>
      <c r="K115" s="47">
        <v>0</v>
      </c>
      <c r="L115" s="47">
        <v>13</v>
      </c>
      <c r="M115" s="47">
        <v>7</v>
      </c>
      <c r="N115" s="47">
        <v>3</v>
      </c>
      <c r="O115" s="47">
        <v>0</v>
      </c>
      <c r="P115" s="47">
        <v>141</v>
      </c>
      <c r="Q115" s="47">
        <v>0</v>
      </c>
      <c r="R115" s="47">
        <v>135</v>
      </c>
      <c r="S115" s="47">
        <v>0</v>
      </c>
      <c r="T115" s="47">
        <v>0</v>
      </c>
      <c r="U115" s="47">
        <v>0</v>
      </c>
      <c r="V115" s="47">
        <v>141</v>
      </c>
      <c r="AJ115" s="47">
        <v>9.25</v>
      </c>
      <c r="AK115" s="756">
        <v>237</v>
      </c>
      <c r="AL115" s="756">
        <v>3153</v>
      </c>
      <c r="AM115" s="756">
        <v>200</v>
      </c>
      <c r="AN115" s="756">
        <v>293</v>
      </c>
      <c r="AO115" s="756">
        <v>93</v>
      </c>
      <c r="AP115" s="756">
        <v>1702</v>
      </c>
      <c r="AQ115" s="756">
        <v>430</v>
      </c>
      <c r="AR115" s="756">
        <v>30</v>
      </c>
      <c r="AS115" s="756">
        <v>26</v>
      </c>
      <c r="AT115" s="756">
        <v>60</v>
      </c>
      <c r="AU115" s="756">
        <v>370</v>
      </c>
      <c r="AV115" s="756">
        <v>86</v>
      </c>
      <c r="AW115" s="756">
        <v>58</v>
      </c>
      <c r="AX115" s="756">
        <v>3923</v>
      </c>
      <c r="AY115" s="756">
        <v>907</v>
      </c>
      <c r="AZ115" s="756">
        <v>1224</v>
      </c>
      <c r="BA115" s="756">
        <v>85</v>
      </c>
      <c r="BB115" s="756">
        <v>167</v>
      </c>
      <c r="BC115" s="756">
        <v>389</v>
      </c>
      <c r="BD115" s="756">
        <v>2169</v>
      </c>
    </row>
    <row r="116" spans="2:56">
      <c r="B116" s="47">
        <v>9.33</v>
      </c>
      <c r="C116" s="47">
        <v>0</v>
      </c>
      <c r="D116" s="47">
        <v>147</v>
      </c>
      <c r="E116" s="47">
        <v>0</v>
      </c>
      <c r="F116" s="47">
        <v>0</v>
      </c>
      <c r="G116" s="47">
        <v>0</v>
      </c>
      <c r="H116" s="47">
        <v>0</v>
      </c>
      <c r="I116" s="47">
        <v>0</v>
      </c>
      <c r="J116" s="47">
        <v>0</v>
      </c>
      <c r="K116" s="47">
        <v>0</v>
      </c>
      <c r="L116" s="47">
        <v>0</v>
      </c>
      <c r="M116" s="47">
        <v>0</v>
      </c>
      <c r="N116" s="47">
        <v>43</v>
      </c>
      <c r="O116" s="47">
        <v>0</v>
      </c>
      <c r="P116" s="47">
        <v>116</v>
      </c>
      <c r="Q116" s="47">
        <v>0</v>
      </c>
      <c r="R116" s="47">
        <v>310</v>
      </c>
      <c r="S116" s="47">
        <v>18</v>
      </c>
      <c r="T116" s="47">
        <v>0</v>
      </c>
      <c r="U116" s="47">
        <v>5</v>
      </c>
      <c r="V116" s="47">
        <v>286</v>
      </c>
      <c r="AJ116" s="47">
        <v>9.33</v>
      </c>
      <c r="AK116" s="756">
        <v>103</v>
      </c>
      <c r="AL116" s="756">
        <v>2348</v>
      </c>
      <c r="AM116" s="756">
        <v>160</v>
      </c>
      <c r="AN116" s="756">
        <v>27</v>
      </c>
      <c r="AO116" s="756">
        <v>0</v>
      </c>
      <c r="AP116" s="756">
        <v>53</v>
      </c>
      <c r="AQ116" s="756">
        <v>354</v>
      </c>
      <c r="AR116" s="756">
        <v>53</v>
      </c>
      <c r="AS116" s="756">
        <v>245</v>
      </c>
      <c r="AT116" s="756">
        <v>553</v>
      </c>
      <c r="AU116" s="756">
        <v>45</v>
      </c>
      <c r="AV116" s="756">
        <v>382</v>
      </c>
      <c r="AW116" s="756">
        <v>132</v>
      </c>
      <c r="AX116" s="756">
        <v>3046</v>
      </c>
      <c r="AY116" s="756">
        <v>745</v>
      </c>
      <c r="AZ116" s="756">
        <v>1719</v>
      </c>
      <c r="BA116" s="756">
        <v>504</v>
      </c>
      <c r="BB116" s="756">
        <v>93</v>
      </c>
      <c r="BC116" s="756">
        <v>384</v>
      </c>
      <c r="BD116" s="756">
        <v>5911</v>
      </c>
    </row>
    <row r="117" spans="2:56">
      <c r="B117" s="47">
        <v>9.42</v>
      </c>
      <c r="C117" s="47">
        <v>0</v>
      </c>
      <c r="D117" s="47">
        <v>5</v>
      </c>
      <c r="E117" s="47">
        <v>0</v>
      </c>
      <c r="F117" s="47">
        <v>0</v>
      </c>
      <c r="G117" s="47">
        <v>0</v>
      </c>
      <c r="H117" s="47">
        <v>0</v>
      </c>
      <c r="I117" s="47">
        <v>0</v>
      </c>
      <c r="J117" s="47">
        <v>0</v>
      </c>
      <c r="K117" s="47">
        <v>13</v>
      </c>
      <c r="L117" s="47">
        <v>0</v>
      </c>
      <c r="M117" s="47">
        <v>18</v>
      </c>
      <c r="N117" s="47">
        <v>24</v>
      </c>
      <c r="O117" s="47">
        <v>0</v>
      </c>
      <c r="P117" s="47">
        <v>142</v>
      </c>
      <c r="Q117" s="47">
        <v>0</v>
      </c>
      <c r="R117" s="47">
        <v>414</v>
      </c>
      <c r="S117" s="47">
        <v>0</v>
      </c>
      <c r="T117" s="47">
        <v>0</v>
      </c>
      <c r="U117" s="47">
        <v>0</v>
      </c>
      <c r="V117" s="47">
        <v>150</v>
      </c>
      <c r="AJ117" s="47">
        <v>9.42</v>
      </c>
      <c r="AK117" s="756">
        <v>223</v>
      </c>
      <c r="AL117" s="756">
        <v>608</v>
      </c>
      <c r="AM117" s="756">
        <v>198</v>
      </c>
      <c r="AN117" s="756">
        <v>135</v>
      </c>
      <c r="AO117" s="756">
        <v>66</v>
      </c>
      <c r="AP117" s="756">
        <v>0</v>
      </c>
      <c r="AQ117" s="756">
        <v>291</v>
      </c>
      <c r="AR117" s="756">
        <v>494</v>
      </c>
      <c r="AS117" s="756">
        <v>689</v>
      </c>
      <c r="AT117" s="756">
        <v>596</v>
      </c>
      <c r="AU117" s="756">
        <v>793</v>
      </c>
      <c r="AV117" s="756">
        <v>257</v>
      </c>
      <c r="AW117" s="756">
        <v>132</v>
      </c>
      <c r="AX117" s="756">
        <v>3588</v>
      </c>
      <c r="AY117" s="756">
        <v>525</v>
      </c>
      <c r="AZ117" s="756">
        <v>1749</v>
      </c>
      <c r="BA117" s="756">
        <v>211</v>
      </c>
      <c r="BB117" s="756">
        <v>14</v>
      </c>
      <c r="BC117" s="756">
        <v>247</v>
      </c>
      <c r="BD117" s="756">
        <v>5025</v>
      </c>
    </row>
    <row r="118" spans="2:56">
      <c r="B118" s="47">
        <v>9.5</v>
      </c>
      <c r="C118" s="47">
        <v>0</v>
      </c>
      <c r="D118" s="47">
        <v>0</v>
      </c>
      <c r="E118" s="47">
        <v>0</v>
      </c>
      <c r="F118" s="47">
        <v>0</v>
      </c>
      <c r="G118" s="47">
        <v>0</v>
      </c>
      <c r="H118" s="47">
        <v>0</v>
      </c>
      <c r="I118" s="47">
        <v>0</v>
      </c>
      <c r="J118" s="47">
        <v>0</v>
      </c>
      <c r="K118" s="47">
        <v>25</v>
      </c>
      <c r="L118" s="47">
        <v>151</v>
      </c>
      <c r="M118" s="47">
        <v>117</v>
      </c>
      <c r="N118" s="47">
        <v>84</v>
      </c>
      <c r="O118" s="47">
        <v>0</v>
      </c>
      <c r="P118" s="47">
        <v>201</v>
      </c>
      <c r="Q118" s="47">
        <v>0</v>
      </c>
      <c r="R118" s="47">
        <v>378</v>
      </c>
      <c r="S118" s="47">
        <v>36</v>
      </c>
      <c r="T118" s="47">
        <v>3</v>
      </c>
      <c r="U118" s="47">
        <v>0</v>
      </c>
      <c r="V118" s="47">
        <v>268</v>
      </c>
      <c r="AJ118" s="47">
        <v>9.5</v>
      </c>
      <c r="AK118" s="756">
        <v>111</v>
      </c>
      <c r="AL118" s="756">
        <v>257</v>
      </c>
      <c r="AM118" s="756">
        <v>136</v>
      </c>
      <c r="AN118" s="756">
        <v>88</v>
      </c>
      <c r="AO118" s="756">
        <v>10</v>
      </c>
      <c r="AP118" s="756">
        <v>0</v>
      </c>
      <c r="AQ118" s="756">
        <v>376</v>
      </c>
      <c r="AR118" s="756">
        <v>468</v>
      </c>
      <c r="AS118" s="756">
        <v>674</v>
      </c>
      <c r="AT118" s="756">
        <v>746</v>
      </c>
      <c r="AU118" s="756">
        <v>2768</v>
      </c>
      <c r="AV118" s="756">
        <v>548</v>
      </c>
      <c r="AW118" s="756">
        <v>92</v>
      </c>
      <c r="AX118" s="756">
        <v>4346</v>
      </c>
      <c r="AY118" s="756">
        <v>183</v>
      </c>
      <c r="AZ118" s="756">
        <v>1815</v>
      </c>
      <c r="BA118" s="756">
        <v>688</v>
      </c>
      <c r="BB118" s="756">
        <v>743</v>
      </c>
      <c r="BC118" s="756">
        <v>152</v>
      </c>
      <c r="BD118" s="756">
        <v>4576</v>
      </c>
    </row>
    <row r="119" spans="2:56">
      <c r="B119" s="47">
        <v>9.58</v>
      </c>
      <c r="C119" s="47">
        <v>0</v>
      </c>
      <c r="D119" s="47">
        <v>11</v>
      </c>
      <c r="E119" s="47">
        <v>0</v>
      </c>
      <c r="F119" s="47">
        <v>0</v>
      </c>
      <c r="G119" s="47">
        <v>0</v>
      </c>
      <c r="H119" s="47">
        <v>2</v>
      </c>
      <c r="I119" s="47">
        <v>0</v>
      </c>
      <c r="J119" s="47">
        <v>29</v>
      </c>
      <c r="K119" s="47">
        <v>0</v>
      </c>
      <c r="L119" s="47">
        <v>277</v>
      </c>
      <c r="M119" s="47">
        <v>98</v>
      </c>
      <c r="N119" s="47">
        <v>143</v>
      </c>
      <c r="O119" s="47">
        <v>0</v>
      </c>
      <c r="P119" s="47">
        <v>54</v>
      </c>
      <c r="Q119" s="47">
        <v>0</v>
      </c>
      <c r="R119" s="47">
        <v>296</v>
      </c>
      <c r="S119" s="47">
        <v>0</v>
      </c>
      <c r="T119" s="47">
        <v>43</v>
      </c>
      <c r="U119" s="47">
        <v>0</v>
      </c>
      <c r="V119" s="47">
        <v>119</v>
      </c>
      <c r="AJ119" s="47">
        <v>9.58</v>
      </c>
      <c r="AK119" s="756">
        <v>272</v>
      </c>
      <c r="AL119" s="756">
        <v>408</v>
      </c>
      <c r="AM119" s="756">
        <v>20</v>
      </c>
      <c r="AN119" s="756">
        <v>62</v>
      </c>
      <c r="AO119" s="756">
        <v>92</v>
      </c>
      <c r="AP119" s="756">
        <v>178</v>
      </c>
      <c r="AQ119" s="756">
        <v>398</v>
      </c>
      <c r="AR119" s="756">
        <v>1489</v>
      </c>
      <c r="AS119" s="756">
        <v>101</v>
      </c>
      <c r="AT119" s="756">
        <v>646</v>
      </c>
      <c r="AU119" s="756">
        <v>2489</v>
      </c>
      <c r="AV119" s="756">
        <v>741</v>
      </c>
      <c r="AW119" s="756">
        <v>28</v>
      </c>
      <c r="AX119" s="756">
        <v>1535</v>
      </c>
      <c r="AY119" s="756">
        <v>524</v>
      </c>
      <c r="AZ119" s="756">
        <v>1485</v>
      </c>
      <c r="BA119" s="756">
        <v>12</v>
      </c>
      <c r="BB119" s="756">
        <v>895</v>
      </c>
      <c r="BC119" s="756">
        <v>291</v>
      </c>
      <c r="BD119" s="756">
        <v>3066</v>
      </c>
    </row>
    <row r="120" spans="2:56">
      <c r="B120" s="47">
        <v>9.67</v>
      </c>
      <c r="C120" s="47">
        <v>0</v>
      </c>
      <c r="D120" s="47">
        <v>9</v>
      </c>
      <c r="E120" s="47">
        <v>0</v>
      </c>
      <c r="F120" s="47">
        <v>58</v>
      </c>
      <c r="G120" s="47">
        <v>0</v>
      </c>
      <c r="H120" s="47">
        <v>104</v>
      </c>
      <c r="I120" s="47">
        <v>0</v>
      </c>
      <c r="J120" s="47">
        <v>17</v>
      </c>
      <c r="K120" s="47">
        <v>50</v>
      </c>
      <c r="L120" s="47">
        <v>389</v>
      </c>
      <c r="M120" s="47">
        <v>194</v>
      </c>
      <c r="N120" s="47">
        <v>37</v>
      </c>
      <c r="O120" s="47">
        <v>0</v>
      </c>
      <c r="P120" s="47">
        <v>0</v>
      </c>
      <c r="Q120" s="47">
        <v>0</v>
      </c>
      <c r="R120" s="47">
        <v>0</v>
      </c>
      <c r="S120" s="47">
        <v>0</v>
      </c>
      <c r="T120" s="47">
        <v>236</v>
      </c>
      <c r="U120" s="47">
        <v>5</v>
      </c>
      <c r="V120" s="47">
        <v>0</v>
      </c>
      <c r="AJ120" s="47">
        <v>9.67</v>
      </c>
      <c r="AK120" s="756">
        <v>285</v>
      </c>
      <c r="AL120" s="756">
        <v>519</v>
      </c>
      <c r="AM120" s="756">
        <v>40</v>
      </c>
      <c r="AN120" s="756">
        <v>1308</v>
      </c>
      <c r="AO120" s="756">
        <v>233</v>
      </c>
      <c r="AP120" s="756">
        <v>4071</v>
      </c>
      <c r="AQ120" s="756">
        <v>270</v>
      </c>
      <c r="AR120" s="756">
        <v>885</v>
      </c>
      <c r="AS120" s="756">
        <v>1528</v>
      </c>
      <c r="AT120" s="756">
        <v>202</v>
      </c>
      <c r="AU120" s="756">
        <v>3233</v>
      </c>
      <c r="AV120" s="756">
        <v>359</v>
      </c>
      <c r="AW120" s="756">
        <v>62</v>
      </c>
      <c r="AX120" s="756">
        <v>102</v>
      </c>
      <c r="AY120" s="756">
        <v>344</v>
      </c>
      <c r="AZ120" s="756">
        <v>7</v>
      </c>
      <c r="BA120" s="756">
        <v>298</v>
      </c>
      <c r="BB120" s="756">
        <v>2722</v>
      </c>
      <c r="BC120" s="756">
        <v>491</v>
      </c>
      <c r="BD120" s="756">
        <v>174</v>
      </c>
    </row>
    <row r="121" spans="2:56">
      <c r="B121" s="47">
        <v>9.75</v>
      </c>
      <c r="C121" s="47">
        <v>6</v>
      </c>
      <c r="D121" s="47">
        <v>142</v>
      </c>
      <c r="E121" s="47">
        <v>0</v>
      </c>
      <c r="F121" s="47">
        <v>180</v>
      </c>
      <c r="G121" s="47">
        <v>0</v>
      </c>
      <c r="H121" s="47">
        <v>24</v>
      </c>
      <c r="I121" s="47">
        <v>0</v>
      </c>
      <c r="J121" s="47">
        <v>35</v>
      </c>
      <c r="K121" s="47">
        <v>12</v>
      </c>
      <c r="L121" s="47">
        <v>387</v>
      </c>
      <c r="M121" s="47">
        <v>205</v>
      </c>
      <c r="N121" s="47">
        <v>47</v>
      </c>
      <c r="O121" s="47">
        <v>0</v>
      </c>
      <c r="P121" s="47">
        <v>0</v>
      </c>
      <c r="Q121" s="47">
        <v>0</v>
      </c>
      <c r="R121" s="47">
        <v>0</v>
      </c>
      <c r="S121" s="47">
        <v>0</v>
      </c>
      <c r="T121" s="47">
        <v>253</v>
      </c>
      <c r="U121" s="47">
        <v>10</v>
      </c>
      <c r="V121" s="47">
        <v>19</v>
      </c>
      <c r="AJ121" s="47">
        <v>9.75</v>
      </c>
      <c r="AK121" s="756">
        <v>332</v>
      </c>
      <c r="AL121" s="756">
        <v>2106</v>
      </c>
      <c r="AM121" s="756">
        <v>5</v>
      </c>
      <c r="AN121" s="756">
        <v>2823</v>
      </c>
      <c r="AO121" s="756">
        <v>7</v>
      </c>
      <c r="AP121" s="756">
        <v>2188</v>
      </c>
      <c r="AQ121" s="756">
        <v>348</v>
      </c>
      <c r="AR121" s="756">
        <v>1291</v>
      </c>
      <c r="AS121" s="756">
        <v>405</v>
      </c>
      <c r="AT121" s="756">
        <v>336</v>
      </c>
      <c r="AU121" s="756">
        <v>3156</v>
      </c>
      <c r="AV121" s="756">
        <v>402</v>
      </c>
      <c r="AW121" s="756">
        <v>215</v>
      </c>
      <c r="AX121" s="756">
        <v>5</v>
      </c>
      <c r="AY121" s="756">
        <v>131</v>
      </c>
      <c r="AZ121" s="756">
        <v>201</v>
      </c>
      <c r="BA121" s="756">
        <v>98</v>
      </c>
      <c r="BB121" s="756">
        <v>2690</v>
      </c>
      <c r="BC121" s="756">
        <v>597</v>
      </c>
      <c r="BD121" s="756">
        <v>795</v>
      </c>
    </row>
    <row r="122" spans="2:56">
      <c r="B122" s="47">
        <v>9.83</v>
      </c>
      <c r="C122" s="47">
        <v>0</v>
      </c>
      <c r="D122" s="47">
        <v>62</v>
      </c>
      <c r="E122" s="47">
        <v>0</v>
      </c>
      <c r="F122" s="47">
        <v>124</v>
      </c>
      <c r="G122" s="47">
        <v>0</v>
      </c>
      <c r="H122" s="47">
        <v>2</v>
      </c>
      <c r="I122" s="47">
        <v>0</v>
      </c>
      <c r="J122" s="47">
        <v>0</v>
      </c>
      <c r="K122" s="47">
        <v>0</v>
      </c>
      <c r="L122" s="47">
        <v>393</v>
      </c>
      <c r="M122" s="47">
        <v>177</v>
      </c>
      <c r="N122" s="47">
        <v>29</v>
      </c>
      <c r="O122" s="47">
        <v>0</v>
      </c>
      <c r="P122" s="47">
        <v>0</v>
      </c>
      <c r="Q122" s="47">
        <v>0</v>
      </c>
      <c r="R122" s="47">
        <v>0</v>
      </c>
      <c r="S122" s="47">
        <v>0</v>
      </c>
      <c r="T122" s="47">
        <v>166</v>
      </c>
      <c r="U122" s="47">
        <v>49</v>
      </c>
      <c r="V122" s="47">
        <v>9</v>
      </c>
      <c r="AJ122" s="47">
        <v>9.83</v>
      </c>
      <c r="AK122" s="756">
        <v>237</v>
      </c>
      <c r="AL122" s="756">
        <v>1289</v>
      </c>
      <c r="AM122" s="756">
        <v>139</v>
      </c>
      <c r="AN122" s="756">
        <v>2555</v>
      </c>
      <c r="AO122" s="756">
        <v>2</v>
      </c>
      <c r="AP122" s="756">
        <v>957</v>
      </c>
      <c r="AQ122" s="756">
        <v>257</v>
      </c>
      <c r="AR122" s="756">
        <v>528</v>
      </c>
      <c r="AS122" s="756">
        <v>19</v>
      </c>
      <c r="AT122" s="756">
        <v>468</v>
      </c>
      <c r="AU122" s="756">
        <v>2689</v>
      </c>
      <c r="AV122" s="756">
        <v>460</v>
      </c>
      <c r="AW122" s="756">
        <v>35</v>
      </c>
      <c r="AX122" s="756">
        <v>338</v>
      </c>
      <c r="AY122" s="756">
        <v>136</v>
      </c>
      <c r="AZ122" s="756">
        <v>175</v>
      </c>
      <c r="BA122" s="756">
        <v>77</v>
      </c>
      <c r="BB122" s="756">
        <v>2739</v>
      </c>
      <c r="BC122" s="756">
        <v>1156</v>
      </c>
      <c r="BD122" s="756">
        <v>623</v>
      </c>
    </row>
    <row r="123" spans="2:56">
      <c r="B123" s="47">
        <v>9.92</v>
      </c>
      <c r="C123" s="47">
        <v>0</v>
      </c>
      <c r="D123" s="47">
        <v>0</v>
      </c>
      <c r="E123" s="47">
        <v>0</v>
      </c>
      <c r="F123" s="47">
        <v>29</v>
      </c>
      <c r="G123" s="47">
        <v>0</v>
      </c>
      <c r="H123" s="47">
        <v>0</v>
      </c>
      <c r="I123" s="47">
        <v>0</v>
      </c>
      <c r="J123" s="47">
        <v>8</v>
      </c>
      <c r="K123" s="47">
        <v>0</v>
      </c>
      <c r="L123" s="47">
        <v>307</v>
      </c>
      <c r="M123" s="47">
        <v>110</v>
      </c>
      <c r="N123" s="47">
        <v>26</v>
      </c>
      <c r="O123" s="47">
        <v>0</v>
      </c>
      <c r="P123" s="47">
        <v>0</v>
      </c>
      <c r="Q123" s="47">
        <v>0</v>
      </c>
      <c r="R123" s="47">
        <v>0</v>
      </c>
      <c r="S123" s="47">
        <v>0</v>
      </c>
      <c r="T123" s="47">
        <v>55</v>
      </c>
      <c r="U123" s="47">
        <v>60</v>
      </c>
      <c r="V123" s="47">
        <v>163</v>
      </c>
      <c r="AJ123" s="47">
        <v>9.92</v>
      </c>
      <c r="AK123" s="756">
        <v>339</v>
      </c>
      <c r="AL123" s="756">
        <v>54</v>
      </c>
      <c r="AM123" s="756">
        <v>88</v>
      </c>
      <c r="AN123" s="756">
        <v>785</v>
      </c>
      <c r="AO123" s="756">
        <v>89</v>
      </c>
      <c r="AP123" s="756">
        <v>451</v>
      </c>
      <c r="AQ123" s="756">
        <v>151</v>
      </c>
      <c r="AR123" s="756">
        <v>726</v>
      </c>
      <c r="AS123" s="756">
        <v>61</v>
      </c>
      <c r="AT123" s="756">
        <v>355</v>
      </c>
      <c r="AU123" s="756">
        <v>2359</v>
      </c>
      <c r="AV123" s="756">
        <v>198</v>
      </c>
      <c r="AW123" s="756">
        <v>212</v>
      </c>
      <c r="AX123" s="756">
        <v>196</v>
      </c>
      <c r="AY123" s="756">
        <v>191</v>
      </c>
      <c r="AZ123" s="756">
        <v>387</v>
      </c>
      <c r="BA123" s="756">
        <v>266</v>
      </c>
      <c r="BB123" s="756">
        <v>1054</v>
      </c>
      <c r="BC123" s="756">
        <v>1127</v>
      </c>
      <c r="BD123" s="756">
        <v>4533</v>
      </c>
    </row>
    <row r="124" spans="2:56">
      <c r="B124" s="47">
        <v>10</v>
      </c>
      <c r="C124" s="47">
        <v>0</v>
      </c>
      <c r="D124" s="47">
        <v>0</v>
      </c>
      <c r="E124" s="47">
        <v>0</v>
      </c>
      <c r="F124" s="47">
        <v>0</v>
      </c>
      <c r="G124" s="47">
        <v>29</v>
      </c>
      <c r="H124" s="47">
        <v>2</v>
      </c>
      <c r="I124" s="47">
        <v>0</v>
      </c>
      <c r="J124" s="47">
        <v>0</v>
      </c>
      <c r="K124" s="47">
        <v>0</v>
      </c>
      <c r="L124" s="47">
        <v>317</v>
      </c>
      <c r="M124" s="47">
        <v>85</v>
      </c>
      <c r="N124" s="47">
        <v>0</v>
      </c>
      <c r="O124" s="47">
        <v>19</v>
      </c>
      <c r="P124" s="47">
        <v>0</v>
      </c>
      <c r="Q124" s="47">
        <v>245</v>
      </c>
      <c r="R124" s="47">
        <v>0</v>
      </c>
      <c r="S124" s="47">
        <v>9</v>
      </c>
      <c r="T124" s="47">
        <v>138</v>
      </c>
      <c r="U124" s="47">
        <v>2</v>
      </c>
      <c r="V124" s="47">
        <v>0</v>
      </c>
      <c r="AJ124" s="47">
        <v>10</v>
      </c>
      <c r="AK124" s="756">
        <v>103</v>
      </c>
      <c r="AL124" s="756">
        <v>29</v>
      </c>
      <c r="AM124" s="756">
        <v>15</v>
      </c>
      <c r="AN124" s="756">
        <v>368</v>
      </c>
      <c r="AO124" s="756">
        <v>1150</v>
      </c>
      <c r="AP124" s="756">
        <v>474</v>
      </c>
      <c r="AQ124" s="756">
        <v>0</v>
      </c>
      <c r="AR124" s="756">
        <v>167</v>
      </c>
      <c r="AS124" s="756">
        <v>10</v>
      </c>
      <c r="AT124" s="756">
        <v>345</v>
      </c>
      <c r="AU124" s="756">
        <v>2665</v>
      </c>
      <c r="AV124" s="756">
        <v>22</v>
      </c>
      <c r="AW124" s="756">
        <v>634</v>
      </c>
      <c r="AX124" s="756">
        <v>201</v>
      </c>
      <c r="AY124" s="756">
        <v>5052</v>
      </c>
      <c r="AZ124" s="756">
        <v>214</v>
      </c>
      <c r="BA124" s="756">
        <v>694</v>
      </c>
      <c r="BB124" s="756">
        <v>1326</v>
      </c>
      <c r="BC124" s="756">
        <v>680</v>
      </c>
      <c r="BD124" s="756">
        <v>798</v>
      </c>
    </row>
    <row r="125" spans="2:56">
      <c r="B125" s="47">
        <v>10.08</v>
      </c>
      <c r="C125" s="47">
        <v>0</v>
      </c>
      <c r="D125" s="47">
        <v>0</v>
      </c>
      <c r="E125" s="47">
        <v>0</v>
      </c>
      <c r="F125" s="47">
        <v>0</v>
      </c>
      <c r="G125" s="47">
        <v>175</v>
      </c>
      <c r="H125" s="47">
        <v>0</v>
      </c>
      <c r="I125" s="47">
        <v>0</v>
      </c>
      <c r="J125" s="47">
        <v>26</v>
      </c>
      <c r="K125" s="47">
        <v>0</v>
      </c>
      <c r="L125" s="47">
        <v>189</v>
      </c>
      <c r="M125" s="47">
        <v>205</v>
      </c>
      <c r="N125" s="47">
        <v>21</v>
      </c>
      <c r="O125" s="47">
        <v>45</v>
      </c>
      <c r="P125" s="47">
        <v>0</v>
      </c>
      <c r="Q125" s="47">
        <v>279</v>
      </c>
      <c r="R125" s="47">
        <v>0</v>
      </c>
      <c r="S125" s="47">
        <v>26</v>
      </c>
      <c r="T125" s="47">
        <v>209</v>
      </c>
      <c r="U125" s="47">
        <v>0</v>
      </c>
      <c r="V125" s="47">
        <v>0</v>
      </c>
      <c r="AJ125" s="47">
        <v>10.08</v>
      </c>
      <c r="AK125" s="756">
        <v>60</v>
      </c>
      <c r="AL125" s="756">
        <v>310</v>
      </c>
      <c r="AM125" s="756">
        <v>70</v>
      </c>
      <c r="AN125" s="756">
        <v>482</v>
      </c>
      <c r="AO125" s="756">
        <v>3726</v>
      </c>
      <c r="AP125" s="756">
        <v>27</v>
      </c>
      <c r="AQ125" s="756">
        <v>108</v>
      </c>
      <c r="AR125" s="756">
        <v>1338</v>
      </c>
      <c r="AS125" s="756">
        <v>39</v>
      </c>
      <c r="AT125" s="756">
        <v>289</v>
      </c>
      <c r="AU125" s="756">
        <v>3508</v>
      </c>
      <c r="AV125" s="756">
        <v>259</v>
      </c>
      <c r="AW125" s="756">
        <v>1271</v>
      </c>
      <c r="AX125" s="756">
        <v>70</v>
      </c>
      <c r="AY125" s="756">
        <v>4367</v>
      </c>
      <c r="AZ125" s="756">
        <v>165</v>
      </c>
      <c r="BA125" s="756">
        <v>911</v>
      </c>
      <c r="BB125" s="756">
        <v>2550</v>
      </c>
      <c r="BC125" s="756">
        <v>766</v>
      </c>
      <c r="BD125" s="756">
        <v>175</v>
      </c>
    </row>
    <row r="126" spans="2:56">
      <c r="B126" s="47">
        <v>10.17</v>
      </c>
      <c r="C126" s="47">
        <v>0</v>
      </c>
      <c r="D126" s="47">
        <v>0</v>
      </c>
      <c r="E126" s="47">
        <v>39</v>
      </c>
      <c r="F126" s="47">
        <v>0</v>
      </c>
      <c r="G126" s="47">
        <v>119</v>
      </c>
      <c r="H126" s="47">
        <v>0</v>
      </c>
      <c r="I126" s="47">
        <v>0</v>
      </c>
      <c r="J126" s="47">
        <v>0</v>
      </c>
      <c r="K126" s="47">
        <v>0</v>
      </c>
      <c r="L126" s="47">
        <v>166</v>
      </c>
      <c r="M126" s="47">
        <v>23</v>
      </c>
      <c r="N126" s="47">
        <v>0</v>
      </c>
      <c r="O126" s="47">
        <v>28</v>
      </c>
      <c r="P126" s="47">
        <v>0</v>
      </c>
      <c r="Q126" s="47">
        <v>0</v>
      </c>
      <c r="R126" s="47">
        <v>0</v>
      </c>
      <c r="S126" s="47">
        <v>100</v>
      </c>
      <c r="T126" s="47">
        <v>170</v>
      </c>
      <c r="U126" s="47">
        <v>0</v>
      </c>
      <c r="V126" s="47">
        <v>0</v>
      </c>
      <c r="AJ126" s="47">
        <v>10.17</v>
      </c>
      <c r="AK126" s="756">
        <v>114</v>
      </c>
      <c r="AL126" s="756">
        <v>296</v>
      </c>
      <c r="AM126" s="756">
        <v>658</v>
      </c>
      <c r="AN126" s="756">
        <v>326</v>
      </c>
      <c r="AO126" s="756">
        <v>2834</v>
      </c>
      <c r="AP126" s="756">
        <v>2</v>
      </c>
      <c r="AQ126" s="756">
        <v>411</v>
      </c>
      <c r="AR126" s="756">
        <v>687</v>
      </c>
      <c r="AS126" s="756">
        <v>17</v>
      </c>
      <c r="AT126" s="756">
        <v>852</v>
      </c>
      <c r="AU126" s="756">
        <v>934</v>
      </c>
      <c r="AV126" s="756">
        <v>53</v>
      </c>
      <c r="AW126" s="756">
        <v>1154</v>
      </c>
      <c r="AX126" s="756">
        <v>0</v>
      </c>
      <c r="AY126" s="756">
        <v>634</v>
      </c>
      <c r="AZ126" s="756">
        <v>103</v>
      </c>
      <c r="BA126" s="756">
        <v>1701</v>
      </c>
      <c r="BB126" s="756">
        <v>2639</v>
      </c>
      <c r="BC126" s="756">
        <v>532</v>
      </c>
      <c r="BD126" s="756">
        <v>358</v>
      </c>
    </row>
    <row r="127" spans="2:56">
      <c r="B127" s="47">
        <v>10.25</v>
      </c>
      <c r="C127" s="47">
        <v>0</v>
      </c>
      <c r="D127" s="47">
        <v>0</v>
      </c>
      <c r="E127" s="47">
        <v>0</v>
      </c>
      <c r="F127" s="47">
        <v>0</v>
      </c>
      <c r="G127" s="47">
        <v>32</v>
      </c>
      <c r="H127" s="47">
        <v>0</v>
      </c>
      <c r="I127" s="47">
        <v>0</v>
      </c>
      <c r="J127" s="47">
        <v>14</v>
      </c>
      <c r="K127" s="47">
        <v>0</v>
      </c>
      <c r="L127" s="47">
        <v>82</v>
      </c>
      <c r="M127" s="47">
        <v>171</v>
      </c>
      <c r="N127" s="47">
        <v>0</v>
      </c>
      <c r="O127" s="47">
        <v>43</v>
      </c>
      <c r="P127" s="47">
        <v>0</v>
      </c>
      <c r="Q127" s="47">
        <v>0</v>
      </c>
      <c r="R127" s="47">
        <v>0</v>
      </c>
      <c r="S127" s="47">
        <v>63</v>
      </c>
      <c r="T127" s="47">
        <v>8</v>
      </c>
      <c r="U127" s="47">
        <v>120</v>
      </c>
      <c r="V127" s="47">
        <v>0</v>
      </c>
      <c r="AJ127" s="47">
        <v>10.25</v>
      </c>
      <c r="AK127" s="756">
        <v>155</v>
      </c>
      <c r="AL127" s="756">
        <v>208</v>
      </c>
      <c r="AM127" s="756">
        <v>102</v>
      </c>
      <c r="AN127" s="756">
        <v>28</v>
      </c>
      <c r="AO127" s="756">
        <v>1293</v>
      </c>
      <c r="AP127" s="756">
        <v>185</v>
      </c>
      <c r="AQ127" s="756">
        <v>563</v>
      </c>
      <c r="AR127" s="756">
        <v>1122</v>
      </c>
      <c r="AS127" s="756">
        <v>19</v>
      </c>
      <c r="AT127" s="756">
        <v>238</v>
      </c>
      <c r="AU127" s="756">
        <v>3270</v>
      </c>
      <c r="AV127" s="756">
        <v>13</v>
      </c>
      <c r="AW127" s="756">
        <v>1186</v>
      </c>
      <c r="AX127" s="756">
        <v>97</v>
      </c>
      <c r="AY127" s="756">
        <v>360</v>
      </c>
      <c r="AZ127" s="756">
        <v>6</v>
      </c>
      <c r="BA127" s="756">
        <v>1062</v>
      </c>
      <c r="BB127" s="756">
        <v>1475</v>
      </c>
      <c r="BC127" s="756">
        <v>1635</v>
      </c>
      <c r="BD127" s="756">
        <v>277</v>
      </c>
    </row>
    <row r="128" spans="2:56">
      <c r="B128" s="47">
        <v>10.33</v>
      </c>
      <c r="C128" s="47">
        <v>0</v>
      </c>
      <c r="D128" s="47">
        <v>7</v>
      </c>
      <c r="E128" s="47">
        <v>0</v>
      </c>
      <c r="F128" s="47">
        <v>0</v>
      </c>
      <c r="G128" s="47">
        <v>22</v>
      </c>
      <c r="H128" s="47">
        <v>47</v>
      </c>
      <c r="I128" s="47">
        <v>0</v>
      </c>
      <c r="J128" s="47">
        <v>18</v>
      </c>
      <c r="K128" s="47">
        <v>0</v>
      </c>
      <c r="L128" s="47">
        <v>96</v>
      </c>
      <c r="M128" s="47">
        <v>31</v>
      </c>
      <c r="N128" s="47">
        <v>0</v>
      </c>
      <c r="O128" s="47">
        <v>2</v>
      </c>
      <c r="P128" s="47">
        <v>0</v>
      </c>
      <c r="Q128" s="47">
        <v>61</v>
      </c>
      <c r="R128" s="47">
        <v>0</v>
      </c>
      <c r="S128" s="47">
        <v>86</v>
      </c>
      <c r="T128" s="47">
        <v>0</v>
      </c>
      <c r="U128" s="47">
        <v>176</v>
      </c>
      <c r="V128" s="47">
        <v>0</v>
      </c>
      <c r="AJ128" s="47">
        <v>10.33</v>
      </c>
      <c r="AK128" s="756">
        <v>196</v>
      </c>
      <c r="AL128" s="756">
        <v>375</v>
      </c>
      <c r="AM128" s="756">
        <v>110</v>
      </c>
      <c r="AN128" s="756">
        <v>38</v>
      </c>
      <c r="AO128" s="756">
        <v>727</v>
      </c>
      <c r="AP128" s="756">
        <v>2449</v>
      </c>
      <c r="AQ128" s="756">
        <v>219</v>
      </c>
      <c r="AR128" s="756">
        <v>878</v>
      </c>
      <c r="AS128" s="756">
        <v>41</v>
      </c>
      <c r="AT128" s="756">
        <v>83</v>
      </c>
      <c r="AU128" s="756">
        <v>1172</v>
      </c>
      <c r="AV128" s="756">
        <v>22</v>
      </c>
      <c r="AW128" s="756">
        <v>265</v>
      </c>
      <c r="AX128" s="756">
        <v>8</v>
      </c>
      <c r="AY128" s="756">
        <v>1470</v>
      </c>
      <c r="AZ128" s="756">
        <v>443</v>
      </c>
      <c r="BA128" s="756">
        <v>1338</v>
      </c>
      <c r="BB128" s="756">
        <v>457</v>
      </c>
      <c r="BC128" s="756">
        <v>1796</v>
      </c>
      <c r="BD128" s="756">
        <v>214</v>
      </c>
    </row>
    <row r="129" spans="2:56">
      <c r="B129" s="47">
        <v>10.42</v>
      </c>
      <c r="C129" s="47">
        <v>0</v>
      </c>
      <c r="D129" s="47">
        <v>133</v>
      </c>
      <c r="E129" s="47">
        <v>0</v>
      </c>
      <c r="F129" s="47">
        <v>0</v>
      </c>
      <c r="G129" s="47">
        <v>0</v>
      </c>
      <c r="H129" s="47">
        <v>93</v>
      </c>
      <c r="I129" s="47">
        <v>0</v>
      </c>
      <c r="J129" s="47">
        <v>0</v>
      </c>
      <c r="K129" s="47">
        <v>0</v>
      </c>
      <c r="L129" s="47">
        <v>345</v>
      </c>
      <c r="M129" s="47">
        <v>0</v>
      </c>
      <c r="N129" s="47">
        <v>0</v>
      </c>
      <c r="O129" s="47">
        <v>0</v>
      </c>
      <c r="P129" s="47">
        <v>0</v>
      </c>
      <c r="Q129" s="47">
        <v>346</v>
      </c>
      <c r="R129" s="47">
        <v>18</v>
      </c>
      <c r="S129" s="47">
        <v>116</v>
      </c>
      <c r="T129" s="47">
        <v>9</v>
      </c>
      <c r="U129" s="47">
        <v>77</v>
      </c>
      <c r="V129" s="47">
        <v>0</v>
      </c>
      <c r="AJ129" s="47">
        <v>10.42</v>
      </c>
      <c r="AK129" s="756">
        <v>259</v>
      </c>
      <c r="AL129" s="756">
        <v>2807</v>
      </c>
      <c r="AM129" s="756">
        <v>0</v>
      </c>
      <c r="AN129" s="756">
        <v>146</v>
      </c>
      <c r="AO129" s="756">
        <v>235</v>
      </c>
      <c r="AP129" s="756">
        <v>3421</v>
      </c>
      <c r="AQ129" s="756">
        <v>304</v>
      </c>
      <c r="AR129" s="756">
        <v>273</v>
      </c>
      <c r="AS129" s="756">
        <v>177</v>
      </c>
      <c r="AT129" s="756">
        <v>308</v>
      </c>
      <c r="AU129" s="756">
        <v>174</v>
      </c>
      <c r="AV129" s="756">
        <v>323</v>
      </c>
      <c r="AW129" s="756">
        <v>337</v>
      </c>
      <c r="AX129" s="756">
        <v>272</v>
      </c>
      <c r="AY129" s="756">
        <v>4129</v>
      </c>
      <c r="AZ129" s="756">
        <v>599</v>
      </c>
      <c r="BA129" s="756">
        <v>1577</v>
      </c>
      <c r="BB129" s="756">
        <v>552</v>
      </c>
      <c r="BC129" s="756">
        <v>1140</v>
      </c>
      <c r="BD129" s="756">
        <v>112</v>
      </c>
    </row>
    <row r="130" spans="2:56">
      <c r="B130" s="47">
        <v>10.5</v>
      </c>
      <c r="C130" s="47">
        <v>0</v>
      </c>
      <c r="D130" s="47">
        <v>232</v>
      </c>
      <c r="E130" s="47">
        <v>0</v>
      </c>
      <c r="F130" s="47">
        <v>10</v>
      </c>
      <c r="G130" s="47">
        <v>60</v>
      </c>
      <c r="H130" s="47">
        <v>9</v>
      </c>
      <c r="I130" s="47">
        <v>0</v>
      </c>
      <c r="J130" s="47">
        <v>0</v>
      </c>
      <c r="K130" s="47">
        <v>24</v>
      </c>
      <c r="L130" s="47">
        <v>400</v>
      </c>
      <c r="M130" s="47">
        <v>6</v>
      </c>
      <c r="N130" s="47">
        <v>32</v>
      </c>
      <c r="O130" s="47">
        <v>0</v>
      </c>
      <c r="P130" s="47">
        <v>5</v>
      </c>
      <c r="Q130" s="47">
        <v>91</v>
      </c>
      <c r="R130" s="47">
        <v>59</v>
      </c>
      <c r="S130" s="47">
        <v>28</v>
      </c>
      <c r="T130" s="47">
        <v>0</v>
      </c>
      <c r="U130" s="47">
        <v>0</v>
      </c>
      <c r="V130" s="47">
        <v>0</v>
      </c>
      <c r="AJ130" s="47">
        <v>10.5</v>
      </c>
      <c r="AK130" s="756">
        <v>281</v>
      </c>
      <c r="AL130" s="756">
        <v>3141</v>
      </c>
      <c r="AM130" s="756">
        <v>10</v>
      </c>
      <c r="AN130" s="756">
        <v>642</v>
      </c>
      <c r="AO130" s="756">
        <v>1574</v>
      </c>
      <c r="AP130" s="756">
        <v>1029</v>
      </c>
      <c r="AQ130" s="756">
        <v>281</v>
      </c>
      <c r="AR130" s="756">
        <v>164</v>
      </c>
      <c r="AS130" s="756">
        <v>1106</v>
      </c>
      <c r="AT130" s="756">
        <v>278</v>
      </c>
      <c r="AU130" s="756">
        <v>381</v>
      </c>
      <c r="AV130" s="756">
        <v>251</v>
      </c>
      <c r="AW130" s="756">
        <v>256</v>
      </c>
      <c r="AX130" s="756">
        <v>300</v>
      </c>
      <c r="AY130" s="756">
        <v>1805</v>
      </c>
      <c r="AZ130" s="756">
        <v>664</v>
      </c>
      <c r="BA130" s="756">
        <v>735</v>
      </c>
      <c r="BB130" s="756">
        <v>363</v>
      </c>
      <c r="BC130" s="756">
        <v>470</v>
      </c>
      <c r="BD130" s="756">
        <v>245</v>
      </c>
    </row>
    <row r="131" spans="2:56">
      <c r="B131" s="47">
        <v>10.58</v>
      </c>
      <c r="C131" s="47">
        <v>0</v>
      </c>
      <c r="D131" s="47">
        <v>136</v>
      </c>
      <c r="E131" s="47">
        <v>0</v>
      </c>
      <c r="F131" s="47">
        <v>83</v>
      </c>
      <c r="G131" s="47">
        <v>0</v>
      </c>
      <c r="H131" s="47">
        <v>0</v>
      </c>
      <c r="I131" s="47">
        <v>0</v>
      </c>
      <c r="J131" s="47">
        <v>0</v>
      </c>
      <c r="K131" s="47">
        <v>0</v>
      </c>
      <c r="L131" s="47">
        <v>459</v>
      </c>
      <c r="M131" s="47">
        <v>50</v>
      </c>
      <c r="N131" s="47">
        <v>91</v>
      </c>
      <c r="O131" s="47">
        <v>2</v>
      </c>
      <c r="P131" s="47">
        <v>0</v>
      </c>
      <c r="Q131" s="47">
        <v>0</v>
      </c>
      <c r="R131" s="47">
        <v>290</v>
      </c>
      <c r="S131" s="47">
        <v>6</v>
      </c>
      <c r="T131" s="47">
        <v>33</v>
      </c>
      <c r="U131" s="47">
        <v>129</v>
      </c>
      <c r="V131" s="47">
        <v>77</v>
      </c>
      <c r="AJ131" s="47">
        <v>10.58</v>
      </c>
      <c r="AK131" s="756">
        <v>89</v>
      </c>
      <c r="AL131" s="756">
        <v>1976</v>
      </c>
      <c r="AM131" s="756">
        <v>0</v>
      </c>
      <c r="AN131" s="756">
        <v>2140</v>
      </c>
      <c r="AO131" s="756">
        <v>263</v>
      </c>
      <c r="AP131" s="756">
        <v>31</v>
      </c>
      <c r="AQ131" s="756">
        <v>108</v>
      </c>
      <c r="AR131" s="756">
        <v>96</v>
      </c>
      <c r="AS131" s="756">
        <v>8</v>
      </c>
      <c r="AT131" s="756">
        <v>287</v>
      </c>
      <c r="AU131" s="756">
        <v>1802</v>
      </c>
      <c r="AV131" s="756">
        <v>555</v>
      </c>
      <c r="AW131" s="756">
        <v>273</v>
      </c>
      <c r="AX131" s="756">
        <v>48</v>
      </c>
      <c r="AY131" s="756">
        <v>697</v>
      </c>
      <c r="AZ131" s="756">
        <v>1690</v>
      </c>
      <c r="BA131" s="756">
        <v>394</v>
      </c>
      <c r="BB131" s="756">
        <v>1021</v>
      </c>
      <c r="BC131" s="756">
        <v>1890</v>
      </c>
      <c r="BD131" s="756">
        <v>2247</v>
      </c>
    </row>
    <row r="132" spans="2:56">
      <c r="B132" s="47">
        <v>10.67</v>
      </c>
      <c r="C132" s="47">
        <v>0</v>
      </c>
      <c r="D132" s="47">
        <v>11</v>
      </c>
      <c r="E132" s="47">
        <v>0</v>
      </c>
      <c r="F132" s="47">
        <v>95</v>
      </c>
      <c r="G132" s="47">
        <v>0</v>
      </c>
      <c r="H132" s="47">
        <v>0</v>
      </c>
      <c r="I132" s="47">
        <v>0</v>
      </c>
      <c r="J132" s="47">
        <v>0</v>
      </c>
      <c r="K132" s="47">
        <v>0</v>
      </c>
      <c r="L132" s="47">
        <v>278</v>
      </c>
      <c r="M132" s="47">
        <v>155</v>
      </c>
      <c r="N132" s="47">
        <v>77</v>
      </c>
      <c r="O132" s="47">
        <v>2</v>
      </c>
      <c r="P132" s="47">
        <v>0</v>
      </c>
      <c r="Q132" s="47">
        <v>0</v>
      </c>
      <c r="R132" s="47">
        <v>292</v>
      </c>
      <c r="S132" s="47">
        <v>0</v>
      </c>
      <c r="T132" s="47">
        <v>0</v>
      </c>
      <c r="U132" s="47">
        <v>165</v>
      </c>
      <c r="V132" s="47">
        <v>188</v>
      </c>
      <c r="AJ132" s="47">
        <v>10.67</v>
      </c>
      <c r="AK132" s="756">
        <v>182</v>
      </c>
      <c r="AL132" s="756">
        <v>678</v>
      </c>
      <c r="AM132" s="756">
        <v>81</v>
      </c>
      <c r="AN132" s="756">
        <v>2163</v>
      </c>
      <c r="AO132" s="756">
        <v>180</v>
      </c>
      <c r="AP132" s="756">
        <v>140</v>
      </c>
      <c r="AQ132" s="756">
        <v>19</v>
      </c>
      <c r="AR132" s="756">
        <v>124</v>
      </c>
      <c r="AS132" s="756">
        <v>0</v>
      </c>
      <c r="AT132" s="756">
        <v>192</v>
      </c>
      <c r="AU132" s="756">
        <v>3506</v>
      </c>
      <c r="AV132" s="756">
        <v>573</v>
      </c>
      <c r="AW132" s="756">
        <v>181</v>
      </c>
      <c r="AX132" s="756">
        <v>99</v>
      </c>
      <c r="AY132" s="756">
        <v>582</v>
      </c>
      <c r="AZ132" s="756">
        <v>1569</v>
      </c>
      <c r="BA132" s="756">
        <v>8</v>
      </c>
      <c r="BB132" s="756">
        <v>478</v>
      </c>
      <c r="BC132" s="756">
        <v>2358</v>
      </c>
      <c r="BD132" s="756">
        <v>4701</v>
      </c>
    </row>
    <row r="133" spans="2:56">
      <c r="B133" s="47">
        <v>10.75</v>
      </c>
      <c r="C133" s="47">
        <v>4</v>
      </c>
      <c r="D133" s="47">
        <v>0</v>
      </c>
      <c r="E133" s="47">
        <v>0</v>
      </c>
      <c r="F133" s="47">
        <v>0</v>
      </c>
      <c r="G133" s="47">
        <v>0</v>
      </c>
      <c r="H133" s="47">
        <v>18</v>
      </c>
      <c r="I133" s="47">
        <v>0</v>
      </c>
      <c r="J133" s="47">
        <v>0</v>
      </c>
      <c r="K133" s="47">
        <v>0</v>
      </c>
      <c r="L133" s="47">
        <v>208</v>
      </c>
      <c r="M133" s="47">
        <v>235</v>
      </c>
      <c r="N133" s="47">
        <v>133</v>
      </c>
      <c r="O133" s="47">
        <v>0</v>
      </c>
      <c r="P133" s="47">
        <v>93</v>
      </c>
      <c r="Q133" s="47">
        <v>0</v>
      </c>
      <c r="R133" s="47">
        <v>22</v>
      </c>
      <c r="S133" s="47">
        <v>0</v>
      </c>
      <c r="T133" s="47">
        <v>0</v>
      </c>
      <c r="U133" s="47">
        <v>27</v>
      </c>
      <c r="V133" s="47">
        <v>224</v>
      </c>
      <c r="AJ133" s="47">
        <v>10.75</v>
      </c>
      <c r="AK133" s="756">
        <v>642</v>
      </c>
      <c r="AL133" s="756">
        <v>220</v>
      </c>
      <c r="AM133" s="756">
        <v>70</v>
      </c>
      <c r="AN133" s="756">
        <v>119</v>
      </c>
      <c r="AO133" s="756">
        <v>132</v>
      </c>
      <c r="AP133" s="756">
        <v>748</v>
      </c>
      <c r="AQ133" s="756">
        <v>150</v>
      </c>
      <c r="AR133" s="756">
        <v>54</v>
      </c>
      <c r="AS133" s="756">
        <v>7</v>
      </c>
      <c r="AT133" s="756">
        <v>262</v>
      </c>
      <c r="AU133" s="756">
        <v>4302</v>
      </c>
      <c r="AV133" s="756">
        <v>563</v>
      </c>
      <c r="AW133" s="756">
        <v>63</v>
      </c>
      <c r="AX133" s="756">
        <v>2793</v>
      </c>
      <c r="AY133" s="756">
        <v>404</v>
      </c>
      <c r="AZ133" s="756">
        <v>446</v>
      </c>
      <c r="BA133" s="756">
        <v>106</v>
      </c>
      <c r="BB133" s="756">
        <v>225</v>
      </c>
      <c r="BC133" s="756">
        <v>1063</v>
      </c>
      <c r="BD133" s="756">
        <v>5817</v>
      </c>
    </row>
    <row r="134" spans="2:56">
      <c r="B134" s="47">
        <v>10.83</v>
      </c>
      <c r="C134" s="47">
        <v>0</v>
      </c>
      <c r="D134" s="47">
        <v>20</v>
      </c>
      <c r="E134" s="47">
        <v>0</v>
      </c>
      <c r="F134" s="47">
        <v>0</v>
      </c>
      <c r="G134" s="47">
        <v>0</v>
      </c>
      <c r="H134" s="47">
        <v>78</v>
      </c>
      <c r="I134" s="47">
        <v>0</v>
      </c>
      <c r="J134" s="47">
        <v>0</v>
      </c>
      <c r="K134" s="47">
        <v>0</v>
      </c>
      <c r="L134" s="47">
        <v>162</v>
      </c>
      <c r="M134" s="47">
        <v>35</v>
      </c>
      <c r="N134" s="47">
        <v>77</v>
      </c>
      <c r="O134" s="47">
        <v>0</v>
      </c>
      <c r="P134" s="47">
        <v>82</v>
      </c>
      <c r="Q134" s="47">
        <v>0</v>
      </c>
      <c r="R134" s="47">
        <v>0</v>
      </c>
      <c r="S134" s="47">
        <v>0</v>
      </c>
      <c r="T134" s="47">
        <v>0</v>
      </c>
      <c r="U134" s="47">
        <v>0</v>
      </c>
      <c r="V134" s="47">
        <v>123</v>
      </c>
      <c r="AJ134" s="47">
        <v>10.83</v>
      </c>
      <c r="AK134" s="756">
        <v>276</v>
      </c>
      <c r="AL134" s="756">
        <v>642</v>
      </c>
      <c r="AM134" s="756">
        <v>40</v>
      </c>
      <c r="AN134" s="756">
        <v>239</v>
      </c>
      <c r="AO134" s="756">
        <v>71</v>
      </c>
      <c r="AP134" s="756">
        <v>3006</v>
      </c>
      <c r="AQ134" s="756">
        <v>500</v>
      </c>
      <c r="AR134" s="756">
        <v>5</v>
      </c>
      <c r="AS134" s="756">
        <v>732</v>
      </c>
      <c r="AT134" s="756">
        <v>403</v>
      </c>
      <c r="AU134" s="756">
        <v>933</v>
      </c>
      <c r="AV134" s="756">
        <v>485</v>
      </c>
      <c r="AW134" s="756">
        <v>86</v>
      </c>
      <c r="AX134" s="756">
        <v>2054</v>
      </c>
      <c r="AY134" s="756">
        <v>467</v>
      </c>
      <c r="AZ134" s="756">
        <v>251</v>
      </c>
      <c r="BA134" s="756">
        <v>208</v>
      </c>
      <c r="BB134" s="756">
        <v>2</v>
      </c>
      <c r="BC134" s="756">
        <v>310</v>
      </c>
      <c r="BD134" s="756">
        <v>2530</v>
      </c>
    </row>
    <row r="135" spans="2:56">
      <c r="B135" s="47">
        <v>10.92</v>
      </c>
      <c r="C135" s="47">
        <v>0</v>
      </c>
      <c r="D135" s="47">
        <v>0</v>
      </c>
      <c r="E135" s="47">
        <v>0</v>
      </c>
      <c r="F135" s="47">
        <v>12</v>
      </c>
      <c r="G135" s="47">
        <v>0</v>
      </c>
      <c r="H135" s="47">
        <v>57</v>
      </c>
      <c r="I135" s="47">
        <v>0</v>
      </c>
      <c r="J135" s="47">
        <v>0</v>
      </c>
      <c r="K135" s="47">
        <v>0</v>
      </c>
      <c r="L135" s="47">
        <v>347</v>
      </c>
      <c r="M135" s="47">
        <v>4</v>
      </c>
      <c r="N135" s="47">
        <v>11</v>
      </c>
      <c r="O135" s="47">
        <v>0</v>
      </c>
      <c r="P135" s="47">
        <v>32</v>
      </c>
      <c r="Q135" s="47">
        <v>0</v>
      </c>
      <c r="R135" s="47">
        <v>3</v>
      </c>
      <c r="S135" s="47">
        <v>9</v>
      </c>
      <c r="T135" s="47">
        <v>0</v>
      </c>
      <c r="U135" s="47">
        <v>0</v>
      </c>
      <c r="V135" s="47">
        <v>0</v>
      </c>
      <c r="AJ135" s="47">
        <v>10.92</v>
      </c>
      <c r="AK135" s="756">
        <v>55</v>
      </c>
      <c r="AL135" s="756">
        <v>227</v>
      </c>
      <c r="AM135" s="756">
        <v>87</v>
      </c>
      <c r="AN135" s="756">
        <v>838</v>
      </c>
      <c r="AO135" s="756">
        <v>248</v>
      </c>
      <c r="AP135" s="756">
        <v>2938</v>
      </c>
      <c r="AQ135" s="756">
        <v>553</v>
      </c>
      <c r="AR135" s="756">
        <v>15</v>
      </c>
      <c r="AS135" s="756">
        <v>495</v>
      </c>
      <c r="AT135" s="756">
        <v>242</v>
      </c>
      <c r="AU135" s="756">
        <v>396</v>
      </c>
      <c r="AV135" s="756">
        <v>326</v>
      </c>
      <c r="AW135" s="756">
        <v>61</v>
      </c>
      <c r="AX135" s="756">
        <v>898</v>
      </c>
      <c r="AY135" s="756">
        <v>327</v>
      </c>
      <c r="AZ135" s="756">
        <v>576</v>
      </c>
      <c r="BA135" s="756">
        <v>581</v>
      </c>
      <c r="BB135" s="756">
        <v>4</v>
      </c>
      <c r="BC135" s="756">
        <v>251</v>
      </c>
      <c r="BD135" s="756">
        <v>861</v>
      </c>
    </row>
    <row r="136" spans="2:56">
      <c r="B136" s="47">
        <v>11</v>
      </c>
      <c r="C136" s="47">
        <v>0</v>
      </c>
      <c r="D136" s="47">
        <v>2</v>
      </c>
      <c r="E136" s="47">
        <v>21</v>
      </c>
      <c r="F136" s="47">
        <v>0</v>
      </c>
      <c r="G136" s="47">
        <v>0</v>
      </c>
      <c r="H136" s="47">
        <v>0</v>
      </c>
      <c r="I136" s="47">
        <v>0</v>
      </c>
      <c r="J136" s="47">
        <v>0</v>
      </c>
      <c r="K136" s="47">
        <v>59</v>
      </c>
      <c r="L136" s="47">
        <v>238</v>
      </c>
      <c r="M136" s="47">
        <v>4</v>
      </c>
      <c r="N136" s="47">
        <v>22</v>
      </c>
      <c r="O136" s="47">
        <v>14</v>
      </c>
      <c r="P136" s="47">
        <v>223</v>
      </c>
      <c r="Q136" s="47">
        <v>0</v>
      </c>
      <c r="R136" s="47">
        <v>20</v>
      </c>
      <c r="S136" s="47">
        <v>38</v>
      </c>
      <c r="T136" s="47">
        <v>0</v>
      </c>
      <c r="U136" s="47">
        <v>0</v>
      </c>
      <c r="V136" s="47">
        <v>0</v>
      </c>
      <c r="AJ136" s="47">
        <v>11</v>
      </c>
      <c r="AK136" s="756">
        <v>138</v>
      </c>
      <c r="AL136" s="756">
        <v>56</v>
      </c>
      <c r="AM136" s="756">
        <v>352</v>
      </c>
      <c r="AN136" s="756">
        <v>250</v>
      </c>
      <c r="AO136" s="756">
        <v>0</v>
      </c>
      <c r="AP136" s="756">
        <v>348</v>
      </c>
      <c r="AQ136" s="756">
        <v>337</v>
      </c>
      <c r="AR136" s="756">
        <v>3</v>
      </c>
      <c r="AS136" s="756">
        <v>2026</v>
      </c>
      <c r="AT136" s="756">
        <v>632</v>
      </c>
      <c r="AU136" s="756">
        <v>288</v>
      </c>
      <c r="AV136" s="756">
        <v>266</v>
      </c>
      <c r="AW136" s="756">
        <v>871</v>
      </c>
      <c r="AX136" s="756">
        <v>5186</v>
      </c>
      <c r="AY136" s="756">
        <v>576</v>
      </c>
      <c r="AZ136" s="756">
        <v>177</v>
      </c>
      <c r="BA136" s="756">
        <v>1018</v>
      </c>
      <c r="BB136" s="756">
        <v>9</v>
      </c>
      <c r="BC136" s="756">
        <v>304</v>
      </c>
      <c r="BD136" s="756">
        <v>309</v>
      </c>
    </row>
    <row r="137" spans="2:56">
      <c r="B137" s="47">
        <v>11.08</v>
      </c>
      <c r="C137" s="47">
        <v>0</v>
      </c>
      <c r="D137" s="47">
        <v>0</v>
      </c>
      <c r="E137" s="47">
        <v>14</v>
      </c>
      <c r="F137" s="47">
        <v>0</v>
      </c>
      <c r="G137" s="47">
        <v>0</v>
      </c>
      <c r="H137" s="47">
        <v>0</v>
      </c>
      <c r="I137" s="47">
        <v>0</v>
      </c>
      <c r="J137" s="47">
        <v>0</v>
      </c>
      <c r="K137" s="47">
        <v>184</v>
      </c>
      <c r="L137" s="47">
        <v>0</v>
      </c>
      <c r="M137" s="47">
        <v>9</v>
      </c>
      <c r="N137" s="47">
        <v>0</v>
      </c>
      <c r="O137" s="47">
        <v>0</v>
      </c>
      <c r="P137" s="47">
        <v>268</v>
      </c>
      <c r="Q137" s="47">
        <v>0</v>
      </c>
      <c r="R137" s="47">
        <v>110</v>
      </c>
      <c r="S137" s="47">
        <v>50</v>
      </c>
      <c r="T137" s="47">
        <v>0</v>
      </c>
      <c r="U137" s="47">
        <v>0</v>
      </c>
      <c r="V137" s="47">
        <v>43</v>
      </c>
      <c r="AJ137" s="47">
        <v>11.08</v>
      </c>
      <c r="AK137" s="756">
        <v>193</v>
      </c>
      <c r="AL137" s="756">
        <v>30</v>
      </c>
      <c r="AM137" s="756">
        <v>408</v>
      </c>
      <c r="AN137" s="756">
        <v>96</v>
      </c>
      <c r="AO137" s="756">
        <v>70</v>
      </c>
      <c r="AP137" s="756">
        <v>224</v>
      </c>
      <c r="AQ137" s="756">
        <v>224</v>
      </c>
      <c r="AR137" s="756">
        <v>30</v>
      </c>
      <c r="AS137" s="756">
        <v>4086</v>
      </c>
      <c r="AT137" s="756">
        <v>645</v>
      </c>
      <c r="AU137" s="756">
        <v>334</v>
      </c>
      <c r="AV137" s="756">
        <v>136</v>
      </c>
      <c r="AW137" s="756">
        <v>258</v>
      </c>
      <c r="AX137" s="756">
        <v>6095</v>
      </c>
      <c r="AY137" s="756">
        <v>216</v>
      </c>
      <c r="AZ137" s="756">
        <v>996</v>
      </c>
      <c r="BA137" s="756">
        <v>906</v>
      </c>
      <c r="BB137" s="756">
        <v>203</v>
      </c>
      <c r="BC137" s="756">
        <v>127</v>
      </c>
      <c r="BD137" s="756">
        <v>1767</v>
      </c>
    </row>
    <row r="138" spans="2:56">
      <c r="B138" s="47">
        <v>11.17</v>
      </c>
      <c r="C138" s="47">
        <v>0</v>
      </c>
      <c r="D138" s="47">
        <v>0</v>
      </c>
      <c r="E138" s="47">
        <v>121</v>
      </c>
      <c r="F138" s="47">
        <v>0</v>
      </c>
      <c r="G138" s="47">
        <v>0</v>
      </c>
      <c r="H138" s="47">
        <v>0</v>
      </c>
      <c r="I138" s="47">
        <v>0</v>
      </c>
      <c r="J138" s="47">
        <v>0</v>
      </c>
      <c r="K138" s="47">
        <v>8</v>
      </c>
      <c r="L138" s="47">
        <v>0</v>
      </c>
      <c r="M138" s="47">
        <v>5</v>
      </c>
      <c r="N138" s="47">
        <v>0</v>
      </c>
      <c r="O138" s="47">
        <v>0</v>
      </c>
      <c r="P138" s="47">
        <v>315</v>
      </c>
      <c r="Q138" s="47">
        <v>0</v>
      </c>
      <c r="R138" s="47">
        <v>0</v>
      </c>
      <c r="S138" s="47">
        <v>5</v>
      </c>
      <c r="T138" s="47">
        <v>0</v>
      </c>
      <c r="U138" s="47">
        <v>0</v>
      </c>
      <c r="V138" s="47">
        <v>269</v>
      </c>
      <c r="AJ138" s="47">
        <v>11.17</v>
      </c>
      <c r="AK138" s="756">
        <v>68</v>
      </c>
      <c r="AL138" s="756">
        <v>27</v>
      </c>
      <c r="AM138" s="756">
        <v>1884</v>
      </c>
      <c r="AN138" s="756">
        <v>58</v>
      </c>
      <c r="AO138" s="756">
        <v>3</v>
      </c>
      <c r="AP138" s="756">
        <v>0</v>
      </c>
      <c r="AQ138" s="756">
        <v>41</v>
      </c>
      <c r="AR138" s="756">
        <v>4</v>
      </c>
      <c r="AS138" s="756">
        <v>810</v>
      </c>
      <c r="AT138" s="756">
        <v>296</v>
      </c>
      <c r="AU138" s="756">
        <v>268</v>
      </c>
      <c r="AV138" s="756">
        <v>177</v>
      </c>
      <c r="AW138" s="756">
        <v>120</v>
      </c>
      <c r="AX138" s="756">
        <v>6571</v>
      </c>
      <c r="AY138" s="756">
        <v>319</v>
      </c>
      <c r="AZ138" s="756">
        <v>511</v>
      </c>
      <c r="BA138" s="756">
        <v>319</v>
      </c>
      <c r="BB138" s="756">
        <v>389</v>
      </c>
      <c r="BC138" s="756">
        <v>134</v>
      </c>
      <c r="BD138" s="756">
        <v>6677</v>
      </c>
    </row>
    <row r="139" spans="2:56">
      <c r="B139" s="47">
        <v>11.25</v>
      </c>
      <c r="C139" s="47">
        <v>0</v>
      </c>
      <c r="D139" s="47">
        <v>0</v>
      </c>
      <c r="E139" s="47">
        <v>204</v>
      </c>
      <c r="F139" s="47">
        <v>0</v>
      </c>
      <c r="G139" s="47">
        <v>0</v>
      </c>
      <c r="H139" s="47">
        <v>0</v>
      </c>
      <c r="I139" s="47">
        <v>0</v>
      </c>
      <c r="J139" s="47">
        <v>0</v>
      </c>
      <c r="K139" s="47">
        <v>84</v>
      </c>
      <c r="L139" s="47">
        <v>14</v>
      </c>
      <c r="M139" s="47">
        <v>0</v>
      </c>
      <c r="N139" s="47">
        <v>32</v>
      </c>
      <c r="O139" s="47">
        <v>0</v>
      </c>
      <c r="P139" s="47">
        <v>40</v>
      </c>
      <c r="Q139" s="47">
        <v>0</v>
      </c>
      <c r="R139" s="47">
        <v>0</v>
      </c>
      <c r="S139" s="47">
        <v>0</v>
      </c>
      <c r="T139" s="47">
        <v>0</v>
      </c>
      <c r="U139" s="47">
        <v>0</v>
      </c>
      <c r="V139" s="47">
        <v>166</v>
      </c>
      <c r="AJ139" s="47">
        <v>11.25</v>
      </c>
      <c r="AK139" s="756">
        <v>117</v>
      </c>
      <c r="AL139" s="756">
        <v>19</v>
      </c>
      <c r="AM139" s="756">
        <v>2073</v>
      </c>
      <c r="AN139" s="756">
        <v>513</v>
      </c>
      <c r="AO139" s="756">
        <v>2</v>
      </c>
      <c r="AP139" s="756">
        <v>20</v>
      </c>
      <c r="AQ139" s="756">
        <v>0</v>
      </c>
      <c r="AR139" s="756">
        <v>5</v>
      </c>
      <c r="AS139" s="756">
        <v>2280</v>
      </c>
      <c r="AT139" s="756">
        <v>175</v>
      </c>
      <c r="AU139" s="756">
        <v>11</v>
      </c>
      <c r="AV139" s="756">
        <v>437</v>
      </c>
      <c r="AW139" s="756">
        <v>197</v>
      </c>
      <c r="AX139" s="756">
        <v>1355</v>
      </c>
      <c r="AY139" s="756">
        <v>454</v>
      </c>
      <c r="AZ139" s="756">
        <v>602</v>
      </c>
      <c r="BA139" s="756">
        <v>203</v>
      </c>
      <c r="BB139" s="756">
        <v>110</v>
      </c>
      <c r="BC139" s="756">
        <v>37</v>
      </c>
      <c r="BD139" s="756">
        <v>3875</v>
      </c>
    </row>
    <row r="140" spans="2:56">
      <c r="B140" s="47">
        <v>11.33</v>
      </c>
      <c r="C140" s="47">
        <v>2</v>
      </c>
      <c r="D140" s="47">
        <v>0</v>
      </c>
      <c r="E140" s="47">
        <v>210</v>
      </c>
      <c r="F140" s="47">
        <v>0</v>
      </c>
      <c r="G140" s="47">
        <v>36</v>
      </c>
      <c r="H140" s="47">
        <v>0</v>
      </c>
      <c r="I140" s="47">
        <v>0</v>
      </c>
      <c r="J140" s="47">
        <v>0</v>
      </c>
      <c r="K140" s="47">
        <v>96</v>
      </c>
      <c r="L140" s="47">
        <v>0</v>
      </c>
      <c r="M140" s="47">
        <v>0</v>
      </c>
      <c r="N140" s="47">
        <v>55</v>
      </c>
      <c r="O140" s="47">
        <v>0</v>
      </c>
      <c r="P140" s="47">
        <v>156</v>
      </c>
      <c r="Q140" s="47">
        <v>0</v>
      </c>
      <c r="R140" s="47">
        <v>0</v>
      </c>
      <c r="S140" s="47">
        <v>0</v>
      </c>
      <c r="T140" s="47">
        <v>0</v>
      </c>
      <c r="U140" s="47">
        <v>0</v>
      </c>
      <c r="V140" s="47">
        <v>265</v>
      </c>
      <c r="AJ140" s="47">
        <v>11.33</v>
      </c>
      <c r="AK140" s="756">
        <v>340</v>
      </c>
      <c r="AL140" s="756">
        <v>28</v>
      </c>
      <c r="AM140" s="756">
        <v>2349</v>
      </c>
      <c r="AN140" s="756">
        <v>147</v>
      </c>
      <c r="AO140" s="756">
        <v>1167</v>
      </c>
      <c r="AP140" s="756">
        <v>3</v>
      </c>
      <c r="AQ140" s="756">
        <v>0</v>
      </c>
      <c r="AR140" s="756">
        <v>56</v>
      </c>
      <c r="AS140" s="756">
        <v>2291</v>
      </c>
      <c r="AT140" s="756">
        <v>71</v>
      </c>
      <c r="AU140" s="756">
        <v>95</v>
      </c>
      <c r="AV140" s="756">
        <v>413</v>
      </c>
      <c r="AW140" s="756">
        <v>254</v>
      </c>
      <c r="AX140" s="756">
        <v>3217</v>
      </c>
      <c r="AY140" s="756">
        <v>248</v>
      </c>
      <c r="AZ140" s="756">
        <v>335</v>
      </c>
      <c r="BA140" s="756">
        <v>236</v>
      </c>
      <c r="BB140" s="756">
        <v>7</v>
      </c>
      <c r="BC140" s="756">
        <v>0</v>
      </c>
      <c r="BD140" s="756">
        <v>5772</v>
      </c>
    </row>
    <row r="141" spans="2:56">
      <c r="B141" s="47">
        <v>11.42</v>
      </c>
      <c r="C141" s="47">
        <v>0</v>
      </c>
      <c r="D141" s="47">
        <v>0</v>
      </c>
      <c r="E141" s="47">
        <v>131</v>
      </c>
      <c r="F141" s="47">
        <v>0</v>
      </c>
      <c r="G141" s="47">
        <v>100</v>
      </c>
      <c r="H141" s="47">
        <v>0</v>
      </c>
      <c r="I141" s="47">
        <v>0</v>
      </c>
      <c r="J141" s="47">
        <v>0</v>
      </c>
      <c r="K141" s="47">
        <v>297</v>
      </c>
      <c r="L141" s="47">
        <v>0</v>
      </c>
      <c r="M141" s="47">
        <v>0</v>
      </c>
      <c r="N141" s="47">
        <v>28</v>
      </c>
      <c r="O141" s="47">
        <v>39</v>
      </c>
      <c r="P141" s="47">
        <v>0</v>
      </c>
      <c r="Q141" s="47">
        <v>0</v>
      </c>
      <c r="R141" s="47">
        <v>196</v>
      </c>
      <c r="S141" s="47">
        <v>0</v>
      </c>
      <c r="T141" s="47">
        <v>0</v>
      </c>
      <c r="U141" s="47">
        <v>0</v>
      </c>
      <c r="V141" s="47">
        <v>2</v>
      </c>
      <c r="AJ141" s="47">
        <v>11.42</v>
      </c>
      <c r="AK141" s="756">
        <v>1217</v>
      </c>
      <c r="AL141" s="756">
        <v>12</v>
      </c>
      <c r="AM141" s="756">
        <v>1792</v>
      </c>
      <c r="AN141" s="756">
        <v>144</v>
      </c>
      <c r="AO141" s="756">
        <v>3425</v>
      </c>
      <c r="AP141" s="756">
        <v>5</v>
      </c>
      <c r="AQ141" s="756">
        <v>2</v>
      </c>
      <c r="AR141" s="756">
        <v>166</v>
      </c>
      <c r="AS141" s="756">
        <v>5086</v>
      </c>
      <c r="AT141" s="756">
        <v>127</v>
      </c>
      <c r="AU141" s="756">
        <v>110</v>
      </c>
      <c r="AV141" s="756">
        <v>263</v>
      </c>
      <c r="AW141" s="756">
        <v>908</v>
      </c>
      <c r="AX141" s="756">
        <v>654</v>
      </c>
      <c r="AY141" s="756">
        <v>449</v>
      </c>
      <c r="AZ141" s="756">
        <v>1106</v>
      </c>
      <c r="BA141" s="756">
        <v>42</v>
      </c>
      <c r="BB141" s="756">
        <v>349</v>
      </c>
      <c r="BC141" s="756">
        <v>19</v>
      </c>
      <c r="BD141" s="756">
        <v>743</v>
      </c>
    </row>
    <row r="142" spans="2:56">
      <c r="B142" s="47">
        <v>11.5</v>
      </c>
      <c r="C142" s="47">
        <v>73</v>
      </c>
      <c r="D142" s="47">
        <v>0</v>
      </c>
      <c r="E142" s="47">
        <v>138</v>
      </c>
      <c r="F142" s="47">
        <v>11</v>
      </c>
      <c r="G142" s="47">
        <v>127</v>
      </c>
      <c r="H142" s="47">
        <v>12</v>
      </c>
      <c r="I142" s="47">
        <v>0</v>
      </c>
      <c r="J142" s="47">
        <v>0</v>
      </c>
      <c r="K142" s="47">
        <v>56</v>
      </c>
      <c r="L142" s="47">
        <v>0</v>
      </c>
      <c r="M142" s="47">
        <v>0</v>
      </c>
      <c r="N142" s="47">
        <v>0</v>
      </c>
      <c r="O142" s="47">
        <v>77</v>
      </c>
      <c r="P142" s="47">
        <v>0</v>
      </c>
      <c r="Q142" s="47">
        <v>0</v>
      </c>
      <c r="R142" s="47">
        <v>294</v>
      </c>
      <c r="S142" s="47">
        <v>0</v>
      </c>
      <c r="T142" s="47">
        <v>77</v>
      </c>
      <c r="U142" s="47">
        <v>0</v>
      </c>
      <c r="V142" s="47">
        <v>0</v>
      </c>
      <c r="AJ142" s="47">
        <v>11.5</v>
      </c>
      <c r="AK142" s="756">
        <v>2591</v>
      </c>
      <c r="AL142" s="756">
        <v>19</v>
      </c>
      <c r="AM142" s="756">
        <v>1729</v>
      </c>
      <c r="AN142" s="756">
        <v>456</v>
      </c>
      <c r="AO142" s="756">
        <v>3582</v>
      </c>
      <c r="AP142" s="756">
        <v>927</v>
      </c>
      <c r="AQ142" s="756">
        <v>348</v>
      </c>
      <c r="AR142" s="756">
        <v>506</v>
      </c>
      <c r="AS142" s="756">
        <v>2334</v>
      </c>
      <c r="AT142" s="756">
        <v>32</v>
      </c>
      <c r="AU142" s="756">
        <v>185</v>
      </c>
      <c r="AV142" s="756">
        <v>2</v>
      </c>
      <c r="AW142" s="756">
        <v>1522</v>
      </c>
      <c r="AX142" s="756">
        <v>203</v>
      </c>
      <c r="AY142" s="756">
        <v>578</v>
      </c>
      <c r="AZ142" s="756">
        <v>1815</v>
      </c>
      <c r="BA142" s="756">
        <v>3</v>
      </c>
      <c r="BB142" s="756">
        <v>1553</v>
      </c>
      <c r="BC142" s="756">
        <v>131</v>
      </c>
      <c r="BD142" s="756">
        <v>296</v>
      </c>
    </row>
    <row r="143" spans="2:56">
      <c r="B143" s="47">
        <v>11.58</v>
      </c>
      <c r="C143" s="47">
        <v>128</v>
      </c>
      <c r="D143" s="47">
        <v>0</v>
      </c>
      <c r="E143" s="47">
        <v>0</v>
      </c>
      <c r="F143" s="47">
        <v>16</v>
      </c>
      <c r="G143" s="47">
        <v>186</v>
      </c>
      <c r="H143" s="47">
        <v>2</v>
      </c>
      <c r="I143" s="47">
        <v>0</v>
      </c>
      <c r="J143" s="47">
        <v>0</v>
      </c>
      <c r="K143" s="47">
        <v>0</v>
      </c>
      <c r="L143" s="47">
        <v>0</v>
      </c>
      <c r="M143" s="47">
        <v>0</v>
      </c>
      <c r="N143" s="47">
        <v>0</v>
      </c>
      <c r="O143" s="47">
        <v>121</v>
      </c>
      <c r="P143" s="47">
        <v>0</v>
      </c>
      <c r="Q143" s="47">
        <v>0</v>
      </c>
      <c r="R143" s="47">
        <v>475</v>
      </c>
      <c r="S143" s="47">
        <v>0</v>
      </c>
      <c r="T143" s="47">
        <v>185</v>
      </c>
      <c r="U143" s="47">
        <v>0</v>
      </c>
      <c r="V143" s="47">
        <v>0</v>
      </c>
      <c r="AJ143" s="47">
        <v>11.58</v>
      </c>
      <c r="AK143" s="756">
        <v>3040</v>
      </c>
      <c r="AL143" s="756">
        <v>217</v>
      </c>
      <c r="AM143" s="756">
        <v>505</v>
      </c>
      <c r="AN143" s="756">
        <v>536</v>
      </c>
      <c r="AO143" s="756">
        <v>3725</v>
      </c>
      <c r="AP143" s="756">
        <v>298</v>
      </c>
      <c r="AQ143" s="756">
        <v>196</v>
      </c>
      <c r="AR143" s="756">
        <v>443</v>
      </c>
      <c r="AS143" s="756">
        <v>72</v>
      </c>
      <c r="AT143" s="756">
        <v>41</v>
      </c>
      <c r="AU143" s="756">
        <v>212</v>
      </c>
      <c r="AV143" s="756">
        <v>1</v>
      </c>
      <c r="AW143" s="756">
        <v>1625</v>
      </c>
      <c r="AX143" s="756">
        <v>51</v>
      </c>
      <c r="AY143" s="756">
        <v>102</v>
      </c>
      <c r="AZ143" s="756">
        <v>2135</v>
      </c>
      <c r="BA143" s="756">
        <v>260</v>
      </c>
      <c r="BB143" s="756">
        <v>2294</v>
      </c>
      <c r="BC143" s="756">
        <v>243</v>
      </c>
      <c r="BD143" s="756">
        <v>371</v>
      </c>
    </row>
    <row r="144" spans="2:56">
      <c r="B144" s="47">
        <v>11.67</v>
      </c>
      <c r="C144" s="47">
        <v>127</v>
      </c>
      <c r="D144" s="47">
        <v>0</v>
      </c>
      <c r="E144" s="47">
        <v>12</v>
      </c>
      <c r="F144" s="47">
        <v>155</v>
      </c>
      <c r="G144" s="47">
        <v>34</v>
      </c>
      <c r="H144" s="47">
        <v>35</v>
      </c>
      <c r="I144" s="47">
        <v>0</v>
      </c>
      <c r="J144" s="47">
        <v>0</v>
      </c>
      <c r="K144" s="47">
        <v>0</v>
      </c>
      <c r="L144" s="47">
        <v>0</v>
      </c>
      <c r="M144" s="47">
        <v>7</v>
      </c>
      <c r="N144" s="47">
        <v>0</v>
      </c>
      <c r="O144" s="47">
        <v>80</v>
      </c>
      <c r="P144" s="47">
        <v>0</v>
      </c>
      <c r="Q144" s="47">
        <v>0</v>
      </c>
      <c r="R144" s="47">
        <v>2</v>
      </c>
      <c r="S144" s="47">
        <v>0</v>
      </c>
      <c r="T144" s="47">
        <v>207</v>
      </c>
      <c r="U144" s="47">
        <v>0</v>
      </c>
      <c r="V144" s="47">
        <v>0</v>
      </c>
      <c r="AJ144" s="47">
        <v>11.67</v>
      </c>
      <c r="AK144" s="756">
        <v>2912</v>
      </c>
      <c r="AL144" s="756">
        <v>162</v>
      </c>
      <c r="AM144" s="756">
        <v>500</v>
      </c>
      <c r="AN144" s="756">
        <v>3328</v>
      </c>
      <c r="AO144" s="756">
        <v>971</v>
      </c>
      <c r="AP144" s="756">
        <v>2151</v>
      </c>
      <c r="AQ144" s="756">
        <v>100</v>
      </c>
      <c r="AR144" s="756">
        <v>344</v>
      </c>
      <c r="AS144" s="756">
        <v>572</v>
      </c>
      <c r="AT144" s="756">
        <v>32</v>
      </c>
      <c r="AU144" s="756">
        <v>861</v>
      </c>
      <c r="AV144" s="756">
        <v>265</v>
      </c>
      <c r="AW144" s="756">
        <v>1638</v>
      </c>
      <c r="AX144" s="756">
        <v>9</v>
      </c>
      <c r="AY144" s="756">
        <v>80</v>
      </c>
      <c r="AZ144" s="756">
        <v>133</v>
      </c>
      <c r="BA144" s="756">
        <v>30</v>
      </c>
      <c r="BB144" s="756">
        <v>2658</v>
      </c>
      <c r="BC144" s="756">
        <v>180</v>
      </c>
      <c r="BD144" s="756">
        <v>277</v>
      </c>
    </row>
    <row r="145" spans="2:56">
      <c r="B145" s="47">
        <v>11.75</v>
      </c>
      <c r="C145" s="47">
        <v>172</v>
      </c>
      <c r="D145" s="47">
        <v>0</v>
      </c>
      <c r="E145" s="47">
        <v>5</v>
      </c>
      <c r="F145" s="47">
        <v>140</v>
      </c>
      <c r="G145" s="47">
        <v>0</v>
      </c>
      <c r="H145" s="47">
        <v>0</v>
      </c>
      <c r="I145" s="47">
        <v>0</v>
      </c>
      <c r="J145" s="47">
        <v>0</v>
      </c>
      <c r="K145" s="47">
        <v>0</v>
      </c>
      <c r="L145" s="47">
        <v>0</v>
      </c>
      <c r="M145" s="47">
        <v>64</v>
      </c>
      <c r="N145" s="47">
        <v>29</v>
      </c>
      <c r="O145" s="47">
        <v>73</v>
      </c>
      <c r="P145" s="47">
        <v>0</v>
      </c>
      <c r="Q145" s="47">
        <v>0</v>
      </c>
      <c r="R145" s="47">
        <v>0</v>
      </c>
      <c r="S145" s="47">
        <v>0</v>
      </c>
      <c r="T145" s="47">
        <v>127</v>
      </c>
      <c r="U145" s="47">
        <v>0</v>
      </c>
      <c r="V145" s="47">
        <v>0</v>
      </c>
      <c r="AJ145" s="47">
        <v>11.75</v>
      </c>
      <c r="AK145" s="756">
        <v>3105</v>
      </c>
      <c r="AL145" s="756">
        <v>420</v>
      </c>
      <c r="AM145" s="756">
        <v>517</v>
      </c>
      <c r="AN145" s="756">
        <v>3006</v>
      </c>
      <c r="AO145" s="756">
        <v>149</v>
      </c>
      <c r="AP145" s="756">
        <v>217</v>
      </c>
      <c r="AQ145" s="756">
        <v>137</v>
      </c>
      <c r="AR145" s="756">
        <v>315</v>
      </c>
      <c r="AS145" s="756">
        <v>928</v>
      </c>
      <c r="AT145" s="756">
        <v>31</v>
      </c>
      <c r="AU145" s="756">
        <v>1775</v>
      </c>
      <c r="AV145" s="756">
        <v>275</v>
      </c>
      <c r="AW145" s="756">
        <v>1470</v>
      </c>
      <c r="AX145" s="756">
        <v>69</v>
      </c>
      <c r="AY145" s="756">
        <v>254</v>
      </c>
      <c r="AZ145" s="756">
        <v>155</v>
      </c>
      <c r="BA145" s="756">
        <v>30</v>
      </c>
      <c r="BB145" s="756">
        <v>2063</v>
      </c>
      <c r="BC145" s="756">
        <v>193</v>
      </c>
      <c r="BD145" s="756">
        <v>283</v>
      </c>
    </row>
    <row r="146" spans="2:56">
      <c r="B146" s="47">
        <v>11.83</v>
      </c>
      <c r="C146" s="47">
        <v>46</v>
      </c>
      <c r="D146" s="47">
        <v>0</v>
      </c>
      <c r="E146" s="47">
        <v>39</v>
      </c>
      <c r="F146" s="47">
        <v>50</v>
      </c>
      <c r="G146" s="47">
        <v>140</v>
      </c>
      <c r="H146" s="47">
        <v>0</v>
      </c>
      <c r="I146" s="47">
        <v>0</v>
      </c>
      <c r="J146" s="47">
        <v>27</v>
      </c>
      <c r="K146" s="47">
        <v>46</v>
      </c>
      <c r="L146" s="47">
        <v>0</v>
      </c>
      <c r="M146" s="47">
        <v>104</v>
      </c>
      <c r="N146" s="47">
        <v>7</v>
      </c>
      <c r="O146" s="47">
        <v>112</v>
      </c>
      <c r="P146" s="47">
        <v>0</v>
      </c>
      <c r="Q146" s="47">
        <v>0</v>
      </c>
      <c r="R146" s="47">
        <v>0</v>
      </c>
      <c r="S146" s="47">
        <v>0</v>
      </c>
      <c r="T146" s="47">
        <v>239</v>
      </c>
      <c r="U146" s="47">
        <v>3</v>
      </c>
      <c r="V146" s="47">
        <v>0</v>
      </c>
      <c r="AJ146" s="47">
        <v>11.83</v>
      </c>
      <c r="AK146" s="756">
        <v>1662</v>
      </c>
      <c r="AL146" s="756">
        <v>171</v>
      </c>
      <c r="AM146" s="756">
        <v>922</v>
      </c>
      <c r="AN146" s="756">
        <v>1400</v>
      </c>
      <c r="AO146" s="756">
        <v>3303</v>
      </c>
      <c r="AP146" s="756">
        <v>325</v>
      </c>
      <c r="AQ146" s="756">
        <v>92</v>
      </c>
      <c r="AR146" s="756">
        <v>1134</v>
      </c>
      <c r="AS146" s="756">
        <v>1714</v>
      </c>
      <c r="AT146" s="756">
        <v>35</v>
      </c>
      <c r="AU146" s="756">
        <v>2323</v>
      </c>
      <c r="AV146" s="756">
        <v>76</v>
      </c>
      <c r="AW146" s="756">
        <v>1654</v>
      </c>
      <c r="AX146" s="756">
        <v>127</v>
      </c>
      <c r="AY146" s="756">
        <v>178</v>
      </c>
      <c r="AZ146" s="756">
        <v>168</v>
      </c>
      <c r="BA146" s="756">
        <v>35</v>
      </c>
      <c r="BB146" s="756">
        <v>2721</v>
      </c>
      <c r="BC146" s="756">
        <v>337</v>
      </c>
      <c r="BD146" s="756">
        <v>76</v>
      </c>
    </row>
    <row r="147" spans="2:56">
      <c r="B147" s="47">
        <v>11.92</v>
      </c>
      <c r="C147" s="47">
        <v>125</v>
      </c>
      <c r="D147" s="47">
        <v>115</v>
      </c>
      <c r="E147" s="47">
        <v>0</v>
      </c>
      <c r="F147" s="47">
        <v>0</v>
      </c>
      <c r="G147" s="47">
        <v>231</v>
      </c>
      <c r="H147" s="47">
        <v>52</v>
      </c>
      <c r="I147" s="47">
        <v>0</v>
      </c>
      <c r="J147" s="47">
        <v>0</v>
      </c>
      <c r="K147" s="47">
        <v>0</v>
      </c>
      <c r="L147" s="47">
        <v>0</v>
      </c>
      <c r="M147" s="47">
        <v>22</v>
      </c>
      <c r="N147" s="47">
        <v>0</v>
      </c>
      <c r="O147" s="47">
        <v>51</v>
      </c>
      <c r="P147" s="47">
        <v>0</v>
      </c>
      <c r="Q147" s="47">
        <v>0</v>
      </c>
      <c r="R147" s="47">
        <v>77</v>
      </c>
      <c r="S147" s="47">
        <v>0</v>
      </c>
      <c r="T147" s="47">
        <v>187</v>
      </c>
      <c r="U147" s="47">
        <v>0</v>
      </c>
      <c r="V147" s="47">
        <v>0</v>
      </c>
      <c r="AJ147" s="47">
        <v>11.92</v>
      </c>
      <c r="AK147" s="756">
        <v>2662</v>
      </c>
      <c r="AL147" s="756">
        <v>1887</v>
      </c>
      <c r="AM147" s="756">
        <v>329</v>
      </c>
      <c r="AN147" s="756">
        <v>35</v>
      </c>
      <c r="AO147" s="756">
        <v>4369</v>
      </c>
      <c r="AP147" s="756">
        <v>2280</v>
      </c>
      <c r="AQ147" s="756">
        <v>0</v>
      </c>
      <c r="AR147" s="756">
        <v>116</v>
      </c>
      <c r="AS147" s="756">
        <v>453</v>
      </c>
      <c r="AT147" s="756">
        <v>39</v>
      </c>
      <c r="AU147" s="756">
        <v>696</v>
      </c>
      <c r="AV147" s="756">
        <v>0</v>
      </c>
      <c r="AW147" s="756">
        <v>870</v>
      </c>
      <c r="AX147" s="756">
        <v>228</v>
      </c>
      <c r="AY147" s="756">
        <v>77</v>
      </c>
      <c r="AZ147" s="756">
        <v>1079</v>
      </c>
      <c r="BA147" s="756">
        <v>0</v>
      </c>
      <c r="BB147" s="756">
        <v>2650</v>
      </c>
      <c r="BC147" s="756">
        <v>5</v>
      </c>
      <c r="BD147" s="756">
        <v>5</v>
      </c>
    </row>
    <row r="148" spans="2:56">
      <c r="B148" s="47">
        <v>12</v>
      </c>
      <c r="C148" s="47">
        <v>94</v>
      </c>
      <c r="D148" s="47">
        <v>70</v>
      </c>
      <c r="E148" s="47">
        <v>0</v>
      </c>
      <c r="F148" s="47">
        <v>0</v>
      </c>
      <c r="G148" s="47">
        <v>201</v>
      </c>
      <c r="H148" s="47">
        <v>0</v>
      </c>
      <c r="I148" s="47">
        <v>0</v>
      </c>
      <c r="J148" s="47">
        <v>0</v>
      </c>
      <c r="K148" s="47">
        <v>0</v>
      </c>
      <c r="L148" s="47">
        <v>0</v>
      </c>
      <c r="M148" s="47">
        <v>109</v>
      </c>
      <c r="N148" s="47">
        <v>0</v>
      </c>
      <c r="O148" s="47">
        <v>20</v>
      </c>
      <c r="P148" s="47">
        <v>72</v>
      </c>
      <c r="Q148" s="47">
        <v>0</v>
      </c>
      <c r="R148" s="47">
        <v>257</v>
      </c>
      <c r="S148" s="47">
        <v>0</v>
      </c>
      <c r="T148" s="47">
        <v>80</v>
      </c>
      <c r="U148" s="47">
        <v>0</v>
      </c>
      <c r="V148" s="47">
        <v>0</v>
      </c>
      <c r="AJ148" s="47">
        <v>12</v>
      </c>
      <c r="AK148" s="756">
        <v>2094</v>
      </c>
      <c r="AL148" s="756">
        <v>1398</v>
      </c>
      <c r="AM148" s="756">
        <v>550</v>
      </c>
      <c r="AN148" s="756">
        <v>48</v>
      </c>
      <c r="AO148" s="756">
        <v>4062</v>
      </c>
      <c r="AP148" s="756">
        <v>149</v>
      </c>
      <c r="AQ148" s="756">
        <v>0</v>
      </c>
      <c r="AR148" s="756">
        <v>93</v>
      </c>
      <c r="AS148" s="756">
        <v>564</v>
      </c>
      <c r="AT148" s="756">
        <v>56</v>
      </c>
      <c r="AU148" s="756">
        <v>2408</v>
      </c>
      <c r="AV148" s="756">
        <v>30</v>
      </c>
      <c r="AW148" s="756">
        <v>621</v>
      </c>
      <c r="AX148" s="756">
        <v>1997</v>
      </c>
      <c r="AY148" s="756">
        <v>462</v>
      </c>
      <c r="AZ148" s="756">
        <v>1411</v>
      </c>
      <c r="BA148" s="756">
        <v>0</v>
      </c>
      <c r="BB148" s="756">
        <v>1754</v>
      </c>
      <c r="BC148" s="756">
        <v>6</v>
      </c>
      <c r="BD148" s="756">
        <v>6</v>
      </c>
    </row>
    <row r="149" spans="2:56">
      <c r="B149" s="47">
        <v>12.08</v>
      </c>
      <c r="C149" s="47">
        <v>15</v>
      </c>
      <c r="D149" s="47">
        <v>0</v>
      </c>
      <c r="E149" s="47">
        <v>0</v>
      </c>
      <c r="F149" s="47">
        <v>0</v>
      </c>
      <c r="G149" s="47">
        <v>12</v>
      </c>
      <c r="H149" s="47">
        <v>0</v>
      </c>
      <c r="I149" s="47">
        <v>0</v>
      </c>
      <c r="J149" s="47">
        <v>0</v>
      </c>
      <c r="K149" s="47">
        <v>115</v>
      </c>
      <c r="L149" s="47">
        <v>0</v>
      </c>
      <c r="M149" s="47">
        <v>79</v>
      </c>
      <c r="N149" s="47">
        <v>0</v>
      </c>
      <c r="O149" s="47">
        <v>92</v>
      </c>
      <c r="P149" s="47">
        <v>278</v>
      </c>
      <c r="Q149" s="47">
        <v>0</v>
      </c>
      <c r="R149" s="47">
        <v>383</v>
      </c>
      <c r="S149" s="47">
        <v>0</v>
      </c>
      <c r="T149" s="47">
        <v>8</v>
      </c>
      <c r="U149" s="47">
        <v>0</v>
      </c>
      <c r="V149" s="47">
        <v>0</v>
      </c>
      <c r="AJ149" s="47">
        <v>12.08</v>
      </c>
      <c r="AK149" s="756">
        <v>1065</v>
      </c>
      <c r="AL149" s="756">
        <v>28</v>
      </c>
      <c r="AM149" s="756">
        <v>1008</v>
      </c>
      <c r="AN149" s="756">
        <v>39</v>
      </c>
      <c r="AO149" s="756">
        <v>594</v>
      </c>
      <c r="AP149" s="756">
        <v>299</v>
      </c>
      <c r="AQ149" s="756">
        <v>519</v>
      </c>
      <c r="AR149" s="756">
        <v>15</v>
      </c>
      <c r="AS149" s="756">
        <v>2961</v>
      </c>
      <c r="AT149" s="756">
        <v>34</v>
      </c>
      <c r="AU149" s="756">
        <v>1432</v>
      </c>
      <c r="AV149" s="756">
        <v>2</v>
      </c>
      <c r="AW149" s="756">
        <v>1321</v>
      </c>
      <c r="AX149" s="756">
        <v>5301</v>
      </c>
      <c r="AY149" s="756">
        <v>555</v>
      </c>
      <c r="AZ149" s="756">
        <v>1733</v>
      </c>
      <c r="BA149" s="756">
        <v>158</v>
      </c>
      <c r="BB149" s="756">
        <v>615</v>
      </c>
      <c r="BC149" s="756">
        <v>27</v>
      </c>
      <c r="BD149" s="756">
        <v>2</v>
      </c>
    </row>
    <row r="150" spans="2:56">
      <c r="B150" s="47">
        <v>12.17</v>
      </c>
      <c r="C150" s="47">
        <v>151</v>
      </c>
      <c r="D150" s="47">
        <v>0</v>
      </c>
      <c r="E150" s="47">
        <v>0</v>
      </c>
      <c r="F150" s="47">
        <v>0</v>
      </c>
      <c r="G150" s="47">
        <v>0</v>
      </c>
      <c r="H150" s="47">
        <v>0</v>
      </c>
      <c r="I150" s="47">
        <v>0</v>
      </c>
      <c r="J150" s="47">
        <v>0</v>
      </c>
      <c r="K150" s="47">
        <v>98</v>
      </c>
      <c r="L150" s="47">
        <v>0</v>
      </c>
      <c r="M150" s="47">
        <v>109</v>
      </c>
      <c r="N150" s="47">
        <v>0</v>
      </c>
      <c r="O150" s="47">
        <v>0</v>
      </c>
      <c r="P150" s="47">
        <v>257</v>
      </c>
      <c r="Q150" s="47">
        <v>0</v>
      </c>
      <c r="R150" s="47">
        <v>405</v>
      </c>
      <c r="S150" s="47">
        <v>0</v>
      </c>
      <c r="T150" s="47">
        <v>0</v>
      </c>
      <c r="U150" s="47">
        <v>0</v>
      </c>
      <c r="V150" s="47">
        <v>0</v>
      </c>
      <c r="AJ150" s="47">
        <v>12.17</v>
      </c>
      <c r="AK150" s="756">
        <v>2455</v>
      </c>
      <c r="AL150" s="756">
        <v>27</v>
      </c>
      <c r="AM150" s="756">
        <v>329</v>
      </c>
      <c r="AN150" s="756">
        <v>141</v>
      </c>
      <c r="AO150" s="756">
        <v>130</v>
      </c>
      <c r="AP150" s="756">
        <v>27</v>
      </c>
      <c r="AQ150" s="756">
        <v>367</v>
      </c>
      <c r="AR150" s="756">
        <v>13</v>
      </c>
      <c r="AS150" s="756">
        <v>5666</v>
      </c>
      <c r="AT150" s="756">
        <v>37</v>
      </c>
      <c r="AU150" s="756">
        <v>2836</v>
      </c>
      <c r="AV150" s="756">
        <v>9</v>
      </c>
      <c r="AW150" s="756">
        <v>207</v>
      </c>
      <c r="AX150" s="756">
        <v>3718</v>
      </c>
      <c r="AY150" s="756">
        <v>871</v>
      </c>
      <c r="AZ150" s="756">
        <v>1767</v>
      </c>
      <c r="BA150" s="756">
        <v>8</v>
      </c>
      <c r="BB150" s="756">
        <v>467</v>
      </c>
      <c r="BC150" s="756">
        <v>75</v>
      </c>
      <c r="BD150" s="756">
        <v>2</v>
      </c>
    </row>
    <row r="151" spans="2:56">
      <c r="B151" s="47">
        <v>12.25</v>
      </c>
      <c r="C151" s="47">
        <v>35</v>
      </c>
      <c r="D151" s="47">
        <v>0</v>
      </c>
      <c r="E151" s="47">
        <v>0</v>
      </c>
      <c r="F151" s="47">
        <v>15</v>
      </c>
      <c r="G151" s="47">
        <v>0</v>
      </c>
      <c r="H151" s="47">
        <v>0</v>
      </c>
      <c r="I151" s="47">
        <v>0</v>
      </c>
      <c r="J151" s="47">
        <v>0</v>
      </c>
      <c r="K151" s="47">
        <v>0</v>
      </c>
      <c r="L151" s="47">
        <v>0</v>
      </c>
      <c r="M151" s="47">
        <v>12</v>
      </c>
      <c r="N151" s="47">
        <v>0</v>
      </c>
      <c r="O151" s="47">
        <v>48</v>
      </c>
      <c r="P151" s="47">
        <v>135</v>
      </c>
      <c r="Q151" s="47">
        <v>0</v>
      </c>
      <c r="R151" s="47">
        <v>65</v>
      </c>
      <c r="S151" s="47">
        <v>0</v>
      </c>
      <c r="T151" s="47">
        <v>10</v>
      </c>
      <c r="U151" s="47">
        <v>4</v>
      </c>
      <c r="V151" s="47">
        <v>0</v>
      </c>
      <c r="AJ151" s="47">
        <v>12.25</v>
      </c>
      <c r="AK151" s="756">
        <v>844</v>
      </c>
      <c r="AL151" s="756">
        <v>35</v>
      </c>
      <c r="AM151" s="756">
        <v>85</v>
      </c>
      <c r="AN151" s="756">
        <v>585</v>
      </c>
      <c r="AO151" s="756">
        <v>7</v>
      </c>
      <c r="AP151" s="756">
        <v>3</v>
      </c>
      <c r="AQ151" s="756">
        <v>154</v>
      </c>
      <c r="AR151" s="756">
        <v>13</v>
      </c>
      <c r="AS151" s="756">
        <v>5220</v>
      </c>
      <c r="AT151" s="756">
        <v>68</v>
      </c>
      <c r="AU151" s="756">
        <v>507</v>
      </c>
      <c r="AV151" s="756">
        <v>1</v>
      </c>
      <c r="AW151" s="756">
        <v>1007</v>
      </c>
      <c r="AX151" s="756">
        <v>2462</v>
      </c>
      <c r="AY151" s="756">
        <v>137</v>
      </c>
      <c r="AZ151" s="756">
        <v>563</v>
      </c>
      <c r="BA151" s="756">
        <v>126</v>
      </c>
      <c r="BB151" s="756">
        <v>337</v>
      </c>
      <c r="BC151" s="756">
        <v>329</v>
      </c>
      <c r="BD151" s="756">
        <v>0</v>
      </c>
    </row>
    <row r="152" spans="2:56">
      <c r="B152" s="47">
        <v>12.33</v>
      </c>
      <c r="C152" s="47">
        <v>124</v>
      </c>
      <c r="D152" s="47">
        <v>0</v>
      </c>
      <c r="E152" s="47">
        <v>0</v>
      </c>
      <c r="F152" s="47">
        <v>0</v>
      </c>
      <c r="G152" s="47">
        <v>0</v>
      </c>
      <c r="H152" s="47">
        <v>0</v>
      </c>
      <c r="I152" s="47">
        <v>0</v>
      </c>
      <c r="J152" s="47">
        <v>0</v>
      </c>
      <c r="K152" s="47">
        <v>0</v>
      </c>
      <c r="L152" s="47">
        <v>0</v>
      </c>
      <c r="M152" s="47">
        <v>18</v>
      </c>
      <c r="N152" s="47">
        <v>0</v>
      </c>
      <c r="O152" s="47">
        <v>116</v>
      </c>
      <c r="P152" s="47">
        <v>0</v>
      </c>
      <c r="Q152" s="47">
        <v>0</v>
      </c>
      <c r="R152" s="47">
        <v>0</v>
      </c>
      <c r="S152" s="47">
        <v>2</v>
      </c>
      <c r="T152" s="47">
        <v>0</v>
      </c>
      <c r="U152" s="47">
        <v>0</v>
      </c>
      <c r="V152" s="47">
        <v>0</v>
      </c>
      <c r="AJ152" s="47">
        <v>12.33</v>
      </c>
      <c r="AK152" s="756">
        <v>2510</v>
      </c>
      <c r="AL152" s="756">
        <v>39</v>
      </c>
      <c r="AM152" s="756">
        <v>30</v>
      </c>
      <c r="AN152" s="756">
        <v>62</v>
      </c>
      <c r="AO152" s="756">
        <v>15</v>
      </c>
      <c r="AP152" s="756">
        <v>2</v>
      </c>
      <c r="AQ152" s="756">
        <v>309</v>
      </c>
      <c r="AR152" s="756">
        <v>53</v>
      </c>
      <c r="AS152" s="756">
        <v>4516</v>
      </c>
      <c r="AT152" s="756">
        <v>168</v>
      </c>
      <c r="AU152" s="756">
        <v>609</v>
      </c>
      <c r="AV152" s="756">
        <v>117</v>
      </c>
      <c r="AW152" s="756">
        <v>1624</v>
      </c>
      <c r="AX152" s="756">
        <v>565</v>
      </c>
      <c r="AY152" s="756">
        <v>1</v>
      </c>
      <c r="AZ152" s="756">
        <v>56</v>
      </c>
      <c r="BA152" s="756">
        <v>469</v>
      </c>
      <c r="BB152" s="756">
        <v>532</v>
      </c>
      <c r="BC152" s="756">
        <v>2</v>
      </c>
      <c r="BD152" s="756">
        <v>12</v>
      </c>
    </row>
    <row r="153" spans="2:56">
      <c r="B153" s="47">
        <v>12.42</v>
      </c>
      <c r="C153" s="47">
        <v>111</v>
      </c>
      <c r="D153" s="47">
        <v>0</v>
      </c>
      <c r="E153" s="47">
        <v>0</v>
      </c>
      <c r="F153" s="47">
        <v>0</v>
      </c>
      <c r="G153" s="47">
        <v>0</v>
      </c>
      <c r="H153" s="47">
        <v>0</v>
      </c>
      <c r="I153" s="47">
        <v>0</v>
      </c>
      <c r="J153" s="47">
        <v>0</v>
      </c>
      <c r="K153" s="47">
        <v>0</v>
      </c>
      <c r="L153" s="47">
        <v>0</v>
      </c>
      <c r="M153" s="47">
        <v>0</v>
      </c>
      <c r="N153" s="47">
        <v>0</v>
      </c>
      <c r="O153" s="47">
        <v>100</v>
      </c>
      <c r="P153" s="47">
        <v>0</v>
      </c>
      <c r="Q153" s="47">
        <v>0</v>
      </c>
      <c r="R153" s="47">
        <v>0</v>
      </c>
      <c r="S153" s="47">
        <v>39</v>
      </c>
      <c r="T153" s="47">
        <v>0</v>
      </c>
      <c r="U153" s="47">
        <v>0</v>
      </c>
      <c r="V153" s="47">
        <v>0</v>
      </c>
      <c r="AJ153" s="47">
        <v>12.42</v>
      </c>
      <c r="AK153" s="756">
        <v>2444</v>
      </c>
      <c r="AL153" s="756">
        <v>32</v>
      </c>
      <c r="AM153" s="756">
        <v>44</v>
      </c>
      <c r="AN153" s="756">
        <v>127</v>
      </c>
      <c r="AO153" s="756">
        <v>265</v>
      </c>
      <c r="AP153" s="756">
        <v>6</v>
      </c>
      <c r="AQ153" s="756">
        <v>485</v>
      </c>
      <c r="AR153" s="756">
        <v>32</v>
      </c>
      <c r="AS153" s="756">
        <v>4202</v>
      </c>
      <c r="AT153" s="756">
        <v>123</v>
      </c>
      <c r="AU153" s="756">
        <v>122</v>
      </c>
      <c r="AV153" s="756">
        <v>92</v>
      </c>
      <c r="AW153" s="756">
        <v>1409</v>
      </c>
      <c r="AX153" s="756">
        <v>381</v>
      </c>
      <c r="AY153" s="756">
        <v>1</v>
      </c>
      <c r="AZ153" s="756">
        <v>275</v>
      </c>
      <c r="BA153" s="756">
        <v>1742</v>
      </c>
      <c r="BB153" s="756">
        <v>238</v>
      </c>
      <c r="BC153" s="756">
        <v>48</v>
      </c>
      <c r="BD153" s="756">
        <v>21</v>
      </c>
    </row>
    <row r="154" spans="2:56">
      <c r="B154" s="47">
        <v>12.5</v>
      </c>
      <c r="C154" s="47">
        <v>133</v>
      </c>
      <c r="D154" s="47">
        <v>0</v>
      </c>
      <c r="E154" s="47">
        <v>0</v>
      </c>
      <c r="F154" s="47">
        <v>0</v>
      </c>
      <c r="G154" s="47">
        <v>0</v>
      </c>
      <c r="H154" s="47">
        <v>0</v>
      </c>
      <c r="I154" s="47">
        <v>0</v>
      </c>
      <c r="J154" s="47">
        <v>0</v>
      </c>
      <c r="K154" s="47">
        <v>0</v>
      </c>
      <c r="L154" s="47">
        <v>222</v>
      </c>
      <c r="M154" s="47">
        <v>0</v>
      </c>
      <c r="N154" s="47">
        <v>0</v>
      </c>
      <c r="O154" s="47">
        <v>186</v>
      </c>
      <c r="P154" s="47">
        <v>19</v>
      </c>
      <c r="Q154" s="47">
        <v>0</v>
      </c>
      <c r="R154" s="47">
        <v>8</v>
      </c>
      <c r="S154" s="47">
        <v>0</v>
      </c>
      <c r="T154" s="47">
        <v>3</v>
      </c>
      <c r="U154" s="47">
        <v>0</v>
      </c>
      <c r="V154" s="47">
        <v>0</v>
      </c>
      <c r="AJ154" s="47">
        <v>12.5</v>
      </c>
      <c r="AK154" s="756">
        <v>2730</v>
      </c>
      <c r="AL154" s="756">
        <v>94</v>
      </c>
      <c r="AM154" s="756">
        <v>146</v>
      </c>
      <c r="AN154" s="756">
        <v>40</v>
      </c>
      <c r="AO154" s="756">
        <v>6</v>
      </c>
      <c r="AP154" s="756">
        <v>22</v>
      </c>
      <c r="AQ154" s="756">
        <v>218</v>
      </c>
      <c r="AR154" s="756">
        <v>125</v>
      </c>
      <c r="AS154" s="756">
        <v>4108</v>
      </c>
      <c r="AT154" s="756">
        <v>131</v>
      </c>
      <c r="AU154" s="756">
        <v>136</v>
      </c>
      <c r="AV154" s="756">
        <v>7</v>
      </c>
      <c r="AW154" s="756">
        <v>2327</v>
      </c>
      <c r="AX154" s="756">
        <v>917</v>
      </c>
      <c r="AY154" s="756">
        <v>42</v>
      </c>
      <c r="AZ154" s="756">
        <v>62</v>
      </c>
      <c r="BA154" s="756">
        <v>352</v>
      </c>
      <c r="BB154" s="756">
        <v>343</v>
      </c>
      <c r="BC154" s="756">
        <v>12</v>
      </c>
      <c r="BD154" s="756">
        <v>0</v>
      </c>
    </row>
    <row r="155" spans="2:56">
      <c r="B155" s="47">
        <v>12.58</v>
      </c>
      <c r="C155" s="47">
        <v>53</v>
      </c>
      <c r="D155" s="47">
        <v>0</v>
      </c>
      <c r="E155" s="47">
        <v>0</v>
      </c>
      <c r="F155" s="47">
        <v>0</v>
      </c>
      <c r="G155" s="47">
        <v>0</v>
      </c>
      <c r="H155" s="47">
        <v>0</v>
      </c>
      <c r="I155" s="47">
        <v>0</v>
      </c>
      <c r="J155" s="47">
        <v>6</v>
      </c>
      <c r="K155" s="47">
        <v>0</v>
      </c>
      <c r="L155" s="47">
        <v>367</v>
      </c>
      <c r="M155" s="47">
        <v>0</v>
      </c>
      <c r="N155" s="47">
        <v>0</v>
      </c>
      <c r="O155" s="47">
        <v>134</v>
      </c>
      <c r="P155" s="47">
        <v>153</v>
      </c>
      <c r="Q155" s="47">
        <v>0</v>
      </c>
      <c r="R155" s="47">
        <v>0</v>
      </c>
      <c r="S155" s="47">
        <v>0</v>
      </c>
      <c r="T155" s="47">
        <v>0</v>
      </c>
      <c r="U155" s="47">
        <v>0</v>
      </c>
      <c r="V155" s="47">
        <v>0</v>
      </c>
      <c r="AJ155" s="47">
        <v>12.58</v>
      </c>
      <c r="AK155" s="756">
        <v>1859</v>
      </c>
      <c r="AL155" s="756">
        <v>38</v>
      </c>
      <c r="AM155" s="756">
        <v>114</v>
      </c>
      <c r="AN155" s="756">
        <v>0</v>
      </c>
      <c r="AO155" s="756">
        <v>0</v>
      </c>
      <c r="AP155" s="756">
        <v>10</v>
      </c>
      <c r="AQ155" s="756">
        <v>58</v>
      </c>
      <c r="AR155" s="756">
        <v>496</v>
      </c>
      <c r="AS155" s="756">
        <v>4585</v>
      </c>
      <c r="AT155" s="756">
        <v>629</v>
      </c>
      <c r="AU155" s="756">
        <v>81</v>
      </c>
      <c r="AV155" s="756">
        <v>26</v>
      </c>
      <c r="AW155" s="756">
        <v>1947</v>
      </c>
      <c r="AX155" s="756">
        <v>3362</v>
      </c>
      <c r="AY155" s="756">
        <v>279</v>
      </c>
      <c r="AZ155" s="756">
        <v>13</v>
      </c>
      <c r="BA155" s="756">
        <v>38</v>
      </c>
      <c r="BB155" s="756">
        <v>140</v>
      </c>
      <c r="BC155" s="756">
        <v>70</v>
      </c>
      <c r="BD155" s="756">
        <v>2</v>
      </c>
    </row>
    <row r="156" spans="2:56">
      <c r="B156" s="47">
        <v>12.67</v>
      </c>
      <c r="C156" s="47">
        <v>64</v>
      </c>
      <c r="D156" s="47">
        <v>0</v>
      </c>
      <c r="E156" s="47">
        <v>0</v>
      </c>
      <c r="F156" s="47">
        <v>0</v>
      </c>
      <c r="G156" s="47">
        <v>0</v>
      </c>
      <c r="H156" s="47">
        <v>0</v>
      </c>
      <c r="I156" s="47">
        <v>0</v>
      </c>
      <c r="J156" s="47">
        <v>0</v>
      </c>
      <c r="K156" s="47">
        <v>0</v>
      </c>
      <c r="L156" s="47">
        <v>99</v>
      </c>
      <c r="M156" s="47">
        <v>0</v>
      </c>
      <c r="N156" s="47">
        <v>0</v>
      </c>
      <c r="O156" s="47">
        <v>141</v>
      </c>
      <c r="P156" s="47">
        <v>280</v>
      </c>
      <c r="Q156" s="47">
        <v>0</v>
      </c>
      <c r="R156" s="47">
        <v>0</v>
      </c>
      <c r="S156" s="47">
        <v>0</v>
      </c>
      <c r="T156" s="47">
        <v>0</v>
      </c>
      <c r="U156" s="47">
        <v>0</v>
      </c>
      <c r="V156" s="47">
        <v>0</v>
      </c>
      <c r="AJ156" s="47">
        <v>12.67</v>
      </c>
      <c r="AK156" s="756">
        <v>1631</v>
      </c>
      <c r="AL156" s="756">
        <v>83</v>
      </c>
      <c r="AM156" s="756">
        <v>3</v>
      </c>
      <c r="AN156" s="756">
        <v>237</v>
      </c>
      <c r="AO156" s="756">
        <v>7</v>
      </c>
      <c r="AP156" s="756">
        <v>18</v>
      </c>
      <c r="AQ156" s="756">
        <v>0</v>
      </c>
      <c r="AR156" s="756">
        <v>94</v>
      </c>
      <c r="AS156" s="756">
        <v>3404</v>
      </c>
      <c r="AT156" s="756">
        <v>540</v>
      </c>
      <c r="AU156" s="756">
        <v>21</v>
      </c>
      <c r="AV156" s="756">
        <v>186</v>
      </c>
      <c r="AW156" s="756">
        <v>1908</v>
      </c>
      <c r="AX156" s="756">
        <v>5274</v>
      </c>
      <c r="AY156" s="756">
        <v>99</v>
      </c>
      <c r="AZ156" s="756">
        <v>0</v>
      </c>
      <c r="BA156" s="756">
        <v>1</v>
      </c>
      <c r="BB156" s="756">
        <v>0</v>
      </c>
      <c r="BC156" s="756">
        <v>149</v>
      </c>
      <c r="BD156" s="756">
        <v>16</v>
      </c>
    </row>
    <row r="157" spans="2:56">
      <c r="B157" s="47">
        <v>12.75</v>
      </c>
      <c r="C157" s="47">
        <v>116</v>
      </c>
      <c r="D157" s="47">
        <v>0</v>
      </c>
      <c r="E157" s="47">
        <v>0</v>
      </c>
      <c r="F157" s="47">
        <v>55</v>
      </c>
      <c r="G157" s="47">
        <v>0</v>
      </c>
      <c r="H157" s="47">
        <v>0</v>
      </c>
      <c r="I157" s="47">
        <v>0</v>
      </c>
      <c r="J157" s="47">
        <v>0</v>
      </c>
      <c r="K157" s="47">
        <v>295</v>
      </c>
      <c r="L157" s="47">
        <v>497</v>
      </c>
      <c r="M157" s="47">
        <v>0</v>
      </c>
      <c r="N157" s="47">
        <v>4</v>
      </c>
      <c r="O157" s="47">
        <v>96</v>
      </c>
      <c r="P157" s="47">
        <v>385</v>
      </c>
      <c r="Q157" s="47">
        <v>0</v>
      </c>
      <c r="R157" s="47">
        <v>0</v>
      </c>
      <c r="S157" s="47">
        <v>0</v>
      </c>
      <c r="T157" s="47">
        <v>0</v>
      </c>
      <c r="U157" s="47">
        <v>22</v>
      </c>
      <c r="V157" s="47">
        <v>0</v>
      </c>
      <c r="AJ157" s="47">
        <v>12.75</v>
      </c>
      <c r="AK157" s="756">
        <v>2315</v>
      </c>
      <c r="AL157" s="756">
        <v>202</v>
      </c>
      <c r="AM157" s="756">
        <v>8</v>
      </c>
      <c r="AN157" s="756">
        <v>1743</v>
      </c>
      <c r="AO157" s="756">
        <v>54</v>
      </c>
      <c r="AP157" s="756">
        <v>0</v>
      </c>
      <c r="AQ157" s="756">
        <v>114</v>
      </c>
      <c r="AR157" s="756">
        <v>0</v>
      </c>
      <c r="AS157" s="756">
        <v>6651</v>
      </c>
      <c r="AT157" s="756">
        <v>268</v>
      </c>
      <c r="AU157" s="756">
        <v>0</v>
      </c>
      <c r="AV157" s="756">
        <v>139</v>
      </c>
      <c r="AW157" s="756">
        <v>1603</v>
      </c>
      <c r="AX157" s="756">
        <v>7347</v>
      </c>
      <c r="AY157" s="756">
        <v>49</v>
      </c>
      <c r="AZ157" s="756">
        <v>0</v>
      </c>
      <c r="BA157" s="756">
        <v>4</v>
      </c>
      <c r="BB157" s="756">
        <v>5</v>
      </c>
      <c r="BC157" s="756">
        <v>1187</v>
      </c>
      <c r="BD157" s="756">
        <v>15</v>
      </c>
    </row>
    <row r="158" spans="2:56">
      <c r="B158" s="47">
        <v>12.83</v>
      </c>
      <c r="C158" s="47">
        <v>172</v>
      </c>
      <c r="D158" s="47">
        <v>12</v>
      </c>
      <c r="E158" s="47">
        <v>0</v>
      </c>
      <c r="F158" s="47">
        <v>37</v>
      </c>
      <c r="G158" s="47">
        <v>0</v>
      </c>
      <c r="H158" s="47">
        <v>0</v>
      </c>
      <c r="I158" s="47">
        <v>0</v>
      </c>
      <c r="J158" s="47">
        <v>0</v>
      </c>
      <c r="K158" s="47">
        <v>268</v>
      </c>
      <c r="L158" s="47">
        <v>261</v>
      </c>
      <c r="M158" s="47">
        <v>0</v>
      </c>
      <c r="N158" s="47">
        <v>63</v>
      </c>
      <c r="O158" s="47">
        <v>0</v>
      </c>
      <c r="P158" s="47">
        <v>375</v>
      </c>
      <c r="Q158" s="47">
        <v>0</v>
      </c>
      <c r="R158" s="47">
        <v>0</v>
      </c>
      <c r="S158" s="47">
        <v>0</v>
      </c>
      <c r="T158" s="47">
        <v>3</v>
      </c>
      <c r="U158" s="47">
        <v>46</v>
      </c>
      <c r="V158" s="47">
        <v>0</v>
      </c>
      <c r="AJ158" s="47">
        <v>12.83</v>
      </c>
      <c r="AK158" s="756">
        <v>2425</v>
      </c>
      <c r="AL158" s="756">
        <v>704</v>
      </c>
      <c r="AM158" s="756">
        <v>119</v>
      </c>
      <c r="AN158" s="756">
        <v>1534</v>
      </c>
      <c r="AO158" s="756">
        <v>191</v>
      </c>
      <c r="AP158" s="756">
        <v>5</v>
      </c>
      <c r="AQ158" s="756">
        <v>131</v>
      </c>
      <c r="AR158" s="756">
        <v>28</v>
      </c>
      <c r="AS158" s="756">
        <v>6766</v>
      </c>
      <c r="AT158" s="756">
        <v>457</v>
      </c>
      <c r="AU158" s="756">
        <v>257</v>
      </c>
      <c r="AV158" s="756">
        <v>537</v>
      </c>
      <c r="AW158" s="756">
        <v>301</v>
      </c>
      <c r="AX158" s="756">
        <v>6830</v>
      </c>
      <c r="AY158" s="756">
        <v>24</v>
      </c>
      <c r="AZ158" s="756">
        <v>182</v>
      </c>
      <c r="BA158" s="756">
        <v>35</v>
      </c>
      <c r="BB158" s="756">
        <v>123</v>
      </c>
      <c r="BC158" s="756">
        <v>1028</v>
      </c>
      <c r="BD158" s="756">
        <v>25</v>
      </c>
    </row>
    <row r="159" spans="2:56">
      <c r="B159" s="47">
        <v>12.92</v>
      </c>
      <c r="C159" s="47">
        <v>156</v>
      </c>
      <c r="D159" s="47">
        <v>0</v>
      </c>
      <c r="E159" s="47">
        <v>18</v>
      </c>
      <c r="F159" s="47">
        <v>0</v>
      </c>
      <c r="G159" s="47">
        <v>0</v>
      </c>
      <c r="H159" s="47">
        <v>0</v>
      </c>
      <c r="I159" s="47">
        <v>0</v>
      </c>
      <c r="J159" s="47">
        <v>0</v>
      </c>
      <c r="K159" s="47">
        <v>390</v>
      </c>
      <c r="L159" s="47">
        <v>0</v>
      </c>
      <c r="M159" s="47">
        <v>0</v>
      </c>
      <c r="N159" s="47">
        <v>55</v>
      </c>
      <c r="O159" s="47">
        <v>21</v>
      </c>
      <c r="P159" s="47">
        <v>378</v>
      </c>
      <c r="Q159" s="47">
        <v>0</v>
      </c>
      <c r="R159" s="47">
        <v>0</v>
      </c>
      <c r="S159" s="47">
        <v>0</v>
      </c>
      <c r="T159" s="47">
        <v>0</v>
      </c>
      <c r="U159" s="47">
        <v>16</v>
      </c>
      <c r="V159" s="47">
        <v>0</v>
      </c>
      <c r="AJ159" s="47">
        <v>12.92</v>
      </c>
      <c r="AK159" s="756">
        <v>2574</v>
      </c>
      <c r="AL159" s="756">
        <v>27</v>
      </c>
      <c r="AM159" s="756">
        <v>377</v>
      </c>
      <c r="AN159" s="756">
        <v>175</v>
      </c>
      <c r="AO159" s="756">
        <v>4</v>
      </c>
      <c r="AP159" s="756">
        <v>434</v>
      </c>
      <c r="AQ159" s="756">
        <v>3</v>
      </c>
      <c r="AR159" s="756">
        <v>10</v>
      </c>
      <c r="AS159" s="756">
        <v>5923</v>
      </c>
      <c r="AT159" s="756">
        <v>48</v>
      </c>
      <c r="AU159" s="756">
        <v>66</v>
      </c>
      <c r="AV159" s="756">
        <v>421</v>
      </c>
      <c r="AW159" s="756">
        <v>474</v>
      </c>
      <c r="AX159" s="756">
        <v>7274</v>
      </c>
      <c r="AY159" s="756">
        <v>0</v>
      </c>
      <c r="AZ159" s="756">
        <v>202</v>
      </c>
      <c r="BA159" s="756">
        <v>203</v>
      </c>
      <c r="BB159" s="756">
        <v>3</v>
      </c>
      <c r="BC159" s="756">
        <v>627</v>
      </c>
      <c r="BD159" s="756">
        <v>306</v>
      </c>
    </row>
    <row r="160" spans="2:56">
      <c r="B160" s="47">
        <v>13</v>
      </c>
      <c r="C160" s="47">
        <v>67</v>
      </c>
      <c r="D160" s="47">
        <v>0</v>
      </c>
      <c r="E160" s="47">
        <v>0</v>
      </c>
      <c r="F160" s="47">
        <v>0</v>
      </c>
      <c r="G160" s="47">
        <v>0</v>
      </c>
      <c r="H160" s="47">
        <v>0</v>
      </c>
      <c r="I160" s="47">
        <v>0</v>
      </c>
      <c r="J160" s="47">
        <v>0</v>
      </c>
      <c r="K160" s="47">
        <v>178</v>
      </c>
      <c r="L160" s="47">
        <v>0</v>
      </c>
      <c r="M160" s="47">
        <v>0</v>
      </c>
      <c r="N160" s="47">
        <v>4</v>
      </c>
      <c r="O160" s="47">
        <v>121</v>
      </c>
      <c r="P160" s="47">
        <v>389</v>
      </c>
      <c r="Q160" s="47">
        <v>0</v>
      </c>
      <c r="R160" s="47">
        <v>0</v>
      </c>
      <c r="S160" s="47">
        <v>4</v>
      </c>
      <c r="T160" s="47">
        <v>0</v>
      </c>
      <c r="U160" s="47">
        <v>34</v>
      </c>
      <c r="V160" s="47">
        <v>0</v>
      </c>
      <c r="AJ160" s="47">
        <v>13</v>
      </c>
      <c r="AK160" s="756">
        <v>1430</v>
      </c>
      <c r="AL160" s="756">
        <v>31</v>
      </c>
      <c r="AM160" s="756">
        <v>211</v>
      </c>
      <c r="AN160" s="756">
        <v>27</v>
      </c>
      <c r="AO160" s="756">
        <v>3</v>
      </c>
      <c r="AP160" s="756">
        <v>251</v>
      </c>
      <c r="AQ160" s="756">
        <v>10</v>
      </c>
      <c r="AR160" s="756">
        <v>16</v>
      </c>
      <c r="AS160" s="756">
        <v>3342</v>
      </c>
      <c r="AT160" s="756">
        <v>107</v>
      </c>
      <c r="AU160" s="756">
        <v>88</v>
      </c>
      <c r="AV160" s="756">
        <v>121</v>
      </c>
      <c r="AW160" s="756">
        <v>1589</v>
      </c>
      <c r="AX160" s="756">
        <v>7228</v>
      </c>
      <c r="AY160" s="756">
        <v>32</v>
      </c>
      <c r="AZ160" s="756">
        <v>217</v>
      </c>
      <c r="BA160" s="756">
        <v>389</v>
      </c>
      <c r="BB160" s="756">
        <v>104</v>
      </c>
      <c r="BC160" s="756">
        <v>1223</v>
      </c>
      <c r="BD160" s="756">
        <v>287</v>
      </c>
    </row>
    <row r="161" spans="2:56">
      <c r="B161" s="47">
        <v>13.08</v>
      </c>
      <c r="C161" s="47">
        <v>0</v>
      </c>
      <c r="D161" s="47">
        <v>0</v>
      </c>
      <c r="E161" s="47">
        <v>0</v>
      </c>
      <c r="F161" s="47">
        <v>0</v>
      </c>
      <c r="G161" s="47">
        <v>0</v>
      </c>
      <c r="H161" s="47">
        <v>0</v>
      </c>
      <c r="I161" s="47">
        <v>0</v>
      </c>
      <c r="J161" s="47">
        <v>0</v>
      </c>
      <c r="K161" s="47">
        <v>123</v>
      </c>
      <c r="L161" s="47">
        <v>0</v>
      </c>
      <c r="M161" s="47">
        <v>0</v>
      </c>
      <c r="N161" s="47">
        <v>0</v>
      </c>
      <c r="O161" s="47">
        <v>165</v>
      </c>
      <c r="P161" s="47">
        <v>49</v>
      </c>
      <c r="Q161" s="47">
        <v>0</v>
      </c>
      <c r="R161" s="47">
        <v>158</v>
      </c>
      <c r="S161" s="47">
        <v>2</v>
      </c>
      <c r="T161" s="47">
        <v>26</v>
      </c>
      <c r="U161" s="47">
        <v>0</v>
      </c>
      <c r="V161" s="47">
        <v>63</v>
      </c>
      <c r="AJ161" s="47">
        <v>13.08</v>
      </c>
      <c r="AK161" s="756">
        <v>279</v>
      </c>
      <c r="AL161" s="756">
        <v>51</v>
      </c>
      <c r="AM161" s="756">
        <v>138</v>
      </c>
      <c r="AN161" s="756">
        <v>11</v>
      </c>
      <c r="AO161" s="756">
        <v>0</v>
      </c>
      <c r="AP161" s="756">
        <v>94</v>
      </c>
      <c r="AQ161" s="756">
        <v>49</v>
      </c>
      <c r="AR161" s="756">
        <v>137</v>
      </c>
      <c r="AS161" s="756">
        <v>1856</v>
      </c>
      <c r="AT161" s="756">
        <v>341</v>
      </c>
      <c r="AU161" s="756">
        <v>132</v>
      </c>
      <c r="AV161" s="756">
        <v>0</v>
      </c>
      <c r="AW161" s="756">
        <v>1855</v>
      </c>
      <c r="AX161" s="756">
        <v>1065</v>
      </c>
      <c r="AY161" s="756">
        <v>268</v>
      </c>
      <c r="AZ161" s="756">
        <v>972</v>
      </c>
      <c r="BA161" s="756">
        <v>279</v>
      </c>
      <c r="BB161" s="756">
        <v>1072</v>
      </c>
      <c r="BC161" s="756">
        <v>387</v>
      </c>
      <c r="BD161" s="756">
        <v>1865</v>
      </c>
    </row>
    <row r="162" spans="2:56">
      <c r="B162" s="47">
        <v>13.17</v>
      </c>
      <c r="C162" s="47">
        <v>0</v>
      </c>
      <c r="D162" s="47">
        <v>0</v>
      </c>
      <c r="E162" s="47">
        <v>0</v>
      </c>
      <c r="F162" s="47">
        <v>0</v>
      </c>
      <c r="G162" s="47">
        <v>0</v>
      </c>
      <c r="H162" s="47">
        <v>19</v>
      </c>
      <c r="I162" s="47">
        <v>0</v>
      </c>
      <c r="J162" s="47">
        <v>0</v>
      </c>
      <c r="K162" s="47">
        <v>2</v>
      </c>
      <c r="L162" s="47">
        <v>0</v>
      </c>
      <c r="M162" s="47">
        <v>0</v>
      </c>
      <c r="N162" s="47">
        <v>0</v>
      </c>
      <c r="O162" s="47">
        <v>129</v>
      </c>
      <c r="P162" s="47">
        <v>0</v>
      </c>
      <c r="Q162" s="47">
        <v>0</v>
      </c>
      <c r="R162" s="47">
        <v>309</v>
      </c>
      <c r="S162" s="47">
        <v>0</v>
      </c>
      <c r="T162" s="47">
        <v>0</v>
      </c>
      <c r="U162" s="47">
        <v>0</v>
      </c>
      <c r="V162" s="47">
        <v>64</v>
      </c>
      <c r="AJ162" s="47">
        <v>13.17</v>
      </c>
      <c r="AK162" s="756">
        <v>682</v>
      </c>
      <c r="AL162" s="756">
        <v>15</v>
      </c>
      <c r="AM162" s="756">
        <v>34</v>
      </c>
      <c r="AN162" s="756">
        <v>76</v>
      </c>
      <c r="AO162" s="756">
        <v>71</v>
      </c>
      <c r="AP162" s="756">
        <v>1181</v>
      </c>
      <c r="AQ162" s="756">
        <v>4</v>
      </c>
      <c r="AR162" s="756">
        <v>188</v>
      </c>
      <c r="AS162" s="756">
        <v>261</v>
      </c>
      <c r="AT162" s="756">
        <v>555</v>
      </c>
      <c r="AU162" s="756">
        <v>144</v>
      </c>
      <c r="AV162" s="756">
        <v>2</v>
      </c>
      <c r="AW162" s="756">
        <v>1743</v>
      </c>
      <c r="AX162" s="756">
        <v>395</v>
      </c>
      <c r="AY162" s="756">
        <v>273</v>
      </c>
      <c r="AZ162" s="756">
        <v>1565</v>
      </c>
      <c r="BA162" s="756">
        <v>9</v>
      </c>
      <c r="BB162" s="756">
        <v>526</v>
      </c>
      <c r="BC162" s="756">
        <v>524</v>
      </c>
      <c r="BD162" s="756">
        <v>1996</v>
      </c>
    </row>
    <row r="163" spans="2:56">
      <c r="B163" s="47">
        <v>13.25</v>
      </c>
      <c r="C163" s="47">
        <v>0</v>
      </c>
      <c r="D163" s="47">
        <v>0</v>
      </c>
      <c r="E163" s="47">
        <v>0</v>
      </c>
      <c r="F163" s="47">
        <v>0</v>
      </c>
      <c r="G163" s="47">
        <v>15</v>
      </c>
      <c r="H163" s="47">
        <v>15</v>
      </c>
      <c r="I163" s="47">
        <v>0</v>
      </c>
      <c r="J163" s="47">
        <v>0</v>
      </c>
      <c r="K163" s="47">
        <v>388</v>
      </c>
      <c r="L163" s="47">
        <v>0</v>
      </c>
      <c r="M163" s="47">
        <v>0</v>
      </c>
      <c r="N163" s="47">
        <v>0</v>
      </c>
      <c r="O163" s="47">
        <v>95</v>
      </c>
      <c r="P163" s="47">
        <v>42</v>
      </c>
      <c r="Q163" s="47">
        <v>0</v>
      </c>
      <c r="R163" s="47">
        <v>248</v>
      </c>
      <c r="S163" s="47">
        <v>0</v>
      </c>
      <c r="T163" s="47">
        <v>4</v>
      </c>
      <c r="U163" s="47">
        <v>0</v>
      </c>
      <c r="V163" s="47">
        <v>63</v>
      </c>
      <c r="AJ163" s="47">
        <v>13.25</v>
      </c>
      <c r="AK163" s="756">
        <v>413</v>
      </c>
      <c r="AL163" s="756">
        <v>46</v>
      </c>
      <c r="AM163" s="756">
        <v>7</v>
      </c>
      <c r="AN163" s="756">
        <v>155</v>
      </c>
      <c r="AO163" s="756">
        <v>674</v>
      </c>
      <c r="AP163" s="756">
        <v>1155</v>
      </c>
      <c r="AQ163" s="756">
        <v>2</v>
      </c>
      <c r="AR163" s="756">
        <v>271</v>
      </c>
      <c r="AS163" s="756">
        <v>6930</v>
      </c>
      <c r="AT163" s="756">
        <v>278</v>
      </c>
      <c r="AU163" s="756">
        <v>18</v>
      </c>
      <c r="AV163" s="756">
        <v>111</v>
      </c>
      <c r="AW163" s="756">
        <v>1040</v>
      </c>
      <c r="AX163" s="756">
        <v>1997</v>
      </c>
      <c r="AY163" s="756">
        <v>168</v>
      </c>
      <c r="AZ163" s="756">
        <v>1396</v>
      </c>
      <c r="BA163" s="756">
        <v>28</v>
      </c>
      <c r="BB163" s="756">
        <v>409</v>
      </c>
      <c r="BC163" s="756">
        <v>459</v>
      </c>
      <c r="BD163" s="756">
        <v>2681</v>
      </c>
    </row>
    <row r="164" spans="2:56">
      <c r="B164" s="47">
        <v>13.33</v>
      </c>
      <c r="C164" s="47">
        <v>59</v>
      </c>
      <c r="D164" s="47">
        <v>0</v>
      </c>
      <c r="E164" s="47">
        <v>0</v>
      </c>
      <c r="F164" s="47">
        <v>0</v>
      </c>
      <c r="G164" s="47">
        <v>37</v>
      </c>
      <c r="H164" s="47">
        <v>0</v>
      </c>
      <c r="I164" s="47">
        <v>0</v>
      </c>
      <c r="J164" s="47">
        <v>40</v>
      </c>
      <c r="K164" s="47">
        <v>294</v>
      </c>
      <c r="L164" s="47">
        <v>0</v>
      </c>
      <c r="M164" s="47">
        <v>0</v>
      </c>
      <c r="N164" s="47">
        <v>0</v>
      </c>
      <c r="O164" s="47">
        <v>97</v>
      </c>
      <c r="P164" s="47">
        <v>46</v>
      </c>
      <c r="Q164" s="47">
        <v>0</v>
      </c>
      <c r="R164" s="47">
        <v>106</v>
      </c>
      <c r="S164" s="47">
        <v>0</v>
      </c>
      <c r="T164" s="47">
        <v>212</v>
      </c>
      <c r="U164" s="47">
        <v>0</v>
      </c>
      <c r="V164" s="47">
        <v>171</v>
      </c>
      <c r="AJ164" s="47">
        <v>13.33</v>
      </c>
      <c r="AK164" s="756">
        <v>1767</v>
      </c>
      <c r="AL164" s="756">
        <v>46</v>
      </c>
      <c r="AM164" s="756">
        <v>11</v>
      </c>
      <c r="AN164" s="756">
        <v>1</v>
      </c>
      <c r="AO164" s="756">
        <v>1744</v>
      </c>
      <c r="AP164" s="756">
        <v>52</v>
      </c>
      <c r="AQ164" s="756">
        <v>101</v>
      </c>
      <c r="AR164" s="756">
        <v>1776</v>
      </c>
      <c r="AS164" s="756">
        <v>4456</v>
      </c>
      <c r="AT164" s="756">
        <v>241</v>
      </c>
      <c r="AU164" s="756">
        <v>33</v>
      </c>
      <c r="AV164" s="756">
        <v>134</v>
      </c>
      <c r="AW164" s="756">
        <v>1171</v>
      </c>
      <c r="AX164" s="756">
        <v>1178</v>
      </c>
      <c r="AY164" s="756">
        <v>54</v>
      </c>
      <c r="AZ164" s="756">
        <v>641</v>
      </c>
      <c r="BA164" s="756">
        <v>2</v>
      </c>
      <c r="BB164" s="756">
        <v>1842</v>
      </c>
      <c r="BC164" s="756">
        <v>72</v>
      </c>
      <c r="BD164" s="756">
        <v>3361</v>
      </c>
    </row>
    <row r="165" spans="2:56">
      <c r="B165" s="47">
        <v>13.42</v>
      </c>
      <c r="C165" s="47">
        <v>119</v>
      </c>
      <c r="D165" s="47">
        <v>0</v>
      </c>
      <c r="E165" s="47">
        <v>0</v>
      </c>
      <c r="F165" s="47">
        <v>0</v>
      </c>
      <c r="G165" s="47">
        <v>0</v>
      </c>
      <c r="H165" s="47">
        <v>0</v>
      </c>
      <c r="I165" s="47">
        <v>0</v>
      </c>
      <c r="J165" s="47">
        <v>7</v>
      </c>
      <c r="K165" s="47">
        <v>17</v>
      </c>
      <c r="L165" s="47">
        <v>0</v>
      </c>
      <c r="M165" s="47">
        <v>0</v>
      </c>
      <c r="N165" s="47">
        <v>0</v>
      </c>
      <c r="O165" s="47">
        <v>0</v>
      </c>
      <c r="P165" s="47">
        <v>0</v>
      </c>
      <c r="Q165" s="47">
        <v>0</v>
      </c>
      <c r="R165" s="47">
        <v>8</v>
      </c>
      <c r="S165" s="47">
        <v>0</v>
      </c>
      <c r="T165" s="47">
        <v>219</v>
      </c>
      <c r="U165" s="47">
        <v>0</v>
      </c>
      <c r="V165" s="47">
        <v>0</v>
      </c>
      <c r="AJ165" s="47">
        <v>13.42</v>
      </c>
      <c r="AK165" s="756">
        <v>2401</v>
      </c>
      <c r="AL165" s="756">
        <v>15</v>
      </c>
      <c r="AM165" s="756">
        <v>4</v>
      </c>
      <c r="AN165" s="756">
        <v>24</v>
      </c>
      <c r="AO165" s="756">
        <v>253</v>
      </c>
      <c r="AP165" s="756">
        <v>0</v>
      </c>
      <c r="AQ165" s="756">
        <v>138</v>
      </c>
      <c r="AR165" s="756">
        <v>1105</v>
      </c>
      <c r="AS165" s="756">
        <v>907</v>
      </c>
      <c r="AT165" s="756">
        <v>50</v>
      </c>
      <c r="AU165" s="756">
        <v>59</v>
      </c>
      <c r="AV165" s="756">
        <v>73</v>
      </c>
      <c r="AW165" s="756">
        <v>55</v>
      </c>
      <c r="AX165" s="756">
        <v>339</v>
      </c>
      <c r="AY165" s="756">
        <v>0</v>
      </c>
      <c r="AZ165" s="756">
        <v>404</v>
      </c>
      <c r="BA165" s="756">
        <v>69</v>
      </c>
      <c r="BB165" s="756">
        <v>2163</v>
      </c>
      <c r="BC165" s="756">
        <v>305</v>
      </c>
      <c r="BD165" s="756">
        <v>222</v>
      </c>
    </row>
    <row r="166" spans="2:56">
      <c r="B166" s="47">
        <v>13.5</v>
      </c>
      <c r="C166" s="47">
        <v>150</v>
      </c>
      <c r="D166" s="47">
        <v>0</v>
      </c>
      <c r="E166" s="47">
        <v>0</v>
      </c>
      <c r="F166" s="47">
        <v>0</v>
      </c>
      <c r="G166" s="47">
        <v>0</v>
      </c>
      <c r="H166" s="47">
        <v>0</v>
      </c>
      <c r="I166" s="47">
        <v>0</v>
      </c>
      <c r="J166" s="47">
        <v>0</v>
      </c>
      <c r="K166" s="47">
        <v>0</v>
      </c>
      <c r="L166" s="47">
        <v>0</v>
      </c>
      <c r="M166" s="47">
        <v>0</v>
      </c>
      <c r="N166" s="47">
        <v>0</v>
      </c>
      <c r="O166" s="47">
        <v>0</v>
      </c>
      <c r="P166" s="47">
        <v>0</v>
      </c>
      <c r="Q166" s="47">
        <v>0</v>
      </c>
      <c r="R166" s="47">
        <v>0</v>
      </c>
      <c r="S166" s="47">
        <v>0</v>
      </c>
      <c r="T166" s="47">
        <v>358</v>
      </c>
      <c r="U166" s="47">
        <v>0</v>
      </c>
      <c r="V166" s="47">
        <v>0</v>
      </c>
      <c r="AJ166" s="47">
        <v>13.5</v>
      </c>
      <c r="AK166" s="756">
        <v>2371</v>
      </c>
      <c r="AL166" s="756">
        <v>144</v>
      </c>
      <c r="AM166" s="756">
        <v>10</v>
      </c>
      <c r="AN166" s="756">
        <v>75</v>
      </c>
      <c r="AO166" s="756">
        <v>15</v>
      </c>
      <c r="AP166" s="756">
        <v>0</v>
      </c>
      <c r="AQ166" s="756">
        <v>1</v>
      </c>
      <c r="AR166" s="756">
        <v>509</v>
      </c>
      <c r="AS166" s="756">
        <v>455</v>
      </c>
      <c r="AT166" s="756">
        <v>60</v>
      </c>
      <c r="AU166" s="756">
        <v>124</v>
      </c>
      <c r="AV166" s="756">
        <v>36</v>
      </c>
      <c r="AW166" s="756">
        <v>43</v>
      </c>
      <c r="AX166" s="756">
        <v>238</v>
      </c>
      <c r="AY166" s="756">
        <v>101</v>
      </c>
      <c r="AZ166" s="756">
        <v>159</v>
      </c>
      <c r="BA166" s="756">
        <v>49</v>
      </c>
      <c r="BB166" s="756">
        <v>2664</v>
      </c>
      <c r="BC166" s="756">
        <v>737</v>
      </c>
      <c r="BD166" s="756">
        <v>201</v>
      </c>
    </row>
    <row r="167" spans="2:56">
      <c r="B167" s="47">
        <v>13.58</v>
      </c>
      <c r="C167" s="47">
        <v>4</v>
      </c>
      <c r="D167" s="47">
        <v>5</v>
      </c>
      <c r="E167" s="47">
        <v>0</v>
      </c>
      <c r="F167" s="47">
        <v>4</v>
      </c>
      <c r="G167" s="47">
        <v>0</v>
      </c>
      <c r="H167" s="47">
        <v>0</v>
      </c>
      <c r="I167" s="47">
        <v>0</v>
      </c>
      <c r="J167" s="47">
        <v>0</v>
      </c>
      <c r="K167" s="47">
        <v>142</v>
      </c>
      <c r="L167" s="47">
        <v>0</v>
      </c>
      <c r="M167" s="47">
        <v>0</v>
      </c>
      <c r="N167" s="47">
        <v>0</v>
      </c>
      <c r="O167" s="47">
        <v>0</v>
      </c>
      <c r="P167" s="47">
        <v>0</v>
      </c>
      <c r="Q167" s="47">
        <v>0</v>
      </c>
      <c r="R167" s="47">
        <v>0</v>
      </c>
      <c r="S167" s="47">
        <v>0</v>
      </c>
      <c r="T167" s="47">
        <v>129</v>
      </c>
      <c r="U167" s="47">
        <v>0</v>
      </c>
      <c r="V167" s="47">
        <v>0</v>
      </c>
      <c r="AJ167" s="47">
        <v>13.58</v>
      </c>
      <c r="AK167" s="756">
        <v>979</v>
      </c>
      <c r="AL167" s="756">
        <v>310</v>
      </c>
      <c r="AM167" s="756">
        <v>67</v>
      </c>
      <c r="AN167" s="756">
        <v>602</v>
      </c>
      <c r="AO167" s="756">
        <v>13</v>
      </c>
      <c r="AP167" s="756">
        <v>2</v>
      </c>
      <c r="AQ167" s="756">
        <v>5</v>
      </c>
      <c r="AR167" s="756">
        <v>175</v>
      </c>
      <c r="AS167" s="756">
        <v>2815</v>
      </c>
      <c r="AT167" s="756">
        <v>80</v>
      </c>
      <c r="AU167" s="756">
        <v>279</v>
      </c>
      <c r="AV167" s="756">
        <v>0</v>
      </c>
      <c r="AW167" s="756">
        <v>320</v>
      </c>
      <c r="AX167" s="756">
        <v>93</v>
      </c>
      <c r="AY167" s="756">
        <v>180</v>
      </c>
      <c r="AZ167" s="756">
        <v>52</v>
      </c>
      <c r="BA167" s="756">
        <v>98</v>
      </c>
      <c r="BB167" s="756">
        <v>2035</v>
      </c>
      <c r="BC167" s="756">
        <v>73</v>
      </c>
      <c r="BD167" s="756">
        <v>260</v>
      </c>
    </row>
    <row r="168" spans="2:56">
      <c r="B168" s="47">
        <v>13.67</v>
      </c>
      <c r="C168" s="47">
        <v>0</v>
      </c>
      <c r="D168" s="47">
        <v>95</v>
      </c>
      <c r="E168" s="47">
        <v>0</v>
      </c>
      <c r="F168" s="47">
        <v>28</v>
      </c>
      <c r="G168" s="47">
        <v>0</v>
      </c>
      <c r="H168" s="47">
        <v>0</v>
      </c>
      <c r="I168" s="47">
        <v>0</v>
      </c>
      <c r="J168" s="47">
        <v>0</v>
      </c>
      <c r="K168" s="47">
        <v>419</v>
      </c>
      <c r="L168" s="47">
        <v>0</v>
      </c>
      <c r="M168" s="47">
        <v>21</v>
      </c>
      <c r="N168" s="47">
        <v>0</v>
      </c>
      <c r="O168" s="47">
        <v>22</v>
      </c>
      <c r="P168" s="47">
        <v>0</v>
      </c>
      <c r="Q168" s="47">
        <v>0</v>
      </c>
      <c r="R168" s="47">
        <v>0</v>
      </c>
      <c r="S168" s="47">
        <v>0</v>
      </c>
      <c r="T168" s="47">
        <v>225</v>
      </c>
      <c r="U168" s="47">
        <v>0</v>
      </c>
      <c r="V168" s="47">
        <v>0</v>
      </c>
      <c r="AJ168" s="47">
        <v>13.67</v>
      </c>
      <c r="AK168" s="756">
        <v>448</v>
      </c>
      <c r="AL168" s="756">
        <v>1834</v>
      </c>
      <c r="AM168" s="756">
        <v>7</v>
      </c>
      <c r="AN168" s="756">
        <v>1396</v>
      </c>
      <c r="AO168" s="756">
        <v>0</v>
      </c>
      <c r="AP168" s="756">
        <v>19</v>
      </c>
      <c r="AQ168" s="756">
        <v>276</v>
      </c>
      <c r="AR168" s="756">
        <v>0</v>
      </c>
      <c r="AS168" s="756">
        <v>7315</v>
      </c>
      <c r="AT168" s="756">
        <v>106</v>
      </c>
      <c r="AU168" s="756">
        <v>553</v>
      </c>
      <c r="AV168" s="756">
        <v>8</v>
      </c>
      <c r="AW168" s="756">
        <v>666</v>
      </c>
      <c r="AX168" s="756">
        <v>136</v>
      </c>
      <c r="AY168" s="756">
        <v>34</v>
      </c>
      <c r="AZ168" s="756">
        <v>1</v>
      </c>
      <c r="BA168" s="756">
        <v>28</v>
      </c>
      <c r="BB168" s="756">
        <v>2154</v>
      </c>
      <c r="BC168" s="756">
        <v>34</v>
      </c>
      <c r="BD168" s="756">
        <v>6</v>
      </c>
    </row>
    <row r="169" spans="2:56">
      <c r="B169" s="47">
        <v>13.75</v>
      </c>
      <c r="C169" s="47">
        <v>0</v>
      </c>
      <c r="D169" s="47">
        <v>2</v>
      </c>
      <c r="E169" s="47">
        <v>0</v>
      </c>
      <c r="F169" s="47">
        <v>0</v>
      </c>
      <c r="G169" s="47">
        <v>0</v>
      </c>
      <c r="H169" s="47">
        <v>0</v>
      </c>
      <c r="I169" s="47">
        <v>0</v>
      </c>
      <c r="J169" s="47">
        <v>0</v>
      </c>
      <c r="K169" s="47">
        <v>368</v>
      </c>
      <c r="L169" s="47">
        <v>0</v>
      </c>
      <c r="M169" s="47">
        <v>0</v>
      </c>
      <c r="N169" s="47">
        <v>0</v>
      </c>
      <c r="O169" s="47">
        <v>106</v>
      </c>
      <c r="P169" s="47">
        <v>0</v>
      </c>
      <c r="Q169" s="47">
        <v>0</v>
      </c>
      <c r="R169" s="47">
        <v>0</v>
      </c>
      <c r="S169" s="47">
        <v>0</v>
      </c>
      <c r="T169" s="47">
        <v>131</v>
      </c>
      <c r="U169" s="47">
        <v>0</v>
      </c>
      <c r="V169" s="47">
        <v>0</v>
      </c>
      <c r="AJ169" s="47">
        <v>13.75</v>
      </c>
      <c r="AK169" s="756">
        <v>384</v>
      </c>
      <c r="AL169" s="756">
        <v>543</v>
      </c>
      <c r="AM169" s="756">
        <v>49</v>
      </c>
      <c r="AN169" s="756">
        <v>99</v>
      </c>
      <c r="AO169" s="756">
        <v>145</v>
      </c>
      <c r="AP169" s="756">
        <v>8</v>
      </c>
      <c r="AQ169" s="756">
        <v>90</v>
      </c>
      <c r="AR169" s="756">
        <v>54</v>
      </c>
      <c r="AS169" s="756">
        <v>5665</v>
      </c>
      <c r="AT169" s="756">
        <v>59</v>
      </c>
      <c r="AU169" s="756">
        <v>103</v>
      </c>
      <c r="AV169" s="756">
        <v>15</v>
      </c>
      <c r="AW169" s="756">
        <v>1433</v>
      </c>
      <c r="AX169" s="756">
        <v>69</v>
      </c>
      <c r="AY169" s="756">
        <v>213</v>
      </c>
      <c r="AZ169" s="756">
        <v>0</v>
      </c>
      <c r="BA169" s="756">
        <v>37</v>
      </c>
      <c r="BB169" s="756">
        <v>1583</v>
      </c>
      <c r="BC169" s="756">
        <v>218</v>
      </c>
      <c r="BD169" s="756">
        <v>63</v>
      </c>
    </row>
    <row r="170" spans="2:56">
      <c r="B170" s="47">
        <v>13.83</v>
      </c>
      <c r="C170" s="47">
        <v>0</v>
      </c>
      <c r="D170" s="47">
        <v>76</v>
      </c>
      <c r="E170" s="47">
        <v>0</v>
      </c>
      <c r="F170" s="47">
        <v>0</v>
      </c>
      <c r="G170" s="47">
        <v>0</v>
      </c>
      <c r="H170" s="47">
        <v>0</v>
      </c>
      <c r="I170" s="47">
        <v>0</v>
      </c>
      <c r="J170" s="47">
        <v>0</v>
      </c>
      <c r="K170" s="47">
        <v>354</v>
      </c>
      <c r="L170" s="47">
        <v>0</v>
      </c>
      <c r="M170" s="47">
        <v>0</v>
      </c>
      <c r="N170" s="47">
        <v>0</v>
      </c>
      <c r="O170" s="47">
        <v>63</v>
      </c>
      <c r="P170" s="47">
        <v>0</v>
      </c>
      <c r="Q170" s="47">
        <v>0</v>
      </c>
      <c r="R170" s="47">
        <v>0</v>
      </c>
      <c r="S170" s="47">
        <v>0</v>
      </c>
      <c r="T170" s="47">
        <v>0</v>
      </c>
      <c r="U170" s="47">
        <v>0</v>
      </c>
      <c r="V170" s="47">
        <v>0</v>
      </c>
      <c r="AJ170" s="47">
        <v>13.83</v>
      </c>
      <c r="AK170" s="756">
        <v>172</v>
      </c>
      <c r="AL170" s="756">
        <v>2316</v>
      </c>
      <c r="AM170" s="756">
        <v>177</v>
      </c>
      <c r="AN170" s="756">
        <v>121</v>
      </c>
      <c r="AO170" s="756">
        <v>3</v>
      </c>
      <c r="AP170" s="756">
        <v>38</v>
      </c>
      <c r="AQ170" s="756">
        <v>0</v>
      </c>
      <c r="AR170" s="756">
        <v>104</v>
      </c>
      <c r="AS170" s="756">
        <v>5858</v>
      </c>
      <c r="AT170" s="756">
        <v>63</v>
      </c>
      <c r="AU170" s="756">
        <v>52</v>
      </c>
      <c r="AV170" s="756">
        <v>18</v>
      </c>
      <c r="AW170" s="756">
        <v>1030</v>
      </c>
      <c r="AX170" s="756">
        <v>0</v>
      </c>
      <c r="AY170" s="756">
        <v>406</v>
      </c>
      <c r="AZ170" s="756">
        <v>6</v>
      </c>
      <c r="BA170" s="756">
        <v>3</v>
      </c>
      <c r="BB170" s="756">
        <v>279</v>
      </c>
      <c r="BC170" s="756">
        <v>467</v>
      </c>
      <c r="BD170" s="756">
        <v>4</v>
      </c>
    </row>
    <row r="171" spans="2:56">
      <c r="B171" s="47">
        <v>13.92</v>
      </c>
      <c r="C171" s="47">
        <v>0</v>
      </c>
      <c r="D171" s="47">
        <v>0</v>
      </c>
      <c r="E171" s="47">
        <v>0</v>
      </c>
      <c r="F171" s="47">
        <v>0</v>
      </c>
      <c r="G171" s="47">
        <v>0</v>
      </c>
      <c r="H171" s="47">
        <v>0</v>
      </c>
      <c r="I171" s="47">
        <v>0</v>
      </c>
      <c r="J171" s="47">
        <v>0</v>
      </c>
      <c r="K171" s="47">
        <v>8</v>
      </c>
      <c r="L171" s="47">
        <v>0</v>
      </c>
      <c r="M171" s="47">
        <v>0</v>
      </c>
      <c r="N171" s="47">
        <v>0</v>
      </c>
      <c r="O171" s="47">
        <v>79</v>
      </c>
      <c r="P171" s="47">
        <v>0</v>
      </c>
      <c r="Q171" s="47">
        <v>0</v>
      </c>
      <c r="R171" s="47">
        <v>2</v>
      </c>
      <c r="S171" s="47">
        <v>0</v>
      </c>
      <c r="T171" s="47">
        <v>0</v>
      </c>
      <c r="U171" s="47">
        <v>12</v>
      </c>
      <c r="V171" s="47">
        <v>0</v>
      </c>
      <c r="AJ171" s="47">
        <v>13.92</v>
      </c>
      <c r="AK171" s="756">
        <v>47</v>
      </c>
      <c r="AL171" s="756">
        <v>477</v>
      </c>
      <c r="AM171" s="756">
        <v>153</v>
      </c>
      <c r="AN171" s="756">
        <v>199</v>
      </c>
      <c r="AO171" s="756">
        <v>6</v>
      </c>
      <c r="AP171" s="756">
        <v>19</v>
      </c>
      <c r="AQ171" s="756">
        <v>78</v>
      </c>
      <c r="AR171" s="756">
        <v>50</v>
      </c>
      <c r="AS171" s="756">
        <v>350</v>
      </c>
      <c r="AT171" s="756">
        <v>73</v>
      </c>
      <c r="AU171" s="756">
        <v>27</v>
      </c>
      <c r="AV171" s="756">
        <v>105</v>
      </c>
      <c r="AW171" s="756">
        <v>1254</v>
      </c>
      <c r="AX171" s="756">
        <v>37</v>
      </c>
      <c r="AY171" s="756">
        <v>92</v>
      </c>
      <c r="AZ171" s="756">
        <v>714</v>
      </c>
      <c r="BA171" s="756">
        <v>57</v>
      </c>
      <c r="BB171" s="756">
        <v>17</v>
      </c>
      <c r="BC171" s="756">
        <v>730</v>
      </c>
      <c r="BD171" s="756">
        <v>115</v>
      </c>
    </row>
    <row r="172" spans="2:56">
      <c r="B172" s="47">
        <v>14</v>
      </c>
      <c r="C172" s="47">
        <v>0</v>
      </c>
      <c r="D172" s="47">
        <v>2</v>
      </c>
      <c r="E172" s="47">
        <v>0</v>
      </c>
      <c r="F172" s="47">
        <v>0</v>
      </c>
      <c r="G172" s="47">
        <v>0</v>
      </c>
      <c r="H172" s="47">
        <v>0</v>
      </c>
      <c r="I172" s="47">
        <v>0</v>
      </c>
      <c r="J172" s="47">
        <v>0</v>
      </c>
      <c r="K172" s="47">
        <v>0</v>
      </c>
      <c r="L172" s="47">
        <v>0</v>
      </c>
      <c r="M172" s="47">
        <v>0</v>
      </c>
      <c r="N172" s="47">
        <v>0</v>
      </c>
      <c r="O172" s="47">
        <v>10</v>
      </c>
      <c r="P172" s="47">
        <v>0</v>
      </c>
      <c r="Q172" s="47">
        <v>0</v>
      </c>
      <c r="R172" s="47">
        <v>2</v>
      </c>
      <c r="S172" s="47">
        <v>0</v>
      </c>
      <c r="T172" s="47">
        <v>0</v>
      </c>
      <c r="U172" s="47">
        <v>0</v>
      </c>
      <c r="V172" s="47">
        <v>0</v>
      </c>
      <c r="AJ172" s="47">
        <v>14</v>
      </c>
      <c r="AK172" s="757">
        <v>34</v>
      </c>
      <c r="AL172" s="757">
        <v>528</v>
      </c>
      <c r="AM172" s="757">
        <v>31</v>
      </c>
      <c r="AN172" s="757">
        <v>3</v>
      </c>
      <c r="AO172" s="757">
        <v>0</v>
      </c>
      <c r="AP172" s="757">
        <v>16</v>
      </c>
      <c r="AQ172" s="757">
        <v>320</v>
      </c>
      <c r="AR172" s="757">
        <v>22</v>
      </c>
      <c r="AS172" s="757">
        <v>109</v>
      </c>
      <c r="AT172" s="757">
        <v>418</v>
      </c>
      <c r="AU172" s="757">
        <v>128</v>
      </c>
      <c r="AV172" s="757">
        <v>62</v>
      </c>
      <c r="AW172" s="757">
        <v>463</v>
      </c>
      <c r="AX172" s="757">
        <v>0</v>
      </c>
      <c r="AY172" s="757">
        <v>107</v>
      </c>
      <c r="AZ172" s="757">
        <v>625</v>
      </c>
      <c r="BA172" s="757">
        <v>56</v>
      </c>
      <c r="BB172" s="757">
        <v>0</v>
      </c>
      <c r="BC172" s="757">
        <v>249</v>
      </c>
      <c r="BD172" s="757">
        <v>5</v>
      </c>
    </row>
    <row r="173" spans="2:56" ht="16" thickBot="1">
      <c r="B173" s="47">
        <v>14.08</v>
      </c>
      <c r="C173" s="47">
        <v>0</v>
      </c>
      <c r="D173" s="47">
        <v>0</v>
      </c>
      <c r="E173" s="47">
        <v>0</v>
      </c>
      <c r="F173" s="47">
        <v>0</v>
      </c>
      <c r="G173" s="47">
        <v>0</v>
      </c>
      <c r="H173" s="47">
        <v>0</v>
      </c>
      <c r="I173" s="47">
        <v>0</v>
      </c>
      <c r="J173" s="47">
        <v>0</v>
      </c>
      <c r="K173" s="47">
        <v>0</v>
      </c>
      <c r="L173" s="47">
        <v>49</v>
      </c>
      <c r="M173" s="47">
        <v>2</v>
      </c>
      <c r="N173" s="47">
        <v>0</v>
      </c>
      <c r="O173" s="47">
        <v>0</v>
      </c>
      <c r="P173" s="47">
        <v>0</v>
      </c>
      <c r="Q173" s="47">
        <v>0</v>
      </c>
      <c r="R173" s="47">
        <v>135</v>
      </c>
      <c r="S173" s="47">
        <v>0</v>
      </c>
      <c r="T173" s="47">
        <v>0</v>
      </c>
      <c r="U173" s="47">
        <v>0</v>
      </c>
      <c r="V173" s="47">
        <v>0</v>
      </c>
      <c r="AJ173" s="47">
        <v>14.08</v>
      </c>
      <c r="AK173" s="758">
        <v>86</v>
      </c>
      <c r="AL173" s="758">
        <v>416</v>
      </c>
      <c r="AM173" s="758">
        <v>1</v>
      </c>
      <c r="AN173" s="758">
        <v>5</v>
      </c>
      <c r="AO173" s="758">
        <v>3</v>
      </c>
      <c r="AP173" s="758">
        <v>133</v>
      </c>
      <c r="AQ173" s="758">
        <v>253</v>
      </c>
      <c r="AR173" s="758">
        <v>10</v>
      </c>
      <c r="AS173" s="758">
        <v>102</v>
      </c>
      <c r="AT173" s="758">
        <v>444</v>
      </c>
      <c r="AU173" s="758">
        <v>258</v>
      </c>
      <c r="AV173" s="758">
        <v>29</v>
      </c>
      <c r="AW173" s="758">
        <v>24</v>
      </c>
      <c r="AX173" s="758">
        <v>16</v>
      </c>
      <c r="AY173" s="758">
        <v>294</v>
      </c>
      <c r="AZ173" s="758">
        <v>762</v>
      </c>
      <c r="BA173" s="758">
        <v>10</v>
      </c>
      <c r="BB173" s="758">
        <v>10</v>
      </c>
      <c r="BC173" s="758">
        <v>55</v>
      </c>
      <c r="BD173" s="758">
        <v>80</v>
      </c>
    </row>
    <row r="174" spans="2:56">
      <c r="B174" s="47">
        <v>14.17</v>
      </c>
      <c r="C174" s="47">
        <v>0</v>
      </c>
      <c r="D174" s="47">
        <v>105</v>
      </c>
      <c r="E174" s="47">
        <v>0</v>
      </c>
      <c r="F174" s="47">
        <v>0</v>
      </c>
      <c r="G174" s="47">
        <v>0</v>
      </c>
      <c r="H174" s="47">
        <v>0</v>
      </c>
      <c r="I174" s="47">
        <v>0</v>
      </c>
      <c r="J174" s="47">
        <v>0</v>
      </c>
      <c r="K174" s="47">
        <v>0</v>
      </c>
      <c r="L174" s="47">
        <v>16</v>
      </c>
      <c r="M174" s="47">
        <v>0</v>
      </c>
      <c r="N174" s="47">
        <v>0</v>
      </c>
      <c r="O174" s="47">
        <v>0</v>
      </c>
      <c r="P174" s="47">
        <v>0</v>
      </c>
      <c r="Q174" s="47">
        <v>0</v>
      </c>
      <c r="R174" s="47">
        <v>100</v>
      </c>
      <c r="S174" s="47">
        <v>0</v>
      </c>
      <c r="T174" s="47">
        <v>0</v>
      </c>
      <c r="U174" s="47">
        <v>0</v>
      </c>
      <c r="V174" s="47">
        <v>0</v>
      </c>
      <c r="AJ174" s="47">
        <v>14.17</v>
      </c>
      <c r="AK174" s="756">
        <v>168</v>
      </c>
      <c r="AL174" s="756">
        <v>1681</v>
      </c>
      <c r="AM174" s="756">
        <v>105</v>
      </c>
      <c r="AN174" s="756">
        <v>59</v>
      </c>
      <c r="AO174" s="756">
        <v>0</v>
      </c>
      <c r="AP174" s="756">
        <v>3</v>
      </c>
      <c r="AQ174" s="756">
        <v>5</v>
      </c>
      <c r="AR174" s="756">
        <v>63</v>
      </c>
      <c r="AS174" s="756">
        <v>109</v>
      </c>
      <c r="AT174" s="756">
        <v>134</v>
      </c>
      <c r="AU174" s="756">
        <v>32</v>
      </c>
      <c r="AV174" s="756">
        <v>23</v>
      </c>
      <c r="AW174" s="756">
        <v>27</v>
      </c>
      <c r="AX174" s="756">
        <v>102</v>
      </c>
      <c r="AY174" s="756">
        <v>34</v>
      </c>
      <c r="AZ174" s="756">
        <v>990</v>
      </c>
      <c r="BA174" s="756">
        <v>43</v>
      </c>
      <c r="BB174" s="756">
        <v>76</v>
      </c>
      <c r="BC174" s="756">
        <v>49</v>
      </c>
      <c r="BD174" s="756">
        <v>56</v>
      </c>
    </row>
    <row r="175" spans="2:56">
      <c r="B175" s="47">
        <v>14.25</v>
      </c>
      <c r="C175" s="47">
        <v>0</v>
      </c>
      <c r="D175" s="47">
        <v>48</v>
      </c>
      <c r="E175" s="47">
        <v>8</v>
      </c>
      <c r="F175" s="47">
        <v>0</v>
      </c>
      <c r="G175" s="47">
        <v>0</v>
      </c>
      <c r="H175" s="47">
        <v>0</v>
      </c>
      <c r="I175" s="47">
        <v>0</v>
      </c>
      <c r="J175" s="47">
        <v>0</v>
      </c>
      <c r="K175" s="47">
        <v>0</v>
      </c>
      <c r="L175" s="47">
        <v>0</v>
      </c>
      <c r="M175" s="47">
        <v>0</v>
      </c>
      <c r="N175" s="47">
        <v>0</v>
      </c>
      <c r="O175" s="47">
        <v>0</v>
      </c>
      <c r="P175" s="47">
        <v>0</v>
      </c>
      <c r="Q175" s="47">
        <v>0</v>
      </c>
      <c r="R175" s="47">
        <v>42</v>
      </c>
      <c r="S175" s="47">
        <v>0</v>
      </c>
      <c r="T175" s="47">
        <v>0</v>
      </c>
      <c r="U175" s="47">
        <v>0</v>
      </c>
      <c r="V175" s="47">
        <v>0</v>
      </c>
      <c r="AJ175" s="47">
        <v>14.25</v>
      </c>
      <c r="AK175" s="756">
        <v>220</v>
      </c>
      <c r="AL175" s="756">
        <v>1561</v>
      </c>
      <c r="AM175" s="756">
        <v>467</v>
      </c>
      <c r="AN175" s="756">
        <v>128</v>
      </c>
      <c r="AO175" s="756">
        <v>9</v>
      </c>
      <c r="AP175" s="756">
        <v>15</v>
      </c>
      <c r="AQ175" s="756">
        <v>86</v>
      </c>
      <c r="AR175" s="756">
        <v>33</v>
      </c>
      <c r="AS175" s="756">
        <v>183</v>
      </c>
      <c r="AT175" s="756">
        <v>419</v>
      </c>
      <c r="AU175" s="756">
        <v>71</v>
      </c>
      <c r="AV175" s="756">
        <v>255</v>
      </c>
      <c r="AW175" s="756">
        <v>33</v>
      </c>
      <c r="AX175" s="756">
        <v>198</v>
      </c>
      <c r="AY175" s="756">
        <v>15</v>
      </c>
      <c r="AZ175" s="756">
        <v>864</v>
      </c>
      <c r="BA175" s="756">
        <v>35</v>
      </c>
      <c r="BB175" s="756">
        <v>195</v>
      </c>
      <c r="BC175" s="756">
        <v>67</v>
      </c>
      <c r="BD175" s="756">
        <v>34</v>
      </c>
    </row>
    <row r="176" spans="2:56">
      <c r="B176" s="47">
        <v>14.33</v>
      </c>
      <c r="C176" s="47">
        <v>0</v>
      </c>
      <c r="D176" s="47">
        <v>0</v>
      </c>
      <c r="E176" s="47">
        <v>13</v>
      </c>
      <c r="F176" s="47">
        <v>0</v>
      </c>
      <c r="G176" s="47">
        <v>0</v>
      </c>
      <c r="H176" s="47">
        <v>0</v>
      </c>
      <c r="I176" s="47">
        <v>0</v>
      </c>
      <c r="J176" s="47">
        <v>0</v>
      </c>
      <c r="K176" s="47">
        <v>0</v>
      </c>
      <c r="L176" s="47">
        <v>0</v>
      </c>
      <c r="M176" s="47">
        <v>5</v>
      </c>
      <c r="N176" s="47">
        <v>9</v>
      </c>
      <c r="O176" s="47">
        <v>0</v>
      </c>
      <c r="P176" s="47">
        <v>0</v>
      </c>
      <c r="Q176" s="47">
        <v>0</v>
      </c>
      <c r="R176" s="47">
        <v>72</v>
      </c>
      <c r="S176" s="47">
        <v>0</v>
      </c>
      <c r="T176" s="47">
        <v>0</v>
      </c>
      <c r="U176" s="47">
        <v>0</v>
      </c>
      <c r="V176" s="47">
        <v>0</v>
      </c>
      <c r="AJ176" s="47">
        <v>14.33</v>
      </c>
      <c r="AK176" s="756">
        <v>45</v>
      </c>
      <c r="AL176" s="756">
        <v>924</v>
      </c>
      <c r="AM176" s="756">
        <v>542</v>
      </c>
      <c r="AN176" s="756">
        <v>2</v>
      </c>
      <c r="AO176" s="756">
        <v>1</v>
      </c>
      <c r="AP176" s="756">
        <v>78</v>
      </c>
      <c r="AQ176" s="756">
        <v>0</v>
      </c>
      <c r="AR176" s="756">
        <v>63</v>
      </c>
      <c r="AS176" s="756">
        <v>164</v>
      </c>
      <c r="AT176" s="756">
        <v>376</v>
      </c>
      <c r="AU176" s="756">
        <v>309</v>
      </c>
      <c r="AV176" s="756">
        <v>241</v>
      </c>
      <c r="AW176" s="756">
        <v>32</v>
      </c>
      <c r="AX176" s="756">
        <v>189</v>
      </c>
      <c r="AY176" s="756">
        <v>17</v>
      </c>
      <c r="AZ176" s="756">
        <v>664</v>
      </c>
      <c r="BA176" s="756">
        <v>67</v>
      </c>
      <c r="BB176" s="756">
        <v>154</v>
      </c>
      <c r="BC176" s="756">
        <v>65</v>
      </c>
      <c r="BD176" s="756">
        <v>0</v>
      </c>
    </row>
    <row r="177" spans="2:56">
      <c r="B177" s="47">
        <v>14.42</v>
      </c>
      <c r="C177" s="47">
        <v>0</v>
      </c>
      <c r="D177" s="47">
        <v>0</v>
      </c>
      <c r="E177" s="47">
        <v>41</v>
      </c>
      <c r="F177" s="47">
        <v>0</v>
      </c>
      <c r="G177" s="47">
        <v>0</v>
      </c>
      <c r="H177" s="47">
        <v>7</v>
      </c>
      <c r="I177" s="47">
        <v>0</v>
      </c>
      <c r="J177" s="47">
        <v>0</v>
      </c>
      <c r="K177" s="47">
        <v>0</v>
      </c>
      <c r="L177" s="47">
        <v>0</v>
      </c>
      <c r="M177" s="47">
        <v>0</v>
      </c>
      <c r="N177" s="47">
        <v>53</v>
      </c>
      <c r="O177" s="47">
        <v>0</v>
      </c>
      <c r="P177" s="47">
        <v>0</v>
      </c>
      <c r="Q177" s="47">
        <v>0</v>
      </c>
      <c r="R177" s="47">
        <v>0</v>
      </c>
      <c r="S177" s="47">
        <v>0</v>
      </c>
      <c r="T177" s="47">
        <v>0</v>
      </c>
      <c r="U177" s="47">
        <v>0</v>
      </c>
      <c r="V177" s="47">
        <v>0</v>
      </c>
      <c r="AJ177" s="47">
        <v>14.42</v>
      </c>
      <c r="AK177" s="756">
        <v>62</v>
      </c>
      <c r="AL177" s="756">
        <v>190</v>
      </c>
      <c r="AM177" s="756">
        <v>1115</v>
      </c>
      <c r="AN177" s="756">
        <v>122</v>
      </c>
      <c r="AO177" s="756">
        <v>0</v>
      </c>
      <c r="AP177" s="756">
        <v>947</v>
      </c>
      <c r="AQ177" s="756">
        <v>7</v>
      </c>
      <c r="AR177" s="756">
        <v>7</v>
      </c>
      <c r="AS177" s="756">
        <v>71</v>
      </c>
      <c r="AT177" s="756">
        <v>98</v>
      </c>
      <c r="AU177" s="756">
        <v>596</v>
      </c>
      <c r="AV177" s="756">
        <v>494</v>
      </c>
      <c r="AW177" s="756">
        <v>46</v>
      </c>
      <c r="AX177" s="756">
        <v>34</v>
      </c>
      <c r="AY177" s="756">
        <v>138</v>
      </c>
      <c r="AZ177" s="756">
        <v>348</v>
      </c>
      <c r="BA177" s="756">
        <v>45</v>
      </c>
      <c r="BB177" s="756">
        <v>6</v>
      </c>
      <c r="BC177" s="756">
        <v>112</v>
      </c>
      <c r="BD177" s="756">
        <v>4</v>
      </c>
    </row>
    <row r="178" spans="2:56">
      <c r="B178" s="47">
        <v>14.5</v>
      </c>
      <c r="C178" s="47">
        <v>0</v>
      </c>
      <c r="D178" s="47">
        <v>60</v>
      </c>
      <c r="E178" s="47">
        <v>0</v>
      </c>
      <c r="F178" s="47">
        <v>0</v>
      </c>
      <c r="G178" s="47">
        <v>0</v>
      </c>
      <c r="H178" s="47">
        <v>30</v>
      </c>
      <c r="I178" s="47">
        <v>0</v>
      </c>
      <c r="J178" s="47">
        <v>0</v>
      </c>
      <c r="K178" s="47">
        <v>0</v>
      </c>
      <c r="L178" s="47">
        <v>0</v>
      </c>
      <c r="M178" s="47">
        <v>12</v>
      </c>
      <c r="N178" s="47">
        <v>50</v>
      </c>
      <c r="O178" s="47">
        <v>0</v>
      </c>
      <c r="P178" s="47">
        <v>0</v>
      </c>
      <c r="Q178" s="47">
        <v>0</v>
      </c>
      <c r="R178" s="47">
        <v>0</v>
      </c>
      <c r="S178" s="47">
        <v>2</v>
      </c>
      <c r="T178" s="47">
        <v>0</v>
      </c>
      <c r="U178" s="47">
        <v>0</v>
      </c>
      <c r="V178" s="47">
        <v>0</v>
      </c>
      <c r="AJ178" s="47">
        <v>14.5</v>
      </c>
      <c r="AK178" s="756">
        <v>76</v>
      </c>
      <c r="AL178" s="756">
        <v>1071</v>
      </c>
      <c r="AM178" s="756">
        <v>103</v>
      </c>
      <c r="AN178" s="756">
        <v>12</v>
      </c>
      <c r="AO178" s="756">
        <v>3</v>
      </c>
      <c r="AP178" s="756">
        <v>1804</v>
      </c>
      <c r="AQ178" s="756">
        <v>8</v>
      </c>
      <c r="AR178" s="756">
        <v>137</v>
      </c>
      <c r="AS178" s="756">
        <v>1</v>
      </c>
      <c r="AT178" s="756">
        <v>63</v>
      </c>
      <c r="AU178" s="756">
        <v>602</v>
      </c>
      <c r="AV178" s="756">
        <v>413</v>
      </c>
      <c r="AW178" s="756">
        <v>174</v>
      </c>
      <c r="AX178" s="756">
        <v>2</v>
      </c>
      <c r="AY178" s="756">
        <v>33</v>
      </c>
      <c r="AZ178" s="756">
        <v>444</v>
      </c>
      <c r="BA178" s="756">
        <v>265</v>
      </c>
      <c r="BB178" s="756">
        <v>18</v>
      </c>
      <c r="BC178" s="756">
        <v>180</v>
      </c>
      <c r="BD178" s="756">
        <v>13</v>
      </c>
    </row>
    <row r="179" spans="2:56">
      <c r="B179" s="47">
        <v>14.58</v>
      </c>
      <c r="C179" s="47">
        <v>0</v>
      </c>
      <c r="D179" s="47">
        <v>35</v>
      </c>
      <c r="E179" s="47">
        <v>0</v>
      </c>
      <c r="F179" s="47">
        <v>0</v>
      </c>
      <c r="G179" s="47">
        <v>0</v>
      </c>
      <c r="H179" s="47">
        <v>0</v>
      </c>
      <c r="I179" s="47">
        <v>0</v>
      </c>
      <c r="J179" s="47">
        <v>0</v>
      </c>
      <c r="K179" s="47">
        <v>0</v>
      </c>
      <c r="L179" s="47">
        <v>0</v>
      </c>
      <c r="M179" s="47">
        <v>2</v>
      </c>
      <c r="N179" s="47">
        <v>78</v>
      </c>
      <c r="O179" s="47">
        <v>0</v>
      </c>
      <c r="P179" s="47">
        <v>0</v>
      </c>
      <c r="Q179" s="47">
        <v>0</v>
      </c>
      <c r="R179" s="47">
        <v>0</v>
      </c>
      <c r="S179" s="47">
        <v>0</v>
      </c>
      <c r="T179" s="47">
        <v>0</v>
      </c>
      <c r="U179" s="47">
        <v>0</v>
      </c>
      <c r="V179" s="47">
        <v>0</v>
      </c>
      <c r="AJ179" s="47">
        <v>14.58</v>
      </c>
      <c r="AK179" s="756">
        <v>44</v>
      </c>
      <c r="AL179" s="756">
        <v>901</v>
      </c>
      <c r="AM179" s="756">
        <v>54</v>
      </c>
      <c r="AN179" s="756">
        <v>46</v>
      </c>
      <c r="AO179" s="756">
        <v>1</v>
      </c>
      <c r="AP179" s="756">
        <v>26</v>
      </c>
      <c r="AQ179" s="756">
        <v>0</v>
      </c>
      <c r="AR179" s="756">
        <v>13</v>
      </c>
      <c r="AS179" s="756">
        <v>12</v>
      </c>
      <c r="AT179" s="756">
        <v>63</v>
      </c>
      <c r="AU179" s="756">
        <v>85</v>
      </c>
      <c r="AV179" s="756">
        <v>634</v>
      </c>
      <c r="AW179" s="756">
        <v>29</v>
      </c>
      <c r="AX179" s="756">
        <v>9</v>
      </c>
      <c r="AY179" s="756">
        <v>54</v>
      </c>
      <c r="AZ179" s="756">
        <v>254</v>
      </c>
      <c r="BA179" s="756">
        <v>229</v>
      </c>
      <c r="BB179" s="756">
        <v>15</v>
      </c>
      <c r="BC179" s="756">
        <v>35</v>
      </c>
      <c r="BD179" s="756">
        <v>44</v>
      </c>
    </row>
    <row r="180" spans="2:56">
      <c r="B180" s="47">
        <v>14.67</v>
      </c>
      <c r="C180" s="47">
        <v>0</v>
      </c>
      <c r="D180" s="47">
        <v>0</v>
      </c>
      <c r="E180" s="47">
        <v>0</v>
      </c>
      <c r="F180" s="47">
        <v>0</v>
      </c>
      <c r="G180" s="47">
        <v>0</v>
      </c>
      <c r="H180" s="47">
        <v>0</v>
      </c>
      <c r="I180" s="47">
        <v>0</v>
      </c>
      <c r="J180" s="47">
        <v>0</v>
      </c>
      <c r="K180" s="47">
        <v>0</v>
      </c>
      <c r="L180" s="47">
        <v>0</v>
      </c>
      <c r="M180" s="47">
        <v>0</v>
      </c>
      <c r="N180" s="47">
        <v>9</v>
      </c>
      <c r="O180" s="47">
        <v>0</v>
      </c>
      <c r="P180" s="47">
        <v>0</v>
      </c>
      <c r="Q180" s="47">
        <v>0</v>
      </c>
      <c r="R180" s="47">
        <v>0</v>
      </c>
      <c r="S180" s="47">
        <v>0</v>
      </c>
      <c r="T180" s="47">
        <v>0</v>
      </c>
      <c r="U180" s="47">
        <v>0</v>
      </c>
      <c r="V180" s="47">
        <v>0</v>
      </c>
      <c r="AJ180" s="47">
        <v>14.67</v>
      </c>
      <c r="AK180" s="756">
        <v>45</v>
      </c>
      <c r="AL180" s="756">
        <v>342</v>
      </c>
      <c r="AM180" s="756">
        <v>156</v>
      </c>
      <c r="AN180" s="756">
        <v>115</v>
      </c>
      <c r="AO180" s="756">
        <v>0</v>
      </c>
      <c r="AP180" s="756">
        <v>1</v>
      </c>
      <c r="AQ180" s="756">
        <v>219</v>
      </c>
      <c r="AR180" s="756">
        <v>51</v>
      </c>
      <c r="AS180" s="756">
        <v>7</v>
      </c>
      <c r="AT180" s="756">
        <v>86</v>
      </c>
      <c r="AU180" s="756">
        <v>25</v>
      </c>
      <c r="AV180" s="756">
        <v>43</v>
      </c>
      <c r="AW180" s="756">
        <v>74</v>
      </c>
      <c r="AX180" s="756">
        <v>67</v>
      </c>
      <c r="AY180" s="756">
        <v>26</v>
      </c>
      <c r="AZ180" s="756">
        <v>44</v>
      </c>
      <c r="BA180" s="756">
        <v>10</v>
      </c>
      <c r="BB180" s="756">
        <v>2</v>
      </c>
      <c r="BC180" s="756">
        <v>48</v>
      </c>
      <c r="BD180" s="756">
        <v>0</v>
      </c>
    </row>
    <row r="181" spans="2:56">
      <c r="B181" s="47">
        <v>14.75</v>
      </c>
      <c r="C181" s="47">
        <v>0</v>
      </c>
      <c r="D181" s="47">
        <v>0</v>
      </c>
      <c r="E181" s="47">
        <v>0</v>
      </c>
      <c r="F181" s="47">
        <v>0</v>
      </c>
      <c r="G181" s="47">
        <v>0</v>
      </c>
      <c r="H181" s="47">
        <v>0</v>
      </c>
      <c r="I181" s="47">
        <v>0</v>
      </c>
      <c r="J181" s="47">
        <v>2</v>
      </c>
      <c r="K181" s="47">
        <v>0</v>
      </c>
      <c r="L181" s="47">
        <v>0</v>
      </c>
      <c r="M181" s="47">
        <v>0</v>
      </c>
      <c r="N181" s="47">
        <v>0</v>
      </c>
      <c r="O181" s="47">
        <v>0</v>
      </c>
      <c r="P181" s="47">
        <v>0</v>
      </c>
      <c r="Q181" s="47">
        <v>0</v>
      </c>
      <c r="R181" s="47">
        <v>0</v>
      </c>
      <c r="S181" s="47">
        <v>0</v>
      </c>
      <c r="T181" s="47">
        <v>14</v>
      </c>
      <c r="U181" s="47">
        <v>0</v>
      </c>
      <c r="V181" s="47">
        <v>0</v>
      </c>
      <c r="AJ181" s="47">
        <v>14.75</v>
      </c>
      <c r="AK181" s="756">
        <v>226</v>
      </c>
      <c r="AL181" s="756">
        <v>286</v>
      </c>
      <c r="AM181" s="756">
        <v>114</v>
      </c>
      <c r="AN181" s="756">
        <v>131</v>
      </c>
      <c r="AO181" s="756">
        <v>3</v>
      </c>
      <c r="AP181" s="756">
        <v>0</v>
      </c>
      <c r="AQ181" s="756">
        <v>163</v>
      </c>
      <c r="AR181" s="756">
        <v>458</v>
      </c>
      <c r="AS181" s="756">
        <v>41</v>
      </c>
      <c r="AT181" s="756">
        <v>152</v>
      </c>
      <c r="AU181" s="756">
        <v>45</v>
      </c>
      <c r="AV181" s="756">
        <v>57</v>
      </c>
      <c r="AW181" s="756">
        <v>192</v>
      </c>
      <c r="AX181" s="756">
        <v>51</v>
      </c>
      <c r="AY181" s="756">
        <v>120</v>
      </c>
      <c r="AZ181" s="756">
        <v>3</v>
      </c>
      <c r="BA181" s="756">
        <v>70</v>
      </c>
      <c r="BB181" s="756">
        <v>386</v>
      </c>
      <c r="BC181" s="756">
        <v>158</v>
      </c>
      <c r="BD181" s="756">
        <v>6</v>
      </c>
    </row>
    <row r="182" spans="2:56">
      <c r="B182" s="47">
        <v>14.83</v>
      </c>
      <c r="C182" s="47">
        <v>6</v>
      </c>
      <c r="D182" s="47">
        <v>0</v>
      </c>
      <c r="E182" s="47">
        <v>0</v>
      </c>
      <c r="F182" s="47">
        <v>23</v>
      </c>
      <c r="G182" s="47">
        <v>0</v>
      </c>
      <c r="H182" s="47">
        <v>0</v>
      </c>
      <c r="I182" s="47">
        <v>0</v>
      </c>
      <c r="J182" s="47">
        <v>0</v>
      </c>
      <c r="K182" s="47">
        <v>0</v>
      </c>
      <c r="L182" s="47">
        <v>0</v>
      </c>
      <c r="M182" s="47">
        <v>0</v>
      </c>
      <c r="N182" s="47">
        <v>0</v>
      </c>
      <c r="O182" s="47">
        <v>0</v>
      </c>
      <c r="P182" s="47">
        <v>0</v>
      </c>
      <c r="Q182" s="47">
        <v>0</v>
      </c>
      <c r="R182" s="47">
        <v>0</v>
      </c>
      <c r="S182" s="47">
        <v>0</v>
      </c>
      <c r="T182" s="47">
        <v>0</v>
      </c>
      <c r="U182" s="47">
        <v>11</v>
      </c>
      <c r="V182" s="47">
        <v>0</v>
      </c>
      <c r="AJ182" s="47">
        <v>14.83</v>
      </c>
      <c r="AK182" s="756">
        <v>606</v>
      </c>
      <c r="AL182" s="756">
        <v>343</v>
      </c>
      <c r="AM182" s="756">
        <v>22</v>
      </c>
      <c r="AN182" s="756">
        <v>844</v>
      </c>
      <c r="AO182" s="756">
        <v>0</v>
      </c>
      <c r="AP182" s="756">
        <v>3</v>
      </c>
      <c r="AQ182" s="756">
        <v>18</v>
      </c>
      <c r="AR182" s="756">
        <v>152</v>
      </c>
      <c r="AS182" s="756">
        <v>15</v>
      </c>
      <c r="AT182" s="756">
        <v>44</v>
      </c>
      <c r="AU182" s="756">
        <v>165</v>
      </c>
      <c r="AV182" s="756">
        <v>307</v>
      </c>
      <c r="AW182" s="756">
        <v>173</v>
      </c>
      <c r="AX182" s="756">
        <v>166</v>
      </c>
      <c r="AY182" s="756">
        <v>376</v>
      </c>
      <c r="AZ182" s="756">
        <v>2</v>
      </c>
      <c r="BA182" s="756">
        <v>27</v>
      </c>
      <c r="BB182" s="756">
        <v>184</v>
      </c>
      <c r="BC182" s="756">
        <v>522</v>
      </c>
      <c r="BD182" s="756">
        <v>192</v>
      </c>
    </row>
    <row r="183" spans="2:56">
      <c r="B183" s="47">
        <v>14.92</v>
      </c>
      <c r="C183" s="47">
        <v>42</v>
      </c>
      <c r="D183" s="47">
        <v>0</v>
      </c>
      <c r="E183" s="47">
        <v>0</v>
      </c>
      <c r="F183" s="47">
        <v>0</v>
      </c>
      <c r="G183" s="47">
        <v>0</v>
      </c>
      <c r="H183" s="47">
        <v>0</v>
      </c>
      <c r="I183" s="47">
        <v>0</v>
      </c>
      <c r="J183" s="47">
        <v>0</v>
      </c>
      <c r="K183" s="47">
        <v>0</v>
      </c>
      <c r="L183" s="47">
        <v>0</v>
      </c>
      <c r="M183" s="47">
        <v>0</v>
      </c>
      <c r="N183" s="47">
        <v>0</v>
      </c>
      <c r="O183" s="47">
        <v>0</v>
      </c>
      <c r="P183" s="47">
        <v>251</v>
      </c>
      <c r="Q183" s="47">
        <v>0</v>
      </c>
      <c r="R183" s="47">
        <v>0</v>
      </c>
      <c r="S183" s="47">
        <v>0</v>
      </c>
      <c r="T183" s="47">
        <v>142</v>
      </c>
      <c r="U183" s="47">
        <v>0</v>
      </c>
      <c r="V183" s="47">
        <v>0</v>
      </c>
      <c r="AJ183" s="47">
        <v>14.92</v>
      </c>
      <c r="AK183" s="756">
        <v>1411</v>
      </c>
      <c r="AL183" s="756">
        <v>393</v>
      </c>
      <c r="AM183" s="756">
        <v>29</v>
      </c>
      <c r="AN183" s="756">
        <v>186</v>
      </c>
      <c r="AO183" s="756">
        <v>0</v>
      </c>
      <c r="AP183" s="756">
        <v>17</v>
      </c>
      <c r="AQ183" s="756">
        <v>35</v>
      </c>
      <c r="AR183" s="756">
        <v>100</v>
      </c>
      <c r="AS183" s="756">
        <v>2</v>
      </c>
      <c r="AT183" s="756">
        <v>124</v>
      </c>
      <c r="AU183" s="756">
        <v>128</v>
      </c>
      <c r="AV183" s="756">
        <v>189</v>
      </c>
      <c r="AW183" s="756">
        <v>32</v>
      </c>
      <c r="AX183" s="756">
        <v>5693</v>
      </c>
      <c r="AY183" s="756">
        <v>115</v>
      </c>
      <c r="AZ183" s="756">
        <v>78</v>
      </c>
      <c r="BA183" s="756">
        <v>0</v>
      </c>
      <c r="BB183" s="756">
        <v>1647</v>
      </c>
      <c r="BC183" s="756">
        <v>162</v>
      </c>
      <c r="BD183" s="756">
        <v>336</v>
      </c>
    </row>
    <row r="184" spans="2:56">
      <c r="B184" s="47">
        <v>15</v>
      </c>
      <c r="C184" s="47">
        <v>32</v>
      </c>
      <c r="D184" s="47">
        <v>0</v>
      </c>
      <c r="E184" s="47">
        <v>0</v>
      </c>
      <c r="F184" s="47">
        <v>32</v>
      </c>
      <c r="G184" s="47">
        <v>0</v>
      </c>
      <c r="H184" s="47">
        <v>0</v>
      </c>
      <c r="I184" s="47">
        <v>0</v>
      </c>
      <c r="J184" s="47">
        <v>28</v>
      </c>
      <c r="K184" s="47">
        <v>0</v>
      </c>
      <c r="L184" s="47">
        <v>0</v>
      </c>
      <c r="M184" s="47">
        <v>0</v>
      </c>
      <c r="N184" s="47">
        <v>0</v>
      </c>
      <c r="O184" s="47">
        <v>0</v>
      </c>
      <c r="P184" s="47">
        <v>236</v>
      </c>
      <c r="Q184" s="47">
        <v>0</v>
      </c>
      <c r="R184" s="47">
        <v>0</v>
      </c>
      <c r="S184" s="47">
        <v>0</v>
      </c>
      <c r="T184" s="47">
        <v>6</v>
      </c>
      <c r="U184" s="47">
        <v>0</v>
      </c>
      <c r="V184" s="47">
        <v>0</v>
      </c>
      <c r="AJ184" s="47">
        <v>15</v>
      </c>
      <c r="AK184" s="756">
        <v>1209</v>
      </c>
      <c r="AL184" s="756">
        <v>389</v>
      </c>
      <c r="AM184" s="756">
        <v>56</v>
      </c>
      <c r="AN184" s="756">
        <v>1097</v>
      </c>
      <c r="AO184" s="756">
        <v>102</v>
      </c>
      <c r="AP184" s="756">
        <v>12</v>
      </c>
      <c r="AQ184" s="756">
        <v>2</v>
      </c>
      <c r="AR184" s="756">
        <v>886</v>
      </c>
      <c r="AS184" s="756">
        <v>10</v>
      </c>
      <c r="AT184" s="756">
        <v>402</v>
      </c>
      <c r="AU184" s="756">
        <v>14</v>
      </c>
      <c r="AV184" s="756">
        <v>168</v>
      </c>
      <c r="AW184" s="756">
        <v>78</v>
      </c>
      <c r="AX184" s="756">
        <v>5847</v>
      </c>
      <c r="AY184" s="756">
        <v>4</v>
      </c>
      <c r="AZ184" s="756">
        <v>15</v>
      </c>
      <c r="BA184" s="756">
        <v>0</v>
      </c>
      <c r="BB184" s="756">
        <v>1116</v>
      </c>
      <c r="BC184" s="756">
        <v>196</v>
      </c>
      <c r="BD184" s="756">
        <v>191</v>
      </c>
    </row>
    <row r="185" spans="2:56">
      <c r="B185" s="47">
        <v>15.08</v>
      </c>
      <c r="C185" s="47">
        <v>0</v>
      </c>
      <c r="D185" s="47">
        <v>0</v>
      </c>
      <c r="E185" s="47">
        <v>0</v>
      </c>
      <c r="F185" s="47">
        <v>33</v>
      </c>
      <c r="G185" s="47">
        <v>0</v>
      </c>
      <c r="H185" s="47">
        <v>0</v>
      </c>
      <c r="I185" s="47">
        <v>0</v>
      </c>
      <c r="J185" s="47">
        <v>48</v>
      </c>
      <c r="K185" s="47">
        <v>0</v>
      </c>
      <c r="L185" s="47">
        <v>0</v>
      </c>
      <c r="M185" s="47">
        <v>4</v>
      </c>
      <c r="N185" s="47">
        <v>0</v>
      </c>
      <c r="O185" s="47">
        <v>0</v>
      </c>
      <c r="P185" s="47">
        <v>389</v>
      </c>
      <c r="Q185" s="47">
        <v>0</v>
      </c>
      <c r="R185" s="47">
        <v>0</v>
      </c>
      <c r="S185" s="47">
        <v>0</v>
      </c>
      <c r="T185" s="47">
        <v>0</v>
      </c>
      <c r="U185" s="47">
        <v>2</v>
      </c>
      <c r="V185" s="47">
        <v>0</v>
      </c>
      <c r="AJ185" s="47">
        <v>15.08</v>
      </c>
      <c r="AK185" s="756">
        <v>254</v>
      </c>
      <c r="AL185" s="756">
        <v>315</v>
      </c>
      <c r="AM185" s="756">
        <v>22</v>
      </c>
      <c r="AN185" s="756">
        <v>1662</v>
      </c>
      <c r="AO185" s="756">
        <v>119</v>
      </c>
      <c r="AP185" s="756">
        <v>12</v>
      </c>
      <c r="AQ185" s="756">
        <v>0</v>
      </c>
      <c r="AR185" s="756">
        <v>2243</v>
      </c>
      <c r="AS185" s="756">
        <v>18</v>
      </c>
      <c r="AT185" s="756">
        <v>234</v>
      </c>
      <c r="AU185" s="756">
        <v>411</v>
      </c>
      <c r="AV185" s="756">
        <v>82</v>
      </c>
      <c r="AW185" s="756">
        <v>29</v>
      </c>
      <c r="AX185" s="756">
        <v>7695</v>
      </c>
      <c r="AY185" s="756">
        <v>116</v>
      </c>
      <c r="AZ185" s="756">
        <v>172</v>
      </c>
      <c r="BA185" s="756">
        <v>113</v>
      </c>
      <c r="BB185" s="756">
        <v>44</v>
      </c>
      <c r="BC185" s="756">
        <v>361</v>
      </c>
      <c r="BD185" s="756">
        <v>54</v>
      </c>
    </row>
    <row r="186" spans="2:56">
      <c r="B186" s="47">
        <v>15.17</v>
      </c>
      <c r="C186" s="47">
        <v>0</v>
      </c>
      <c r="D186" s="47">
        <v>17</v>
      </c>
      <c r="E186" s="47">
        <v>0</v>
      </c>
      <c r="F186" s="47">
        <v>63</v>
      </c>
      <c r="G186" s="47">
        <v>0</v>
      </c>
      <c r="H186" s="47">
        <v>0</v>
      </c>
      <c r="I186" s="47">
        <v>0</v>
      </c>
      <c r="J186" s="47">
        <v>57</v>
      </c>
      <c r="K186" s="47">
        <v>0</v>
      </c>
      <c r="L186" s="47">
        <v>60</v>
      </c>
      <c r="M186" s="47">
        <v>27</v>
      </c>
      <c r="N186" s="47">
        <v>0</v>
      </c>
      <c r="O186" s="47">
        <v>0</v>
      </c>
      <c r="P186" s="47">
        <v>430</v>
      </c>
      <c r="Q186" s="47">
        <v>0</v>
      </c>
      <c r="R186" s="47">
        <v>0</v>
      </c>
      <c r="S186" s="47">
        <v>10</v>
      </c>
      <c r="T186" s="47">
        <v>0</v>
      </c>
      <c r="U186" s="47">
        <v>33</v>
      </c>
      <c r="V186" s="47">
        <v>0</v>
      </c>
      <c r="AJ186" s="47">
        <v>15.17</v>
      </c>
      <c r="AK186" s="756">
        <v>42</v>
      </c>
      <c r="AL186" s="756">
        <v>768</v>
      </c>
      <c r="AM186" s="756">
        <v>3</v>
      </c>
      <c r="AN186" s="756">
        <v>1825</v>
      </c>
      <c r="AO186" s="756">
        <v>103</v>
      </c>
      <c r="AP186" s="756">
        <v>117</v>
      </c>
      <c r="AQ186" s="756">
        <v>31</v>
      </c>
      <c r="AR186" s="756">
        <v>2184</v>
      </c>
      <c r="AS186" s="756">
        <v>3</v>
      </c>
      <c r="AT186" s="756">
        <v>308</v>
      </c>
      <c r="AU186" s="756">
        <v>933</v>
      </c>
      <c r="AV186" s="756">
        <v>250</v>
      </c>
      <c r="AW186" s="756">
        <v>49</v>
      </c>
      <c r="AX186" s="756">
        <v>7260</v>
      </c>
      <c r="AY186" s="756">
        <v>127</v>
      </c>
      <c r="AZ186" s="756">
        <v>0</v>
      </c>
      <c r="BA186" s="756">
        <v>396</v>
      </c>
      <c r="BB186" s="756">
        <v>61</v>
      </c>
      <c r="BC186" s="756">
        <v>955</v>
      </c>
      <c r="BD186" s="756">
        <v>29</v>
      </c>
    </row>
    <row r="187" spans="2:56">
      <c r="B187" s="47">
        <v>15.25</v>
      </c>
      <c r="C187" s="47">
        <v>0</v>
      </c>
      <c r="D187" s="47">
        <v>96</v>
      </c>
      <c r="E187" s="47">
        <v>0</v>
      </c>
      <c r="F187" s="47">
        <v>20</v>
      </c>
      <c r="G187" s="47">
        <v>0</v>
      </c>
      <c r="H187" s="47">
        <v>0</v>
      </c>
      <c r="I187" s="47">
        <v>0</v>
      </c>
      <c r="J187" s="47">
        <v>0</v>
      </c>
      <c r="K187" s="47">
        <v>0</v>
      </c>
      <c r="L187" s="47">
        <v>0</v>
      </c>
      <c r="M187" s="47">
        <v>0</v>
      </c>
      <c r="N187" s="47">
        <v>0</v>
      </c>
      <c r="O187" s="47">
        <v>0</v>
      </c>
      <c r="P187" s="47">
        <v>522</v>
      </c>
      <c r="Q187" s="47">
        <v>0</v>
      </c>
      <c r="R187" s="47">
        <v>0</v>
      </c>
      <c r="S187" s="47">
        <v>10</v>
      </c>
      <c r="T187" s="47">
        <v>0</v>
      </c>
      <c r="U187" s="47">
        <v>61</v>
      </c>
      <c r="V187" s="47">
        <v>0</v>
      </c>
      <c r="AJ187" s="47">
        <v>15.25</v>
      </c>
      <c r="AK187" s="756">
        <v>45</v>
      </c>
      <c r="AL187" s="756">
        <v>2099</v>
      </c>
      <c r="AM187" s="756">
        <v>0</v>
      </c>
      <c r="AN187" s="756">
        <v>1223</v>
      </c>
      <c r="AO187" s="756">
        <v>1</v>
      </c>
      <c r="AP187" s="756">
        <v>78</v>
      </c>
      <c r="AQ187" s="756">
        <v>139</v>
      </c>
      <c r="AR187" s="756">
        <v>640</v>
      </c>
      <c r="AS187" s="756">
        <v>57</v>
      </c>
      <c r="AT187" s="756">
        <v>83</v>
      </c>
      <c r="AU187" s="756">
        <v>353</v>
      </c>
      <c r="AV187" s="756">
        <v>224</v>
      </c>
      <c r="AW187" s="756">
        <v>47</v>
      </c>
      <c r="AX187" s="756">
        <v>8316</v>
      </c>
      <c r="AY187" s="756">
        <v>4</v>
      </c>
      <c r="AZ187" s="756">
        <v>46</v>
      </c>
      <c r="BA187" s="756">
        <v>577</v>
      </c>
      <c r="BB187" s="756">
        <v>124</v>
      </c>
      <c r="BC187" s="756">
        <v>1285</v>
      </c>
      <c r="BD187" s="756">
        <v>38</v>
      </c>
    </row>
    <row r="188" spans="2:56">
      <c r="B188" s="47">
        <v>15.33</v>
      </c>
      <c r="C188" s="47">
        <v>0</v>
      </c>
      <c r="D188" s="47">
        <v>176</v>
      </c>
      <c r="E188" s="47">
        <v>0</v>
      </c>
      <c r="F188" s="47">
        <v>0</v>
      </c>
      <c r="G188" s="47">
        <v>0</v>
      </c>
      <c r="H188" s="47">
        <v>40</v>
      </c>
      <c r="I188" s="47">
        <v>0</v>
      </c>
      <c r="J188" s="47">
        <v>0</v>
      </c>
      <c r="K188" s="47">
        <v>0</v>
      </c>
      <c r="L188" s="47">
        <v>0</v>
      </c>
      <c r="M188" s="47">
        <v>18</v>
      </c>
      <c r="N188" s="47">
        <v>0</v>
      </c>
      <c r="O188" s="47">
        <v>0</v>
      </c>
      <c r="P188" s="47">
        <v>234</v>
      </c>
      <c r="Q188" s="47">
        <v>0</v>
      </c>
      <c r="R188" s="47">
        <v>0</v>
      </c>
      <c r="S188" s="47">
        <v>21</v>
      </c>
      <c r="T188" s="47">
        <v>0</v>
      </c>
      <c r="U188" s="47">
        <v>0</v>
      </c>
      <c r="V188" s="47">
        <v>0</v>
      </c>
      <c r="AJ188" s="47">
        <v>15.33</v>
      </c>
      <c r="AK188" s="756">
        <v>41</v>
      </c>
      <c r="AL188" s="756">
        <v>2412</v>
      </c>
      <c r="AM188" s="756">
        <v>74</v>
      </c>
      <c r="AN188" s="756">
        <v>191</v>
      </c>
      <c r="AO188" s="756">
        <v>1</v>
      </c>
      <c r="AP188" s="756">
        <v>1994</v>
      </c>
      <c r="AQ188" s="756">
        <v>2</v>
      </c>
      <c r="AR188" s="756">
        <v>300</v>
      </c>
      <c r="AS188" s="756">
        <v>0</v>
      </c>
      <c r="AT188" s="756">
        <v>16</v>
      </c>
      <c r="AU188" s="756">
        <v>716</v>
      </c>
      <c r="AV188" s="756">
        <v>81</v>
      </c>
      <c r="AW188" s="756">
        <v>53</v>
      </c>
      <c r="AX188" s="756">
        <v>3648</v>
      </c>
      <c r="AY188" s="756">
        <v>16</v>
      </c>
      <c r="AZ188" s="756">
        <v>32</v>
      </c>
      <c r="BA188" s="756">
        <v>589</v>
      </c>
      <c r="BB188" s="756">
        <v>0</v>
      </c>
      <c r="BC188" s="756">
        <v>179</v>
      </c>
      <c r="BD188" s="756">
        <v>31</v>
      </c>
    </row>
    <row r="189" spans="2:56">
      <c r="B189" s="47">
        <v>15.42</v>
      </c>
      <c r="C189" s="47">
        <v>0</v>
      </c>
      <c r="D189" s="47">
        <v>0</v>
      </c>
      <c r="E189" s="47">
        <v>0</v>
      </c>
      <c r="F189" s="47">
        <v>0</v>
      </c>
      <c r="G189" s="47">
        <v>0</v>
      </c>
      <c r="H189" s="47">
        <v>10</v>
      </c>
      <c r="I189" s="47">
        <v>0</v>
      </c>
      <c r="J189" s="47">
        <v>0</v>
      </c>
      <c r="K189" s="47">
        <v>0</v>
      </c>
      <c r="L189" s="47">
        <v>0</v>
      </c>
      <c r="M189" s="47">
        <v>0</v>
      </c>
      <c r="N189" s="47">
        <v>0</v>
      </c>
      <c r="O189" s="47">
        <v>0</v>
      </c>
      <c r="P189" s="47">
        <v>368</v>
      </c>
      <c r="Q189" s="47">
        <v>0</v>
      </c>
      <c r="R189" s="47">
        <v>0</v>
      </c>
      <c r="S189" s="47">
        <v>0</v>
      </c>
      <c r="T189" s="47">
        <v>0</v>
      </c>
      <c r="U189" s="47">
        <v>0</v>
      </c>
      <c r="V189" s="47">
        <v>0</v>
      </c>
      <c r="AJ189" s="47">
        <v>15.42</v>
      </c>
      <c r="AK189" s="756">
        <v>75</v>
      </c>
      <c r="AL189" s="756">
        <v>212</v>
      </c>
      <c r="AM189" s="756">
        <v>106</v>
      </c>
      <c r="AN189" s="756">
        <v>72</v>
      </c>
      <c r="AO189" s="756">
        <v>6</v>
      </c>
      <c r="AP189" s="756">
        <v>619</v>
      </c>
      <c r="AQ189" s="756">
        <v>266</v>
      </c>
      <c r="AR189" s="756">
        <v>81</v>
      </c>
      <c r="AS189" s="756">
        <v>12</v>
      </c>
      <c r="AT189" s="756">
        <v>7</v>
      </c>
      <c r="AU189" s="756">
        <v>41</v>
      </c>
      <c r="AV189" s="756">
        <v>100</v>
      </c>
      <c r="AW189" s="756">
        <v>210</v>
      </c>
      <c r="AX189" s="756">
        <v>6378</v>
      </c>
      <c r="AY189" s="756">
        <v>64</v>
      </c>
      <c r="AZ189" s="756">
        <v>0</v>
      </c>
      <c r="BA189" s="756">
        <v>56</v>
      </c>
      <c r="BB189" s="756">
        <v>55</v>
      </c>
      <c r="BC189" s="756">
        <v>141</v>
      </c>
      <c r="BD189" s="756">
        <v>252</v>
      </c>
    </row>
    <row r="190" spans="2:56">
      <c r="B190" s="47">
        <v>15.5</v>
      </c>
      <c r="C190" s="47">
        <v>0</v>
      </c>
      <c r="D190" s="47">
        <v>2</v>
      </c>
      <c r="E190" s="47">
        <v>0</v>
      </c>
      <c r="F190" s="47">
        <v>0</v>
      </c>
      <c r="G190" s="47">
        <v>0</v>
      </c>
      <c r="H190" s="47">
        <v>0</v>
      </c>
      <c r="I190" s="47">
        <v>0</v>
      </c>
      <c r="J190" s="47">
        <v>0</v>
      </c>
      <c r="K190" s="47">
        <v>0</v>
      </c>
      <c r="L190" s="47">
        <v>0</v>
      </c>
      <c r="M190" s="47">
        <v>0</v>
      </c>
      <c r="N190" s="47">
        <v>0</v>
      </c>
      <c r="O190" s="47">
        <v>0</v>
      </c>
      <c r="P190" s="47">
        <v>6</v>
      </c>
      <c r="Q190" s="47">
        <v>0</v>
      </c>
      <c r="R190" s="47">
        <v>0</v>
      </c>
      <c r="S190" s="47">
        <v>0</v>
      </c>
      <c r="T190" s="47">
        <v>0</v>
      </c>
      <c r="U190" s="47">
        <v>0</v>
      </c>
      <c r="V190" s="47">
        <v>23</v>
      </c>
      <c r="AJ190" s="47">
        <v>15.5</v>
      </c>
      <c r="AK190" s="756">
        <v>46</v>
      </c>
      <c r="AL190" s="756">
        <v>286</v>
      </c>
      <c r="AM190" s="756">
        <v>22</v>
      </c>
      <c r="AN190" s="756">
        <v>0</v>
      </c>
      <c r="AO190" s="756">
        <v>43</v>
      </c>
      <c r="AP190" s="756">
        <v>135</v>
      </c>
      <c r="AQ190" s="756">
        <v>234</v>
      </c>
      <c r="AR190" s="756">
        <v>20</v>
      </c>
      <c r="AS190" s="756">
        <v>42</v>
      </c>
      <c r="AT190" s="756">
        <v>56</v>
      </c>
      <c r="AU190" s="756">
        <v>114</v>
      </c>
      <c r="AV190" s="756">
        <v>247</v>
      </c>
      <c r="AW190" s="756">
        <v>117</v>
      </c>
      <c r="AX190" s="756">
        <v>690</v>
      </c>
      <c r="AY190" s="756">
        <v>204</v>
      </c>
      <c r="AZ190" s="756">
        <v>0</v>
      </c>
      <c r="BA190" s="756">
        <v>55</v>
      </c>
      <c r="BB190" s="756">
        <v>261</v>
      </c>
      <c r="BC190" s="756">
        <v>5</v>
      </c>
      <c r="BD190" s="756">
        <v>1149</v>
      </c>
    </row>
    <row r="191" spans="2:56">
      <c r="B191" s="47">
        <v>15.58</v>
      </c>
      <c r="C191" s="47">
        <v>0</v>
      </c>
      <c r="D191" s="47">
        <v>0</v>
      </c>
      <c r="E191" s="47">
        <v>0</v>
      </c>
      <c r="F191" s="47">
        <v>0</v>
      </c>
      <c r="G191" s="47">
        <v>0</v>
      </c>
      <c r="H191" s="47">
        <v>0</v>
      </c>
      <c r="I191" s="47">
        <v>0</v>
      </c>
      <c r="J191" s="47">
        <v>0</v>
      </c>
      <c r="K191" s="47">
        <v>0</v>
      </c>
      <c r="L191" s="47">
        <v>0</v>
      </c>
      <c r="M191" s="47">
        <v>0</v>
      </c>
      <c r="N191" s="47">
        <v>0</v>
      </c>
      <c r="O191" s="47">
        <v>0</v>
      </c>
      <c r="P191" s="47">
        <v>220</v>
      </c>
      <c r="Q191" s="47">
        <v>0</v>
      </c>
      <c r="R191" s="47">
        <v>0</v>
      </c>
      <c r="S191" s="47">
        <v>0</v>
      </c>
      <c r="T191" s="47">
        <v>25</v>
      </c>
      <c r="U191" s="47">
        <v>0</v>
      </c>
      <c r="V191" s="47">
        <v>30</v>
      </c>
      <c r="AJ191" s="47">
        <v>15.58</v>
      </c>
      <c r="AK191" s="756">
        <v>61</v>
      </c>
      <c r="AL191" s="756">
        <v>18</v>
      </c>
      <c r="AM191" s="756">
        <v>18</v>
      </c>
      <c r="AN191" s="756">
        <v>14</v>
      </c>
      <c r="AO191" s="756">
        <v>2</v>
      </c>
      <c r="AP191" s="756">
        <v>0</v>
      </c>
      <c r="AQ191" s="756">
        <v>37</v>
      </c>
      <c r="AR191" s="756">
        <v>34</v>
      </c>
      <c r="AS191" s="756">
        <v>124</v>
      </c>
      <c r="AT191" s="756">
        <v>54</v>
      </c>
      <c r="AU191" s="756">
        <v>200</v>
      </c>
      <c r="AV191" s="756">
        <v>79</v>
      </c>
      <c r="AW191" s="756">
        <v>48</v>
      </c>
      <c r="AX191" s="756">
        <v>4407</v>
      </c>
      <c r="AY191" s="756">
        <v>50</v>
      </c>
      <c r="AZ191" s="756">
        <v>229</v>
      </c>
      <c r="BA191" s="756">
        <v>0</v>
      </c>
      <c r="BB191" s="756">
        <v>613</v>
      </c>
      <c r="BC191" s="756">
        <v>1</v>
      </c>
      <c r="BD191" s="756">
        <v>1024</v>
      </c>
    </row>
    <row r="192" spans="2:56">
      <c r="B192" s="47">
        <v>15.67</v>
      </c>
      <c r="C192" s="47">
        <v>0</v>
      </c>
      <c r="D192" s="47">
        <v>0</v>
      </c>
      <c r="E192" s="47">
        <v>0</v>
      </c>
      <c r="F192" s="47">
        <v>0</v>
      </c>
      <c r="G192" s="47">
        <v>0</v>
      </c>
      <c r="H192" s="47">
        <v>0</v>
      </c>
      <c r="I192" s="47">
        <v>0</v>
      </c>
      <c r="J192" s="47">
        <v>0</v>
      </c>
      <c r="K192" s="47">
        <v>0</v>
      </c>
      <c r="L192" s="47">
        <v>0</v>
      </c>
      <c r="M192" s="47">
        <v>0</v>
      </c>
      <c r="N192" s="47">
        <v>0</v>
      </c>
      <c r="O192" s="47">
        <v>0</v>
      </c>
      <c r="P192" s="47">
        <v>191</v>
      </c>
      <c r="Q192" s="47">
        <v>0</v>
      </c>
      <c r="R192" s="47">
        <v>0</v>
      </c>
      <c r="S192" s="47">
        <v>0</v>
      </c>
      <c r="T192" s="47">
        <v>208</v>
      </c>
      <c r="U192" s="47">
        <v>0</v>
      </c>
      <c r="V192" s="47">
        <v>11</v>
      </c>
      <c r="AJ192" s="47">
        <v>15.67</v>
      </c>
      <c r="AK192" s="756">
        <v>116</v>
      </c>
      <c r="AL192" s="756">
        <v>13</v>
      </c>
      <c r="AM192" s="756">
        <v>0</v>
      </c>
      <c r="AN192" s="756">
        <v>26</v>
      </c>
      <c r="AO192" s="756">
        <v>1</v>
      </c>
      <c r="AP192" s="756">
        <v>0</v>
      </c>
      <c r="AQ192" s="756">
        <v>3</v>
      </c>
      <c r="AR192" s="756">
        <v>49</v>
      </c>
      <c r="AS192" s="756">
        <v>105</v>
      </c>
      <c r="AT192" s="756">
        <v>214</v>
      </c>
      <c r="AU192" s="756">
        <v>337</v>
      </c>
      <c r="AV192" s="756">
        <v>73</v>
      </c>
      <c r="AW192" s="756">
        <v>60</v>
      </c>
      <c r="AX192" s="756">
        <v>3667</v>
      </c>
      <c r="AY192" s="756">
        <v>67</v>
      </c>
      <c r="AZ192" s="756">
        <v>15</v>
      </c>
      <c r="BA192" s="756">
        <v>138</v>
      </c>
      <c r="BB192" s="756">
        <v>2471</v>
      </c>
      <c r="BC192" s="756">
        <v>9</v>
      </c>
      <c r="BD192" s="756">
        <v>842</v>
      </c>
    </row>
    <row r="193" spans="2:56">
      <c r="B193" s="47">
        <v>15.75</v>
      </c>
      <c r="C193" s="47">
        <v>0</v>
      </c>
      <c r="D193" s="47">
        <v>0</v>
      </c>
      <c r="E193" s="47">
        <v>0</v>
      </c>
      <c r="F193" s="47">
        <v>0</v>
      </c>
      <c r="G193" s="47">
        <v>0</v>
      </c>
      <c r="H193" s="47">
        <v>0</v>
      </c>
      <c r="I193" s="47">
        <v>0</v>
      </c>
      <c r="J193" s="47">
        <v>0</v>
      </c>
      <c r="K193" s="47">
        <v>0</v>
      </c>
      <c r="L193" s="47">
        <v>0</v>
      </c>
      <c r="M193" s="47">
        <v>0</v>
      </c>
      <c r="N193" s="47">
        <v>0</v>
      </c>
      <c r="O193" s="47">
        <v>31</v>
      </c>
      <c r="P193" s="47">
        <v>2</v>
      </c>
      <c r="Q193" s="47">
        <v>0</v>
      </c>
      <c r="R193" s="47">
        <v>0</v>
      </c>
      <c r="S193" s="47">
        <v>0</v>
      </c>
      <c r="T193" s="47">
        <v>14</v>
      </c>
      <c r="U193" s="47">
        <v>0</v>
      </c>
      <c r="V193" s="47">
        <v>0</v>
      </c>
      <c r="AJ193" s="47">
        <v>15.75</v>
      </c>
      <c r="AK193" s="756">
        <v>236</v>
      </c>
      <c r="AL193" s="756">
        <v>33</v>
      </c>
      <c r="AM193" s="756">
        <v>47</v>
      </c>
      <c r="AN193" s="756">
        <v>113</v>
      </c>
      <c r="AO193" s="756">
        <v>10</v>
      </c>
      <c r="AP193" s="756">
        <v>0</v>
      </c>
      <c r="AQ193" s="756">
        <v>42</v>
      </c>
      <c r="AR193" s="756">
        <v>87</v>
      </c>
      <c r="AS193" s="756">
        <v>12</v>
      </c>
      <c r="AT193" s="756">
        <v>50</v>
      </c>
      <c r="AU193" s="756">
        <v>109</v>
      </c>
      <c r="AV193" s="756">
        <v>297</v>
      </c>
      <c r="AW193" s="756">
        <v>788</v>
      </c>
      <c r="AX193" s="756">
        <v>335</v>
      </c>
      <c r="AY193" s="756">
        <v>372</v>
      </c>
      <c r="AZ193" s="756">
        <v>25</v>
      </c>
      <c r="BA193" s="756">
        <v>31</v>
      </c>
      <c r="BB193" s="756">
        <v>993</v>
      </c>
      <c r="BC193" s="756">
        <v>12</v>
      </c>
      <c r="BD193" s="756">
        <v>157</v>
      </c>
    </row>
    <row r="194" spans="2:56">
      <c r="B194" s="47">
        <v>15.83</v>
      </c>
      <c r="C194" s="47">
        <v>0</v>
      </c>
      <c r="D194" s="47">
        <v>0</v>
      </c>
      <c r="E194" s="47">
        <v>4</v>
      </c>
      <c r="F194" s="47">
        <v>0</v>
      </c>
      <c r="G194" s="47">
        <v>0</v>
      </c>
      <c r="H194" s="47">
        <v>0</v>
      </c>
      <c r="I194" s="47">
        <v>0</v>
      </c>
      <c r="J194" s="47">
        <v>0</v>
      </c>
      <c r="K194" s="47">
        <v>0</v>
      </c>
      <c r="L194" s="47">
        <v>0</v>
      </c>
      <c r="M194" s="47">
        <v>0</v>
      </c>
      <c r="N194" s="47">
        <v>0</v>
      </c>
      <c r="O194" s="47">
        <v>46</v>
      </c>
      <c r="P194" s="47">
        <v>0</v>
      </c>
      <c r="Q194" s="47">
        <v>0</v>
      </c>
      <c r="R194" s="47">
        <v>0</v>
      </c>
      <c r="S194" s="47">
        <v>0</v>
      </c>
      <c r="T194" s="47">
        <v>0</v>
      </c>
      <c r="U194" s="47">
        <v>0</v>
      </c>
      <c r="V194" s="47">
        <v>40</v>
      </c>
      <c r="AJ194" s="47">
        <v>15.83</v>
      </c>
      <c r="AK194" s="756">
        <v>145</v>
      </c>
      <c r="AL194" s="756">
        <v>21</v>
      </c>
      <c r="AM194" s="756">
        <v>401</v>
      </c>
      <c r="AN194" s="756">
        <v>366</v>
      </c>
      <c r="AO194" s="756">
        <v>77</v>
      </c>
      <c r="AP194" s="756">
        <v>17</v>
      </c>
      <c r="AQ194" s="756">
        <v>41</v>
      </c>
      <c r="AR194" s="756">
        <v>155</v>
      </c>
      <c r="AS194" s="756">
        <v>10</v>
      </c>
      <c r="AT194" s="756">
        <v>48</v>
      </c>
      <c r="AU194" s="756">
        <v>58</v>
      </c>
      <c r="AV194" s="756">
        <v>278</v>
      </c>
      <c r="AW194" s="756">
        <v>1142</v>
      </c>
      <c r="AX194" s="756">
        <v>196</v>
      </c>
      <c r="AY194" s="756">
        <v>58</v>
      </c>
      <c r="AZ194" s="756">
        <v>31</v>
      </c>
      <c r="BA194" s="756">
        <v>23</v>
      </c>
      <c r="BB194" s="756">
        <v>216</v>
      </c>
      <c r="BC194" s="756">
        <v>109</v>
      </c>
      <c r="BD194" s="756">
        <v>1739</v>
      </c>
    </row>
    <row r="195" spans="2:56">
      <c r="B195" s="47">
        <v>15.92</v>
      </c>
      <c r="C195" s="47">
        <v>0</v>
      </c>
      <c r="D195" s="47">
        <v>0</v>
      </c>
      <c r="E195" s="47">
        <v>0</v>
      </c>
      <c r="F195" s="47">
        <v>0</v>
      </c>
      <c r="G195" s="47">
        <v>0</v>
      </c>
      <c r="H195" s="47">
        <v>0</v>
      </c>
      <c r="I195" s="47">
        <v>0</v>
      </c>
      <c r="J195" s="47">
        <v>0</v>
      </c>
      <c r="K195" s="47">
        <v>0</v>
      </c>
      <c r="L195" s="47">
        <v>0</v>
      </c>
      <c r="M195" s="47">
        <v>0</v>
      </c>
      <c r="N195" s="47">
        <v>0</v>
      </c>
      <c r="O195" s="47">
        <v>66</v>
      </c>
      <c r="P195" s="47">
        <v>0</v>
      </c>
      <c r="Q195" s="47">
        <v>0</v>
      </c>
      <c r="R195" s="47">
        <v>0</v>
      </c>
      <c r="S195" s="47">
        <v>0</v>
      </c>
      <c r="T195" s="47">
        <v>0</v>
      </c>
      <c r="U195" s="47">
        <v>0</v>
      </c>
      <c r="V195" s="47">
        <v>0</v>
      </c>
      <c r="AJ195" s="47">
        <v>15.92</v>
      </c>
      <c r="AK195" s="756">
        <v>96</v>
      </c>
      <c r="AL195" s="756">
        <v>148</v>
      </c>
      <c r="AM195" s="756">
        <v>39</v>
      </c>
      <c r="AN195" s="756">
        <v>432</v>
      </c>
      <c r="AO195" s="756">
        <v>215</v>
      </c>
      <c r="AP195" s="756">
        <v>59</v>
      </c>
      <c r="AQ195" s="756">
        <v>19</v>
      </c>
      <c r="AR195" s="756">
        <v>19</v>
      </c>
      <c r="AS195" s="756">
        <v>10</v>
      </c>
      <c r="AT195" s="756">
        <v>118</v>
      </c>
      <c r="AU195" s="756">
        <v>13</v>
      </c>
      <c r="AV195" s="756">
        <v>306</v>
      </c>
      <c r="AW195" s="756">
        <v>1290</v>
      </c>
      <c r="AX195" s="756">
        <v>19</v>
      </c>
      <c r="AY195" s="756">
        <v>34</v>
      </c>
      <c r="AZ195" s="756">
        <v>272</v>
      </c>
      <c r="BA195" s="756">
        <v>42</v>
      </c>
      <c r="BB195" s="756">
        <v>36</v>
      </c>
      <c r="BC195" s="756">
        <v>25</v>
      </c>
      <c r="BD195" s="756">
        <v>27</v>
      </c>
    </row>
    <row r="196" spans="2:56">
      <c r="B196" s="47">
        <v>16</v>
      </c>
      <c r="C196" s="47">
        <v>0</v>
      </c>
      <c r="D196" s="47">
        <v>6</v>
      </c>
      <c r="E196" s="47">
        <v>0</v>
      </c>
      <c r="F196" s="47">
        <v>17</v>
      </c>
      <c r="G196" s="47">
        <v>0</v>
      </c>
      <c r="H196" s="47">
        <v>0</v>
      </c>
      <c r="I196" s="47">
        <v>0</v>
      </c>
      <c r="J196" s="47">
        <v>0</v>
      </c>
      <c r="K196" s="47">
        <v>0</v>
      </c>
      <c r="L196" s="47">
        <v>0</v>
      </c>
      <c r="M196" s="47">
        <v>0</v>
      </c>
      <c r="N196" s="47">
        <v>12</v>
      </c>
      <c r="O196" s="47">
        <v>17</v>
      </c>
      <c r="P196" s="47">
        <v>0</v>
      </c>
      <c r="Q196" s="47">
        <v>0</v>
      </c>
      <c r="R196" s="47">
        <v>0</v>
      </c>
      <c r="S196" s="47">
        <v>0</v>
      </c>
      <c r="T196" s="47">
        <v>0</v>
      </c>
      <c r="U196" s="47">
        <v>0</v>
      </c>
      <c r="V196" s="47">
        <v>0</v>
      </c>
      <c r="AJ196" s="47">
        <v>16</v>
      </c>
      <c r="AK196" s="756">
        <v>46</v>
      </c>
      <c r="AL196" s="756">
        <v>570</v>
      </c>
      <c r="AM196" s="756">
        <v>11</v>
      </c>
      <c r="AN196" s="756">
        <v>767</v>
      </c>
      <c r="AO196" s="756">
        <v>108</v>
      </c>
      <c r="AP196" s="756">
        <v>75</v>
      </c>
      <c r="AQ196" s="756">
        <v>0</v>
      </c>
      <c r="AR196" s="756">
        <v>5</v>
      </c>
      <c r="AS196" s="756">
        <v>73</v>
      </c>
      <c r="AT196" s="756">
        <v>262</v>
      </c>
      <c r="AU196" s="756">
        <v>71</v>
      </c>
      <c r="AV196" s="756">
        <v>157</v>
      </c>
      <c r="AW196" s="756">
        <v>368</v>
      </c>
      <c r="AX196" s="756">
        <v>2</v>
      </c>
      <c r="AY196" s="756">
        <v>163</v>
      </c>
      <c r="AZ196" s="756">
        <v>77</v>
      </c>
      <c r="BA196" s="756">
        <v>0</v>
      </c>
      <c r="BB196" s="756">
        <v>8</v>
      </c>
      <c r="BC196" s="756">
        <v>86</v>
      </c>
      <c r="BD196" s="756">
        <v>6</v>
      </c>
    </row>
    <row r="197" spans="2:56">
      <c r="B197" s="47">
        <v>16.079999999999998</v>
      </c>
      <c r="C197" s="47">
        <v>0</v>
      </c>
      <c r="D197" s="47">
        <v>0</v>
      </c>
      <c r="E197" s="47">
        <v>0</v>
      </c>
      <c r="F197" s="47">
        <v>114</v>
      </c>
      <c r="G197" s="47">
        <v>0</v>
      </c>
      <c r="H197" s="47">
        <v>0</v>
      </c>
      <c r="I197" s="47">
        <v>0</v>
      </c>
      <c r="J197" s="47">
        <v>0</v>
      </c>
      <c r="K197" s="47">
        <v>0</v>
      </c>
      <c r="L197" s="47">
        <v>0</v>
      </c>
      <c r="M197" s="47">
        <v>0</v>
      </c>
      <c r="N197" s="47">
        <v>23</v>
      </c>
      <c r="O197" s="47">
        <v>3</v>
      </c>
      <c r="P197" s="47">
        <v>0</v>
      </c>
      <c r="Q197" s="47">
        <v>0</v>
      </c>
      <c r="R197" s="47">
        <v>0</v>
      </c>
      <c r="S197" s="47">
        <v>0</v>
      </c>
      <c r="T197" s="47">
        <v>0</v>
      </c>
      <c r="U197" s="47">
        <v>0</v>
      </c>
      <c r="V197" s="47">
        <v>0</v>
      </c>
      <c r="AJ197" s="47">
        <v>16.079999999999998</v>
      </c>
      <c r="AK197" s="756">
        <v>53</v>
      </c>
      <c r="AL197" s="756">
        <v>157</v>
      </c>
      <c r="AM197" s="756">
        <v>125</v>
      </c>
      <c r="AN197" s="756">
        <v>2559</v>
      </c>
      <c r="AO197" s="756">
        <v>10</v>
      </c>
      <c r="AP197" s="756">
        <v>25</v>
      </c>
      <c r="AQ197" s="756">
        <v>249</v>
      </c>
      <c r="AR197" s="756">
        <v>61</v>
      </c>
      <c r="AS197" s="756">
        <v>143</v>
      </c>
      <c r="AT197" s="756">
        <v>87</v>
      </c>
      <c r="AU197" s="756">
        <v>38</v>
      </c>
      <c r="AV197" s="756">
        <v>291</v>
      </c>
      <c r="AW197" s="756">
        <v>314</v>
      </c>
      <c r="AX197" s="756">
        <v>64</v>
      </c>
      <c r="AY197" s="756">
        <v>61</v>
      </c>
      <c r="AZ197" s="756">
        <v>17</v>
      </c>
      <c r="BA197" s="756">
        <v>141</v>
      </c>
      <c r="BB197" s="756">
        <v>268</v>
      </c>
      <c r="BC197" s="756">
        <v>34</v>
      </c>
      <c r="BD197" s="756">
        <v>123</v>
      </c>
    </row>
    <row r="198" spans="2:56">
      <c r="B198" s="47">
        <v>16.170000000000002</v>
      </c>
      <c r="C198" s="47">
        <v>0</v>
      </c>
      <c r="D198" s="47">
        <v>13</v>
      </c>
      <c r="E198" s="47">
        <v>28</v>
      </c>
      <c r="F198" s="47">
        <v>128</v>
      </c>
      <c r="G198" s="47">
        <v>0</v>
      </c>
      <c r="H198" s="47">
        <v>0</v>
      </c>
      <c r="I198" s="47">
        <v>0</v>
      </c>
      <c r="J198" s="47">
        <v>0</v>
      </c>
      <c r="K198" s="47">
        <v>148</v>
      </c>
      <c r="L198" s="47">
        <v>0</v>
      </c>
      <c r="M198" s="47">
        <v>0</v>
      </c>
      <c r="N198" s="47">
        <v>0</v>
      </c>
      <c r="O198" s="47">
        <v>0</v>
      </c>
      <c r="P198" s="47">
        <v>0</v>
      </c>
      <c r="Q198" s="47">
        <v>0</v>
      </c>
      <c r="R198" s="47">
        <v>0</v>
      </c>
      <c r="S198" s="47">
        <v>0</v>
      </c>
      <c r="T198" s="47">
        <v>0</v>
      </c>
      <c r="U198" s="47">
        <v>0</v>
      </c>
      <c r="V198" s="47">
        <v>0</v>
      </c>
      <c r="AJ198" s="47">
        <v>16.170000000000002</v>
      </c>
      <c r="AK198" s="756">
        <v>161</v>
      </c>
      <c r="AL198" s="756">
        <v>427</v>
      </c>
      <c r="AM198" s="756">
        <v>449</v>
      </c>
      <c r="AN198" s="756">
        <v>3044</v>
      </c>
      <c r="AO198" s="756">
        <v>3</v>
      </c>
      <c r="AP198" s="756">
        <v>10</v>
      </c>
      <c r="AQ198" s="756">
        <v>178</v>
      </c>
      <c r="AR198" s="756">
        <v>5</v>
      </c>
      <c r="AS198" s="756">
        <v>3734</v>
      </c>
      <c r="AT198" s="756">
        <v>78</v>
      </c>
      <c r="AU198" s="756">
        <v>28</v>
      </c>
      <c r="AV198" s="756">
        <v>38</v>
      </c>
      <c r="AW198" s="756">
        <v>140</v>
      </c>
      <c r="AX198" s="756">
        <v>62</v>
      </c>
      <c r="AY198" s="756">
        <v>57</v>
      </c>
      <c r="AZ198" s="756">
        <v>23</v>
      </c>
      <c r="BA198" s="756">
        <v>188</v>
      </c>
      <c r="BB198" s="756">
        <v>163</v>
      </c>
      <c r="BC198" s="756">
        <v>135</v>
      </c>
      <c r="BD198" s="756">
        <v>211</v>
      </c>
    </row>
    <row r="199" spans="2:56">
      <c r="B199" s="47">
        <v>16.25</v>
      </c>
      <c r="C199" s="47">
        <v>0</v>
      </c>
      <c r="D199" s="47">
        <v>0</v>
      </c>
      <c r="E199" s="47">
        <v>51</v>
      </c>
      <c r="F199" s="47">
        <v>96</v>
      </c>
      <c r="G199" s="47">
        <v>0</v>
      </c>
      <c r="H199" s="47">
        <v>0</v>
      </c>
      <c r="I199" s="47">
        <v>0</v>
      </c>
      <c r="J199" s="47">
        <v>0</v>
      </c>
      <c r="K199" s="47">
        <v>179</v>
      </c>
      <c r="L199" s="47">
        <v>0</v>
      </c>
      <c r="M199" s="47">
        <v>0</v>
      </c>
      <c r="N199" s="47">
        <v>0</v>
      </c>
      <c r="O199" s="47">
        <v>0</v>
      </c>
      <c r="P199" s="47">
        <v>0</v>
      </c>
      <c r="Q199" s="47">
        <v>0</v>
      </c>
      <c r="R199" s="47">
        <v>0</v>
      </c>
      <c r="S199" s="47">
        <v>9</v>
      </c>
      <c r="T199" s="47">
        <v>0</v>
      </c>
      <c r="U199" s="47">
        <v>0</v>
      </c>
      <c r="V199" s="47">
        <v>0</v>
      </c>
      <c r="AJ199" s="47">
        <v>16.25</v>
      </c>
      <c r="AK199" s="756">
        <v>178</v>
      </c>
      <c r="AL199" s="756">
        <v>179</v>
      </c>
      <c r="AM199" s="756">
        <v>839</v>
      </c>
      <c r="AN199" s="756">
        <v>2437</v>
      </c>
      <c r="AO199" s="756">
        <v>9</v>
      </c>
      <c r="AP199" s="756">
        <v>19</v>
      </c>
      <c r="AQ199" s="756">
        <v>111</v>
      </c>
      <c r="AR199" s="756">
        <v>233</v>
      </c>
      <c r="AS199" s="756">
        <v>3972</v>
      </c>
      <c r="AT199" s="756">
        <v>76</v>
      </c>
      <c r="AU199" s="756">
        <v>67</v>
      </c>
      <c r="AV199" s="756">
        <v>13</v>
      </c>
      <c r="AW199" s="756">
        <v>72</v>
      </c>
      <c r="AX199" s="756">
        <v>2</v>
      </c>
      <c r="AY199" s="756">
        <v>153</v>
      </c>
      <c r="AZ199" s="756">
        <v>73</v>
      </c>
      <c r="BA199" s="756">
        <v>440</v>
      </c>
      <c r="BB199" s="756">
        <v>539</v>
      </c>
      <c r="BC199" s="756">
        <v>58</v>
      </c>
      <c r="BD199" s="756">
        <v>71</v>
      </c>
    </row>
    <row r="200" spans="2:56">
      <c r="B200" s="47">
        <v>16.329999999999998</v>
      </c>
      <c r="C200" s="47">
        <v>0</v>
      </c>
      <c r="D200" s="47">
        <v>0</v>
      </c>
      <c r="E200" s="47">
        <v>141</v>
      </c>
      <c r="F200" s="47">
        <v>27</v>
      </c>
      <c r="G200" s="47">
        <v>0</v>
      </c>
      <c r="H200" s="47">
        <v>0</v>
      </c>
      <c r="I200" s="47">
        <v>0</v>
      </c>
      <c r="J200" s="47">
        <v>0</v>
      </c>
      <c r="K200" s="47">
        <v>18</v>
      </c>
      <c r="L200" s="47">
        <v>0</v>
      </c>
      <c r="M200" s="47">
        <v>0</v>
      </c>
      <c r="N200" s="47">
        <v>0</v>
      </c>
      <c r="O200" s="47">
        <v>0</v>
      </c>
      <c r="P200" s="47">
        <v>0</v>
      </c>
      <c r="Q200" s="47">
        <v>0</v>
      </c>
      <c r="R200" s="47">
        <v>10</v>
      </c>
      <c r="S200" s="47">
        <v>0</v>
      </c>
      <c r="T200" s="47">
        <v>0</v>
      </c>
      <c r="U200" s="47">
        <v>0</v>
      </c>
      <c r="V200" s="47">
        <v>0</v>
      </c>
      <c r="AJ200" s="47">
        <v>16.329999999999998</v>
      </c>
      <c r="AK200" s="756">
        <v>237</v>
      </c>
      <c r="AL200" s="756">
        <v>353</v>
      </c>
      <c r="AM200" s="756">
        <v>1434</v>
      </c>
      <c r="AN200" s="756">
        <v>1418</v>
      </c>
      <c r="AO200" s="756">
        <v>7</v>
      </c>
      <c r="AP200" s="756">
        <v>118</v>
      </c>
      <c r="AQ200" s="756">
        <v>75</v>
      </c>
      <c r="AR200" s="756">
        <v>120</v>
      </c>
      <c r="AS200" s="756">
        <v>516</v>
      </c>
      <c r="AT200" s="756">
        <v>212</v>
      </c>
      <c r="AU200" s="756">
        <v>156</v>
      </c>
      <c r="AV200" s="756">
        <v>21</v>
      </c>
      <c r="AW200" s="756">
        <v>37</v>
      </c>
      <c r="AX200" s="756">
        <v>62</v>
      </c>
      <c r="AY200" s="756">
        <v>130</v>
      </c>
      <c r="AZ200" s="756">
        <v>172</v>
      </c>
      <c r="BA200" s="756">
        <v>194</v>
      </c>
      <c r="BB200" s="756">
        <v>137</v>
      </c>
      <c r="BC200" s="756">
        <v>70</v>
      </c>
      <c r="BD200" s="756">
        <v>8</v>
      </c>
    </row>
    <row r="201" spans="2:56">
      <c r="B201" s="47">
        <v>16.420000000000002</v>
      </c>
      <c r="C201" s="47">
        <v>0</v>
      </c>
      <c r="D201" s="47">
        <v>0</v>
      </c>
      <c r="E201" s="47">
        <v>66</v>
      </c>
      <c r="F201" s="47">
        <v>0</v>
      </c>
      <c r="G201" s="47">
        <v>0</v>
      </c>
      <c r="H201" s="47">
        <v>0</v>
      </c>
      <c r="I201" s="47">
        <v>0</v>
      </c>
      <c r="J201" s="47">
        <v>11</v>
      </c>
      <c r="K201" s="47">
        <v>0</v>
      </c>
      <c r="L201" s="47">
        <v>0</v>
      </c>
      <c r="M201" s="47">
        <v>0</v>
      </c>
      <c r="N201" s="47">
        <v>0</v>
      </c>
      <c r="O201" s="47">
        <v>0</v>
      </c>
      <c r="P201" s="47">
        <v>0</v>
      </c>
      <c r="Q201" s="47">
        <v>0</v>
      </c>
      <c r="R201" s="47">
        <v>101</v>
      </c>
      <c r="S201" s="47">
        <v>4</v>
      </c>
      <c r="T201" s="47">
        <v>0</v>
      </c>
      <c r="U201" s="47">
        <v>0</v>
      </c>
      <c r="V201" s="47">
        <v>0</v>
      </c>
      <c r="AJ201" s="47">
        <v>16.420000000000002</v>
      </c>
      <c r="AK201" s="756">
        <v>208</v>
      </c>
      <c r="AL201" s="756">
        <v>164</v>
      </c>
      <c r="AM201" s="756">
        <v>1312</v>
      </c>
      <c r="AN201" s="756">
        <v>96</v>
      </c>
      <c r="AO201" s="756">
        <v>71</v>
      </c>
      <c r="AP201" s="756">
        <v>55</v>
      </c>
      <c r="AQ201" s="756">
        <v>0</v>
      </c>
      <c r="AR201" s="756">
        <v>519</v>
      </c>
      <c r="AS201" s="756">
        <v>70</v>
      </c>
      <c r="AT201" s="756">
        <v>77</v>
      </c>
      <c r="AU201" s="756">
        <v>16</v>
      </c>
      <c r="AV201" s="756">
        <v>90</v>
      </c>
      <c r="AW201" s="756">
        <v>38</v>
      </c>
      <c r="AX201" s="756">
        <v>258</v>
      </c>
      <c r="AY201" s="756">
        <v>129</v>
      </c>
      <c r="AZ201" s="756">
        <v>587</v>
      </c>
      <c r="BA201" s="756">
        <v>447</v>
      </c>
      <c r="BB201" s="756">
        <v>2</v>
      </c>
      <c r="BC201" s="756">
        <v>30</v>
      </c>
      <c r="BD201" s="756">
        <v>10</v>
      </c>
    </row>
    <row r="202" spans="2:56">
      <c r="B202" s="47">
        <v>16.5</v>
      </c>
      <c r="C202" s="47">
        <v>0</v>
      </c>
      <c r="D202" s="47">
        <v>0</v>
      </c>
      <c r="E202" s="47">
        <v>14</v>
      </c>
      <c r="F202" s="47">
        <v>0</v>
      </c>
      <c r="G202" s="47">
        <v>0</v>
      </c>
      <c r="H202" s="47">
        <v>9</v>
      </c>
      <c r="I202" s="47">
        <v>0</v>
      </c>
      <c r="J202" s="47">
        <v>51</v>
      </c>
      <c r="K202" s="47">
        <v>0</v>
      </c>
      <c r="L202" s="47">
        <v>0</v>
      </c>
      <c r="M202" s="47">
        <v>0</v>
      </c>
      <c r="N202" s="47">
        <v>0</v>
      </c>
      <c r="O202" s="47">
        <v>0</v>
      </c>
      <c r="P202" s="47">
        <v>0</v>
      </c>
      <c r="Q202" s="47">
        <v>0</v>
      </c>
      <c r="R202" s="47">
        <v>483</v>
      </c>
      <c r="S202" s="47">
        <v>0</v>
      </c>
      <c r="T202" s="47">
        <v>0</v>
      </c>
      <c r="U202" s="47">
        <v>0</v>
      </c>
      <c r="V202" s="47">
        <v>0</v>
      </c>
      <c r="AJ202" s="47">
        <v>16.5</v>
      </c>
      <c r="AK202" s="756">
        <v>70</v>
      </c>
      <c r="AL202" s="756">
        <v>12</v>
      </c>
      <c r="AM202" s="756">
        <v>395</v>
      </c>
      <c r="AN202" s="756">
        <v>4</v>
      </c>
      <c r="AO202" s="756">
        <v>144</v>
      </c>
      <c r="AP202" s="756">
        <v>804</v>
      </c>
      <c r="AQ202" s="756">
        <v>0</v>
      </c>
      <c r="AR202" s="756">
        <v>1744</v>
      </c>
      <c r="AS202" s="756">
        <v>8</v>
      </c>
      <c r="AT202" s="756">
        <v>90</v>
      </c>
      <c r="AU202" s="756">
        <v>39</v>
      </c>
      <c r="AV202" s="756">
        <v>1</v>
      </c>
      <c r="AW202" s="756">
        <v>64</v>
      </c>
      <c r="AX202" s="756">
        <v>141</v>
      </c>
      <c r="AY202" s="756">
        <v>21</v>
      </c>
      <c r="AZ202" s="756">
        <v>1630</v>
      </c>
      <c r="BA202" s="756">
        <v>51</v>
      </c>
      <c r="BB202" s="756">
        <v>1</v>
      </c>
      <c r="BC202" s="756">
        <v>110</v>
      </c>
      <c r="BD202" s="756">
        <v>42</v>
      </c>
    </row>
    <row r="203" spans="2:56">
      <c r="B203" s="47">
        <v>16.579999999999998</v>
      </c>
      <c r="C203" s="47">
        <v>0</v>
      </c>
      <c r="D203" s="47">
        <v>0</v>
      </c>
      <c r="E203" s="47">
        <v>0</v>
      </c>
      <c r="F203" s="47">
        <v>0</v>
      </c>
      <c r="G203" s="47">
        <v>0</v>
      </c>
      <c r="H203" s="47">
        <v>35</v>
      </c>
      <c r="I203" s="47">
        <v>0</v>
      </c>
      <c r="J203" s="47">
        <v>0</v>
      </c>
      <c r="K203" s="47">
        <v>0</v>
      </c>
      <c r="L203" s="47">
        <v>0</v>
      </c>
      <c r="M203" s="47">
        <v>0</v>
      </c>
      <c r="N203" s="47">
        <v>0</v>
      </c>
      <c r="O203" s="47">
        <v>0</v>
      </c>
      <c r="P203" s="47">
        <v>209</v>
      </c>
      <c r="Q203" s="47">
        <v>0</v>
      </c>
      <c r="R203" s="47">
        <v>212</v>
      </c>
      <c r="S203" s="47">
        <v>0</v>
      </c>
      <c r="T203" s="47">
        <v>0</v>
      </c>
      <c r="U203" s="47">
        <v>0</v>
      </c>
      <c r="V203" s="47">
        <v>0</v>
      </c>
      <c r="AJ203" s="47">
        <v>16.579999999999998</v>
      </c>
      <c r="AK203" s="756">
        <v>52</v>
      </c>
      <c r="AL203" s="756">
        <v>8</v>
      </c>
      <c r="AM203" s="756">
        <v>9</v>
      </c>
      <c r="AN203" s="756">
        <v>16</v>
      </c>
      <c r="AO203" s="756">
        <v>130</v>
      </c>
      <c r="AP203" s="756">
        <v>2303</v>
      </c>
      <c r="AQ203" s="756">
        <v>213</v>
      </c>
      <c r="AR203" s="756">
        <v>507</v>
      </c>
      <c r="AS203" s="756">
        <v>95</v>
      </c>
      <c r="AT203" s="756">
        <v>57</v>
      </c>
      <c r="AU203" s="756">
        <v>241</v>
      </c>
      <c r="AV203" s="756">
        <v>97</v>
      </c>
      <c r="AW203" s="756">
        <v>85</v>
      </c>
      <c r="AX203" s="756">
        <v>4730</v>
      </c>
      <c r="AY203" s="756">
        <v>11</v>
      </c>
      <c r="AZ203" s="756">
        <v>919</v>
      </c>
      <c r="BA203" s="756">
        <v>45</v>
      </c>
      <c r="BB203" s="756">
        <v>221</v>
      </c>
      <c r="BC203" s="756">
        <v>135</v>
      </c>
      <c r="BD203" s="756">
        <v>165</v>
      </c>
    </row>
    <row r="204" spans="2:56">
      <c r="B204" s="47">
        <v>16.670000000000002</v>
      </c>
      <c r="C204" s="47">
        <v>0</v>
      </c>
      <c r="D204" s="47">
        <v>0</v>
      </c>
      <c r="E204" s="47">
        <v>0</v>
      </c>
      <c r="F204" s="47">
        <v>0</v>
      </c>
      <c r="G204" s="47">
        <v>0</v>
      </c>
      <c r="H204" s="47">
        <v>0</v>
      </c>
      <c r="I204" s="47">
        <v>0</v>
      </c>
      <c r="J204" s="47">
        <v>0</v>
      </c>
      <c r="K204" s="47">
        <v>0</v>
      </c>
      <c r="L204" s="47">
        <v>0</v>
      </c>
      <c r="M204" s="47">
        <v>37</v>
      </c>
      <c r="N204" s="47">
        <v>0</v>
      </c>
      <c r="O204" s="47">
        <v>0</v>
      </c>
      <c r="P204" s="47">
        <v>414</v>
      </c>
      <c r="Q204" s="47">
        <v>0</v>
      </c>
      <c r="R204" s="47">
        <v>0</v>
      </c>
      <c r="S204" s="47">
        <v>0</v>
      </c>
      <c r="T204" s="47">
        <v>0</v>
      </c>
      <c r="U204" s="47">
        <v>0</v>
      </c>
      <c r="V204" s="47">
        <v>0</v>
      </c>
      <c r="AJ204" s="47">
        <v>16.670000000000002</v>
      </c>
      <c r="AK204" s="756">
        <v>50</v>
      </c>
      <c r="AL204" s="756">
        <v>9</v>
      </c>
      <c r="AM204" s="756">
        <v>111</v>
      </c>
      <c r="AN204" s="756">
        <v>0</v>
      </c>
      <c r="AO204" s="756">
        <v>232</v>
      </c>
      <c r="AP204" s="756">
        <v>136</v>
      </c>
      <c r="AQ204" s="756">
        <v>222</v>
      </c>
      <c r="AR204" s="756">
        <v>51</v>
      </c>
      <c r="AS204" s="756">
        <v>177</v>
      </c>
      <c r="AT204" s="756">
        <v>51</v>
      </c>
      <c r="AU204" s="756">
        <v>1348</v>
      </c>
      <c r="AV204" s="756">
        <v>88</v>
      </c>
      <c r="AW204" s="756">
        <v>186</v>
      </c>
      <c r="AX204" s="756">
        <v>7228</v>
      </c>
      <c r="AY204" s="756">
        <v>86</v>
      </c>
      <c r="AZ204" s="756">
        <v>176</v>
      </c>
      <c r="BA204" s="756">
        <v>32</v>
      </c>
      <c r="BB204" s="756">
        <v>75</v>
      </c>
      <c r="BC204" s="756">
        <v>349</v>
      </c>
      <c r="BD204" s="756">
        <v>161</v>
      </c>
    </row>
    <row r="205" spans="2:56">
      <c r="B205" s="47">
        <v>16.75</v>
      </c>
      <c r="C205" s="47">
        <v>0</v>
      </c>
      <c r="D205" s="47">
        <v>0</v>
      </c>
      <c r="E205" s="47">
        <v>0</v>
      </c>
      <c r="F205" s="47">
        <v>0</v>
      </c>
      <c r="G205" s="47">
        <v>121</v>
      </c>
      <c r="H205" s="47">
        <v>0</v>
      </c>
      <c r="I205" s="47">
        <v>0</v>
      </c>
      <c r="J205" s="47">
        <v>0</v>
      </c>
      <c r="K205" s="47">
        <v>0</v>
      </c>
      <c r="L205" s="47">
        <v>0</v>
      </c>
      <c r="M205" s="47">
        <v>117</v>
      </c>
      <c r="N205" s="47">
        <v>0</v>
      </c>
      <c r="O205" s="47">
        <v>3</v>
      </c>
      <c r="P205" s="47">
        <v>316</v>
      </c>
      <c r="Q205" s="47">
        <v>0</v>
      </c>
      <c r="R205" s="47">
        <v>0</v>
      </c>
      <c r="S205" s="47">
        <v>0</v>
      </c>
      <c r="T205" s="47">
        <v>0</v>
      </c>
      <c r="U205" s="47">
        <v>11</v>
      </c>
      <c r="V205" s="47">
        <v>0</v>
      </c>
      <c r="AJ205" s="47">
        <v>16.75</v>
      </c>
      <c r="AK205" s="756">
        <v>54</v>
      </c>
      <c r="AL205" s="756">
        <v>34</v>
      </c>
      <c r="AM205" s="756">
        <v>42</v>
      </c>
      <c r="AN205" s="756">
        <v>0</v>
      </c>
      <c r="AO205" s="756">
        <v>3230</v>
      </c>
      <c r="AP205" s="756">
        <v>72</v>
      </c>
      <c r="AQ205" s="756">
        <v>88</v>
      </c>
      <c r="AR205" s="756">
        <v>20</v>
      </c>
      <c r="AS205" s="756">
        <v>8</v>
      </c>
      <c r="AT205" s="756">
        <v>319</v>
      </c>
      <c r="AU205" s="756">
        <v>3001</v>
      </c>
      <c r="AV205" s="756">
        <v>81</v>
      </c>
      <c r="AW205" s="756">
        <v>400</v>
      </c>
      <c r="AX205" s="756">
        <v>5388</v>
      </c>
      <c r="AY205" s="756">
        <v>42</v>
      </c>
      <c r="AZ205" s="756">
        <v>87</v>
      </c>
      <c r="BA205" s="756">
        <v>13</v>
      </c>
      <c r="BB205" s="756">
        <v>9</v>
      </c>
      <c r="BC205" s="756">
        <v>450</v>
      </c>
      <c r="BD205" s="756">
        <v>252</v>
      </c>
    </row>
    <row r="206" spans="2:56">
      <c r="B206" s="47">
        <v>16.829999999999998</v>
      </c>
      <c r="C206" s="47">
        <v>0</v>
      </c>
      <c r="D206" s="47">
        <v>0</v>
      </c>
      <c r="E206" s="47">
        <v>0</v>
      </c>
      <c r="F206" s="47">
        <v>0</v>
      </c>
      <c r="G206" s="47">
        <v>111</v>
      </c>
      <c r="H206" s="47">
        <v>0</v>
      </c>
      <c r="I206" s="47">
        <v>0</v>
      </c>
      <c r="J206" s="47">
        <v>0</v>
      </c>
      <c r="K206" s="47">
        <v>0</v>
      </c>
      <c r="L206" s="47">
        <v>0</v>
      </c>
      <c r="M206" s="47">
        <v>18</v>
      </c>
      <c r="N206" s="47">
        <v>13</v>
      </c>
      <c r="O206" s="47">
        <v>47</v>
      </c>
      <c r="P206" s="47">
        <v>306</v>
      </c>
      <c r="Q206" s="47">
        <v>0</v>
      </c>
      <c r="R206" s="47">
        <v>0</v>
      </c>
      <c r="S206" s="47">
        <v>0</v>
      </c>
      <c r="T206" s="47">
        <v>0</v>
      </c>
      <c r="U206" s="47">
        <v>34</v>
      </c>
      <c r="V206" s="47">
        <v>0</v>
      </c>
      <c r="AJ206" s="47">
        <v>16.829999999999998</v>
      </c>
      <c r="AK206" s="756">
        <v>155</v>
      </c>
      <c r="AL206" s="756">
        <v>126</v>
      </c>
      <c r="AM206" s="756">
        <v>68</v>
      </c>
      <c r="AN206" s="756">
        <v>106</v>
      </c>
      <c r="AO206" s="756">
        <v>3244</v>
      </c>
      <c r="AP206" s="756">
        <v>5</v>
      </c>
      <c r="AQ206" s="756">
        <v>10</v>
      </c>
      <c r="AR206" s="756">
        <v>16</v>
      </c>
      <c r="AS206" s="756">
        <v>80</v>
      </c>
      <c r="AT206" s="756">
        <v>416</v>
      </c>
      <c r="AU206" s="756">
        <v>731</v>
      </c>
      <c r="AV206" s="756">
        <v>416</v>
      </c>
      <c r="AW206" s="756">
        <v>944</v>
      </c>
      <c r="AX206" s="756">
        <v>5058</v>
      </c>
      <c r="AY206" s="756">
        <v>415</v>
      </c>
      <c r="AZ206" s="756">
        <v>3</v>
      </c>
      <c r="BA206" s="756">
        <v>25</v>
      </c>
      <c r="BB206" s="756">
        <v>4</v>
      </c>
      <c r="BC206" s="756">
        <v>833</v>
      </c>
      <c r="BD206" s="756">
        <v>97</v>
      </c>
    </row>
    <row r="207" spans="2:56">
      <c r="B207" s="47">
        <v>16.920000000000002</v>
      </c>
      <c r="C207" s="47">
        <v>0</v>
      </c>
      <c r="D207" s="47">
        <v>0</v>
      </c>
      <c r="E207" s="47">
        <v>0</v>
      </c>
      <c r="F207" s="47">
        <v>0</v>
      </c>
      <c r="G207" s="47">
        <v>0</v>
      </c>
      <c r="H207" s="47">
        <v>0</v>
      </c>
      <c r="I207" s="47">
        <v>0</v>
      </c>
      <c r="J207" s="47">
        <v>0</v>
      </c>
      <c r="K207" s="47">
        <v>146</v>
      </c>
      <c r="L207" s="47">
        <v>23</v>
      </c>
      <c r="M207" s="47">
        <v>3</v>
      </c>
      <c r="N207" s="47">
        <v>69</v>
      </c>
      <c r="O207" s="47">
        <v>66</v>
      </c>
      <c r="P207" s="47">
        <v>419</v>
      </c>
      <c r="Q207" s="47">
        <v>0</v>
      </c>
      <c r="R207" s="47">
        <v>0</v>
      </c>
      <c r="S207" s="47">
        <v>0</v>
      </c>
      <c r="T207" s="47">
        <v>2</v>
      </c>
      <c r="U207" s="47">
        <v>2</v>
      </c>
      <c r="V207" s="47">
        <v>176</v>
      </c>
      <c r="AJ207" s="47">
        <v>16.920000000000002</v>
      </c>
      <c r="AK207" s="756">
        <v>212</v>
      </c>
      <c r="AL207" s="756">
        <v>25</v>
      </c>
      <c r="AM207" s="756">
        <v>93</v>
      </c>
      <c r="AN207" s="756">
        <v>359</v>
      </c>
      <c r="AO207" s="756">
        <v>228</v>
      </c>
      <c r="AP207" s="756">
        <v>0</v>
      </c>
      <c r="AQ207" s="756">
        <v>185</v>
      </c>
      <c r="AR207" s="756">
        <v>74</v>
      </c>
      <c r="AS207" s="756">
        <v>3215</v>
      </c>
      <c r="AT207" s="756">
        <v>379</v>
      </c>
      <c r="AU207" s="756">
        <v>240</v>
      </c>
      <c r="AV207" s="756">
        <v>457</v>
      </c>
      <c r="AW207" s="756">
        <v>1473</v>
      </c>
      <c r="AX207" s="756">
        <v>7404</v>
      </c>
      <c r="AY207" s="756">
        <v>248</v>
      </c>
      <c r="AZ207" s="756">
        <v>0</v>
      </c>
      <c r="BA207" s="756">
        <v>11</v>
      </c>
      <c r="BB207" s="756">
        <v>184</v>
      </c>
      <c r="BC207" s="756">
        <v>303</v>
      </c>
      <c r="BD207" s="756">
        <v>4658</v>
      </c>
    </row>
    <row r="208" spans="2:56">
      <c r="B208" s="47">
        <v>17</v>
      </c>
      <c r="C208" s="47">
        <v>0</v>
      </c>
      <c r="D208" s="47">
        <v>0</v>
      </c>
      <c r="E208" s="47">
        <v>8</v>
      </c>
      <c r="F208" s="47">
        <v>0</v>
      </c>
      <c r="G208" s="47">
        <v>0</v>
      </c>
      <c r="H208" s="47">
        <v>0</v>
      </c>
      <c r="I208" s="47">
        <v>0</v>
      </c>
      <c r="J208" s="47">
        <v>0</v>
      </c>
      <c r="K208" s="47">
        <v>168</v>
      </c>
      <c r="L208" s="47">
        <v>301</v>
      </c>
      <c r="M208" s="47">
        <v>0</v>
      </c>
      <c r="N208" s="47">
        <v>5</v>
      </c>
      <c r="O208" s="47">
        <v>43</v>
      </c>
      <c r="P208" s="47">
        <v>265</v>
      </c>
      <c r="Q208" s="47">
        <v>0</v>
      </c>
      <c r="R208" s="47">
        <v>0</v>
      </c>
      <c r="S208" s="47">
        <v>0</v>
      </c>
      <c r="T208" s="47">
        <v>0</v>
      </c>
      <c r="U208" s="47">
        <v>0</v>
      </c>
      <c r="V208" s="47">
        <v>377</v>
      </c>
      <c r="AJ208" s="47">
        <v>17</v>
      </c>
      <c r="AK208" s="756">
        <v>518</v>
      </c>
      <c r="AL208" s="756">
        <v>7</v>
      </c>
      <c r="AM208" s="756">
        <v>256</v>
      </c>
      <c r="AN208" s="756">
        <v>307</v>
      </c>
      <c r="AO208" s="756">
        <v>288</v>
      </c>
      <c r="AP208" s="756">
        <v>0</v>
      </c>
      <c r="AQ208" s="756">
        <v>95</v>
      </c>
      <c r="AR208" s="756">
        <v>96</v>
      </c>
      <c r="AS208" s="756">
        <v>2962</v>
      </c>
      <c r="AT208" s="756">
        <v>348</v>
      </c>
      <c r="AU208" s="756">
        <v>0</v>
      </c>
      <c r="AV208" s="756">
        <v>166</v>
      </c>
      <c r="AW208" s="756">
        <v>971</v>
      </c>
      <c r="AX208" s="756">
        <v>4197</v>
      </c>
      <c r="AY208" s="756">
        <v>212</v>
      </c>
      <c r="AZ208" s="756">
        <v>1</v>
      </c>
      <c r="BA208" s="756">
        <v>40</v>
      </c>
      <c r="BB208" s="756">
        <v>152</v>
      </c>
      <c r="BC208" s="756">
        <v>200</v>
      </c>
      <c r="BD208" s="756">
        <v>4570</v>
      </c>
    </row>
    <row r="209" spans="2:56">
      <c r="B209" s="47">
        <v>17.079999999999998</v>
      </c>
      <c r="C209" s="47">
        <v>15</v>
      </c>
      <c r="D209" s="47">
        <v>0</v>
      </c>
      <c r="E209" s="47">
        <v>0</v>
      </c>
      <c r="F209" s="47">
        <v>0</v>
      </c>
      <c r="G209" s="47">
        <v>0</v>
      </c>
      <c r="H209" s="47">
        <v>0</v>
      </c>
      <c r="I209" s="47">
        <v>0</v>
      </c>
      <c r="J209" s="47">
        <v>0</v>
      </c>
      <c r="K209" s="47">
        <v>0</v>
      </c>
      <c r="L209" s="47">
        <v>216</v>
      </c>
      <c r="M209" s="47">
        <v>0</v>
      </c>
      <c r="N209" s="47">
        <v>0</v>
      </c>
      <c r="O209" s="47">
        <v>0</v>
      </c>
      <c r="P209" s="47">
        <v>0</v>
      </c>
      <c r="Q209" s="47">
        <v>0</v>
      </c>
      <c r="R209" s="47">
        <v>0</v>
      </c>
      <c r="S209" s="47">
        <v>0</v>
      </c>
      <c r="T209" s="47">
        <v>57</v>
      </c>
      <c r="U209" s="47">
        <v>9</v>
      </c>
      <c r="V209" s="47">
        <v>329</v>
      </c>
      <c r="AJ209" s="47">
        <v>17.079999999999998</v>
      </c>
      <c r="AK209" s="756">
        <v>711</v>
      </c>
      <c r="AL209" s="756">
        <v>23</v>
      </c>
      <c r="AM209" s="756">
        <v>453</v>
      </c>
      <c r="AN209" s="756">
        <v>161</v>
      </c>
      <c r="AO209" s="756">
        <v>250</v>
      </c>
      <c r="AP209" s="756">
        <v>105</v>
      </c>
      <c r="AQ209" s="756">
        <v>0</v>
      </c>
      <c r="AR209" s="756">
        <v>5</v>
      </c>
      <c r="AS209" s="756">
        <v>0</v>
      </c>
      <c r="AT209" s="756">
        <v>496</v>
      </c>
      <c r="AU209" s="756">
        <v>2</v>
      </c>
      <c r="AV209" s="756">
        <v>17</v>
      </c>
      <c r="AW209" s="756">
        <v>41</v>
      </c>
      <c r="AX209" s="756">
        <v>155</v>
      </c>
      <c r="AY209" s="756">
        <v>30</v>
      </c>
      <c r="AZ209" s="756">
        <v>0</v>
      </c>
      <c r="BA209" s="756">
        <v>119</v>
      </c>
      <c r="BB209" s="756">
        <v>1291</v>
      </c>
      <c r="BC209" s="756">
        <v>462</v>
      </c>
      <c r="BD209" s="756">
        <v>6411</v>
      </c>
    </row>
    <row r="210" spans="2:56">
      <c r="B210" s="47">
        <v>17.170000000000002</v>
      </c>
      <c r="C210" s="47">
        <v>0</v>
      </c>
      <c r="D210" s="47">
        <v>0</v>
      </c>
      <c r="E210" s="47">
        <v>42</v>
      </c>
      <c r="F210" s="47">
        <v>27</v>
      </c>
      <c r="G210" s="47">
        <v>0</v>
      </c>
      <c r="H210" s="47">
        <v>0</v>
      </c>
      <c r="I210" s="47">
        <v>0</v>
      </c>
      <c r="J210" s="47">
        <v>0</v>
      </c>
      <c r="K210" s="47">
        <v>0</v>
      </c>
      <c r="L210" s="47">
        <v>103</v>
      </c>
      <c r="M210" s="47">
        <v>0</v>
      </c>
      <c r="N210" s="47">
        <v>0</v>
      </c>
      <c r="O210" s="47">
        <v>0</v>
      </c>
      <c r="P210" s="47">
        <v>0</v>
      </c>
      <c r="Q210" s="47">
        <v>0</v>
      </c>
      <c r="R210" s="47">
        <v>0</v>
      </c>
      <c r="S210" s="47">
        <v>0</v>
      </c>
      <c r="T210" s="47">
        <v>34</v>
      </c>
      <c r="U210" s="47">
        <v>46</v>
      </c>
      <c r="V210" s="47">
        <v>23</v>
      </c>
      <c r="AJ210" s="47">
        <v>17.170000000000002</v>
      </c>
      <c r="AK210" s="756">
        <v>315</v>
      </c>
      <c r="AL210" s="756">
        <v>30</v>
      </c>
      <c r="AM210" s="756">
        <v>649</v>
      </c>
      <c r="AN210" s="756">
        <v>1324</v>
      </c>
      <c r="AO210" s="756">
        <v>137</v>
      </c>
      <c r="AP210" s="756">
        <v>17</v>
      </c>
      <c r="AQ210" s="756">
        <v>102</v>
      </c>
      <c r="AR210" s="756">
        <v>119</v>
      </c>
      <c r="AS210" s="756">
        <v>5</v>
      </c>
      <c r="AT210" s="756">
        <v>664</v>
      </c>
      <c r="AU210" s="756">
        <v>186</v>
      </c>
      <c r="AV210" s="756">
        <v>4</v>
      </c>
      <c r="AW210" s="756">
        <v>35</v>
      </c>
      <c r="AX210" s="756">
        <v>3</v>
      </c>
      <c r="AY210" s="756">
        <v>1</v>
      </c>
      <c r="AZ210" s="756">
        <v>88</v>
      </c>
      <c r="BA210" s="756">
        <v>63</v>
      </c>
      <c r="BB210" s="756">
        <v>1106</v>
      </c>
      <c r="BC210" s="756">
        <v>905</v>
      </c>
      <c r="BD210" s="756">
        <v>1949</v>
      </c>
    </row>
    <row r="211" spans="2:56">
      <c r="B211" s="47">
        <v>17.25</v>
      </c>
      <c r="C211" s="47">
        <v>0</v>
      </c>
      <c r="D211" s="47">
        <v>0</v>
      </c>
      <c r="E211" s="47">
        <v>81</v>
      </c>
      <c r="F211" s="47">
        <v>0</v>
      </c>
      <c r="G211" s="47">
        <v>0</v>
      </c>
      <c r="H211" s="47">
        <v>0</v>
      </c>
      <c r="I211" s="47">
        <v>0</v>
      </c>
      <c r="J211" s="47">
        <v>0</v>
      </c>
      <c r="K211" s="47">
        <v>0</v>
      </c>
      <c r="L211" s="47">
        <v>0</v>
      </c>
      <c r="M211" s="47">
        <v>0</v>
      </c>
      <c r="N211" s="47">
        <v>0</v>
      </c>
      <c r="O211" s="47">
        <v>0</v>
      </c>
      <c r="P211" s="47">
        <v>0</v>
      </c>
      <c r="Q211" s="47">
        <v>0</v>
      </c>
      <c r="R211" s="47">
        <v>0</v>
      </c>
      <c r="S211" s="47">
        <v>38</v>
      </c>
      <c r="T211" s="47">
        <v>0</v>
      </c>
      <c r="U211" s="47">
        <v>0</v>
      </c>
      <c r="V211" s="47">
        <v>0</v>
      </c>
      <c r="AJ211" s="47">
        <v>17.25</v>
      </c>
      <c r="AK211" s="756">
        <v>98</v>
      </c>
      <c r="AL211" s="756">
        <v>5</v>
      </c>
      <c r="AM211" s="756">
        <v>1065</v>
      </c>
      <c r="AN211" s="756">
        <v>86</v>
      </c>
      <c r="AO211" s="756">
        <v>21</v>
      </c>
      <c r="AP211" s="756">
        <v>0</v>
      </c>
      <c r="AQ211" s="756">
        <v>202</v>
      </c>
      <c r="AR211" s="756">
        <v>217</v>
      </c>
      <c r="AS211" s="756">
        <v>114</v>
      </c>
      <c r="AT211" s="756">
        <v>860</v>
      </c>
      <c r="AU211" s="756">
        <v>27</v>
      </c>
      <c r="AV211" s="756">
        <v>21</v>
      </c>
      <c r="AW211" s="756">
        <v>32</v>
      </c>
      <c r="AX211" s="756">
        <v>104</v>
      </c>
      <c r="AY211" s="756">
        <v>174</v>
      </c>
      <c r="AZ211" s="756">
        <v>6</v>
      </c>
      <c r="BA211" s="756">
        <v>1066</v>
      </c>
      <c r="BB211" s="756">
        <v>64</v>
      </c>
      <c r="BC211" s="756">
        <v>241</v>
      </c>
      <c r="BD211" s="756">
        <v>388</v>
      </c>
    </row>
    <row r="212" spans="2:56">
      <c r="B212" s="47">
        <v>17.329999999999998</v>
      </c>
      <c r="C212" s="47">
        <v>0</v>
      </c>
      <c r="D212" s="47">
        <v>0</v>
      </c>
      <c r="E212" s="47">
        <v>0</v>
      </c>
      <c r="F212" s="47">
        <v>0</v>
      </c>
      <c r="G212" s="47">
        <v>0</v>
      </c>
      <c r="H212" s="47">
        <v>0</v>
      </c>
      <c r="I212" s="47">
        <v>0</v>
      </c>
      <c r="J212" s="47">
        <v>0</v>
      </c>
      <c r="K212" s="47">
        <v>0</v>
      </c>
      <c r="L212" s="47">
        <v>0</v>
      </c>
      <c r="M212" s="47">
        <v>0</v>
      </c>
      <c r="N212" s="47">
        <v>0</v>
      </c>
      <c r="O212" s="47">
        <v>0</v>
      </c>
      <c r="P212" s="47">
        <v>0</v>
      </c>
      <c r="Q212" s="47">
        <v>0</v>
      </c>
      <c r="R212" s="47">
        <v>0</v>
      </c>
      <c r="S212" s="47">
        <v>64</v>
      </c>
      <c r="T212" s="47">
        <v>0</v>
      </c>
      <c r="U212" s="47">
        <v>0</v>
      </c>
      <c r="V212" s="47">
        <v>0</v>
      </c>
      <c r="AJ212" s="47">
        <v>17.329999999999998</v>
      </c>
      <c r="AK212" s="756">
        <v>84</v>
      </c>
      <c r="AL212" s="756">
        <v>23</v>
      </c>
      <c r="AM212" s="756">
        <v>93</v>
      </c>
      <c r="AN212" s="756">
        <v>4</v>
      </c>
      <c r="AO212" s="756">
        <v>75</v>
      </c>
      <c r="AP212" s="756">
        <v>16</v>
      </c>
      <c r="AQ212" s="756">
        <v>31</v>
      </c>
      <c r="AR212" s="756">
        <v>264</v>
      </c>
      <c r="AS212" s="756">
        <v>373</v>
      </c>
      <c r="AT212" s="756">
        <v>613</v>
      </c>
      <c r="AU212" s="756">
        <v>11</v>
      </c>
      <c r="AV212" s="756">
        <v>12</v>
      </c>
      <c r="AW212" s="756">
        <v>28</v>
      </c>
      <c r="AX212" s="756">
        <v>131</v>
      </c>
      <c r="AY212" s="756">
        <v>80</v>
      </c>
      <c r="AZ212" s="756">
        <v>64</v>
      </c>
      <c r="BA212" s="756">
        <v>1677</v>
      </c>
      <c r="BB212" s="756">
        <v>231</v>
      </c>
      <c r="BC212" s="756">
        <v>21</v>
      </c>
      <c r="BD212" s="756">
        <v>559</v>
      </c>
    </row>
    <row r="213" spans="2:56">
      <c r="B213" s="47">
        <v>17.420000000000002</v>
      </c>
      <c r="C213" s="47">
        <v>0</v>
      </c>
      <c r="D213" s="47">
        <v>0</v>
      </c>
      <c r="E213" s="47">
        <v>0</v>
      </c>
      <c r="F213" s="47">
        <v>0</v>
      </c>
      <c r="G213" s="47">
        <v>0</v>
      </c>
      <c r="H213" s="47">
        <v>0</v>
      </c>
      <c r="I213" s="47">
        <v>0</v>
      </c>
      <c r="J213" s="47">
        <v>0</v>
      </c>
      <c r="K213" s="47">
        <v>268</v>
      </c>
      <c r="L213" s="47">
        <v>0</v>
      </c>
      <c r="M213" s="47">
        <v>0</v>
      </c>
      <c r="N213" s="47">
        <v>0</v>
      </c>
      <c r="O213" s="47">
        <v>0</v>
      </c>
      <c r="P213" s="47">
        <v>0</v>
      </c>
      <c r="Q213" s="47">
        <v>0</v>
      </c>
      <c r="R213" s="47">
        <v>0</v>
      </c>
      <c r="S213" s="47">
        <v>21</v>
      </c>
      <c r="T213" s="47">
        <v>0</v>
      </c>
      <c r="U213" s="47">
        <v>0</v>
      </c>
      <c r="V213" s="47">
        <v>0</v>
      </c>
      <c r="AJ213" s="47">
        <v>17.420000000000002</v>
      </c>
      <c r="AK213" s="756">
        <v>73</v>
      </c>
      <c r="AL213" s="756">
        <v>12</v>
      </c>
      <c r="AM213" s="756">
        <v>241</v>
      </c>
      <c r="AN213" s="756">
        <v>0</v>
      </c>
      <c r="AO213" s="756">
        <v>8</v>
      </c>
      <c r="AP213" s="756">
        <v>14</v>
      </c>
      <c r="AQ213" s="756">
        <v>28</v>
      </c>
      <c r="AR213" s="756">
        <v>204</v>
      </c>
      <c r="AS213" s="756">
        <v>4317</v>
      </c>
      <c r="AT213" s="756">
        <v>160</v>
      </c>
      <c r="AU213" s="756">
        <v>99</v>
      </c>
      <c r="AV213" s="756">
        <v>15</v>
      </c>
      <c r="AW213" s="756">
        <v>30</v>
      </c>
      <c r="AX213" s="756">
        <v>181</v>
      </c>
      <c r="AY213" s="756">
        <v>5</v>
      </c>
      <c r="AZ213" s="756">
        <v>27</v>
      </c>
      <c r="BA213" s="756">
        <v>932</v>
      </c>
      <c r="BB213" s="756">
        <v>307</v>
      </c>
      <c r="BC213" s="756">
        <v>89</v>
      </c>
      <c r="BD213" s="756">
        <v>305</v>
      </c>
    </row>
    <row r="214" spans="2:56">
      <c r="B214" s="47">
        <v>17.5</v>
      </c>
      <c r="C214" s="47">
        <v>0</v>
      </c>
      <c r="D214" s="47">
        <v>0</v>
      </c>
      <c r="E214" s="47">
        <v>0</v>
      </c>
      <c r="F214" s="47">
        <v>0</v>
      </c>
      <c r="G214" s="47">
        <v>0</v>
      </c>
      <c r="H214" s="47">
        <v>0</v>
      </c>
      <c r="I214" s="47">
        <v>0</v>
      </c>
      <c r="J214" s="47">
        <v>24</v>
      </c>
      <c r="K214" s="47">
        <v>212</v>
      </c>
      <c r="L214" s="47">
        <v>0</v>
      </c>
      <c r="M214" s="47">
        <v>0</v>
      </c>
      <c r="N214" s="47">
        <v>0</v>
      </c>
      <c r="O214" s="47">
        <v>0</v>
      </c>
      <c r="P214" s="47">
        <v>0</v>
      </c>
      <c r="Q214" s="47">
        <v>0</v>
      </c>
      <c r="R214" s="47">
        <v>0</v>
      </c>
      <c r="S214" s="47">
        <v>0</v>
      </c>
      <c r="T214" s="47">
        <v>0</v>
      </c>
      <c r="U214" s="47">
        <v>0</v>
      </c>
      <c r="V214" s="47">
        <v>0</v>
      </c>
      <c r="AJ214" s="47">
        <v>17.5</v>
      </c>
      <c r="AK214" s="756">
        <v>78</v>
      </c>
      <c r="AL214" s="756">
        <v>50</v>
      </c>
      <c r="AM214" s="756">
        <v>26</v>
      </c>
      <c r="AN214" s="756">
        <v>158</v>
      </c>
      <c r="AO214" s="756">
        <v>23</v>
      </c>
      <c r="AP214" s="756">
        <v>2</v>
      </c>
      <c r="AQ214" s="756">
        <v>26</v>
      </c>
      <c r="AR214" s="756">
        <v>1265</v>
      </c>
      <c r="AS214" s="756">
        <v>3424</v>
      </c>
      <c r="AT214" s="756">
        <v>78</v>
      </c>
      <c r="AU214" s="756">
        <v>73</v>
      </c>
      <c r="AV214" s="756">
        <v>15</v>
      </c>
      <c r="AW214" s="756">
        <v>33</v>
      </c>
      <c r="AX214" s="756">
        <v>54</v>
      </c>
      <c r="AY214" s="756">
        <v>83</v>
      </c>
      <c r="AZ214" s="756">
        <v>140</v>
      </c>
      <c r="BA214" s="756">
        <v>292</v>
      </c>
      <c r="BB214" s="756">
        <v>1</v>
      </c>
      <c r="BC214" s="756">
        <v>153</v>
      </c>
      <c r="BD214" s="756">
        <v>150</v>
      </c>
    </row>
    <row r="215" spans="2:56">
      <c r="B215" s="47">
        <v>17.579999999999998</v>
      </c>
      <c r="C215" s="47">
        <v>0</v>
      </c>
      <c r="D215" s="47">
        <v>0</v>
      </c>
      <c r="E215" s="47">
        <v>0</v>
      </c>
      <c r="F215" s="47">
        <v>0</v>
      </c>
      <c r="G215" s="47">
        <v>0</v>
      </c>
      <c r="H215" s="47">
        <v>0</v>
      </c>
      <c r="I215" s="47">
        <v>0</v>
      </c>
      <c r="J215" s="47">
        <v>53</v>
      </c>
      <c r="K215" s="47">
        <v>46</v>
      </c>
      <c r="L215" s="47">
        <v>0</v>
      </c>
      <c r="M215" s="47">
        <v>0</v>
      </c>
      <c r="N215" s="47">
        <v>0</v>
      </c>
      <c r="O215" s="47">
        <v>0</v>
      </c>
      <c r="P215" s="47">
        <v>0</v>
      </c>
      <c r="Q215" s="47">
        <v>0</v>
      </c>
      <c r="R215" s="47">
        <v>0</v>
      </c>
      <c r="S215" s="47">
        <v>24</v>
      </c>
      <c r="T215" s="47">
        <v>0</v>
      </c>
      <c r="U215" s="47">
        <v>0</v>
      </c>
      <c r="V215" s="47">
        <v>0</v>
      </c>
      <c r="AJ215" s="47">
        <v>17.579999999999998</v>
      </c>
      <c r="AK215" s="756">
        <v>89</v>
      </c>
      <c r="AL215" s="756">
        <v>29</v>
      </c>
      <c r="AM215" s="756">
        <v>4</v>
      </c>
      <c r="AN215" s="756">
        <v>217</v>
      </c>
      <c r="AO215" s="756">
        <v>1</v>
      </c>
      <c r="AP215" s="756">
        <v>24</v>
      </c>
      <c r="AQ215" s="756">
        <v>1</v>
      </c>
      <c r="AR215" s="756">
        <v>1654</v>
      </c>
      <c r="AS215" s="756">
        <v>785</v>
      </c>
      <c r="AT215" s="756">
        <v>46</v>
      </c>
      <c r="AU215" s="756">
        <v>9</v>
      </c>
      <c r="AV215" s="756">
        <v>105</v>
      </c>
      <c r="AW215" s="756">
        <v>52</v>
      </c>
      <c r="AX215" s="756">
        <v>5</v>
      </c>
      <c r="AY215" s="756">
        <v>13</v>
      </c>
      <c r="AZ215" s="756">
        <v>224</v>
      </c>
      <c r="BA215" s="756">
        <v>616</v>
      </c>
      <c r="BB215" s="756">
        <v>14</v>
      </c>
      <c r="BC215" s="756">
        <v>274</v>
      </c>
      <c r="BD215" s="756">
        <v>2</v>
      </c>
    </row>
    <row r="216" spans="2:56">
      <c r="B216" s="47">
        <v>17.670000000000002</v>
      </c>
      <c r="C216" s="47">
        <v>0</v>
      </c>
      <c r="D216" s="47">
        <v>0</v>
      </c>
      <c r="E216" s="47">
        <v>0</v>
      </c>
      <c r="F216" s="47">
        <v>0</v>
      </c>
      <c r="G216" s="47">
        <v>0</v>
      </c>
      <c r="H216" s="47">
        <v>5</v>
      </c>
      <c r="I216" s="47">
        <v>0</v>
      </c>
      <c r="J216" s="47">
        <v>0</v>
      </c>
      <c r="K216" s="47">
        <v>0</v>
      </c>
      <c r="L216" s="47">
        <v>0</v>
      </c>
      <c r="M216" s="47">
        <v>0</v>
      </c>
      <c r="N216" s="47">
        <v>0</v>
      </c>
      <c r="O216" s="47">
        <v>0</v>
      </c>
      <c r="P216" s="47">
        <v>0</v>
      </c>
      <c r="Q216" s="47">
        <v>0</v>
      </c>
      <c r="R216" s="47">
        <v>0</v>
      </c>
      <c r="S216" s="47">
        <v>10</v>
      </c>
      <c r="T216" s="47">
        <v>0</v>
      </c>
      <c r="U216" s="47">
        <v>0</v>
      </c>
      <c r="V216" s="47">
        <v>0</v>
      </c>
      <c r="AJ216" s="47">
        <v>17.670000000000002</v>
      </c>
      <c r="AK216" s="756">
        <v>183</v>
      </c>
      <c r="AL216" s="756">
        <v>6</v>
      </c>
      <c r="AM216" s="756">
        <v>3</v>
      </c>
      <c r="AN216" s="756">
        <v>58</v>
      </c>
      <c r="AO216" s="756">
        <v>28</v>
      </c>
      <c r="AP216" s="756">
        <v>502</v>
      </c>
      <c r="AQ216" s="756">
        <v>15</v>
      </c>
      <c r="AR216" s="756">
        <v>366</v>
      </c>
      <c r="AS216" s="756">
        <v>299</v>
      </c>
      <c r="AT216" s="756">
        <v>87</v>
      </c>
      <c r="AU216" s="756">
        <v>9</v>
      </c>
      <c r="AV216" s="756">
        <v>201</v>
      </c>
      <c r="AW216" s="756">
        <v>57</v>
      </c>
      <c r="AX216" s="756">
        <v>34</v>
      </c>
      <c r="AY216" s="756">
        <v>99</v>
      </c>
      <c r="AZ216" s="756">
        <v>21</v>
      </c>
      <c r="BA216" s="756">
        <v>742</v>
      </c>
      <c r="BB216" s="756">
        <v>19</v>
      </c>
      <c r="BC216" s="756">
        <v>13</v>
      </c>
      <c r="BD216" s="756">
        <v>2</v>
      </c>
    </row>
    <row r="217" spans="2:56">
      <c r="B217" s="47">
        <v>17.75</v>
      </c>
      <c r="C217" s="47">
        <v>0</v>
      </c>
      <c r="D217" s="47">
        <v>0</v>
      </c>
      <c r="E217" s="47">
        <v>0</v>
      </c>
      <c r="F217" s="47">
        <v>0</v>
      </c>
      <c r="G217" s="47">
        <v>0</v>
      </c>
      <c r="H217" s="47">
        <v>0</v>
      </c>
      <c r="I217" s="47">
        <v>0</v>
      </c>
      <c r="J217" s="47">
        <v>0</v>
      </c>
      <c r="K217" s="47">
        <v>0</v>
      </c>
      <c r="L217" s="47">
        <v>0</v>
      </c>
      <c r="M217" s="47">
        <v>0</v>
      </c>
      <c r="N217" s="47">
        <v>0</v>
      </c>
      <c r="O217" s="47">
        <v>0</v>
      </c>
      <c r="P217" s="47">
        <v>0</v>
      </c>
      <c r="Q217" s="47">
        <v>0</v>
      </c>
      <c r="R217" s="47">
        <v>0</v>
      </c>
      <c r="S217" s="47">
        <v>0</v>
      </c>
      <c r="T217" s="47">
        <v>30</v>
      </c>
      <c r="U217" s="47">
        <v>0</v>
      </c>
      <c r="V217" s="47">
        <v>0</v>
      </c>
      <c r="AJ217" s="47">
        <v>17.75</v>
      </c>
      <c r="AK217" s="756">
        <v>82</v>
      </c>
      <c r="AL217" s="756">
        <v>27</v>
      </c>
      <c r="AM217" s="756">
        <v>3</v>
      </c>
      <c r="AN217" s="756">
        <v>47</v>
      </c>
      <c r="AO217" s="756">
        <v>2</v>
      </c>
      <c r="AP217" s="756">
        <v>8</v>
      </c>
      <c r="AQ217" s="756">
        <v>0</v>
      </c>
      <c r="AR217" s="756">
        <v>290</v>
      </c>
      <c r="AS217" s="756">
        <v>198</v>
      </c>
      <c r="AT217" s="756">
        <v>634</v>
      </c>
      <c r="AU217" s="756">
        <v>22</v>
      </c>
      <c r="AV217" s="756">
        <v>23</v>
      </c>
      <c r="AW217" s="756">
        <v>48</v>
      </c>
      <c r="AX217" s="756">
        <v>106</v>
      </c>
      <c r="AY217" s="756">
        <v>23</v>
      </c>
      <c r="AZ217" s="756">
        <v>3</v>
      </c>
      <c r="BA217" s="756">
        <v>179</v>
      </c>
      <c r="BB217" s="756">
        <v>733</v>
      </c>
      <c r="BC217" s="756">
        <v>81</v>
      </c>
      <c r="BD217" s="756">
        <v>24</v>
      </c>
    </row>
    <row r="218" spans="2:56">
      <c r="B218" s="47">
        <v>17.829999999999998</v>
      </c>
      <c r="C218" s="47">
        <v>0</v>
      </c>
      <c r="D218" s="47">
        <v>0</v>
      </c>
      <c r="E218" s="47">
        <v>0</v>
      </c>
      <c r="F218" s="47">
        <v>0</v>
      </c>
      <c r="G218" s="47">
        <v>0</v>
      </c>
      <c r="H218" s="47">
        <v>0</v>
      </c>
      <c r="I218" s="47">
        <v>0</v>
      </c>
      <c r="J218" s="47">
        <v>0</v>
      </c>
      <c r="K218" s="47">
        <v>0</v>
      </c>
      <c r="L218" s="47">
        <v>0</v>
      </c>
      <c r="M218" s="47">
        <v>0</v>
      </c>
      <c r="N218" s="47">
        <v>0</v>
      </c>
      <c r="O218" s="47">
        <v>0</v>
      </c>
      <c r="P218" s="47">
        <v>0</v>
      </c>
      <c r="Q218" s="47">
        <v>0</v>
      </c>
      <c r="R218" s="47">
        <v>0</v>
      </c>
      <c r="S218" s="47">
        <v>0</v>
      </c>
      <c r="T218" s="47">
        <v>0</v>
      </c>
      <c r="U218" s="47">
        <v>0</v>
      </c>
      <c r="V218" s="47">
        <v>0</v>
      </c>
      <c r="AJ218" s="47">
        <v>17.829999999999998</v>
      </c>
      <c r="AK218" s="756">
        <v>175</v>
      </c>
      <c r="AL218" s="756">
        <v>14</v>
      </c>
      <c r="AM218" s="756">
        <v>6</v>
      </c>
      <c r="AN218" s="756">
        <v>17</v>
      </c>
      <c r="AO218" s="756">
        <v>6</v>
      </c>
      <c r="AP218" s="756">
        <v>85</v>
      </c>
      <c r="AQ218" s="756">
        <v>17</v>
      </c>
      <c r="AR218" s="756">
        <v>135</v>
      </c>
      <c r="AS218" s="756">
        <v>574</v>
      </c>
      <c r="AT218" s="756">
        <v>223</v>
      </c>
      <c r="AU218" s="756">
        <v>19</v>
      </c>
      <c r="AV218" s="756">
        <v>17</v>
      </c>
      <c r="AW218" s="756">
        <v>58</v>
      </c>
      <c r="AX218" s="756">
        <v>19</v>
      </c>
      <c r="AY218" s="756">
        <v>230</v>
      </c>
      <c r="AZ218" s="756">
        <v>34</v>
      </c>
      <c r="BA218" s="756">
        <v>0</v>
      </c>
      <c r="BB218" s="756">
        <v>130</v>
      </c>
      <c r="BC218" s="756">
        <v>91</v>
      </c>
      <c r="BD218" s="756">
        <v>25</v>
      </c>
    </row>
    <row r="219" spans="2:56">
      <c r="B219" s="47">
        <v>17.920000000000002</v>
      </c>
      <c r="C219" s="47">
        <v>0</v>
      </c>
      <c r="D219" s="47">
        <v>0</v>
      </c>
      <c r="E219" s="47">
        <v>0</v>
      </c>
      <c r="F219" s="47">
        <v>0</v>
      </c>
      <c r="G219" s="47">
        <v>0</v>
      </c>
      <c r="H219" s="47">
        <v>0</v>
      </c>
      <c r="I219" s="47">
        <v>0</v>
      </c>
      <c r="J219" s="47">
        <v>0</v>
      </c>
      <c r="K219" s="47">
        <v>0</v>
      </c>
      <c r="L219" s="47">
        <v>0</v>
      </c>
      <c r="M219" s="47">
        <v>0</v>
      </c>
      <c r="N219" s="47">
        <v>0</v>
      </c>
      <c r="O219" s="47">
        <v>0</v>
      </c>
      <c r="P219" s="47">
        <v>0</v>
      </c>
      <c r="Q219" s="47">
        <v>0</v>
      </c>
      <c r="R219" s="47">
        <v>0</v>
      </c>
      <c r="S219" s="47">
        <v>0</v>
      </c>
      <c r="T219" s="47">
        <v>0</v>
      </c>
      <c r="U219" s="47">
        <v>0</v>
      </c>
      <c r="V219" s="47">
        <v>0</v>
      </c>
      <c r="AJ219" s="47">
        <v>17.920000000000002</v>
      </c>
      <c r="AK219" s="756">
        <v>101</v>
      </c>
      <c r="AL219" s="756">
        <v>465</v>
      </c>
      <c r="AM219" s="756">
        <v>15</v>
      </c>
      <c r="AN219" s="756">
        <v>0</v>
      </c>
      <c r="AO219" s="756">
        <v>180</v>
      </c>
      <c r="AP219" s="756">
        <v>0</v>
      </c>
      <c r="AQ219" s="756">
        <v>44</v>
      </c>
      <c r="AR219" s="756">
        <v>0</v>
      </c>
      <c r="AS219" s="756">
        <v>135</v>
      </c>
      <c r="AT219" s="756">
        <v>58</v>
      </c>
      <c r="AU219" s="756">
        <v>18</v>
      </c>
      <c r="AV219" s="756">
        <v>0</v>
      </c>
      <c r="AW219" s="756">
        <v>39</v>
      </c>
      <c r="AX219" s="756">
        <v>19</v>
      </c>
      <c r="AY219" s="756">
        <v>350</v>
      </c>
      <c r="AZ219" s="756">
        <v>21</v>
      </c>
      <c r="BA219" s="756">
        <v>165</v>
      </c>
      <c r="BB219" s="756">
        <v>9</v>
      </c>
      <c r="BC219" s="756">
        <v>18</v>
      </c>
      <c r="BD219" s="756">
        <v>25</v>
      </c>
    </row>
    <row r="220" spans="2:56">
      <c r="B220" s="47">
        <v>18</v>
      </c>
      <c r="C220" s="47">
        <v>0</v>
      </c>
      <c r="D220" s="47">
        <v>0</v>
      </c>
      <c r="E220" s="47">
        <v>0</v>
      </c>
      <c r="F220" s="47">
        <v>0</v>
      </c>
      <c r="G220" s="47">
        <v>0</v>
      </c>
      <c r="H220" s="47">
        <v>0</v>
      </c>
      <c r="I220" s="47">
        <v>0</v>
      </c>
      <c r="J220" s="47">
        <v>0</v>
      </c>
      <c r="K220" s="47">
        <v>318</v>
      </c>
      <c r="L220" s="47">
        <v>0</v>
      </c>
      <c r="M220" s="47">
        <v>0</v>
      </c>
      <c r="N220" s="47">
        <v>0</v>
      </c>
      <c r="O220" s="47">
        <v>0</v>
      </c>
      <c r="P220" s="47">
        <v>0</v>
      </c>
      <c r="Q220" s="47">
        <v>0</v>
      </c>
      <c r="R220" s="47">
        <v>0</v>
      </c>
      <c r="S220" s="47">
        <v>0</v>
      </c>
      <c r="T220" s="47">
        <v>0</v>
      </c>
      <c r="U220" s="47">
        <v>0</v>
      </c>
      <c r="V220" s="47">
        <v>0</v>
      </c>
      <c r="AJ220" s="47">
        <v>18</v>
      </c>
      <c r="AK220" s="756">
        <v>128</v>
      </c>
      <c r="AL220" s="756">
        <v>298</v>
      </c>
      <c r="AM220" s="756">
        <v>77</v>
      </c>
      <c r="AN220" s="756">
        <v>78</v>
      </c>
      <c r="AO220" s="756">
        <v>264</v>
      </c>
      <c r="AP220" s="756">
        <v>22</v>
      </c>
      <c r="AQ220" s="756">
        <v>346</v>
      </c>
      <c r="AR220" s="756">
        <v>17</v>
      </c>
      <c r="AS220" s="756">
        <v>5656</v>
      </c>
      <c r="AT220" s="756">
        <v>75</v>
      </c>
      <c r="AU220" s="756">
        <v>94</v>
      </c>
      <c r="AV220" s="756">
        <v>6</v>
      </c>
      <c r="AW220" s="756">
        <v>96</v>
      </c>
      <c r="AX220" s="756">
        <v>111</v>
      </c>
      <c r="AY220" s="756">
        <v>688</v>
      </c>
      <c r="AZ220" s="756">
        <v>29</v>
      </c>
      <c r="BA220" s="756">
        <v>120</v>
      </c>
      <c r="BB220" s="756">
        <v>0</v>
      </c>
      <c r="BC220" s="756">
        <v>20</v>
      </c>
      <c r="BD220" s="756">
        <v>13</v>
      </c>
    </row>
    <row r="221" spans="2:56">
      <c r="B221" s="47">
        <v>18.079999999999998</v>
      </c>
      <c r="C221" s="47">
        <v>0</v>
      </c>
      <c r="D221" s="47">
        <v>86</v>
      </c>
      <c r="E221" s="47">
        <v>0</v>
      </c>
      <c r="F221" s="47">
        <v>0</v>
      </c>
      <c r="G221" s="47">
        <v>0</v>
      </c>
      <c r="H221" s="47">
        <v>0</v>
      </c>
      <c r="I221" s="47">
        <v>0</v>
      </c>
      <c r="J221" s="47">
        <v>0</v>
      </c>
      <c r="K221" s="47">
        <v>155</v>
      </c>
      <c r="L221" s="47">
        <v>0</v>
      </c>
      <c r="M221" s="47">
        <v>0</v>
      </c>
      <c r="N221" s="47">
        <v>0</v>
      </c>
      <c r="O221" s="47">
        <v>0</v>
      </c>
      <c r="P221" s="47">
        <v>207</v>
      </c>
      <c r="Q221" s="47">
        <v>2</v>
      </c>
      <c r="R221" s="47">
        <v>0</v>
      </c>
      <c r="S221" s="47">
        <v>0</v>
      </c>
      <c r="T221" s="47">
        <v>0</v>
      </c>
      <c r="U221" s="47">
        <v>0</v>
      </c>
      <c r="V221" s="47">
        <v>0</v>
      </c>
      <c r="AJ221" s="47">
        <v>18.079999999999998</v>
      </c>
      <c r="AK221" s="11">
        <v>321</v>
      </c>
      <c r="AL221" s="11">
        <v>2227</v>
      </c>
      <c r="AM221" s="11">
        <v>134</v>
      </c>
      <c r="AN221" s="11">
        <v>35</v>
      </c>
      <c r="AO221" s="11">
        <v>212</v>
      </c>
      <c r="AP221" s="11">
        <v>0</v>
      </c>
      <c r="AQ221" s="11">
        <v>420</v>
      </c>
      <c r="AR221" s="11">
        <v>21</v>
      </c>
      <c r="AS221" s="11">
        <v>3957</v>
      </c>
      <c r="AT221" s="11">
        <v>110</v>
      </c>
      <c r="AU221" s="3">
        <v>326</v>
      </c>
      <c r="AV221" s="3">
        <v>7</v>
      </c>
      <c r="AW221" s="3">
        <v>256</v>
      </c>
      <c r="AX221" s="3">
        <v>4386</v>
      </c>
      <c r="AY221" s="3">
        <v>588</v>
      </c>
      <c r="AZ221" s="3">
        <v>166</v>
      </c>
      <c r="BA221" s="3">
        <v>112</v>
      </c>
      <c r="BB221" s="3">
        <v>204</v>
      </c>
      <c r="BC221" s="3">
        <v>35</v>
      </c>
      <c r="BD221" s="3">
        <v>114</v>
      </c>
    </row>
    <row r="222" spans="2:56">
      <c r="B222" s="47">
        <v>18.170000000000002</v>
      </c>
      <c r="C222" s="47">
        <v>8</v>
      </c>
      <c r="D222" s="47">
        <v>6</v>
      </c>
      <c r="E222" s="47">
        <v>22</v>
      </c>
      <c r="F222" s="47">
        <v>0</v>
      </c>
      <c r="G222" s="47">
        <v>0</v>
      </c>
      <c r="H222" s="47">
        <v>0</v>
      </c>
      <c r="I222" s="47">
        <v>0</v>
      </c>
      <c r="J222" s="47">
        <v>0</v>
      </c>
      <c r="K222" s="47">
        <v>60</v>
      </c>
      <c r="L222" s="47">
        <v>0</v>
      </c>
      <c r="M222" s="47">
        <v>0</v>
      </c>
      <c r="N222" s="47">
        <v>0</v>
      </c>
      <c r="O222" s="47">
        <v>0</v>
      </c>
      <c r="P222" s="47">
        <v>373</v>
      </c>
      <c r="Q222" s="47">
        <v>0</v>
      </c>
      <c r="R222" s="47">
        <v>8</v>
      </c>
      <c r="S222" s="47">
        <v>0</v>
      </c>
      <c r="T222" s="47">
        <v>15</v>
      </c>
      <c r="U222" s="47">
        <v>17</v>
      </c>
      <c r="V222" s="47">
        <v>0</v>
      </c>
      <c r="AJ222" s="47">
        <v>18.170000000000002</v>
      </c>
      <c r="AK222" s="11">
        <v>1097</v>
      </c>
      <c r="AL222" s="11">
        <v>553</v>
      </c>
      <c r="AM222" s="11">
        <v>517</v>
      </c>
      <c r="AN222" s="11">
        <v>6</v>
      </c>
      <c r="AO222" s="11">
        <v>138</v>
      </c>
      <c r="AP222" s="11">
        <v>2</v>
      </c>
      <c r="AQ222" s="11">
        <v>362</v>
      </c>
      <c r="AR222" s="11">
        <v>98</v>
      </c>
      <c r="AS222" s="11">
        <v>2759</v>
      </c>
      <c r="AT222" s="11">
        <v>82</v>
      </c>
      <c r="AU222" s="3">
        <v>36</v>
      </c>
      <c r="AV222" s="3">
        <v>7</v>
      </c>
      <c r="AW222" s="3">
        <v>214</v>
      </c>
      <c r="AX222" s="3">
        <v>6338</v>
      </c>
      <c r="AY222" s="3">
        <v>476</v>
      </c>
      <c r="AZ222" s="3">
        <v>377</v>
      </c>
      <c r="BA222" s="3">
        <v>0</v>
      </c>
      <c r="BB222" s="3">
        <v>1070</v>
      </c>
      <c r="BC222" s="3">
        <v>542</v>
      </c>
      <c r="BD222" s="3">
        <v>494</v>
      </c>
    </row>
    <row r="223" spans="2:56">
      <c r="B223" s="47">
        <v>18.25</v>
      </c>
      <c r="C223" s="47">
        <v>22</v>
      </c>
      <c r="D223" s="47">
        <v>0</v>
      </c>
      <c r="E223" s="47">
        <v>0</v>
      </c>
      <c r="F223" s="47">
        <v>0</v>
      </c>
      <c r="G223" s="47">
        <v>0</v>
      </c>
      <c r="H223" s="47">
        <v>0</v>
      </c>
      <c r="I223" s="47">
        <v>0</v>
      </c>
      <c r="J223" s="47">
        <v>0</v>
      </c>
      <c r="K223" s="47">
        <v>0</v>
      </c>
      <c r="L223" s="47">
        <v>0</v>
      </c>
      <c r="M223" s="47">
        <v>0</v>
      </c>
      <c r="N223" s="47">
        <v>0</v>
      </c>
      <c r="O223" s="47">
        <v>28</v>
      </c>
      <c r="P223" s="47">
        <v>291</v>
      </c>
      <c r="Q223" s="47">
        <v>0</v>
      </c>
      <c r="R223" s="47">
        <v>25</v>
      </c>
      <c r="S223" s="47">
        <v>0</v>
      </c>
      <c r="T223" s="47">
        <v>32</v>
      </c>
      <c r="U223" s="47">
        <v>142</v>
      </c>
      <c r="V223" s="47">
        <v>144</v>
      </c>
      <c r="AJ223" s="47">
        <v>18.25</v>
      </c>
      <c r="AK223" s="11">
        <v>1655</v>
      </c>
      <c r="AL223" s="11">
        <v>339</v>
      </c>
      <c r="AM223" s="11">
        <v>362</v>
      </c>
      <c r="AN223" s="11">
        <v>7</v>
      </c>
      <c r="AO223" s="11">
        <v>129</v>
      </c>
      <c r="AP223" s="11">
        <v>462</v>
      </c>
      <c r="AQ223" s="11">
        <v>321</v>
      </c>
      <c r="AR223" s="11">
        <v>67</v>
      </c>
      <c r="AS223" s="11">
        <v>401</v>
      </c>
      <c r="AT223" s="11">
        <v>510</v>
      </c>
      <c r="AU223" s="3">
        <v>5</v>
      </c>
      <c r="AV223" s="3">
        <v>49</v>
      </c>
      <c r="AW223" s="3">
        <v>849</v>
      </c>
      <c r="AX223" s="3">
        <v>5649</v>
      </c>
      <c r="AY223" s="3">
        <v>192</v>
      </c>
      <c r="AZ223" s="3">
        <v>455</v>
      </c>
      <c r="BA223" s="3">
        <v>0</v>
      </c>
      <c r="BB223" s="3">
        <v>1505</v>
      </c>
      <c r="BC223" s="3">
        <v>1533</v>
      </c>
      <c r="BD223" s="3">
        <v>2682</v>
      </c>
    </row>
    <row r="224" spans="2:56">
      <c r="B224" s="47">
        <v>18.329999999999998</v>
      </c>
      <c r="C224" s="47">
        <v>0</v>
      </c>
      <c r="D224" s="47">
        <v>0</v>
      </c>
      <c r="E224" s="47">
        <v>6</v>
      </c>
      <c r="F224" s="47">
        <v>0</v>
      </c>
      <c r="G224" s="47">
        <v>119</v>
      </c>
      <c r="H224" s="47">
        <v>0</v>
      </c>
      <c r="I224" s="47">
        <v>0</v>
      </c>
      <c r="J224" s="47">
        <v>0</v>
      </c>
      <c r="K224" s="47">
        <v>0</v>
      </c>
      <c r="L224" s="47">
        <v>89</v>
      </c>
      <c r="M224" s="47">
        <v>0</v>
      </c>
      <c r="N224" s="47">
        <v>0</v>
      </c>
      <c r="O224" s="47">
        <v>0</v>
      </c>
      <c r="P224" s="47">
        <v>144</v>
      </c>
      <c r="Q224" s="47">
        <v>0</v>
      </c>
      <c r="R224" s="47">
        <v>0</v>
      </c>
      <c r="S224" s="47">
        <v>0</v>
      </c>
      <c r="T224" s="47">
        <v>0</v>
      </c>
      <c r="U224" s="47">
        <v>238</v>
      </c>
      <c r="V224" s="47">
        <v>375</v>
      </c>
      <c r="AJ224" s="47">
        <v>18.329999999999998</v>
      </c>
      <c r="AK224" s="11">
        <v>342</v>
      </c>
      <c r="AL224" s="11">
        <v>338</v>
      </c>
      <c r="AM224" s="11">
        <v>245</v>
      </c>
      <c r="AN224" s="11">
        <v>84</v>
      </c>
      <c r="AO224" s="11">
        <v>2658</v>
      </c>
      <c r="AP224" s="11">
        <v>118</v>
      </c>
      <c r="AQ224" s="11">
        <v>150</v>
      </c>
      <c r="AR224" s="11">
        <v>1</v>
      </c>
      <c r="AS224" s="11">
        <v>372</v>
      </c>
      <c r="AT224" s="11">
        <v>294</v>
      </c>
      <c r="AU224" s="3">
        <v>50</v>
      </c>
      <c r="AV224" s="3">
        <v>3</v>
      </c>
      <c r="AW224" s="3">
        <v>108</v>
      </c>
      <c r="AX224" s="3">
        <v>2475</v>
      </c>
      <c r="AY224" s="3">
        <v>1</v>
      </c>
      <c r="AZ224" s="3">
        <v>238</v>
      </c>
      <c r="BA224" s="3">
        <v>22</v>
      </c>
      <c r="BB224" s="3">
        <v>190</v>
      </c>
      <c r="BC224" s="3">
        <v>2246</v>
      </c>
      <c r="BD224" s="3">
        <v>5621</v>
      </c>
    </row>
    <row r="225" spans="2:56">
      <c r="B225" s="47">
        <v>18.420000000000002</v>
      </c>
      <c r="C225" s="47">
        <v>0</v>
      </c>
      <c r="D225" s="47">
        <v>29</v>
      </c>
      <c r="E225" s="47">
        <v>0</v>
      </c>
      <c r="F225" s="47">
        <v>0</v>
      </c>
      <c r="G225" s="47">
        <v>167</v>
      </c>
      <c r="H225" s="47">
        <v>10</v>
      </c>
      <c r="I225" s="47">
        <v>0</v>
      </c>
      <c r="J225" s="47">
        <v>0</v>
      </c>
      <c r="K225" s="47">
        <v>0</v>
      </c>
      <c r="L225" s="47">
        <v>262</v>
      </c>
      <c r="M225" s="47">
        <v>0</v>
      </c>
      <c r="N225" s="47">
        <v>0</v>
      </c>
      <c r="O225" s="47">
        <v>0</v>
      </c>
      <c r="P225" s="47">
        <v>3</v>
      </c>
      <c r="Q225" s="47">
        <v>0</v>
      </c>
      <c r="R225" s="47">
        <v>0</v>
      </c>
      <c r="S225" s="47">
        <v>0</v>
      </c>
      <c r="T225" s="47">
        <v>0</v>
      </c>
      <c r="U225" s="47">
        <v>196</v>
      </c>
      <c r="V225" s="47">
        <v>170</v>
      </c>
      <c r="AJ225" s="47">
        <v>18.420000000000002</v>
      </c>
      <c r="AK225" s="11">
        <v>414</v>
      </c>
      <c r="AL225" s="11">
        <v>677</v>
      </c>
      <c r="AM225" s="11">
        <v>97</v>
      </c>
      <c r="AN225" s="11">
        <v>0</v>
      </c>
      <c r="AO225" s="11">
        <v>3568</v>
      </c>
      <c r="AP225" s="11">
        <v>1376</v>
      </c>
      <c r="AQ225" s="11">
        <v>99</v>
      </c>
      <c r="AR225" s="11">
        <v>89</v>
      </c>
      <c r="AS225" s="11">
        <v>3</v>
      </c>
      <c r="AT225" s="11">
        <v>559</v>
      </c>
      <c r="AU225" s="3">
        <v>2</v>
      </c>
      <c r="AV225" s="3">
        <v>31</v>
      </c>
      <c r="AW225" s="3">
        <v>114</v>
      </c>
      <c r="AX225" s="3">
        <v>849</v>
      </c>
      <c r="AY225" s="3">
        <v>0</v>
      </c>
      <c r="AZ225" s="3">
        <v>273</v>
      </c>
      <c r="BA225" s="3">
        <v>1</v>
      </c>
      <c r="BB225" s="3">
        <v>11</v>
      </c>
      <c r="BC225" s="3">
        <v>1879</v>
      </c>
      <c r="BD225" s="3">
        <v>2965</v>
      </c>
    </row>
    <row r="226" spans="2:56">
      <c r="B226" s="47">
        <v>18.5</v>
      </c>
      <c r="C226" s="47">
        <v>0</v>
      </c>
      <c r="D226" s="47">
        <v>47</v>
      </c>
      <c r="E226" s="47">
        <v>0</v>
      </c>
      <c r="F226" s="47">
        <v>0</v>
      </c>
      <c r="G226" s="47">
        <v>69</v>
      </c>
      <c r="H226" s="47">
        <v>6</v>
      </c>
      <c r="I226" s="47">
        <v>0</v>
      </c>
      <c r="J226" s="47">
        <v>0</v>
      </c>
      <c r="K226" s="47">
        <v>0</v>
      </c>
      <c r="L226" s="47">
        <v>366</v>
      </c>
      <c r="M226" s="47">
        <v>0</v>
      </c>
      <c r="N226" s="47">
        <v>0</v>
      </c>
      <c r="O226" s="47">
        <v>0</v>
      </c>
      <c r="P226" s="47">
        <v>35</v>
      </c>
      <c r="Q226" s="47">
        <v>0</v>
      </c>
      <c r="R226" s="47">
        <v>0</v>
      </c>
      <c r="S226" s="47">
        <v>0</v>
      </c>
      <c r="T226" s="47">
        <v>0</v>
      </c>
      <c r="U226" s="47">
        <v>20</v>
      </c>
      <c r="V226" s="47">
        <v>30</v>
      </c>
      <c r="AJ226" s="47">
        <v>18.5</v>
      </c>
      <c r="AK226" s="11">
        <v>335</v>
      </c>
      <c r="AL226" s="11">
        <v>786</v>
      </c>
      <c r="AM226" s="11">
        <v>169</v>
      </c>
      <c r="AN226" s="11">
        <v>0</v>
      </c>
      <c r="AO226" s="11">
        <v>2084</v>
      </c>
      <c r="AP226" s="11">
        <v>826</v>
      </c>
      <c r="AQ226" s="11">
        <v>164</v>
      </c>
      <c r="AR226" s="11">
        <v>10</v>
      </c>
      <c r="AS226" s="11">
        <v>30</v>
      </c>
      <c r="AT226" s="11">
        <v>217</v>
      </c>
      <c r="AU226" s="3">
        <v>12</v>
      </c>
      <c r="AV226" s="3">
        <v>14</v>
      </c>
      <c r="AW226" s="3">
        <v>17</v>
      </c>
      <c r="AX226" s="3">
        <v>2741</v>
      </c>
      <c r="AY226" s="3">
        <v>0</v>
      </c>
      <c r="AZ226" s="3">
        <v>374</v>
      </c>
      <c r="BA226" s="3">
        <v>7</v>
      </c>
      <c r="BB226" s="3">
        <v>0</v>
      </c>
      <c r="BC226" s="3">
        <v>566</v>
      </c>
      <c r="BD226" s="3">
        <v>1698</v>
      </c>
    </row>
    <row r="227" spans="2:56">
      <c r="B227" s="47">
        <v>18.579999999999998</v>
      </c>
      <c r="C227" s="47">
        <v>0</v>
      </c>
      <c r="D227" s="47">
        <v>90</v>
      </c>
      <c r="E227" s="47">
        <v>0</v>
      </c>
      <c r="F227" s="47">
        <v>0</v>
      </c>
      <c r="G227" s="47">
        <v>56</v>
      </c>
      <c r="H227" s="47">
        <v>35</v>
      </c>
      <c r="I227" s="47">
        <v>0</v>
      </c>
      <c r="J227" s="47">
        <v>0</v>
      </c>
      <c r="K227" s="47">
        <v>0</v>
      </c>
      <c r="L227" s="47">
        <v>0</v>
      </c>
      <c r="M227" s="47">
        <v>0</v>
      </c>
      <c r="N227" s="47">
        <v>0</v>
      </c>
      <c r="O227" s="47">
        <v>0</v>
      </c>
      <c r="P227" s="47">
        <v>3</v>
      </c>
      <c r="Q227" s="47">
        <v>0</v>
      </c>
      <c r="R227" s="47">
        <v>0</v>
      </c>
      <c r="S227" s="47">
        <v>0</v>
      </c>
      <c r="T227" s="47">
        <v>0</v>
      </c>
      <c r="U227" s="47">
        <v>10</v>
      </c>
      <c r="V227" s="47">
        <v>0</v>
      </c>
      <c r="AJ227" s="47">
        <v>18.579999999999998</v>
      </c>
      <c r="AK227" s="11">
        <v>403</v>
      </c>
      <c r="AL227" s="11">
        <v>1610</v>
      </c>
      <c r="AM227" s="11">
        <v>67</v>
      </c>
      <c r="AN227" s="11">
        <v>14</v>
      </c>
      <c r="AO227" s="11">
        <v>1385</v>
      </c>
      <c r="AP227" s="11">
        <v>2029</v>
      </c>
      <c r="AQ227" s="11">
        <v>317</v>
      </c>
      <c r="AR227" s="11">
        <v>23</v>
      </c>
      <c r="AS227" s="11">
        <v>158</v>
      </c>
      <c r="AT227" s="11">
        <v>1244</v>
      </c>
      <c r="AU227" s="3">
        <v>0</v>
      </c>
      <c r="AV227" s="3">
        <v>88</v>
      </c>
      <c r="AW227" s="3">
        <v>31</v>
      </c>
      <c r="AX227" s="3">
        <v>732</v>
      </c>
      <c r="AY227" s="3">
        <v>0</v>
      </c>
      <c r="AZ227" s="3">
        <v>4</v>
      </c>
      <c r="BA227" s="3">
        <v>4</v>
      </c>
      <c r="BB227" s="3">
        <v>90</v>
      </c>
      <c r="BC227" s="3">
        <v>482</v>
      </c>
      <c r="BD227" s="3">
        <v>150</v>
      </c>
    </row>
    <row r="228" spans="2:56">
      <c r="B228" s="47">
        <v>18.670000000000002</v>
      </c>
      <c r="C228" s="47">
        <v>0</v>
      </c>
      <c r="D228" s="47">
        <v>0</v>
      </c>
      <c r="E228" s="47">
        <v>0</v>
      </c>
      <c r="F228" s="47">
        <v>0</v>
      </c>
      <c r="G228" s="47">
        <v>0</v>
      </c>
      <c r="H228" s="47">
        <v>2</v>
      </c>
      <c r="I228" s="47">
        <v>0</v>
      </c>
      <c r="J228" s="47">
        <v>0</v>
      </c>
      <c r="K228" s="47">
        <v>0</v>
      </c>
      <c r="L228" s="47">
        <v>93</v>
      </c>
      <c r="M228" s="47">
        <v>0</v>
      </c>
      <c r="N228" s="47">
        <v>0</v>
      </c>
      <c r="O228" s="47">
        <v>0</v>
      </c>
      <c r="P228" s="47">
        <v>0</v>
      </c>
      <c r="Q228" s="47">
        <v>0</v>
      </c>
      <c r="R228" s="47">
        <v>0</v>
      </c>
      <c r="S228" s="47">
        <v>0</v>
      </c>
      <c r="T228" s="47">
        <v>0</v>
      </c>
      <c r="U228" s="47">
        <v>11</v>
      </c>
      <c r="V228" s="47">
        <v>0</v>
      </c>
      <c r="AJ228" s="47">
        <v>18.670000000000002</v>
      </c>
      <c r="AK228" s="11">
        <v>98</v>
      </c>
      <c r="AL228" s="11">
        <v>108</v>
      </c>
      <c r="AM228" s="11">
        <v>12</v>
      </c>
      <c r="AN228" s="11">
        <v>11</v>
      </c>
      <c r="AO228" s="11">
        <v>254</v>
      </c>
      <c r="AP228" s="11">
        <v>329</v>
      </c>
      <c r="AQ228" s="11">
        <v>291</v>
      </c>
      <c r="AR228" s="11">
        <v>0</v>
      </c>
      <c r="AS228" s="11">
        <v>115</v>
      </c>
      <c r="AT228" s="11">
        <v>281</v>
      </c>
      <c r="AU228" s="3">
        <v>10</v>
      </c>
      <c r="AV228" s="3">
        <v>47</v>
      </c>
      <c r="AW228" s="3">
        <v>45</v>
      </c>
      <c r="AX228" s="3">
        <v>552</v>
      </c>
      <c r="AY228" s="3">
        <v>63</v>
      </c>
      <c r="AZ228" s="3">
        <v>5</v>
      </c>
      <c r="BA228" s="3">
        <v>71</v>
      </c>
      <c r="BB228" s="3">
        <v>204</v>
      </c>
      <c r="BC228" s="3">
        <v>586</v>
      </c>
      <c r="BD228" s="3">
        <v>342</v>
      </c>
    </row>
    <row r="229" spans="2:56">
      <c r="B229" s="47">
        <v>18.75</v>
      </c>
      <c r="C229" s="47">
        <v>0</v>
      </c>
      <c r="D229" s="47">
        <v>6</v>
      </c>
      <c r="E229" s="47">
        <v>0</v>
      </c>
      <c r="F229" s="47">
        <v>0</v>
      </c>
      <c r="G229" s="47">
        <v>0</v>
      </c>
      <c r="H229" s="47">
        <v>0</v>
      </c>
      <c r="I229" s="47">
        <v>0</v>
      </c>
      <c r="J229" s="47">
        <v>0</v>
      </c>
      <c r="K229" s="47">
        <v>0</v>
      </c>
      <c r="L229" s="47">
        <v>8</v>
      </c>
      <c r="M229" s="47">
        <v>0</v>
      </c>
      <c r="N229" s="47">
        <v>41</v>
      </c>
      <c r="O229" s="47">
        <v>0</v>
      </c>
      <c r="P229" s="47">
        <v>0</v>
      </c>
      <c r="Q229" s="47">
        <v>0</v>
      </c>
      <c r="R229" s="47">
        <v>0</v>
      </c>
      <c r="S229" s="47">
        <v>0</v>
      </c>
      <c r="T229" s="47">
        <v>0</v>
      </c>
      <c r="U229" s="47">
        <v>6</v>
      </c>
      <c r="V229" s="47">
        <v>0</v>
      </c>
      <c r="AJ229" s="47">
        <v>18.75</v>
      </c>
      <c r="AK229" s="11">
        <v>46</v>
      </c>
      <c r="AL229" s="11">
        <v>358</v>
      </c>
      <c r="AM229" s="11">
        <v>5</v>
      </c>
      <c r="AN229" s="11">
        <v>1</v>
      </c>
      <c r="AO229" s="11">
        <v>24</v>
      </c>
      <c r="AP229" s="11">
        <v>328</v>
      </c>
      <c r="AQ229" s="11">
        <v>209</v>
      </c>
      <c r="AR229" s="11">
        <v>77</v>
      </c>
      <c r="AS229" s="11">
        <v>6</v>
      </c>
      <c r="AT229" s="11">
        <v>865</v>
      </c>
      <c r="AU229" s="3">
        <v>1</v>
      </c>
      <c r="AV229" s="3">
        <v>453</v>
      </c>
      <c r="AW229" s="3">
        <v>30</v>
      </c>
      <c r="AX229" s="3">
        <v>367</v>
      </c>
      <c r="AY229" s="3">
        <v>10</v>
      </c>
      <c r="AZ229" s="3">
        <v>31</v>
      </c>
      <c r="BA229" s="3">
        <v>88</v>
      </c>
      <c r="BB229" s="3">
        <v>49</v>
      </c>
      <c r="BC229" s="3">
        <v>590</v>
      </c>
      <c r="BD229" s="3">
        <v>381</v>
      </c>
    </row>
    <row r="230" spans="2:56">
      <c r="B230" s="47">
        <v>18.829999999999998</v>
      </c>
      <c r="C230" s="47">
        <v>0</v>
      </c>
      <c r="D230" s="47">
        <v>4</v>
      </c>
      <c r="E230" s="47">
        <v>0</v>
      </c>
      <c r="F230" s="47">
        <v>0</v>
      </c>
      <c r="G230" s="47">
        <v>0</v>
      </c>
      <c r="H230" s="47">
        <v>0</v>
      </c>
      <c r="I230" s="47">
        <v>0</v>
      </c>
      <c r="J230" s="47">
        <v>0</v>
      </c>
      <c r="K230" s="47">
        <v>0</v>
      </c>
      <c r="L230" s="47">
        <v>0</v>
      </c>
      <c r="M230" s="47">
        <v>0</v>
      </c>
      <c r="N230" s="47">
        <v>11</v>
      </c>
      <c r="O230" s="47">
        <v>0</v>
      </c>
      <c r="P230" s="47">
        <v>0</v>
      </c>
      <c r="Q230" s="47">
        <v>0</v>
      </c>
      <c r="R230" s="47">
        <v>0</v>
      </c>
      <c r="S230" s="47">
        <v>5</v>
      </c>
      <c r="T230" s="47">
        <v>0</v>
      </c>
      <c r="U230" s="47">
        <v>0</v>
      </c>
      <c r="V230" s="47">
        <v>0</v>
      </c>
      <c r="AJ230" s="47">
        <v>18.829999999999998</v>
      </c>
      <c r="AK230" s="11">
        <v>72</v>
      </c>
      <c r="AL230" s="11">
        <v>467</v>
      </c>
      <c r="AM230" s="11">
        <v>10</v>
      </c>
      <c r="AN230" s="11">
        <v>145</v>
      </c>
      <c r="AO230" s="11">
        <v>1</v>
      </c>
      <c r="AP230" s="11">
        <v>7</v>
      </c>
      <c r="AQ230" s="11">
        <v>215</v>
      </c>
      <c r="AR230" s="11">
        <v>23</v>
      </c>
      <c r="AS230" s="11">
        <v>0</v>
      </c>
      <c r="AT230" s="11">
        <v>66</v>
      </c>
      <c r="AU230" s="3">
        <v>8</v>
      </c>
      <c r="AV230" s="3">
        <v>260</v>
      </c>
      <c r="AW230" s="3">
        <v>395</v>
      </c>
      <c r="AX230" s="3">
        <v>347</v>
      </c>
      <c r="AY230" s="3">
        <v>18</v>
      </c>
      <c r="AZ230" s="3">
        <v>8</v>
      </c>
      <c r="BA230" s="3">
        <v>472</v>
      </c>
      <c r="BB230" s="3">
        <v>13</v>
      </c>
      <c r="BC230" s="3">
        <v>657</v>
      </c>
      <c r="BD230" s="3">
        <v>506</v>
      </c>
    </row>
    <row r="231" spans="2:56">
      <c r="B231" s="47">
        <v>18.920000000000002</v>
      </c>
      <c r="C231" s="47">
        <v>0</v>
      </c>
      <c r="D231" s="47">
        <v>0</v>
      </c>
      <c r="E231" s="47">
        <v>0</v>
      </c>
      <c r="F231" s="47">
        <v>0</v>
      </c>
      <c r="G231" s="47">
        <v>0</v>
      </c>
      <c r="H231" s="47">
        <v>0</v>
      </c>
      <c r="I231" s="47">
        <v>0</v>
      </c>
      <c r="J231" s="47">
        <v>0</v>
      </c>
      <c r="K231" s="47">
        <v>0</v>
      </c>
      <c r="L231" s="47">
        <v>0</v>
      </c>
      <c r="M231" s="47">
        <v>0</v>
      </c>
      <c r="N231" s="47">
        <v>9</v>
      </c>
      <c r="O231" s="47">
        <v>0</v>
      </c>
      <c r="P231" s="47">
        <v>0</v>
      </c>
      <c r="Q231" s="47">
        <v>0</v>
      </c>
      <c r="R231" s="47">
        <v>0</v>
      </c>
      <c r="S231" s="47">
        <v>0</v>
      </c>
      <c r="T231" s="47">
        <v>0</v>
      </c>
      <c r="U231" s="47">
        <v>0</v>
      </c>
      <c r="V231" s="47">
        <v>0</v>
      </c>
      <c r="AJ231" s="47">
        <v>18.920000000000002</v>
      </c>
      <c r="AK231" s="11">
        <v>41</v>
      </c>
      <c r="AL231" s="11">
        <v>74</v>
      </c>
      <c r="AM231" s="11">
        <v>1</v>
      </c>
      <c r="AN231" s="11">
        <v>71</v>
      </c>
      <c r="AO231" s="11">
        <v>8</v>
      </c>
      <c r="AP231" s="11">
        <v>0</v>
      </c>
      <c r="AQ231" s="11">
        <v>159</v>
      </c>
      <c r="AR231" s="11">
        <v>8</v>
      </c>
      <c r="AS231" s="11">
        <v>18</v>
      </c>
      <c r="AT231" s="11">
        <v>132</v>
      </c>
      <c r="AU231" s="3">
        <v>5</v>
      </c>
      <c r="AV231" s="3">
        <v>298</v>
      </c>
      <c r="AW231" s="3">
        <v>44</v>
      </c>
      <c r="AX231" s="3">
        <v>15</v>
      </c>
      <c r="AY231" s="3">
        <v>68</v>
      </c>
      <c r="AZ231" s="3">
        <v>1</v>
      </c>
      <c r="BA231" s="3">
        <v>68</v>
      </c>
      <c r="BB231" s="3">
        <v>13</v>
      </c>
      <c r="BC231" s="3">
        <v>194</v>
      </c>
      <c r="BD231" s="3">
        <v>305</v>
      </c>
    </row>
    <row r="232" spans="2:56">
      <c r="B232" s="47">
        <v>19</v>
      </c>
      <c r="C232" s="47">
        <v>0</v>
      </c>
      <c r="D232" s="47">
        <v>0</v>
      </c>
      <c r="E232" s="47">
        <v>0</v>
      </c>
      <c r="F232" s="47">
        <v>0</v>
      </c>
      <c r="G232" s="47">
        <v>0</v>
      </c>
      <c r="H232" s="47">
        <v>0</v>
      </c>
      <c r="I232" s="47">
        <v>0</v>
      </c>
      <c r="J232" s="47">
        <v>0</v>
      </c>
      <c r="K232" s="47">
        <v>0</v>
      </c>
      <c r="L232" s="47">
        <v>0</v>
      </c>
      <c r="M232" s="47">
        <v>0</v>
      </c>
      <c r="N232" s="47">
        <v>0</v>
      </c>
      <c r="O232" s="47">
        <v>0</v>
      </c>
      <c r="P232" s="47">
        <v>0</v>
      </c>
      <c r="Q232" s="47">
        <v>0</v>
      </c>
      <c r="R232" s="47">
        <v>0</v>
      </c>
      <c r="S232" s="47">
        <v>0</v>
      </c>
      <c r="T232" s="47">
        <v>0</v>
      </c>
      <c r="U232" s="47">
        <v>0</v>
      </c>
      <c r="V232" s="47">
        <v>0</v>
      </c>
      <c r="AJ232" s="47">
        <v>19</v>
      </c>
      <c r="AK232" s="11">
        <v>58</v>
      </c>
      <c r="AL232" s="11">
        <v>23</v>
      </c>
      <c r="AM232" s="11">
        <v>83</v>
      </c>
      <c r="AN232" s="11">
        <v>0</v>
      </c>
      <c r="AO232" s="11">
        <v>14</v>
      </c>
      <c r="AP232" s="11">
        <v>6</v>
      </c>
      <c r="AQ232" s="11">
        <v>14</v>
      </c>
      <c r="AR232" s="11">
        <v>29</v>
      </c>
      <c r="AS232" s="11">
        <v>0</v>
      </c>
      <c r="AT232" s="11">
        <v>38</v>
      </c>
      <c r="AU232" s="3">
        <v>127</v>
      </c>
      <c r="AV232" s="3">
        <v>130</v>
      </c>
      <c r="AW232" s="3">
        <v>42</v>
      </c>
      <c r="AX232" s="3">
        <v>2</v>
      </c>
      <c r="AY232" s="3">
        <v>26</v>
      </c>
      <c r="AZ232" s="3">
        <v>64</v>
      </c>
      <c r="BA232" s="3">
        <v>39</v>
      </c>
      <c r="BB232" s="3">
        <v>34</v>
      </c>
      <c r="BC232" s="3">
        <v>200</v>
      </c>
      <c r="BD232" s="3">
        <v>108</v>
      </c>
    </row>
    <row r="233" spans="2:56">
      <c r="B233" s="47">
        <v>19.079999999999998</v>
      </c>
      <c r="C233" s="47">
        <v>0</v>
      </c>
      <c r="D233" s="47">
        <v>0</v>
      </c>
      <c r="E233" s="47">
        <v>4</v>
      </c>
      <c r="F233" s="47">
        <v>0</v>
      </c>
      <c r="G233" s="47">
        <v>0</v>
      </c>
      <c r="H233" s="47">
        <v>0</v>
      </c>
      <c r="I233" s="47">
        <v>0</v>
      </c>
      <c r="J233" s="47">
        <v>0</v>
      </c>
      <c r="K233" s="47">
        <v>0</v>
      </c>
      <c r="L233" s="47">
        <v>0</v>
      </c>
      <c r="M233" s="47">
        <v>0</v>
      </c>
      <c r="N233" s="47">
        <v>0</v>
      </c>
      <c r="O233" s="47">
        <v>0</v>
      </c>
      <c r="P233" s="47">
        <v>0</v>
      </c>
      <c r="Q233" s="47">
        <v>0</v>
      </c>
      <c r="R233" s="47">
        <v>0</v>
      </c>
      <c r="S233" s="47">
        <v>0</v>
      </c>
      <c r="T233" s="47">
        <v>0</v>
      </c>
      <c r="U233" s="47">
        <v>0</v>
      </c>
      <c r="V233" s="47">
        <v>0</v>
      </c>
      <c r="AJ233" s="47">
        <v>19.079999999999998</v>
      </c>
      <c r="AK233" s="11">
        <v>52</v>
      </c>
      <c r="AL233" s="11">
        <v>77</v>
      </c>
      <c r="AM233" s="11">
        <v>235</v>
      </c>
      <c r="AN233" s="11">
        <v>3</v>
      </c>
      <c r="AO233" s="11">
        <v>1</v>
      </c>
      <c r="AP233" s="11">
        <v>8</v>
      </c>
      <c r="AQ233" s="11">
        <v>1</v>
      </c>
      <c r="AR233" s="11">
        <v>78</v>
      </c>
      <c r="AS233" s="11">
        <v>23</v>
      </c>
      <c r="AT233" s="11">
        <v>8</v>
      </c>
      <c r="AU233" s="3">
        <v>3</v>
      </c>
      <c r="AV233" s="3">
        <v>19</v>
      </c>
      <c r="AW233" s="3">
        <v>118</v>
      </c>
      <c r="AX233" s="3">
        <v>1</v>
      </c>
      <c r="AY233" s="3">
        <v>6</v>
      </c>
      <c r="AZ233" s="3">
        <v>3</v>
      </c>
      <c r="BA233" s="3">
        <v>12</v>
      </c>
      <c r="BB233" s="3">
        <v>1</v>
      </c>
      <c r="BC233" s="3">
        <v>2</v>
      </c>
      <c r="BD233" s="3">
        <v>27</v>
      </c>
    </row>
    <row r="234" spans="2:56">
      <c r="B234" s="47">
        <v>19.170000000000002</v>
      </c>
      <c r="C234" s="47">
        <v>0</v>
      </c>
      <c r="D234" s="47">
        <v>0</v>
      </c>
      <c r="E234" s="47">
        <v>0</v>
      </c>
      <c r="F234" s="47">
        <v>0</v>
      </c>
      <c r="G234" s="47">
        <v>0</v>
      </c>
      <c r="H234" s="47">
        <v>0</v>
      </c>
      <c r="I234" s="47">
        <v>0</v>
      </c>
      <c r="J234" s="47">
        <v>0</v>
      </c>
      <c r="K234" s="47">
        <v>0</v>
      </c>
      <c r="L234" s="47">
        <v>0</v>
      </c>
      <c r="M234" s="47">
        <v>0</v>
      </c>
      <c r="N234" s="47">
        <v>0</v>
      </c>
      <c r="O234" s="47">
        <v>0</v>
      </c>
      <c r="P234" s="47">
        <v>0</v>
      </c>
      <c r="Q234" s="47">
        <v>0</v>
      </c>
      <c r="R234" s="47">
        <v>0</v>
      </c>
      <c r="S234" s="47">
        <v>0</v>
      </c>
      <c r="T234" s="47">
        <v>0</v>
      </c>
      <c r="U234" s="47">
        <v>0</v>
      </c>
      <c r="V234" s="47">
        <v>0</v>
      </c>
      <c r="AJ234" s="47">
        <v>19.170000000000002</v>
      </c>
      <c r="AK234" s="11">
        <v>43</v>
      </c>
      <c r="AL234" s="11">
        <v>33</v>
      </c>
      <c r="AM234" s="11">
        <v>3</v>
      </c>
      <c r="AN234" s="11">
        <v>15</v>
      </c>
      <c r="AO234" s="11">
        <v>55</v>
      </c>
      <c r="AP234" s="11">
        <v>0</v>
      </c>
      <c r="AQ234" s="11">
        <v>7</v>
      </c>
      <c r="AR234" s="11">
        <v>15</v>
      </c>
      <c r="AS234" s="11">
        <v>10</v>
      </c>
      <c r="AT234" s="11">
        <v>6</v>
      </c>
      <c r="AU234" s="3">
        <v>15</v>
      </c>
      <c r="AV234" s="3">
        <v>0</v>
      </c>
      <c r="AW234" s="3">
        <v>76</v>
      </c>
      <c r="AX234" s="3">
        <v>26</v>
      </c>
      <c r="AY234" s="3">
        <v>5</v>
      </c>
      <c r="AZ234" s="3">
        <v>69</v>
      </c>
      <c r="BA234" s="3">
        <v>2</v>
      </c>
      <c r="BB234" s="3">
        <v>1</v>
      </c>
      <c r="BC234" s="3">
        <v>2</v>
      </c>
      <c r="BD234" s="3">
        <v>0</v>
      </c>
    </row>
    <row r="235" spans="2:56">
      <c r="B235" s="47">
        <v>19.25</v>
      </c>
      <c r="C235" s="47">
        <v>0</v>
      </c>
      <c r="D235" s="47">
        <v>0</v>
      </c>
      <c r="E235" s="47">
        <v>0</v>
      </c>
      <c r="F235" s="47">
        <v>0</v>
      </c>
      <c r="G235" s="47">
        <v>0</v>
      </c>
      <c r="H235" s="47">
        <v>0</v>
      </c>
      <c r="I235" s="47">
        <v>0</v>
      </c>
      <c r="J235" s="47">
        <v>0</v>
      </c>
      <c r="K235" s="47">
        <v>0</v>
      </c>
      <c r="L235" s="47">
        <v>0</v>
      </c>
      <c r="M235" s="47">
        <v>0</v>
      </c>
      <c r="N235" s="47">
        <v>0</v>
      </c>
      <c r="O235" s="47">
        <v>0</v>
      </c>
      <c r="P235" s="47">
        <v>0</v>
      </c>
      <c r="Q235" s="47">
        <v>0</v>
      </c>
      <c r="R235" s="47">
        <v>0</v>
      </c>
      <c r="S235" s="47">
        <v>0</v>
      </c>
      <c r="T235" s="47">
        <v>0</v>
      </c>
      <c r="U235" s="47">
        <v>0</v>
      </c>
      <c r="V235" s="47">
        <v>0</v>
      </c>
      <c r="AJ235" s="47">
        <v>19.25</v>
      </c>
      <c r="AK235" s="11">
        <v>45</v>
      </c>
      <c r="AL235" s="11">
        <v>27</v>
      </c>
      <c r="AM235" s="11">
        <v>0</v>
      </c>
      <c r="AN235" s="11">
        <v>52</v>
      </c>
      <c r="AO235" s="11">
        <v>103</v>
      </c>
      <c r="AP235" s="11">
        <v>0</v>
      </c>
      <c r="AQ235" s="11">
        <v>0</v>
      </c>
      <c r="AR235" s="11">
        <v>135</v>
      </c>
      <c r="AS235" s="11">
        <v>6</v>
      </c>
      <c r="AT235" s="11">
        <v>45</v>
      </c>
      <c r="AU235" s="3">
        <v>19</v>
      </c>
      <c r="AV235" s="3">
        <v>0</v>
      </c>
      <c r="AW235" s="3">
        <v>43</v>
      </c>
      <c r="AX235" s="3">
        <v>31</v>
      </c>
      <c r="AY235" s="3">
        <v>41</v>
      </c>
      <c r="AZ235" s="3">
        <v>117</v>
      </c>
      <c r="BA235" s="3">
        <v>2</v>
      </c>
      <c r="BB235" s="3">
        <v>0</v>
      </c>
      <c r="BC235" s="3">
        <v>3</v>
      </c>
      <c r="BD235" s="3">
        <v>9</v>
      </c>
    </row>
    <row r="236" spans="2:56">
      <c r="B236" s="47">
        <v>19.329999999999998</v>
      </c>
      <c r="C236" s="47">
        <v>0</v>
      </c>
      <c r="D236" s="47">
        <v>0</v>
      </c>
      <c r="E236" s="47">
        <v>0</v>
      </c>
      <c r="F236" s="47">
        <v>0</v>
      </c>
      <c r="G236" s="47">
        <v>0</v>
      </c>
      <c r="H236" s="47">
        <v>0</v>
      </c>
      <c r="I236" s="47">
        <v>0</v>
      </c>
      <c r="J236" s="47">
        <v>0</v>
      </c>
      <c r="K236" s="47">
        <v>0</v>
      </c>
      <c r="L236" s="47">
        <v>0</v>
      </c>
      <c r="M236" s="47">
        <v>0</v>
      </c>
      <c r="N236" s="47">
        <v>0</v>
      </c>
      <c r="O236" s="47">
        <v>0</v>
      </c>
      <c r="P236" s="47">
        <v>0</v>
      </c>
      <c r="Q236" s="47">
        <v>0</v>
      </c>
      <c r="R236" s="47">
        <v>15</v>
      </c>
      <c r="S236" s="47">
        <v>0</v>
      </c>
      <c r="T236" s="47">
        <v>0</v>
      </c>
      <c r="U236" s="47">
        <v>0</v>
      </c>
      <c r="V236" s="47">
        <v>0</v>
      </c>
      <c r="AJ236" s="47">
        <v>19.329999999999998</v>
      </c>
      <c r="AK236" s="11">
        <v>43</v>
      </c>
      <c r="AL236" s="11">
        <v>25</v>
      </c>
      <c r="AM236" s="11">
        <v>2</v>
      </c>
      <c r="AN236" s="11">
        <v>4</v>
      </c>
      <c r="AO236" s="11">
        <v>109</v>
      </c>
      <c r="AP236" s="11">
        <v>20</v>
      </c>
      <c r="AQ236" s="11">
        <v>0</v>
      </c>
      <c r="AR236" s="11">
        <v>94</v>
      </c>
      <c r="AS236" s="11">
        <v>30</v>
      </c>
      <c r="AT236" s="11">
        <v>32</v>
      </c>
      <c r="AU236" s="3">
        <v>17</v>
      </c>
      <c r="AV236" s="3">
        <v>2</v>
      </c>
      <c r="AW236" s="3">
        <v>36</v>
      </c>
      <c r="AX236" s="3">
        <v>38</v>
      </c>
      <c r="AY236" s="3">
        <v>50</v>
      </c>
      <c r="AZ236" s="3">
        <v>462</v>
      </c>
      <c r="BA236" s="3">
        <v>0</v>
      </c>
      <c r="BB236" s="3">
        <v>15</v>
      </c>
      <c r="BC236" s="3">
        <v>28</v>
      </c>
      <c r="BD236" s="3">
        <v>0</v>
      </c>
    </row>
    <row r="237" spans="2:56">
      <c r="B237" s="47">
        <v>19.420000000000002</v>
      </c>
      <c r="C237" s="47">
        <v>0</v>
      </c>
      <c r="D237" s="47">
        <v>0</v>
      </c>
      <c r="E237" s="47">
        <v>0</v>
      </c>
      <c r="F237" s="47">
        <v>0</v>
      </c>
      <c r="G237" s="47">
        <v>0</v>
      </c>
      <c r="H237" s="47">
        <v>0</v>
      </c>
      <c r="I237" s="47">
        <v>0</v>
      </c>
      <c r="J237" s="47">
        <v>13</v>
      </c>
      <c r="K237" s="47">
        <v>0</v>
      </c>
      <c r="L237" s="47">
        <v>0</v>
      </c>
      <c r="M237" s="47">
        <v>0</v>
      </c>
      <c r="N237" s="47">
        <v>0</v>
      </c>
      <c r="O237" s="47">
        <v>0</v>
      </c>
      <c r="P237" s="47">
        <v>0</v>
      </c>
      <c r="Q237" s="47">
        <v>0</v>
      </c>
      <c r="R237" s="47">
        <v>261</v>
      </c>
      <c r="S237" s="47">
        <v>0</v>
      </c>
      <c r="T237" s="47">
        <v>0</v>
      </c>
      <c r="U237" s="47">
        <v>0</v>
      </c>
      <c r="V237" s="47">
        <v>0</v>
      </c>
      <c r="AJ237" s="47">
        <v>19.420000000000002</v>
      </c>
      <c r="AK237" s="11">
        <v>43</v>
      </c>
      <c r="AL237" s="11">
        <v>39</v>
      </c>
      <c r="AM237" s="11">
        <v>1</v>
      </c>
      <c r="AN237" s="11">
        <v>11</v>
      </c>
      <c r="AO237" s="11">
        <v>11</v>
      </c>
      <c r="AP237" s="11">
        <v>0</v>
      </c>
      <c r="AQ237" s="11">
        <v>0</v>
      </c>
      <c r="AR237" s="11">
        <v>731</v>
      </c>
      <c r="AS237" s="11">
        <v>93</v>
      </c>
      <c r="AT237" s="11">
        <v>15</v>
      </c>
      <c r="AU237" s="3">
        <v>64</v>
      </c>
      <c r="AV237" s="3">
        <v>1</v>
      </c>
      <c r="AW237" s="3">
        <v>8</v>
      </c>
      <c r="AX237" s="3">
        <v>182</v>
      </c>
      <c r="AY237" s="3">
        <v>164</v>
      </c>
      <c r="AZ237" s="3">
        <v>1262</v>
      </c>
      <c r="BA237" s="3">
        <v>5</v>
      </c>
      <c r="BB237" s="3">
        <v>24</v>
      </c>
      <c r="BC237" s="3">
        <v>18</v>
      </c>
      <c r="BD237" s="3">
        <v>12</v>
      </c>
    </row>
    <row r="238" spans="2:56">
      <c r="B238" s="47">
        <v>19.5</v>
      </c>
      <c r="C238" s="47">
        <v>0</v>
      </c>
      <c r="D238" s="47">
        <v>0</v>
      </c>
      <c r="E238" s="47">
        <v>0</v>
      </c>
      <c r="F238" s="47">
        <v>0</v>
      </c>
      <c r="G238" s="47">
        <v>0</v>
      </c>
      <c r="H238" s="47">
        <v>0</v>
      </c>
      <c r="I238" s="47">
        <v>0</v>
      </c>
      <c r="J238" s="47">
        <v>31</v>
      </c>
      <c r="K238" s="47">
        <v>0</v>
      </c>
      <c r="L238" s="47">
        <v>0</v>
      </c>
      <c r="M238" s="47">
        <v>0</v>
      </c>
      <c r="N238" s="47">
        <v>0</v>
      </c>
      <c r="O238" s="47">
        <v>0</v>
      </c>
      <c r="P238" s="47">
        <v>0</v>
      </c>
      <c r="Q238" s="47">
        <v>0</v>
      </c>
      <c r="R238" s="47">
        <v>359</v>
      </c>
      <c r="S238" s="47">
        <v>0</v>
      </c>
      <c r="T238" s="47">
        <v>0</v>
      </c>
      <c r="U238" s="47">
        <v>0</v>
      </c>
      <c r="V238" s="47">
        <v>0</v>
      </c>
      <c r="AJ238" s="47">
        <v>19.5</v>
      </c>
      <c r="AK238" s="11">
        <v>51</v>
      </c>
      <c r="AL238" s="11">
        <v>45</v>
      </c>
      <c r="AM238" s="11">
        <v>77</v>
      </c>
      <c r="AN238" s="11">
        <v>29</v>
      </c>
      <c r="AO238" s="11">
        <v>186</v>
      </c>
      <c r="AP238" s="11">
        <v>7</v>
      </c>
      <c r="AQ238" s="11">
        <v>127</v>
      </c>
      <c r="AR238" s="11">
        <v>1239</v>
      </c>
      <c r="AS238" s="11">
        <v>18</v>
      </c>
      <c r="AT238" s="11">
        <v>15</v>
      </c>
      <c r="AU238" s="3">
        <v>127</v>
      </c>
      <c r="AV238" s="3">
        <v>3</v>
      </c>
      <c r="AW238" s="3">
        <v>23</v>
      </c>
      <c r="AX238" s="3">
        <v>417</v>
      </c>
      <c r="AY238" s="3">
        <v>93</v>
      </c>
      <c r="AZ238" s="3">
        <v>1685</v>
      </c>
      <c r="BA238" s="3">
        <v>0</v>
      </c>
      <c r="BB238" s="3">
        <v>24</v>
      </c>
      <c r="BC238" s="3">
        <v>3</v>
      </c>
      <c r="BD238" s="3">
        <v>0</v>
      </c>
    </row>
    <row r="239" spans="2:56">
      <c r="B239" s="47">
        <v>19.579999999999998</v>
      </c>
      <c r="C239" s="47">
        <v>0</v>
      </c>
      <c r="D239" s="47">
        <v>0</v>
      </c>
      <c r="E239" s="47">
        <v>0</v>
      </c>
      <c r="F239" s="47">
        <v>0</v>
      </c>
      <c r="G239" s="47">
        <v>0</v>
      </c>
      <c r="H239" s="47">
        <v>0</v>
      </c>
      <c r="I239" s="47">
        <v>0</v>
      </c>
      <c r="J239" s="47">
        <v>0</v>
      </c>
      <c r="K239" s="47">
        <v>0</v>
      </c>
      <c r="L239" s="47">
        <v>0</v>
      </c>
      <c r="M239" s="47">
        <v>0</v>
      </c>
      <c r="N239" s="47">
        <v>0</v>
      </c>
      <c r="O239" s="47">
        <v>0</v>
      </c>
      <c r="P239" s="47">
        <v>0</v>
      </c>
      <c r="Q239" s="47">
        <v>0</v>
      </c>
      <c r="R239" s="47">
        <v>12</v>
      </c>
      <c r="S239" s="47">
        <v>0</v>
      </c>
      <c r="T239" s="47">
        <v>0</v>
      </c>
      <c r="U239" s="47">
        <v>0</v>
      </c>
      <c r="V239" s="47">
        <v>0</v>
      </c>
      <c r="AJ239" s="47">
        <v>19.579999999999998</v>
      </c>
      <c r="AK239" s="11">
        <v>62</v>
      </c>
      <c r="AL239" s="11">
        <v>37</v>
      </c>
      <c r="AM239" s="11">
        <v>140</v>
      </c>
      <c r="AN239" s="11">
        <v>0</v>
      </c>
      <c r="AO239" s="11">
        <v>233</v>
      </c>
      <c r="AP239" s="11">
        <v>0</v>
      </c>
      <c r="AQ239" s="11">
        <v>0</v>
      </c>
      <c r="AR239" s="11">
        <v>151</v>
      </c>
      <c r="AS239" s="11">
        <v>0</v>
      </c>
      <c r="AT239" s="11">
        <v>15</v>
      </c>
      <c r="AU239" s="3">
        <v>224</v>
      </c>
      <c r="AV239" s="3">
        <v>6</v>
      </c>
      <c r="AW239" s="3">
        <v>34</v>
      </c>
      <c r="AX239" s="3">
        <v>200</v>
      </c>
      <c r="AY239" s="3">
        <v>1</v>
      </c>
      <c r="AZ239" s="3">
        <v>442</v>
      </c>
      <c r="BA239" s="3">
        <v>95</v>
      </c>
      <c r="BB239" s="3">
        <v>1</v>
      </c>
      <c r="BC239" s="3">
        <v>0</v>
      </c>
      <c r="BD239" s="3">
        <v>1</v>
      </c>
    </row>
    <row r="240" spans="2:56">
      <c r="B240" s="47">
        <v>19.670000000000002</v>
      </c>
      <c r="C240" s="47">
        <v>0</v>
      </c>
      <c r="D240" s="47">
        <v>0</v>
      </c>
      <c r="E240" s="47">
        <v>0</v>
      </c>
      <c r="F240" s="47">
        <v>0</v>
      </c>
      <c r="G240" s="47">
        <v>0</v>
      </c>
      <c r="H240" s="47">
        <v>0</v>
      </c>
      <c r="I240" s="47">
        <v>0</v>
      </c>
      <c r="J240" s="47">
        <v>0</v>
      </c>
      <c r="K240" s="47">
        <v>0</v>
      </c>
      <c r="L240" s="47">
        <v>0</v>
      </c>
      <c r="M240" s="47">
        <v>0</v>
      </c>
      <c r="N240" s="47">
        <v>0</v>
      </c>
      <c r="O240" s="47">
        <v>0</v>
      </c>
      <c r="P240" s="47">
        <v>0</v>
      </c>
      <c r="Q240" s="47">
        <v>0</v>
      </c>
      <c r="R240" s="47">
        <v>0</v>
      </c>
      <c r="S240" s="47">
        <v>0</v>
      </c>
      <c r="T240" s="47">
        <v>0</v>
      </c>
      <c r="U240" s="47">
        <v>0</v>
      </c>
      <c r="V240" s="47">
        <v>0</v>
      </c>
      <c r="AJ240" s="47">
        <v>19.670000000000002</v>
      </c>
      <c r="AK240" s="11">
        <v>87</v>
      </c>
      <c r="AL240" s="11">
        <v>14</v>
      </c>
      <c r="AM240" s="11">
        <v>123</v>
      </c>
      <c r="AN240" s="11">
        <v>53</v>
      </c>
      <c r="AO240" s="11">
        <v>5</v>
      </c>
      <c r="AP240" s="11">
        <v>31</v>
      </c>
      <c r="AQ240" s="11">
        <v>43</v>
      </c>
      <c r="AR240" s="11">
        <v>234</v>
      </c>
      <c r="AS240" s="11">
        <v>0</v>
      </c>
      <c r="AT240" s="11">
        <v>14</v>
      </c>
      <c r="AU240" s="3">
        <v>126</v>
      </c>
      <c r="AV240" s="3">
        <v>8</v>
      </c>
      <c r="AW240" s="3">
        <v>27</v>
      </c>
      <c r="AX240" s="3">
        <v>201</v>
      </c>
      <c r="AY240" s="3">
        <v>5</v>
      </c>
      <c r="AZ240" s="3">
        <v>301</v>
      </c>
      <c r="BA240" s="3">
        <v>107</v>
      </c>
      <c r="BB240" s="3">
        <v>0</v>
      </c>
      <c r="BC240" s="3">
        <v>9</v>
      </c>
      <c r="BD240" s="3">
        <v>6</v>
      </c>
    </row>
    <row r="241" spans="2:56">
      <c r="B241" s="47">
        <v>19.75</v>
      </c>
      <c r="C241" s="47">
        <v>0</v>
      </c>
      <c r="D241" s="47">
        <v>0</v>
      </c>
      <c r="E241" s="47">
        <v>0</v>
      </c>
      <c r="F241" s="47">
        <v>0</v>
      </c>
      <c r="G241" s="47">
        <v>0</v>
      </c>
      <c r="H241" s="47">
        <v>0</v>
      </c>
      <c r="I241" s="47">
        <v>0</v>
      </c>
      <c r="J241" s="47">
        <v>0</v>
      </c>
      <c r="K241" s="47">
        <v>0</v>
      </c>
      <c r="L241" s="47">
        <v>0</v>
      </c>
      <c r="M241" s="47">
        <v>0</v>
      </c>
      <c r="N241" s="47">
        <v>0</v>
      </c>
      <c r="O241" s="47">
        <v>0</v>
      </c>
      <c r="P241" s="47">
        <v>0</v>
      </c>
      <c r="Q241" s="47">
        <v>0</v>
      </c>
      <c r="R241" s="47">
        <v>0</v>
      </c>
      <c r="S241" s="47">
        <v>0</v>
      </c>
      <c r="T241" s="47">
        <v>0</v>
      </c>
      <c r="U241" s="47">
        <v>0</v>
      </c>
      <c r="V241" s="47">
        <v>0</v>
      </c>
      <c r="AJ241" s="47">
        <v>19.75</v>
      </c>
      <c r="AK241" s="11">
        <v>52</v>
      </c>
      <c r="AL241" s="11">
        <v>39</v>
      </c>
      <c r="AM241" s="11">
        <v>16</v>
      </c>
      <c r="AN241" s="11">
        <v>159</v>
      </c>
      <c r="AO241" s="11">
        <v>25</v>
      </c>
      <c r="AP241" s="11">
        <v>0</v>
      </c>
      <c r="AQ241" s="11">
        <v>40</v>
      </c>
      <c r="AR241" s="11">
        <v>185</v>
      </c>
      <c r="AS241" s="11">
        <v>8</v>
      </c>
      <c r="AT241" s="11">
        <v>0</v>
      </c>
      <c r="AU241" s="3">
        <v>7</v>
      </c>
      <c r="AV241" s="3">
        <v>42</v>
      </c>
      <c r="AW241" s="3">
        <v>98</v>
      </c>
      <c r="AX241" s="3">
        <v>160</v>
      </c>
      <c r="AY241" s="3">
        <v>306</v>
      </c>
      <c r="AZ241" s="3">
        <v>282</v>
      </c>
      <c r="BA241" s="3">
        <v>104</v>
      </c>
      <c r="BB241" s="3">
        <v>183</v>
      </c>
      <c r="BC241" s="3">
        <v>20</v>
      </c>
      <c r="BD241" s="3">
        <v>0</v>
      </c>
    </row>
    <row r="242" spans="2:56">
      <c r="B242" s="47">
        <v>19.829999999999998</v>
      </c>
      <c r="C242" s="47">
        <v>0</v>
      </c>
      <c r="D242" s="47">
        <v>0</v>
      </c>
      <c r="E242" s="47">
        <v>0</v>
      </c>
      <c r="F242" s="47">
        <v>0</v>
      </c>
      <c r="G242" s="47">
        <v>0</v>
      </c>
      <c r="H242" s="47">
        <v>0</v>
      </c>
      <c r="I242" s="47">
        <v>0</v>
      </c>
      <c r="J242" s="47">
        <v>0</v>
      </c>
      <c r="K242" s="47">
        <v>0</v>
      </c>
      <c r="L242" s="47">
        <v>0</v>
      </c>
      <c r="M242" s="47">
        <v>0</v>
      </c>
      <c r="N242" s="47">
        <v>0</v>
      </c>
      <c r="O242" s="47">
        <v>8</v>
      </c>
      <c r="P242" s="47">
        <v>0</v>
      </c>
      <c r="Q242" s="47">
        <v>0</v>
      </c>
      <c r="R242" s="47">
        <v>0</v>
      </c>
      <c r="S242" s="47">
        <v>0</v>
      </c>
      <c r="T242" s="47">
        <v>0</v>
      </c>
      <c r="U242" s="47">
        <v>0</v>
      </c>
      <c r="V242" s="47">
        <v>0</v>
      </c>
      <c r="AJ242" s="47">
        <v>19.829999999999998</v>
      </c>
      <c r="AK242" s="11">
        <v>170</v>
      </c>
      <c r="AL242" s="11">
        <v>27</v>
      </c>
      <c r="AM242" s="11">
        <v>37</v>
      </c>
      <c r="AN242" s="11">
        <v>96</v>
      </c>
      <c r="AO242" s="11">
        <v>3</v>
      </c>
      <c r="AP242" s="11">
        <v>0</v>
      </c>
      <c r="AQ242" s="11">
        <v>86</v>
      </c>
      <c r="AR242" s="11">
        <v>97</v>
      </c>
      <c r="AS242" s="11">
        <v>4</v>
      </c>
      <c r="AT242" s="11">
        <v>0</v>
      </c>
      <c r="AU242" s="3">
        <v>24</v>
      </c>
      <c r="AV242" s="3">
        <v>1</v>
      </c>
      <c r="AW242" s="3">
        <v>418</v>
      </c>
      <c r="AX242" s="3">
        <v>89</v>
      </c>
      <c r="AY242" s="3">
        <v>104</v>
      </c>
      <c r="AZ242" s="3">
        <v>17</v>
      </c>
      <c r="BA242" s="3">
        <v>135</v>
      </c>
      <c r="BB242" s="3">
        <v>233</v>
      </c>
      <c r="BC242" s="3">
        <v>7</v>
      </c>
      <c r="BD242" s="3">
        <v>20</v>
      </c>
    </row>
    <row r="243" spans="2:56">
      <c r="B243" s="47">
        <v>19.920000000000002</v>
      </c>
      <c r="C243" s="47">
        <v>2</v>
      </c>
      <c r="D243" s="47">
        <v>0</v>
      </c>
      <c r="E243" s="47">
        <v>0</v>
      </c>
      <c r="F243" s="47">
        <v>0</v>
      </c>
      <c r="G243" s="47">
        <v>0</v>
      </c>
      <c r="H243" s="47">
        <v>0</v>
      </c>
      <c r="I243" s="47">
        <v>0</v>
      </c>
      <c r="J243" s="47">
        <v>0</v>
      </c>
      <c r="K243" s="47">
        <v>0</v>
      </c>
      <c r="L243" s="47">
        <v>0</v>
      </c>
      <c r="M243" s="47">
        <v>0</v>
      </c>
      <c r="N243" s="47">
        <v>0</v>
      </c>
      <c r="O243" s="47">
        <v>0</v>
      </c>
      <c r="P243" s="47">
        <v>0</v>
      </c>
      <c r="Q243" s="47">
        <v>0</v>
      </c>
      <c r="R243" s="47">
        <v>0</v>
      </c>
      <c r="S243" s="47">
        <v>0</v>
      </c>
      <c r="T243" s="47">
        <v>14</v>
      </c>
      <c r="U243" s="47">
        <v>0</v>
      </c>
      <c r="V243" s="47">
        <v>0</v>
      </c>
      <c r="AJ243" s="47">
        <v>19.920000000000002</v>
      </c>
      <c r="AK243" s="11">
        <v>524</v>
      </c>
      <c r="AL243" s="11">
        <v>22</v>
      </c>
      <c r="AM243" s="11">
        <v>0</v>
      </c>
      <c r="AN243" s="11">
        <v>58</v>
      </c>
      <c r="AO243" s="11">
        <v>0</v>
      </c>
      <c r="AP243" s="11">
        <v>8</v>
      </c>
      <c r="AQ243" s="11">
        <v>27</v>
      </c>
      <c r="AR243" s="11">
        <v>36</v>
      </c>
      <c r="AS243" s="11">
        <v>162</v>
      </c>
      <c r="AT243" s="11">
        <v>103</v>
      </c>
      <c r="AU243" s="3">
        <v>18</v>
      </c>
      <c r="AV243" s="3">
        <v>9</v>
      </c>
      <c r="AW243" s="3">
        <v>112</v>
      </c>
      <c r="AX243" s="3">
        <v>3</v>
      </c>
      <c r="AY243" s="3">
        <v>1</v>
      </c>
      <c r="AZ243" s="3">
        <v>3</v>
      </c>
      <c r="BA243" s="3">
        <v>0</v>
      </c>
      <c r="BB243" s="3">
        <v>702</v>
      </c>
      <c r="BC243" s="3">
        <v>23</v>
      </c>
      <c r="BD243" s="3">
        <v>6</v>
      </c>
    </row>
    <row r="244" spans="2:56">
      <c r="B244" s="47">
        <v>20</v>
      </c>
      <c r="C244" s="47">
        <v>0</v>
      </c>
      <c r="D244" s="47">
        <v>0</v>
      </c>
      <c r="E244" s="47">
        <v>0</v>
      </c>
      <c r="F244" s="47">
        <v>0</v>
      </c>
      <c r="G244" s="47">
        <v>0</v>
      </c>
      <c r="H244" s="47">
        <v>0</v>
      </c>
      <c r="I244" s="47">
        <v>0</v>
      </c>
      <c r="J244" s="47">
        <v>0</v>
      </c>
      <c r="K244" s="47">
        <v>0</v>
      </c>
      <c r="L244" s="47">
        <v>7</v>
      </c>
      <c r="M244" s="47">
        <v>0</v>
      </c>
      <c r="N244" s="47">
        <v>0</v>
      </c>
      <c r="O244" s="47">
        <v>0</v>
      </c>
      <c r="P244" s="47">
        <v>0</v>
      </c>
      <c r="Q244" s="47">
        <v>0</v>
      </c>
      <c r="R244" s="47">
        <v>0</v>
      </c>
      <c r="S244" s="47">
        <v>0</v>
      </c>
      <c r="T244" s="47">
        <v>0</v>
      </c>
      <c r="U244" s="47">
        <v>0</v>
      </c>
      <c r="V244" s="47">
        <v>0</v>
      </c>
      <c r="AJ244" s="47">
        <v>20</v>
      </c>
      <c r="AK244" s="11">
        <v>122</v>
      </c>
      <c r="AL244" s="11">
        <v>47</v>
      </c>
      <c r="AM244" s="11">
        <v>28</v>
      </c>
      <c r="AN244" s="11">
        <v>84</v>
      </c>
      <c r="AO244" s="11">
        <v>54</v>
      </c>
      <c r="AP244" s="11">
        <v>3</v>
      </c>
      <c r="AQ244" s="11">
        <v>3</v>
      </c>
      <c r="AR244" s="11">
        <v>15</v>
      </c>
      <c r="AS244" s="11">
        <v>43</v>
      </c>
      <c r="AT244" s="11">
        <v>222</v>
      </c>
      <c r="AU244" s="3">
        <v>6</v>
      </c>
      <c r="AV244" s="3">
        <v>11</v>
      </c>
      <c r="AW244" s="3">
        <v>90</v>
      </c>
      <c r="AX244" s="3">
        <v>24</v>
      </c>
      <c r="AY244" s="3">
        <v>0</v>
      </c>
      <c r="AZ244" s="3">
        <v>6</v>
      </c>
      <c r="BA244" s="3">
        <v>7</v>
      </c>
      <c r="BB244" s="3">
        <v>58</v>
      </c>
      <c r="BC244" s="3">
        <v>19</v>
      </c>
      <c r="BD244" s="3">
        <v>16</v>
      </c>
    </row>
    <row r="245" spans="2:56">
      <c r="B245" s="47">
        <v>20.079999999999998</v>
      </c>
      <c r="C245" s="47">
        <v>0</v>
      </c>
      <c r="D245" s="47">
        <v>0</v>
      </c>
      <c r="E245" s="47">
        <v>0</v>
      </c>
      <c r="F245" s="47">
        <v>0</v>
      </c>
      <c r="G245" s="47">
        <v>0</v>
      </c>
      <c r="H245" s="47">
        <v>0</v>
      </c>
      <c r="I245" s="47">
        <v>0</v>
      </c>
      <c r="J245" s="47">
        <v>0</v>
      </c>
      <c r="K245" s="47">
        <v>0</v>
      </c>
      <c r="L245" s="47">
        <v>246</v>
      </c>
      <c r="M245" s="47">
        <v>0</v>
      </c>
      <c r="N245" s="47">
        <v>0</v>
      </c>
      <c r="O245" s="47">
        <v>0</v>
      </c>
      <c r="P245" s="47">
        <v>0</v>
      </c>
      <c r="Q245" s="47">
        <v>0</v>
      </c>
      <c r="R245" s="47">
        <v>0</v>
      </c>
      <c r="S245" s="47">
        <v>0</v>
      </c>
      <c r="T245" s="47">
        <v>0</v>
      </c>
      <c r="U245" s="47">
        <v>0</v>
      </c>
      <c r="V245" s="47">
        <v>0</v>
      </c>
      <c r="AJ245" s="47">
        <v>20.079999999999998</v>
      </c>
      <c r="AK245" s="11">
        <v>69</v>
      </c>
      <c r="AL245" s="11">
        <v>94</v>
      </c>
      <c r="AM245" s="11">
        <v>1</v>
      </c>
      <c r="AN245" s="11">
        <v>147</v>
      </c>
      <c r="AO245" s="11">
        <v>10</v>
      </c>
      <c r="AP245" s="11">
        <v>0</v>
      </c>
      <c r="AQ245" s="11">
        <v>6</v>
      </c>
      <c r="AR245" s="11">
        <v>2</v>
      </c>
      <c r="AS245" s="11">
        <v>32</v>
      </c>
      <c r="AT245" s="11">
        <v>350</v>
      </c>
      <c r="AU245" s="3">
        <v>13</v>
      </c>
      <c r="AV245" s="3">
        <v>3</v>
      </c>
      <c r="AW245" s="3">
        <v>26</v>
      </c>
      <c r="AX245" s="3">
        <v>60</v>
      </c>
      <c r="AY245" s="3">
        <v>34</v>
      </c>
      <c r="AZ245" s="3">
        <v>0</v>
      </c>
      <c r="BA245" s="3">
        <v>19</v>
      </c>
      <c r="BB245" s="3">
        <v>0</v>
      </c>
      <c r="BC245" s="3">
        <v>12</v>
      </c>
      <c r="BD245" s="3">
        <v>7</v>
      </c>
    </row>
    <row r="246" spans="2:56">
      <c r="B246" s="47">
        <v>20.170000000000002</v>
      </c>
      <c r="C246" s="47">
        <v>0</v>
      </c>
      <c r="D246" s="47">
        <v>0</v>
      </c>
      <c r="E246" s="47">
        <v>0</v>
      </c>
      <c r="F246" s="47">
        <v>0</v>
      </c>
      <c r="G246" s="47">
        <v>0</v>
      </c>
      <c r="H246" s="47">
        <v>0</v>
      </c>
      <c r="I246" s="47">
        <v>0</v>
      </c>
      <c r="J246" s="47">
        <v>0</v>
      </c>
      <c r="K246" s="47">
        <v>0</v>
      </c>
      <c r="L246" s="47">
        <v>167</v>
      </c>
      <c r="M246" s="47">
        <v>0</v>
      </c>
      <c r="N246" s="47">
        <v>0</v>
      </c>
      <c r="O246" s="47">
        <v>0</v>
      </c>
      <c r="P246" s="47">
        <v>0</v>
      </c>
      <c r="Q246" s="47">
        <v>0</v>
      </c>
      <c r="R246" s="47">
        <v>0</v>
      </c>
      <c r="S246" s="47">
        <v>0</v>
      </c>
      <c r="T246" s="47">
        <v>0</v>
      </c>
      <c r="U246" s="47">
        <v>0</v>
      </c>
      <c r="V246" s="47">
        <v>0</v>
      </c>
      <c r="AJ246" s="47">
        <v>20.170000000000002</v>
      </c>
      <c r="AK246" s="11">
        <v>97</v>
      </c>
      <c r="AL246" s="11">
        <v>59</v>
      </c>
      <c r="AM246" s="11">
        <v>0</v>
      </c>
      <c r="AN246" s="11">
        <v>74</v>
      </c>
      <c r="AO246" s="11">
        <v>3</v>
      </c>
      <c r="AP246" s="11">
        <v>6</v>
      </c>
      <c r="AQ246" s="11">
        <v>0</v>
      </c>
      <c r="AR246" s="11">
        <v>3</v>
      </c>
      <c r="AS246" s="11">
        <v>17</v>
      </c>
      <c r="AT246" s="11">
        <v>326</v>
      </c>
      <c r="AU246" s="3">
        <v>0</v>
      </c>
      <c r="AV246" s="3">
        <v>1</v>
      </c>
      <c r="AW246" s="3">
        <v>37</v>
      </c>
      <c r="AX246" s="3">
        <v>6</v>
      </c>
      <c r="AY246" s="3">
        <v>40</v>
      </c>
      <c r="AZ246" s="3">
        <v>0</v>
      </c>
      <c r="BA246" s="3">
        <v>6</v>
      </c>
      <c r="BB246" s="3">
        <v>2</v>
      </c>
      <c r="BC246" s="3">
        <v>8</v>
      </c>
      <c r="BD246" s="3">
        <v>23</v>
      </c>
    </row>
    <row r="247" spans="2:56">
      <c r="B247" s="47">
        <v>20.25</v>
      </c>
      <c r="C247" s="47">
        <v>0</v>
      </c>
      <c r="D247" s="47">
        <v>0</v>
      </c>
      <c r="E247" s="47">
        <v>0</v>
      </c>
      <c r="F247" s="47">
        <v>0</v>
      </c>
      <c r="G247" s="47">
        <v>0</v>
      </c>
      <c r="H247" s="47">
        <v>0</v>
      </c>
      <c r="I247" s="47">
        <v>0</v>
      </c>
      <c r="J247" s="47">
        <v>0</v>
      </c>
      <c r="K247" s="47">
        <v>0</v>
      </c>
      <c r="L247" s="47">
        <v>0</v>
      </c>
      <c r="M247" s="47">
        <v>0</v>
      </c>
      <c r="N247" s="47">
        <v>0</v>
      </c>
      <c r="O247" s="47">
        <v>0</v>
      </c>
      <c r="P247" s="47">
        <v>0</v>
      </c>
      <c r="Q247" s="47">
        <v>0</v>
      </c>
      <c r="R247" s="47">
        <v>0</v>
      </c>
      <c r="S247" s="47">
        <v>0</v>
      </c>
      <c r="T247" s="47">
        <v>0</v>
      </c>
      <c r="U247" s="47">
        <v>0</v>
      </c>
      <c r="V247" s="47">
        <v>0</v>
      </c>
      <c r="AJ247" s="47">
        <v>20.25</v>
      </c>
      <c r="AK247" s="11">
        <v>70</v>
      </c>
      <c r="AL247" s="11">
        <v>38</v>
      </c>
      <c r="AM247" s="11">
        <v>4</v>
      </c>
      <c r="AN247" s="11">
        <v>0</v>
      </c>
      <c r="AO247" s="11">
        <v>1</v>
      </c>
      <c r="AP247" s="11">
        <v>0</v>
      </c>
      <c r="AQ247" s="11">
        <v>0</v>
      </c>
      <c r="AR247" s="11">
        <v>6</v>
      </c>
      <c r="AS247" s="11">
        <v>35</v>
      </c>
      <c r="AT247" s="11">
        <v>1532</v>
      </c>
      <c r="AU247" s="3">
        <v>16</v>
      </c>
      <c r="AV247" s="3">
        <v>2</v>
      </c>
      <c r="AW247" s="3">
        <v>56</v>
      </c>
      <c r="AX247" s="3">
        <v>16</v>
      </c>
      <c r="AY247" s="3">
        <v>0</v>
      </c>
      <c r="AZ247" s="3">
        <v>10</v>
      </c>
      <c r="BA247" s="3">
        <v>1</v>
      </c>
      <c r="BB247" s="3">
        <v>2</v>
      </c>
      <c r="BC247" s="3">
        <v>1</v>
      </c>
      <c r="BD247" s="3">
        <v>29</v>
      </c>
    </row>
    <row r="248" spans="2:56">
      <c r="B248" s="47">
        <v>20.329999999999998</v>
      </c>
      <c r="C248" s="47">
        <v>0</v>
      </c>
      <c r="D248" s="47">
        <v>0</v>
      </c>
      <c r="E248" s="47">
        <v>0</v>
      </c>
      <c r="F248" s="47">
        <v>0</v>
      </c>
      <c r="G248" s="47">
        <v>0</v>
      </c>
      <c r="H248" s="47">
        <v>0</v>
      </c>
      <c r="I248" s="47">
        <v>0</v>
      </c>
      <c r="J248" s="47">
        <v>0</v>
      </c>
      <c r="K248" s="47">
        <v>0</v>
      </c>
      <c r="L248" s="47">
        <v>0</v>
      </c>
      <c r="M248" s="47">
        <v>0</v>
      </c>
      <c r="N248" s="47">
        <v>0</v>
      </c>
      <c r="O248" s="47">
        <v>0</v>
      </c>
      <c r="P248" s="47">
        <v>0</v>
      </c>
      <c r="Q248" s="47">
        <v>0</v>
      </c>
      <c r="R248" s="47">
        <v>0</v>
      </c>
      <c r="S248" s="47">
        <v>0</v>
      </c>
      <c r="T248" s="47">
        <v>0</v>
      </c>
      <c r="U248" s="47">
        <v>0</v>
      </c>
      <c r="V248" s="47">
        <v>0</v>
      </c>
      <c r="AJ248" s="47">
        <v>20.329999999999998</v>
      </c>
      <c r="AK248" s="11">
        <v>102</v>
      </c>
      <c r="AL248" s="11">
        <v>58</v>
      </c>
      <c r="AM248" s="11">
        <v>2</v>
      </c>
      <c r="AN248" s="11">
        <v>6</v>
      </c>
      <c r="AO248" s="11">
        <v>152</v>
      </c>
      <c r="AP248" s="11">
        <v>68</v>
      </c>
      <c r="AQ248" s="11">
        <v>0</v>
      </c>
      <c r="AR248" s="11">
        <v>9</v>
      </c>
      <c r="AS248" s="11">
        <v>19</v>
      </c>
      <c r="AT248" s="11">
        <v>567</v>
      </c>
      <c r="AU248" s="3">
        <v>16</v>
      </c>
      <c r="AV248" s="3">
        <v>26</v>
      </c>
      <c r="AW248" s="3">
        <v>68</v>
      </c>
      <c r="AX248" s="3">
        <v>23</v>
      </c>
      <c r="AY248" s="3">
        <v>0</v>
      </c>
      <c r="AZ248" s="3">
        <v>0</v>
      </c>
      <c r="BA248" s="3">
        <v>2</v>
      </c>
      <c r="BB248" s="3">
        <v>29</v>
      </c>
      <c r="BC248" s="3">
        <v>2</v>
      </c>
      <c r="BD248" s="3">
        <v>5</v>
      </c>
    </row>
    <row r="249" spans="2:56">
      <c r="B249" s="47">
        <v>20.420000000000002</v>
      </c>
      <c r="C249" s="47">
        <v>0</v>
      </c>
      <c r="D249" s="47">
        <v>0</v>
      </c>
      <c r="E249" s="47">
        <v>0</v>
      </c>
      <c r="F249" s="47">
        <v>0</v>
      </c>
      <c r="G249" s="47">
        <v>0</v>
      </c>
      <c r="H249" s="47">
        <v>0</v>
      </c>
      <c r="I249" s="47">
        <v>0</v>
      </c>
      <c r="J249" s="47">
        <v>0</v>
      </c>
      <c r="K249" s="47">
        <v>0</v>
      </c>
      <c r="L249" s="47">
        <v>0</v>
      </c>
      <c r="M249" s="47">
        <v>0</v>
      </c>
      <c r="N249" s="47">
        <v>0</v>
      </c>
      <c r="O249" s="47">
        <v>0</v>
      </c>
      <c r="P249" s="47">
        <v>0</v>
      </c>
      <c r="Q249" s="47">
        <v>0</v>
      </c>
      <c r="R249" s="47">
        <v>0</v>
      </c>
      <c r="S249" s="47">
        <v>0</v>
      </c>
      <c r="T249" s="47">
        <v>0</v>
      </c>
      <c r="U249" s="47">
        <v>0</v>
      </c>
      <c r="V249" s="47">
        <v>0</v>
      </c>
      <c r="AJ249" s="47">
        <v>20.420000000000002</v>
      </c>
      <c r="AK249" s="11">
        <v>182</v>
      </c>
      <c r="AL249" s="11">
        <v>23</v>
      </c>
      <c r="AM249" s="11">
        <v>137</v>
      </c>
      <c r="AN249" s="11">
        <v>13</v>
      </c>
      <c r="AO249" s="11">
        <v>125</v>
      </c>
      <c r="AP249" s="11">
        <v>35</v>
      </c>
      <c r="AQ249" s="11">
        <v>0</v>
      </c>
      <c r="AR249" s="11">
        <v>10</v>
      </c>
      <c r="AS249" s="11">
        <v>76</v>
      </c>
      <c r="AT249" s="11">
        <v>48</v>
      </c>
      <c r="AU249" s="3">
        <v>0</v>
      </c>
      <c r="AV249" s="3">
        <v>16</v>
      </c>
      <c r="AW249" s="3">
        <v>54</v>
      </c>
      <c r="AX249" s="3">
        <v>8</v>
      </c>
      <c r="AY249" s="3">
        <v>0</v>
      </c>
      <c r="AZ249" s="3">
        <v>8</v>
      </c>
      <c r="BA249" s="3">
        <v>146</v>
      </c>
      <c r="BB249" s="3">
        <v>1</v>
      </c>
      <c r="BC249" s="3">
        <v>7</v>
      </c>
      <c r="BD249" s="3">
        <v>0</v>
      </c>
    </row>
    <row r="250" spans="2:56">
      <c r="B250" s="47">
        <v>20.5</v>
      </c>
      <c r="C250" s="47">
        <v>0</v>
      </c>
      <c r="D250" s="47">
        <v>0</v>
      </c>
      <c r="E250" s="47">
        <v>9</v>
      </c>
      <c r="F250" s="47">
        <v>0</v>
      </c>
      <c r="G250" s="47">
        <v>0</v>
      </c>
      <c r="H250" s="47">
        <v>0</v>
      </c>
      <c r="I250" s="47">
        <v>0</v>
      </c>
      <c r="J250" s="47">
        <v>0</v>
      </c>
      <c r="K250" s="47">
        <v>0</v>
      </c>
      <c r="L250" s="47">
        <v>0</v>
      </c>
      <c r="M250" s="47">
        <v>0</v>
      </c>
      <c r="N250" s="47">
        <v>0</v>
      </c>
      <c r="O250" s="47">
        <v>0</v>
      </c>
      <c r="P250" s="47">
        <v>0</v>
      </c>
      <c r="Q250" s="47">
        <v>0</v>
      </c>
      <c r="R250" s="47">
        <v>0</v>
      </c>
      <c r="S250" s="47">
        <v>0</v>
      </c>
      <c r="T250" s="47">
        <v>0</v>
      </c>
      <c r="U250" s="47">
        <v>0</v>
      </c>
      <c r="V250" s="47">
        <v>0</v>
      </c>
      <c r="AJ250" s="47">
        <v>20.5</v>
      </c>
      <c r="AK250" s="11">
        <v>177</v>
      </c>
      <c r="AL250" s="11">
        <v>47</v>
      </c>
      <c r="AM250" s="11">
        <v>214</v>
      </c>
      <c r="AN250" s="11">
        <v>0</v>
      </c>
      <c r="AO250" s="11">
        <v>179</v>
      </c>
      <c r="AP250" s="11">
        <v>2</v>
      </c>
      <c r="AQ250" s="11">
        <v>0</v>
      </c>
      <c r="AR250" s="11">
        <v>14</v>
      </c>
      <c r="AS250" s="11">
        <v>169</v>
      </c>
      <c r="AT250" s="11">
        <v>50</v>
      </c>
      <c r="AU250" s="3">
        <v>1</v>
      </c>
      <c r="AV250" s="3">
        <v>39</v>
      </c>
      <c r="AW250" s="3">
        <v>47</v>
      </c>
      <c r="AX250" s="3">
        <v>5</v>
      </c>
      <c r="AY250" s="3">
        <v>117</v>
      </c>
      <c r="AZ250" s="3">
        <v>16</v>
      </c>
      <c r="BA250" s="3">
        <v>115</v>
      </c>
      <c r="BB250" s="3">
        <v>0</v>
      </c>
      <c r="BC250" s="3">
        <v>103</v>
      </c>
      <c r="BD250" s="3">
        <v>220</v>
      </c>
    </row>
    <row r="251" spans="2:56">
      <c r="B251" s="47">
        <v>20.58</v>
      </c>
      <c r="C251" s="47">
        <v>0</v>
      </c>
      <c r="D251" s="47">
        <v>0</v>
      </c>
      <c r="E251" s="47">
        <v>0</v>
      </c>
      <c r="F251" s="47">
        <v>0</v>
      </c>
      <c r="G251" s="47">
        <v>0</v>
      </c>
      <c r="H251" s="47">
        <v>0</v>
      </c>
      <c r="I251" s="47">
        <v>0</v>
      </c>
      <c r="J251" s="47">
        <v>0</v>
      </c>
      <c r="K251" s="47">
        <v>0</v>
      </c>
      <c r="L251" s="47">
        <v>0</v>
      </c>
      <c r="M251" s="47">
        <v>0</v>
      </c>
      <c r="N251" s="47">
        <v>0</v>
      </c>
      <c r="O251" s="47">
        <v>0</v>
      </c>
      <c r="P251" s="47">
        <v>0</v>
      </c>
      <c r="Q251" s="47">
        <v>0</v>
      </c>
      <c r="R251" s="47">
        <v>0</v>
      </c>
      <c r="S251" s="47">
        <v>0</v>
      </c>
      <c r="T251" s="47">
        <v>0</v>
      </c>
      <c r="U251" s="47">
        <v>0</v>
      </c>
      <c r="V251" s="47">
        <v>0</v>
      </c>
      <c r="AJ251" s="47">
        <v>20.58</v>
      </c>
      <c r="AK251" s="11">
        <v>99</v>
      </c>
      <c r="AL251" s="11">
        <v>66</v>
      </c>
      <c r="AM251" s="11">
        <v>144</v>
      </c>
      <c r="AN251" s="11">
        <v>0</v>
      </c>
      <c r="AO251" s="11">
        <v>275</v>
      </c>
      <c r="AP251" s="11">
        <v>0</v>
      </c>
      <c r="AQ251" s="11">
        <v>3</v>
      </c>
      <c r="AR251" s="11">
        <v>1</v>
      </c>
      <c r="AS251" s="11">
        <v>143</v>
      </c>
      <c r="AT251" s="11">
        <v>1</v>
      </c>
      <c r="AU251" s="3">
        <v>4</v>
      </c>
      <c r="AV251" s="3">
        <v>23</v>
      </c>
      <c r="AW251" s="3">
        <v>63</v>
      </c>
      <c r="AX251" s="3">
        <v>7</v>
      </c>
      <c r="AY251" s="3">
        <v>124</v>
      </c>
      <c r="AZ251" s="3">
        <v>0</v>
      </c>
      <c r="BA251" s="3">
        <v>237</v>
      </c>
      <c r="BB251" s="3">
        <v>13</v>
      </c>
      <c r="BC251" s="3">
        <v>267</v>
      </c>
      <c r="BD251" s="3">
        <v>130</v>
      </c>
    </row>
    <row r="252" spans="2:56">
      <c r="B252" s="47">
        <v>20.67</v>
      </c>
      <c r="C252" s="47">
        <v>0</v>
      </c>
      <c r="D252" s="47">
        <v>0</v>
      </c>
      <c r="E252" s="47">
        <v>0</v>
      </c>
      <c r="F252" s="47">
        <v>0</v>
      </c>
      <c r="G252" s="47">
        <v>11</v>
      </c>
      <c r="H252" s="47">
        <v>0</v>
      </c>
      <c r="I252" s="47">
        <v>0</v>
      </c>
      <c r="J252" s="47">
        <v>0</v>
      </c>
      <c r="K252" s="47">
        <v>156</v>
      </c>
      <c r="L252" s="47">
        <v>0</v>
      </c>
      <c r="M252" s="47">
        <v>0</v>
      </c>
      <c r="N252" s="47">
        <v>0</v>
      </c>
      <c r="O252" s="47">
        <v>0</v>
      </c>
      <c r="P252" s="47">
        <v>0</v>
      </c>
      <c r="Q252" s="47">
        <v>0</v>
      </c>
      <c r="R252" s="47">
        <v>0</v>
      </c>
      <c r="S252" s="47">
        <v>0</v>
      </c>
      <c r="T252" s="47">
        <v>0</v>
      </c>
      <c r="U252" s="47">
        <v>0</v>
      </c>
      <c r="V252" s="47">
        <v>0</v>
      </c>
      <c r="AJ252" s="47">
        <v>20.67</v>
      </c>
      <c r="AK252" s="11">
        <v>78</v>
      </c>
      <c r="AL252" s="11">
        <v>111</v>
      </c>
      <c r="AM252" s="11">
        <v>68</v>
      </c>
      <c r="AN252" s="11">
        <v>74</v>
      </c>
      <c r="AO252" s="11">
        <v>604</v>
      </c>
      <c r="AP252" s="11">
        <v>6</v>
      </c>
      <c r="AQ252" s="11">
        <v>3</v>
      </c>
      <c r="AR252" s="11">
        <v>18</v>
      </c>
      <c r="AS252" s="11">
        <v>4170</v>
      </c>
      <c r="AT252" s="11">
        <v>16</v>
      </c>
      <c r="AU252" s="3">
        <v>23</v>
      </c>
      <c r="AV252" s="3">
        <v>106</v>
      </c>
      <c r="AW252" s="3">
        <v>39</v>
      </c>
      <c r="AX252" s="3">
        <v>78</v>
      </c>
      <c r="AY252" s="3">
        <v>102</v>
      </c>
      <c r="AZ252" s="3">
        <v>13</v>
      </c>
      <c r="BA252" s="3">
        <v>435</v>
      </c>
      <c r="BB252" s="3">
        <v>10</v>
      </c>
      <c r="BC252" s="3">
        <v>178</v>
      </c>
      <c r="BD252" s="3">
        <v>133</v>
      </c>
    </row>
    <row r="253" spans="2:56">
      <c r="B253" s="47">
        <v>20.75</v>
      </c>
      <c r="C253" s="47">
        <v>0</v>
      </c>
      <c r="D253" s="47">
        <v>0</v>
      </c>
      <c r="E253" s="47">
        <v>0</v>
      </c>
      <c r="F253" s="47">
        <v>0</v>
      </c>
      <c r="G253" s="47">
        <v>104</v>
      </c>
      <c r="H253" s="47">
        <v>0</v>
      </c>
      <c r="I253" s="47">
        <v>0</v>
      </c>
      <c r="J253" s="47">
        <v>0</v>
      </c>
      <c r="K253" s="47">
        <v>32</v>
      </c>
      <c r="L253" s="47">
        <v>0</v>
      </c>
      <c r="M253" s="47">
        <v>0</v>
      </c>
      <c r="N253" s="47">
        <v>0</v>
      </c>
      <c r="O253" s="47">
        <v>0</v>
      </c>
      <c r="P253" s="47">
        <v>0</v>
      </c>
      <c r="Q253" s="47">
        <v>0</v>
      </c>
      <c r="R253" s="47">
        <v>0</v>
      </c>
      <c r="S253" s="47">
        <v>0</v>
      </c>
      <c r="T253" s="47">
        <v>0</v>
      </c>
      <c r="U253" s="47">
        <v>3</v>
      </c>
      <c r="V253" s="47">
        <v>0</v>
      </c>
      <c r="AJ253" s="47">
        <v>20.75</v>
      </c>
      <c r="AK253" s="11">
        <v>93</v>
      </c>
      <c r="AL253" s="11">
        <v>31</v>
      </c>
      <c r="AM253" s="11">
        <v>70</v>
      </c>
      <c r="AN253" s="11">
        <v>67</v>
      </c>
      <c r="AO253" s="11">
        <v>3158</v>
      </c>
      <c r="AP253" s="11">
        <v>7</v>
      </c>
      <c r="AQ253" s="11">
        <v>103</v>
      </c>
      <c r="AR253" s="11">
        <v>15</v>
      </c>
      <c r="AS253" s="11">
        <v>1233</v>
      </c>
      <c r="AT253" s="11">
        <v>47</v>
      </c>
      <c r="AU253" s="3">
        <v>130</v>
      </c>
      <c r="AV253" s="3">
        <v>130</v>
      </c>
      <c r="AW253" s="3">
        <v>75</v>
      </c>
      <c r="AX253" s="3">
        <v>10</v>
      </c>
      <c r="AY253" s="3">
        <v>37</v>
      </c>
      <c r="AZ253" s="3">
        <v>0</v>
      </c>
      <c r="BA253" s="3">
        <v>18</v>
      </c>
      <c r="BB253" s="3">
        <v>21</v>
      </c>
      <c r="BC253" s="3">
        <v>351</v>
      </c>
      <c r="BD253" s="3">
        <v>83</v>
      </c>
    </row>
    <row r="254" spans="2:56">
      <c r="B254" s="47">
        <v>20.83</v>
      </c>
      <c r="C254" s="47">
        <v>0</v>
      </c>
      <c r="D254" s="47">
        <v>0</v>
      </c>
      <c r="E254" s="47">
        <v>0</v>
      </c>
      <c r="F254" s="47">
        <v>0</v>
      </c>
      <c r="G254" s="47">
        <v>6</v>
      </c>
      <c r="H254" s="47">
        <v>0</v>
      </c>
      <c r="I254" s="47">
        <v>0</v>
      </c>
      <c r="J254" s="47">
        <v>0</v>
      </c>
      <c r="K254" s="47">
        <v>0</v>
      </c>
      <c r="L254" s="47">
        <v>0</v>
      </c>
      <c r="M254" s="47">
        <v>0</v>
      </c>
      <c r="N254" s="47">
        <v>0</v>
      </c>
      <c r="O254" s="47">
        <v>0</v>
      </c>
      <c r="P254" s="47">
        <v>0</v>
      </c>
      <c r="Q254" s="47">
        <v>0</v>
      </c>
      <c r="R254" s="47">
        <v>0</v>
      </c>
      <c r="S254" s="47">
        <v>0</v>
      </c>
      <c r="T254" s="47">
        <v>0</v>
      </c>
      <c r="U254" s="47">
        <v>0</v>
      </c>
      <c r="V254" s="47">
        <v>0</v>
      </c>
      <c r="AJ254" s="47">
        <v>20.83</v>
      </c>
      <c r="AK254" s="11">
        <v>54</v>
      </c>
      <c r="AL254" s="11">
        <v>63</v>
      </c>
      <c r="AM254" s="11">
        <v>11</v>
      </c>
      <c r="AN254" s="11">
        <v>2</v>
      </c>
      <c r="AO254" s="11">
        <v>438</v>
      </c>
      <c r="AP254" s="11">
        <v>31</v>
      </c>
      <c r="AQ254" s="11">
        <v>73</v>
      </c>
      <c r="AR254" s="11">
        <v>11</v>
      </c>
      <c r="AS254" s="11">
        <v>198</v>
      </c>
      <c r="AT254" s="11">
        <v>0</v>
      </c>
      <c r="AU254" s="3">
        <v>149</v>
      </c>
      <c r="AV254" s="3">
        <v>0</v>
      </c>
      <c r="AW254" s="3">
        <v>49</v>
      </c>
      <c r="AX254" s="3">
        <v>18</v>
      </c>
      <c r="AY254" s="3">
        <v>73</v>
      </c>
      <c r="AZ254" s="3">
        <v>5</v>
      </c>
      <c r="BA254" s="3">
        <v>0</v>
      </c>
      <c r="BB254" s="3">
        <v>161</v>
      </c>
      <c r="BC254" s="3">
        <v>65</v>
      </c>
      <c r="BD254" s="3">
        <v>16</v>
      </c>
    </row>
    <row r="255" spans="2:56">
      <c r="B255" s="47">
        <v>20.92</v>
      </c>
      <c r="C255" s="47">
        <v>0</v>
      </c>
      <c r="D255" s="47">
        <v>0</v>
      </c>
      <c r="E255" s="47">
        <v>0</v>
      </c>
      <c r="F255" s="47">
        <v>0</v>
      </c>
      <c r="G255" s="47">
        <v>0</v>
      </c>
      <c r="H255" s="47">
        <v>0</v>
      </c>
      <c r="I255" s="47">
        <v>0</v>
      </c>
      <c r="J255" s="47">
        <v>0</v>
      </c>
      <c r="K255" s="47">
        <v>0</v>
      </c>
      <c r="L255" s="47">
        <v>0</v>
      </c>
      <c r="M255" s="47">
        <v>0</v>
      </c>
      <c r="N255" s="47">
        <v>0</v>
      </c>
      <c r="O255" s="47">
        <v>0</v>
      </c>
      <c r="P255" s="47">
        <v>0</v>
      </c>
      <c r="Q255" s="47">
        <v>0</v>
      </c>
      <c r="R255" s="47">
        <v>0</v>
      </c>
      <c r="S255" s="47">
        <v>0</v>
      </c>
      <c r="T255" s="47">
        <v>7</v>
      </c>
      <c r="U255" s="47">
        <v>0</v>
      </c>
      <c r="V255" s="47">
        <v>0</v>
      </c>
      <c r="AJ255" s="47">
        <v>20.92</v>
      </c>
      <c r="AK255" s="11">
        <v>40</v>
      </c>
      <c r="AL255" s="11">
        <v>69</v>
      </c>
      <c r="AM255" s="11">
        <v>32</v>
      </c>
      <c r="AN255" s="11">
        <v>5</v>
      </c>
      <c r="AO255" s="11">
        <v>51</v>
      </c>
      <c r="AP255" s="11">
        <v>9</v>
      </c>
      <c r="AQ255" s="11">
        <v>195</v>
      </c>
      <c r="AR255" s="11">
        <v>35</v>
      </c>
      <c r="AS255" s="11">
        <v>132</v>
      </c>
      <c r="AT255" s="11">
        <v>11</v>
      </c>
      <c r="AU255" s="3">
        <v>195</v>
      </c>
      <c r="AV255" s="3">
        <v>0</v>
      </c>
      <c r="AW255" s="3">
        <v>40</v>
      </c>
      <c r="AX255" s="3">
        <v>64</v>
      </c>
      <c r="AY255" s="3">
        <v>0</v>
      </c>
      <c r="AZ255" s="3">
        <v>10</v>
      </c>
      <c r="BA255" s="3">
        <v>31</v>
      </c>
      <c r="BB255" s="3">
        <v>559</v>
      </c>
      <c r="BC255" s="3">
        <v>4</v>
      </c>
      <c r="BD255" s="3">
        <v>4</v>
      </c>
    </row>
    <row r="256" spans="2:56">
      <c r="B256" s="47">
        <v>21</v>
      </c>
      <c r="C256" s="47">
        <v>0</v>
      </c>
      <c r="D256" s="47">
        <v>0</v>
      </c>
      <c r="E256" s="47">
        <v>0</v>
      </c>
      <c r="F256" s="47">
        <v>0</v>
      </c>
      <c r="G256" s="47">
        <v>0</v>
      </c>
      <c r="H256" s="47">
        <v>0</v>
      </c>
      <c r="I256" s="47">
        <v>0</v>
      </c>
      <c r="J256" s="47">
        <v>0</v>
      </c>
      <c r="K256" s="47">
        <v>0</v>
      </c>
      <c r="L256" s="47">
        <v>0</v>
      </c>
      <c r="M256" s="47">
        <v>0</v>
      </c>
      <c r="N256" s="47">
        <v>0</v>
      </c>
      <c r="O256" s="47">
        <v>0</v>
      </c>
      <c r="P256" s="47">
        <v>0</v>
      </c>
      <c r="Q256" s="47">
        <v>0</v>
      </c>
      <c r="R256" s="47">
        <v>0</v>
      </c>
      <c r="S256" s="47">
        <v>0</v>
      </c>
      <c r="T256" s="47">
        <v>0</v>
      </c>
      <c r="U256" s="47">
        <v>0</v>
      </c>
      <c r="V256" s="47">
        <v>0</v>
      </c>
      <c r="AJ256" s="47">
        <v>21</v>
      </c>
      <c r="AK256" s="11">
        <v>41</v>
      </c>
      <c r="AL256" s="11">
        <v>57</v>
      </c>
      <c r="AM256" s="11">
        <v>4</v>
      </c>
      <c r="AN256" s="11">
        <v>3</v>
      </c>
      <c r="AO256" s="11">
        <v>0</v>
      </c>
      <c r="AP256" s="11">
        <v>9</v>
      </c>
      <c r="AQ256" s="11">
        <v>195</v>
      </c>
      <c r="AR256" s="11">
        <v>28</v>
      </c>
      <c r="AS256" s="11">
        <v>139</v>
      </c>
      <c r="AT256" s="11">
        <v>6</v>
      </c>
      <c r="AU256" s="3">
        <v>344</v>
      </c>
      <c r="AV256" s="3">
        <v>38</v>
      </c>
      <c r="AW256" s="3">
        <v>31</v>
      </c>
      <c r="AX256" s="3">
        <v>28</v>
      </c>
      <c r="AY256" s="3">
        <v>0</v>
      </c>
      <c r="AZ256" s="3">
        <v>21</v>
      </c>
      <c r="BA256" s="3">
        <v>9</v>
      </c>
      <c r="BB256" s="3">
        <v>553</v>
      </c>
      <c r="BC256" s="3">
        <v>12</v>
      </c>
      <c r="BD256" s="3">
        <v>19</v>
      </c>
    </row>
    <row r="257" spans="2:56">
      <c r="B257" s="47">
        <v>21.08</v>
      </c>
      <c r="C257" s="47">
        <v>0</v>
      </c>
      <c r="D257" s="47">
        <v>0</v>
      </c>
      <c r="E257" s="47">
        <v>0</v>
      </c>
      <c r="F257" s="47">
        <v>0</v>
      </c>
      <c r="G257" s="47">
        <v>0</v>
      </c>
      <c r="H257" s="47">
        <v>0</v>
      </c>
      <c r="I257" s="47">
        <v>0</v>
      </c>
      <c r="J257" s="47">
        <v>0</v>
      </c>
      <c r="K257" s="47">
        <v>0</v>
      </c>
      <c r="L257" s="47">
        <v>0</v>
      </c>
      <c r="M257" s="47">
        <v>0</v>
      </c>
      <c r="N257" s="47">
        <v>0</v>
      </c>
      <c r="O257" s="47">
        <v>0</v>
      </c>
      <c r="P257" s="47">
        <v>0</v>
      </c>
      <c r="Q257" s="47">
        <v>0</v>
      </c>
      <c r="R257" s="47">
        <v>0</v>
      </c>
      <c r="S257" s="47">
        <v>0</v>
      </c>
      <c r="T257" s="47">
        <v>0</v>
      </c>
      <c r="U257" s="47">
        <v>0</v>
      </c>
      <c r="V257" s="47">
        <v>0</v>
      </c>
      <c r="AJ257" s="47">
        <v>21.08</v>
      </c>
      <c r="AK257" s="11">
        <v>58</v>
      </c>
      <c r="AL257" s="11">
        <v>21</v>
      </c>
      <c r="AM257" s="11">
        <v>13</v>
      </c>
      <c r="AN257" s="11">
        <v>0</v>
      </c>
      <c r="AO257" s="11">
        <v>3</v>
      </c>
      <c r="AP257" s="11">
        <v>6</v>
      </c>
      <c r="AQ257" s="11">
        <v>190</v>
      </c>
      <c r="AR257" s="11">
        <v>3</v>
      </c>
      <c r="AS257" s="11">
        <v>33</v>
      </c>
      <c r="AT257" s="11">
        <v>62</v>
      </c>
      <c r="AU257" s="3">
        <v>231</v>
      </c>
      <c r="AV257" s="3">
        <v>9</v>
      </c>
      <c r="AW257" s="3">
        <v>36</v>
      </c>
      <c r="AX257" s="3">
        <v>17</v>
      </c>
      <c r="AY257" s="3">
        <v>0</v>
      </c>
      <c r="AZ257" s="3">
        <v>106</v>
      </c>
      <c r="BA257" s="3">
        <v>1</v>
      </c>
      <c r="BB257" s="3">
        <v>161</v>
      </c>
      <c r="BC257" s="3">
        <v>24</v>
      </c>
      <c r="BD257" s="3">
        <v>58</v>
      </c>
    </row>
    <row r="258" spans="2:56">
      <c r="B258" s="47">
        <v>21.17</v>
      </c>
      <c r="C258" s="47">
        <v>0</v>
      </c>
      <c r="D258" s="47">
        <v>0</v>
      </c>
      <c r="E258" s="47">
        <v>0</v>
      </c>
      <c r="F258" s="47">
        <v>0</v>
      </c>
      <c r="G258" s="47">
        <v>0</v>
      </c>
      <c r="H258" s="47">
        <v>0</v>
      </c>
      <c r="I258" s="47">
        <v>0</v>
      </c>
      <c r="J258" s="47">
        <v>0</v>
      </c>
      <c r="K258" s="47">
        <v>36</v>
      </c>
      <c r="L258" s="47">
        <v>0</v>
      </c>
      <c r="M258" s="47">
        <v>0</v>
      </c>
      <c r="N258" s="47">
        <v>0</v>
      </c>
      <c r="O258" s="47">
        <v>0</v>
      </c>
      <c r="P258" s="47">
        <v>0</v>
      </c>
      <c r="Q258" s="47">
        <v>0</v>
      </c>
      <c r="R258" s="47">
        <v>0</v>
      </c>
      <c r="S258" s="47">
        <v>0</v>
      </c>
      <c r="T258" s="47">
        <v>0</v>
      </c>
      <c r="U258" s="47">
        <v>0</v>
      </c>
      <c r="V258" s="47">
        <v>0</v>
      </c>
      <c r="AJ258" s="47">
        <v>21.17</v>
      </c>
      <c r="AK258" s="11">
        <v>150</v>
      </c>
      <c r="AL258" s="11">
        <v>26</v>
      </c>
      <c r="AM258" s="11">
        <v>0</v>
      </c>
      <c r="AN258" s="11">
        <v>53</v>
      </c>
      <c r="AO258" s="11">
        <v>0</v>
      </c>
      <c r="AP258" s="11">
        <v>3</v>
      </c>
      <c r="AQ258" s="11">
        <v>54</v>
      </c>
      <c r="AR258" s="11">
        <v>134</v>
      </c>
      <c r="AS258" s="11">
        <v>1014</v>
      </c>
      <c r="AT258" s="11">
        <v>38</v>
      </c>
      <c r="AU258" s="3">
        <v>141</v>
      </c>
      <c r="AV258" s="3">
        <v>15</v>
      </c>
      <c r="AW258" s="3">
        <v>116</v>
      </c>
      <c r="AX258" s="3">
        <v>19</v>
      </c>
      <c r="AY258" s="3">
        <v>4</v>
      </c>
      <c r="AZ258" s="3">
        <v>27</v>
      </c>
      <c r="BA258" s="3">
        <v>0</v>
      </c>
      <c r="BB258" s="3">
        <v>15</v>
      </c>
      <c r="BC258" s="3">
        <v>66</v>
      </c>
      <c r="BD258" s="3">
        <v>66</v>
      </c>
    </row>
    <row r="259" spans="2:56">
      <c r="B259" s="47">
        <v>21.25</v>
      </c>
      <c r="C259" s="47">
        <v>0</v>
      </c>
      <c r="D259" s="47">
        <v>0</v>
      </c>
      <c r="E259" s="47">
        <v>0</v>
      </c>
      <c r="F259" s="47">
        <v>0</v>
      </c>
      <c r="G259" s="47">
        <v>0</v>
      </c>
      <c r="H259" s="47">
        <v>0</v>
      </c>
      <c r="I259" s="47">
        <v>0</v>
      </c>
      <c r="J259" s="47">
        <v>0</v>
      </c>
      <c r="K259" s="47">
        <v>141</v>
      </c>
      <c r="L259" s="47">
        <v>0</v>
      </c>
      <c r="M259" s="47">
        <v>0</v>
      </c>
      <c r="N259" s="47">
        <v>0</v>
      </c>
      <c r="O259" s="47">
        <v>0</v>
      </c>
      <c r="P259" s="47">
        <v>0</v>
      </c>
      <c r="Q259" s="47">
        <v>0</v>
      </c>
      <c r="R259" s="47">
        <v>0</v>
      </c>
      <c r="S259" s="47">
        <v>0</v>
      </c>
      <c r="T259" s="47">
        <v>0</v>
      </c>
      <c r="U259" s="47">
        <v>0</v>
      </c>
      <c r="V259" s="47">
        <v>0</v>
      </c>
      <c r="AJ259" s="47">
        <v>21.25</v>
      </c>
      <c r="AK259" s="11">
        <v>184</v>
      </c>
      <c r="AL259" s="11">
        <v>17</v>
      </c>
      <c r="AM259" s="11">
        <v>0</v>
      </c>
      <c r="AN259" s="11">
        <v>2</v>
      </c>
      <c r="AO259" s="11">
        <v>5</v>
      </c>
      <c r="AP259" s="11">
        <v>47</v>
      </c>
      <c r="AQ259" s="11">
        <v>8</v>
      </c>
      <c r="AR259" s="11">
        <v>151</v>
      </c>
      <c r="AS259" s="11">
        <v>2941</v>
      </c>
      <c r="AT259" s="11">
        <v>21</v>
      </c>
      <c r="AU259" s="3">
        <v>85</v>
      </c>
      <c r="AV259" s="3">
        <v>28</v>
      </c>
      <c r="AW259" s="3">
        <v>200</v>
      </c>
      <c r="AX259" s="3">
        <v>48</v>
      </c>
      <c r="AY259" s="3">
        <v>0</v>
      </c>
      <c r="AZ259" s="3">
        <v>5</v>
      </c>
      <c r="BA259" s="3">
        <v>0</v>
      </c>
      <c r="BB259" s="3">
        <v>236</v>
      </c>
      <c r="BC259" s="3">
        <v>1</v>
      </c>
      <c r="BD259" s="3">
        <v>0</v>
      </c>
    </row>
    <row r="260" spans="2:56">
      <c r="B260" s="47">
        <v>21.33</v>
      </c>
      <c r="C260" s="47">
        <v>0</v>
      </c>
      <c r="D260" s="47">
        <v>0</v>
      </c>
      <c r="E260" s="47">
        <v>0</v>
      </c>
      <c r="F260" s="47">
        <v>0</v>
      </c>
      <c r="G260" s="47">
        <v>0</v>
      </c>
      <c r="H260" s="47">
        <v>0</v>
      </c>
      <c r="I260" s="47">
        <v>0</v>
      </c>
      <c r="J260" s="47">
        <v>0</v>
      </c>
      <c r="K260" s="47">
        <v>0</v>
      </c>
      <c r="L260" s="47">
        <v>0</v>
      </c>
      <c r="M260" s="47">
        <v>0</v>
      </c>
      <c r="N260" s="47">
        <v>0</v>
      </c>
      <c r="O260" s="47">
        <v>0</v>
      </c>
      <c r="P260" s="47">
        <v>0</v>
      </c>
      <c r="Q260" s="47">
        <v>0</v>
      </c>
      <c r="R260" s="47">
        <v>0</v>
      </c>
      <c r="S260" s="47">
        <v>0</v>
      </c>
      <c r="T260" s="47">
        <v>0</v>
      </c>
      <c r="U260" s="47">
        <v>0</v>
      </c>
      <c r="V260" s="47">
        <v>0</v>
      </c>
      <c r="AJ260" s="47">
        <v>21.33</v>
      </c>
      <c r="AK260" s="11">
        <v>193</v>
      </c>
      <c r="AL260" s="11">
        <v>28</v>
      </c>
      <c r="AM260" s="11">
        <v>36</v>
      </c>
      <c r="AN260" s="11">
        <v>144</v>
      </c>
      <c r="AO260" s="11">
        <v>0</v>
      </c>
      <c r="AP260" s="11">
        <v>67</v>
      </c>
      <c r="AQ260" s="11">
        <v>7</v>
      </c>
      <c r="AR260" s="11">
        <v>142</v>
      </c>
      <c r="AS260" s="11">
        <v>405</v>
      </c>
      <c r="AT260" s="11">
        <v>37</v>
      </c>
      <c r="AU260" s="3">
        <v>0</v>
      </c>
      <c r="AV260" s="3">
        <v>11</v>
      </c>
      <c r="AW260" s="3">
        <v>257</v>
      </c>
      <c r="AX260" s="3">
        <v>10</v>
      </c>
      <c r="AY260" s="3">
        <v>2</v>
      </c>
      <c r="AZ260" s="3">
        <v>10</v>
      </c>
      <c r="BA260" s="3">
        <v>7</v>
      </c>
      <c r="BB260" s="3">
        <v>13</v>
      </c>
      <c r="BC260" s="3">
        <v>1</v>
      </c>
      <c r="BD260" s="3">
        <v>5</v>
      </c>
    </row>
    <row r="261" spans="2:56">
      <c r="B261" s="47">
        <v>21.42</v>
      </c>
      <c r="C261" s="47">
        <v>0</v>
      </c>
      <c r="D261" s="47">
        <v>0</v>
      </c>
      <c r="E261" s="47">
        <v>0</v>
      </c>
      <c r="F261" s="47">
        <v>2</v>
      </c>
      <c r="G261" s="47">
        <v>0</v>
      </c>
      <c r="H261" s="47">
        <v>3</v>
      </c>
      <c r="I261" s="47">
        <v>0</v>
      </c>
      <c r="J261" s="47">
        <v>0</v>
      </c>
      <c r="K261" s="47">
        <v>0</v>
      </c>
      <c r="L261" s="47">
        <v>0</v>
      </c>
      <c r="M261" s="47">
        <v>0</v>
      </c>
      <c r="N261" s="47">
        <v>0</v>
      </c>
      <c r="O261" s="47">
        <v>0</v>
      </c>
      <c r="P261" s="47">
        <v>0</v>
      </c>
      <c r="Q261" s="47">
        <v>0</v>
      </c>
      <c r="R261" s="47">
        <v>0</v>
      </c>
      <c r="S261" s="47">
        <v>0</v>
      </c>
      <c r="T261" s="47">
        <v>0</v>
      </c>
      <c r="U261" s="47">
        <v>0</v>
      </c>
      <c r="V261" s="47">
        <v>0</v>
      </c>
      <c r="AJ261" s="47">
        <v>21.42</v>
      </c>
      <c r="AK261" s="11">
        <v>54</v>
      </c>
      <c r="AL261" s="11">
        <v>26</v>
      </c>
      <c r="AM261" s="11">
        <v>10</v>
      </c>
      <c r="AN261" s="11">
        <v>521</v>
      </c>
      <c r="AO261" s="11">
        <v>12</v>
      </c>
      <c r="AP261" s="11">
        <v>758</v>
      </c>
      <c r="AQ261" s="11">
        <v>6</v>
      </c>
      <c r="AR261" s="11">
        <v>232</v>
      </c>
      <c r="AS261" s="11">
        <v>124</v>
      </c>
      <c r="AT261" s="11">
        <v>8</v>
      </c>
      <c r="AU261" s="3">
        <v>2</v>
      </c>
      <c r="AV261" s="3">
        <v>15</v>
      </c>
      <c r="AW261" s="3">
        <v>142</v>
      </c>
      <c r="AX261" s="3">
        <v>39</v>
      </c>
      <c r="AY261" s="3">
        <v>0</v>
      </c>
      <c r="AZ261" s="3">
        <v>14</v>
      </c>
      <c r="BA261" s="3">
        <v>0</v>
      </c>
      <c r="BB261" s="3">
        <v>17</v>
      </c>
      <c r="BC261" s="3">
        <v>12</v>
      </c>
      <c r="BD261" s="3">
        <v>102</v>
      </c>
    </row>
    <row r="262" spans="2:56">
      <c r="B262" s="47">
        <v>21.5</v>
      </c>
      <c r="C262" s="47">
        <v>0</v>
      </c>
      <c r="D262" s="47">
        <v>0</v>
      </c>
      <c r="E262" s="47">
        <v>0</v>
      </c>
      <c r="F262" s="47">
        <v>0</v>
      </c>
      <c r="G262" s="47">
        <v>0</v>
      </c>
      <c r="H262" s="47">
        <v>0</v>
      </c>
      <c r="I262" s="47">
        <v>0</v>
      </c>
      <c r="J262" s="47">
        <v>0</v>
      </c>
      <c r="K262" s="47">
        <v>0</v>
      </c>
      <c r="L262" s="47">
        <v>0</v>
      </c>
      <c r="M262" s="47">
        <v>0</v>
      </c>
      <c r="N262" s="47">
        <v>0</v>
      </c>
      <c r="O262" s="47">
        <v>0</v>
      </c>
      <c r="P262" s="47">
        <v>0</v>
      </c>
      <c r="Q262" s="47">
        <v>0</v>
      </c>
      <c r="R262" s="47">
        <v>0</v>
      </c>
      <c r="S262" s="47">
        <v>0</v>
      </c>
      <c r="T262" s="47">
        <v>0</v>
      </c>
      <c r="U262" s="47">
        <v>0</v>
      </c>
      <c r="V262" s="47">
        <v>0</v>
      </c>
      <c r="AJ262" s="47">
        <v>21.5</v>
      </c>
      <c r="AK262" s="11">
        <v>88</v>
      </c>
      <c r="AL262" s="11">
        <v>15</v>
      </c>
      <c r="AM262" s="11">
        <v>24</v>
      </c>
      <c r="AN262" s="11">
        <v>153</v>
      </c>
      <c r="AO262" s="11">
        <v>3</v>
      </c>
      <c r="AP262" s="11">
        <v>163</v>
      </c>
      <c r="AQ262" s="11">
        <v>74</v>
      </c>
      <c r="AR262" s="11">
        <v>14</v>
      </c>
      <c r="AS262" s="11">
        <v>75</v>
      </c>
      <c r="AT262" s="11">
        <v>345</v>
      </c>
      <c r="AU262" s="3">
        <v>0</v>
      </c>
      <c r="AV262" s="3">
        <v>4</v>
      </c>
      <c r="AW262" s="3">
        <v>153</v>
      </c>
      <c r="AX262" s="3">
        <v>18</v>
      </c>
      <c r="AY262" s="3">
        <v>43</v>
      </c>
      <c r="AZ262" s="3">
        <v>7</v>
      </c>
      <c r="BA262" s="3">
        <v>0</v>
      </c>
      <c r="BB262" s="3">
        <v>3</v>
      </c>
      <c r="BC262" s="3">
        <v>6</v>
      </c>
      <c r="BD262" s="3">
        <v>180</v>
      </c>
    </row>
    <row r="263" spans="2:56">
      <c r="B263" s="47">
        <v>21.58</v>
      </c>
      <c r="C263" s="47">
        <v>0</v>
      </c>
      <c r="D263" s="47">
        <v>0</v>
      </c>
      <c r="E263" s="47">
        <v>0</v>
      </c>
      <c r="F263" s="47">
        <v>0</v>
      </c>
      <c r="G263" s="47">
        <v>0</v>
      </c>
      <c r="H263" s="47">
        <v>0</v>
      </c>
      <c r="I263" s="47">
        <v>0</v>
      </c>
      <c r="J263" s="47">
        <v>0</v>
      </c>
      <c r="K263" s="47">
        <v>0</v>
      </c>
      <c r="L263" s="47">
        <v>0</v>
      </c>
      <c r="M263" s="47">
        <v>0</v>
      </c>
      <c r="N263" s="47">
        <v>0</v>
      </c>
      <c r="O263" s="47">
        <v>0</v>
      </c>
      <c r="P263" s="47">
        <v>0</v>
      </c>
      <c r="Q263" s="47">
        <v>0</v>
      </c>
      <c r="R263" s="47">
        <v>0</v>
      </c>
      <c r="S263" s="47">
        <v>0</v>
      </c>
      <c r="T263" s="47">
        <v>0</v>
      </c>
      <c r="U263" s="47">
        <v>0</v>
      </c>
      <c r="V263" s="47">
        <v>0</v>
      </c>
      <c r="AJ263" s="47">
        <v>21.58</v>
      </c>
      <c r="AK263" s="11">
        <v>56</v>
      </c>
      <c r="AL263" s="11">
        <v>16</v>
      </c>
      <c r="AM263" s="11">
        <v>26</v>
      </c>
      <c r="AN263" s="11">
        <v>115</v>
      </c>
      <c r="AO263" s="11">
        <v>0</v>
      </c>
      <c r="AP263" s="11">
        <v>262</v>
      </c>
      <c r="AQ263" s="11">
        <v>0</v>
      </c>
      <c r="AR263" s="11">
        <v>1</v>
      </c>
      <c r="AS263" s="11">
        <v>2</v>
      </c>
      <c r="AT263" s="11">
        <v>445</v>
      </c>
      <c r="AU263" s="3">
        <v>0</v>
      </c>
      <c r="AV263" s="3">
        <v>0</v>
      </c>
      <c r="AW263" s="3">
        <v>34</v>
      </c>
      <c r="AX263" s="3">
        <v>15</v>
      </c>
      <c r="AY263" s="3">
        <v>14</v>
      </c>
      <c r="AZ263" s="3">
        <v>28</v>
      </c>
      <c r="BA263" s="3">
        <v>5</v>
      </c>
      <c r="BB263" s="3">
        <v>87</v>
      </c>
      <c r="BC263" s="3">
        <v>16</v>
      </c>
      <c r="BD263" s="3">
        <v>257</v>
      </c>
    </row>
    <row r="264" spans="2:56">
      <c r="B264" s="47">
        <v>21.67</v>
      </c>
      <c r="C264" s="47">
        <v>0</v>
      </c>
      <c r="D264" s="47">
        <v>0</v>
      </c>
      <c r="E264" s="47">
        <v>0</v>
      </c>
      <c r="F264" s="47">
        <v>0</v>
      </c>
      <c r="G264" s="47">
        <v>0</v>
      </c>
      <c r="H264" s="47">
        <v>10</v>
      </c>
      <c r="I264" s="47">
        <v>0</v>
      </c>
      <c r="J264" s="47">
        <v>0</v>
      </c>
      <c r="K264" s="47">
        <v>0</v>
      </c>
      <c r="L264" s="47">
        <v>37</v>
      </c>
      <c r="M264" s="47">
        <v>0</v>
      </c>
      <c r="N264" s="47">
        <v>0</v>
      </c>
      <c r="O264" s="47">
        <v>0</v>
      </c>
      <c r="P264" s="47">
        <v>0</v>
      </c>
      <c r="Q264" s="47">
        <v>0</v>
      </c>
      <c r="R264" s="47">
        <v>0</v>
      </c>
      <c r="S264" s="47">
        <v>0</v>
      </c>
      <c r="T264" s="47">
        <v>0</v>
      </c>
      <c r="U264" s="47">
        <v>0</v>
      </c>
      <c r="V264" s="47">
        <v>0</v>
      </c>
      <c r="AJ264" s="47">
        <v>21.67</v>
      </c>
      <c r="AK264" s="11">
        <v>53</v>
      </c>
      <c r="AL264" s="11">
        <v>21</v>
      </c>
      <c r="AM264" s="11">
        <v>23</v>
      </c>
      <c r="AN264" s="11">
        <v>151</v>
      </c>
      <c r="AO264" s="11">
        <v>23</v>
      </c>
      <c r="AP264" s="11">
        <v>1025</v>
      </c>
      <c r="AQ264" s="11">
        <v>5</v>
      </c>
      <c r="AR264" s="11">
        <v>53</v>
      </c>
      <c r="AS264" s="11">
        <v>0</v>
      </c>
      <c r="AT264" s="11">
        <v>617</v>
      </c>
      <c r="AU264" s="3">
        <v>58</v>
      </c>
      <c r="AV264" s="3">
        <v>2</v>
      </c>
      <c r="AW264" s="3">
        <v>36</v>
      </c>
      <c r="AX264" s="3">
        <v>159</v>
      </c>
      <c r="AY264" s="3">
        <v>0</v>
      </c>
      <c r="AZ264" s="3">
        <v>5</v>
      </c>
      <c r="BA264" s="3">
        <v>2</v>
      </c>
      <c r="BB264" s="3">
        <v>29</v>
      </c>
      <c r="BC264" s="3">
        <v>15</v>
      </c>
      <c r="BD264" s="3">
        <v>417</v>
      </c>
    </row>
    <row r="265" spans="2:56">
      <c r="B265" s="47">
        <v>21.75</v>
      </c>
      <c r="C265" s="47">
        <v>0</v>
      </c>
      <c r="D265" s="47">
        <v>0</v>
      </c>
      <c r="E265" s="47">
        <v>0</v>
      </c>
      <c r="F265" s="47">
        <v>0</v>
      </c>
      <c r="G265" s="47">
        <v>0</v>
      </c>
      <c r="H265" s="47">
        <v>0</v>
      </c>
      <c r="I265" s="47">
        <v>0</v>
      </c>
      <c r="J265" s="47">
        <v>0</v>
      </c>
      <c r="K265" s="47">
        <v>0</v>
      </c>
      <c r="L265" s="47">
        <v>0</v>
      </c>
      <c r="M265" s="47">
        <v>0</v>
      </c>
      <c r="N265" s="47">
        <v>0</v>
      </c>
      <c r="O265" s="47">
        <v>0</v>
      </c>
      <c r="P265" s="47">
        <v>0</v>
      </c>
      <c r="Q265" s="47">
        <v>0</v>
      </c>
      <c r="R265" s="47">
        <v>0</v>
      </c>
      <c r="S265" s="47">
        <v>0</v>
      </c>
      <c r="T265" s="47">
        <v>0</v>
      </c>
      <c r="U265" s="47">
        <v>0</v>
      </c>
      <c r="V265" s="47">
        <v>0</v>
      </c>
      <c r="AJ265" s="47">
        <v>21.75</v>
      </c>
      <c r="AK265" s="11">
        <v>44</v>
      </c>
      <c r="AL265" s="11">
        <v>46</v>
      </c>
      <c r="AM265" s="11">
        <v>30</v>
      </c>
      <c r="AN265" s="11">
        <v>74</v>
      </c>
      <c r="AO265" s="11">
        <v>1</v>
      </c>
      <c r="AP265" s="11">
        <v>94</v>
      </c>
      <c r="AQ265" s="11">
        <v>3</v>
      </c>
      <c r="AR265" s="11">
        <v>178</v>
      </c>
      <c r="AS265" s="11">
        <v>20</v>
      </c>
      <c r="AT265" s="11">
        <v>393</v>
      </c>
      <c r="AU265" s="3">
        <v>29</v>
      </c>
      <c r="AV265" s="3">
        <v>39</v>
      </c>
      <c r="AW265" s="3">
        <v>30</v>
      </c>
      <c r="AX265" s="3">
        <v>137</v>
      </c>
      <c r="AY265" s="3">
        <v>5</v>
      </c>
      <c r="AZ265" s="3">
        <v>23</v>
      </c>
      <c r="BA265" s="3">
        <v>77</v>
      </c>
      <c r="BB265" s="3">
        <v>11</v>
      </c>
      <c r="BC265" s="3">
        <v>27</v>
      </c>
      <c r="BD265" s="3">
        <v>64</v>
      </c>
    </row>
    <row r="266" spans="2:56">
      <c r="B266" s="47">
        <v>21.83</v>
      </c>
      <c r="C266" s="47">
        <v>0</v>
      </c>
      <c r="D266" s="47">
        <v>0</v>
      </c>
      <c r="E266" s="47">
        <v>0</v>
      </c>
      <c r="F266" s="47">
        <v>0</v>
      </c>
      <c r="G266" s="47">
        <v>0</v>
      </c>
      <c r="H266" s="47">
        <v>0</v>
      </c>
      <c r="I266" s="47">
        <v>0</v>
      </c>
      <c r="J266" s="47">
        <v>0</v>
      </c>
      <c r="K266" s="47">
        <v>0</v>
      </c>
      <c r="L266" s="47">
        <v>0</v>
      </c>
      <c r="M266" s="47">
        <v>0</v>
      </c>
      <c r="N266" s="47">
        <v>0</v>
      </c>
      <c r="O266" s="47">
        <v>0</v>
      </c>
      <c r="P266" s="47">
        <v>4</v>
      </c>
      <c r="Q266" s="47">
        <v>0</v>
      </c>
      <c r="R266" s="47">
        <v>0</v>
      </c>
      <c r="S266" s="47">
        <v>0</v>
      </c>
      <c r="T266" s="47">
        <v>0</v>
      </c>
      <c r="U266" s="47">
        <v>0</v>
      </c>
      <c r="V266" s="47">
        <v>0</v>
      </c>
      <c r="AJ266" s="47">
        <v>21.83</v>
      </c>
      <c r="AK266" s="11">
        <v>50</v>
      </c>
      <c r="AL266" s="11">
        <v>30</v>
      </c>
      <c r="AM266" s="11">
        <v>77</v>
      </c>
      <c r="AN266" s="11">
        <v>0</v>
      </c>
      <c r="AO266" s="11">
        <v>47</v>
      </c>
      <c r="AP266" s="11">
        <v>126</v>
      </c>
      <c r="AQ266" s="11">
        <v>0</v>
      </c>
      <c r="AR266" s="11">
        <v>8</v>
      </c>
      <c r="AS266" s="11">
        <v>0</v>
      </c>
      <c r="AT266" s="11">
        <v>500</v>
      </c>
      <c r="AU266" s="3">
        <v>0</v>
      </c>
      <c r="AV266" s="3">
        <v>54</v>
      </c>
      <c r="AW266" s="3">
        <v>27</v>
      </c>
      <c r="AX266" s="3">
        <v>397</v>
      </c>
      <c r="AY266" s="3">
        <v>0</v>
      </c>
      <c r="AZ266" s="3">
        <v>61</v>
      </c>
      <c r="BA266" s="3">
        <v>164</v>
      </c>
      <c r="BB266" s="3">
        <v>93</v>
      </c>
      <c r="BC266" s="3">
        <v>19</v>
      </c>
      <c r="BD266" s="3">
        <v>25</v>
      </c>
    </row>
    <row r="267" spans="2:56">
      <c r="B267" s="47">
        <v>21.92</v>
      </c>
      <c r="C267" s="47">
        <v>0</v>
      </c>
      <c r="D267" s="47">
        <v>0</v>
      </c>
      <c r="E267" s="47">
        <v>0</v>
      </c>
      <c r="F267" s="47">
        <v>0</v>
      </c>
      <c r="G267" s="47">
        <v>0</v>
      </c>
      <c r="H267" s="47">
        <v>0</v>
      </c>
      <c r="I267" s="47">
        <v>0</v>
      </c>
      <c r="J267" s="47">
        <v>0</v>
      </c>
      <c r="K267" s="47">
        <v>0</v>
      </c>
      <c r="L267" s="47">
        <v>0</v>
      </c>
      <c r="M267" s="47">
        <v>0</v>
      </c>
      <c r="N267" s="47">
        <v>0</v>
      </c>
      <c r="O267" s="47">
        <v>0</v>
      </c>
      <c r="P267" s="47">
        <v>0</v>
      </c>
      <c r="Q267" s="47">
        <v>0</v>
      </c>
      <c r="R267" s="47">
        <v>0</v>
      </c>
      <c r="S267" s="47">
        <v>0</v>
      </c>
      <c r="T267" s="47">
        <v>0</v>
      </c>
      <c r="U267" s="47">
        <v>0</v>
      </c>
      <c r="V267" s="47">
        <v>0</v>
      </c>
      <c r="AJ267" s="47">
        <v>21.92</v>
      </c>
      <c r="AK267" s="11">
        <v>102</v>
      </c>
      <c r="AL267" s="11">
        <v>24</v>
      </c>
      <c r="AM267" s="11">
        <v>158</v>
      </c>
      <c r="AN267" s="11">
        <v>0</v>
      </c>
      <c r="AO267" s="11">
        <v>69</v>
      </c>
      <c r="AP267" s="11">
        <v>196</v>
      </c>
      <c r="AQ267" s="11">
        <v>77</v>
      </c>
      <c r="AR267" s="11">
        <v>5</v>
      </c>
      <c r="AS267" s="11">
        <v>0</v>
      </c>
      <c r="AT267" s="11">
        <v>270</v>
      </c>
      <c r="AU267" s="3">
        <v>1</v>
      </c>
      <c r="AV267" s="3">
        <v>96</v>
      </c>
      <c r="AW267" s="3">
        <v>40</v>
      </c>
      <c r="AX267" s="3">
        <v>129</v>
      </c>
      <c r="AY267" s="3">
        <v>17</v>
      </c>
      <c r="AZ267" s="3">
        <v>144</v>
      </c>
      <c r="BA267" s="3">
        <v>227</v>
      </c>
      <c r="BB267" s="3">
        <v>383</v>
      </c>
      <c r="BC267" s="3">
        <v>5</v>
      </c>
      <c r="BD267" s="3">
        <v>14</v>
      </c>
    </row>
    <row r="268" spans="2:56">
      <c r="B268" s="47">
        <v>22</v>
      </c>
      <c r="C268" s="47">
        <v>0</v>
      </c>
      <c r="D268" s="47">
        <v>0</v>
      </c>
      <c r="E268" s="47">
        <v>0</v>
      </c>
      <c r="F268" s="47">
        <v>0</v>
      </c>
      <c r="G268" s="47">
        <v>0</v>
      </c>
      <c r="H268" s="47">
        <v>22</v>
      </c>
      <c r="I268" s="47">
        <v>0</v>
      </c>
      <c r="J268" s="47">
        <v>0</v>
      </c>
      <c r="K268" s="47">
        <v>0</v>
      </c>
      <c r="L268" s="47">
        <v>0</v>
      </c>
      <c r="M268" s="47">
        <v>0</v>
      </c>
      <c r="N268" s="47">
        <v>24</v>
      </c>
      <c r="O268" s="47">
        <v>0</v>
      </c>
      <c r="P268" s="47">
        <v>0</v>
      </c>
      <c r="Q268" s="47">
        <v>0</v>
      </c>
      <c r="R268" s="47">
        <v>0</v>
      </c>
      <c r="S268" s="47">
        <v>0</v>
      </c>
      <c r="T268" s="47">
        <v>21</v>
      </c>
      <c r="U268" s="47">
        <v>0</v>
      </c>
      <c r="V268" s="47">
        <v>0</v>
      </c>
      <c r="AJ268" s="47">
        <v>22</v>
      </c>
      <c r="AK268" s="11">
        <v>48</v>
      </c>
      <c r="AL268" s="11">
        <v>34</v>
      </c>
      <c r="AM268" s="11">
        <v>240</v>
      </c>
      <c r="AN268" s="11">
        <v>0</v>
      </c>
      <c r="AO268" s="11">
        <v>73</v>
      </c>
      <c r="AP268" s="11">
        <v>1489</v>
      </c>
      <c r="AQ268" s="11">
        <v>212</v>
      </c>
      <c r="AR268" s="11">
        <v>35</v>
      </c>
      <c r="AS268" s="11">
        <v>31</v>
      </c>
      <c r="AT268" s="11">
        <v>10</v>
      </c>
      <c r="AU268" s="3">
        <v>37</v>
      </c>
      <c r="AV268" s="3">
        <v>336</v>
      </c>
      <c r="AW268" s="3">
        <v>50</v>
      </c>
      <c r="AX268" s="3">
        <v>75</v>
      </c>
      <c r="AY268" s="3">
        <v>197</v>
      </c>
      <c r="AZ268" s="3">
        <v>81</v>
      </c>
      <c r="BA268" s="3">
        <v>136</v>
      </c>
      <c r="BB268" s="3">
        <v>793</v>
      </c>
      <c r="BC268" s="3">
        <v>37</v>
      </c>
      <c r="BD268" s="3">
        <v>7</v>
      </c>
    </row>
    <row r="269" spans="2:56">
      <c r="B269" s="47">
        <v>22.08</v>
      </c>
      <c r="C269" s="47">
        <v>0</v>
      </c>
      <c r="D269" s="47">
        <v>0</v>
      </c>
      <c r="E269" s="47">
        <v>0</v>
      </c>
      <c r="F269" s="47">
        <v>0</v>
      </c>
      <c r="G269" s="47">
        <v>0</v>
      </c>
      <c r="H269" s="47">
        <v>2</v>
      </c>
      <c r="I269" s="47">
        <v>0</v>
      </c>
      <c r="J269" s="47">
        <v>0</v>
      </c>
      <c r="K269" s="47">
        <v>0</v>
      </c>
      <c r="L269" s="47">
        <v>0</v>
      </c>
      <c r="M269" s="47">
        <v>0</v>
      </c>
      <c r="N269" s="47">
        <v>11</v>
      </c>
      <c r="O269" s="47">
        <v>0</v>
      </c>
      <c r="P269" s="47">
        <v>0</v>
      </c>
      <c r="Q269" s="47">
        <v>0</v>
      </c>
      <c r="R269" s="47">
        <v>0</v>
      </c>
      <c r="S269" s="47">
        <v>0</v>
      </c>
      <c r="T269" s="47">
        <v>0</v>
      </c>
      <c r="U269" s="47">
        <v>0</v>
      </c>
      <c r="V269" s="47">
        <v>0</v>
      </c>
      <c r="AJ269" s="47">
        <v>22.08</v>
      </c>
      <c r="AK269" s="11">
        <v>49</v>
      </c>
      <c r="AL269" s="11">
        <v>26</v>
      </c>
      <c r="AM269" s="11">
        <v>76</v>
      </c>
      <c r="AN269" s="11">
        <v>8</v>
      </c>
      <c r="AO269" s="11">
        <v>149</v>
      </c>
      <c r="AP269" s="11">
        <v>557</v>
      </c>
      <c r="AQ269" s="11">
        <v>159</v>
      </c>
      <c r="AR269" s="11">
        <v>20</v>
      </c>
      <c r="AS269" s="11">
        <v>25</v>
      </c>
      <c r="AT269" s="11">
        <v>11</v>
      </c>
      <c r="AU269" s="3">
        <v>2</v>
      </c>
      <c r="AV269" s="3">
        <v>256</v>
      </c>
      <c r="AW269" s="3">
        <v>51</v>
      </c>
      <c r="AX269" s="3">
        <v>24</v>
      </c>
      <c r="AY269" s="3">
        <v>228</v>
      </c>
      <c r="AZ269" s="3">
        <v>2</v>
      </c>
      <c r="BA269" s="3">
        <v>81</v>
      </c>
      <c r="BB269" s="3">
        <v>158</v>
      </c>
      <c r="BC269" s="3">
        <v>5</v>
      </c>
      <c r="BD269" s="3">
        <v>0</v>
      </c>
    </row>
    <row r="270" spans="2:56">
      <c r="B270" s="47">
        <v>22.17</v>
      </c>
      <c r="C270" s="47">
        <v>0</v>
      </c>
      <c r="D270" s="47">
        <v>0</v>
      </c>
      <c r="E270" s="47">
        <v>0</v>
      </c>
      <c r="F270" s="47">
        <v>0</v>
      </c>
      <c r="G270" s="47">
        <v>0</v>
      </c>
      <c r="H270" s="47">
        <v>0</v>
      </c>
      <c r="I270" s="47">
        <v>0</v>
      </c>
      <c r="J270" s="47">
        <v>0</v>
      </c>
      <c r="K270" s="47">
        <v>0</v>
      </c>
      <c r="L270" s="47">
        <v>0</v>
      </c>
      <c r="M270" s="47">
        <v>0</v>
      </c>
      <c r="N270" s="47">
        <v>0</v>
      </c>
      <c r="O270" s="47">
        <v>0</v>
      </c>
      <c r="P270" s="47">
        <v>0</v>
      </c>
      <c r="Q270" s="47">
        <v>0</v>
      </c>
      <c r="R270" s="47">
        <v>0</v>
      </c>
      <c r="S270" s="47">
        <v>0</v>
      </c>
      <c r="T270" s="47">
        <v>0</v>
      </c>
      <c r="U270" s="47">
        <v>0</v>
      </c>
      <c r="V270" s="47">
        <v>0</v>
      </c>
      <c r="AJ270" s="47">
        <v>22.17</v>
      </c>
      <c r="AK270" s="11">
        <v>45</v>
      </c>
      <c r="AL270" s="11">
        <v>29</v>
      </c>
      <c r="AM270" s="11">
        <v>7</v>
      </c>
      <c r="AN270" s="11">
        <v>17</v>
      </c>
      <c r="AO270" s="11">
        <v>3</v>
      </c>
      <c r="AP270" s="11">
        <v>132</v>
      </c>
      <c r="AQ270" s="11">
        <v>100</v>
      </c>
      <c r="AR270" s="11">
        <v>16</v>
      </c>
      <c r="AS270" s="11">
        <v>28</v>
      </c>
      <c r="AT270" s="11">
        <v>4</v>
      </c>
      <c r="AU270" s="3">
        <v>1</v>
      </c>
      <c r="AV270" s="3">
        <v>99</v>
      </c>
      <c r="AW270" s="3">
        <v>38</v>
      </c>
      <c r="AX270" s="3">
        <v>10</v>
      </c>
      <c r="AY270" s="3">
        <v>104</v>
      </c>
      <c r="AZ270" s="3">
        <v>0</v>
      </c>
      <c r="BA270" s="3">
        <v>7</v>
      </c>
      <c r="BB270" s="3">
        <v>146</v>
      </c>
      <c r="BC270" s="3">
        <v>1</v>
      </c>
      <c r="BD270" s="3">
        <v>2</v>
      </c>
    </row>
    <row r="271" spans="2:56">
      <c r="B271" s="47">
        <v>22.25</v>
      </c>
      <c r="C271" s="47">
        <v>0</v>
      </c>
      <c r="D271" s="47">
        <v>0</v>
      </c>
      <c r="E271" s="47">
        <v>0</v>
      </c>
      <c r="F271" s="47">
        <v>0</v>
      </c>
      <c r="G271" s="47">
        <v>0</v>
      </c>
      <c r="H271" s="47">
        <v>11</v>
      </c>
      <c r="I271" s="47">
        <v>0</v>
      </c>
      <c r="J271" s="47">
        <v>0</v>
      </c>
      <c r="K271" s="47">
        <v>0</v>
      </c>
      <c r="L271" s="47">
        <v>0</v>
      </c>
      <c r="M271" s="47">
        <v>0</v>
      </c>
      <c r="N271" s="47">
        <v>0</v>
      </c>
      <c r="O271" s="47">
        <v>0</v>
      </c>
      <c r="P271" s="47">
        <v>0</v>
      </c>
      <c r="Q271" s="47">
        <v>0</v>
      </c>
      <c r="R271" s="47">
        <v>0</v>
      </c>
      <c r="S271" s="47">
        <v>0</v>
      </c>
      <c r="T271" s="47">
        <v>0</v>
      </c>
      <c r="U271" s="47">
        <v>0</v>
      </c>
      <c r="V271" s="47">
        <v>0</v>
      </c>
      <c r="AJ271" s="47">
        <v>22.25</v>
      </c>
      <c r="AK271" s="11">
        <v>38</v>
      </c>
      <c r="AL271" s="11">
        <v>21</v>
      </c>
      <c r="AM271" s="11">
        <v>85</v>
      </c>
      <c r="AN271" s="11">
        <v>13</v>
      </c>
      <c r="AO271" s="11">
        <v>23</v>
      </c>
      <c r="AP271" s="11">
        <v>1006</v>
      </c>
      <c r="AQ271" s="11">
        <v>116</v>
      </c>
      <c r="AR271" s="11">
        <v>12</v>
      </c>
      <c r="AS271" s="11">
        <v>1</v>
      </c>
      <c r="AT271" s="11">
        <v>9</v>
      </c>
      <c r="AU271" s="3">
        <v>0</v>
      </c>
      <c r="AV271" s="3">
        <v>134</v>
      </c>
      <c r="AW271" s="3">
        <v>45</v>
      </c>
      <c r="AX271" s="3">
        <v>11</v>
      </c>
      <c r="AY271" s="3">
        <v>219</v>
      </c>
      <c r="AZ271" s="3">
        <v>6</v>
      </c>
      <c r="BA271" s="3">
        <v>27</v>
      </c>
      <c r="BB271" s="3">
        <v>248</v>
      </c>
      <c r="BC271" s="3">
        <v>8</v>
      </c>
      <c r="BD271" s="3">
        <v>1</v>
      </c>
    </row>
    <row r="272" spans="2:56">
      <c r="B272" s="47">
        <v>22.33</v>
      </c>
      <c r="C272" s="47">
        <v>0</v>
      </c>
      <c r="D272" s="47">
        <v>0</v>
      </c>
      <c r="E272" s="47">
        <v>2</v>
      </c>
      <c r="F272" s="47">
        <v>0</v>
      </c>
      <c r="G272" s="47">
        <v>0</v>
      </c>
      <c r="H272" s="47">
        <v>0</v>
      </c>
      <c r="I272" s="47">
        <v>0</v>
      </c>
      <c r="J272" s="47">
        <v>0</v>
      </c>
      <c r="K272" s="47">
        <v>0</v>
      </c>
      <c r="L272" s="47">
        <v>0</v>
      </c>
      <c r="M272" s="47">
        <v>0</v>
      </c>
      <c r="N272" s="47">
        <v>0</v>
      </c>
      <c r="O272" s="47">
        <v>0</v>
      </c>
      <c r="P272" s="47">
        <v>0</v>
      </c>
      <c r="Q272" s="47">
        <v>0</v>
      </c>
      <c r="R272" s="47">
        <v>0</v>
      </c>
      <c r="S272" s="47">
        <v>0</v>
      </c>
      <c r="T272" s="47">
        <v>0</v>
      </c>
      <c r="U272" s="47">
        <v>0</v>
      </c>
      <c r="V272" s="47">
        <v>0</v>
      </c>
      <c r="AJ272" s="47">
        <v>22.33</v>
      </c>
      <c r="AK272" s="11">
        <v>58</v>
      </c>
      <c r="AL272" s="11">
        <v>45</v>
      </c>
      <c r="AM272" s="11">
        <v>329</v>
      </c>
      <c r="AN272" s="11">
        <v>28</v>
      </c>
      <c r="AO272" s="11">
        <v>20</v>
      </c>
      <c r="AP272" s="11">
        <v>381</v>
      </c>
      <c r="AQ272" s="11">
        <v>30</v>
      </c>
      <c r="AR272" s="11">
        <v>7</v>
      </c>
      <c r="AS272" s="11">
        <v>0</v>
      </c>
      <c r="AT272" s="11">
        <v>0</v>
      </c>
      <c r="AU272" s="3">
        <v>7</v>
      </c>
      <c r="AV272" s="3">
        <v>9</v>
      </c>
      <c r="AW272" s="3">
        <v>37</v>
      </c>
      <c r="AX272" s="3">
        <v>21</v>
      </c>
      <c r="AY272" s="3">
        <v>62</v>
      </c>
      <c r="AZ272" s="3">
        <v>9</v>
      </c>
      <c r="BA272" s="3">
        <v>49</v>
      </c>
      <c r="BB272" s="3">
        <v>590</v>
      </c>
      <c r="BC272" s="3">
        <v>2</v>
      </c>
      <c r="BD272" s="3">
        <v>3</v>
      </c>
    </row>
    <row r="273" spans="2:56">
      <c r="B273" s="47">
        <v>22.42</v>
      </c>
      <c r="C273" s="47">
        <v>0</v>
      </c>
      <c r="D273" s="47">
        <v>0</v>
      </c>
      <c r="E273" s="47">
        <v>0</v>
      </c>
      <c r="F273" s="47">
        <v>0</v>
      </c>
      <c r="G273" s="47">
        <v>0</v>
      </c>
      <c r="H273" s="47">
        <v>0</v>
      </c>
      <c r="I273" s="47">
        <v>0</v>
      </c>
      <c r="J273" s="47">
        <v>0</v>
      </c>
      <c r="K273" s="47">
        <v>0</v>
      </c>
      <c r="L273" s="47">
        <v>0</v>
      </c>
      <c r="M273" s="47">
        <v>0</v>
      </c>
      <c r="N273" s="47">
        <v>0</v>
      </c>
      <c r="O273" s="47">
        <v>0</v>
      </c>
      <c r="P273" s="47">
        <v>0</v>
      </c>
      <c r="Q273" s="47">
        <v>0</v>
      </c>
      <c r="R273" s="47">
        <v>0</v>
      </c>
      <c r="S273" s="47">
        <v>0</v>
      </c>
      <c r="T273" s="47">
        <v>0</v>
      </c>
      <c r="U273" s="47">
        <v>0</v>
      </c>
      <c r="V273" s="47">
        <v>0</v>
      </c>
      <c r="AJ273" s="47">
        <v>22.42</v>
      </c>
      <c r="AK273" s="11">
        <v>47</v>
      </c>
      <c r="AL273" s="11">
        <v>31</v>
      </c>
      <c r="AM273" s="11">
        <v>73</v>
      </c>
      <c r="AN273" s="11">
        <v>0</v>
      </c>
      <c r="AO273" s="11">
        <v>8</v>
      </c>
      <c r="AP273" s="11">
        <v>201</v>
      </c>
      <c r="AQ273" s="11">
        <v>2</v>
      </c>
      <c r="AR273" s="11">
        <v>5</v>
      </c>
      <c r="AS273" s="11">
        <v>0</v>
      </c>
      <c r="AT273" s="11">
        <v>35</v>
      </c>
      <c r="AU273" s="3">
        <v>68</v>
      </c>
      <c r="AV273" s="3">
        <v>15</v>
      </c>
      <c r="AW273" s="3">
        <v>42</v>
      </c>
      <c r="AX273" s="3">
        <v>23</v>
      </c>
      <c r="AY273" s="3">
        <v>0</v>
      </c>
      <c r="AZ273" s="3">
        <v>0</v>
      </c>
      <c r="BA273" s="3">
        <v>0</v>
      </c>
      <c r="BB273" s="3">
        <v>902</v>
      </c>
      <c r="BC273" s="3">
        <v>206</v>
      </c>
      <c r="BD273" s="3">
        <v>5</v>
      </c>
    </row>
    <row r="274" spans="2:56">
      <c r="B274" s="47">
        <v>22.5</v>
      </c>
      <c r="C274" s="47">
        <v>0</v>
      </c>
      <c r="D274" s="47">
        <v>0</v>
      </c>
      <c r="E274" s="47">
        <v>0</v>
      </c>
      <c r="F274" s="47">
        <v>0</v>
      </c>
      <c r="G274" s="47">
        <v>0</v>
      </c>
      <c r="H274" s="47">
        <v>0</v>
      </c>
      <c r="I274" s="47">
        <v>0</v>
      </c>
      <c r="J274" s="47">
        <v>0</v>
      </c>
      <c r="K274" s="47">
        <v>0</v>
      </c>
      <c r="L274" s="47">
        <v>0</v>
      </c>
      <c r="M274" s="47">
        <v>0</v>
      </c>
      <c r="N274" s="47">
        <v>0</v>
      </c>
      <c r="O274" s="47">
        <v>0</v>
      </c>
      <c r="P274" s="47">
        <v>0</v>
      </c>
      <c r="Q274" s="47">
        <v>0</v>
      </c>
      <c r="R274" s="47">
        <v>0</v>
      </c>
      <c r="S274" s="47">
        <v>0</v>
      </c>
      <c r="T274" s="47">
        <v>0</v>
      </c>
      <c r="U274" s="47">
        <v>0</v>
      </c>
      <c r="V274" s="47">
        <v>0</v>
      </c>
      <c r="AJ274" s="47">
        <v>22.5</v>
      </c>
      <c r="AK274" s="11">
        <v>44</v>
      </c>
      <c r="AL274" s="11">
        <v>194</v>
      </c>
      <c r="AM274" s="11">
        <v>29</v>
      </c>
      <c r="AN274" s="11">
        <v>35</v>
      </c>
      <c r="AO274" s="11">
        <v>2</v>
      </c>
      <c r="AP274" s="11">
        <v>293</v>
      </c>
      <c r="AQ274" s="11">
        <v>1</v>
      </c>
      <c r="AR274" s="11">
        <v>1</v>
      </c>
      <c r="AS274" s="11">
        <v>1</v>
      </c>
      <c r="AT274" s="11">
        <v>6</v>
      </c>
      <c r="AU274" s="3">
        <v>87</v>
      </c>
      <c r="AV274" s="3">
        <v>5</v>
      </c>
      <c r="AW274" s="3">
        <v>37</v>
      </c>
      <c r="AX274" s="3">
        <v>33</v>
      </c>
      <c r="AY274" s="3">
        <v>89</v>
      </c>
      <c r="AZ274" s="3">
        <v>5</v>
      </c>
      <c r="BA274" s="3">
        <v>4</v>
      </c>
      <c r="BB274" s="3">
        <v>1754</v>
      </c>
      <c r="BC274" s="3">
        <v>153</v>
      </c>
      <c r="BD274" s="3">
        <v>3</v>
      </c>
    </row>
    <row r="275" spans="2:56">
      <c r="B275" s="47">
        <v>22.58</v>
      </c>
      <c r="C275" s="47">
        <v>0</v>
      </c>
      <c r="D275" s="47">
        <v>0</v>
      </c>
      <c r="E275" s="47">
        <v>0</v>
      </c>
      <c r="F275" s="47">
        <v>0</v>
      </c>
      <c r="G275" s="47">
        <v>0</v>
      </c>
      <c r="H275" s="47">
        <v>0</v>
      </c>
      <c r="I275" s="47">
        <v>0</v>
      </c>
      <c r="J275" s="47">
        <v>0</v>
      </c>
      <c r="K275" s="47">
        <v>0</v>
      </c>
      <c r="L275" s="47">
        <v>0</v>
      </c>
      <c r="M275" s="47">
        <v>0</v>
      </c>
      <c r="N275" s="47">
        <v>0</v>
      </c>
      <c r="O275" s="47">
        <v>0</v>
      </c>
      <c r="P275" s="47">
        <v>0</v>
      </c>
      <c r="Q275" s="47">
        <v>0</v>
      </c>
      <c r="R275" s="47">
        <v>0</v>
      </c>
      <c r="S275" s="47">
        <v>0</v>
      </c>
      <c r="T275" s="47">
        <v>0</v>
      </c>
      <c r="U275" s="47">
        <v>28</v>
      </c>
      <c r="V275" s="47">
        <v>0</v>
      </c>
      <c r="AJ275" s="47">
        <v>22.58</v>
      </c>
      <c r="AK275" s="11">
        <v>50</v>
      </c>
      <c r="AL275" s="11">
        <v>197</v>
      </c>
      <c r="AM275" s="11">
        <v>0</v>
      </c>
      <c r="AN275" s="11">
        <v>12</v>
      </c>
      <c r="AO275" s="11">
        <v>0</v>
      </c>
      <c r="AP275" s="11">
        <v>292</v>
      </c>
      <c r="AQ275" s="11">
        <v>23</v>
      </c>
      <c r="AR275" s="11">
        <v>3</v>
      </c>
      <c r="AS275" s="11">
        <v>11</v>
      </c>
      <c r="AT275" s="11">
        <v>168</v>
      </c>
      <c r="AU275" s="3">
        <v>171</v>
      </c>
      <c r="AV275" s="3">
        <v>2</v>
      </c>
      <c r="AW275" s="3">
        <v>188</v>
      </c>
      <c r="AX275" s="3">
        <v>0</v>
      </c>
      <c r="AY275" s="3">
        <v>5</v>
      </c>
      <c r="AZ275" s="3">
        <v>26</v>
      </c>
      <c r="BA275" s="3">
        <v>10</v>
      </c>
      <c r="BB275" s="3">
        <v>4539</v>
      </c>
      <c r="BC275" s="3">
        <v>642</v>
      </c>
      <c r="BD275" s="3">
        <v>224</v>
      </c>
    </row>
    <row r="276" spans="2:56">
      <c r="B276" s="47">
        <v>22.67</v>
      </c>
      <c r="C276" s="47">
        <v>0</v>
      </c>
      <c r="D276" s="47">
        <v>0</v>
      </c>
      <c r="E276" s="47">
        <v>0</v>
      </c>
      <c r="F276" s="47">
        <v>0</v>
      </c>
      <c r="G276" s="47">
        <v>0</v>
      </c>
      <c r="H276" s="47">
        <v>0</v>
      </c>
      <c r="I276" s="47">
        <v>0</v>
      </c>
      <c r="J276" s="47">
        <v>0</v>
      </c>
      <c r="K276" s="47">
        <v>0</v>
      </c>
      <c r="L276" s="47">
        <v>0</v>
      </c>
      <c r="M276" s="47">
        <v>0</v>
      </c>
      <c r="N276" s="47">
        <v>0</v>
      </c>
      <c r="O276" s="47">
        <v>0</v>
      </c>
      <c r="P276" s="47">
        <v>0</v>
      </c>
      <c r="Q276" s="47">
        <v>0</v>
      </c>
      <c r="R276" s="47">
        <v>0</v>
      </c>
      <c r="S276" s="47">
        <v>0</v>
      </c>
      <c r="T276" s="47">
        <v>0</v>
      </c>
      <c r="U276" s="47">
        <v>0</v>
      </c>
      <c r="V276" s="47">
        <v>0</v>
      </c>
      <c r="AJ276" s="47">
        <v>22.67</v>
      </c>
      <c r="AK276" s="11">
        <v>209</v>
      </c>
      <c r="AL276" s="11">
        <v>163</v>
      </c>
      <c r="AM276" s="11">
        <v>1</v>
      </c>
      <c r="AN276" s="11">
        <v>12</v>
      </c>
      <c r="AO276" s="11">
        <v>0</v>
      </c>
      <c r="AP276" s="11">
        <v>110</v>
      </c>
      <c r="AQ276" s="11">
        <v>9</v>
      </c>
      <c r="AR276" s="11">
        <v>8</v>
      </c>
      <c r="AS276" s="11">
        <v>30</v>
      </c>
      <c r="AT276" s="11">
        <v>3</v>
      </c>
      <c r="AU276" s="3">
        <v>30</v>
      </c>
      <c r="AV276" s="3">
        <v>9</v>
      </c>
      <c r="AW276" s="3">
        <v>155</v>
      </c>
      <c r="AX276" s="3">
        <v>4</v>
      </c>
      <c r="AY276" s="3">
        <v>17</v>
      </c>
      <c r="AZ276" s="3">
        <v>18</v>
      </c>
      <c r="BA276" s="3">
        <v>2</v>
      </c>
      <c r="BB276" s="3">
        <v>4812</v>
      </c>
      <c r="BC276" s="3">
        <v>195</v>
      </c>
      <c r="BD276" s="3">
        <v>310</v>
      </c>
    </row>
    <row r="277" spans="2:56">
      <c r="B277" s="47">
        <v>22.75</v>
      </c>
      <c r="C277" s="47">
        <v>0</v>
      </c>
      <c r="D277" s="47">
        <v>2</v>
      </c>
      <c r="E277" s="47">
        <v>0</v>
      </c>
      <c r="F277" s="47">
        <v>0</v>
      </c>
      <c r="G277" s="47">
        <v>0</v>
      </c>
      <c r="H277" s="47">
        <v>11</v>
      </c>
      <c r="I277" s="47">
        <v>0</v>
      </c>
      <c r="J277" s="47">
        <v>0</v>
      </c>
      <c r="K277" s="47">
        <v>0</v>
      </c>
      <c r="L277" s="47">
        <v>0</v>
      </c>
      <c r="M277" s="47">
        <v>0</v>
      </c>
      <c r="N277" s="47">
        <v>0</v>
      </c>
      <c r="O277" s="47">
        <v>13</v>
      </c>
      <c r="P277" s="47">
        <v>0</v>
      </c>
      <c r="Q277" s="47">
        <v>0</v>
      </c>
      <c r="R277" s="47">
        <v>0</v>
      </c>
      <c r="S277" s="47">
        <v>0</v>
      </c>
      <c r="T277" s="47">
        <v>0</v>
      </c>
      <c r="U277" s="47">
        <v>0</v>
      </c>
      <c r="V277" s="47">
        <v>0</v>
      </c>
      <c r="AJ277" s="47">
        <v>22.75</v>
      </c>
      <c r="AK277" s="11">
        <v>142</v>
      </c>
      <c r="AL277" s="11">
        <v>404</v>
      </c>
      <c r="AM277" s="11">
        <v>9</v>
      </c>
      <c r="AN277" s="11">
        <v>1</v>
      </c>
      <c r="AO277" s="11">
        <v>13</v>
      </c>
      <c r="AP277" s="11">
        <v>965</v>
      </c>
      <c r="AQ277" s="11">
        <v>5</v>
      </c>
      <c r="AR277" s="11">
        <v>1</v>
      </c>
      <c r="AS277" s="11">
        <v>223</v>
      </c>
      <c r="AT277" s="11">
        <v>12</v>
      </c>
      <c r="AU277" s="3">
        <v>38</v>
      </c>
      <c r="AV277" s="3">
        <v>7</v>
      </c>
      <c r="AW277" s="3">
        <v>709</v>
      </c>
      <c r="AX277" s="3">
        <v>10</v>
      </c>
      <c r="AY277" s="3">
        <v>5</v>
      </c>
      <c r="AZ277" s="3">
        <v>2</v>
      </c>
      <c r="BA277" s="3">
        <v>41</v>
      </c>
      <c r="BB277" s="3">
        <v>5214</v>
      </c>
      <c r="BC277" s="3">
        <v>198</v>
      </c>
      <c r="BD277" s="3">
        <v>158</v>
      </c>
    </row>
    <row r="278" spans="2:56">
      <c r="B278" s="47">
        <v>22.83</v>
      </c>
      <c r="C278" s="47">
        <v>11</v>
      </c>
      <c r="D278" s="47">
        <v>8</v>
      </c>
      <c r="E278" s="47">
        <v>0</v>
      </c>
      <c r="F278" s="47">
        <v>0</v>
      </c>
      <c r="G278" s="47">
        <v>18</v>
      </c>
      <c r="H278" s="47">
        <v>5</v>
      </c>
      <c r="I278" s="47">
        <v>0</v>
      </c>
      <c r="J278" s="47">
        <v>0</v>
      </c>
      <c r="K278" s="47">
        <v>3</v>
      </c>
      <c r="L278" s="47">
        <v>0</v>
      </c>
      <c r="M278" s="47">
        <v>0</v>
      </c>
      <c r="N278" s="47">
        <v>0</v>
      </c>
      <c r="O278" s="47">
        <v>6</v>
      </c>
      <c r="P278" s="47">
        <v>0</v>
      </c>
      <c r="Q278" s="47">
        <v>0</v>
      </c>
      <c r="R278" s="47">
        <v>2</v>
      </c>
      <c r="S278" s="47">
        <v>0</v>
      </c>
      <c r="T278" s="47">
        <v>9</v>
      </c>
      <c r="U278" s="47">
        <v>0</v>
      </c>
      <c r="V278" s="47">
        <v>0</v>
      </c>
      <c r="AJ278" s="47">
        <v>22.83</v>
      </c>
      <c r="AK278" s="11">
        <v>549</v>
      </c>
      <c r="AL278" s="11">
        <v>591</v>
      </c>
      <c r="AM278" s="11">
        <v>80</v>
      </c>
      <c r="AN278" s="11">
        <v>243</v>
      </c>
      <c r="AO278" s="11">
        <v>1116</v>
      </c>
      <c r="AP278" s="11">
        <v>712</v>
      </c>
      <c r="AQ278" s="11">
        <v>147</v>
      </c>
      <c r="AR278" s="11">
        <v>8</v>
      </c>
      <c r="AS278" s="11">
        <v>853</v>
      </c>
      <c r="AT278" s="11">
        <v>350</v>
      </c>
      <c r="AU278" s="3">
        <v>31</v>
      </c>
      <c r="AV278" s="3">
        <v>20</v>
      </c>
      <c r="AW278" s="3">
        <v>413</v>
      </c>
      <c r="AX278" s="3">
        <v>275</v>
      </c>
      <c r="AY278" s="3">
        <v>201</v>
      </c>
      <c r="AZ278" s="3">
        <v>232</v>
      </c>
      <c r="BA278" s="3">
        <v>290</v>
      </c>
      <c r="BB278" s="3">
        <v>3909</v>
      </c>
      <c r="BC278" s="3">
        <v>261</v>
      </c>
      <c r="BD278" s="3">
        <v>616</v>
      </c>
    </row>
    <row r="279" spans="2:56">
      <c r="B279" s="47">
        <v>22.92</v>
      </c>
      <c r="C279" s="47">
        <v>9</v>
      </c>
      <c r="D279" s="47">
        <v>0</v>
      </c>
      <c r="E279" s="47">
        <v>11</v>
      </c>
      <c r="F279" s="47">
        <v>0</v>
      </c>
      <c r="G279" s="47">
        <v>0</v>
      </c>
      <c r="H279" s="47">
        <v>12</v>
      </c>
      <c r="I279" s="47">
        <v>0</v>
      </c>
      <c r="J279" s="47">
        <v>0</v>
      </c>
      <c r="K279" s="47">
        <v>7</v>
      </c>
      <c r="L279" s="47">
        <v>0</v>
      </c>
      <c r="M279" s="47">
        <v>0</v>
      </c>
      <c r="N279" s="47">
        <v>0</v>
      </c>
      <c r="O279" s="47">
        <v>0</v>
      </c>
      <c r="P279" s="47">
        <v>0</v>
      </c>
      <c r="Q279" s="47">
        <v>0</v>
      </c>
      <c r="R279" s="47">
        <v>0</v>
      </c>
      <c r="S279" s="47">
        <v>0</v>
      </c>
      <c r="T279" s="47">
        <v>0</v>
      </c>
      <c r="U279" s="47">
        <v>0</v>
      </c>
      <c r="V279" s="47">
        <v>0</v>
      </c>
      <c r="AJ279" s="47">
        <v>22.92</v>
      </c>
      <c r="AK279" s="11">
        <v>635</v>
      </c>
      <c r="AL279" s="11">
        <v>234</v>
      </c>
      <c r="AM279" s="11">
        <v>422</v>
      </c>
      <c r="AN279" s="11">
        <v>136</v>
      </c>
      <c r="AO279" s="11">
        <v>153</v>
      </c>
      <c r="AP279" s="11">
        <v>1023</v>
      </c>
      <c r="AQ279" s="11">
        <v>1</v>
      </c>
      <c r="AR279" s="11">
        <v>72</v>
      </c>
      <c r="AS279" s="11">
        <v>2205</v>
      </c>
      <c r="AT279" s="11">
        <v>105</v>
      </c>
      <c r="AU279" s="3">
        <v>8</v>
      </c>
      <c r="AV279" s="3">
        <v>30</v>
      </c>
      <c r="AW279" s="3">
        <v>394</v>
      </c>
      <c r="AX279" s="3">
        <v>176</v>
      </c>
      <c r="AY279" s="3">
        <v>0</v>
      </c>
      <c r="AZ279" s="3">
        <v>235</v>
      </c>
      <c r="BA279" s="3">
        <v>125</v>
      </c>
      <c r="BB279" s="3">
        <v>129</v>
      </c>
      <c r="BC279" s="3">
        <v>11</v>
      </c>
      <c r="BD279" s="3">
        <v>96</v>
      </c>
    </row>
    <row r="280" spans="2:56">
      <c r="B280" s="47">
        <v>23</v>
      </c>
      <c r="C280" s="47">
        <v>0</v>
      </c>
      <c r="D280" s="47">
        <v>0</v>
      </c>
      <c r="E280" s="47">
        <v>53</v>
      </c>
      <c r="F280" s="47">
        <v>0</v>
      </c>
      <c r="G280" s="47">
        <v>0</v>
      </c>
      <c r="H280" s="47">
        <v>0</v>
      </c>
      <c r="I280" s="47">
        <v>0</v>
      </c>
      <c r="J280" s="47">
        <v>0</v>
      </c>
      <c r="K280" s="47">
        <v>0</v>
      </c>
      <c r="L280" s="47">
        <v>0</v>
      </c>
      <c r="M280" s="47">
        <v>0</v>
      </c>
      <c r="N280" s="47">
        <v>0</v>
      </c>
      <c r="O280" s="47">
        <v>0</v>
      </c>
      <c r="P280" s="47">
        <v>0</v>
      </c>
      <c r="Q280" s="47">
        <v>0</v>
      </c>
      <c r="R280" s="47">
        <v>0</v>
      </c>
      <c r="S280" s="47">
        <v>0</v>
      </c>
      <c r="T280" s="47">
        <v>0</v>
      </c>
      <c r="U280" s="47">
        <v>0</v>
      </c>
      <c r="V280" s="47">
        <v>0</v>
      </c>
      <c r="AJ280" s="47">
        <v>23</v>
      </c>
      <c r="AK280" s="11">
        <v>295</v>
      </c>
      <c r="AL280" s="11">
        <v>271</v>
      </c>
      <c r="AM280" s="11">
        <v>756</v>
      </c>
      <c r="AN280" s="11">
        <v>121</v>
      </c>
      <c r="AO280" s="11">
        <v>211</v>
      </c>
      <c r="AP280" s="11">
        <v>271</v>
      </c>
      <c r="AQ280" s="11">
        <v>1</v>
      </c>
      <c r="AR280" s="11">
        <v>76</v>
      </c>
      <c r="AS280" s="11">
        <v>5261</v>
      </c>
      <c r="AT280" s="11">
        <v>150</v>
      </c>
      <c r="AU280" s="3">
        <v>66</v>
      </c>
      <c r="AV280" s="3">
        <v>24</v>
      </c>
      <c r="AW280" s="3">
        <v>96</v>
      </c>
      <c r="AX280" s="3">
        <v>37</v>
      </c>
      <c r="AY280" s="3">
        <v>1</v>
      </c>
      <c r="AZ280" s="3">
        <v>53</v>
      </c>
      <c r="BA280" s="3">
        <v>26</v>
      </c>
      <c r="BB280" s="3">
        <v>281</v>
      </c>
      <c r="BC280" s="3">
        <v>22</v>
      </c>
      <c r="BD280" s="3">
        <v>7</v>
      </c>
    </row>
    <row r="281" spans="2:56">
      <c r="B281" s="47">
        <v>23.08</v>
      </c>
      <c r="C281" s="47">
        <v>0</v>
      </c>
      <c r="D281" s="47">
        <v>0</v>
      </c>
      <c r="E281" s="47">
        <v>0</v>
      </c>
      <c r="F281" s="47">
        <v>0</v>
      </c>
      <c r="G281" s="47">
        <v>10</v>
      </c>
      <c r="H281" s="47">
        <v>0</v>
      </c>
      <c r="I281" s="47">
        <v>0</v>
      </c>
      <c r="J281" s="47">
        <v>0</v>
      </c>
      <c r="K281" s="47">
        <v>0</v>
      </c>
      <c r="L281" s="47">
        <v>0</v>
      </c>
      <c r="M281" s="47">
        <v>0</v>
      </c>
      <c r="N281" s="47">
        <v>0</v>
      </c>
      <c r="O281" s="47">
        <v>0</v>
      </c>
      <c r="P281" s="47">
        <v>0</v>
      </c>
      <c r="Q281" s="47">
        <v>0</v>
      </c>
      <c r="R281" s="47">
        <v>0</v>
      </c>
      <c r="S281" s="47">
        <v>0</v>
      </c>
      <c r="T281" s="47">
        <v>0</v>
      </c>
      <c r="U281" s="47">
        <v>0</v>
      </c>
      <c r="V281" s="47">
        <v>0</v>
      </c>
      <c r="AJ281" s="47">
        <v>23.08</v>
      </c>
      <c r="AK281" s="11">
        <v>189</v>
      </c>
      <c r="AL281" s="11">
        <v>82</v>
      </c>
      <c r="AM281" s="11">
        <v>248</v>
      </c>
      <c r="AN281" s="11">
        <v>55</v>
      </c>
      <c r="AO281" s="11">
        <v>482</v>
      </c>
      <c r="AP281" s="11">
        <v>127</v>
      </c>
      <c r="AQ281" s="11">
        <v>0</v>
      </c>
      <c r="AR281" s="11">
        <v>29</v>
      </c>
      <c r="AS281" s="11">
        <v>3387</v>
      </c>
      <c r="AT281" s="11">
        <v>34</v>
      </c>
      <c r="AU281" s="3">
        <v>27</v>
      </c>
      <c r="AV281" s="3">
        <v>8</v>
      </c>
      <c r="AW281" s="3">
        <v>52</v>
      </c>
      <c r="AX281" s="3">
        <v>43</v>
      </c>
      <c r="AY281" s="3">
        <v>0</v>
      </c>
      <c r="AZ281" s="3">
        <v>158</v>
      </c>
      <c r="BA281" s="3">
        <v>31</v>
      </c>
      <c r="BB281" s="3">
        <v>21</v>
      </c>
      <c r="BC281" s="3">
        <v>5</v>
      </c>
      <c r="BD281" s="3">
        <v>0</v>
      </c>
    </row>
    <row r="282" spans="2:56">
      <c r="B282" s="47">
        <v>23.17</v>
      </c>
      <c r="C282" s="47">
        <v>0</v>
      </c>
      <c r="D282" s="47">
        <v>0</v>
      </c>
      <c r="E282" s="47">
        <v>0</v>
      </c>
      <c r="F282" s="47">
        <v>0</v>
      </c>
      <c r="G282" s="47">
        <v>45</v>
      </c>
      <c r="H282" s="47">
        <v>0</v>
      </c>
      <c r="I282" s="47">
        <v>0</v>
      </c>
      <c r="J282" s="47">
        <v>0</v>
      </c>
      <c r="K282" s="47">
        <v>0</v>
      </c>
      <c r="L282" s="47">
        <v>0</v>
      </c>
      <c r="M282" s="47">
        <v>0</v>
      </c>
      <c r="N282" s="47">
        <v>0</v>
      </c>
      <c r="O282" s="47">
        <v>0</v>
      </c>
      <c r="P282" s="47">
        <v>0</v>
      </c>
      <c r="Q282" s="47">
        <v>0</v>
      </c>
      <c r="R282" s="47">
        <v>0</v>
      </c>
      <c r="S282" s="47">
        <v>0</v>
      </c>
      <c r="T282" s="47">
        <v>0</v>
      </c>
      <c r="U282" s="47">
        <v>0</v>
      </c>
      <c r="V282" s="47">
        <v>0</v>
      </c>
      <c r="AJ282" s="47">
        <v>23.17</v>
      </c>
      <c r="AK282" s="11">
        <v>179</v>
      </c>
      <c r="AL282" s="11">
        <v>36</v>
      </c>
      <c r="AM282" s="11">
        <v>98</v>
      </c>
      <c r="AN282" s="11">
        <v>0</v>
      </c>
      <c r="AO282" s="11">
        <v>1944</v>
      </c>
      <c r="AP282" s="11">
        <v>74</v>
      </c>
      <c r="AQ282" s="11">
        <v>0</v>
      </c>
      <c r="AR282" s="11">
        <v>30</v>
      </c>
      <c r="AS282" s="11">
        <v>282</v>
      </c>
      <c r="AT282" s="11">
        <v>10</v>
      </c>
      <c r="AU282" s="3">
        <v>29</v>
      </c>
      <c r="AV282" s="3">
        <v>2</v>
      </c>
      <c r="AW282" s="3">
        <v>27</v>
      </c>
      <c r="AX282" s="3">
        <v>71</v>
      </c>
      <c r="AY282" s="3">
        <v>35</v>
      </c>
      <c r="AZ282" s="3">
        <v>7</v>
      </c>
      <c r="BA282" s="3">
        <v>49</v>
      </c>
      <c r="BB282" s="3">
        <v>8</v>
      </c>
      <c r="BC282" s="3">
        <v>39</v>
      </c>
      <c r="BD282" s="3">
        <v>8</v>
      </c>
    </row>
    <row r="283" spans="2:56">
      <c r="B283" s="47">
        <v>23.25</v>
      </c>
      <c r="C283" s="47">
        <v>0</v>
      </c>
      <c r="D283" s="47">
        <v>0</v>
      </c>
      <c r="E283" s="47">
        <v>0</v>
      </c>
      <c r="F283" s="47">
        <v>0</v>
      </c>
      <c r="G283" s="47">
        <v>0</v>
      </c>
      <c r="H283" s="47">
        <v>0</v>
      </c>
      <c r="I283" s="47">
        <v>0</v>
      </c>
      <c r="J283" s="47">
        <v>0</v>
      </c>
      <c r="K283" s="47">
        <v>0</v>
      </c>
      <c r="L283" s="47">
        <v>0</v>
      </c>
      <c r="M283" s="47">
        <v>0</v>
      </c>
      <c r="N283" s="47">
        <v>0</v>
      </c>
      <c r="O283" s="47">
        <v>0</v>
      </c>
      <c r="P283" s="47">
        <v>0</v>
      </c>
      <c r="Q283" s="47">
        <v>0</v>
      </c>
      <c r="R283" s="47">
        <v>0</v>
      </c>
      <c r="S283" s="47">
        <v>0</v>
      </c>
      <c r="T283" s="47">
        <v>0</v>
      </c>
      <c r="U283" s="47">
        <v>0</v>
      </c>
      <c r="V283" s="47">
        <v>0</v>
      </c>
      <c r="AJ283" s="47">
        <v>23.25</v>
      </c>
      <c r="AK283" s="11">
        <v>60</v>
      </c>
      <c r="AL283" s="11">
        <v>33</v>
      </c>
      <c r="AM283" s="11">
        <v>18</v>
      </c>
      <c r="AN283" s="11">
        <v>0</v>
      </c>
      <c r="AO283" s="11">
        <v>475</v>
      </c>
      <c r="AP283" s="11">
        <v>78</v>
      </c>
      <c r="AQ283" s="11">
        <v>9</v>
      </c>
      <c r="AR283" s="11">
        <v>157</v>
      </c>
      <c r="AS283" s="11">
        <v>186</v>
      </c>
      <c r="AT283" s="11">
        <v>4</v>
      </c>
      <c r="AU283" s="3">
        <v>0</v>
      </c>
      <c r="AV283" s="3">
        <v>12</v>
      </c>
      <c r="AW283" s="3">
        <v>45</v>
      </c>
      <c r="AX283" s="3">
        <v>39</v>
      </c>
      <c r="AY283" s="3">
        <v>237</v>
      </c>
      <c r="AZ283" s="3">
        <v>14</v>
      </c>
      <c r="BA283" s="3">
        <v>62</v>
      </c>
      <c r="BB283" s="3">
        <v>0</v>
      </c>
      <c r="BC283" s="3">
        <v>0</v>
      </c>
      <c r="BD283" s="3">
        <v>5</v>
      </c>
    </row>
    <row r="284" spans="2:56">
      <c r="B284" s="47">
        <v>23.33</v>
      </c>
      <c r="C284" s="47">
        <v>0</v>
      </c>
      <c r="D284" s="47">
        <v>0</v>
      </c>
      <c r="E284" s="47">
        <v>0</v>
      </c>
      <c r="F284" s="47">
        <v>0</v>
      </c>
      <c r="G284" s="47">
        <v>0</v>
      </c>
      <c r="H284" s="47">
        <v>0</v>
      </c>
      <c r="I284" s="47">
        <v>0</v>
      </c>
      <c r="J284" s="47">
        <v>9</v>
      </c>
      <c r="K284" s="47">
        <v>0</v>
      </c>
      <c r="L284" s="47">
        <v>0</v>
      </c>
      <c r="M284" s="47">
        <v>0</v>
      </c>
      <c r="N284" s="47">
        <v>0</v>
      </c>
      <c r="O284" s="47">
        <v>0</v>
      </c>
      <c r="P284" s="47">
        <v>0</v>
      </c>
      <c r="Q284" s="47">
        <v>0</v>
      </c>
      <c r="R284" s="47">
        <v>0</v>
      </c>
      <c r="S284" s="47">
        <v>5</v>
      </c>
      <c r="T284" s="47">
        <v>0</v>
      </c>
      <c r="U284" s="47">
        <v>0</v>
      </c>
      <c r="V284" s="47">
        <v>0</v>
      </c>
      <c r="AJ284" s="47">
        <v>23.33</v>
      </c>
      <c r="AK284" s="11">
        <v>43</v>
      </c>
      <c r="AL284" s="11">
        <v>18</v>
      </c>
      <c r="AM284" s="11">
        <v>9</v>
      </c>
      <c r="AN284" s="11">
        <v>19</v>
      </c>
      <c r="AO284" s="11">
        <v>209</v>
      </c>
      <c r="AP284" s="11">
        <v>14</v>
      </c>
      <c r="AQ284" s="11">
        <v>44</v>
      </c>
      <c r="AR284" s="11">
        <v>730</v>
      </c>
      <c r="AS284" s="11">
        <v>623</v>
      </c>
      <c r="AT284" s="11">
        <v>13</v>
      </c>
      <c r="AU284" s="3">
        <v>15</v>
      </c>
      <c r="AV284" s="3">
        <v>2</v>
      </c>
      <c r="AW284" s="3">
        <v>28</v>
      </c>
      <c r="AX284" s="3">
        <v>37</v>
      </c>
      <c r="AY284" s="3">
        <v>34</v>
      </c>
      <c r="AZ284" s="3">
        <v>10</v>
      </c>
      <c r="BA284" s="3">
        <v>288</v>
      </c>
      <c r="BB284" s="3">
        <v>0</v>
      </c>
      <c r="BC284" s="3">
        <v>7</v>
      </c>
      <c r="BD284" s="3">
        <v>7</v>
      </c>
    </row>
    <row r="285" spans="2:56">
      <c r="B285" s="47">
        <v>23.42</v>
      </c>
      <c r="C285" s="47">
        <v>0</v>
      </c>
      <c r="D285" s="47">
        <v>0</v>
      </c>
      <c r="E285" s="47">
        <v>0</v>
      </c>
      <c r="F285" s="47">
        <v>0</v>
      </c>
      <c r="G285" s="47">
        <v>0</v>
      </c>
      <c r="H285" s="47">
        <v>0</v>
      </c>
      <c r="I285" s="47">
        <v>0</v>
      </c>
      <c r="J285" s="47">
        <v>5</v>
      </c>
      <c r="K285" s="47">
        <v>0</v>
      </c>
      <c r="L285" s="47">
        <v>0</v>
      </c>
      <c r="M285" s="47">
        <v>0</v>
      </c>
      <c r="N285" s="47">
        <v>0</v>
      </c>
      <c r="O285" s="47">
        <v>0</v>
      </c>
      <c r="P285" s="47">
        <v>0</v>
      </c>
      <c r="Q285" s="47">
        <v>0</v>
      </c>
      <c r="R285" s="47">
        <v>0</v>
      </c>
      <c r="S285" s="47">
        <v>0</v>
      </c>
      <c r="T285" s="47">
        <v>0</v>
      </c>
      <c r="U285" s="47">
        <v>0</v>
      </c>
      <c r="V285" s="47">
        <v>0</v>
      </c>
      <c r="AJ285" s="47">
        <v>23.42</v>
      </c>
      <c r="AK285" s="11">
        <v>45</v>
      </c>
      <c r="AL285" s="11">
        <v>20</v>
      </c>
      <c r="AM285" s="11">
        <v>6</v>
      </c>
      <c r="AN285" s="11">
        <v>15</v>
      </c>
      <c r="AO285" s="11">
        <v>119</v>
      </c>
      <c r="AP285" s="11">
        <v>1</v>
      </c>
      <c r="AQ285" s="11">
        <v>76</v>
      </c>
      <c r="AR285" s="11">
        <v>580</v>
      </c>
      <c r="AS285" s="11">
        <v>374</v>
      </c>
      <c r="AT285" s="11">
        <v>3</v>
      </c>
      <c r="AU285" s="3">
        <v>5</v>
      </c>
      <c r="AV285" s="3">
        <v>4</v>
      </c>
      <c r="AW285" s="3">
        <v>24</v>
      </c>
      <c r="AX285" s="3">
        <v>57</v>
      </c>
      <c r="AY285" s="3">
        <v>45</v>
      </c>
      <c r="AZ285" s="3">
        <v>20</v>
      </c>
      <c r="BA285" s="3">
        <v>70</v>
      </c>
      <c r="BB285" s="3">
        <v>0</v>
      </c>
      <c r="BC285" s="3">
        <v>1</v>
      </c>
      <c r="BD285" s="3">
        <v>1</v>
      </c>
    </row>
    <row r="286" spans="2:56">
      <c r="B286" s="47">
        <v>23.5</v>
      </c>
      <c r="C286" s="47">
        <v>0</v>
      </c>
      <c r="D286" s="47">
        <v>0</v>
      </c>
      <c r="E286" s="47">
        <v>0</v>
      </c>
      <c r="F286" s="47">
        <v>0</v>
      </c>
      <c r="G286" s="47">
        <v>0</v>
      </c>
      <c r="H286" s="47">
        <v>0</v>
      </c>
      <c r="I286" s="47">
        <v>0</v>
      </c>
      <c r="J286" s="47">
        <v>0</v>
      </c>
      <c r="K286" s="47">
        <v>0</v>
      </c>
      <c r="L286" s="47">
        <v>0</v>
      </c>
      <c r="M286" s="47">
        <v>0</v>
      </c>
      <c r="N286" s="47">
        <v>0</v>
      </c>
      <c r="O286" s="47">
        <v>0</v>
      </c>
      <c r="P286" s="47">
        <v>0</v>
      </c>
      <c r="Q286" s="47">
        <v>0</v>
      </c>
      <c r="R286" s="47">
        <v>0</v>
      </c>
      <c r="S286" s="47">
        <v>0</v>
      </c>
      <c r="T286" s="47">
        <v>0</v>
      </c>
      <c r="U286" s="47">
        <v>0</v>
      </c>
      <c r="V286" s="47">
        <v>0</v>
      </c>
      <c r="AJ286" s="47">
        <v>23.5</v>
      </c>
      <c r="AK286" s="11">
        <v>32</v>
      </c>
      <c r="AL286" s="11">
        <v>31</v>
      </c>
      <c r="AM286" s="11">
        <v>4</v>
      </c>
      <c r="AN286" s="11">
        <v>35</v>
      </c>
      <c r="AO286" s="11">
        <v>81</v>
      </c>
      <c r="AP286" s="11">
        <v>0</v>
      </c>
      <c r="AQ286" s="11">
        <v>135</v>
      </c>
      <c r="AR286" s="11">
        <v>116</v>
      </c>
      <c r="AS286" s="11">
        <v>145</v>
      </c>
      <c r="AT286" s="11">
        <v>13</v>
      </c>
      <c r="AU286" s="3">
        <v>0</v>
      </c>
      <c r="AV286" s="3">
        <v>2</v>
      </c>
      <c r="AW286" s="3">
        <v>30</v>
      </c>
      <c r="AX286" s="3">
        <v>95</v>
      </c>
      <c r="AY286" s="3">
        <v>0</v>
      </c>
      <c r="AZ286" s="3">
        <v>17</v>
      </c>
      <c r="BA286" s="3">
        <v>25</v>
      </c>
      <c r="BB286" s="3">
        <v>139</v>
      </c>
      <c r="BC286" s="3">
        <v>0</v>
      </c>
      <c r="BD286" s="3">
        <v>7</v>
      </c>
    </row>
    <row r="287" spans="2:56">
      <c r="B287" s="47">
        <v>23.58</v>
      </c>
      <c r="C287" s="47">
        <v>0</v>
      </c>
      <c r="D287" s="47">
        <v>0</v>
      </c>
      <c r="E287" s="47">
        <v>0</v>
      </c>
      <c r="F287" s="47">
        <v>0</v>
      </c>
      <c r="G287" s="47">
        <v>0</v>
      </c>
      <c r="H287" s="47">
        <v>0</v>
      </c>
      <c r="I287" s="47">
        <v>0</v>
      </c>
      <c r="J287" s="47">
        <v>0</v>
      </c>
      <c r="K287" s="47">
        <v>0</v>
      </c>
      <c r="L287" s="47">
        <v>0</v>
      </c>
      <c r="M287" s="47">
        <v>0</v>
      </c>
      <c r="N287" s="47">
        <v>0</v>
      </c>
      <c r="O287" s="47">
        <v>0</v>
      </c>
      <c r="P287" s="47">
        <v>0</v>
      </c>
      <c r="Q287" s="47">
        <v>0</v>
      </c>
      <c r="R287" s="47">
        <v>0</v>
      </c>
      <c r="S287" s="47">
        <v>0</v>
      </c>
      <c r="T287" s="47">
        <v>0</v>
      </c>
      <c r="U287" s="47">
        <v>0</v>
      </c>
      <c r="V287" s="47">
        <v>0</v>
      </c>
      <c r="AJ287" s="47">
        <v>23.58</v>
      </c>
      <c r="AK287" s="11">
        <v>55</v>
      </c>
      <c r="AL287" s="11">
        <v>14</v>
      </c>
      <c r="AM287" s="11">
        <v>62</v>
      </c>
      <c r="AN287" s="11">
        <v>20</v>
      </c>
      <c r="AO287" s="11">
        <v>0</v>
      </c>
      <c r="AP287" s="11">
        <v>79</v>
      </c>
      <c r="AQ287" s="11">
        <v>190</v>
      </c>
      <c r="AR287" s="11">
        <v>101</v>
      </c>
      <c r="AS287" s="11">
        <v>137</v>
      </c>
      <c r="AT287" s="11">
        <v>21</v>
      </c>
      <c r="AU287" s="3">
        <v>0</v>
      </c>
      <c r="AV287" s="3">
        <v>0</v>
      </c>
      <c r="AW287" s="3">
        <v>18</v>
      </c>
      <c r="AX287" s="3">
        <v>109</v>
      </c>
      <c r="AY287" s="3">
        <v>0</v>
      </c>
      <c r="AZ287" s="3">
        <v>12</v>
      </c>
      <c r="BA287" s="3">
        <v>0</v>
      </c>
      <c r="BB287" s="3">
        <v>4</v>
      </c>
      <c r="BC287" s="3">
        <v>0</v>
      </c>
      <c r="BD287" s="3">
        <v>3</v>
      </c>
    </row>
    <row r="288" spans="2:56">
      <c r="B288" s="47">
        <v>23.67</v>
      </c>
      <c r="C288" s="47">
        <v>0</v>
      </c>
      <c r="D288" s="47">
        <v>0</v>
      </c>
      <c r="E288" s="47">
        <v>0</v>
      </c>
      <c r="F288" s="47">
        <v>0</v>
      </c>
      <c r="G288" s="47">
        <v>0</v>
      </c>
      <c r="H288" s="47">
        <v>0</v>
      </c>
      <c r="I288" s="47">
        <v>0</v>
      </c>
      <c r="J288" s="47">
        <v>0</v>
      </c>
      <c r="K288" s="47">
        <v>0</v>
      </c>
      <c r="L288" s="47">
        <v>0</v>
      </c>
      <c r="M288" s="47">
        <v>0</v>
      </c>
      <c r="N288" s="47">
        <v>0</v>
      </c>
      <c r="O288" s="47">
        <v>0</v>
      </c>
      <c r="P288" s="47">
        <v>0</v>
      </c>
      <c r="Q288" s="47">
        <v>0</v>
      </c>
      <c r="R288" s="47">
        <v>0</v>
      </c>
      <c r="S288" s="47">
        <v>0</v>
      </c>
      <c r="T288" s="47">
        <v>0</v>
      </c>
      <c r="U288" s="47">
        <v>0</v>
      </c>
      <c r="V288" s="47">
        <v>0</v>
      </c>
      <c r="AJ288" s="47">
        <v>23.67</v>
      </c>
      <c r="AK288" s="11">
        <v>49</v>
      </c>
      <c r="AL288" s="11">
        <v>30</v>
      </c>
      <c r="AM288" s="11">
        <v>115</v>
      </c>
      <c r="AN288" s="11">
        <v>9</v>
      </c>
      <c r="AO288" s="11">
        <v>1</v>
      </c>
      <c r="AP288" s="11">
        <v>0</v>
      </c>
      <c r="AQ288" s="11">
        <v>0</v>
      </c>
      <c r="AR288" s="11">
        <v>1</v>
      </c>
      <c r="AS288" s="11">
        <v>427</v>
      </c>
      <c r="AT288" s="11">
        <v>7</v>
      </c>
      <c r="AU288" s="3">
        <v>0</v>
      </c>
      <c r="AV288" s="3">
        <v>96</v>
      </c>
      <c r="AW288" s="3">
        <v>30</v>
      </c>
      <c r="AX288" s="3">
        <v>197</v>
      </c>
      <c r="AY288" s="3">
        <v>0</v>
      </c>
      <c r="AZ288" s="3">
        <v>3</v>
      </c>
      <c r="BA288" s="3">
        <v>60</v>
      </c>
      <c r="BB288" s="3">
        <v>8</v>
      </c>
      <c r="BC288" s="3">
        <v>1</v>
      </c>
      <c r="BD288" s="3">
        <v>40</v>
      </c>
    </row>
    <row r="289" spans="2:56">
      <c r="B289" s="47">
        <v>23.75</v>
      </c>
      <c r="C289" s="47">
        <v>0</v>
      </c>
      <c r="D289" s="47">
        <v>0</v>
      </c>
      <c r="E289" s="47">
        <v>0</v>
      </c>
      <c r="F289" s="47">
        <v>0</v>
      </c>
      <c r="G289" s="47">
        <v>0</v>
      </c>
      <c r="H289" s="47">
        <v>0</v>
      </c>
      <c r="I289" s="47">
        <v>0</v>
      </c>
      <c r="J289" s="47">
        <v>0</v>
      </c>
      <c r="K289" s="47">
        <v>0</v>
      </c>
      <c r="L289" s="47">
        <v>0</v>
      </c>
      <c r="M289" s="47">
        <v>0</v>
      </c>
      <c r="N289" s="47">
        <v>0</v>
      </c>
      <c r="O289" s="47">
        <v>0</v>
      </c>
      <c r="P289" s="47">
        <v>0</v>
      </c>
      <c r="Q289" s="47">
        <v>0</v>
      </c>
      <c r="R289" s="47">
        <v>0</v>
      </c>
      <c r="S289" s="47">
        <v>0</v>
      </c>
      <c r="T289" s="47">
        <v>0</v>
      </c>
      <c r="U289" s="47">
        <v>0</v>
      </c>
      <c r="V289" s="47">
        <v>0</v>
      </c>
      <c r="AJ289" s="47">
        <v>23.75</v>
      </c>
      <c r="AK289" s="11">
        <v>48</v>
      </c>
      <c r="AL289" s="11">
        <v>17</v>
      </c>
      <c r="AM289" s="11">
        <v>101</v>
      </c>
      <c r="AN289" s="11">
        <v>2</v>
      </c>
      <c r="AO289" s="11">
        <v>0</v>
      </c>
      <c r="AP289" s="11">
        <v>0</v>
      </c>
      <c r="AQ289" s="11">
        <v>0</v>
      </c>
      <c r="AR289" s="11">
        <v>0</v>
      </c>
      <c r="AS289" s="11">
        <v>216</v>
      </c>
      <c r="AT289" s="11">
        <v>16</v>
      </c>
      <c r="AU289" s="3">
        <v>0</v>
      </c>
      <c r="AV289" s="3">
        <v>133</v>
      </c>
      <c r="AW289" s="3">
        <v>41</v>
      </c>
      <c r="AX289" s="3">
        <v>195</v>
      </c>
      <c r="AY289" s="3">
        <v>0</v>
      </c>
      <c r="AZ289" s="3">
        <v>7</v>
      </c>
      <c r="BA289" s="3">
        <v>0</v>
      </c>
      <c r="BB289" s="3">
        <v>64</v>
      </c>
      <c r="BC289" s="3">
        <v>20</v>
      </c>
      <c r="BD289" s="3">
        <v>36</v>
      </c>
    </row>
    <row r="290" spans="2:56">
      <c r="B290" s="47">
        <v>23.83</v>
      </c>
      <c r="C290" s="47">
        <v>0</v>
      </c>
      <c r="D290" s="47">
        <v>0</v>
      </c>
      <c r="E290" s="47">
        <v>0</v>
      </c>
      <c r="F290" s="47">
        <v>0</v>
      </c>
      <c r="G290" s="47">
        <v>0</v>
      </c>
      <c r="H290" s="47">
        <v>0</v>
      </c>
      <c r="I290" s="47">
        <v>0</v>
      </c>
      <c r="J290" s="47">
        <v>0</v>
      </c>
      <c r="K290" s="47">
        <v>0</v>
      </c>
      <c r="L290" s="47">
        <v>0</v>
      </c>
      <c r="M290" s="47">
        <v>0</v>
      </c>
      <c r="N290" s="47">
        <v>0</v>
      </c>
      <c r="O290" s="47">
        <v>0</v>
      </c>
      <c r="P290" s="47">
        <v>0</v>
      </c>
      <c r="Q290" s="47">
        <v>0</v>
      </c>
      <c r="R290" s="47">
        <v>0</v>
      </c>
      <c r="S290" s="47">
        <v>0</v>
      </c>
      <c r="T290" s="47">
        <v>0</v>
      </c>
      <c r="U290" s="47">
        <v>0</v>
      </c>
      <c r="V290" s="47">
        <v>0</v>
      </c>
      <c r="AJ290" s="47">
        <v>23.83</v>
      </c>
      <c r="AK290" s="11">
        <v>49</v>
      </c>
      <c r="AL290" s="11">
        <v>18</v>
      </c>
      <c r="AM290" s="11">
        <v>108</v>
      </c>
      <c r="AN290" s="11">
        <v>1</v>
      </c>
      <c r="AO290" s="11">
        <v>0</v>
      </c>
      <c r="AP290" s="11">
        <v>126</v>
      </c>
      <c r="AQ290" s="11">
        <v>0</v>
      </c>
      <c r="AR290" s="11">
        <v>6</v>
      </c>
      <c r="AS290" s="11">
        <v>427</v>
      </c>
      <c r="AT290" s="11">
        <v>111</v>
      </c>
      <c r="AU290" s="3">
        <v>31</v>
      </c>
      <c r="AV290" s="3">
        <v>96</v>
      </c>
      <c r="AW290" s="3">
        <v>11</v>
      </c>
      <c r="AX290" s="3">
        <v>435</v>
      </c>
      <c r="AY290" s="3">
        <v>0</v>
      </c>
      <c r="AZ290" s="3">
        <v>16</v>
      </c>
      <c r="BA290" s="3">
        <v>5</v>
      </c>
      <c r="BB290" s="3">
        <v>8</v>
      </c>
      <c r="BC290" s="3">
        <v>0</v>
      </c>
      <c r="BD290" s="3">
        <v>26</v>
      </c>
    </row>
    <row r="291" spans="2:56">
      <c r="B291" s="47">
        <v>23.92</v>
      </c>
      <c r="C291" s="47">
        <v>0</v>
      </c>
      <c r="D291" s="47">
        <v>0</v>
      </c>
      <c r="E291" s="47">
        <v>0</v>
      </c>
      <c r="F291" s="47">
        <v>0</v>
      </c>
      <c r="G291" s="47">
        <v>0</v>
      </c>
      <c r="H291" s="47">
        <v>0</v>
      </c>
      <c r="I291" s="47">
        <v>0</v>
      </c>
      <c r="J291" s="47">
        <v>0</v>
      </c>
      <c r="K291" s="47">
        <v>0</v>
      </c>
      <c r="L291" s="47">
        <v>0</v>
      </c>
      <c r="M291" s="47">
        <v>0</v>
      </c>
      <c r="N291" s="47">
        <v>0</v>
      </c>
      <c r="O291" s="47">
        <v>0</v>
      </c>
      <c r="P291" s="47">
        <v>0</v>
      </c>
      <c r="Q291" s="47">
        <v>0</v>
      </c>
      <c r="R291" s="47">
        <v>0</v>
      </c>
      <c r="S291" s="47">
        <v>0</v>
      </c>
      <c r="T291" s="47">
        <v>0</v>
      </c>
      <c r="U291" s="47">
        <v>0</v>
      </c>
      <c r="V291" s="47">
        <v>0</v>
      </c>
      <c r="AJ291" s="47">
        <v>23.92</v>
      </c>
      <c r="AK291" s="11">
        <v>34</v>
      </c>
      <c r="AL291" s="11">
        <v>38</v>
      </c>
      <c r="AM291" s="11">
        <v>11</v>
      </c>
      <c r="AN291" s="11">
        <v>4</v>
      </c>
      <c r="AO291" s="11">
        <v>1</v>
      </c>
      <c r="AP291" s="11">
        <v>0</v>
      </c>
      <c r="AQ291" s="11">
        <v>0</v>
      </c>
      <c r="AR291" s="11">
        <v>1</v>
      </c>
      <c r="AS291" s="11">
        <v>702</v>
      </c>
      <c r="AT291" s="11">
        <v>81</v>
      </c>
      <c r="AU291" s="3">
        <v>0</v>
      </c>
      <c r="AV291" s="3">
        <v>29</v>
      </c>
      <c r="AW291" s="3">
        <v>11</v>
      </c>
      <c r="AX291" s="3">
        <v>105</v>
      </c>
      <c r="AY291" s="3">
        <v>28</v>
      </c>
      <c r="AZ291" s="3">
        <v>8</v>
      </c>
      <c r="BA291" s="3">
        <v>1</v>
      </c>
      <c r="BB291" s="3">
        <v>9</v>
      </c>
      <c r="BC291" s="3">
        <v>13</v>
      </c>
      <c r="BD291" s="3">
        <v>1</v>
      </c>
    </row>
    <row r="292" spans="2:56">
      <c r="B292" s="47">
        <v>24</v>
      </c>
      <c r="C292" s="47">
        <v>0</v>
      </c>
      <c r="D292" s="47">
        <v>0</v>
      </c>
      <c r="E292" s="47">
        <v>0</v>
      </c>
      <c r="F292" s="47">
        <v>0</v>
      </c>
      <c r="G292" s="47">
        <v>0</v>
      </c>
      <c r="H292" s="47">
        <v>0</v>
      </c>
      <c r="I292" s="47">
        <v>0</v>
      </c>
      <c r="J292" s="47">
        <v>0</v>
      </c>
      <c r="K292" s="47">
        <v>0</v>
      </c>
      <c r="L292" s="47">
        <v>0</v>
      </c>
      <c r="M292" s="47">
        <v>0</v>
      </c>
      <c r="N292" s="47">
        <v>0</v>
      </c>
      <c r="O292" s="47">
        <v>0</v>
      </c>
      <c r="P292" s="47">
        <v>0</v>
      </c>
      <c r="Q292" s="47">
        <v>0</v>
      </c>
      <c r="R292" s="47">
        <v>0</v>
      </c>
      <c r="S292" s="47">
        <v>0</v>
      </c>
      <c r="T292" s="47">
        <v>0</v>
      </c>
      <c r="U292" s="47">
        <v>0</v>
      </c>
      <c r="V292" s="47">
        <v>0</v>
      </c>
      <c r="AJ292" s="47">
        <v>24</v>
      </c>
      <c r="AK292" s="11">
        <v>152</v>
      </c>
      <c r="AL292" s="11">
        <v>33</v>
      </c>
      <c r="AM292" s="11">
        <v>11</v>
      </c>
      <c r="AN292" s="11">
        <v>3</v>
      </c>
      <c r="AO292" s="11">
        <v>27</v>
      </c>
      <c r="AP292" s="11">
        <v>0</v>
      </c>
      <c r="AQ292" s="11">
        <v>0</v>
      </c>
      <c r="AR292" s="11">
        <v>16</v>
      </c>
      <c r="AS292" s="11">
        <v>937</v>
      </c>
      <c r="AT292" s="11">
        <v>28</v>
      </c>
      <c r="AU292" s="3">
        <v>9</v>
      </c>
      <c r="AV292" s="3">
        <v>7</v>
      </c>
      <c r="AW292" s="3">
        <v>22</v>
      </c>
      <c r="AX292" s="3">
        <v>55</v>
      </c>
      <c r="AY292" s="3">
        <v>28</v>
      </c>
      <c r="AZ292" s="3">
        <v>14</v>
      </c>
      <c r="BA292" s="3">
        <v>0</v>
      </c>
      <c r="BB292" s="3">
        <v>7</v>
      </c>
      <c r="BC292" s="3">
        <v>4</v>
      </c>
      <c r="BD292" s="3">
        <v>8</v>
      </c>
    </row>
    <row r="293" spans="2:56">
      <c r="B293" s="47">
        <v>24.08</v>
      </c>
      <c r="C293" s="47">
        <v>0</v>
      </c>
      <c r="D293" s="47">
        <v>0</v>
      </c>
      <c r="E293" s="47">
        <v>0</v>
      </c>
      <c r="F293" s="47">
        <v>0</v>
      </c>
      <c r="G293" s="47">
        <v>0</v>
      </c>
      <c r="H293" s="47">
        <v>0</v>
      </c>
      <c r="I293" s="47">
        <v>0</v>
      </c>
      <c r="J293" s="47">
        <v>0</v>
      </c>
      <c r="K293" s="47">
        <v>0</v>
      </c>
      <c r="L293" s="47">
        <v>0</v>
      </c>
      <c r="M293" s="47">
        <v>0</v>
      </c>
      <c r="N293" s="47">
        <v>0</v>
      </c>
      <c r="O293" s="47">
        <v>0</v>
      </c>
      <c r="P293" s="47">
        <v>0</v>
      </c>
      <c r="Q293" s="47">
        <v>0</v>
      </c>
      <c r="R293" s="47">
        <v>0</v>
      </c>
      <c r="S293" s="47">
        <v>0</v>
      </c>
      <c r="T293" s="47">
        <v>0</v>
      </c>
      <c r="U293" s="47">
        <v>0</v>
      </c>
      <c r="V293" s="47">
        <v>0</v>
      </c>
      <c r="AJ293" s="47">
        <v>24.08</v>
      </c>
      <c r="AK293" s="11">
        <v>236</v>
      </c>
      <c r="AL293" s="11">
        <v>12</v>
      </c>
      <c r="AM293" s="11">
        <v>16</v>
      </c>
      <c r="AN293" s="11">
        <v>0</v>
      </c>
      <c r="AO293" s="11">
        <v>13</v>
      </c>
      <c r="AP293" s="11">
        <v>0</v>
      </c>
      <c r="AQ293" s="11">
        <v>0</v>
      </c>
      <c r="AR293" s="11">
        <v>21</v>
      </c>
      <c r="AS293" s="11">
        <v>448</v>
      </c>
      <c r="AT293" s="11">
        <v>45</v>
      </c>
      <c r="AU293" s="3">
        <v>0</v>
      </c>
      <c r="AV293" s="3">
        <v>11</v>
      </c>
      <c r="AW293" s="3">
        <v>30</v>
      </c>
      <c r="AX293" s="3">
        <v>9</v>
      </c>
      <c r="AY293" s="3">
        <v>0</v>
      </c>
      <c r="AZ293" s="3">
        <v>9</v>
      </c>
      <c r="BA293" s="3">
        <v>5</v>
      </c>
      <c r="BB293" s="3">
        <v>24</v>
      </c>
      <c r="BC293" s="3">
        <v>6</v>
      </c>
      <c r="BD293" s="3">
        <v>4</v>
      </c>
    </row>
    <row r="294" spans="2:56">
      <c r="B294" s="47">
        <v>24.17</v>
      </c>
      <c r="C294" s="47">
        <v>0</v>
      </c>
      <c r="D294" s="47">
        <v>0</v>
      </c>
      <c r="E294" s="47">
        <v>0</v>
      </c>
      <c r="F294" s="47">
        <v>0</v>
      </c>
      <c r="G294" s="47">
        <v>0</v>
      </c>
      <c r="H294" s="47">
        <v>0</v>
      </c>
      <c r="I294" s="47">
        <v>0</v>
      </c>
      <c r="J294" s="47">
        <v>0</v>
      </c>
      <c r="K294" s="47">
        <v>0</v>
      </c>
      <c r="L294" s="47">
        <v>0</v>
      </c>
      <c r="M294" s="47">
        <v>0</v>
      </c>
      <c r="N294" s="47">
        <v>0</v>
      </c>
      <c r="O294" s="47">
        <v>0</v>
      </c>
      <c r="P294" s="47">
        <v>0</v>
      </c>
      <c r="Q294" s="47">
        <v>0</v>
      </c>
      <c r="R294" s="47">
        <v>0</v>
      </c>
      <c r="S294" s="47">
        <v>0</v>
      </c>
      <c r="T294" s="47">
        <v>0</v>
      </c>
      <c r="U294" s="47">
        <v>0</v>
      </c>
      <c r="V294" s="47">
        <v>0</v>
      </c>
      <c r="AJ294" s="47">
        <v>24.17</v>
      </c>
      <c r="AK294" s="11">
        <v>188</v>
      </c>
      <c r="AL294" s="11">
        <v>82</v>
      </c>
      <c r="AM294" s="11">
        <v>1</v>
      </c>
      <c r="AN294" s="11">
        <v>9</v>
      </c>
      <c r="AO294" s="11">
        <v>0</v>
      </c>
      <c r="AP294" s="11">
        <v>62</v>
      </c>
      <c r="AQ294" s="11">
        <v>0</v>
      </c>
      <c r="AR294" s="11">
        <v>16</v>
      </c>
      <c r="AS294" s="11">
        <v>658</v>
      </c>
      <c r="AT294" s="11">
        <v>5</v>
      </c>
      <c r="AU294" s="3">
        <v>0</v>
      </c>
      <c r="AV294" s="3">
        <v>48</v>
      </c>
      <c r="AW294" s="3">
        <v>23</v>
      </c>
      <c r="AX294" s="3">
        <v>1</v>
      </c>
      <c r="AY294" s="3">
        <v>111</v>
      </c>
      <c r="AZ294" s="3">
        <v>8</v>
      </c>
      <c r="BA294" s="3">
        <v>1</v>
      </c>
      <c r="BB294" s="3">
        <v>7</v>
      </c>
      <c r="BC294" s="3">
        <v>4</v>
      </c>
      <c r="BD294" s="3">
        <v>13</v>
      </c>
    </row>
    <row r="295" spans="2:56">
      <c r="B295" s="47">
        <v>24.25</v>
      </c>
      <c r="C295" s="47">
        <v>0</v>
      </c>
      <c r="D295" s="47">
        <v>0</v>
      </c>
      <c r="E295" s="47">
        <v>0</v>
      </c>
      <c r="F295" s="47">
        <v>0</v>
      </c>
      <c r="G295" s="47">
        <v>0</v>
      </c>
      <c r="H295" s="47">
        <v>0</v>
      </c>
      <c r="I295" s="47">
        <v>0</v>
      </c>
      <c r="J295" s="47">
        <v>0</v>
      </c>
      <c r="K295" s="47">
        <v>0</v>
      </c>
      <c r="L295" s="47">
        <v>0</v>
      </c>
      <c r="M295" s="47">
        <v>0</v>
      </c>
      <c r="N295" s="47">
        <v>0</v>
      </c>
      <c r="O295" s="47">
        <v>0</v>
      </c>
      <c r="P295" s="47">
        <v>0</v>
      </c>
      <c r="Q295" s="47">
        <v>0</v>
      </c>
      <c r="R295" s="47">
        <v>0</v>
      </c>
      <c r="S295" s="47">
        <v>0</v>
      </c>
      <c r="T295" s="47">
        <v>0</v>
      </c>
      <c r="U295" s="47">
        <v>0</v>
      </c>
      <c r="V295" s="47">
        <v>0</v>
      </c>
      <c r="AJ295" s="47">
        <v>24.25</v>
      </c>
      <c r="AK295" s="11">
        <v>114</v>
      </c>
      <c r="AL295" s="11">
        <v>111</v>
      </c>
      <c r="AM295" s="11">
        <v>11</v>
      </c>
      <c r="AN295" s="11">
        <v>0</v>
      </c>
      <c r="AO295" s="11">
        <v>0</v>
      </c>
      <c r="AP295" s="11">
        <v>50</v>
      </c>
      <c r="AQ295" s="11">
        <v>0</v>
      </c>
      <c r="AR295" s="11">
        <v>5</v>
      </c>
      <c r="AS295" s="11">
        <v>607</v>
      </c>
      <c r="AT295" s="11">
        <v>75</v>
      </c>
      <c r="AU295" s="3">
        <v>109</v>
      </c>
      <c r="AV295" s="3">
        <v>6</v>
      </c>
      <c r="AW295" s="3">
        <v>200</v>
      </c>
      <c r="AX295" s="3">
        <v>12</v>
      </c>
      <c r="AY295" s="3">
        <v>198</v>
      </c>
      <c r="AZ295" s="3">
        <v>18</v>
      </c>
      <c r="BA295" s="3">
        <v>6</v>
      </c>
      <c r="BB295" s="3">
        <v>11</v>
      </c>
      <c r="BC295" s="3">
        <v>36</v>
      </c>
      <c r="BD295" s="3">
        <v>1</v>
      </c>
    </row>
    <row r="296" spans="2:56">
      <c r="B296" s="47">
        <v>24.33</v>
      </c>
      <c r="C296" s="47">
        <v>0</v>
      </c>
      <c r="D296" s="47">
        <v>0</v>
      </c>
      <c r="E296" s="47">
        <v>0</v>
      </c>
      <c r="F296" s="47">
        <v>0</v>
      </c>
      <c r="G296" s="47">
        <v>0</v>
      </c>
      <c r="H296" s="47">
        <v>0</v>
      </c>
      <c r="I296" s="47">
        <v>0</v>
      </c>
      <c r="J296" s="47">
        <v>0</v>
      </c>
      <c r="K296" s="47">
        <v>0</v>
      </c>
      <c r="L296" s="47">
        <v>0</v>
      </c>
      <c r="M296" s="47">
        <v>0</v>
      </c>
      <c r="N296" s="47">
        <v>0</v>
      </c>
      <c r="O296" s="47">
        <v>0</v>
      </c>
      <c r="P296" s="47">
        <v>0</v>
      </c>
      <c r="Q296" s="47">
        <v>0</v>
      </c>
      <c r="R296" s="47">
        <v>0</v>
      </c>
      <c r="S296" s="47">
        <v>0</v>
      </c>
      <c r="T296" s="47">
        <v>0</v>
      </c>
      <c r="U296" s="47">
        <v>0</v>
      </c>
      <c r="V296" s="47">
        <v>0</v>
      </c>
      <c r="AJ296" s="47">
        <v>24.33</v>
      </c>
      <c r="AK296" s="11">
        <v>66</v>
      </c>
      <c r="AL296" s="11">
        <v>129</v>
      </c>
      <c r="AM296" s="11">
        <v>35</v>
      </c>
      <c r="AN296" s="11">
        <v>0</v>
      </c>
      <c r="AO296" s="11">
        <v>6</v>
      </c>
      <c r="AP296" s="11">
        <v>51</v>
      </c>
      <c r="AQ296" s="11">
        <v>0</v>
      </c>
      <c r="AR296" s="11">
        <v>0</v>
      </c>
      <c r="AS296" s="11">
        <v>396</v>
      </c>
      <c r="AT296" s="11">
        <v>140</v>
      </c>
      <c r="AU296" s="3">
        <v>98</v>
      </c>
      <c r="AV296" s="3">
        <v>3</v>
      </c>
      <c r="AW296" s="3">
        <v>147</v>
      </c>
      <c r="AX296" s="3">
        <v>8</v>
      </c>
      <c r="AY296" s="3">
        <v>0</v>
      </c>
      <c r="AZ296" s="3">
        <v>14</v>
      </c>
      <c r="BA296" s="3">
        <v>43</v>
      </c>
      <c r="BB296" s="3">
        <v>93</v>
      </c>
      <c r="BC296" s="3">
        <v>130</v>
      </c>
      <c r="BD296" s="3">
        <v>143</v>
      </c>
    </row>
    <row r="297" spans="2:56">
      <c r="B297" s="47">
        <v>24.42</v>
      </c>
      <c r="C297" s="47">
        <v>0</v>
      </c>
      <c r="D297" s="47">
        <v>0</v>
      </c>
      <c r="E297" s="47">
        <v>0</v>
      </c>
      <c r="F297" s="47">
        <v>0</v>
      </c>
      <c r="G297" s="47">
        <v>0</v>
      </c>
      <c r="H297" s="47">
        <v>0</v>
      </c>
      <c r="I297" s="47">
        <v>0</v>
      </c>
      <c r="J297" s="47">
        <v>0</v>
      </c>
      <c r="K297" s="47">
        <v>0</v>
      </c>
      <c r="L297" s="47">
        <v>13</v>
      </c>
      <c r="M297" s="47">
        <v>11</v>
      </c>
      <c r="N297" s="47">
        <v>0</v>
      </c>
      <c r="O297" s="47">
        <v>0</v>
      </c>
      <c r="P297" s="47">
        <v>0</v>
      </c>
      <c r="Q297" s="47">
        <v>0</v>
      </c>
      <c r="R297" s="47">
        <v>0</v>
      </c>
      <c r="S297" s="47">
        <v>0</v>
      </c>
      <c r="T297" s="47">
        <v>0</v>
      </c>
      <c r="U297" s="47">
        <v>0</v>
      </c>
      <c r="V297" s="47">
        <v>0</v>
      </c>
      <c r="AJ297" s="47">
        <v>24.42</v>
      </c>
      <c r="AK297" s="11">
        <v>51</v>
      </c>
      <c r="AL297" s="11">
        <v>62</v>
      </c>
      <c r="AM297" s="11">
        <v>9</v>
      </c>
      <c r="AN297" s="11">
        <v>23</v>
      </c>
      <c r="AO297" s="11">
        <v>12</v>
      </c>
      <c r="AP297" s="11">
        <v>226</v>
      </c>
      <c r="AQ297" s="11">
        <v>52</v>
      </c>
      <c r="AR297" s="11">
        <v>132</v>
      </c>
      <c r="AS297" s="11">
        <v>466</v>
      </c>
      <c r="AT297" s="11">
        <v>894</v>
      </c>
      <c r="AU297" s="3">
        <v>679</v>
      </c>
      <c r="AV297" s="3">
        <v>3</v>
      </c>
      <c r="AW297" s="3">
        <v>179</v>
      </c>
      <c r="AX297" s="3">
        <v>0</v>
      </c>
      <c r="AY297" s="3">
        <v>0</v>
      </c>
      <c r="AZ297" s="3">
        <v>152</v>
      </c>
      <c r="BA297" s="3">
        <v>2</v>
      </c>
      <c r="BB297" s="3">
        <v>407</v>
      </c>
      <c r="BC297" s="3">
        <v>102</v>
      </c>
      <c r="BD297" s="3">
        <v>180</v>
      </c>
    </row>
    <row r="298" spans="2:56">
      <c r="B298" s="47">
        <v>24.5</v>
      </c>
      <c r="C298" s="47">
        <v>0</v>
      </c>
      <c r="D298" s="47">
        <v>0</v>
      </c>
      <c r="E298" s="47">
        <v>0</v>
      </c>
      <c r="F298" s="47">
        <v>0</v>
      </c>
      <c r="G298" s="47">
        <v>0</v>
      </c>
      <c r="H298" s="47">
        <v>0</v>
      </c>
      <c r="I298" s="47">
        <v>0</v>
      </c>
      <c r="J298" s="47">
        <v>0</v>
      </c>
      <c r="K298" s="47">
        <v>0</v>
      </c>
      <c r="L298" s="47">
        <v>0</v>
      </c>
      <c r="M298" s="47">
        <v>0</v>
      </c>
      <c r="N298" s="47">
        <v>0</v>
      </c>
      <c r="O298" s="47">
        <v>0</v>
      </c>
      <c r="P298" s="47">
        <v>0</v>
      </c>
      <c r="Q298" s="47">
        <v>0</v>
      </c>
      <c r="R298" s="47">
        <v>0</v>
      </c>
      <c r="S298" s="47">
        <v>0</v>
      </c>
      <c r="T298" s="47">
        <v>14</v>
      </c>
      <c r="U298" s="47">
        <v>0</v>
      </c>
      <c r="V298" s="47">
        <v>0</v>
      </c>
      <c r="AJ298" s="47">
        <v>24.5</v>
      </c>
      <c r="AK298" s="11">
        <v>47</v>
      </c>
      <c r="AL298" s="11">
        <v>16</v>
      </c>
      <c r="AM298" s="11">
        <v>3</v>
      </c>
      <c r="AN298" s="11">
        <v>70</v>
      </c>
      <c r="AO298" s="11">
        <v>0</v>
      </c>
      <c r="AP298" s="11">
        <v>115</v>
      </c>
      <c r="AQ298" s="11">
        <v>167</v>
      </c>
      <c r="AR298" s="11">
        <v>417</v>
      </c>
      <c r="AS298" s="11">
        <v>38</v>
      </c>
      <c r="AT298" s="11">
        <v>678</v>
      </c>
      <c r="AU298" s="3">
        <v>283</v>
      </c>
      <c r="AV298" s="3">
        <v>123</v>
      </c>
      <c r="AW298" s="3">
        <v>463</v>
      </c>
      <c r="AX298" s="3">
        <v>39</v>
      </c>
      <c r="AY298" s="3">
        <v>0</v>
      </c>
      <c r="AZ298" s="3">
        <v>281</v>
      </c>
      <c r="BA298" s="3">
        <v>16</v>
      </c>
      <c r="BB298" s="3">
        <v>721</v>
      </c>
      <c r="BC298" s="3">
        <v>4</v>
      </c>
      <c r="BD298" s="3">
        <v>215</v>
      </c>
    </row>
    <row r="299" spans="2:56">
      <c r="B299" s="47">
        <v>24.58</v>
      </c>
      <c r="C299" s="47">
        <v>0</v>
      </c>
      <c r="D299" s="47">
        <v>0</v>
      </c>
      <c r="E299" s="47">
        <v>0</v>
      </c>
      <c r="F299" s="47">
        <v>0</v>
      </c>
      <c r="G299" s="47">
        <v>0</v>
      </c>
      <c r="H299" s="47">
        <v>0</v>
      </c>
      <c r="I299" s="47">
        <v>0</v>
      </c>
      <c r="J299" s="47">
        <v>0</v>
      </c>
      <c r="K299" s="47">
        <v>0</v>
      </c>
      <c r="L299" s="47">
        <v>0</v>
      </c>
      <c r="M299" s="47">
        <v>0</v>
      </c>
      <c r="N299" s="47">
        <v>0</v>
      </c>
      <c r="O299" s="47">
        <v>0</v>
      </c>
      <c r="P299" s="47">
        <v>0</v>
      </c>
      <c r="Q299" s="47">
        <v>0</v>
      </c>
      <c r="R299" s="47">
        <v>0</v>
      </c>
      <c r="S299" s="47">
        <v>0</v>
      </c>
      <c r="T299" s="47">
        <v>0</v>
      </c>
      <c r="U299" s="47">
        <v>0</v>
      </c>
      <c r="V299" s="47">
        <v>0</v>
      </c>
      <c r="AJ299" s="47">
        <v>24.58</v>
      </c>
      <c r="AK299" s="11">
        <v>40</v>
      </c>
      <c r="AL299" s="11">
        <v>21</v>
      </c>
      <c r="AM299" s="11">
        <v>34</v>
      </c>
      <c r="AN299" s="11">
        <v>139</v>
      </c>
      <c r="AO299" s="11">
        <v>4</v>
      </c>
      <c r="AP299" s="11">
        <v>155</v>
      </c>
      <c r="AQ299" s="11">
        <v>23</v>
      </c>
      <c r="AR299" s="11">
        <v>620</v>
      </c>
      <c r="AS299" s="11">
        <v>85</v>
      </c>
      <c r="AT299" s="11">
        <v>520</v>
      </c>
      <c r="AU299" s="3">
        <v>174</v>
      </c>
      <c r="AV299" s="3">
        <v>27</v>
      </c>
      <c r="AW299" s="3">
        <v>633</v>
      </c>
      <c r="AX299" s="3">
        <v>6</v>
      </c>
      <c r="AY299" s="3">
        <v>48</v>
      </c>
      <c r="AZ299" s="3">
        <v>175</v>
      </c>
      <c r="BA299" s="3">
        <v>38</v>
      </c>
      <c r="BB299" s="3">
        <v>482</v>
      </c>
      <c r="BC299" s="3">
        <v>6</v>
      </c>
      <c r="BD299" s="3">
        <v>127</v>
      </c>
    </row>
    <row r="300" spans="2:56">
      <c r="B300" s="47">
        <v>24.67</v>
      </c>
      <c r="C300" s="47">
        <v>0</v>
      </c>
      <c r="D300" s="47">
        <v>0</v>
      </c>
      <c r="E300" s="47">
        <v>0</v>
      </c>
      <c r="F300" s="47">
        <v>0</v>
      </c>
      <c r="G300" s="47">
        <v>0</v>
      </c>
      <c r="H300" s="47">
        <v>0</v>
      </c>
      <c r="I300" s="47">
        <v>0</v>
      </c>
      <c r="J300" s="47">
        <v>0</v>
      </c>
      <c r="K300" s="47">
        <v>0</v>
      </c>
      <c r="L300" s="47">
        <v>0</v>
      </c>
      <c r="M300" s="47">
        <v>0</v>
      </c>
      <c r="N300" s="47">
        <v>0</v>
      </c>
      <c r="O300" s="47">
        <v>19</v>
      </c>
      <c r="P300" s="47">
        <v>0</v>
      </c>
      <c r="Q300" s="47">
        <v>0</v>
      </c>
      <c r="R300" s="47">
        <v>5</v>
      </c>
      <c r="S300" s="47">
        <v>0</v>
      </c>
      <c r="T300" s="47">
        <v>0</v>
      </c>
      <c r="U300" s="47">
        <v>0</v>
      </c>
      <c r="V300" s="47">
        <v>0</v>
      </c>
      <c r="AJ300" s="47">
        <v>24.67</v>
      </c>
      <c r="AK300" s="11">
        <v>68</v>
      </c>
      <c r="AL300" s="11">
        <v>42</v>
      </c>
      <c r="AM300" s="11">
        <v>14</v>
      </c>
      <c r="AN300" s="11">
        <v>175</v>
      </c>
      <c r="AO300" s="11">
        <v>137</v>
      </c>
      <c r="AP300" s="11">
        <v>41</v>
      </c>
      <c r="AQ300" s="11">
        <v>11</v>
      </c>
      <c r="AR300" s="11">
        <v>417</v>
      </c>
      <c r="AS300" s="11">
        <v>22</v>
      </c>
      <c r="AT300" s="11">
        <v>607</v>
      </c>
      <c r="AU300" s="3">
        <v>129</v>
      </c>
      <c r="AV300" s="3">
        <v>12</v>
      </c>
      <c r="AW300" s="3">
        <v>782</v>
      </c>
      <c r="AX300" s="3">
        <v>5</v>
      </c>
      <c r="AY300" s="3">
        <v>0</v>
      </c>
      <c r="AZ300" s="3">
        <v>485</v>
      </c>
      <c r="BA300" s="3">
        <v>14</v>
      </c>
      <c r="BB300" s="3">
        <v>532</v>
      </c>
      <c r="BC300" s="3">
        <v>0</v>
      </c>
      <c r="BD300" s="3">
        <v>48</v>
      </c>
    </row>
    <row r="301" spans="2:56">
      <c r="B301" s="47">
        <v>24.75</v>
      </c>
      <c r="C301" s="47">
        <v>0</v>
      </c>
      <c r="D301" s="47">
        <v>0</v>
      </c>
      <c r="E301" s="47">
        <v>0</v>
      </c>
      <c r="F301" s="47">
        <v>7</v>
      </c>
      <c r="G301" s="47">
        <v>0</v>
      </c>
      <c r="H301" s="47">
        <v>0</v>
      </c>
      <c r="I301" s="47">
        <v>0</v>
      </c>
      <c r="J301" s="47">
        <v>0</v>
      </c>
      <c r="K301" s="47">
        <v>0</v>
      </c>
      <c r="L301" s="47">
        <v>0</v>
      </c>
      <c r="M301" s="47">
        <v>0</v>
      </c>
      <c r="N301" s="47">
        <v>0</v>
      </c>
      <c r="O301" s="47">
        <v>60</v>
      </c>
      <c r="P301" s="47">
        <v>0</v>
      </c>
      <c r="Q301" s="47">
        <v>0</v>
      </c>
      <c r="R301" s="47">
        <v>0</v>
      </c>
      <c r="S301" s="47">
        <v>0</v>
      </c>
      <c r="T301" s="47">
        <v>0</v>
      </c>
      <c r="U301" s="47">
        <v>0</v>
      </c>
      <c r="V301" s="47">
        <v>0</v>
      </c>
      <c r="AJ301" s="47">
        <v>24.75</v>
      </c>
      <c r="AK301" s="11">
        <v>114</v>
      </c>
      <c r="AL301" s="11">
        <v>20</v>
      </c>
      <c r="AM301" s="11">
        <v>0</v>
      </c>
      <c r="AN301" s="11">
        <v>641</v>
      </c>
      <c r="AO301" s="11">
        <v>169</v>
      </c>
      <c r="AP301" s="11">
        <v>66</v>
      </c>
      <c r="AQ301" s="11">
        <v>1</v>
      </c>
      <c r="AR301" s="11">
        <v>329</v>
      </c>
      <c r="AS301" s="11">
        <v>0</v>
      </c>
      <c r="AT301" s="11">
        <v>2</v>
      </c>
      <c r="AU301" s="3">
        <v>14</v>
      </c>
      <c r="AV301" s="3">
        <v>8</v>
      </c>
      <c r="AW301" s="3">
        <v>1096</v>
      </c>
      <c r="AX301" s="3">
        <v>6</v>
      </c>
      <c r="AY301" s="3">
        <v>0</v>
      </c>
      <c r="AZ301" s="3">
        <v>38</v>
      </c>
      <c r="BA301" s="3">
        <v>16</v>
      </c>
      <c r="BB301" s="3">
        <v>1090</v>
      </c>
      <c r="BC301" s="3">
        <v>11</v>
      </c>
      <c r="BD301" s="3">
        <v>4</v>
      </c>
    </row>
    <row r="302" spans="2:56">
      <c r="B302" s="47">
        <v>24.83</v>
      </c>
      <c r="C302" s="47">
        <v>0</v>
      </c>
      <c r="D302" s="47">
        <v>0</v>
      </c>
      <c r="E302" s="47">
        <v>0</v>
      </c>
      <c r="F302" s="47">
        <v>0</v>
      </c>
      <c r="G302" s="47">
        <v>0</v>
      </c>
      <c r="H302" s="47">
        <v>0</v>
      </c>
      <c r="I302" s="47">
        <v>0</v>
      </c>
      <c r="J302" s="47">
        <v>0</v>
      </c>
      <c r="K302" s="47">
        <v>0</v>
      </c>
      <c r="L302" s="47">
        <v>0</v>
      </c>
      <c r="M302" s="47">
        <v>0</v>
      </c>
      <c r="N302" s="47">
        <v>0</v>
      </c>
      <c r="O302" s="47">
        <v>17</v>
      </c>
      <c r="P302" s="47">
        <v>0</v>
      </c>
      <c r="Q302" s="47">
        <v>0</v>
      </c>
      <c r="R302" s="47">
        <v>0</v>
      </c>
      <c r="S302" s="47">
        <v>0</v>
      </c>
      <c r="T302" s="47">
        <v>0</v>
      </c>
      <c r="U302" s="47">
        <v>0</v>
      </c>
      <c r="V302" s="47">
        <v>0</v>
      </c>
      <c r="AJ302" s="47">
        <v>24.83</v>
      </c>
      <c r="AK302" s="11">
        <v>60</v>
      </c>
      <c r="AL302" s="11">
        <v>18</v>
      </c>
      <c r="AM302" s="11">
        <v>57</v>
      </c>
      <c r="AN302" s="11">
        <v>183</v>
      </c>
      <c r="AO302" s="11">
        <v>125</v>
      </c>
      <c r="AP302" s="11">
        <v>0</v>
      </c>
      <c r="AQ302" s="11">
        <v>6</v>
      </c>
      <c r="AR302" s="11">
        <v>76</v>
      </c>
      <c r="AS302" s="11">
        <v>0</v>
      </c>
      <c r="AT302" s="11">
        <v>19</v>
      </c>
      <c r="AU302" s="3">
        <v>2</v>
      </c>
      <c r="AV302" s="3">
        <v>10</v>
      </c>
      <c r="AW302" s="3">
        <v>603</v>
      </c>
      <c r="AX302" s="3">
        <v>4</v>
      </c>
      <c r="AY302" s="3">
        <v>0</v>
      </c>
      <c r="AZ302" s="3">
        <v>2</v>
      </c>
      <c r="BA302" s="3">
        <v>0</v>
      </c>
      <c r="BB302" s="3">
        <v>660</v>
      </c>
      <c r="BC302" s="3">
        <v>97</v>
      </c>
      <c r="BD302" s="3">
        <v>3</v>
      </c>
    </row>
    <row r="303" spans="2:56">
      <c r="B303" s="47">
        <v>24.92</v>
      </c>
      <c r="C303" s="47">
        <v>0</v>
      </c>
      <c r="D303" s="47">
        <v>0</v>
      </c>
      <c r="E303" s="47">
        <v>0</v>
      </c>
      <c r="F303" s="47">
        <v>0</v>
      </c>
      <c r="G303" s="47">
        <v>0</v>
      </c>
      <c r="H303" s="47">
        <v>0</v>
      </c>
      <c r="I303" s="47">
        <v>0</v>
      </c>
      <c r="J303" s="47">
        <v>0</v>
      </c>
      <c r="K303" s="47">
        <v>0</v>
      </c>
      <c r="L303" s="47">
        <v>0</v>
      </c>
      <c r="M303" s="47">
        <v>0</v>
      </c>
      <c r="N303" s="47">
        <v>0</v>
      </c>
      <c r="O303" s="47">
        <v>0</v>
      </c>
      <c r="P303" s="47">
        <v>0</v>
      </c>
      <c r="Q303" s="47">
        <v>0</v>
      </c>
      <c r="R303" s="47">
        <v>0</v>
      </c>
      <c r="S303" s="47">
        <v>0</v>
      </c>
      <c r="T303" s="47">
        <v>0</v>
      </c>
      <c r="U303" s="47">
        <v>0</v>
      </c>
      <c r="V303" s="47">
        <v>0</v>
      </c>
      <c r="AJ303" s="47">
        <v>24.92</v>
      </c>
      <c r="AK303" s="11">
        <v>51</v>
      </c>
      <c r="AL303" s="11">
        <v>14</v>
      </c>
      <c r="AM303" s="11">
        <v>92</v>
      </c>
      <c r="AN303" s="11">
        <v>151</v>
      </c>
      <c r="AO303" s="11">
        <v>0</v>
      </c>
      <c r="AP303" s="11">
        <v>0</v>
      </c>
      <c r="AQ303" s="11">
        <v>19</v>
      </c>
      <c r="AR303" s="11">
        <v>19</v>
      </c>
      <c r="AS303" s="11">
        <v>64</v>
      </c>
      <c r="AT303" s="11">
        <v>12</v>
      </c>
      <c r="AU303" s="3">
        <v>22</v>
      </c>
      <c r="AV303" s="3">
        <v>0</v>
      </c>
      <c r="AW303" s="3">
        <v>165</v>
      </c>
      <c r="AX303" s="3">
        <v>0</v>
      </c>
      <c r="AY303" s="3">
        <v>1</v>
      </c>
      <c r="AZ303" s="3">
        <v>1</v>
      </c>
      <c r="BA303" s="3">
        <v>0</v>
      </c>
      <c r="BB303" s="3">
        <v>816</v>
      </c>
      <c r="BC303" s="3">
        <v>106</v>
      </c>
      <c r="BD303" s="3">
        <v>18</v>
      </c>
    </row>
    <row r="304" spans="2:56">
      <c r="B304" s="47">
        <v>25</v>
      </c>
      <c r="C304" s="47">
        <v>0</v>
      </c>
      <c r="D304" s="47">
        <v>0</v>
      </c>
      <c r="E304" s="47">
        <v>0</v>
      </c>
      <c r="F304" s="47">
        <v>0</v>
      </c>
      <c r="G304" s="47">
        <v>0</v>
      </c>
      <c r="H304" s="47">
        <v>0</v>
      </c>
      <c r="I304" s="47">
        <v>0</v>
      </c>
      <c r="J304" s="47">
        <v>0</v>
      </c>
      <c r="K304" s="47">
        <v>0</v>
      </c>
      <c r="L304" s="47">
        <v>0</v>
      </c>
      <c r="M304" s="47">
        <v>0</v>
      </c>
      <c r="N304" s="47">
        <v>0</v>
      </c>
      <c r="O304" s="47">
        <v>0</v>
      </c>
      <c r="P304" s="47">
        <v>0</v>
      </c>
      <c r="Q304" s="47">
        <v>0</v>
      </c>
      <c r="R304" s="47">
        <v>0</v>
      </c>
      <c r="S304" s="47">
        <v>0</v>
      </c>
      <c r="T304" s="47">
        <v>0</v>
      </c>
      <c r="U304" s="47">
        <v>0</v>
      </c>
      <c r="V304" s="47">
        <v>0</v>
      </c>
      <c r="AJ304" s="47">
        <v>25</v>
      </c>
      <c r="AK304" s="11">
        <v>41</v>
      </c>
      <c r="AL304" s="11">
        <v>21</v>
      </c>
      <c r="AM304" s="11">
        <v>192</v>
      </c>
      <c r="AN304" s="11">
        <v>32</v>
      </c>
      <c r="AO304" s="11">
        <v>0</v>
      </c>
      <c r="AP304" s="11">
        <v>0</v>
      </c>
      <c r="AQ304" s="11">
        <v>59</v>
      </c>
      <c r="AR304" s="11">
        <v>35</v>
      </c>
      <c r="AS304" s="11">
        <v>439</v>
      </c>
      <c r="AT304" s="11">
        <v>20</v>
      </c>
      <c r="AU304" s="3">
        <v>25</v>
      </c>
      <c r="AV304" s="3">
        <v>0</v>
      </c>
      <c r="AW304" s="3">
        <v>182</v>
      </c>
      <c r="AX304" s="3">
        <v>96</v>
      </c>
      <c r="AY304" s="3">
        <v>4</v>
      </c>
      <c r="AZ304" s="3">
        <v>3</v>
      </c>
      <c r="BA304" s="3">
        <v>31</v>
      </c>
      <c r="BB304" s="3">
        <v>297</v>
      </c>
      <c r="BC304" s="3">
        <v>8</v>
      </c>
      <c r="BD304" s="3">
        <v>0</v>
      </c>
    </row>
    <row r="305" spans="2:56">
      <c r="B305" s="47">
        <v>25.08</v>
      </c>
      <c r="C305" s="47">
        <v>0</v>
      </c>
      <c r="D305" s="47">
        <v>0</v>
      </c>
      <c r="E305" s="47">
        <v>2</v>
      </c>
      <c r="F305" s="47">
        <v>0</v>
      </c>
      <c r="G305" s="47">
        <v>0</v>
      </c>
      <c r="H305" s="47">
        <v>0</v>
      </c>
      <c r="I305" s="47">
        <v>0</v>
      </c>
      <c r="J305" s="47">
        <v>0</v>
      </c>
      <c r="K305" s="47">
        <v>0</v>
      </c>
      <c r="L305" s="47">
        <v>0</v>
      </c>
      <c r="M305" s="47">
        <v>0</v>
      </c>
      <c r="N305" s="47">
        <v>0</v>
      </c>
      <c r="O305" s="47">
        <v>0</v>
      </c>
      <c r="P305" s="47">
        <v>0</v>
      </c>
      <c r="Q305" s="47">
        <v>0</v>
      </c>
      <c r="R305" s="47">
        <v>0</v>
      </c>
      <c r="S305" s="47">
        <v>0</v>
      </c>
      <c r="T305" s="47">
        <v>0</v>
      </c>
      <c r="U305" s="47">
        <v>0</v>
      </c>
      <c r="V305" s="47">
        <v>0</v>
      </c>
      <c r="AJ305" s="47">
        <v>25.08</v>
      </c>
      <c r="AK305" s="11">
        <v>49</v>
      </c>
      <c r="AL305" s="11">
        <v>98</v>
      </c>
      <c r="AM305" s="11">
        <v>168</v>
      </c>
      <c r="AN305" s="11">
        <v>0</v>
      </c>
      <c r="AO305" s="11">
        <v>17</v>
      </c>
      <c r="AP305" s="11">
        <v>0</v>
      </c>
      <c r="AQ305" s="11">
        <v>82</v>
      </c>
      <c r="AR305" s="11">
        <v>0</v>
      </c>
      <c r="AS305" s="11">
        <v>417</v>
      </c>
      <c r="AT305" s="11">
        <v>0</v>
      </c>
      <c r="AU305" s="3">
        <v>13</v>
      </c>
      <c r="AV305" s="3">
        <v>9</v>
      </c>
      <c r="AW305" s="3">
        <v>133</v>
      </c>
      <c r="AX305" s="3">
        <v>187</v>
      </c>
      <c r="AY305" s="3">
        <v>0</v>
      </c>
      <c r="AZ305" s="3">
        <v>9</v>
      </c>
      <c r="BA305" s="3">
        <v>302</v>
      </c>
      <c r="BB305" s="3">
        <v>3</v>
      </c>
      <c r="BC305" s="3">
        <v>6</v>
      </c>
      <c r="BD305" s="3">
        <v>9</v>
      </c>
    </row>
    <row r="306" spans="2:56">
      <c r="B306" s="47">
        <v>25.17</v>
      </c>
      <c r="C306" s="47">
        <v>0</v>
      </c>
      <c r="D306" s="47">
        <v>0</v>
      </c>
      <c r="E306" s="47">
        <v>0</v>
      </c>
      <c r="F306" s="47">
        <v>0</v>
      </c>
      <c r="G306" s="47">
        <v>0</v>
      </c>
      <c r="H306" s="47">
        <v>0</v>
      </c>
      <c r="I306" s="47">
        <v>0</v>
      </c>
      <c r="J306" s="47">
        <v>0</v>
      </c>
      <c r="K306" s="47">
        <v>0</v>
      </c>
      <c r="L306" s="47">
        <v>0</v>
      </c>
      <c r="M306" s="47">
        <v>0</v>
      </c>
      <c r="N306" s="47">
        <v>0</v>
      </c>
      <c r="O306" s="47">
        <v>0</v>
      </c>
      <c r="P306" s="47">
        <v>0</v>
      </c>
      <c r="Q306" s="47">
        <v>0</v>
      </c>
      <c r="R306" s="47">
        <v>0</v>
      </c>
      <c r="S306" s="47">
        <v>0</v>
      </c>
      <c r="T306" s="47">
        <v>0</v>
      </c>
      <c r="U306" s="47">
        <v>0</v>
      </c>
      <c r="V306" s="47">
        <v>0</v>
      </c>
      <c r="AJ306" s="47">
        <v>25.17</v>
      </c>
      <c r="AK306" s="11">
        <v>46</v>
      </c>
      <c r="AL306" s="11">
        <v>37</v>
      </c>
      <c r="AM306" s="11">
        <v>149</v>
      </c>
      <c r="AN306" s="11">
        <v>6</v>
      </c>
      <c r="AO306" s="11">
        <v>16</v>
      </c>
      <c r="AP306" s="11">
        <v>0</v>
      </c>
      <c r="AQ306" s="11">
        <v>160</v>
      </c>
      <c r="AR306" s="11">
        <v>3</v>
      </c>
      <c r="AS306" s="11">
        <v>47</v>
      </c>
      <c r="AT306" s="11">
        <v>3</v>
      </c>
      <c r="AU306" s="3">
        <v>5</v>
      </c>
      <c r="AV306" s="3">
        <v>3</v>
      </c>
      <c r="AW306" s="3">
        <v>67</v>
      </c>
      <c r="AX306" s="3">
        <v>132</v>
      </c>
      <c r="AY306" s="3">
        <v>180</v>
      </c>
      <c r="AZ306" s="3">
        <v>1</v>
      </c>
      <c r="BA306" s="3">
        <v>181</v>
      </c>
      <c r="BB306" s="3">
        <v>1</v>
      </c>
      <c r="BC306" s="3">
        <v>12</v>
      </c>
      <c r="BD306" s="3">
        <v>17</v>
      </c>
    </row>
    <row r="307" spans="2:56">
      <c r="B307" s="47">
        <v>25.25</v>
      </c>
      <c r="C307" s="47">
        <v>0</v>
      </c>
      <c r="D307" s="47">
        <v>0</v>
      </c>
      <c r="E307" s="47">
        <v>0</v>
      </c>
      <c r="F307" s="47">
        <v>0</v>
      </c>
      <c r="G307" s="47">
        <v>0</v>
      </c>
      <c r="H307" s="47">
        <v>0</v>
      </c>
      <c r="I307" s="47">
        <v>0</v>
      </c>
      <c r="J307" s="47">
        <v>0</v>
      </c>
      <c r="K307" s="47">
        <v>0</v>
      </c>
      <c r="L307" s="47">
        <v>0</v>
      </c>
      <c r="M307" s="47">
        <v>0</v>
      </c>
      <c r="N307" s="47">
        <v>0</v>
      </c>
      <c r="O307" s="47">
        <v>0</v>
      </c>
      <c r="P307" s="47">
        <v>0</v>
      </c>
      <c r="Q307" s="47">
        <v>0</v>
      </c>
      <c r="R307" s="47">
        <v>0</v>
      </c>
      <c r="S307" s="47">
        <v>0</v>
      </c>
      <c r="T307" s="47">
        <v>0</v>
      </c>
      <c r="U307" s="47">
        <v>0</v>
      </c>
      <c r="V307" s="47">
        <v>0</v>
      </c>
      <c r="AJ307" s="47">
        <v>25.25</v>
      </c>
      <c r="AK307" s="11">
        <v>47</v>
      </c>
      <c r="AL307" s="11">
        <v>17</v>
      </c>
      <c r="AM307" s="11">
        <v>95</v>
      </c>
      <c r="AN307" s="11">
        <v>2</v>
      </c>
      <c r="AO307" s="11">
        <v>6</v>
      </c>
      <c r="AP307" s="11">
        <v>20</v>
      </c>
      <c r="AQ307" s="11">
        <v>248</v>
      </c>
      <c r="AR307" s="11">
        <v>0</v>
      </c>
      <c r="AS307" s="11">
        <v>2</v>
      </c>
      <c r="AT307" s="11">
        <v>39</v>
      </c>
      <c r="AU307" s="3">
        <v>0</v>
      </c>
      <c r="AV307" s="3">
        <v>7</v>
      </c>
      <c r="AW307" s="3">
        <v>29</v>
      </c>
      <c r="AX307" s="3">
        <v>50</v>
      </c>
      <c r="AY307" s="3">
        <v>133</v>
      </c>
      <c r="AZ307" s="3">
        <v>0</v>
      </c>
      <c r="BA307" s="3">
        <v>145</v>
      </c>
      <c r="BB307" s="3">
        <v>25</v>
      </c>
      <c r="BC307" s="3">
        <v>69</v>
      </c>
      <c r="BD307" s="3">
        <v>1</v>
      </c>
    </row>
    <row r="308" spans="2:56">
      <c r="B308" s="47">
        <v>25.33</v>
      </c>
      <c r="C308" s="47">
        <v>0</v>
      </c>
      <c r="D308" s="47">
        <v>0</v>
      </c>
      <c r="E308" s="47">
        <v>0</v>
      </c>
      <c r="F308" s="47">
        <v>0</v>
      </c>
      <c r="G308" s="47">
        <v>0</v>
      </c>
      <c r="H308" s="47">
        <v>0</v>
      </c>
      <c r="I308" s="47">
        <v>0</v>
      </c>
      <c r="J308" s="47">
        <v>0</v>
      </c>
      <c r="K308" s="47">
        <v>0</v>
      </c>
      <c r="L308" s="47">
        <v>0</v>
      </c>
      <c r="M308" s="47">
        <v>0</v>
      </c>
      <c r="N308" s="47">
        <v>0</v>
      </c>
      <c r="O308" s="47">
        <v>0</v>
      </c>
      <c r="P308" s="47">
        <v>0</v>
      </c>
      <c r="Q308" s="47">
        <v>0</v>
      </c>
      <c r="R308" s="47">
        <v>0</v>
      </c>
      <c r="S308" s="47">
        <v>0</v>
      </c>
      <c r="T308" s="47">
        <v>0</v>
      </c>
      <c r="U308" s="47">
        <v>0</v>
      </c>
      <c r="V308" s="47">
        <v>0</v>
      </c>
      <c r="AJ308" s="47">
        <v>25.33</v>
      </c>
      <c r="AK308" s="11">
        <v>51</v>
      </c>
      <c r="AL308" s="11">
        <v>40</v>
      </c>
      <c r="AM308" s="11">
        <v>15</v>
      </c>
      <c r="AN308" s="11">
        <v>9</v>
      </c>
      <c r="AO308" s="11">
        <v>2</v>
      </c>
      <c r="AP308" s="11">
        <v>53</v>
      </c>
      <c r="AQ308" s="11">
        <v>56</v>
      </c>
      <c r="AR308" s="11">
        <v>0</v>
      </c>
      <c r="AS308" s="11">
        <v>11</v>
      </c>
      <c r="AT308" s="11">
        <v>22</v>
      </c>
      <c r="AU308" s="3">
        <v>0</v>
      </c>
      <c r="AV308" s="3">
        <v>5</v>
      </c>
      <c r="AW308" s="3">
        <v>110</v>
      </c>
      <c r="AX308" s="3">
        <v>11</v>
      </c>
      <c r="AY308" s="3">
        <v>111</v>
      </c>
      <c r="AZ308" s="3">
        <v>1</v>
      </c>
      <c r="BA308" s="3">
        <v>157</v>
      </c>
      <c r="BB308" s="3">
        <v>73</v>
      </c>
      <c r="BC308" s="3">
        <v>87</v>
      </c>
      <c r="BD308" s="3">
        <v>91</v>
      </c>
    </row>
    <row r="309" spans="2:56">
      <c r="B309" s="47">
        <v>25.42</v>
      </c>
      <c r="C309" s="47">
        <v>0</v>
      </c>
      <c r="D309" s="47">
        <v>0</v>
      </c>
      <c r="E309" s="47">
        <v>0</v>
      </c>
      <c r="F309" s="47">
        <v>0</v>
      </c>
      <c r="G309" s="47">
        <v>0</v>
      </c>
      <c r="H309" s="47">
        <v>0</v>
      </c>
      <c r="I309" s="47">
        <v>0</v>
      </c>
      <c r="J309" s="47">
        <v>0</v>
      </c>
      <c r="K309" s="47">
        <v>0</v>
      </c>
      <c r="L309" s="47">
        <v>0</v>
      </c>
      <c r="M309" s="47">
        <v>0</v>
      </c>
      <c r="N309" s="47">
        <v>0</v>
      </c>
      <c r="O309" s="47">
        <v>0</v>
      </c>
      <c r="P309" s="47">
        <v>0</v>
      </c>
      <c r="Q309" s="47">
        <v>0</v>
      </c>
      <c r="R309" s="47">
        <v>0</v>
      </c>
      <c r="S309" s="47">
        <v>0</v>
      </c>
      <c r="T309" s="47">
        <v>0</v>
      </c>
      <c r="U309" s="47">
        <v>0</v>
      </c>
      <c r="V309" s="47">
        <v>0</v>
      </c>
      <c r="AJ309" s="47">
        <v>25.42</v>
      </c>
      <c r="AK309" s="11">
        <v>50</v>
      </c>
      <c r="AL309" s="11">
        <v>29</v>
      </c>
      <c r="AM309" s="11">
        <v>1</v>
      </c>
      <c r="AN309" s="11">
        <v>19</v>
      </c>
      <c r="AO309" s="11">
        <v>4</v>
      </c>
      <c r="AP309" s="11">
        <v>66</v>
      </c>
      <c r="AQ309" s="11">
        <v>8</v>
      </c>
      <c r="AR309" s="11">
        <v>1</v>
      </c>
      <c r="AS309" s="11">
        <v>26</v>
      </c>
      <c r="AT309" s="11">
        <v>288</v>
      </c>
      <c r="AU309" s="3">
        <v>1</v>
      </c>
      <c r="AV309" s="3">
        <v>0</v>
      </c>
      <c r="AW309" s="3">
        <v>219</v>
      </c>
      <c r="AX309" s="3">
        <v>0</v>
      </c>
      <c r="AY309" s="3">
        <v>160</v>
      </c>
      <c r="AZ309" s="3">
        <v>2</v>
      </c>
      <c r="BA309" s="3">
        <v>9</v>
      </c>
      <c r="BB309" s="3">
        <v>4</v>
      </c>
      <c r="BC309" s="3">
        <v>135</v>
      </c>
      <c r="BD309" s="3">
        <v>140</v>
      </c>
    </row>
    <row r="310" spans="2:56">
      <c r="B310" s="47">
        <v>25.5</v>
      </c>
      <c r="C310" s="47">
        <v>0</v>
      </c>
      <c r="D310" s="47">
        <v>0</v>
      </c>
      <c r="E310" s="47">
        <v>0</v>
      </c>
      <c r="F310" s="47">
        <v>0</v>
      </c>
      <c r="G310" s="47">
        <v>0</v>
      </c>
      <c r="H310" s="47">
        <v>0</v>
      </c>
      <c r="I310" s="47">
        <v>0</v>
      </c>
      <c r="J310" s="47">
        <v>0</v>
      </c>
      <c r="K310" s="47">
        <v>0</v>
      </c>
      <c r="L310" s="47">
        <v>0</v>
      </c>
      <c r="M310" s="47">
        <v>0</v>
      </c>
      <c r="N310" s="47">
        <v>0</v>
      </c>
      <c r="O310" s="47">
        <v>0</v>
      </c>
      <c r="P310" s="47">
        <v>0</v>
      </c>
      <c r="Q310" s="47">
        <v>0</v>
      </c>
      <c r="R310" s="47">
        <v>0</v>
      </c>
      <c r="S310" s="47">
        <v>0</v>
      </c>
      <c r="T310" s="47">
        <v>0</v>
      </c>
      <c r="U310" s="47">
        <v>0</v>
      </c>
      <c r="V310" s="47">
        <v>0</v>
      </c>
      <c r="AJ310" s="47">
        <v>25.5</v>
      </c>
      <c r="AK310" s="11">
        <v>57</v>
      </c>
      <c r="AL310" s="11">
        <v>36</v>
      </c>
      <c r="AM310" s="11">
        <v>0</v>
      </c>
      <c r="AN310" s="11">
        <v>4</v>
      </c>
      <c r="AO310" s="11">
        <v>11</v>
      </c>
      <c r="AP310" s="11">
        <v>55</v>
      </c>
      <c r="AQ310" s="11">
        <v>0</v>
      </c>
      <c r="AR310" s="11">
        <v>4</v>
      </c>
      <c r="AS310" s="11">
        <v>39</v>
      </c>
      <c r="AT310" s="11">
        <v>423</v>
      </c>
      <c r="AU310" s="3">
        <v>3</v>
      </c>
      <c r="AV310" s="3">
        <v>18</v>
      </c>
      <c r="AW310" s="3">
        <v>189</v>
      </c>
      <c r="AX310" s="3">
        <v>1</v>
      </c>
      <c r="AY310" s="3">
        <v>0</v>
      </c>
      <c r="AZ310" s="3">
        <v>1</v>
      </c>
      <c r="BA310" s="3">
        <v>14</v>
      </c>
      <c r="BB310" s="3">
        <v>92</v>
      </c>
      <c r="BC310" s="3">
        <v>97</v>
      </c>
      <c r="BD310" s="3">
        <v>43</v>
      </c>
    </row>
    <row r="311" spans="2:56">
      <c r="B311" s="47">
        <v>25.58</v>
      </c>
      <c r="C311" s="47">
        <v>0</v>
      </c>
      <c r="D311" s="47">
        <v>0</v>
      </c>
      <c r="E311" s="47">
        <v>0</v>
      </c>
      <c r="F311" s="47">
        <v>0</v>
      </c>
      <c r="G311" s="47">
        <v>0</v>
      </c>
      <c r="H311" s="47">
        <v>2</v>
      </c>
      <c r="I311" s="47">
        <v>0</v>
      </c>
      <c r="J311" s="47">
        <v>0</v>
      </c>
      <c r="K311" s="47">
        <v>0</v>
      </c>
      <c r="L311" s="47">
        <v>0</v>
      </c>
      <c r="M311" s="47">
        <v>0</v>
      </c>
      <c r="N311" s="47">
        <v>0</v>
      </c>
      <c r="O311" s="47">
        <v>0</v>
      </c>
      <c r="P311" s="47">
        <v>0</v>
      </c>
      <c r="Q311" s="47">
        <v>0</v>
      </c>
      <c r="R311" s="47">
        <v>0</v>
      </c>
      <c r="S311" s="47">
        <v>0</v>
      </c>
      <c r="T311" s="47">
        <v>0</v>
      </c>
      <c r="U311" s="47">
        <v>0</v>
      </c>
      <c r="V311" s="47">
        <v>0</v>
      </c>
      <c r="AJ311" s="47">
        <v>25.58</v>
      </c>
      <c r="AK311" s="11">
        <v>70</v>
      </c>
      <c r="AL311" s="11">
        <v>30</v>
      </c>
      <c r="AM311" s="11">
        <v>36</v>
      </c>
      <c r="AN311" s="11">
        <v>9</v>
      </c>
      <c r="AO311" s="11">
        <v>90</v>
      </c>
      <c r="AP311" s="11">
        <v>258</v>
      </c>
      <c r="AQ311" s="11">
        <v>0</v>
      </c>
      <c r="AR311" s="11">
        <v>3</v>
      </c>
      <c r="AS311" s="11">
        <v>146</v>
      </c>
      <c r="AT311" s="11">
        <v>1305</v>
      </c>
      <c r="AU311" s="3">
        <v>3</v>
      </c>
      <c r="AV311" s="3">
        <v>8</v>
      </c>
      <c r="AW311" s="3">
        <v>118</v>
      </c>
      <c r="AX311" s="3">
        <v>41</v>
      </c>
      <c r="AY311" s="3">
        <v>42</v>
      </c>
      <c r="AZ311" s="3">
        <v>2</v>
      </c>
      <c r="BA311" s="3">
        <v>39</v>
      </c>
      <c r="BB311" s="3">
        <v>176</v>
      </c>
      <c r="BC311" s="3">
        <v>332</v>
      </c>
      <c r="BD311" s="3">
        <v>15</v>
      </c>
    </row>
    <row r="312" spans="2:56">
      <c r="B312" s="47">
        <v>25.67</v>
      </c>
      <c r="C312" s="47">
        <v>0</v>
      </c>
      <c r="D312" s="47">
        <v>0</v>
      </c>
      <c r="E312" s="47">
        <v>0</v>
      </c>
      <c r="F312" s="47">
        <v>0</v>
      </c>
      <c r="G312" s="47">
        <v>0</v>
      </c>
      <c r="H312" s="47">
        <v>0</v>
      </c>
      <c r="I312" s="47">
        <v>0</v>
      </c>
      <c r="J312" s="47">
        <v>0</v>
      </c>
      <c r="K312" s="47">
        <v>0</v>
      </c>
      <c r="L312" s="47">
        <v>0</v>
      </c>
      <c r="M312" s="47">
        <v>0</v>
      </c>
      <c r="N312" s="47">
        <v>0</v>
      </c>
      <c r="O312" s="47">
        <v>0</v>
      </c>
      <c r="P312" s="47">
        <v>0</v>
      </c>
      <c r="Q312" s="47">
        <v>0</v>
      </c>
      <c r="R312" s="47">
        <v>0</v>
      </c>
      <c r="S312" s="47">
        <v>0</v>
      </c>
      <c r="T312" s="47">
        <v>0</v>
      </c>
      <c r="U312" s="47">
        <v>0</v>
      </c>
      <c r="V312" s="47">
        <v>0</v>
      </c>
      <c r="AJ312" s="47">
        <v>25.67</v>
      </c>
      <c r="AK312" s="11">
        <v>60</v>
      </c>
      <c r="AL312" s="11">
        <v>17</v>
      </c>
      <c r="AM312" s="11">
        <v>31</v>
      </c>
      <c r="AN312" s="11">
        <v>97</v>
      </c>
      <c r="AO312" s="11">
        <v>137</v>
      </c>
      <c r="AP312" s="11">
        <v>157</v>
      </c>
      <c r="AQ312" s="11">
        <v>0</v>
      </c>
      <c r="AR312" s="11">
        <v>0</v>
      </c>
      <c r="AS312" s="11">
        <v>278</v>
      </c>
      <c r="AT312" s="11">
        <v>3343</v>
      </c>
      <c r="AU312" s="3">
        <v>5</v>
      </c>
      <c r="AV312" s="3">
        <v>16</v>
      </c>
      <c r="AW312" s="3">
        <v>139</v>
      </c>
      <c r="AX312" s="3">
        <v>20</v>
      </c>
      <c r="AY312" s="3">
        <v>24</v>
      </c>
      <c r="AZ312" s="3">
        <v>59</v>
      </c>
      <c r="BA312" s="3">
        <v>158</v>
      </c>
      <c r="BB312" s="3">
        <v>17</v>
      </c>
      <c r="BC312" s="3">
        <v>18</v>
      </c>
      <c r="BD312" s="3">
        <v>12</v>
      </c>
    </row>
    <row r="313" spans="2:56">
      <c r="B313" s="47">
        <v>25.75</v>
      </c>
      <c r="C313" s="47">
        <v>0</v>
      </c>
      <c r="D313" s="47">
        <v>0</v>
      </c>
      <c r="E313" s="47">
        <v>0</v>
      </c>
      <c r="F313" s="47">
        <v>0</v>
      </c>
      <c r="G313" s="47">
        <v>0</v>
      </c>
      <c r="H313" s="47">
        <v>0</v>
      </c>
      <c r="I313" s="47">
        <v>0</v>
      </c>
      <c r="J313" s="47">
        <v>0</v>
      </c>
      <c r="K313" s="47">
        <v>0</v>
      </c>
      <c r="L313" s="47">
        <v>0</v>
      </c>
      <c r="M313" s="47">
        <v>0</v>
      </c>
      <c r="N313" s="47">
        <v>0</v>
      </c>
      <c r="O313" s="47">
        <v>0</v>
      </c>
      <c r="P313" s="47">
        <v>0</v>
      </c>
      <c r="Q313" s="47">
        <v>0</v>
      </c>
      <c r="R313" s="47">
        <v>0</v>
      </c>
      <c r="S313" s="47">
        <v>0</v>
      </c>
      <c r="T313" s="47">
        <v>0</v>
      </c>
      <c r="U313" s="47">
        <v>0</v>
      </c>
      <c r="V313" s="47">
        <v>0</v>
      </c>
      <c r="AJ313" s="47">
        <v>25.75</v>
      </c>
      <c r="AK313" s="11">
        <v>39</v>
      </c>
      <c r="AL313" s="11">
        <v>40</v>
      </c>
      <c r="AM313" s="11">
        <v>0</v>
      </c>
      <c r="AN313" s="11">
        <v>181</v>
      </c>
      <c r="AO313" s="11">
        <v>173</v>
      </c>
      <c r="AP313" s="11">
        <v>0</v>
      </c>
      <c r="AQ313" s="11">
        <v>0</v>
      </c>
      <c r="AR313" s="11">
        <v>6</v>
      </c>
      <c r="AS313" s="11">
        <v>72</v>
      </c>
      <c r="AT313" s="11">
        <v>652</v>
      </c>
      <c r="AU313" s="3">
        <v>2</v>
      </c>
      <c r="AV313" s="3">
        <v>7</v>
      </c>
      <c r="AW313" s="3">
        <v>65</v>
      </c>
      <c r="AX313" s="3">
        <v>38</v>
      </c>
      <c r="AY313" s="3">
        <v>0</v>
      </c>
      <c r="AZ313" s="3">
        <v>103</v>
      </c>
      <c r="BA313" s="3">
        <v>100</v>
      </c>
      <c r="BB313" s="3">
        <v>6</v>
      </c>
      <c r="BC313" s="3">
        <v>13</v>
      </c>
      <c r="BD313" s="3">
        <v>3</v>
      </c>
    </row>
    <row r="314" spans="2:56">
      <c r="B314" s="47">
        <v>25.83</v>
      </c>
      <c r="C314" s="47">
        <v>0</v>
      </c>
      <c r="D314" s="47">
        <v>0</v>
      </c>
      <c r="E314" s="47">
        <v>0</v>
      </c>
      <c r="F314" s="47">
        <v>0</v>
      </c>
      <c r="G314" s="47">
        <v>0</v>
      </c>
      <c r="H314" s="47">
        <v>0</v>
      </c>
      <c r="I314" s="47">
        <v>0</v>
      </c>
      <c r="J314" s="47">
        <v>0</v>
      </c>
      <c r="K314" s="47">
        <v>0</v>
      </c>
      <c r="L314" s="47">
        <v>0</v>
      </c>
      <c r="M314" s="47">
        <v>0</v>
      </c>
      <c r="N314" s="47">
        <v>0</v>
      </c>
      <c r="O314" s="47">
        <v>0</v>
      </c>
      <c r="P314" s="47">
        <v>0</v>
      </c>
      <c r="Q314" s="47">
        <v>0</v>
      </c>
      <c r="R314" s="47">
        <v>0</v>
      </c>
      <c r="S314" s="47">
        <v>0</v>
      </c>
      <c r="T314" s="47">
        <v>0</v>
      </c>
      <c r="U314" s="47">
        <v>0</v>
      </c>
      <c r="V314" s="47">
        <v>0</v>
      </c>
      <c r="AJ314" s="47">
        <v>25.83</v>
      </c>
      <c r="AK314" s="11">
        <v>45</v>
      </c>
      <c r="AL314" s="11">
        <v>33</v>
      </c>
      <c r="AM314" s="11">
        <v>2</v>
      </c>
      <c r="AN314" s="11">
        <v>42</v>
      </c>
      <c r="AO314" s="11">
        <v>130</v>
      </c>
      <c r="AP314" s="11">
        <v>1</v>
      </c>
      <c r="AQ314" s="11">
        <v>90</v>
      </c>
      <c r="AR314" s="11">
        <v>5</v>
      </c>
      <c r="AS314" s="11">
        <v>25</v>
      </c>
      <c r="AT314" s="11">
        <v>1107</v>
      </c>
      <c r="AU314" s="3">
        <v>4</v>
      </c>
      <c r="AV314" s="3">
        <v>22</v>
      </c>
      <c r="AW314" s="3">
        <v>60</v>
      </c>
      <c r="AX314" s="3">
        <v>0</v>
      </c>
      <c r="AY314" s="3">
        <v>16</v>
      </c>
      <c r="AZ314" s="3">
        <v>12</v>
      </c>
      <c r="BA314" s="3">
        <v>3</v>
      </c>
      <c r="BB314" s="3">
        <v>3</v>
      </c>
      <c r="BC314" s="3">
        <v>6</v>
      </c>
      <c r="BD314" s="3">
        <v>0</v>
      </c>
    </row>
    <row r="315" spans="2:56">
      <c r="B315" s="47">
        <v>25.92</v>
      </c>
      <c r="C315" s="47">
        <v>0</v>
      </c>
      <c r="D315" s="47">
        <v>0</v>
      </c>
      <c r="E315" s="47">
        <v>0</v>
      </c>
      <c r="F315" s="47">
        <v>0</v>
      </c>
      <c r="G315" s="47">
        <v>4</v>
      </c>
      <c r="H315" s="47">
        <v>0</v>
      </c>
      <c r="I315" s="47">
        <v>0</v>
      </c>
      <c r="J315" s="47">
        <v>0</v>
      </c>
      <c r="K315" s="47">
        <v>0</v>
      </c>
      <c r="L315" s="47">
        <v>0</v>
      </c>
      <c r="M315" s="47">
        <v>0</v>
      </c>
      <c r="N315" s="47">
        <v>0</v>
      </c>
      <c r="O315" s="47">
        <v>0</v>
      </c>
      <c r="P315" s="47">
        <v>0</v>
      </c>
      <c r="Q315" s="47">
        <v>0</v>
      </c>
      <c r="R315" s="47">
        <v>0</v>
      </c>
      <c r="S315" s="47">
        <v>0</v>
      </c>
      <c r="T315" s="47">
        <v>0</v>
      </c>
      <c r="U315" s="47">
        <v>0</v>
      </c>
      <c r="V315" s="47">
        <v>0</v>
      </c>
      <c r="AJ315" s="47">
        <v>25.92</v>
      </c>
      <c r="AK315" s="11">
        <v>42</v>
      </c>
      <c r="AL315" s="11">
        <v>43</v>
      </c>
      <c r="AM315" s="11">
        <v>22</v>
      </c>
      <c r="AN315" s="11">
        <v>59</v>
      </c>
      <c r="AO315" s="11">
        <v>363</v>
      </c>
      <c r="AP315" s="11">
        <v>0</v>
      </c>
      <c r="AQ315" s="11">
        <v>18</v>
      </c>
      <c r="AR315" s="11">
        <v>11</v>
      </c>
      <c r="AS315" s="11">
        <v>18</v>
      </c>
      <c r="AT315" s="11">
        <v>445</v>
      </c>
      <c r="AU315" s="3">
        <v>18</v>
      </c>
      <c r="AV315" s="3">
        <v>181</v>
      </c>
      <c r="AW315" s="3">
        <v>51</v>
      </c>
      <c r="AX315" s="3">
        <v>3</v>
      </c>
      <c r="AY315" s="3">
        <v>0</v>
      </c>
      <c r="AZ315" s="3">
        <v>0</v>
      </c>
      <c r="BA315" s="3">
        <v>0</v>
      </c>
      <c r="BB315" s="3">
        <v>2</v>
      </c>
      <c r="BC315" s="3">
        <v>8</v>
      </c>
      <c r="BD315" s="3">
        <v>4</v>
      </c>
    </row>
    <row r="316" spans="2:56">
      <c r="B316" s="47">
        <v>26</v>
      </c>
      <c r="C316" s="47">
        <v>0</v>
      </c>
      <c r="D316" s="47">
        <v>0</v>
      </c>
      <c r="E316" s="47">
        <v>0</v>
      </c>
      <c r="F316" s="47">
        <v>0</v>
      </c>
      <c r="G316" s="47">
        <v>22</v>
      </c>
      <c r="H316" s="47">
        <v>0</v>
      </c>
      <c r="I316" s="47">
        <v>0</v>
      </c>
      <c r="J316" s="47">
        <v>0</v>
      </c>
      <c r="K316" s="47">
        <v>0</v>
      </c>
      <c r="L316" s="47">
        <v>0</v>
      </c>
      <c r="M316" s="47">
        <v>0</v>
      </c>
      <c r="N316" s="47">
        <v>5</v>
      </c>
      <c r="O316" s="47">
        <v>0</v>
      </c>
      <c r="P316" s="47">
        <v>0</v>
      </c>
      <c r="Q316" s="47">
        <v>0</v>
      </c>
      <c r="R316" s="47">
        <v>0</v>
      </c>
      <c r="S316" s="47">
        <v>0</v>
      </c>
      <c r="T316" s="47">
        <v>0</v>
      </c>
      <c r="U316" s="47">
        <v>0</v>
      </c>
      <c r="V316" s="47">
        <v>0</v>
      </c>
      <c r="AJ316" s="47">
        <v>26</v>
      </c>
      <c r="AK316" s="11">
        <v>59</v>
      </c>
      <c r="AL316" s="11">
        <v>25</v>
      </c>
      <c r="AM316" s="11">
        <v>0</v>
      </c>
      <c r="AN316" s="11">
        <v>43</v>
      </c>
      <c r="AO316" s="11">
        <v>1075</v>
      </c>
      <c r="AP316" s="11">
        <v>0</v>
      </c>
      <c r="AQ316" s="11">
        <v>4</v>
      </c>
      <c r="AR316" s="11">
        <v>53</v>
      </c>
      <c r="AS316" s="11">
        <v>25</v>
      </c>
      <c r="AT316" s="11">
        <v>12</v>
      </c>
      <c r="AU316" s="3">
        <v>128</v>
      </c>
      <c r="AV316" s="3">
        <v>115</v>
      </c>
      <c r="AW316" s="3">
        <v>196</v>
      </c>
      <c r="AX316" s="3">
        <v>56</v>
      </c>
      <c r="AY316" s="3">
        <v>22</v>
      </c>
      <c r="AZ316" s="3">
        <v>154</v>
      </c>
      <c r="BA316" s="3">
        <v>9</v>
      </c>
      <c r="BB316" s="3">
        <v>1</v>
      </c>
      <c r="BC316" s="3">
        <v>7</v>
      </c>
      <c r="BD316" s="3">
        <v>0</v>
      </c>
    </row>
    <row r="317" spans="2:56">
      <c r="B317" s="47">
        <v>26.08</v>
      </c>
      <c r="C317" s="47">
        <v>0</v>
      </c>
      <c r="D317" s="47">
        <v>0</v>
      </c>
      <c r="E317" s="47">
        <v>0</v>
      </c>
      <c r="F317" s="47">
        <v>0</v>
      </c>
      <c r="G317" s="47">
        <v>0</v>
      </c>
      <c r="H317" s="47">
        <v>0</v>
      </c>
      <c r="I317" s="47">
        <v>0</v>
      </c>
      <c r="J317" s="47">
        <v>0</v>
      </c>
      <c r="K317" s="47">
        <v>0</v>
      </c>
      <c r="L317" s="47">
        <v>0</v>
      </c>
      <c r="M317" s="47">
        <v>0</v>
      </c>
      <c r="N317" s="47">
        <v>0</v>
      </c>
      <c r="O317" s="47">
        <v>0</v>
      </c>
      <c r="P317" s="47">
        <v>0</v>
      </c>
      <c r="Q317" s="47">
        <v>0</v>
      </c>
      <c r="R317" s="47">
        <v>0</v>
      </c>
      <c r="S317" s="47">
        <v>0</v>
      </c>
      <c r="T317" s="47">
        <v>0</v>
      </c>
      <c r="U317" s="47">
        <v>0</v>
      </c>
      <c r="V317" s="47">
        <v>0</v>
      </c>
      <c r="AJ317" s="47">
        <v>26.08</v>
      </c>
      <c r="AK317" s="11">
        <v>32</v>
      </c>
      <c r="AL317" s="11">
        <v>29</v>
      </c>
      <c r="AM317" s="11">
        <v>30</v>
      </c>
      <c r="AN317" s="11">
        <v>0</v>
      </c>
      <c r="AO317" s="11">
        <v>161</v>
      </c>
      <c r="AP317" s="11">
        <v>0</v>
      </c>
      <c r="AQ317" s="11">
        <v>0</v>
      </c>
      <c r="AR317" s="11">
        <v>46</v>
      </c>
      <c r="AS317" s="11">
        <v>99</v>
      </c>
      <c r="AT317" s="11">
        <v>0</v>
      </c>
      <c r="AU317" s="3">
        <v>370</v>
      </c>
      <c r="AV317" s="3">
        <v>138</v>
      </c>
      <c r="AW317" s="3">
        <v>116</v>
      </c>
      <c r="AX317" s="3">
        <v>104</v>
      </c>
      <c r="AY317" s="3">
        <v>11</v>
      </c>
      <c r="AZ317" s="3">
        <v>187</v>
      </c>
      <c r="BA317" s="3">
        <v>5</v>
      </c>
      <c r="BB317" s="3">
        <v>85</v>
      </c>
      <c r="BC317" s="3">
        <v>1</v>
      </c>
      <c r="BD317" s="3">
        <v>3</v>
      </c>
    </row>
    <row r="318" spans="2:56">
      <c r="B318" s="47">
        <v>26.17</v>
      </c>
      <c r="C318" s="47">
        <v>0</v>
      </c>
      <c r="D318" s="47">
        <v>0</v>
      </c>
      <c r="E318" s="47">
        <v>0</v>
      </c>
      <c r="F318" s="47">
        <v>0</v>
      </c>
      <c r="G318" s="47">
        <v>0</v>
      </c>
      <c r="H318" s="47">
        <v>0</v>
      </c>
      <c r="I318" s="47">
        <v>0</v>
      </c>
      <c r="J318" s="47">
        <v>0</v>
      </c>
      <c r="K318" s="47">
        <v>0</v>
      </c>
      <c r="L318" s="47">
        <v>0</v>
      </c>
      <c r="M318" s="47">
        <v>0</v>
      </c>
      <c r="N318" s="47">
        <v>0</v>
      </c>
      <c r="O318" s="47">
        <v>0</v>
      </c>
      <c r="P318" s="47">
        <v>0</v>
      </c>
      <c r="Q318" s="47">
        <v>0</v>
      </c>
      <c r="R318" s="47">
        <v>0</v>
      </c>
      <c r="S318" s="47">
        <v>0</v>
      </c>
      <c r="T318" s="47">
        <v>0</v>
      </c>
      <c r="U318" s="47">
        <v>0</v>
      </c>
      <c r="V318" s="47">
        <v>0</v>
      </c>
      <c r="AJ318" s="47">
        <v>26.17</v>
      </c>
      <c r="AK318" s="11">
        <v>36</v>
      </c>
      <c r="AL318" s="11">
        <v>38</v>
      </c>
      <c r="AM318" s="11">
        <v>74</v>
      </c>
      <c r="AN318" s="11">
        <v>0</v>
      </c>
      <c r="AO318" s="11">
        <v>84</v>
      </c>
      <c r="AP318" s="11">
        <v>0</v>
      </c>
      <c r="AQ318" s="11">
        <v>3</v>
      </c>
      <c r="AR318" s="11">
        <v>18</v>
      </c>
      <c r="AS318" s="11">
        <v>366</v>
      </c>
      <c r="AT318" s="11">
        <v>0</v>
      </c>
      <c r="AU318" s="3">
        <v>47</v>
      </c>
      <c r="AV318" s="3">
        <v>155</v>
      </c>
      <c r="AW318" s="3">
        <v>171</v>
      </c>
      <c r="AX318" s="3">
        <v>93</v>
      </c>
      <c r="AY318" s="3">
        <v>108</v>
      </c>
      <c r="AZ318" s="3">
        <v>171</v>
      </c>
      <c r="BA318" s="3">
        <v>48</v>
      </c>
      <c r="BB318" s="3">
        <v>2</v>
      </c>
      <c r="BC318" s="3">
        <v>4</v>
      </c>
      <c r="BD318" s="3">
        <v>32</v>
      </c>
    </row>
    <row r="319" spans="2:56">
      <c r="B319" s="47">
        <v>26.25</v>
      </c>
      <c r="C319" s="47">
        <v>0</v>
      </c>
      <c r="D319" s="47">
        <v>0</v>
      </c>
      <c r="E319" s="47">
        <v>0</v>
      </c>
      <c r="F319" s="47">
        <v>0</v>
      </c>
      <c r="G319" s="47">
        <v>0</v>
      </c>
      <c r="H319" s="47">
        <v>0</v>
      </c>
      <c r="I319" s="47">
        <v>0</v>
      </c>
      <c r="J319" s="47">
        <v>0</v>
      </c>
      <c r="K319" s="47">
        <v>0</v>
      </c>
      <c r="L319" s="47">
        <v>0</v>
      </c>
      <c r="M319" s="47">
        <v>0</v>
      </c>
      <c r="N319" s="47">
        <v>14</v>
      </c>
      <c r="O319" s="47">
        <v>0</v>
      </c>
      <c r="P319" s="47">
        <v>0</v>
      </c>
      <c r="Q319" s="47">
        <v>0</v>
      </c>
      <c r="R319" s="47">
        <v>0</v>
      </c>
      <c r="S319" s="47">
        <v>0</v>
      </c>
      <c r="T319" s="47">
        <v>0</v>
      </c>
      <c r="U319" s="47">
        <v>0</v>
      </c>
      <c r="V319" s="47">
        <v>0</v>
      </c>
      <c r="AJ319" s="47">
        <v>26.25</v>
      </c>
      <c r="AK319" s="11">
        <v>46</v>
      </c>
      <c r="AL319" s="11">
        <v>44</v>
      </c>
      <c r="AM319" s="11">
        <v>76</v>
      </c>
      <c r="AN319" s="11">
        <v>0</v>
      </c>
      <c r="AO319" s="11">
        <v>50</v>
      </c>
      <c r="AP319" s="11">
        <v>6</v>
      </c>
      <c r="AQ319" s="11">
        <v>0</v>
      </c>
      <c r="AR319" s="11">
        <v>16</v>
      </c>
      <c r="AS319" s="11">
        <v>47</v>
      </c>
      <c r="AT319" s="11">
        <v>11</v>
      </c>
      <c r="AU319" s="3">
        <v>162</v>
      </c>
      <c r="AV319" s="3">
        <v>213</v>
      </c>
      <c r="AW319" s="3">
        <v>211</v>
      </c>
      <c r="AX319" s="3">
        <v>32</v>
      </c>
      <c r="AY319" s="3">
        <v>98</v>
      </c>
      <c r="AZ319" s="3">
        <v>0</v>
      </c>
      <c r="BA319" s="3">
        <v>129</v>
      </c>
      <c r="BB319" s="3">
        <v>0</v>
      </c>
      <c r="BC319" s="3">
        <v>0</v>
      </c>
      <c r="BD319" s="3">
        <v>58</v>
      </c>
    </row>
    <row r="320" spans="2:56">
      <c r="B320" s="47">
        <v>26.33</v>
      </c>
      <c r="C320" s="47">
        <v>0</v>
      </c>
      <c r="D320" s="47">
        <v>0</v>
      </c>
      <c r="E320" s="47">
        <v>0</v>
      </c>
      <c r="F320" s="47">
        <v>0</v>
      </c>
      <c r="G320" s="47">
        <v>0</v>
      </c>
      <c r="H320" s="47">
        <v>0</v>
      </c>
      <c r="I320" s="47">
        <v>0</v>
      </c>
      <c r="J320" s="47">
        <v>0</v>
      </c>
      <c r="K320" s="47">
        <v>0</v>
      </c>
      <c r="L320" s="47">
        <v>0</v>
      </c>
      <c r="M320" s="47">
        <v>0</v>
      </c>
      <c r="N320" s="47">
        <v>0</v>
      </c>
      <c r="O320" s="47">
        <v>0</v>
      </c>
      <c r="P320" s="47">
        <v>0</v>
      </c>
      <c r="Q320" s="47">
        <v>0</v>
      </c>
      <c r="R320" s="47">
        <v>0</v>
      </c>
      <c r="S320" s="47">
        <v>0</v>
      </c>
      <c r="T320" s="47">
        <v>0</v>
      </c>
      <c r="U320" s="47">
        <v>0</v>
      </c>
      <c r="V320" s="47">
        <v>0</v>
      </c>
      <c r="AJ320" s="47">
        <v>26.33</v>
      </c>
      <c r="AK320" s="11">
        <v>69</v>
      </c>
      <c r="AL320" s="11">
        <v>35</v>
      </c>
      <c r="AM320" s="11">
        <v>34</v>
      </c>
      <c r="AN320" s="11">
        <v>38</v>
      </c>
      <c r="AO320" s="11">
        <v>0</v>
      </c>
      <c r="AP320" s="11">
        <v>101</v>
      </c>
      <c r="AQ320" s="11">
        <v>124</v>
      </c>
      <c r="AR320" s="11">
        <v>165</v>
      </c>
      <c r="AS320" s="11">
        <v>89</v>
      </c>
      <c r="AT320" s="11">
        <v>95</v>
      </c>
      <c r="AU320" s="3">
        <v>31</v>
      </c>
      <c r="AV320" s="3">
        <v>278</v>
      </c>
      <c r="AW320" s="3">
        <v>137</v>
      </c>
      <c r="AX320" s="3">
        <v>12</v>
      </c>
      <c r="AY320" s="3">
        <v>84</v>
      </c>
      <c r="AZ320" s="3">
        <v>24</v>
      </c>
      <c r="BA320" s="3">
        <v>73</v>
      </c>
      <c r="BB320" s="3">
        <v>21</v>
      </c>
      <c r="BC320" s="3">
        <v>0</v>
      </c>
      <c r="BD320" s="3">
        <v>10</v>
      </c>
    </row>
    <row r="321" spans="2:56">
      <c r="B321" s="47">
        <v>26.42</v>
      </c>
      <c r="C321" s="47">
        <v>0</v>
      </c>
      <c r="D321" s="47">
        <v>0</v>
      </c>
      <c r="E321" s="47">
        <v>0</v>
      </c>
      <c r="F321" s="47">
        <v>0</v>
      </c>
      <c r="G321" s="47">
        <v>0</v>
      </c>
      <c r="H321" s="47">
        <v>0</v>
      </c>
      <c r="I321" s="47">
        <v>0</v>
      </c>
      <c r="J321" s="47">
        <v>0</v>
      </c>
      <c r="K321" s="47">
        <v>0</v>
      </c>
      <c r="L321" s="47">
        <v>0</v>
      </c>
      <c r="M321" s="47">
        <v>0</v>
      </c>
      <c r="N321" s="47">
        <v>0</v>
      </c>
      <c r="O321" s="47">
        <v>0</v>
      </c>
      <c r="P321" s="47">
        <v>0</v>
      </c>
      <c r="Q321" s="47">
        <v>0</v>
      </c>
      <c r="R321" s="47">
        <v>0</v>
      </c>
      <c r="S321" s="47">
        <v>0</v>
      </c>
      <c r="T321" s="47">
        <v>0</v>
      </c>
      <c r="U321" s="47">
        <v>0</v>
      </c>
      <c r="V321" s="47">
        <v>0</v>
      </c>
      <c r="AJ321" s="47">
        <v>26.42</v>
      </c>
      <c r="AK321" s="11">
        <v>159</v>
      </c>
      <c r="AL321" s="11">
        <v>22</v>
      </c>
      <c r="AM321" s="11">
        <v>79</v>
      </c>
      <c r="AN321" s="11">
        <v>14</v>
      </c>
      <c r="AO321" s="11">
        <v>1</v>
      </c>
      <c r="AP321" s="11">
        <v>0</v>
      </c>
      <c r="AQ321" s="11">
        <v>69</v>
      </c>
      <c r="AR321" s="11">
        <v>292</v>
      </c>
      <c r="AS321" s="11">
        <v>940</v>
      </c>
      <c r="AT321" s="11">
        <v>0</v>
      </c>
      <c r="AU321" s="3">
        <v>101</v>
      </c>
      <c r="AV321" s="3">
        <v>124</v>
      </c>
      <c r="AW321" s="3">
        <v>43</v>
      </c>
      <c r="AX321" s="3">
        <v>2</v>
      </c>
      <c r="AY321" s="3">
        <v>0</v>
      </c>
      <c r="AZ321" s="3">
        <v>8</v>
      </c>
      <c r="BA321" s="3">
        <v>4</v>
      </c>
      <c r="BB321" s="3">
        <v>23</v>
      </c>
      <c r="BC321" s="3">
        <v>0</v>
      </c>
      <c r="BD321" s="3">
        <v>129</v>
      </c>
    </row>
    <row r="322" spans="2:56">
      <c r="B322" s="47">
        <v>26.5</v>
      </c>
      <c r="C322" s="47">
        <v>0</v>
      </c>
      <c r="D322" s="47">
        <v>0</v>
      </c>
      <c r="E322" s="47">
        <v>0</v>
      </c>
      <c r="F322" s="47">
        <v>0</v>
      </c>
      <c r="G322" s="47">
        <v>0</v>
      </c>
      <c r="H322" s="47">
        <v>0</v>
      </c>
      <c r="I322" s="47">
        <v>0</v>
      </c>
      <c r="J322" s="47">
        <v>0</v>
      </c>
      <c r="K322" s="47">
        <v>0</v>
      </c>
      <c r="L322" s="47">
        <v>0</v>
      </c>
      <c r="M322" s="47">
        <v>0</v>
      </c>
      <c r="N322" s="47">
        <v>0</v>
      </c>
      <c r="O322" s="47">
        <v>0</v>
      </c>
      <c r="P322" s="47">
        <v>0</v>
      </c>
      <c r="Q322" s="47">
        <v>0</v>
      </c>
      <c r="R322" s="47">
        <v>0</v>
      </c>
      <c r="S322" s="47">
        <v>0</v>
      </c>
      <c r="T322" s="47">
        <v>0</v>
      </c>
      <c r="U322" s="47">
        <v>0</v>
      </c>
      <c r="V322" s="47">
        <v>0</v>
      </c>
      <c r="AJ322" s="47">
        <v>26.5</v>
      </c>
      <c r="AK322" s="11">
        <v>107</v>
      </c>
      <c r="AL322" s="11">
        <v>48</v>
      </c>
      <c r="AM322" s="11">
        <v>12</v>
      </c>
      <c r="AN322" s="11">
        <v>7</v>
      </c>
      <c r="AO322" s="11">
        <v>0</v>
      </c>
      <c r="AP322" s="11">
        <v>0</v>
      </c>
      <c r="AQ322" s="11">
        <v>229</v>
      </c>
      <c r="AR322" s="11">
        <v>297</v>
      </c>
      <c r="AS322" s="11">
        <v>206</v>
      </c>
      <c r="AT322" s="11">
        <v>4</v>
      </c>
      <c r="AU322" s="3">
        <v>0</v>
      </c>
      <c r="AV322" s="3">
        <v>53</v>
      </c>
      <c r="AW322" s="3">
        <v>67</v>
      </c>
      <c r="AX322" s="3">
        <v>14</v>
      </c>
      <c r="AY322" s="3">
        <v>0</v>
      </c>
      <c r="AZ322" s="3">
        <v>30</v>
      </c>
      <c r="BA322" s="3">
        <v>29</v>
      </c>
      <c r="BB322" s="3">
        <v>233</v>
      </c>
      <c r="BC322" s="3">
        <v>6</v>
      </c>
      <c r="BD322" s="3">
        <v>136</v>
      </c>
    </row>
    <row r="323" spans="2:56">
      <c r="B323" s="47">
        <v>26.58</v>
      </c>
      <c r="C323" s="47">
        <v>7</v>
      </c>
      <c r="D323" s="47">
        <v>0</v>
      </c>
      <c r="E323" s="47">
        <v>0</v>
      </c>
      <c r="F323" s="47">
        <v>0</v>
      </c>
      <c r="G323" s="47">
        <v>0</v>
      </c>
      <c r="H323" s="47">
        <v>0</v>
      </c>
      <c r="I323" s="47">
        <v>0</v>
      </c>
      <c r="J323" s="47">
        <v>33</v>
      </c>
      <c r="K323" s="47">
        <v>0</v>
      </c>
      <c r="L323" s="47">
        <v>0</v>
      </c>
      <c r="M323" s="47">
        <v>0</v>
      </c>
      <c r="N323" s="47">
        <v>0</v>
      </c>
      <c r="O323" s="47">
        <v>0</v>
      </c>
      <c r="P323" s="47">
        <v>0</v>
      </c>
      <c r="Q323" s="47">
        <v>0</v>
      </c>
      <c r="R323" s="47">
        <v>0</v>
      </c>
      <c r="S323" s="47">
        <v>0</v>
      </c>
      <c r="T323" s="47">
        <v>0</v>
      </c>
      <c r="U323" s="47">
        <v>0</v>
      </c>
      <c r="V323" s="47">
        <v>0</v>
      </c>
      <c r="AJ323" s="47">
        <v>26.58</v>
      </c>
      <c r="AK323" s="11">
        <v>388</v>
      </c>
      <c r="AL323" s="11">
        <v>40</v>
      </c>
      <c r="AM323" s="11">
        <v>30</v>
      </c>
      <c r="AN323" s="11">
        <v>9</v>
      </c>
      <c r="AO323" s="11">
        <v>16</v>
      </c>
      <c r="AP323" s="11">
        <v>73</v>
      </c>
      <c r="AQ323" s="11">
        <v>41</v>
      </c>
      <c r="AR323" s="11">
        <v>1112</v>
      </c>
      <c r="AS323" s="11">
        <v>548</v>
      </c>
      <c r="AT323" s="11">
        <v>0</v>
      </c>
      <c r="AU323" s="3">
        <v>1</v>
      </c>
      <c r="AV323" s="3">
        <v>29</v>
      </c>
      <c r="AW323" s="3">
        <v>39</v>
      </c>
      <c r="AX323" s="3">
        <v>21</v>
      </c>
      <c r="AY323" s="3">
        <v>5</v>
      </c>
      <c r="AZ323" s="3">
        <v>16</v>
      </c>
      <c r="BA323" s="3">
        <v>0</v>
      </c>
      <c r="BB323" s="3">
        <v>322</v>
      </c>
      <c r="BC323" s="3">
        <v>3</v>
      </c>
      <c r="BD323" s="3">
        <v>616</v>
      </c>
    </row>
    <row r="324" spans="2:56">
      <c r="B324" s="47">
        <v>26.67</v>
      </c>
      <c r="C324" s="47">
        <v>6</v>
      </c>
      <c r="D324" s="47">
        <v>0</v>
      </c>
      <c r="E324" s="47">
        <v>0</v>
      </c>
      <c r="F324" s="47">
        <v>0</v>
      </c>
      <c r="G324" s="47">
        <v>0</v>
      </c>
      <c r="H324" s="47">
        <v>0</v>
      </c>
      <c r="I324" s="47">
        <v>0</v>
      </c>
      <c r="J324" s="47">
        <v>21</v>
      </c>
      <c r="K324" s="47">
        <v>0</v>
      </c>
      <c r="L324" s="47">
        <v>0</v>
      </c>
      <c r="M324" s="47">
        <v>0</v>
      </c>
      <c r="N324" s="47">
        <v>0</v>
      </c>
      <c r="O324" s="47">
        <v>0</v>
      </c>
      <c r="P324" s="47">
        <v>0</v>
      </c>
      <c r="Q324" s="47">
        <v>0</v>
      </c>
      <c r="R324" s="47">
        <v>0</v>
      </c>
      <c r="S324" s="47">
        <v>0</v>
      </c>
      <c r="T324" s="47">
        <v>76</v>
      </c>
      <c r="U324" s="47">
        <v>0</v>
      </c>
      <c r="V324" s="47">
        <v>43</v>
      </c>
      <c r="AJ324" s="47">
        <v>26.67</v>
      </c>
      <c r="AK324" s="11">
        <v>677</v>
      </c>
      <c r="AL324" s="11">
        <v>13</v>
      </c>
      <c r="AM324" s="11">
        <v>10</v>
      </c>
      <c r="AN324" s="11">
        <v>13</v>
      </c>
      <c r="AO324" s="11">
        <v>0</v>
      </c>
      <c r="AP324" s="11">
        <v>0</v>
      </c>
      <c r="AQ324" s="11">
        <v>136</v>
      </c>
      <c r="AR324" s="11">
        <v>943</v>
      </c>
      <c r="AS324" s="11">
        <v>542</v>
      </c>
      <c r="AT324" s="11">
        <v>5</v>
      </c>
      <c r="AU324" s="3">
        <v>0</v>
      </c>
      <c r="AV324" s="3">
        <v>2</v>
      </c>
      <c r="AW324" s="3">
        <v>25</v>
      </c>
      <c r="AX324" s="3">
        <v>29</v>
      </c>
      <c r="AY324" s="3">
        <v>40</v>
      </c>
      <c r="AZ324" s="3">
        <v>35</v>
      </c>
      <c r="BA324" s="3">
        <v>5</v>
      </c>
      <c r="BB324" s="3">
        <v>1265</v>
      </c>
      <c r="BC324" s="3">
        <v>6</v>
      </c>
      <c r="BD324" s="3">
        <v>1974</v>
      </c>
    </row>
    <row r="325" spans="2:56">
      <c r="B325" s="47">
        <v>26.75</v>
      </c>
      <c r="C325" s="47">
        <v>0</v>
      </c>
      <c r="D325" s="47">
        <v>0</v>
      </c>
      <c r="E325" s="47">
        <v>0</v>
      </c>
      <c r="F325" s="47">
        <v>0</v>
      </c>
      <c r="G325" s="47">
        <v>0</v>
      </c>
      <c r="H325" s="47">
        <v>0</v>
      </c>
      <c r="I325" s="47">
        <v>0</v>
      </c>
      <c r="J325" s="47">
        <v>0</v>
      </c>
      <c r="K325" s="47">
        <v>74</v>
      </c>
      <c r="L325" s="47">
        <v>0</v>
      </c>
      <c r="M325" s="47">
        <v>0</v>
      </c>
      <c r="N325" s="47">
        <v>0</v>
      </c>
      <c r="O325" s="47">
        <v>0</v>
      </c>
      <c r="P325" s="47">
        <v>0</v>
      </c>
      <c r="Q325" s="47">
        <v>0</v>
      </c>
      <c r="R325" s="47">
        <v>0</v>
      </c>
      <c r="S325" s="47">
        <v>0</v>
      </c>
      <c r="T325" s="47">
        <v>252</v>
      </c>
      <c r="U325" s="47">
        <v>0</v>
      </c>
      <c r="V325" s="47">
        <v>18</v>
      </c>
      <c r="AJ325" s="47">
        <v>26.75</v>
      </c>
      <c r="AK325" s="11">
        <v>269</v>
      </c>
      <c r="AL325" s="11">
        <v>22</v>
      </c>
      <c r="AM325" s="11">
        <v>2</v>
      </c>
      <c r="AN325" s="11">
        <v>1</v>
      </c>
      <c r="AO325" s="11">
        <v>139</v>
      </c>
      <c r="AP325" s="11">
        <v>35</v>
      </c>
      <c r="AQ325" s="11">
        <v>30</v>
      </c>
      <c r="AR325" s="11">
        <v>183</v>
      </c>
      <c r="AS325" s="11">
        <v>2264</v>
      </c>
      <c r="AT325" s="11">
        <v>129</v>
      </c>
      <c r="AU325" s="3">
        <v>22</v>
      </c>
      <c r="AV325" s="3">
        <v>0</v>
      </c>
      <c r="AW325" s="3">
        <v>29</v>
      </c>
      <c r="AX325" s="3">
        <v>2</v>
      </c>
      <c r="AY325" s="3">
        <v>91</v>
      </c>
      <c r="AZ325" s="3">
        <v>5</v>
      </c>
      <c r="BA325" s="3">
        <v>214</v>
      </c>
      <c r="BB325" s="3">
        <v>2243</v>
      </c>
      <c r="BC325" s="3">
        <v>1</v>
      </c>
      <c r="BD325" s="3">
        <v>1054</v>
      </c>
    </row>
    <row r="326" spans="2:56">
      <c r="B326" s="47">
        <v>26.83</v>
      </c>
      <c r="C326" s="47">
        <v>0</v>
      </c>
      <c r="D326" s="47">
        <v>0</v>
      </c>
      <c r="E326" s="47">
        <v>0</v>
      </c>
      <c r="F326" s="47">
        <v>0</v>
      </c>
      <c r="G326" s="47">
        <v>0</v>
      </c>
      <c r="H326" s="47">
        <v>0</v>
      </c>
      <c r="I326" s="47">
        <v>0</v>
      </c>
      <c r="J326" s="47">
        <v>0</v>
      </c>
      <c r="K326" s="47">
        <v>25</v>
      </c>
      <c r="L326" s="47">
        <v>0</v>
      </c>
      <c r="M326" s="47">
        <v>0</v>
      </c>
      <c r="N326" s="47">
        <v>0</v>
      </c>
      <c r="O326" s="47">
        <v>0</v>
      </c>
      <c r="P326" s="47">
        <v>0</v>
      </c>
      <c r="Q326" s="47">
        <v>0</v>
      </c>
      <c r="R326" s="47">
        <v>0</v>
      </c>
      <c r="S326" s="47">
        <v>0</v>
      </c>
      <c r="T326" s="47">
        <v>259</v>
      </c>
      <c r="U326" s="47">
        <v>0</v>
      </c>
      <c r="V326" s="47">
        <v>0</v>
      </c>
      <c r="AJ326" s="47">
        <v>26.83</v>
      </c>
      <c r="AK326" s="11">
        <v>368</v>
      </c>
      <c r="AL326" s="11">
        <v>40</v>
      </c>
      <c r="AM326" s="11">
        <v>9</v>
      </c>
      <c r="AN326" s="11">
        <v>0</v>
      </c>
      <c r="AO326" s="11">
        <v>103</v>
      </c>
      <c r="AP326" s="11">
        <v>0</v>
      </c>
      <c r="AQ326" s="11">
        <v>1</v>
      </c>
      <c r="AR326" s="11">
        <v>138</v>
      </c>
      <c r="AS326" s="11">
        <v>961</v>
      </c>
      <c r="AT326" s="11">
        <v>4</v>
      </c>
      <c r="AU326" s="3">
        <v>0</v>
      </c>
      <c r="AV326" s="3">
        <v>18</v>
      </c>
      <c r="AW326" s="3">
        <v>43</v>
      </c>
      <c r="AX326" s="3">
        <v>119</v>
      </c>
      <c r="AY326" s="3">
        <v>0</v>
      </c>
      <c r="AZ326" s="3">
        <v>5</v>
      </c>
      <c r="BA326" s="3">
        <v>105</v>
      </c>
      <c r="BB326" s="3">
        <v>2217</v>
      </c>
      <c r="BC326" s="3">
        <v>65</v>
      </c>
      <c r="BD326" s="3">
        <v>75</v>
      </c>
    </row>
    <row r="327" spans="2:56">
      <c r="B327" s="47">
        <v>26.92</v>
      </c>
      <c r="C327" s="47">
        <v>0</v>
      </c>
      <c r="D327" s="47">
        <v>0</v>
      </c>
      <c r="E327" s="47">
        <v>0</v>
      </c>
      <c r="F327" s="47">
        <v>0</v>
      </c>
      <c r="G327" s="47">
        <v>0</v>
      </c>
      <c r="H327" s="47">
        <v>0</v>
      </c>
      <c r="I327" s="47">
        <v>0</v>
      </c>
      <c r="J327" s="47">
        <v>0</v>
      </c>
      <c r="K327" s="47">
        <v>0</v>
      </c>
      <c r="L327" s="47">
        <v>0</v>
      </c>
      <c r="M327" s="47">
        <v>0</v>
      </c>
      <c r="N327" s="47">
        <v>0</v>
      </c>
      <c r="O327" s="47">
        <v>0</v>
      </c>
      <c r="P327" s="47">
        <v>0</v>
      </c>
      <c r="Q327" s="47">
        <v>0</v>
      </c>
      <c r="R327" s="47">
        <v>0</v>
      </c>
      <c r="S327" s="47">
        <v>0</v>
      </c>
      <c r="T327" s="47">
        <v>108</v>
      </c>
      <c r="U327" s="47">
        <v>0</v>
      </c>
      <c r="V327" s="47">
        <v>0</v>
      </c>
      <c r="AJ327" s="47">
        <v>26.92</v>
      </c>
      <c r="AK327" s="11">
        <v>392</v>
      </c>
      <c r="AL327" s="11">
        <v>43</v>
      </c>
      <c r="AM327" s="11">
        <v>13</v>
      </c>
      <c r="AN327" s="11">
        <v>29</v>
      </c>
      <c r="AO327" s="11">
        <v>275</v>
      </c>
      <c r="AP327" s="11">
        <v>33</v>
      </c>
      <c r="AQ327" s="11">
        <v>0</v>
      </c>
      <c r="AR327" s="11">
        <v>158</v>
      </c>
      <c r="AS327" s="11">
        <v>74</v>
      </c>
      <c r="AT327" s="11">
        <v>144</v>
      </c>
      <c r="AU327" s="3">
        <v>1</v>
      </c>
      <c r="AV327" s="3">
        <v>8</v>
      </c>
      <c r="AW327" s="3">
        <v>80</v>
      </c>
      <c r="AX327" s="3">
        <v>313</v>
      </c>
      <c r="AY327" s="3">
        <v>26</v>
      </c>
      <c r="AZ327" s="3">
        <v>8</v>
      </c>
      <c r="BA327" s="3">
        <v>104</v>
      </c>
      <c r="BB327" s="3">
        <v>1328</v>
      </c>
      <c r="BC327" s="3">
        <v>38</v>
      </c>
      <c r="BD327" s="3">
        <v>89</v>
      </c>
    </row>
    <row r="328" spans="2:56">
      <c r="B328" s="47">
        <v>27</v>
      </c>
      <c r="C328" s="47">
        <v>0</v>
      </c>
      <c r="D328" s="47">
        <v>0</v>
      </c>
      <c r="E328" s="47">
        <v>0</v>
      </c>
      <c r="F328" s="47">
        <v>0</v>
      </c>
      <c r="G328" s="47">
        <v>0</v>
      </c>
      <c r="H328" s="47">
        <v>0</v>
      </c>
      <c r="I328" s="47">
        <v>0</v>
      </c>
      <c r="J328" s="47">
        <v>0</v>
      </c>
      <c r="K328" s="47">
        <v>0</v>
      </c>
      <c r="L328" s="47">
        <v>0</v>
      </c>
      <c r="M328" s="47">
        <v>0</v>
      </c>
      <c r="N328" s="47">
        <v>0</v>
      </c>
      <c r="O328" s="47">
        <v>0</v>
      </c>
      <c r="P328" s="47">
        <v>108</v>
      </c>
      <c r="Q328" s="47">
        <v>0</v>
      </c>
      <c r="R328" s="47">
        <v>0</v>
      </c>
      <c r="S328" s="47">
        <v>0</v>
      </c>
      <c r="T328" s="47">
        <v>0</v>
      </c>
      <c r="U328" s="47">
        <v>0</v>
      </c>
      <c r="V328" s="47">
        <v>0</v>
      </c>
      <c r="AJ328" s="47">
        <v>27</v>
      </c>
      <c r="AK328" s="11">
        <v>187</v>
      </c>
      <c r="AL328" s="11">
        <v>19</v>
      </c>
      <c r="AM328" s="11">
        <v>0</v>
      </c>
      <c r="AN328" s="11">
        <v>250</v>
      </c>
      <c r="AO328" s="11">
        <v>49</v>
      </c>
      <c r="AP328" s="11">
        <v>149</v>
      </c>
      <c r="AQ328" s="11">
        <v>0</v>
      </c>
      <c r="AR328" s="11">
        <v>4</v>
      </c>
      <c r="AS328" s="11">
        <v>0</v>
      </c>
      <c r="AT328" s="11">
        <v>522</v>
      </c>
      <c r="AU328" s="3">
        <v>9</v>
      </c>
      <c r="AV328" s="3">
        <v>13</v>
      </c>
      <c r="AW328" s="3">
        <v>47</v>
      </c>
      <c r="AX328" s="3">
        <v>3048</v>
      </c>
      <c r="AY328" s="3">
        <v>0</v>
      </c>
      <c r="AZ328" s="3">
        <v>4</v>
      </c>
      <c r="BA328" s="3">
        <v>16</v>
      </c>
      <c r="BB328" s="3">
        <v>532</v>
      </c>
      <c r="BC328" s="3">
        <v>14</v>
      </c>
      <c r="BD328" s="3">
        <v>53</v>
      </c>
    </row>
    <row r="329" spans="2:56">
      <c r="B329" s="47">
        <v>27.08</v>
      </c>
      <c r="C329" s="47">
        <v>0</v>
      </c>
      <c r="D329" s="47">
        <v>0</v>
      </c>
      <c r="E329" s="47">
        <v>0</v>
      </c>
      <c r="F329" s="47">
        <v>0</v>
      </c>
      <c r="G329" s="47">
        <v>0</v>
      </c>
      <c r="H329" s="47">
        <v>0</v>
      </c>
      <c r="I329" s="47">
        <v>0</v>
      </c>
      <c r="J329" s="47">
        <v>0</v>
      </c>
      <c r="K329" s="47">
        <v>0</v>
      </c>
      <c r="L329" s="47">
        <v>0</v>
      </c>
      <c r="M329" s="47">
        <v>0</v>
      </c>
      <c r="N329" s="47">
        <v>0</v>
      </c>
      <c r="O329" s="47">
        <v>0</v>
      </c>
      <c r="P329" s="47">
        <v>100</v>
      </c>
      <c r="Q329" s="47">
        <v>0</v>
      </c>
      <c r="R329" s="47">
        <v>0</v>
      </c>
      <c r="S329" s="47">
        <v>0</v>
      </c>
      <c r="T329" s="47">
        <v>0</v>
      </c>
      <c r="U329" s="47">
        <v>0</v>
      </c>
      <c r="V329" s="47">
        <v>0</v>
      </c>
      <c r="AJ329" s="47">
        <v>27.08</v>
      </c>
      <c r="AK329" s="11">
        <v>67</v>
      </c>
      <c r="AL329" s="11">
        <v>32</v>
      </c>
      <c r="AM329" s="11">
        <v>5</v>
      </c>
      <c r="AN329" s="11">
        <v>465</v>
      </c>
      <c r="AO329" s="11">
        <v>92</v>
      </c>
      <c r="AP329" s="11">
        <v>0</v>
      </c>
      <c r="AQ329" s="11">
        <v>2</v>
      </c>
      <c r="AR329" s="11">
        <v>9</v>
      </c>
      <c r="AS329" s="11">
        <v>0</v>
      </c>
      <c r="AT329" s="11">
        <v>648</v>
      </c>
      <c r="AU329" s="3">
        <v>31</v>
      </c>
      <c r="AV329" s="3">
        <v>35</v>
      </c>
      <c r="AW329" s="3">
        <v>36</v>
      </c>
      <c r="AX329" s="3">
        <v>2012</v>
      </c>
      <c r="AY329" s="3">
        <v>0</v>
      </c>
      <c r="AZ329" s="3">
        <v>99</v>
      </c>
      <c r="BA329" s="3">
        <v>2</v>
      </c>
      <c r="BB329" s="3">
        <v>362</v>
      </c>
      <c r="BC329" s="3">
        <v>14</v>
      </c>
      <c r="BD329" s="3">
        <v>0</v>
      </c>
    </row>
    <row r="330" spans="2:56">
      <c r="B330" s="47">
        <v>27.17</v>
      </c>
      <c r="C330" s="47">
        <v>0</v>
      </c>
      <c r="D330" s="47">
        <v>0</v>
      </c>
      <c r="E330" s="47">
        <v>0</v>
      </c>
      <c r="F330" s="47">
        <v>0</v>
      </c>
      <c r="G330" s="47">
        <v>0</v>
      </c>
      <c r="H330" s="47">
        <v>0</v>
      </c>
      <c r="I330" s="47">
        <v>0</v>
      </c>
      <c r="J330" s="47">
        <v>0</v>
      </c>
      <c r="K330" s="47">
        <v>0</v>
      </c>
      <c r="L330" s="47">
        <v>94</v>
      </c>
      <c r="M330" s="47">
        <v>0</v>
      </c>
      <c r="N330" s="47">
        <v>0</v>
      </c>
      <c r="O330" s="47">
        <v>0</v>
      </c>
      <c r="P330" s="47">
        <v>0</v>
      </c>
      <c r="Q330" s="47">
        <v>0</v>
      </c>
      <c r="R330" s="47">
        <v>0</v>
      </c>
      <c r="S330" s="47">
        <v>0</v>
      </c>
      <c r="T330" s="47">
        <v>0</v>
      </c>
      <c r="U330" s="47">
        <v>0</v>
      </c>
      <c r="V330" s="47">
        <v>0</v>
      </c>
      <c r="AJ330" s="47">
        <v>27.17</v>
      </c>
      <c r="AK330" s="11">
        <v>54</v>
      </c>
      <c r="AL330" s="11">
        <v>127</v>
      </c>
      <c r="AM330" s="11">
        <v>154</v>
      </c>
      <c r="AN330" s="11">
        <v>315</v>
      </c>
      <c r="AO330" s="11">
        <v>0</v>
      </c>
      <c r="AP330" s="11">
        <v>1</v>
      </c>
      <c r="AQ330" s="11">
        <v>0</v>
      </c>
      <c r="AR330" s="11">
        <v>0</v>
      </c>
      <c r="AS330" s="11">
        <v>3</v>
      </c>
      <c r="AT330" s="11">
        <v>500</v>
      </c>
      <c r="AU330" s="3">
        <v>0</v>
      </c>
      <c r="AV330" s="3">
        <v>5</v>
      </c>
      <c r="AW330" s="3">
        <v>59</v>
      </c>
      <c r="AX330" s="3">
        <v>486</v>
      </c>
      <c r="AY330" s="3">
        <v>71</v>
      </c>
      <c r="AZ330" s="3">
        <v>59</v>
      </c>
      <c r="BA330" s="3">
        <v>19</v>
      </c>
      <c r="BB330" s="3">
        <v>181</v>
      </c>
      <c r="BC330" s="3">
        <v>12</v>
      </c>
      <c r="BD330" s="3">
        <v>14</v>
      </c>
    </row>
    <row r="331" spans="2:56">
      <c r="B331" s="47">
        <v>27.25</v>
      </c>
      <c r="C331" s="47">
        <v>0</v>
      </c>
      <c r="D331" s="47">
        <v>4</v>
      </c>
      <c r="E331" s="47">
        <v>0</v>
      </c>
      <c r="F331" s="47">
        <v>0</v>
      </c>
      <c r="G331" s="47">
        <v>0</v>
      </c>
      <c r="H331" s="47">
        <v>0</v>
      </c>
      <c r="I331" s="47">
        <v>0</v>
      </c>
      <c r="J331" s="47">
        <v>0</v>
      </c>
      <c r="K331" s="47">
        <v>0</v>
      </c>
      <c r="L331" s="47">
        <v>73</v>
      </c>
      <c r="M331" s="47">
        <v>0</v>
      </c>
      <c r="N331" s="47">
        <v>0</v>
      </c>
      <c r="O331" s="47">
        <v>0</v>
      </c>
      <c r="P331" s="47">
        <v>0</v>
      </c>
      <c r="Q331" s="47">
        <v>0</v>
      </c>
      <c r="R331" s="47">
        <v>0</v>
      </c>
      <c r="S331" s="47">
        <v>0</v>
      </c>
      <c r="T331" s="47">
        <v>0</v>
      </c>
      <c r="U331" s="47">
        <v>0</v>
      </c>
      <c r="V331" s="47">
        <v>0</v>
      </c>
      <c r="AJ331" s="47">
        <v>27.25</v>
      </c>
      <c r="AK331" s="11">
        <v>49</v>
      </c>
      <c r="AL331" s="11">
        <v>409</v>
      </c>
      <c r="AM331" s="11">
        <v>52</v>
      </c>
      <c r="AN331" s="11">
        <v>132</v>
      </c>
      <c r="AO331" s="11">
        <v>7</v>
      </c>
      <c r="AP331" s="11">
        <v>63</v>
      </c>
      <c r="AQ331" s="11">
        <v>6</v>
      </c>
      <c r="AR331" s="11">
        <v>21</v>
      </c>
      <c r="AS331" s="11">
        <v>13</v>
      </c>
      <c r="AT331" s="11">
        <v>699</v>
      </c>
      <c r="AU331" s="3">
        <v>12</v>
      </c>
      <c r="AV331" s="3">
        <v>0</v>
      </c>
      <c r="AW331" s="3">
        <v>42</v>
      </c>
      <c r="AX331" s="3">
        <v>276</v>
      </c>
      <c r="AY331" s="3">
        <v>8</v>
      </c>
      <c r="AZ331" s="3">
        <v>1</v>
      </c>
      <c r="BA331" s="3">
        <v>1</v>
      </c>
      <c r="BB331" s="3">
        <v>12</v>
      </c>
      <c r="BC331" s="3">
        <v>11</v>
      </c>
      <c r="BD331" s="3">
        <v>155</v>
      </c>
    </row>
    <row r="332" spans="2:56">
      <c r="B332" s="47">
        <v>27.33</v>
      </c>
      <c r="C332" s="47">
        <v>0</v>
      </c>
      <c r="D332" s="47">
        <v>0</v>
      </c>
      <c r="E332" s="47">
        <v>0</v>
      </c>
      <c r="F332" s="47">
        <v>0</v>
      </c>
      <c r="G332" s="47">
        <v>0</v>
      </c>
      <c r="H332" s="47">
        <v>0</v>
      </c>
      <c r="I332" s="47">
        <v>0</v>
      </c>
      <c r="J332" s="47">
        <v>0</v>
      </c>
      <c r="K332" s="47">
        <v>0</v>
      </c>
      <c r="L332" s="47">
        <v>0</v>
      </c>
      <c r="M332" s="47">
        <v>0</v>
      </c>
      <c r="N332" s="47">
        <v>0</v>
      </c>
      <c r="O332" s="47">
        <v>0</v>
      </c>
      <c r="P332" s="47">
        <v>0</v>
      </c>
      <c r="Q332" s="47">
        <v>0</v>
      </c>
      <c r="R332" s="47">
        <v>0</v>
      </c>
      <c r="S332" s="47">
        <v>0</v>
      </c>
      <c r="T332" s="47">
        <v>0</v>
      </c>
      <c r="U332" s="47">
        <v>0</v>
      </c>
      <c r="V332" s="47">
        <v>0</v>
      </c>
      <c r="AJ332" s="47">
        <v>27.33</v>
      </c>
      <c r="AK332" s="11">
        <v>40</v>
      </c>
      <c r="AL332" s="11">
        <v>119</v>
      </c>
      <c r="AM332" s="11">
        <v>9</v>
      </c>
      <c r="AN332" s="11">
        <v>105</v>
      </c>
      <c r="AO332" s="11">
        <v>12</v>
      </c>
      <c r="AP332" s="11">
        <v>62</v>
      </c>
      <c r="AQ332" s="11">
        <v>0</v>
      </c>
      <c r="AR332" s="11">
        <v>3</v>
      </c>
      <c r="AS332" s="11">
        <v>12</v>
      </c>
      <c r="AT332" s="11">
        <v>977</v>
      </c>
      <c r="AU332" s="3">
        <v>3</v>
      </c>
      <c r="AV332" s="3">
        <v>3</v>
      </c>
      <c r="AW332" s="3">
        <v>41</v>
      </c>
      <c r="AX332" s="3">
        <v>86</v>
      </c>
      <c r="AY332" s="3">
        <v>41</v>
      </c>
      <c r="AZ332" s="3">
        <v>1</v>
      </c>
      <c r="BA332" s="3">
        <v>3</v>
      </c>
      <c r="BB332" s="3">
        <v>1</v>
      </c>
      <c r="BC332" s="3">
        <v>29</v>
      </c>
      <c r="BD332" s="3">
        <v>0</v>
      </c>
    </row>
    <row r="333" spans="2:56">
      <c r="B333" s="47">
        <v>27.42</v>
      </c>
      <c r="C333" s="47">
        <v>0</v>
      </c>
      <c r="D333" s="47">
        <v>2</v>
      </c>
      <c r="E333" s="47">
        <v>0</v>
      </c>
      <c r="F333" s="47">
        <v>0</v>
      </c>
      <c r="G333" s="47">
        <v>0</v>
      </c>
      <c r="H333" s="47">
        <v>0</v>
      </c>
      <c r="I333" s="47">
        <v>0</v>
      </c>
      <c r="J333" s="47">
        <v>0</v>
      </c>
      <c r="K333" s="47">
        <v>0</v>
      </c>
      <c r="L333" s="47">
        <v>0</v>
      </c>
      <c r="M333" s="47">
        <v>0</v>
      </c>
      <c r="N333" s="47">
        <v>0</v>
      </c>
      <c r="O333" s="47">
        <v>0</v>
      </c>
      <c r="P333" s="47">
        <v>0</v>
      </c>
      <c r="Q333" s="47">
        <v>0</v>
      </c>
      <c r="R333" s="47">
        <v>0</v>
      </c>
      <c r="S333" s="47">
        <v>0</v>
      </c>
      <c r="T333" s="47">
        <v>0</v>
      </c>
      <c r="U333" s="47">
        <v>0</v>
      </c>
      <c r="V333" s="47">
        <v>0</v>
      </c>
      <c r="AJ333" s="47">
        <v>27.42</v>
      </c>
      <c r="AK333" s="11">
        <v>56</v>
      </c>
      <c r="AL333" s="11">
        <v>207</v>
      </c>
      <c r="AM333" s="11">
        <v>4</v>
      </c>
      <c r="AN333" s="11">
        <v>5</v>
      </c>
      <c r="AO333" s="11">
        <v>4</v>
      </c>
      <c r="AP333" s="11">
        <v>42</v>
      </c>
      <c r="AQ333" s="11">
        <v>2</v>
      </c>
      <c r="AR333" s="11">
        <v>14</v>
      </c>
      <c r="AS333" s="11">
        <v>0</v>
      </c>
      <c r="AT333" s="11">
        <v>298</v>
      </c>
      <c r="AU333" s="3">
        <v>2</v>
      </c>
      <c r="AV333" s="3">
        <v>11</v>
      </c>
      <c r="AW333" s="3">
        <v>124</v>
      </c>
      <c r="AX333" s="3">
        <v>149</v>
      </c>
      <c r="AY333" s="3">
        <v>3</v>
      </c>
      <c r="AZ333" s="3">
        <v>3</v>
      </c>
      <c r="BA333" s="3">
        <v>7</v>
      </c>
      <c r="BB333" s="3">
        <v>0</v>
      </c>
      <c r="BC333" s="3">
        <v>14</v>
      </c>
      <c r="BD333" s="3">
        <v>30</v>
      </c>
    </row>
    <row r="334" spans="2:56">
      <c r="B334" s="47">
        <v>27.5</v>
      </c>
      <c r="C334" s="47">
        <v>0</v>
      </c>
      <c r="D334" s="47">
        <v>0</v>
      </c>
      <c r="E334" s="47">
        <v>0</v>
      </c>
      <c r="F334" s="47">
        <v>0</v>
      </c>
      <c r="G334" s="47">
        <v>0</v>
      </c>
      <c r="H334" s="47">
        <v>10</v>
      </c>
      <c r="I334" s="47">
        <v>0</v>
      </c>
      <c r="J334" s="47">
        <v>0</v>
      </c>
      <c r="K334" s="47">
        <v>0</v>
      </c>
      <c r="L334" s="47">
        <v>0</v>
      </c>
      <c r="M334" s="47">
        <v>0</v>
      </c>
      <c r="N334" s="47">
        <v>0</v>
      </c>
      <c r="O334" s="47">
        <v>0</v>
      </c>
      <c r="P334" s="47">
        <v>0</v>
      </c>
      <c r="Q334" s="47">
        <v>0</v>
      </c>
      <c r="R334" s="47">
        <v>0</v>
      </c>
      <c r="S334" s="47">
        <v>0</v>
      </c>
      <c r="T334" s="47">
        <v>0</v>
      </c>
      <c r="U334" s="47">
        <v>0</v>
      </c>
      <c r="V334" s="47">
        <v>0</v>
      </c>
      <c r="AJ334" s="47">
        <v>27.5</v>
      </c>
      <c r="AK334" s="11">
        <v>44</v>
      </c>
      <c r="AL334" s="11">
        <v>281</v>
      </c>
      <c r="AM334" s="11">
        <v>92</v>
      </c>
      <c r="AN334" s="11">
        <v>105</v>
      </c>
      <c r="AO334" s="11">
        <v>0</v>
      </c>
      <c r="AP334" s="11">
        <v>1029</v>
      </c>
      <c r="AQ334" s="11">
        <v>70</v>
      </c>
      <c r="AR334" s="11">
        <v>2</v>
      </c>
      <c r="AS334" s="11">
        <v>0</v>
      </c>
      <c r="AT334" s="11">
        <v>1</v>
      </c>
      <c r="AU334" s="3">
        <v>6</v>
      </c>
      <c r="AV334" s="3">
        <v>30</v>
      </c>
      <c r="AW334" s="3">
        <v>352</v>
      </c>
      <c r="AX334" s="3">
        <v>0</v>
      </c>
      <c r="AY334" s="3">
        <v>4</v>
      </c>
      <c r="AZ334" s="3">
        <v>14</v>
      </c>
      <c r="BA334" s="3">
        <v>17</v>
      </c>
      <c r="BB334" s="3">
        <v>0</v>
      </c>
      <c r="BC334" s="3">
        <v>8</v>
      </c>
      <c r="BD334" s="3">
        <v>4</v>
      </c>
    </row>
    <row r="335" spans="2:56">
      <c r="B335" s="47">
        <v>27.58</v>
      </c>
      <c r="C335" s="47">
        <v>0</v>
      </c>
      <c r="D335" s="47">
        <v>0</v>
      </c>
      <c r="E335" s="47">
        <v>0</v>
      </c>
      <c r="F335" s="47">
        <v>0</v>
      </c>
      <c r="G335" s="47">
        <v>0</v>
      </c>
      <c r="H335" s="47">
        <v>0</v>
      </c>
      <c r="I335" s="47">
        <v>0</v>
      </c>
      <c r="J335" s="47">
        <v>0</v>
      </c>
      <c r="K335" s="47">
        <v>0</v>
      </c>
      <c r="L335" s="47">
        <v>0</v>
      </c>
      <c r="M335" s="47">
        <v>0</v>
      </c>
      <c r="N335" s="47">
        <v>0</v>
      </c>
      <c r="O335" s="47">
        <v>8</v>
      </c>
      <c r="P335" s="47">
        <v>0</v>
      </c>
      <c r="Q335" s="47">
        <v>0</v>
      </c>
      <c r="R335" s="47">
        <v>0</v>
      </c>
      <c r="S335" s="47">
        <v>0</v>
      </c>
      <c r="T335" s="47">
        <v>0</v>
      </c>
      <c r="U335" s="47">
        <v>0</v>
      </c>
      <c r="V335" s="47">
        <v>0</v>
      </c>
      <c r="AJ335" s="47">
        <v>27.58</v>
      </c>
      <c r="AK335" s="11">
        <v>44</v>
      </c>
      <c r="AL335" s="11">
        <v>293</v>
      </c>
      <c r="AM335" s="11">
        <v>89</v>
      </c>
      <c r="AN335" s="11">
        <v>168</v>
      </c>
      <c r="AO335" s="11">
        <v>0</v>
      </c>
      <c r="AP335" s="11">
        <v>145</v>
      </c>
      <c r="AQ335" s="11">
        <v>0</v>
      </c>
      <c r="AR335" s="11">
        <v>605</v>
      </c>
      <c r="AS335" s="11">
        <v>8</v>
      </c>
      <c r="AT335" s="11">
        <v>32</v>
      </c>
      <c r="AU335" s="3">
        <v>118</v>
      </c>
      <c r="AV335" s="3">
        <v>6</v>
      </c>
      <c r="AW335" s="3">
        <v>273</v>
      </c>
      <c r="AX335" s="3">
        <v>7</v>
      </c>
      <c r="AY335" s="3">
        <v>1</v>
      </c>
      <c r="AZ335" s="3">
        <v>0</v>
      </c>
      <c r="BA335" s="3">
        <v>12</v>
      </c>
      <c r="BB335" s="3">
        <v>36</v>
      </c>
      <c r="BC335" s="3">
        <v>9</v>
      </c>
      <c r="BD335" s="3">
        <v>0</v>
      </c>
    </row>
    <row r="336" spans="2:56">
      <c r="B336" s="47">
        <v>27.67</v>
      </c>
      <c r="C336" s="47">
        <v>0</v>
      </c>
      <c r="D336" s="47">
        <v>0</v>
      </c>
      <c r="E336" s="47">
        <v>0</v>
      </c>
      <c r="F336" s="47">
        <v>0</v>
      </c>
      <c r="G336" s="47">
        <v>0</v>
      </c>
      <c r="H336" s="47">
        <v>0</v>
      </c>
      <c r="I336" s="47">
        <v>0</v>
      </c>
      <c r="J336" s="47">
        <v>0</v>
      </c>
      <c r="K336" s="47">
        <v>0</v>
      </c>
      <c r="L336" s="47">
        <v>0</v>
      </c>
      <c r="M336" s="47">
        <v>0</v>
      </c>
      <c r="N336" s="47">
        <v>0</v>
      </c>
      <c r="O336" s="47">
        <v>0</v>
      </c>
      <c r="P336" s="47">
        <v>0</v>
      </c>
      <c r="Q336" s="47">
        <v>0</v>
      </c>
      <c r="R336" s="47">
        <v>0</v>
      </c>
      <c r="S336" s="47">
        <v>0</v>
      </c>
      <c r="T336" s="47">
        <v>0</v>
      </c>
      <c r="U336" s="47">
        <v>0</v>
      </c>
      <c r="V336" s="47">
        <v>0</v>
      </c>
      <c r="AJ336" s="47">
        <v>27.67</v>
      </c>
      <c r="AK336" s="11">
        <v>52</v>
      </c>
      <c r="AL336" s="11">
        <v>278</v>
      </c>
      <c r="AM336" s="11">
        <v>116</v>
      </c>
      <c r="AN336" s="11">
        <v>7</v>
      </c>
      <c r="AO336" s="11">
        <v>0</v>
      </c>
      <c r="AP336" s="11">
        <v>179</v>
      </c>
      <c r="AQ336" s="11">
        <v>0</v>
      </c>
      <c r="AR336" s="11">
        <v>643</v>
      </c>
      <c r="AS336" s="11">
        <v>11</v>
      </c>
      <c r="AT336" s="11">
        <v>0</v>
      </c>
      <c r="AU336" s="3">
        <v>83</v>
      </c>
      <c r="AV336" s="3">
        <v>1</v>
      </c>
      <c r="AW336" s="3">
        <v>122</v>
      </c>
      <c r="AX336" s="3">
        <v>16</v>
      </c>
      <c r="AY336" s="3">
        <v>35</v>
      </c>
      <c r="AZ336" s="3">
        <v>150</v>
      </c>
      <c r="BA336" s="3">
        <v>1</v>
      </c>
      <c r="BB336" s="3">
        <v>40</v>
      </c>
      <c r="BC336" s="3">
        <v>85</v>
      </c>
      <c r="BD336" s="3">
        <v>38</v>
      </c>
    </row>
    <row r="337" spans="2:56">
      <c r="B337" s="47">
        <v>27.75</v>
      </c>
      <c r="C337" s="47">
        <v>0</v>
      </c>
      <c r="D337" s="47">
        <v>65</v>
      </c>
      <c r="E337" s="47">
        <v>0</v>
      </c>
      <c r="F337" s="47">
        <v>0</v>
      </c>
      <c r="G337" s="47">
        <v>0</v>
      </c>
      <c r="H337" s="47">
        <v>0</v>
      </c>
      <c r="I337" s="47">
        <v>0</v>
      </c>
      <c r="J337" s="47">
        <v>0</v>
      </c>
      <c r="K337" s="47">
        <v>0</v>
      </c>
      <c r="L337" s="47">
        <v>0</v>
      </c>
      <c r="M337" s="47">
        <v>0</v>
      </c>
      <c r="N337" s="47">
        <v>0</v>
      </c>
      <c r="O337" s="47">
        <v>0</v>
      </c>
      <c r="P337" s="47">
        <v>0</v>
      </c>
      <c r="Q337" s="47">
        <v>0</v>
      </c>
      <c r="R337" s="47">
        <v>0</v>
      </c>
      <c r="S337" s="47">
        <v>0</v>
      </c>
      <c r="T337" s="47">
        <v>0</v>
      </c>
      <c r="U337" s="47">
        <v>0</v>
      </c>
      <c r="V337" s="47">
        <v>0</v>
      </c>
      <c r="AJ337" s="47">
        <v>27.75</v>
      </c>
      <c r="AK337" s="11">
        <v>273</v>
      </c>
      <c r="AL337" s="11">
        <v>1741</v>
      </c>
      <c r="AM337" s="11">
        <v>4</v>
      </c>
      <c r="AN337" s="11">
        <v>42</v>
      </c>
      <c r="AO337" s="11">
        <v>1</v>
      </c>
      <c r="AP337" s="11">
        <v>30</v>
      </c>
      <c r="AQ337" s="11">
        <v>151</v>
      </c>
      <c r="AR337" s="11">
        <v>545</v>
      </c>
      <c r="AS337" s="11">
        <v>145</v>
      </c>
      <c r="AT337" s="11">
        <v>1</v>
      </c>
      <c r="AU337" s="3">
        <v>0</v>
      </c>
      <c r="AV337" s="3">
        <v>45</v>
      </c>
      <c r="AW337" s="3">
        <v>182</v>
      </c>
      <c r="AX337" s="3">
        <v>21</v>
      </c>
      <c r="AY337" s="3">
        <v>1</v>
      </c>
      <c r="AZ337" s="3">
        <v>133</v>
      </c>
      <c r="BA337" s="3">
        <v>0</v>
      </c>
      <c r="BB337" s="3">
        <v>220</v>
      </c>
      <c r="BC337" s="3">
        <v>174</v>
      </c>
      <c r="BD337" s="3">
        <v>4</v>
      </c>
    </row>
    <row r="338" spans="2:56">
      <c r="B338" s="47">
        <v>27.83</v>
      </c>
      <c r="C338" s="47">
        <v>0</v>
      </c>
      <c r="D338" s="47">
        <v>37</v>
      </c>
      <c r="E338" s="47">
        <v>0</v>
      </c>
      <c r="F338" s="47">
        <v>0</v>
      </c>
      <c r="G338" s="47">
        <v>0</v>
      </c>
      <c r="H338" s="47">
        <v>0</v>
      </c>
      <c r="I338" s="47">
        <v>0</v>
      </c>
      <c r="J338" s="47">
        <v>4</v>
      </c>
      <c r="K338" s="47">
        <v>0</v>
      </c>
      <c r="L338" s="47">
        <v>0</v>
      </c>
      <c r="M338" s="47">
        <v>0</v>
      </c>
      <c r="N338" s="47">
        <v>0</v>
      </c>
      <c r="O338" s="47">
        <v>0</v>
      </c>
      <c r="P338" s="47">
        <v>0</v>
      </c>
      <c r="Q338" s="47">
        <v>0</v>
      </c>
      <c r="R338" s="47">
        <v>0</v>
      </c>
      <c r="S338" s="47">
        <v>0</v>
      </c>
      <c r="T338" s="47">
        <v>0</v>
      </c>
      <c r="U338" s="47">
        <v>17</v>
      </c>
      <c r="V338" s="47">
        <v>0</v>
      </c>
      <c r="AJ338" s="47">
        <v>27.83</v>
      </c>
      <c r="AK338" s="11">
        <v>421</v>
      </c>
      <c r="AL338" s="11">
        <v>1052</v>
      </c>
      <c r="AM338" s="11">
        <v>2</v>
      </c>
      <c r="AN338" s="11">
        <v>0</v>
      </c>
      <c r="AO338" s="11">
        <v>1</v>
      </c>
      <c r="AP338" s="11">
        <v>75</v>
      </c>
      <c r="AQ338" s="11">
        <v>11</v>
      </c>
      <c r="AR338" s="11">
        <v>754</v>
      </c>
      <c r="AS338" s="11">
        <v>29</v>
      </c>
      <c r="AT338" s="11">
        <v>15</v>
      </c>
      <c r="AU338" s="3">
        <v>1</v>
      </c>
      <c r="AV338" s="3">
        <v>20</v>
      </c>
      <c r="AW338" s="3">
        <v>106</v>
      </c>
      <c r="AX338" s="3">
        <v>20</v>
      </c>
      <c r="AY338" s="3">
        <v>17</v>
      </c>
      <c r="AZ338" s="3">
        <v>221</v>
      </c>
      <c r="BA338" s="3">
        <v>100</v>
      </c>
      <c r="BB338" s="3">
        <v>32</v>
      </c>
      <c r="BC338" s="3">
        <v>742</v>
      </c>
      <c r="BD338" s="3">
        <v>17</v>
      </c>
    </row>
    <row r="339" spans="2:56">
      <c r="B339" s="47">
        <v>27.92</v>
      </c>
      <c r="C339" s="47">
        <v>0</v>
      </c>
      <c r="D339" s="47">
        <v>0</v>
      </c>
      <c r="E339" s="47">
        <v>0</v>
      </c>
      <c r="F339" s="47">
        <v>0</v>
      </c>
      <c r="G339" s="47">
        <v>0</v>
      </c>
      <c r="H339" s="47">
        <v>0</v>
      </c>
      <c r="I339" s="47">
        <v>0</v>
      </c>
      <c r="J339" s="47">
        <v>35</v>
      </c>
      <c r="K339" s="47">
        <v>0</v>
      </c>
      <c r="L339" s="47">
        <v>0</v>
      </c>
      <c r="M339" s="47">
        <v>0</v>
      </c>
      <c r="N339" s="47">
        <v>0</v>
      </c>
      <c r="O339" s="47">
        <v>0</v>
      </c>
      <c r="P339" s="47">
        <v>0</v>
      </c>
      <c r="Q339" s="47">
        <v>0</v>
      </c>
      <c r="R339" s="47">
        <v>0</v>
      </c>
      <c r="S339" s="47">
        <v>2</v>
      </c>
      <c r="T339" s="47">
        <v>0</v>
      </c>
      <c r="U339" s="47">
        <v>0</v>
      </c>
      <c r="V339" s="47">
        <v>0</v>
      </c>
      <c r="AJ339" s="47">
        <v>27.92</v>
      </c>
      <c r="AK339" s="11">
        <v>355</v>
      </c>
      <c r="AL339" s="11">
        <v>121</v>
      </c>
      <c r="AM339" s="11">
        <v>26</v>
      </c>
      <c r="AN339" s="11">
        <v>33</v>
      </c>
      <c r="AO339" s="11">
        <v>0</v>
      </c>
      <c r="AP339" s="11">
        <v>7</v>
      </c>
      <c r="AQ339" s="11">
        <v>116</v>
      </c>
      <c r="AR339" s="11">
        <v>892</v>
      </c>
      <c r="AS339" s="11">
        <v>1</v>
      </c>
      <c r="AT339" s="11">
        <v>51</v>
      </c>
      <c r="AU339" s="3">
        <v>2</v>
      </c>
      <c r="AV339" s="3">
        <v>23</v>
      </c>
      <c r="AW339" s="3">
        <v>27</v>
      </c>
      <c r="AX339" s="3">
        <v>61</v>
      </c>
      <c r="AY339" s="3">
        <v>11</v>
      </c>
      <c r="AZ339" s="3">
        <v>63</v>
      </c>
      <c r="BA339" s="3">
        <v>290</v>
      </c>
      <c r="BB339" s="3">
        <v>0</v>
      </c>
      <c r="BC339" s="3">
        <v>179</v>
      </c>
      <c r="BD339" s="3">
        <v>12</v>
      </c>
    </row>
    <row r="340" spans="2:56">
      <c r="B340" s="47">
        <v>28</v>
      </c>
      <c r="C340" s="47">
        <v>7</v>
      </c>
      <c r="D340" s="47">
        <v>0</v>
      </c>
      <c r="E340" s="47">
        <v>0</v>
      </c>
      <c r="F340" s="47">
        <v>0</v>
      </c>
      <c r="G340" s="47">
        <v>0</v>
      </c>
      <c r="H340" s="47">
        <v>0</v>
      </c>
      <c r="I340" s="47">
        <v>0</v>
      </c>
      <c r="J340" s="47">
        <v>0</v>
      </c>
      <c r="K340" s="47">
        <v>0</v>
      </c>
      <c r="L340" s="47">
        <v>0</v>
      </c>
      <c r="M340" s="47">
        <v>0</v>
      </c>
      <c r="N340" s="47">
        <v>2</v>
      </c>
      <c r="O340" s="47">
        <v>0</v>
      </c>
      <c r="P340" s="47">
        <v>0</v>
      </c>
      <c r="Q340" s="47">
        <v>0</v>
      </c>
      <c r="R340" s="47">
        <v>0</v>
      </c>
      <c r="S340" s="47">
        <v>0</v>
      </c>
      <c r="T340" s="47">
        <v>0</v>
      </c>
      <c r="U340" s="47">
        <v>0</v>
      </c>
      <c r="V340" s="47">
        <v>0</v>
      </c>
      <c r="AJ340" s="47">
        <v>28</v>
      </c>
      <c r="AK340" s="11">
        <v>469</v>
      </c>
      <c r="AL340" s="11">
        <v>255</v>
      </c>
      <c r="AM340" s="11">
        <v>90</v>
      </c>
      <c r="AN340" s="11">
        <v>2</v>
      </c>
      <c r="AO340" s="11">
        <v>1</v>
      </c>
      <c r="AP340" s="11">
        <v>1</v>
      </c>
      <c r="AQ340" s="11">
        <v>112</v>
      </c>
      <c r="AR340" s="11">
        <v>72</v>
      </c>
      <c r="AS340" s="11">
        <v>96</v>
      </c>
      <c r="AT340" s="11">
        <v>0</v>
      </c>
      <c r="AU340" s="3">
        <v>80</v>
      </c>
      <c r="AV340" s="3">
        <v>212</v>
      </c>
      <c r="AW340" s="3">
        <v>23</v>
      </c>
      <c r="AX340" s="3">
        <v>182</v>
      </c>
      <c r="AY340" s="3">
        <v>78</v>
      </c>
      <c r="AZ340" s="3">
        <v>339</v>
      </c>
      <c r="BA340" s="3">
        <v>35</v>
      </c>
      <c r="BB340" s="3">
        <v>32</v>
      </c>
      <c r="BC340" s="3">
        <v>149</v>
      </c>
      <c r="BD340" s="3">
        <v>28</v>
      </c>
    </row>
    <row r="341" spans="2:56">
      <c r="B341" s="47">
        <v>28.08</v>
      </c>
      <c r="C341" s="47">
        <v>0</v>
      </c>
      <c r="D341" s="47">
        <v>0</v>
      </c>
      <c r="E341" s="47">
        <v>0</v>
      </c>
      <c r="F341" s="47">
        <v>0</v>
      </c>
      <c r="G341" s="47">
        <v>0</v>
      </c>
      <c r="H341" s="47">
        <v>0</v>
      </c>
      <c r="I341" s="47">
        <v>0</v>
      </c>
      <c r="J341" s="47">
        <v>0</v>
      </c>
      <c r="K341" s="47">
        <v>0</v>
      </c>
      <c r="L341" s="47">
        <v>0</v>
      </c>
      <c r="M341" s="47">
        <v>0</v>
      </c>
      <c r="N341" s="47">
        <v>13</v>
      </c>
      <c r="O341" s="47">
        <v>0</v>
      </c>
      <c r="P341" s="47">
        <v>0</v>
      </c>
      <c r="Q341" s="47">
        <v>0</v>
      </c>
      <c r="R341" s="47">
        <v>0</v>
      </c>
      <c r="S341" s="47">
        <v>2</v>
      </c>
      <c r="T341" s="47">
        <v>0</v>
      </c>
      <c r="U341" s="47">
        <v>0</v>
      </c>
      <c r="V341" s="47">
        <v>0</v>
      </c>
      <c r="AJ341" s="47">
        <v>28.08</v>
      </c>
      <c r="AK341" s="11">
        <v>135</v>
      </c>
      <c r="AL341" s="11">
        <v>25</v>
      </c>
      <c r="AM341" s="11">
        <v>0</v>
      </c>
      <c r="AN341" s="11">
        <v>1</v>
      </c>
      <c r="AO341" s="11">
        <v>95</v>
      </c>
      <c r="AP341" s="11">
        <v>0</v>
      </c>
      <c r="AQ341" s="11">
        <v>144</v>
      </c>
      <c r="AR341" s="11">
        <v>54</v>
      </c>
      <c r="AS341" s="11">
        <v>162</v>
      </c>
      <c r="AT341" s="11">
        <v>0</v>
      </c>
      <c r="AU341" s="3">
        <v>351</v>
      </c>
      <c r="AV341" s="3">
        <v>340</v>
      </c>
      <c r="AW341" s="3">
        <v>29</v>
      </c>
      <c r="AX341" s="3">
        <v>69</v>
      </c>
      <c r="AY341" s="3">
        <v>190</v>
      </c>
      <c r="AZ341" s="3">
        <v>230</v>
      </c>
      <c r="BA341" s="3">
        <v>224</v>
      </c>
      <c r="BB341" s="3">
        <v>62</v>
      </c>
      <c r="BC341" s="3">
        <v>209</v>
      </c>
      <c r="BD341" s="3">
        <v>23</v>
      </c>
    </row>
    <row r="342" spans="2:56">
      <c r="B342" s="47">
        <v>28.17</v>
      </c>
      <c r="C342" s="47">
        <v>0</v>
      </c>
      <c r="D342" s="47">
        <v>0</v>
      </c>
      <c r="E342" s="47">
        <v>0</v>
      </c>
      <c r="F342" s="47">
        <v>0</v>
      </c>
      <c r="G342" s="47">
        <v>0</v>
      </c>
      <c r="H342" s="47">
        <v>0</v>
      </c>
      <c r="I342" s="47">
        <v>0</v>
      </c>
      <c r="J342" s="47">
        <v>0</v>
      </c>
      <c r="K342" s="47">
        <v>0</v>
      </c>
      <c r="L342" s="47">
        <v>0</v>
      </c>
      <c r="M342" s="47">
        <v>0</v>
      </c>
      <c r="N342" s="47">
        <v>0</v>
      </c>
      <c r="O342" s="47">
        <v>0</v>
      </c>
      <c r="P342" s="47">
        <v>0</v>
      </c>
      <c r="Q342" s="47">
        <v>0</v>
      </c>
      <c r="R342" s="47">
        <v>0</v>
      </c>
      <c r="S342" s="47">
        <v>0</v>
      </c>
      <c r="T342" s="47">
        <v>0</v>
      </c>
      <c r="U342" s="47">
        <v>0</v>
      </c>
      <c r="V342" s="47">
        <v>0</v>
      </c>
      <c r="AJ342" s="47">
        <v>28.17</v>
      </c>
      <c r="AK342" s="11">
        <v>154</v>
      </c>
      <c r="AL342" s="11">
        <v>29</v>
      </c>
      <c r="AM342" s="11">
        <v>0</v>
      </c>
      <c r="AN342" s="11">
        <v>69</v>
      </c>
      <c r="AO342" s="11">
        <v>214</v>
      </c>
      <c r="AP342" s="11">
        <v>2</v>
      </c>
      <c r="AQ342" s="11">
        <v>19</v>
      </c>
      <c r="AR342" s="11">
        <v>17</v>
      </c>
      <c r="AS342" s="11">
        <v>150</v>
      </c>
      <c r="AT342" s="11">
        <v>31</v>
      </c>
      <c r="AU342" s="3">
        <v>257</v>
      </c>
      <c r="AV342" s="3">
        <v>87</v>
      </c>
      <c r="AW342" s="3">
        <v>34</v>
      </c>
      <c r="AX342" s="3">
        <v>8</v>
      </c>
      <c r="AY342" s="3">
        <v>37</v>
      </c>
      <c r="AZ342" s="3">
        <v>107</v>
      </c>
      <c r="BA342" s="3">
        <v>183</v>
      </c>
      <c r="BB342" s="3">
        <v>206</v>
      </c>
      <c r="BC342" s="3">
        <v>107</v>
      </c>
      <c r="BD342" s="3">
        <v>0</v>
      </c>
    </row>
    <row r="343" spans="2:56">
      <c r="B343" s="47">
        <v>28.25</v>
      </c>
      <c r="C343" s="47">
        <v>0</v>
      </c>
      <c r="D343" s="47">
        <v>0</v>
      </c>
      <c r="E343" s="47">
        <v>0</v>
      </c>
      <c r="F343" s="47">
        <v>0</v>
      </c>
      <c r="G343" s="47">
        <v>0</v>
      </c>
      <c r="H343" s="47">
        <v>0</v>
      </c>
      <c r="I343" s="47">
        <v>0</v>
      </c>
      <c r="J343" s="47">
        <v>0</v>
      </c>
      <c r="K343" s="47">
        <v>0</v>
      </c>
      <c r="L343" s="47">
        <v>0</v>
      </c>
      <c r="M343" s="47">
        <v>0</v>
      </c>
      <c r="N343" s="47">
        <v>0</v>
      </c>
      <c r="O343" s="47">
        <v>0</v>
      </c>
      <c r="P343" s="47">
        <v>0</v>
      </c>
      <c r="Q343" s="47">
        <v>0</v>
      </c>
      <c r="R343" s="47">
        <v>0</v>
      </c>
      <c r="S343" s="47">
        <v>0</v>
      </c>
      <c r="T343" s="47">
        <v>0</v>
      </c>
      <c r="U343" s="47">
        <v>0</v>
      </c>
      <c r="V343" s="47">
        <v>0</v>
      </c>
      <c r="AJ343" s="47">
        <v>28.25</v>
      </c>
      <c r="AK343" s="11">
        <v>44</v>
      </c>
      <c r="AL343" s="11">
        <v>15</v>
      </c>
      <c r="AM343" s="11">
        <v>10</v>
      </c>
      <c r="AN343" s="11">
        <v>0</v>
      </c>
      <c r="AO343" s="11">
        <v>137</v>
      </c>
      <c r="AP343" s="11">
        <v>44</v>
      </c>
      <c r="AQ343" s="11">
        <v>0</v>
      </c>
      <c r="AR343" s="11">
        <v>7</v>
      </c>
      <c r="AS343" s="11">
        <v>514</v>
      </c>
      <c r="AT343" s="11">
        <v>1</v>
      </c>
      <c r="AU343" s="3">
        <v>400</v>
      </c>
      <c r="AV343" s="3">
        <v>57</v>
      </c>
      <c r="AW343" s="3">
        <v>13</v>
      </c>
      <c r="AX343" s="3">
        <v>17</v>
      </c>
      <c r="AY343" s="3">
        <v>114</v>
      </c>
      <c r="AZ343" s="3">
        <v>3</v>
      </c>
      <c r="BA343" s="3">
        <v>71</v>
      </c>
      <c r="BB343" s="3">
        <v>115</v>
      </c>
      <c r="BC343" s="3">
        <v>68</v>
      </c>
      <c r="BD343" s="3">
        <v>103</v>
      </c>
    </row>
    <row r="344" spans="2:56">
      <c r="B344" s="47">
        <v>28.33</v>
      </c>
      <c r="C344" s="47">
        <v>0</v>
      </c>
      <c r="D344" s="47">
        <v>0</v>
      </c>
      <c r="E344" s="47">
        <v>0</v>
      </c>
      <c r="F344" s="47">
        <v>0</v>
      </c>
      <c r="G344" s="47">
        <v>0</v>
      </c>
      <c r="H344" s="47">
        <v>0</v>
      </c>
      <c r="I344" s="47">
        <v>0</v>
      </c>
      <c r="J344" s="47">
        <v>0</v>
      </c>
      <c r="K344" s="47">
        <v>0</v>
      </c>
      <c r="L344" s="47">
        <v>0</v>
      </c>
      <c r="M344" s="47">
        <v>12</v>
      </c>
      <c r="N344" s="47">
        <v>0</v>
      </c>
      <c r="O344" s="47">
        <v>0</v>
      </c>
      <c r="P344" s="47">
        <v>0</v>
      </c>
      <c r="Q344" s="47">
        <v>0</v>
      </c>
      <c r="R344" s="47">
        <v>0</v>
      </c>
      <c r="S344" s="47">
        <v>0</v>
      </c>
      <c r="T344" s="47">
        <v>2</v>
      </c>
      <c r="U344" s="47">
        <v>0</v>
      </c>
      <c r="V344" s="47">
        <v>0</v>
      </c>
      <c r="AJ344" s="47">
        <v>28.33</v>
      </c>
      <c r="AK344" s="11">
        <v>56</v>
      </c>
      <c r="AL344" s="11">
        <v>26</v>
      </c>
      <c r="AM344" s="11">
        <v>12</v>
      </c>
      <c r="AN344" s="11">
        <v>134</v>
      </c>
      <c r="AO344" s="11">
        <v>167</v>
      </c>
      <c r="AP344" s="11">
        <v>0</v>
      </c>
      <c r="AQ344" s="11">
        <v>11</v>
      </c>
      <c r="AR344" s="11">
        <v>43</v>
      </c>
      <c r="AS344" s="11">
        <v>528</v>
      </c>
      <c r="AT344" s="11">
        <v>8</v>
      </c>
      <c r="AU344" s="3">
        <v>603</v>
      </c>
      <c r="AV344" s="3">
        <v>11</v>
      </c>
      <c r="AW344" s="3">
        <v>23</v>
      </c>
      <c r="AX344" s="3">
        <v>56</v>
      </c>
      <c r="AY344" s="3">
        <v>144</v>
      </c>
      <c r="AZ344" s="3">
        <v>6</v>
      </c>
      <c r="BA344" s="3">
        <v>0</v>
      </c>
      <c r="BB344" s="3">
        <v>199</v>
      </c>
      <c r="BC344" s="3">
        <v>30</v>
      </c>
      <c r="BD344" s="3">
        <v>244</v>
      </c>
    </row>
    <row r="345" spans="2:56">
      <c r="B345" s="47">
        <v>28.42</v>
      </c>
      <c r="C345" s="47">
        <v>0</v>
      </c>
      <c r="D345" s="47">
        <v>0</v>
      </c>
      <c r="E345" s="47">
        <v>0</v>
      </c>
      <c r="F345" s="47">
        <v>0</v>
      </c>
      <c r="G345" s="47">
        <v>0</v>
      </c>
      <c r="H345" s="47">
        <v>0</v>
      </c>
      <c r="I345" s="47">
        <v>0</v>
      </c>
      <c r="J345" s="47">
        <v>0</v>
      </c>
      <c r="K345" s="47">
        <v>0</v>
      </c>
      <c r="L345" s="47">
        <v>0</v>
      </c>
      <c r="M345" s="47">
        <v>0</v>
      </c>
      <c r="N345" s="47">
        <v>0</v>
      </c>
      <c r="O345" s="47">
        <v>0</v>
      </c>
      <c r="P345" s="47">
        <v>0</v>
      </c>
      <c r="Q345" s="47">
        <v>0</v>
      </c>
      <c r="R345" s="47">
        <v>0</v>
      </c>
      <c r="S345" s="47">
        <v>0</v>
      </c>
      <c r="T345" s="47">
        <v>0</v>
      </c>
      <c r="U345" s="47">
        <v>0</v>
      </c>
      <c r="V345" s="47">
        <v>0</v>
      </c>
      <c r="AJ345" s="47">
        <v>28.42</v>
      </c>
      <c r="AK345" s="11">
        <v>44</v>
      </c>
      <c r="AL345" s="11">
        <v>41</v>
      </c>
      <c r="AM345" s="11">
        <v>32</v>
      </c>
      <c r="AN345" s="11">
        <v>166</v>
      </c>
      <c r="AO345" s="11">
        <v>0</v>
      </c>
      <c r="AP345" s="11">
        <v>1</v>
      </c>
      <c r="AQ345" s="11">
        <v>0</v>
      </c>
      <c r="AR345" s="11">
        <v>0</v>
      </c>
      <c r="AS345" s="11">
        <v>545</v>
      </c>
      <c r="AT345" s="11">
        <v>0</v>
      </c>
      <c r="AU345" s="3">
        <v>138</v>
      </c>
      <c r="AV345" s="3">
        <v>7</v>
      </c>
      <c r="AW345" s="3">
        <v>29</v>
      </c>
      <c r="AX345" s="3">
        <v>0</v>
      </c>
      <c r="AY345" s="3">
        <v>136</v>
      </c>
      <c r="AZ345" s="3">
        <v>2</v>
      </c>
      <c r="BA345" s="3">
        <v>12</v>
      </c>
      <c r="BB345" s="3">
        <v>2</v>
      </c>
      <c r="BC345" s="3">
        <v>15</v>
      </c>
      <c r="BD345" s="3">
        <v>136</v>
      </c>
    </row>
    <row r="346" spans="2:56">
      <c r="B346" s="47">
        <v>28.5</v>
      </c>
      <c r="C346" s="47">
        <v>0</v>
      </c>
      <c r="D346" s="47">
        <v>0</v>
      </c>
      <c r="E346" s="47">
        <v>0</v>
      </c>
      <c r="F346" s="47">
        <v>0</v>
      </c>
      <c r="G346" s="47">
        <v>0</v>
      </c>
      <c r="H346" s="47">
        <v>0</v>
      </c>
      <c r="I346" s="47">
        <v>0</v>
      </c>
      <c r="J346" s="47">
        <v>0</v>
      </c>
      <c r="K346" s="47">
        <v>179</v>
      </c>
      <c r="L346" s="47">
        <v>0</v>
      </c>
      <c r="M346" s="47">
        <v>0</v>
      </c>
      <c r="N346" s="47">
        <v>0</v>
      </c>
      <c r="O346" s="47">
        <v>0</v>
      </c>
      <c r="P346" s="47">
        <v>0</v>
      </c>
      <c r="Q346" s="47">
        <v>0</v>
      </c>
      <c r="R346" s="47">
        <v>0</v>
      </c>
      <c r="S346" s="47">
        <v>0</v>
      </c>
      <c r="T346" s="47">
        <v>0</v>
      </c>
      <c r="U346" s="47">
        <v>0</v>
      </c>
      <c r="V346" s="47">
        <v>0</v>
      </c>
      <c r="AJ346" s="47">
        <v>28.5</v>
      </c>
      <c r="AK346" s="11">
        <v>68</v>
      </c>
      <c r="AL346" s="11">
        <v>15</v>
      </c>
      <c r="AM346" s="11">
        <v>111</v>
      </c>
      <c r="AN346" s="11">
        <v>316</v>
      </c>
      <c r="AO346" s="11">
        <v>0</v>
      </c>
      <c r="AP346" s="11">
        <v>0</v>
      </c>
      <c r="AQ346" s="11">
        <v>0</v>
      </c>
      <c r="AR346" s="11">
        <v>8</v>
      </c>
      <c r="AS346" s="11">
        <v>4228</v>
      </c>
      <c r="AT346" s="11">
        <v>0</v>
      </c>
      <c r="AU346" s="3">
        <v>16</v>
      </c>
      <c r="AV346" s="3">
        <v>12</v>
      </c>
      <c r="AW346" s="3">
        <v>29</v>
      </c>
      <c r="AX346" s="3">
        <v>2</v>
      </c>
      <c r="AY346" s="3">
        <v>86</v>
      </c>
      <c r="AZ346" s="3">
        <v>0</v>
      </c>
      <c r="BA346" s="3">
        <v>6</v>
      </c>
      <c r="BB346" s="3">
        <v>162</v>
      </c>
      <c r="BC346" s="3">
        <v>20</v>
      </c>
      <c r="BD346" s="3">
        <v>164</v>
      </c>
    </row>
    <row r="347" spans="2:56">
      <c r="B347" s="47">
        <v>28.58</v>
      </c>
      <c r="C347" s="47">
        <v>0</v>
      </c>
      <c r="D347" s="47">
        <v>0</v>
      </c>
      <c r="E347" s="47">
        <v>0</v>
      </c>
      <c r="F347" s="47">
        <v>0</v>
      </c>
      <c r="G347" s="47">
        <v>0</v>
      </c>
      <c r="H347" s="47">
        <v>0</v>
      </c>
      <c r="I347" s="47">
        <v>0</v>
      </c>
      <c r="J347" s="47">
        <v>0</v>
      </c>
      <c r="K347" s="47">
        <v>86</v>
      </c>
      <c r="L347" s="47">
        <v>0</v>
      </c>
      <c r="M347" s="47">
        <v>0</v>
      </c>
      <c r="N347" s="47">
        <v>0</v>
      </c>
      <c r="O347" s="47">
        <v>0</v>
      </c>
      <c r="P347" s="47">
        <v>0</v>
      </c>
      <c r="Q347" s="47">
        <v>0</v>
      </c>
      <c r="R347" s="47">
        <v>0</v>
      </c>
      <c r="S347" s="47">
        <v>0</v>
      </c>
      <c r="T347" s="47">
        <v>0</v>
      </c>
      <c r="U347" s="47">
        <v>0</v>
      </c>
      <c r="V347" s="47">
        <v>0</v>
      </c>
      <c r="AJ347" s="47">
        <v>28.58</v>
      </c>
      <c r="AK347" s="11">
        <v>44</v>
      </c>
      <c r="AL347" s="11">
        <v>49</v>
      </c>
      <c r="AM347" s="11">
        <v>271</v>
      </c>
      <c r="AN347" s="11">
        <v>81</v>
      </c>
      <c r="AO347" s="11">
        <v>0</v>
      </c>
      <c r="AP347" s="11">
        <v>0</v>
      </c>
      <c r="AQ347" s="11">
        <v>19</v>
      </c>
      <c r="AR347" s="11">
        <v>0</v>
      </c>
      <c r="AS347" s="11">
        <v>1884</v>
      </c>
      <c r="AT347" s="11">
        <v>468</v>
      </c>
      <c r="AU347" s="3">
        <v>16</v>
      </c>
      <c r="AV347" s="3">
        <v>40</v>
      </c>
      <c r="AW347" s="3">
        <v>97</v>
      </c>
      <c r="AX347" s="3">
        <v>6</v>
      </c>
      <c r="AY347" s="3">
        <v>16</v>
      </c>
      <c r="AZ347" s="3">
        <v>0</v>
      </c>
      <c r="BA347" s="3">
        <v>1</v>
      </c>
      <c r="BB347" s="3">
        <v>177</v>
      </c>
      <c r="BC347" s="3">
        <v>29</v>
      </c>
      <c r="BD347" s="3">
        <v>9</v>
      </c>
    </row>
    <row r="348" spans="2:56">
      <c r="B348" s="47">
        <v>28.67</v>
      </c>
      <c r="C348" s="47">
        <v>0</v>
      </c>
      <c r="D348" s="47">
        <v>0</v>
      </c>
      <c r="E348" s="47">
        <v>0</v>
      </c>
      <c r="F348" s="47">
        <v>0</v>
      </c>
      <c r="G348" s="47">
        <v>0</v>
      </c>
      <c r="H348" s="47">
        <v>0</v>
      </c>
      <c r="I348" s="47">
        <v>0</v>
      </c>
      <c r="J348" s="47">
        <v>0</v>
      </c>
      <c r="K348" s="47">
        <v>0</v>
      </c>
      <c r="L348" s="47">
        <v>0</v>
      </c>
      <c r="M348" s="47">
        <v>0</v>
      </c>
      <c r="N348" s="47">
        <v>0</v>
      </c>
      <c r="O348" s="47">
        <v>0</v>
      </c>
      <c r="P348" s="47">
        <v>0</v>
      </c>
      <c r="Q348" s="47">
        <v>0</v>
      </c>
      <c r="R348" s="47">
        <v>0</v>
      </c>
      <c r="S348" s="47">
        <v>0</v>
      </c>
      <c r="T348" s="47">
        <v>12</v>
      </c>
      <c r="U348" s="47">
        <v>0</v>
      </c>
      <c r="V348" s="47">
        <v>0</v>
      </c>
      <c r="AJ348" s="47">
        <v>28.67</v>
      </c>
      <c r="AK348" s="11">
        <v>179</v>
      </c>
      <c r="AL348" s="11">
        <v>45</v>
      </c>
      <c r="AM348" s="11">
        <v>9</v>
      </c>
      <c r="AN348" s="11">
        <v>27</v>
      </c>
      <c r="AO348" s="11">
        <v>0</v>
      </c>
      <c r="AP348" s="11">
        <v>0</v>
      </c>
      <c r="AQ348" s="11">
        <v>13</v>
      </c>
      <c r="AR348" s="11">
        <v>22</v>
      </c>
      <c r="AS348" s="11">
        <v>49</v>
      </c>
      <c r="AT348" s="11">
        <v>668</v>
      </c>
      <c r="AU348" s="3">
        <v>1</v>
      </c>
      <c r="AV348" s="3">
        <v>12</v>
      </c>
      <c r="AW348" s="3">
        <v>29</v>
      </c>
      <c r="AX348" s="3">
        <v>61</v>
      </c>
      <c r="AY348" s="3">
        <v>19</v>
      </c>
      <c r="AZ348" s="3">
        <v>13</v>
      </c>
      <c r="BA348" s="3">
        <v>7</v>
      </c>
      <c r="BB348" s="3">
        <v>686</v>
      </c>
      <c r="BC348" s="3">
        <v>3</v>
      </c>
      <c r="BD348" s="3">
        <v>40</v>
      </c>
    </row>
    <row r="349" spans="2:56">
      <c r="B349" s="47">
        <v>28.75</v>
      </c>
      <c r="C349" s="47">
        <v>0</v>
      </c>
      <c r="D349" s="47">
        <v>0</v>
      </c>
      <c r="E349" s="47">
        <v>0</v>
      </c>
      <c r="F349" s="47">
        <v>0</v>
      </c>
      <c r="G349" s="47">
        <v>0</v>
      </c>
      <c r="H349" s="47">
        <v>0</v>
      </c>
      <c r="I349" s="47">
        <v>0</v>
      </c>
      <c r="J349" s="47">
        <v>0</v>
      </c>
      <c r="K349" s="47">
        <v>0</v>
      </c>
      <c r="L349" s="47">
        <v>0</v>
      </c>
      <c r="M349" s="47">
        <v>0</v>
      </c>
      <c r="N349" s="47">
        <v>0</v>
      </c>
      <c r="O349" s="47">
        <v>0</v>
      </c>
      <c r="P349" s="47">
        <v>0</v>
      </c>
      <c r="Q349" s="47">
        <v>0</v>
      </c>
      <c r="R349" s="47">
        <v>0</v>
      </c>
      <c r="S349" s="47">
        <v>0</v>
      </c>
      <c r="T349" s="47">
        <v>0</v>
      </c>
      <c r="U349" s="47">
        <v>0</v>
      </c>
      <c r="V349" s="47">
        <v>0</v>
      </c>
      <c r="AJ349" s="47">
        <v>28.75</v>
      </c>
      <c r="AK349" s="11">
        <v>268</v>
      </c>
      <c r="AL349" s="11">
        <v>12</v>
      </c>
      <c r="AM349" s="11">
        <v>0</v>
      </c>
      <c r="AN349" s="11">
        <v>10</v>
      </c>
      <c r="AO349" s="11">
        <v>0</v>
      </c>
      <c r="AP349" s="11">
        <v>79</v>
      </c>
      <c r="AQ349" s="11">
        <v>183</v>
      </c>
      <c r="AR349" s="11">
        <v>4</v>
      </c>
      <c r="AS349" s="11">
        <v>56</v>
      </c>
      <c r="AT349" s="11">
        <v>459</v>
      </c>
      <c r="AU349" s="3">
        <v>9</v>
      </c>
      <c r="AV349" s="3">
        <v>22</v>
      </c>
      <c r="AW349" s="3">
        <v>30</v>
      </c>
      <c r="AX349" s="3">
        <v>1</v>
      </c>
      <c r="AY349" s="3">
        <v>8</v>
      </c>
      <c r="AZ349" s="3">
        <v>72</v>
      </c>
      <c r="BA349" s="3">
        <v>20</v>
      </c>
      <c r="BB349" s="3">
        <v>21</v>
      </c>
      <c r="BC349" s="3">
        <v>6</v>
      </c>
      <c r="BD349" s="3">
        <v>28</v>
      </c>
    </row>
    <row r="350" spans="2:56">
      <c r="B350" s="47">
        <v>28.83</v>
      </c>
      <c r="C350" s="47">
        <v>0</v>
      </c>
      <c r="D350" s="47">
        <v>0</v>
      </c>
      <c r="E350" s="47">
        <v>0</v>
      </c>
      <c r="F350" s="47">
        <v>0</v>
      </c>
      <c r="G350" s="47">
        <v>0</v>
      </c>
      <c r="H350" s="47">
        <v>0</v>
      </c>
      <c r="I350" s="47">
        <v>0</v>
      </c>
      <c r="J350" s="47">
        <v>0</v>
      </c>
      <c r="K350" s="47">
        <v>0</v>
      </c>
      <c r="L350" s="47">
        <v>0</v>
      </c>
      <c r="M350" s="47">
        <v>0</v>
      </c>
      <c r="N350" s="47">
        <v>0</v>
      </c>
      <c r="O350" s="47">
        <v>0</v>
      </c>
      <c r="P350" s="47">
        <v>0</v>
      </c>
      <c r="Q350" s="47">
        <v>0</v>
      </c>
      <c r="R350" s="47">
        <v>0</v>
      </c>
      <c r="S350" s="47">
        <v>0</v>
      </c>
      <c r="T350" s="47">
        <v>0</v>
      </c>
      <c r="U350" s="47">
        <v>0</v>
      </c>
      <c r="V350" s="47">
        <v>0</v>
      </c>
      <c r="AJ350" s="47">
        <v>28.83</v>
      </c>
      <c r="AK350" s="11">
        <v>172</v>
      </c>
      <c r="AL350" s="11">
        <v>25</v>
      </c>
      <c r="AM350" s="11">
        <v>90</v>
      </c>
      <c r="AN350" s="11">
        <v>8</v>
      </c>
      <c r="AO350" s="11">
        <v>0</v>
      </c>
      <c r="AP350" s="11">
        <v>137</v>
      </c>
      <c r="AQ350" s="11">
        <v>149</v>
      </c>
      <c r="AR350" s="11">
        <v>13</v>
      </c>
      <c r="AS350" s="11">
        <v>6</v>
      </c>
      <c r="AT350" s="11">
        <v>82</v>
      </c>
      <c r="AU350" s="3">
        <v>45</v>
      </c>
      <c r="AV350" s="3">
        <v>5</v>
      </c>
      <c r="AW350" s="3">
        <v>48</v>
      </c>
      <c r="AX350" s="3">
        <v>44</v>
      </c>
      <c r="AY350" s="3">
        <v>3</v>
      </c>
      <c r="AZ350" s="3">
        <v>0</v>
      </c>
      <c r="BA350" s="3">
        <v>84</v>
      </c>
      <c r="BB350" s="3">
        <v>0</v>
      </c>
      <c r="BC350" s="3">
        <v>4</v>
      </c>
      <c r="BD350" s="3">
        <v>4</v>
      </c>
    </row>
    <row r="351" spans="2:56">
      <c r="B351" s="47">
        <v>28.92</v>
      </c>
      <c r="C351" s="47">
        <v>0</v>
      </c>
      <c r="D351" s="47">
        <v>0</v>
      </c>
      <c r="E351" s="47">
        <v>0</v>
      </c>
      <c r="F351" s="47">
        <v>0</v>
      </c>
      <c r="G351" s="47">
        <v>0</v>
      </c>
      <c r="H351" s="47">
        <v>0</v>
      </c>
      <c r="I351" s="47">
        <v>0</v>
      </c>
      <c r="J351" s="47">
        <v>0</v>
      </c>
      <c r="K351" s="47">
        <v>0</v>
      </c>
      <c r="L351" s="47">
        <v>0</v>
      </c>
      <c r="M351" s="47">
        <v>0</v>
      </c>
      <c r="N351" s="47">
        <v>0</v>
      </c>
      <c r="O351" s="47">
        <v>0</v>
      </c>
      <c r="P351" s="47">
        <v>0</v>
      </c>
      <c r="Q351" s="47">
        <v>0</v>
      </c>
      <c r="R351" s="47">
        <v>0</v>
      </c>
      <c r="S351" s="47">
        <v>4</v>
      </c>
      <c r="T351" s="47">
        <v>0</v>
      </c>
      <c r="U351" s="47">
        <v>0</v>
      </c>
      <c r="V351" s="47">
        <v>0</v>
      </c>
      <c r="AJ351" s="47">
        <v>28.92</v>
      </c>
      <c r="AK351" s="11">
        <v>68</v>
      </c>
      <c r="AL351" s="11">
        <v>57</v>
      </c>
      <c r="AM351" s="11">
        <v>81</v>
      </c>
      <c r="AN351" s="11">
        <v>6</v>
      </c>
      <c r="AO351" s="11">
        <v>0</v>
      </c>
      <c r="AP351" s="11">
        <v>95</v>
      </c>
      <c r="AQ351" s="11">
        <v>251</v>
      </c>
      <c r="AR351" s="11">
        <v>0</v>
      </c>
      <c r="AS351" s="11">
        <v>5</v>
      </c>
      <c r="AT351" s="11">
        <v>0</v>
      </c>
      <c r="AU351" s="3">
        <v>45</v>
      </c>
      <c r="AV351" s="3">
        <v>3</v>
      </c>
      <c r="AW351" s="3">
        <v>27</v>
      </c>
      <c r="AX351" s="3">
        <v>37</v>
      </c>
      <c r="AY351" s="3">
        <v>16</v>
      </c>
      <c r="AZ351" s="3">
        <v>5</v>
      </c>
      <c r="BA351" s="3">
        <v>298</v>
      </c>
      <c r="BB351" s="3">
        <v>1</v>
      </c>
      <c r="BC351" s="3">
        <v>2</v>
      </c>
      <c r="BD351" s="3">
        <v>8</v>
      </c>
    </row>
    <row r="352" spans="2:56">
      <c r="B352" s="47">
        <v>29</v>
      </c>
      <c r="C352" s="47">
        <v>0</v>
      </c>
      <c r="D352" s="47">
        <v>0</v>
      </c>
      <c r="E352" s="47">
        <v>0</v>
      </c>
      <c r="F352" s="47">
        <v>0</v>
      </c>
      <c r="G352" s="47">
        <v>0</v>
      </c>
      <c r="H352" s="47">
        <v>0</v>
      </c>
      <c r="I352" s="47">
        <v>0</v>
      </c>
      <c r="J352" s="47">
        <v>0</v>
      </c>
      <c r="K352" s="47">
        <v>0</v>
      </c>
      <c r="L352" s="47">
        <v>0</v>
      </c>
      <c r="M352" s="47">
        <v>0</v>
      </c>
      <c r="N352" s="47">
        <v>0</v>
      </c>
      <c r="O352" s="47">
        <v>0</v>
      </c>
      <c r="P352" s="47">
        <v>0</v>
      </c>
      <c r="Q352" s="47">
        <v>0</v>
      </c>
      <c r="R352" s="47">
        <v>0</v>
      </c>
      <c r="S352" s="47">
        <v>0</v>
      </c>
      <c r="T352" s="47">
        <v>0</v>
      </c>
      <c r="U352" s="47">
        <v>0</v>
      </c>
      <c r="V352" s="47">
        <v>0</v>
      </c>
      <c r="AJ352" s="47">
        <v>29</v>
      </c>
      <c r="AK352" s="11">
        <v>40</v>
      </c>
      <c r="AL352" s="11">
        <v>201</v>
      </c>
      <c r="AM352" s="11">
        <v>95</v>
      </c>
      <c r="AN352" s="11">
        <v>4</v>
      </c>
      <c r="AO352" s="11">
        <v>0</v>
      </c>
      <c r="AP352" s="11">
        <v>10</v>
      </c>
      <c r="AQ352" s="11">
        <v>18</v>
      </c>
      <c r="AR352" s="11">
        <v>51</v>
      </c>
      <c r="AS352" s="11">
        <v>5</v>
      </c>
      <c r="AT352" s="11">
        <v>34</v>
      </c>
      <c r="AU352" s="3">
        <v>15</v>
      </c>
      <c r="AV352" s="3">
        <v>88</v>
      </c>
      <c r="AW352" s="3">
        <v>15</v>
      </c>
      <c r="AX352" s="3">
        <v>11</v>
      </c>
      <c r="AY352" s="3">
        <v>151</v>
      </c>
      <c r="AZ352" s="3">
        <v>16</v>
      </c>
      <c r="BA352" s="3">
        <v>95</v>
      </c>
      <c r="BB352" s="3">
        <v>0</v>
      </c>
      <c r="BC352" s="3">
        <v>3</v>
      </c>
      <c r="BD352" s="3">
        <v>8</v>
      </c>
    </row>
    <row r="353" spans="2:56">
      <c r="B353" s="47">
        <v>29.08</v>
      </c>
      <c r="C353" s="47">
        <v>0</v>
      </c>
      <c r="D353" s="47">
        <v>0</v>
      </c>
      <c r="E353" s="47">
        <v>0</v>
      </c>
      <c r="F353" s="47">
        <v>0</v>
      </c>
      <c r="G353" s="47">
        <v>0</v>
      </c>
      <c r="H353" s="47">
        <v>0</v>
      </c>
      <c r="I353" s="47">
        <v>0</v>
      </c>
      <c r="J353" s="47">
        <v>0</v>
      </c>
      <c r="K353" s="47">
        <v>0</v>
      </c>
      <c r="L353" s="47">
        <v>0</v>
      </c>
      <c r="M353" s="47">
        <v>0</v>
      </c>
      <c r="N353" s="47">
        <v>0</v>
      </c>
      <c r="O353" s="47">
        <v>0</v>
      </c>
      <c r="P353" s="47">
        <v>0</v>
      </c>
      <c r="Q353" s="47">
        <v>0</v>
      </c>
      <c r="R353" s="47">
        <v>0</v>
      </c>
      <c r="S353" s="47">
        <v>0</v>
      </c>
      <c r="T353" s="47">
        <v>0</v>
      </c>
      <c r="U353" s="47">
        <v>0</v>
      </c>
      <c r="V353" s="47">
        <v>0</v>
      </c>
      <c r="AJ353" s="47">
        <v>29.08</v>
      </c>
      <c r="AK353" s="11">
        <v>43</v>
      </c>
      <c r="AL353" s="11">
        <v>205</v>
      </c>
      <c r="AM353" s="11">
        <v>11</v>
      </c>
      <c r="AN353" s="11">
        <v>122</v>
      </c>
      <c r="AO353" s="11">
        <v>33</v>
      </c>
      <c r="AP353" s="11">
        <v>4</v>
      </c>
      <c r="AQ353" s="11">
        <v>0</v>
      </c>
      <c r="AR353" s="11">
        <v>2</v>
      </c>
      <c r="AS353" s="11">
        <v>5</v>
      </c>
      <c r="AT353" s="11">
        <v>0</v>
      </c>
      <c r="AU353" s="3">
        <v>22</v>
      </c>
      <c r="AV353" s="3">
        <v>54</v>
      </c>
      <c r="AW353" s="3">
        <v>29</v>
      </c>
      <c r="AX353" s="3">
        <v>14</v>
      </c>
      <c r="AY353" s="3">
        <v>110</v>
      </c>
      <c r="AZ353" s="3">
        <v>12</v>
      </c>
      <c r="BA353" s="3">
        <v>253</v>
      </c>
      <c r="BB353" s="3">
        <v>110</v>
      </c>
      <c r="BC353" s="3">
        <v>0</v>
      </c>
      <c r="BD353" s="3">
        <v>0</v>
      </c>
    </row>
    <row r="354" spans="2:56">
      <c r="B354" s="47">
        <v>29.17</v>
      </c>
      <c r="C354" s="47">
        <v>0</v>
      </c>
      <c r="D354" s="47">
        <v>0</v>
      </c>
      <c r="E354" s="47">
        <v>0</v>
      </c>
      <c r="F354" s="47">
        <v>0</v>
      </c>
      <c r="G354" s="47">
        <v>0</v>
      </c>
      <c r="H354" s="47">
        <v>0</v>
      </c>
      <c r="I354" s="47">
        <v>0</v>
      </c>
      <c r="J354" s="47">
        <v>0</v>
      </c>
      <c r="K354" s="47">
        <v>0</v>
      </c>
      <c r="L354" s="47">
        <v>0</v>
      </c>
      <c r="M354" s="47">
        <v>0</v>
      </c>
      <c r="N354" s="47">
        <v>0</v>
      </c>
      <c r="O354" s="47">
        <v>0</v>
      </c>
      <c r="P354" s="47">
        <v>0</v>
      </c>
      <c r="Q354" s="47">
        <v>0</v>
      </c>
      <c r="R354" s="47">
        <v>0</v>
      </c>
      <c r="S354" s="47">
        <v>0</v>
      </c>
      <c r="T354" s="47">
        <v>0</v>
      </c>
      <c r="U354" s="47">
        <v>0</v>
      </c>
      <c r="V354" s="47">
        <v>0</v>
      </c>
      <c r="AJ354" s="47">
        <v>29.17</v>
      </c>
      <c r="AK354" s="11">
        <v>78</v>
      </c>
      <c r="AL354" s="11">
        <v>318</v>
      </c>
      <c r="AM354" s="11">
        <v>5</v>
      </c>
      <c r="AN354" s="11">
        <v>171</v>
      </c>
      <c r="AO354" s="11">
        <v>110</v>
      </c>
      <c r="AP354" s="11">
        <v>43</v>
      </c>
      <c r="AQ354" s="11">
        <v>13</v>
      </c>
      <c r="AR354" s="11">
        <v>0</v>
      </c>
      <c r="AS354" s="11">
        <v>6</v>
      </c>
      <c r="AT354" s="11">
        <v>136</v>
      </c>
      <c r="AU354" s="3">
        <v>90</v>
      </c>
      <c r="AV354" s="3">
        <v>130</v>
      </c>
      <c r="AW354" s="3">
        <v>21</v>
      </c>
      <c r="AX354" s="3">
        <v>21</v>
      </c>
      <c r="AY354" s="3">
        <v>196</v>
      </c>
      <c r="AZ354" s="3">
        <v>27</v>
      </c>
      <c r="BA354" s="3">
        <v>125</v>
      </c>
      <c r="BB354" s="3">
        <v>72</v>
      </c>
      <c r="BC354" s="3">
        <v>0</v>
      </c>
      <c r="BD354" s="3">
        <v>24</v>
      </c>
    </row>
    <row r="355" spans="2:56">
      <c r="B355" s="47">
        <v>29.25</v>
      </c>
      <c r="C355" s="47">
        <v>0</v>
      </c>
      <c r="D355" s="47">
        <v>0</v>
      </c>
      <c r="E355" s="47">
        <v>0</v>
      </c>
      <c r="F355" s="47">
        <v>0</v>
      </c>
      <c r="G355" s="47">
        <v>0</v>
      </c>
      <c r="H355" s="47">
        <v>0</v>
      </c>
      <c r="I355" s="47">
        <v>0</v>
      </c>
      <c r="J355" s="47">
        <v>0</v>
      </c>
      <c r="K355" s="47">
        <v>0</v>
      </c>
      <c r="L355" s="47">
        <v>0</v>
      </c>
      <c r="M355" s="47">
        <v>0</v>
      </c>
      <c r="N355" s="47">
        <v>0</v>
      </c>
      <c r="O355" s="47">
        <v>0</v>
      </c>
      <c r="P355" s="47">
        <v>0</v>
      </c>
      <c r="Q355" s="47">
        <v>0</v>
      </c>
      <c r="R355" s="47">
        <v>0</v>
      </c>
      <c r="S355" s="47">
        <v>0</v>
      </c>
      <c r="T355" s="47">
        <v>0</v>
      </c>
      <c r="U355" s="47">
        <v>0</v>
      </c>
      <c r="V355" s="47">
        <v>0</v>
      </c>
      <c r="AJ355" s="47">
        <v>29.25</v>
      </c>
      <c r="AK355" s="11">
        <v>38</v>
      </c>
      <c r="AL355" s="11">
        <v>221</v>
      </c>
      <c r="AM355" s="11">
        <v>5</v>
      </c>
      <c r="AN355" s="11">
        <v>75</v>
      </c>
      <c r="AO355" s="11">
        <v>318</v>
      </c>
      <c r="AP355" s="11">
        <v>17</v>
      </c>
      <c r="AQ355" s="11">
        <v>10</v>
      </c>
      <c r="AR355" s="11">
        <v>23</v>
      </c>
      <c r="AS355" s="11">
        <v>0</v>
      </c>
      <c r="AT355" s="11">
        <v>12</v>
      </c>
      <c r="AU355" s="3">
        <v>7</v>
      </c>
      <c r="AV355" s="3">
        <v>63</v>
      </c>
      <c r="AW355" s="3">
        <v>24</v>
      </c>
      <c r="AX355" s="3">
        <v>0</v>
      </c>
      <c r="AY355" s="3">
        <v>15</v>
      </c>
      <c r="AZ355" s="3">
        <v>42</v>
      </c>
      <c r="BA355" s="3">
        <v>0</v>
      </c>
      <c r="BB355" s="3">
        <v>0</v>
      </c>
      <c r="BC355" s="3">
        <v>0</v>
      </c>
      <c r="BD355" s="3">
        <v>13</v>
      </c>
    </row>
    <row r="356" spans="2:56">
      <c r="B356" s="47">
        <v>29.33</v>
      </c>
      <c r="C356" s="47">
        <v>0</v>
      </c>
      <c r="D356" s="47">
        <v>0</v>
      </c>
      <c r="E356" s="47">
        <v>0</v>
      </c>
      <c r="F356" s="47">
        <v>0</v>
      </c>
      <c r="G356" s="47">
        <v>0</v>
      </c>
      <c r="H356" s="47">
        <v>0</v>
      </c>
      <c r="I356" s="47">
        <v>0</v>
      </c>
      <c r="J356" s="47">
        <v>0</v>
      </c>
      <c r="K356" s="47">
        <v>0</v>
      </c>
      <c r="L356" s="47">
        <v>0</v>
      </c>
      <c r="M356" s="47">
        <v>0</v>
      </c>
      <c r="N356" s="47">
        <v>0</v>
      </c>
      <c r="O356" s="47">
        <v>0</v>
      </c>
      <c r="P356" s="47">
        <v>0</v>
      </c>
      <c r="Q356" s="47">
        <v>0</v>
      </c>
      <c r="R356" s="47">
        <v>0</v>
      </c>
      <c r="S356" s="47">
        <v>0</v>
      </c>
      <c r="T356" s="47">
        <v>0</v>
      </c>
      <c r="U356" s="47">
        <v>0</v>
      </c>
      <c r="V356" s="47">
        <v>0</v>
      </c>
      <c r="AJ356" s="47">
        <v>29.33</v>
      </c>
      <c r="AK356" s="11">
        <v>48</v>
      </c>
      <c r="AL356" s="11">
        <v>197</v>
      </c>
      <c r="AM356" s="11">
        <v>6</v>
      </c>
      <c r="AN356" s="11">
        <v>0</v>
      </c>
      <c r="AO356" s="11">
        <v>441</v>
      </c>
      <c r="AP356" s="11">
        <v>248</v>
      </c>
      <c r="AQ356" s="11">
        <v>20</v>
      </c>
      <c r="AR356" s="11">
        <v>166</v>
      </c>
      <c r="AS356" s="11">
        <v>36</v>
      </c>
      <c r="AT356" s="11">
        <v>25</v>
      </c>
      <c r="AU356" s="3">
        <v>7</v>
      </c>
      <c r="AV356" s="3">
        <v>0</v>
      </c>
      <c r="AW356" s="3">
        <v>40</v>
      </c>
      <c r="AX356" s="3">
        <v>11</v>
      </c>
      <c r="AY356" s="3">
        <v>0</v>
      </c>
      <c r="AZ356" s="3">
        <v>19</v>
      </c>
      <c r="BA356" s="3">
        <v>0</v>
      </c>
      <c r="BB356" s="3">
        <v>12</v>
      </c>
      <c r="BC356" s="3">
        <v>109</v>
      </c>
      <c r="BD356" s="3">
        <v>17</v>
      </c>
    </row>
    <row r="357" spans="2:56">
      <c r="B357" s="47">
        <v>29.42</v>
      </c>
      <c r="C357" s="47">
        <v>0</v>
      </c>
      <c r="D357" s="47">
        <v>0</v>
      </c>
      <c r="E357" s="47">
        <v>0</v>
      </c>
      <c r="F357" s="47">
        <v>0</v>
      </c>
      <c r="G357" s="47">
        <v>38</v>
      </c>
      <c r="H357" s="47">
        <v>0</v>
      </c>
      <c r="I357" s="47">
        <v>0</v>
      </c>
      <c r="J357" s="47">
        <v>0</v>
      </c>
      <c r="K357" s="47">
        <v>0</v>
      </c>
      <c r="L357" s="47">
        <v>0</v>
      </c>
      <c r="M357" s="47">
        <v>0</v>
      </c>
      <c r="N357" s="47">
        <v>0</v>
      </c>
      <c r="O357" s="47">
        <v>0</v>
      </c>
      <c r="P357" s="47">
        <v>0</v>
      </c>
      <c r="Q357" s="47">
        <v>0</v>
      </c>
      <c r="R357" s="47">
        <v>0</v>
      </c>
      <c r="S357" s="47">
        <v>0</v>
      </c>
      <c r="T357" s="47">
        <v>0</v>
      </c>
      <c r="U357" s="47">
        <v>0</v>
      </c>
      <c r="V357" s="47">
        <v>0</v>
      </c>
      <c r="AJ357" s="47">
        <v>29.42</v>
      </c>
      <c r="AK357" s="11">
        <v>292</v>
      </c>
      <c r="AL357" s="11">
        <v>18</v>
      </c>
      <c r="AM357" s="11">
        <v>48</v>
      </c>
      <c r="AN357" s="11">
        <v>0</v>
      </c>
      <c r="AO357" s="11">
        <v>1616</v>
      </c>
      <c r="AP357" s="11">
        <v>269</v>
      </c>
      <c r="AQ357" s="11">
        <v>149</v>
      </c>
      <c r="AR357" s="11">
        <v>180</v>
      </c>
      <c r="AS357" s="11">
        <v>27</v>
      </c>
      <c r="AT357" s="11">
        <v>214</v>
      </c>
      <c r="AU357" s="3">
        <v>54</v>
      </c>
      <c r="AV357" s="3">
        <v>23</v>
      </c>
      <c r="AW357" s="3">
        <v>138</v>
      </c>
      <c r="AX357" s="3">
        <v>0</v>
      </c>
      <c r="AY357" s="3">
        <v>0</v>
      </c>
      <c r="AZ357" s="3">
        <v>13</v>
      </c>
      <c r="BA357" s="3">
        <v>10</v>
      </c>
      <c r="BB357" s="3">
        <v>7</v>
      </c>
      <c r="BC357" s="3">
        <v>112</v>
      </c>
      <c r="BD357" s="3">
        <v>25</v>
      </c>
    </row>
    <row r="358" spans="2:56">
      <c r="B358" s="47">
        <v>29.5</v>
      </c>
      <c r="C358" s="47">
        <v>0</v>
      </c>
      <c r="D358" s="47">
        <v>0</v>
      </c>
      <c r="E358" s="47">
        <v>0</v>
      </c>
      <c r="F358" s="47">
        <v>0</v>
      </c>
      <c r="G358" s="47">
        <v>77</v>
      </c>
      <c r="H358" s="47">
        <v>0</v>
      </c>
      <c r="I358" s="47">
        <v>0</v>
      </c>
      <c r="J358" s="47">
        <v>12</v>
      </c>
      <c r="K358" s="47">
        <v>0</v>
      </c>
      <c r="L358" s="47">
        <v>0</v>
      </c>
      <c r="M358" s="47">
        <v>0</v>
      </c>
      <c r="N358" s="47">
        <v>0</v>
      </c>
      <c r="O358" s="47">
        <v>0</v>
      </c>
      <c r="P358" s="47">
        <v>0</v>
      </c>
      <c r="Q358" s="47">
        <v>0</v>
      </c>
      <c r="R358" s="47">
        <v>0</v>
      </c>
      <c r="S358" s="47">
        <v>0</v>
      </c>
      <c r="T358" s="47">
        <v>0</v>
      </c>
      <c r="U358" s="47">
        <v>0</v>
      </c>
      <c r="V358" s="47">
        <v>0</v>
      </c>
      <c r="AJ358" s="47">
        <v>29.5</v>
      </c>
      <c r="AK358" s="11">
        <v>363</v>
      </c>
      <c r="AL358" s="11">
        <v>23</v>
      </c>
      <c r="AM358" s="11">
        <v>79</v>
      </c>
      <c r="AN358" s="11">
        <v>1</v>
      </c>
      <c r="AO358" s="11">
        <v>2349</v>
      </c>
      <c r="AP358" s="11">
        <v>435</v>
      </c>
      <c r="AQ358" s="11">
        <v>77</v>
      </c>
      <c r="AR358" s="11">
        <v>656</v>
      </c>
      <c r="AS358" s="11">
        <v>2</v>
      </c>
      <c r="AT358" s="11">
        <v>445</v>
      </c>
      <c r="AU358" s="3">
        <v>307</v>
      </c>
      <c r="AV358" s="3">
        <v>17</v>
      </c>
      <c r="AW358" s="3">
        <v>203</v>
      </c>
      <c r="AX358" s="3">
        <v>110</v>
      </c>
      <c r="AY358" s="3">
        <v>0</v>
      </c>
      <c r="AZ358" s="3">
        <v>197</v>
      </c>
      <c r="BA358" s="3">
        <v>0</v>
      </c>
      <c r="BB358" s="3">
        <v>50</v>
      </c>
      <c r="BC358" s="3">
        <v>59</v>
      </c>
      <c r="BD358" s="3">
        <v>9</v>
      </c>
    </row>
    <row r="359" spans="2:56">
      <c r="B359" s="47">
        <v>29.58</v>
      </c>
      <c r="C359" s="47">
        <v>0</v>
      </c>
      <c r="D359" s="47">
        <v>0</v>
      </c>
      <c r="E359" s="47">
        <v>0</v>
      </c>
      <c r="F359" s="47">
        <v>0</v>
      </c>
      <c r="G359" s="47">
        <v>34</v>
      </c>
      <c r="H359" s="47">
        <v>0</v>
      </c>
      <c r="I359" s="47">
        <v>0</v>
      </c>
      <c r="J359" s="47">
        <v>12</v>
      </c>
      <c r="K359" s="47">
        <v>0</v>
      </c>
      <c r="L359" s="47">
        <v>0</v>
      </c>
      <c r="M359" s="47">
        <v>0</v>
      </c>
      <c r="N359" s="47">
        <v>0</v>
      </c>
      <c r="O359" s="47">
        <v>3</v>
      </c>
      <c r="P359" s="47">
        <v>0</v>
      </c>
      <c r="Q359" s="47">
        <v>0</v>
      </c>
      <c r="R359" s="47">
        <v>0</v>
      </c>
      <c r="S359" s="47">
        <v>0</v>
      </c>
      <c r="T359" s="47">
        <v>0</v>
      </c>
      <c r="U359" s="47">
        <v>0</v>
      </c>
      <c r="V359" s="47">
        <v>0</v>
      </c>
      <c r="AJ359" s="47">
        <v>29.58</v>
      </c>
      <c r="AK359" s="11">
        <v>93</v>
      </c>
      <c r="AL359" s="11">
        <v>36</v>
      </c>
      <c r="AM359" s="11">
        <v>94</v>
      </c>
      <c r="AN359" s="11">
        <v>92</v>
      </c>
      <c r="AO359" s="11">
        <v>1223</v>
      </c>
      <c r="AP359" s="11">
        <v>83</v>
      </c>
      <c r="AQ359" s="11">
        <v>1</v>
      </c>
      <c r="AR359" s="11">
        <v>435</v>
      </c>
      <c r="AS359" s="11">
        <v>3</v>
      </c>
      <c r="AT359" s="11">
        <v>364</v>
      </c>
      <c r="AU359" s="3">
        <v>21</v>
      </c>
      <c r="AV359" s="3">
        <v>0</v>
      </c>
      <c r="AW359" s="3">
        <v>303</v>
      </c>
      <c r="AX359" s="3">
        <v>100</v>
      </c>
      <c r="AY359" s="3">
        <v>0</v>
      </c>
      <c r="AZ359" s="3">
        <v>115</v>
      </c>
      <c r="BA359" s="3">
        <v>3</v>
      </c>
      <c r="BB359" s="3">
        <v>0</v>
      </c>
      <c r="BC359" s="3">
        <v>2</v>
      </c>
      <c r="BD359" s="3">
        <v>83</v>
      </c>
    </row>
    <row r="360" spans="2:56">
      <c r="B360" s="47">
        <v>29.67</v>
      </c>
      <c r="C360" s="47">
        <v>0</v>
      </c>
      <c r="D360" s="47">
        <v>0</v>
      </c>
      <c r="E360" s="47">
        <v>0</v>
      </c>
      <c r="F360" s="47">
        <v>0</v>
      </c>
      <c r="G360" s="47">
        <v>0</v>
      </c>
      <c r="H360" s="47">
        <v>0</v>
      </c>
      <c r="I360" s="47">
        <v>0</v>
      </c>
      <c r="J360" s="47">
        <v>0</v>
      </c>
      <c r="K360" s="47">
        <v>0</v>
      </c>
      <c r="L360" s="47">
        <v>0</v>
      </c>
      <c r="M360" s="47">
        <v>0</v>
      </c>
      <c r="N360" s="47">
        <v>0</v>
      </c>
      <c r="O360" s="47">
        <v>0</v>
      </c>
      <c r="P360" s="47">
        <v>10</v>
      </c>
      <c r="Q360" s="47">
        <v>0</v>
      </c>
      <c r="R360" s="47">
        <v>0</v>
      </c>
      <c r="S360" s="47">
        <v>0</v>
      </c>
      <c r="T360" s="47">
        <v>0</v>
      </c>
      <c r="U360" s="47">
        <v>0</v>
      </c>
      <c r="V360" s="47">
        <v>0</v>
      </c>
      <c r="AJ360" s="47">
        <v>29.67</v>
      </c>
      <c r="AK360" s="11">
        <v>77</v>
      </c>
      <c r="AL360" s="11">
        <v>20</v>
      </c>
      <c r="AM360" s="11">
        <v>162</v>
      </c>
      <c r="AN360" s="11">
        <v>227</v>
      </c>
      <c r="AO360" s="11">
        <v>43</v>
      </c>
      <c r="AP360" s="11">
        <v>15</v>
      </c>
      <c r="AQ360" s="11">
        <v>6</v>
      </c>
      <c r="AR360" s="11">
        <v>102</v>
      </c>
      <c r="AS360" s="11">
        <v>34</v>
      </c>
      <c r="AT360" s="11">
        <v>333</v>
      </c>
      <c r="AU360" s="3">
        <v>6</v>
      </c>
      <c r="AV360" s="3">
        <v>0</v>
      </c>
      <c r="AW360" s="3">
        <v>150</v>
      </c>
      <c r="AX360" s="3">
        <v>554</v>
      </c>
      <c r="AY360" s="3">
        <v>71</v>
      </c>
      <c r="AZ360" s="3">
        <v>156</v>
      </c>
      <c r="BA360" s="3">
        <v>54</v>
      </c>
      <c r="BB360" s="3">
        <v>20</v>
      </c>
      <c r="BC360" s="3">
        <v>1</v>
      </c>
      <c r="BD360" s="3">
        <v>114</v>
      </c>
    </row>
    <row r="361" spans="2:56">
      <c r="B361" s="47">
        <v>29.75</v>
      </c>
      <c r="C361" s="47">
        <v>0</v>
      </c>
      <c r="D361" s="47">
        <v>0</v>
      </c>
      <c r="E361" s="47">
        <v>0</v>
      </c>
      <c r="F361" s="47">
        <v>0</v>
      </c>
      <c r="G361" s="47">
        <v>0</v>
      </c>
      <c r="H361" s="47">
        <v>0</v>
      </c>
      <c r="I361" s="47">
        <v>0</v>
      </c>
      <c r="J361" s="47">
        <v>0</v>
      </c>
      <c r="K361" s="47">
        <v>0</v>
      </c>
      <c r="L361" s="47">
        <v>0</v>
      </c>
      <c r="M361" s="47">
        <v>0</v>
      </c>
      <c r="N361" s="47">
        <v>0</v>
      </c>
      <c r="O361" s="47">
        <v>0</v>
      </c>
      <c r="P361" s="47">
        <v>0</v>
      </c>
      <c r="Q361" s="47">
        <v>0</v>
      </c>
      <c r="R361" s="47">
        <v>0</v>
      </c>
      <c r="S361" s="47">
        <v>0</v>
      </c>
      <c r="T361" s="47">
        <v>0</v>
      </c>
      <c r="U361" s="47">
        <v>0</v>
      </c>
      <c r="V361" s="47">
        <v>0</v>
      </c>
      <c r="AJ361" s="47">
        <v>29.75</v>
      </c>
      <c r="AK361" s="11">
        <v>51</v>
      </c>
      <c r="AL361" s="11">
        <v>25</v>
      </c>
      <c r="AM361" s="11">
        <v>107</v>
      </c>
      <c r="AN361" s="11">
        <v>9</v>
      </c>
      <c r="AO361" s="11">
        <v>10</v>
      </c>
      <c r="AP361" s="11">
        <v>107</v>
      </c>
      <c r="AQ361" s="11">
        <v>1</v>
      </c>
      <c r="AR361" s="11">
        <v>68</v>
      </c>
      <c r="AS361" s="11">
        <v>9</v>
      </c>
      <c r="AT361" s="11">
        <v>696</v>
      </c>
      <c r="AU361" s="3">
        <v>115</v>
      </c>
      <c r="AV361" s="3">
        <v>13</v>
      </c>
      <c r="AW361" s="3">
        <v>57</v>
      </c>
      <c r="AX361" s="3">
        <v>63</v>
      </c>
      <c r="AY361" s="3">
        <v>41</v>
      </c>
      <c r="AZ361" s="3">
        <v>73</v>
      </c>
      <c r="BA361" s="3">
        <v>6</v>
      </c>
      <c r="BB361" s="3">
        <v>5</v>
      </c>
      <c r="BC361" s="3">
        <v>22</v>
      </c>
      <c r="BD361" s="3">
        <v>302</v>
      </c>
    </row>
    <row r="362" spans="2:56">
      <c r="B362" s="47">
        <v>29.83</v>
      </c>
      <c r="C362" s="47">
        <v>0</v>
      </c>
      <c r="D362" s="47">
        <v>0</v>
      </c>
      <c r="E362" s="47">
        <v>0</v>
      </c>
      <c r="F362" s="47">
        <v>0</v>
      </c>
      <c r="G362" s="47">
        <v>0</v>
      </c>
      <c r="H362" s="47">
        <v>0</v>
      </c>
      <c r="I362" s="47">
        <v>0</v>
      </c>
      <c r="J362" s="47">
        <v>0</v>
      </c>
      <c r="K362" s="47">
        <v>0</v>
      </c>
      <c r="L362" s="47">
        <v>0</v>
      </c>
      <c r="M362" s="47">
        <v>0</v>
      </c>
      <c r="N362" s="47">
        <v>0</v>
      </c>
      <c r="O362" s="47">
        <v>0</v>
      </c>
      <c r="P362" s="47">
        <v>0</v>
      </c>
      <c r="Q362" s="47">
        <v>0</v>
      </c>
      <c r="R362" s="47">
        <v>0</v>
      </c>
      <c r="S362" s="47">
        <v>0</v>
      </c>
      <c r="T362" s="47">
        <v>0</v>
      </c>
      <c r="U362" s="47">
        <v>0</v>
      </c>
      <c r="V362" s="47">
        <v>2</v>
      </c>
      <c r="AJ362" s="47">
        <v>29.83</v>
      </c>
      <c r="AK362" s="11">
        <v>48</v>
      </c>
      <c r="AL362" s="11">
        <v>14</v>
      </c>
      <c r="AM362" s="11">
        <v>75</v>
      </c>
      <c r="AN362" s="11">
        <v>12</v>
      </c>
      <c r="AO362" s="11">
        <v>0</v>
      </c>
      <c r="AP362" s="11">
        <v>153</v>
      </c>
      <c r="AQ362" s="11">
        <v>0</v>
      </c>
      <c r="AR362" s="11">
        <v>1</v>
      </c>
      <c r="AS362" s="11">
        <v>36</v>
      </c>
      <c r="AT362" s="11">
        <v>709</v>
      </c>
      <c r="AU362" s="3">
        <v>304</v>
      </c>
      <c r="AV362" s="3">
        <v>108</v>
      </c>
      <c r="AW362" s="3">
        <v>32</v>
      </c>
      <c r="AX362" s="3">
        <v>17</v>
      </c>
      <c r="AY362" s="3">
        <v>8</v>
      </c>
      <c r="AZ362" s="3">
        <v>2</v>
      </c>
      <c r="BA362" s="3">
        <v>42</v>
      </c>
      <c r="BB362" s="3">
        <v>2</v>
      </c>
      <c r="BC362" s="3">
        <v>9</v>
      </c>
      <c r="BD362" s="3">
        <v>489</v>
      </c>
    </row>
    <row r="363" spans="2:56">
      <c r="B363" s="47">
        <v>29.92</v>
      </c>
      <c r="C363" s="47">
        <v>0</v>
      </c>
      <c r="D363" s="47">
        <v>0</v>
      </c>
      <c r="E363" s="47">
        <v>0</v>
      </c>
      <c r="F363" s="47">
        <v>0</v>
      </c>
      <c r="G363" s="47">
        <v>0</v>
      </c>
      <c r="H363" s="47">
        <v>0</v>
      </c>
      <c r="I363" s="47">
        <v>0</v>
      </c>
      <c r="J363" s="47">
        <v>0</v>
      </c>
      <c r="K363" s="47">
        <v>0</v>
      </c>
      <c r="L363" s="47">
        <v>0</v>
      </c>
      <c r="M363" s="47">
        <v>2</v>
      </c>
      <c r="N363" s="47">
        <v>0</v>
      </c>
      <c r="O363" s="47">
        <v>0</v>
      </c>
      <c r="P363" s="47">
        <v>0</v>
      </c>
      <c r="Q363" s="47">
        <v>0</v>
      </c>
      <c r="R363" s="47">
        <v>0</v>
      </c>
      <c r="S363" s="47">
        <v>0</v>
      </c>
      <c r="T363" s="47">
        <v>0</v>
      </c>
      <c r="U363" s="47">
        <v>0</v>
      </c>
      <c r="V363" s="47">
        <v>0</v>
      </c>
      <c r="AJ363" s="47">
        <v>29.92</v>
      </c>
      <c r="AK363" s="11">
        <v>47</v>
      </c>
      <c r="AL363" s="11">
        <v>24</v>
      </c>
      <c r="AM363" s="11">
        <v>18</v>
      </c>
      <c r="AN363" s="11">
        <v>32</v>
      </c>
      <c r="AO363" s="11">
        <v>0</v>
      </c>
      <c r="AP363" s="11">
        <v>14</v>
      </c>
      <c r="AQ363" s="11">
        <v>5</v>
      </c>
      <c r="AR363" s="11">
        <v>1</v>
      </c>
      <c r="AS363" s="11">
        <v>386</v>
      </c>
      <c r="AT363" s="11">
        <v>51</v>
      </c>
      <c r="AU363" s="3">
        <v>245</v>
      </c>
      <c r="AV363" s="3">
        <v>225</v>
      </c>
      <c r="AW363" s="3">
        <v>53</v>
      </c>
      <c r="AX363" s="3">
        <v>8</v>
      </c>
      <c r="AY363" s="3">
        <v>0</v>
      </c>
      <c r="AZ363" s="3">
        <v>23</v>
      </c>
      <c r="BA363" s="3">
        <v>116</v>
      </c>
      <c r="BB363" s="3">
        <v>87</v>
      </c>
      <c r="BC363" s="3">
        <v>110</v>
      </c>
      <c r="BD363" s="3">
        <v>146</v>
      </c>
    </row>
    <row r="364" spans="2:56">
      <c r="B364" s="47">
        <v>30</v>
      </c>
      <c r="C364" s="47">
        <v>0</v>
      </c>
      <c r="D364" s="47">
        <v>0</v>
      </c>
      <c r="E364" s="47">
        <v>0</v>
      </c>
      <c r="F364" s="47">
        <v>0</v>
      </c>
      <c r="G364" s="47">
        <v>0</v>
      </c>
      <c r="H364" s="47">
        <v>0</v>
      </c>
      <c r="I364" s="47">
        <v>0</v>
      </c>
      <c r="J364" s="47">
        <v>0</v>
      </c>
      <c r="K364" s="47">
        <v>106</v>
      </c>
      <c r="L364" s="47">
        <v>0</v>
      </c>
      <c r="M364" s="47">
        <v>0</v>
      </c>
      <c r="N364" s="47">
        <v>0</v>
      </c>
      <c r="O364" s="47">
        <v>0</v>
      </c>
      <c r="P364" s="47">
        <v>0</v>
      </c>
      <c r="Q364" s="47">
        <v>0</v>
      </c>
      <c r="R364" s="47">
        <v>0</v>
      </c>
      <c r="S364" s="47">
        <v>0</v>
      </c>
      <c r="T364" s="47">
        <v>0</v>
      </c>
      <c r="U364" s="47">
        <v>0</v>
      </c>
      <c r="V364" s="47">
        <v>0</v>
      </c>
      <c r="AJ364" s="47">
        <v>30</v>
      </c>
      <c r="AK364" s="11">
        <v>375</v>
      </c>
      <c r="AL364" s="11">
        <v>92</v>
      </c>
      <c r="AM364" s="11">
        <v>14</v>
      </c>
      <c r="AN364" s="11">
        <v>13</v>
      </c>
      <c r="AO364" s="11">
        <v>4</v>
      </c>
      <c r="AP364" s="11">
        <v>16</v>
      </c>
      <c r="AQ364" s="11">
        <v>147</v>
      </c>
      <c r="AR364" s="11">
        <v>89</v>
      </c>
      <c r="AS364" s="11">
        <v>2796</v>
      </c>
      <c r="AT364" s="11">
        <v>12</v>
      </c>
      <c r="AU364" s="3">
        <v>31</v>
      </c>
      <c r="AV364" s="3">
        <v>88</v>
      </c>
      <c r="AW364" s="3">
        <v>27</v>
      </c>
      <c r="AX364" s="3">
        <v>50</v>
      </c>
      <c r="AY364" s="3">
        <v>6</v>
      </c>
      <c r="AZ364" s="3">
        <v>2</v>
      </c>
      <c r="BA364" s="3">
        <v>297</v>
      </c>
      <c r="BB364" s="3">
        <v>101</v>
      </c>
      <c r="BC364" s="3">
        <v>112</v>
      </c>
      <c r="BD364" s="3">
        <v>79</v>
      </c>
    </row>
    <row r="365" spans="2:56">
      <c r="B365" s="47">
        <v>30.08</v>
      </c>
      <c r="C365" s="47">
        <v>29</v>
      </c>
      <c r="D365" s="47">
        <v>0</v>
      </c>
      <c r="E365" s="47">
        <v>0</v>
      </c>
      <c r="F365" s="47">
        <v>0</v>
      </c>
      <c r="G365" s="47">
        <v>0</v>
      </c>
      <c r="H365" s="47">
        <v>0</v>
      </c>
      <c r="I365" s="47">
        <v>0</v>
      </c>
      <c r="J365" s="47">
        <v>0</v>
      </c>
      <c r="K365" s="47">
        <v>0</v>
      </c>
      <c r="L365" s="47">
        <v>0</v>
      </c>
      <c r="M365" s="47">
        <v>0</v>
      </c>
      <c r="N365" s="47">
        <v>2</v>
      </c>
      <c r="O365" s="47">
        <v>0</v>
      </c>
      <c r="P365" s="47">
        <v>0</v>
      </c>
      <c r="Q365" s="47">
        <v>0</v>
      </c>
      <c r="R365" s="47">
        <v>0</v>
      </c>
      <c r="S365" s="47">
        <v>0</v>
      </c>
      <c r="T365" s="47">
        <v>0</v>
      </c>
      <c r="U365" s="47">
        <v>2</v>
      </c>
      <c r="V365" s="47">
        <v>0</v>
      </c>
      <c r="AJ365" s="47">
        <v>30.08</v>
      </c>
      <c r="AK365" s="756">
        <v>760</v>
      </c>
      <c r="AL365" s="756">
        <v>96</v>
      </c>
      <c r="AM365" s="756">
        <v>152</v>
      </c>
      <c r="AN365" s="756">
        <v>277</v>
      </c>
      <c r="AO365" s="756">
        <v>7</v>
      </c>
      <c r="AP365" s="756">
        <v>10</v>
      </c>
      <c r="AQ365" s="756">
        <v>117</v>
      </c>
      <c r="AR365" s="756">
        <v>5</v>
      </c>
      <c r="AS365" s="756">
        <v>75</v>
      </c>
      <c r="AT365" s="756">
        <v>221</v>
      </c>
      <c r="AU365" s="756">
        <v>181</v>
      </c>
      <c r="AV365" s="756">
        <v>202</v>
      </c>
      <c r="AW365" s="756">
        <v>61</v>
      </c>
      <c r="AX365" s="756">
        <v>146</v>
      </c>
      <c r="AY365" s="756">
        <v>0</v>
      </c>
      <c r="AZ365" s="756">
        <v>9</v>
      </c>
      <c r="BA365" s="756">
        <v>150</v>
      </c>
      <c r="BB365" s="756">
        <v>91</v>
      </c>
      <c r="BC365" s="756">
        <v>285</v>
      </c>
      <c r="BD365" s="756">
        <v>80</v>
      </c>
    </row>
    <row r="366" spans="2:56">
      <c r="B366" s="47">
        <v>30.17</v>
      </c>
      <c r="C366" s="47">
        <v>0</v>
      </c>
      <c r="D366" s="47">
        <v>0</v>
      </c>
      <c r="E366" s="47">
        <v>6</v>
      </c>
      <c r="F366" s="47">
        <v>0</v>
      </c>
      <c r="G366" s="47">
        <v>0</v>
      </c>
      <c r="H366" s="47">
        <v>0</v>
      </c>
      <c r="I366" s="47">
        <v>0</v>
      </c>
      <c r="J366" s="47">
        <v>0</v>
      </c>
      <c r="K366" s="47">
        <v>0</v>
      </c>
      <c r="L366" s="47">
        <v>0</v>
      </c>
      <c r="M366" s="47">
        <v>0</v>
      </c>
      <c r="N366" s="47">
        <v>0</v>
      </c>
      <c r="O366" s="47">
        <v>0</v>
      </c>
      <c r="P366" s="47">
        <v>0</v>
      </c>
      <c r="Q366" s="47">
        <v>0</v>
      </c>
      <c r="R366" s="47">
        <v>0</v>
      </c>
      <c r="S366" s="47">
        <v>8</v>
      </c>
      <c r="T366" s="47">
        <v>2</v>
      </c>
      <c r="U366" s="47">
        <v>0</v>
      </c>
      <c r="V366" s="47">
        <v>0</v>
      </c>
      <c r="AJ366" s="47">
        <v>30.17</v>
      </c>
      <c r="AK366" s="756">
        <v>98</v>
      </c>
      <c r="AL366" s="756">
        <v>222</v>
      </c>
      <c r="AM366" s="756">
        <v>235</v>
      </c>
      <c r="AN366" s="756">
        <v>191</v>
      </c>
      <c r="AO366" s="756">
        <v>15</v>
      </c>
      <c r="AP366" s="756">
        <v>7</v>
      </c>
      <c r="AQ366" s="756">
        <v>37</v>
      </c>
      <c r="AR366" s="756">
        <v>30</v>
      </c>
      <c r="AS366" s="756">
        <v>422</v>
      </c>
      <c r="AT366" s="756">
        <v>47</v>
      </c>
      <c r="AU366" s="756">
        <v>368</v>
      </c>
      <c r="AV366" s="756">
        <v>0</v>
      </c>
      <c r="AW366" s="756">
        <v>82</v>
      </c>
      <c r="AX366" s="756">
        <v>122</v>
      </c>
      <c r="AY366" s="756">
        <v>100</v>
      </c>
      <c r="AZ366" s="756">
        <v>46</v>
      </c>
      <c r="BA366" s="756">
        <v>385</v>
      </c>
      <c r="BB366" s="756">
        <v>343</v>
      </c>
      <c r="BC366" s="756">
        <v>98</v>
      </c>
      <c r="BD366" s="756">
        <v>11</v>
      </c>
    </row>
    <row r="367" spans="2:56">
      <c r="B367" s="47">
        <v>30.25</v>
      </c>
      <c r="C367" s="47">
        <v>0</v>
      </c>
      <c r="D367" s="47">
        <v>12</v>
      </c>
      <c r="E367" s="47">
        <v>0</v>
      </c>
      <c r="F367" s="47">
        <v>0</v>
      </c>
      <c r="G367" s="47">
        <v>0</v>
      </c>
      <c r="H367" s="47">
        <v>0</v>
      </c>
      <c r="I367" s="47">
        <v>0</v>
      </c>
      <c r="J367" s="47">
        <v>0</v>
      </c>
      <c r="K367" s="47">
        <v>0</v>
      </c>
      <c r="L367" s="47">
        <v>0</v>
      </c>
      <c r="M367" s="47">
        <v>0</v>
      </c>
      <c r="N367" s="47">
        <v>0</v>
      </c>
      <c r="O367" s="47">
        <v>0</v>
      </c>
      <c r="P367" s="47">
        <v>0</v>
      </c>
      <c r="Q367" s="47">
        <v>0</v>
      </c>
      <c r="R367" s="47">
        <v>0</v>
      </c>
      <c r="S367" s="47">
        <v>0</v>
      </c>
      <c r="T367" s="47">
        <v>194</v>
      </c>
      <c r="U367" s="47">
        <v>0</v>
      </c>
      <c r="V367" s="47">
        <v>0</v>
      </c>
      <c r="AJ367" s="47">
        <v>30.25</v>
      </c>
      <c r="AK367" s="756">
        <v>70</v>
      </c>
      <c r="AL367" s="756">
        <v>655</v>
      </c>
      <c r="AM367" s="756">
        <v>19</v>
      </c>
      <c r="AN367" s="756">
        <v>336</v>
      </c>
      <c r="AO367" s="756">
        <v>5</v>
      </c>
      <c r="AP367" s="756">
        <v>8</v>
      </c>
      <c r="AQ367" s="756">
        <v>6</v>
      </c>
      <c r="AR367" s="756">
        <v>2</v>
      </c>
      <c r="AS367" s="756">
        <v>816</v>
      </c>
      <c r="AT367" s="756">
        <v>84</v>
      </c>
      <c r="AU367" s="756">
        <v>263</v>
      </c>
      <c r="AV367" s="756">
        <v>2</v>
      </c>
      <c r="AW367" s="756">
        <v>130</v>
      </c>
      <c r="AX367" s="756">
        <v>136</v>
      </c>
      <c r="AY367" s="756">
        <v>92</v>
      </c>
      <c r="AZ367" s="756">
        <v>142</v>
      </c>
      <c r="BA367" s="756">
        <v>91</v>
      </c>
      <c r="BB367" s="756">
        <v>2396</v>
      </c>
      <c r="BC367" s="756">
        <v>62</v>
      </c>
      <c r="BD367" s="756">
        <v>15</v>
      </c>
    </row>
    <row r="368" spans="2:56">
      <c r="B368" s="47">
        <v>30.33</v>
      </c>
      <c r="C368" s="47">
        <v>0</v>
      </c>
      <c r="D368" s="47">
        <v>0</v>
      </c>
      <c r="E368" s="47">
        <v>0</v>
      </c>
      <c r="F368" s="47">
        <v>0</v>
      </c>
      <c r="G368" s="47">
        <v>0</v>
      </c>
      <c r="H368" s="47">
        <v>0</v>
      </c>
      <c r="I368" s="47">
        <v>0</v>
      </c>
      <c r="J368" s="47">
        <v>0</v>
      </c>
      <c r="K368" s="47">
        <v>0</v>
      </c>
      <c r="L368" s="47">
        <v>0</v>
      </c>
      <c r="M368" s="47">
        <v>0</v>
      </c>
      <c r="N368" s="47">
        <v>0</v>
      </c>
      <c r="O368" s="47">
        <v>23</v>
      </c>
      <c r="P368" s="47">
        <v>111</v>
      </c>
      <c r="Q368" s="47">
        <v>0</v>
      </c>
      <c r="R368" s="47">
        <v>0</v>
      </c>
      <c r="S368" s="47">
        <v>0</v>
      </c>
      <c r="T368" s="47">
        <v>7</v>
      </c>
      <c r="U368" s="47">
        <v>0</v>
      </c>
      <c r="V368" s="47">
        <v>0</v>
      </c>
      <c r="AJ368" s="47">
        <v>30.33</v>
      </c>
      <c r="AK368" s="756">
        <v>176</v>
      </c>
      <c r="AL368" s="756">
        <v>17</v>
      </c>
      <c r="AM368" s="756">
        <v>27</v>
      </c>
      <c r="AN368" s="756">
        <v>33</v>
      </c>
      <c r="AO368" s="756">
        <v>23</v>
      </c>
      <c r="AP368" s="756">
        <v>97</v>
      </c>
      <c r="AQ368" s="756">
        <v>0</v>
      </c>
      <c r="AR368" s="756">
        <v>17</v>
      </c>
      <c r="AS368" s="756">
        <v>572</v>
      </c>
      <c r="AT368" s="756">
        <v>136</v>
      </c>
      <c r="AU368" s="756">
        <v>188</v>
      </c>
      <c r="AV368" s="756">
        <v>47</v>
      </c>
      <c r="AW368" s="756">
        <v>570</v>
      </c>
      <c r="AX368" s="756">
        <v>2723</v>
      </c>
      <c r="AY368" s="756">
        <v>119</v>
      </c>
      <c r="AZ368" s="756">
        <v>164</v>
      </c>
      <c r="BA368" s="756">
        <v>122</v>
      </c>
      <c r="BB368" s="756">
        <v>832</v>
      </c>
      <c r="BC368" s="756">
        <v>30</v>
      </c>
      <c r="BD368" s="756">
        <v>101</v>
      </c>
    </row>
    <row r="369" spans="2:56">
      <c r="B369" s="47">
        <v>30.42</v>
      </c>
      <c r="C369" s="47">
        <v>0</v>
      </c>
      <c r="D369" s="47">
        <v>0</v>
      </c>
      <c r="E369" s="47">
        <v>0</v>
      </c>
      <c r="F369" s="47">
        <v>0</v>
      </c>
      <c r="G369" s="47">
        <v>0</v>
      </c>
      <c r="H369" s="47">
        <v>0</v>
      </c>
      <c r="I369" s="47">
        <v>0</v>
      </c>
      <c r="J369" s="47">
        <v>0</v>
      </c>
      <c r="K369" s="47">
        <v>0</v>
      </c>
      <c r="L369" s="47">
        <v>0</v>
      </c>
      <c r="M369" s="47">
        <v>0</v>
      </c>
      <c r="N369" s="47">
        <v>0</v>
      </c>
      <c r="O369" s="47">
        <v>0</v>
      </c>
      <c r="P369" s="47">
        <v>376</v>
      </c>
      <c r="Q369" s="47">
        <v>0</v>
      </c>
      <c r="R369" s="47">
        <v>0</v>
      </c>
      <c r="S369" s="47">
        <v>0</v>
      </c>
      <c r="T369" s="47">
        <v>54</v>
      </c>
      <c r="U369" s="47">
        <v>0</v>
      </c>
      <c r="V369" s="47">
        <v>103</v>
      </c>
      <c r="AJ369" s="47">
        <v>30.42</v>
      </c>
      <c r="AK369" s="756">
        <v>254</v>
      </c>
      <c r="AL369" s="756">
        <v>126</v>
      </c>
      <c r="AM369" s="756">
        <v>79</v>
      </c>
      <c r="AN369" s="756">
        <v>44</v>
      </c>
      <c r="AO369" s="756">
        <v>121</v>
      </c>
      <c r="AP369" s="756">
        <v>89</v>
      </c>
      <c r="AQ369" s="756">
        <v>5</v>
      </c>
      <c r="AR369" s="756">
        <v>214</v>
      </c>
      <c r="AS369" s="756">
        <v>453</v>
      </c>
      <c r="AT369" s="756">
        <v>278</v>
      </c>
      <c r="AU369" s="756">
        <v>214</v>
      </c>
      <c r="AV369" s="756">
        <v>86</v>
      </c>
      <c r="AW369" s="756">
        <v>62</v>
      </c>
      <c r="AX369" s="756">
        <v>7312</v>
      </c>
      <c r="AY369" s="756">
        <v>138</v>
      </c>
      <c r="AZ369" s="756">
        <v>24</v>
      </c>
      <c r="BA369" s="756">
        <v>80</v>
      </c>
      <c r="BB369" s="756">
        <v>1284</v>
      </c>
      <c r="BC369" s="756">
        <v>148</v>
      </c>
      <c r="BD369" s="756">
        <v>2391</v>
      </c>
    </row>
    <row r="370" spans="2:56">
      <c r="B370" s="47">
        <v>30.5</v>
      </c>
      <c r="C370" s="47">
        <v>0</v>
      </c>
      <c r="D370" s="47">
        <v>0</v>
      </c>
      <c r="E370" s="47">
        <v>0</v>
      </c>
      <c r="F370" s="47">
        <v>0</v>
      </c>
      <c r="G370" s="47">
        <v>0</v>
      </c>
      <c r="H370" s="47">
        <v>0</v>
      </c>
      <c r="I370" s="47">
        <v>0</v>
      </c>
      <c r="J370" s="47">
        <v>6</v>
      </c>
      <c r="K370" s="47">
        <v>0</v>
      </c>
      <c r="L370" s="47">
        <v>0</v>
      </c>
      <c r="M370" s="47">
        <v>0</v>
      </c>
      <c r="N370" s="47">
        <v>0</v>
      </c>
      <c r="O370" s="47">
        <v>0</v>
      </c>
      <c r="P370" s="47">
        <v>169</v>
      </c>
      <c r="Q370" s="47">
        <v>0</v>
      </c>
      <c r="R370" s="47">
        <v>182</v>
      </c>
      <c r="S370" s="47">
        <v>0</v>
      </c>
      <c r="T370" s="47">
        <v>128</v>
      </c>
      <c r="U370" s="47">
        <v>13</v>
      </c>
      <c r="V370" s="47">
        <v>139</v>
      </c>
      <c r="AJ370" s="47">
        <v>30.5</v>
      </c>
      <c r="AK370" s="756">
        <v>278</v>
      </c>
      <c r="AL370" s="756">
        <v>322</v>
      </c>
      <c r="AM370" s="756">
        <v>12</v>
      </c>
      <c r="AN370" s="756">
        <v>107</v>
      </c>
      <c r="AO370" s="756">
        <v>193</v>
      </c>
      <c r="AP370" s="756">
        <v>206</v>
      </c>
      <c r="AQ370" s="756">
        <v>31</v>
      </c>
      <c r="AR370" s="756">
        <v>740</v>
      </c>
      <c r="AS370" s="756">
        <v>308</v>
      </c>
      <c r="AT370" s="756">
        <v>425</v>
      </c>
      <c r="AU370" s="756">
        <v>437</v>
      </c>
      <c r="AV370" s="756">
        <v>62</v>
      </c>
      <c r="AW370" s="756">
        <v>132</v>
      </c>
      <c r="AX370" s="756">
        <v>3173</v>
      </c>
      <c r="AY370" s="756">
        <v>104</v>
      </c>
      <c r="AZ370" s="756">
        <v>1168</v>
      </c>
      <c r="BA370" s="756">
        <v>152</v>
      </c>
      <c r="BB370" s="756">
        <v>1253</v>
      </c>
      <c r="BC370" s="756">
        <v>703</v>
      </c>
      <c r="BD370" s="756">
        <v>4175</v>
      </c>
    </row>
    <row r="371" spans="2:56">
      <c r="B371" s="47">
        <v>30.58</v>
      </c>
      <c r="C371" s="47">
        <v>0</v>
      </c>
      <c r="D371" s="47">
        <v>0</v>
      </c>
      <c r="E371" s="47">
        <v>0</v>
      </c>
      <c r="F371" s="47">
        <v>0</v>
      </c>
      <c r="G371" s="47">
        <v>0</v>
      </c>
      <c r="H371" s="47">
        <v>26</v>
      </c>
      <c r="I371" s="47">
        <v>0</v>
      </c>
      <c r="J371" s="47">
        <v>57</v>
      </c>
      <c r="K371" s="47">
        <v>0</v>
      </c>
      <c r="L371" s="47">
        <v>195</v>
      </c>
      <c r="M371" s="47">
        <v>0</v>
      </c>
      <c r="N371" s="47">
        <v>0</v>
      </c>
      <c r="O371" s="47">
        <v>0</v>
      </c>
      <c r="P371" s="47">
        <v>0</v>
      </c>
      <c r="Q371" s="47">
        <v>0</v>
      </c>
      <c r="R371" s="47">
        <v>352</v>
      </c>
      <c r="S371" s="47">
        <v>0</v>
      </c>
      <c r="T371" s="47">
        <v>261</v>
      </c>
      <c r="U371" s="47">
        <v>33</v>
      </c>
      <c r="V371" s="47">
        <v>272</v>
      </c>
      <c r="AJ371" s="47">
        <v>30.58</v>
      </c>
      <c r="AK371" s="756">
        <v>90</v>
      </c>
      <c r="AL371" s="756">
        <v>102</v>
      </c>
      <c r="AM371" s="756">
        <v>75</v>
      </c>
      <c r="AN371" s="756">
        <v>254</v>
      </c>
      <c r="AO371" s="756">
        <v>199</v>
      </c>
      <c r="AP371" s="756">
        <v>1838</v>
      </c>
      <c r="AQ371" s="756">
        <v>116</v>
      </c>
      <c r="AR371" s="756">
        <v>1658</v>
      </c>
      <c r="AS371" s="756">
        <v>1214</v>
      </c>
      <c r="AT371" s="756">
        <v>318</v>
      </c>
      <c r="AU371" s="756">
        <v>618</v>
      </c>
      <c r="AV371" s="756">
        <v>180</v>
      </c>
      <c r="AW371" s="756">
        <v>169</v>
      </c>
      <c r="AX371" s="756">
        <v>144</v>
      </c>
      <c r="AY371" s="756">
        <v>223</v>
      </c>
      <c r="AZ371" s="756">
        <v>1451</v>
      </c>
      <c r="BA371" s="756">
        <v>83</v>
      </c>
      <c r="BB371" s="756">
        <v>2164</v>
      </c>
      <c r="BC371" s="756">
        <v>687</v>
      </c>
      <c r="BD371" s="756">
        <v>3469</v>
      </c>
    </row>
    <row r="372" spans="2:56">
      <c r="B372" s="47">
        <v>30.67</v>
      </c>
      <c r="C372" s="47">
        <v>0</v>
      </c>
      <c r="D372" s="47">
        <v>0</v>
      </c>
      <c r="E372" s="47">
        <v>0</v>
      </c>
      <c r="F372" s="47">
        <v>13</v>
      </c>
      <c r="G372" s="47">
        <v>0</v>
      </c>
      <c r="H372" s="47">
        <v>0</v>
      </c>
      <c r="I372" s="47">
        <v>0</v>
      </c>
      <c r="J372" s="47">
        <v>4</v>
      </c>
      <c r="K372" s="47">
        <v>0</v>
      </c>
      <c r="L372" s="47">
        <v>296</v>
      </c>
      <c r="M372" s="47">
        <v>104</v>
      </c>
      <c r="N372" s="47">
        <v>0</v>
      </c>
      <c r="O372" s="47">
        <v>0</v>
      </c>
      <c r="P372" s="47">
        <v>0</v>
      </c>
      <c r="Q372" s="47">
        <v>0</v>
      </c>
      <c r="R372" s="47">
        <v>141</v>
      </c>
      <c r="S372" s="47">
        <v>0</v>
      </c>
      <c r="T372" s="47">
        <v>251</v>
      </c>
      <c r="U372" s="47">
        <v>8</v>
      </c>
      <c r="V372" s="47">
        <v>390</v>
      </c>
      <c r="AJ372" s="47">
        <v>30.67</v>
      </c>
      <c r="AK372" s="756">
        <v>96</v>
      </c>
      <c r="AL372" s="756">
        <v>140</v>
      </c>
      <c r="AM372" s="756">
        <v>154</v>
      </c>
      <c r="AN372" s="756">
        <v>506</v>
      </c>
      <c r="AO372" s="756">
        <v>246</v>
      </c>
      <c r="AP372" s="756">
        <v>354</v>
      </c>
      <c r="AQ372" s="756">
        <v>394</v>
      </c>
      <c r="AR372" s="756">
        <v>262</v>
      </c>
      <c r="AS372" s="756">
        <v>1269</v>
      </c>
      <c r="AT372" s="756">
        <v>512</v>
      </c>
      <c r="AU372" s="756">
        <v>2661</v>
      </c>
      <c r="AV372" s="756">
        <v>171</v>
      </c>
      <c r="AW372" s="756">
        <v>141</v>
      </c>
      <c r="AX372" s="756">
        <v>17</v>
      </c>
      <c r="AY372" s="756">
        <v>63</v>
      </c>
      <c r="AZ372" s="756">
        <v>807</v>
      </c>
      <c r="BA372" s="756">
        <v>74</v>
      </c>
      <c r="BB372" s="756">
        <v>2408</v>
      </c>
      <c r="BC372" s="756">
        <v>416</v>
      </c>
      <c r="BD372" s="756">
        <v>4841</v>
      </c>
    </row>
    <row r="373" spans="2:56">
      <c r="B373" s="47">
        <v>30.75</v>
      </c>
      <c r="C373" s="47">
        <v>0</v>
      </c>
      <c r="D373" s="47">
        <v>7</v>
      </c>
      <c r="E373" s="47">
        <v>36</v>
      </c>
      <c r="F373" s="47">
        <v>26</v>
      </c>
      <c r="G373" s="47">
        <v>49</v>
      </c>
      <c r="H373" s="47">
        <v>0</v>
      </c>
      <c r="I373" s="47">
        <v>0</v>
      </c>
      <c r="J373" s="47">
        <v>0</v>
      </c>
      <c r="K373" s="47">
        <v>0</v>
      </c>
      <c r="L373" s="47">
        <v>50</v>
      </c>
      <c r="M373" s="47">
        <v>61</v>
      </c>
      <c r="N373" s="47">
        <v>38</v>
      </c>
      <c r="O373" s="47">
        <v>0</v>
      </c>
      <c r="P373" s="47">
        <v>0</v>
      </c>
      <c r="Q373" s="47">
        <v>0</v>
      </c>
      <c r="R373" s="47">
        <v>0</v>
      </c>
      <c r="S373" s="47">
        <v>0</v>
      </c>
      <c r="T373" s="47">
        <v>41</v>
      </c>
      <c r="U373" s="47">
        <v>0</v>
      </c>
      <c r="V373" s="47">
        <v>98</v>
      </c>
      <c r="AJ373" s="47">
        <v>30.75</v>
      </c>
      <c r="AK373" s="756">
        <v>144</v>
      </c>
      <c r="AL373" s="756">
        <v>296</v>
      </c>
      <c r="AM373" s="756">
        <v>330</v>
      </c>
      <c r="AN373" s="756">
        <v>964</v>
      </c>
      <c r="AO373" s="756">
        <v>1426</v>
      </c>
      <c r="AP373" s="756">
        <v>403</v>
      </c>
      <c r="AQ373" s="756">
        <v>131</v>
      </c>
      <c r="AR373" s="756">
        <v>39</v>
      </c>
      <c r="AS373" s="756">
        <v>869</v>
      </c>
      <c r="AT373" s="756">
        <v>993</v>
      </c>
      <c r="AU373" s="756">
        <v>2014</v>
      </c>
      <c r="AV373" s="756">
        <v>441</v>
      </c>
      <c r="AW373" s="756">
        <v>131</v>
      </c>
      <c r="AX373" s="756">
        <v>38</v>
      </c>
      <c r="AY373" s="756">
        <v>62</v>
      </c>
      <c r="AZ373" s="756">
        <v>50</v>
      </c>
      <c r="BA373" s="756">
        <v>3</v>
      </c>
      <c r="BB373" s="756">
        <v>1001</v>
      </c>
      <c r="BC373" s="756">
        <v>403</v>
      </c>
      <c r="BD373" s="756">
        <v>2884</v>
      </c>
    </row>
    <row r="374" spans="2:56">
      <c r="B374" s="47">
        <v>30.83</v>
      </c>
      <c r="C374" s="47">
        <v>0</v>
      </c>
      <c r="D374" s="47">
        <v>113</v>
      </c>
      <c r="E374" s="47">
        <v>0</v>
      </c>
      <c r="F374" s="47">
        <v>44</v>
      </c>
      <c r="G374" s="47">
        <v>106</v>
      </c>
      <c r="H374" s="47">
        <v>0</v>
      </c>
      <c r="I374" s="47">
        <v>0</v>
      </c>
      <c r="J374" s="47">
        <v>0</v>
      </c>
      <c r="K374" s="47">
        <v>99</v>
      </c>
      <c r="L374" s="47">
        <v>0</v>
      </c>
      <c r="M374" s="47">
        <v>78</v>
      </c>
      <c r="N374" s="47">
        <v>46</v>
      </c>
      <c r="O374" s="47">
        <v>0</v>
      </c>
      <c r="P374" s="47">
        <v>0</v>
      </c>
      <c r="Q374" s="47">
        <v>0</v>
      </c>
      <c r="R374" s="47">
        <v>0</v>
      </c>
      <c r="S374" s="47">
        <v>0</v>
      </c>
      <c r="T374" s="47">
        <v>154</v>
      </c>
      <c r="U374" s="47">
        <v>41</v>
      </c>
      <c r="V374" s="47">
        <v>0</v>
      </c>
      <c r="AJ374" s="47">
        <v>30.83</v>
      </c>
      <c r="AK374" s="756">
        <v>73</v>
      </c>
      <c r="AL374" s="756">
        <v>2246</v>
      </c>
      <c r="AM374" s="756">
        <v>105</v>
      </c>
      <c r="AN374" s="756">
        <v>1341</v>
      </c>
      <c r="AO374" s="756">
        <v>2913</v>
      </c>
      <c r="AP374" s="756">
        <v>362</v>
      </c>
      <c r="AQ374" s="756">
        <v>258</v>
      </c>
      <c r="AR374" s="756">
        <v>68</v>
      </c>
      <c r="AS374" s="756">
        <v>2391</v>
      </c>
      <c r="AT374" s="756">
        <v>626</v>
      </c>
      <c r="AU374" s="756">
        <v>2010</v>
      </c>
      <c r="AV374" s="756">
        <v>398</v>
      </c>
      <c r="AW374" s="756">
        <v>102</v>
      </c>
      <c r="AX374" s="756">
        <v>175</v>
      </c>
      <c r="AY374" s="756">
        <v>138</v>
      </c>
      <c r="AZ374" s="756">
        <v>0</v>
      </c>
      <c r="BA374" s="756">
        <v>119</v>
      </c>
      <c r="BB374" s="756">
        <v>1398</v>
      </c>
      <c r="BC374" s="756">
        <v>703</v>
      </c>
      <c r="BD374" s="756">
        <v>325</v>
      </c>
    </row>
    <row r="375" spans="2:56">
      <c r="B375" s="47">
        <v>30.92</v>
      </c>
      <c r="C375" s="47">
        <v>0</v>
      </c>
      <c r="D375" s="47">
        <v>117</v>
      </c>
      <c r="E375" s="47">
        <v>19</v>
      </c>
      <c r="F375" s="47">
        <v>21</v>
      </c>
      <c r="G375" s="47">
        <v>175</v>
      </c>
      <c r="H375" s="47">
        <v>0</v>
      </c>
      <c r="I375" s="47">
        <v>0</v>
      </c>
      <c r="J375" s="47">
        <v>0</v>
      </c>
      <c r="K375" s="47">
        <v>318</v>
      </c>
      <c r="L375" s="47">
        <v>380</v>
      </c>
      <c r="M375" s="47">
        <v>186</v>
      </c>
      <c r="N375" s="47">
        <v>4</v>
      </c>
      <c r="O375" s="47">
        <v>11</v>
      </c>
      <c r="P375" s="47">
        <v>70</v>
      </c>
      <c r="Q375" s="47">
        <v>0</v>
      </c>
      <c r="R375" s="47">
        <v>0</v>
      </c>
      <c r="S375" s="47">
        <v>9</v>
      </c>
      <c r="T375" s="47">
        <v>9</v>
      </c>
      <c r="U375" s="47">
        <v>144</v>
      </c>
      <c r="V375" s="47">
        <v>0</v>
      </c>
      <c r="AJ375" s="47">
        <v>30.92</v>
      </c>
      <c r="AK375" s="756">
        <v>184</v>
      </c>
      <c r="AL375" s="756">
        <v>2640</v>
      </c>
      <c r="AM375" s="756">
        <v>362</v>
      </c>
      <c r="AN375" s="756">
        <v>1140</v>
      </c>
      <c r="AO375" s="756">
        <v>3556</v>
      </c>
      <c r="AP375" s="756">
        <v>185</v>
      </c>
      <c r="AQ375" s="756">
        <v>240</v>
      </c>
      <c r="AR375" s="756">
        <v>900</v>
      </c>
      <c r="AS375" s="756">
        <v>6131</v>
      </c>
      <c r="AT375" s="756">
        <v>197</v>
      </c>
      <c r="AU375" s="756">
        <v>3342</v>
      </c>
      <c r="AV375" s="756">
        <v>76</v>
      </c>
      <c r="AW375" s="756">
        <v>242</v>
      </c>
      <c r="AX375" s="756">
        <v>1649</v>
      </c>
      <c r="AY375" s="756">
        <v>19</v>
      </c>
      <c r="AZ375" s="756">
        <v>10</v>
      </c>
      <c r="BA375" s="756">
        <v>483</v>
      </c>
      <c r="BB375" s="756">
        <v>759</v>
      </c>
      <c r="BC375" s="756">
        <v>1746</v>
      </c>
      <c r="BD375" s="756">
        <v>226</v>
      </c>
    </row>
    <row r="376" spans="2:56">
      <c r="B376" s="47">
        <v>31</v>
      </c>
      <c r="C376" s="47">
        <v>0</v>
      </c>
      <c r="D376" s="47">
        <v>2</v>
      </c>
      <c r="E376" s="47">
        <v>98</v>
      </c>
      <c r="F376" s="47">
        <v>0</v>
      </c>
      <c r="G376" s="47">
        <v>180</v>
      </c>
      <c r="H376" s="47">
        <v>0</v>
      </c>
      <c r="I376" s="47">
        <v>0</v>
      </c>
      <c r="J376" s="47">
        <v>0</v>
      </c>
      <c r="K376" s="47">
        <v>162</v>
      </c>
      <c r="L376" s="47">
        <v>389</v>
      </c>
      <c r="M376" s="47">
        <v>46</v>
      </c>
      <c r="N376" s="47">
        <v>2</v>
      </c>
      <c r="O376" s="47">
        <v>38</v>
      </c>
      <c r="P376" s="47">
        <v>229</v>
      </c>
      <c r="Q376" s="47">
        <v>0</v>
      </c>
      <c r="R376" s="47">
        <v>0</v>
      </c>
      <c r="S376" s="47">
        <v>6</v>
      </c>
      <c r="T376" s="47">
        <v>0</v>
      </c>
      <c r="U376" s="47">
        <v>100</v>
      </c>
      <c r="V376" s="47">
        <v>190</v>
      </c>
      <c r="AJ376" s="47">
        <v>31</v>
      </c>
      <c r="AK376" s="756">
        <v>154</v>
      </c>
      <c r="AL376" s="756">
        <v>353</v>
      </c>
      <c r="AM376" s="756">
        <v>1308</v>
      </c>
      <c r="AN376" s="756">
        <v>121</v>
      </c>
      <c r="AO376" s="756">
        <v>3233</v>
      </c>
      <c r="AP376" s="756">
        <v>157</v>
      </c>
      <c r="AQ376" s="756">
        <v>172</v>
      </c>
      <c r="AR376" s="756">
        <v>205</v>
      </c>
      <c r="AS376" s="756">
        <v>4633</v>
      </c>
      <c r="AT376" s="756">
        <v>325</v>
      </c>
      <c r="AU376" s="756">
        <v>943</v>
      </c>
      <c r="AV376" s="756">
        <v>56</v>
      </c>
      <c r="AW376" s="756">
        <v>617</v>
      </c>
      <c r="AX376" s="756">
        <v>3794</v>
      </c>
      <c r="AY376" s="756">
        <v>124</v>
      </c>
      <c r="AZ376" s="756">
        <v>214</v>
      </c>
      <c r="BA376" s="756">
        <v>409</v>
      </c>
      <c r="BB376" s="756">
        <v>8</v>
      </c>
      <c r="BC376" s="756">
        <v>1781</v>
      </c>
      <c r="BD376" s="756">
        <v>2975</v>
      </c>
    </row>
    <row r="377" spans="2:56">
      <c r="B377" s="47">
        <v>31.08</v>
      </c>
      <c r="C377" s="47">
        <v>76</v>
      </c>
      <c r="D377" s="47">
        <v>0</v>
      </c>
      <c r="E377" s="47">
        <v>144</v>
      </c>
      <c r="F377" s="47">
        <v>0</v>
      </c>
      <c r="G377" s="47">
        <v>117</v>
      </c>
      <c r="H377" s="47">
        <v>0</v>
      </c>
      <c r="I377" s="47">
        <v>0</v>
      </c>
      <c r="J377" s="47">
        <v>18</v>
      </c>
      <c r="K377" s="47">
        <v>96</v>
      </c>
      <c r="L377" s="47">
        <v>276</v>
      </c>
      <c r="M377" s="47">
        <v>0</v>
      </c>
      <c r="N377" s="47">
        <v>0</v>
      </c>
      <c r="O377" s="47">
        <v>0</v>
      </c>
      <c r="P377" s="47">
        <v>0</v>
      </c>
      <c r="Q377" s="47">
        <v>0</v>
      </c>
      <c r="R377" s="47">
        <v>345</v>
      </c>
      <c r="S377" s="47">
        <v>7</v>
      </c>
      <c r="T377" s="47">
        <v>0</v>
      </c>
      <c r="U377" s="47">
        <v>63</v>
      </c>
      <c r="V377" s="47">
        <v>297</v>
      </c>
      <c r="AJ377" s="47">
        <v>31.08</v>
      </c>
      <c r="AK377" s="756">
        <v>1897</v>
      </c>
      <c r="AL377" s="756">
        <v>13</v>
      </c>
      <c r="AM377" s="756">
        <v>1457</v>
      </c>
      <c r="AN377" s="756">
        <v>200</v>
      </c>
      <c r="AO377" s="756">
        <v>2356</v>
      </c>
      <c r="AP377" s="756">
        <v>38</v>
      </c>
      <c r="AQ377" s="756">
        <v>300</v>
      </c>
      <c r="AR377" s="756">
        <v>970</v>
      </c>
      <c r="AS377" s="756">
        <v>2501</v>
      </c>
      <c r="AT377" s="756">
        <v>617</v>
      </c>
      <c r="AU377" s="756">
        <v>434</v>
      </c>
      <c r="AV377" s="756">
        <v>21</v>
      </c>
      <c r="AW377" s="756">
        <v>36</v>
      </c>
      <c r="AX377" s="756">
        <v>99</v>
      </c>
      <c r="AY377" s="756">
        <v>84</v>
      </c>
      <c r="AZ377" s="756">
        <v>1787</v>
      </c>
      <c r="BA377" s="756">
        <v>348</v>
      </c>
      <c r="BB377" s="756">
        <v>155</v>
      </c>
      <c r="BC377" s="756">
        <v>964</v>
      </c>
      <c r="BD377" s="756">
        <v>5519</v>
      </c>
    </row>
    <row r="378" spans="2:56">
      <c r="B378" s="47">
        <v>31.17</v>
      </c>
      <c r="C378" s="47">
        <v>75</v>
      </c>
      <c r="D378" s="47">
        <v>0</v>
      </c>
      <c r="E378" s="47">
        <v>126</v>
      </c>
      <c r="F378" s="47">
        <v>0</v>
      </c>
      <c r="G378" s="47">
        <v>0</v>
      </c>
      <c r="H378" s="47">
        <v>0</v>
      </c>
      <c r="I378" s="47">
        <v>0</v>
      </c>
      <c r="J378" s="47">
        <v>84</v>
      </c>
      <c r="K378" s="47">
        <v>341</v>
      </c>
      <c r="L378" s="47">
        <v>0</v>
      </c>
      <c r="M378" s="47">
        <v>0</v>
      </c>
      <c r="N378" s="47">
        <v>0</v>
      </c>
      <c r="O378" s="47">
        <v>0</v>
      </c>
      <c r="P378" s="47">
        <v>0</v>
      </c>
      <c r="Q378" s="47">
        <v>0</v>
      </c>
      <c r="R378" s="47">
        <v>345</v>
      </c>
      <c r="S378" s="47">
        <v>0</v>
      </c>
      <c r="T378" s="47">
        <v>0</v>
      </c>
      <c r="U378" s="47">
        <v>0</v>
      </c>
      <c r="V378" s="47">
        <v>346</v>
      </c>
      <c r="AJ378" s="47">
        <v>31.17</v>
      </c>
      <c r="AK378" s="756">
        <v>1599</v>
      </c>
      <c r="AL378" s="756">
        <v>200</v>
      </c>
      <c r="AM378" s="756">
        <v>1264</v>
      </c>
      <c r="AN378" s="756">
        <v>22</v>
      </c>
      <c r="AO378" s="756">
        <v>3</v>
      </c>
      <c r="AP378" s="756">
        <v>66</v>
      </c>
      <c r="AQ378" s="756">
        <v>267</v>
      </c>
      <c r="AR378" s="756">
        <v>2025</v>
      </c>
      <c r="AS378" s="756">
        <v>5383</v>
      </c>
      <c r="AT378" s="756">
        <v>254</v>
      </c>
      <c r="AU378" s="756">
        <v>50</v>
      </c>
      <c r="AV378" s="756">
        <v>134</v>
      </c>
      <c r="AW378" s="756">
        <v>114</v>
      </c>
      <c r="AX378" s="756">
        <v>5</v>
      </c>
      <c r="AY378" s="756">
        <v>46</v>
      </c>
      <c r="AZ378" s="756">
        <v>1473</v>
      </c>
      <c r="BA378" s="756">
        <v>120</v>
      </c>
      <c r="BB378" s="756">
        <v>159</v>
      </c>
      <c r="BC378" s="756">
        <v>304</v>
      </c>
      <c r="BD378" s="756">
        <v>5354</v>
      </c>
    </row>
    <row r="379" spans="2:56">
      <c r="B379" s="47">
        <v>31.25</v>
      </c>
      <c r="C379" s="47">
        <v>142</v>
      </c>
      <c r="D379" s="47">
        <v>0</v>
      </c>
      <c r="E379" s="47">
        <v>72</v>
      </c>
      <c r="F379" s="47">
        <v>0</v>
      </c>
      <c r="G379" s="47">
        <v>0</v>
      </c>
      <c r="H379" s="47">
        <v>0</v>
      </c>
      <c r="I379" s="47">
        <v>0</v>
      </c>
      <c r="J379" s="47">
        <v>78</v>
      </c>
      <c r="K379" s="47">
        <v>0</v>
      </c>
      <c r="L379" s="47">
        <v>0</v>
      </c>
      <c r="M379" s="47">
        <v>0</v>
      </c>
      <c r="N379" s="47">
        <v>19</v>
      </c>
      <c r="O379" s="47">
        <v>0</v>
      </c>
      <c r="P379" s="47">
        <v>0</v>
      </c>
      <c r="Q379" s="47">
        <v>0</v>
      </c>
      <c r="R379" s="47">
        <v>120</v>
      </c>
      <c r="S379" s="47">
        <v>0</v>
      </c>
      <c r="T379" s="47">
        <v>0</v>
      </c>
      <c r="U379" s="47">
        <v>151</v>
      </c>
      <c r="V379" s="47">
        <v>207</v>
      </c>
      <c r="AJ379" s="47">
        <v>31.25</v>
      </c>
      <c r="AK379" s="756">
        <v>1891</v>
      </c>
      <c r="AL379" s="756">
        <v>14</v>
      </c>
      <c r="AM379" s="756">
        <v>713</v>
      </c>
      <c r="AN379" s="756">
        <v>68</v>
      </c>
      <c r="AO379" s="756">
        <v>55</v>
      </c>
      <c r="AP379" s="756">
        <v>370</v>
      </c>
      <c r="AQ379" s="756">
        <v>529</v>
      </c>
      <c r="AR379" s="756">
        <v>2354</v>
      </c>
      <c r="AS379" s="756">
        <v>389</v>
      </c>
      <c r="AT379" s="756">
        <v>47</v>
      </c>
      <c r="AU379" s="756">
        <v>285</v>
      </c>
      <c r="AV379" s="756">
        <v>172</v>
      </c>
      <c r="AW379" s="756">
        <v>25</v>
      </c>
      <c r="AX379" s="756">
        <v>3</v>
      </c>
      <c r="AY379" s="756">
        <v>75</v>
      </c>
      <c r="AZ379" s="756">
        <v>588</v>
      </c>
      <c r="BA379" s="756">
        <v>58</v>
      </c>
      <c r="BB379" s="756">
        <v>0</v>
      </c>
      <c r="BC379" s="756">
        <v>1455</v>
      </c>
      <c r="BD379" s="756">
        <v>3662</v>
      </c>
    </row>
    <row r="380" spans="2:56">
      <c r="B380" s="47">
        <v>31.33</v>
      </c>
      <c r="C380" s="47">
        <v>29</v>
      </c>
      <c r="D380" s="47">
        <v>0</v>
      </c>
      <c r="E380" s="47">
        <v>63</v>
      </c>
      <c r="F380" s="47">
        <v>0</v>
      </c>
      <c r="G380" s="47">
        <v>0</v>
      </c>
      <c r="H380" s="47">
        <v>4</v>
      </c>
      <c r="I380" s="47">
        <v>2</v>
      </c>
      <c r="J380" s="47">
        <v>40</v>
      </c>
      <c r="K380" s="47">
        <v>0</v>
      </c>
      <c r="L380" s="47">
        <v>0</v>
      </c>
      <c r="M380" s="47">
        <v>0</v>
      </c>
      <c r="N380" s="47">
        <v>0</v>
      </c>
      <c r="O380" s="47">
        <v>0</v>
      </c>
      <c r="P380" s="47">
        <v>0</v>
      </c>
      <c r="Q380" s="47">
        <v>0</v>
      </c>
      <c r="R380" s="47">
        <v>312</v>
      </c>
      <c r="S380" s="47">
        <v>0</v>
      </c>
      <c r="T380" s="47">
        <v>0</v>
      </c>
      <c r="U380" s="47">
        <v>139</v>
      </c>
      <c r="V380" s="47">
        <v>5</v>
      </c>
      <c r="AJ380" s="47">
        <v>31.33</v>
      </c>
      <c r="AK380" s="756">
        <v>602</v>
      </c>
      <c r="AL380" s="756">
        <v>105</v>
      </c>
      <c r="AM380" s="756">
        <v>587</v>
      </c>
      <c r="AN380" s="756">
        <v>58</v>
      </c>
      <c r="AO380" s="756">
        <v>171</v>
      </c>
      <c r="AP380" s="756">
        <v>722</v>
      </c>
      <c r="AQ380" s="756">
        <v>553</v>
      </c>
      <c r="AR380" s="756">
        <v>1704</v>
      </c>
      <c r="AS380" s="756">
        <v>86</v>
      </c>
      <c r="AT380" s="756">
        <v>42</v>
      </c>
      <c r="AU380" s="756">
        <v>39</v>
      </c>
      <c r="AV380" s="756">
        <v>19</v>
      </c>
      <c r="AW380" s="756">
        <v>140</v>
      </c>
      <c r="AX380" s="756">
        <v>347</v>
      </c>
      <c r="AY380" s="756">
        <v>64</v>
      </c>
      <c r="AZ380" s="756">
        <v>1454</v>
      </c>
      <c r="BA380" s="756">
        <v>118</v>
      </c>
      <c r="BB380" s="756">
        <v>145</v>
      </c>
      <c r="BC380" s="756">
        <v>1399</v>
      </c>
      <c r="BD380" s="756">
        <v>407</v>
      </c>
    </row>
    <row r="381" spans="2:56">
      <c r="B381" s="47">
        <v>31.42</v>
      </c>
      <c r="C381" s="47">
        <v>4</v>
      </c>
      <c r="D381" s="47">
        <v>0</v>
      </c>
      <c r="E381" s="47">
        <v>24</v>
      </c>
      <c r="F381" s="47">
        <v>0</v>
      </c>
      <c r="G381" s="47">
        <v>100</v>
      </c>
      <c r="H381" s="47">
        <v>3</v>
      </c>
      <c r="I381" s="47">
        <v>0</v>
      </c>
      <c r="J381" s="47">
        <v>38</v>
      </c>
      <c r="K381" s="47">
        <v>0</v>
      </c>
      <c r="L381" s="47">
        <v>0</v>
      </c>
      <c r="M381" s="47">
        <v>0</v>
      </c>
      <c r="N381" s="47">
        <v>0</v>
      </c>
      <c r="O381" s="47">
        <v>0</v>
      </c>
      <c r="P381" s="47">
        <v>0</v>
      </c>
      <c r="Q381" s="47">
        <v>0</v>
      </c>
      <c r="R381" s="47">
        <v>24</v>
      </c>
      <c r="S381" s="47">
        <v>0</v>
      </c>
      <c r="T381" s="47">
        <v>0</v>
      </c>
      <c r="U381" s="47">
        <v>74</v>
      </c>
      <c r="V381" s="47">
        <v>202</v>
      </c>
      <c r="AJ381" s="47">
        <v>31.42</v>
      </c>
      <c r="AK381" s="756">
        <v>658</v>
      </c>
      <c r="AL381" s="756">
        <v>73</v>
      </c>
      <c r="AM381" s="756">
        <v>381</v>
      </c>
      <c r="AN381" s="756">
        <v>70</v>
      </c>
      <c r="AO381" s="756">
        <v>2362</v>
      </c>
      <c r="AP381" s="756">
        <v>629</v>
      </c>
      <c r="AQ381" s="756">
        <v>350</v>
      </c>
      <c r="AR381" s="756">
        <v>2037</v>
      </c>
      <c r="AS381" s="756">
        <v>5</v>
      </c>
      <c r="AT381" s="756">
        <v>246</v>
      </c>
      <c r="AU381" s="756">
        <v>46</v>
      </c>
      <c r="AV381" s="756">
        <v>24</v>
      </c>
      <c r="AW381" s="756">
        <v>80</v>
      </c>
      <c r="AX381" s="756">
        <v>418</v>
      </c>
      <c r="AY381" s="756">
        <v>17</v>
      </c>
      <c r="AZ381" s="756">
        <v>293</v>
      </c>
      <c r="BA381" s="756">
        <v>102</v>
      </c>
      <c r="BB381" s="756">
        <v>412</v>
      </c>
      <c r="BC381" s="756">
        <v>886</v>
      </c>
      <c r="BD381" s="756">
        <v>2061</v>
      </c>
    </row>
    <row r="382" spans="2:56">
      <c r="B382" s="47">
        <v>31.5</v>
      </c>
      <c r="C382" s="47">
        <v>0</v>
      </c>
      <c r="D382" s="47">
        <v>0</v>
      </c>
      <c r="E382" s="47">
        <v>3</v>
      </c>
      <c r="F382" s="47">
        <v>0</v>
      </c>
      <c r="G382" s="47">
        <v>0</v>
      </c>
      <c r="H382" s="47">
        <v>0</v>
      </c>
      <c r="I382" s="47">
        <v>0</v>
      </c>
      <c r="J382" s="47">
        <v>32</v>
      </c>
      <c r="K382" s="47">
        <v>0</v>
      </c>
      <c r="L382" s="47">
        <v>0</v>
      </c>
      <c r="M382" s="47">
        <v>0</v>
      </c>
      <c r="N382" s="47">
        <v>0</v>
      </c>
      <c r="O382" s="47">
        <v>0</v>
      </c>
      <c r="P382" s="47">
        <v>213</v>
      </c>
      <c r="Q382" s="47">
        <v>0</v>
      </c>
      <c r="R382" s="47">
        <v>0</v>
      </c>
      <c r="S382" s="47">
        <v>0</v>
      </c>
      <c r="T382" s="47">
        <v>94</v>
      </c>
      <c r="U382" s="47">
        <v>0</v>
      </c>
      <c r="V382" s="47">
        <v>275</v>
      </c>
      <c r="AJ382" s="47">
        <v>31.5</v>
      </c>
      <c r="AK382" s="756">
        <v>194</v>
      </c>
      <c r="AL382" s="756">
        <v>12</v>
      </c>
      <c r="AM382" s="756">
        <v>172</v>
      </c>
      <c r="AN382" s="756">
        <v>21</v>
      </c>
      <c r="AO382" s="756">
        <v>105</v>
      </c>
      <c r="AP382" s="756">
        <v>129</v>
      </c>
      <c r="AQ382" s="756">
        <v>289</v>
      </c>
      <c r="AR382" s="756">
        <v>1427</v>
      </c>
      <c r="AS382" s="756">
        <v>13</v>
      </c>
      <c r="AT382" s="756">
        <v>262</v>
      </c>
      <c r="AU382" s="756">
        <v>192</v>
      </c>
      <c r="AV382" s="756">
        <v>14</v>
      </c>
      <c r="AW382" s="756">
        <v>54</v>
      </c>
      <c r="AX382" s="756">
        <v>3568</v>
      </c>
      <c r="AY382" s="756">
        <v>26</v>
      </c>
      <c r="AZ382" s="756">
        <v>1</v>
      </c>
      <c r="BA382" s="756">
        <v>61</v>
      </c>
      <c r="BB382" s="756">
        <v>1888</v>
      </c>
      <c r="BC382" s="756">
        <v>184</v>
      </c>
      <c r="BD382" s="756">
        <v>4044</v>
      </c>
    </row>
    <row r="383" spans="2:56">
      <c r="B383" s="47">
        <v>31.58</v>
      </c>
      <c r="C383" s="47">
        <v>0</v>
      </c>
      <c r="D383" s="47">
        <v>0</v>
      </c>
      <c r="E383" s="47">
        <v>0</v>
      </c>
      <c r="F383" s="47">
        <v>0</v>
      </c>
      <c r="G383" s="47">
        <v>0</v>
      </c>
      <c r="H383" s="47">
        <v>0</v>
      </c>
      <c r="I383" s="47">
        <v>0</v>
      </c>
      <c r="J383" s="47">
        <v>0</v>
      </c>
      <c r="K383" s="47">
        <v>0</v>
      </c>
      <c r="L383" s="47">
        <v>239</v>
      </c>
      <c r="M383" s="47">
        <v>5</v>
      </c>
      <c r="N383" s="47">
        <v>16</v>
      </c>
      <c r="O383" s="47">
        <v>6</v>
      </c>
      <c r="P383" s="47">
        <v>423</v>
      </c>
      <c r="Q383" s="47">
        <v>0</v>
      </c>
      <c r="R383" s="47">
        <v>0</v>
      </c>
      <c r="S383" s="47">
        <v>0</v>
      </c>
      <c r="T383" s="47">
        <v>31</v>
      </c>
      <c r="U383" s="47">
        <v>0</v>
      </c>
      <c r="V383" s="47">
        <v>406</v>
      </c>
      <c r="AJ383" s="47">
        <v>31.58</v>
      </c>
      <c r="AK383" s="756">
        <v>247</v>
      </c>
      <c r="AL383" s="756">
        <v>87</v>
      </c>
      <c r="AM383" s="756">
        <v>151</v>
      </c>
      <c r="AN383" s="756">
        <v>41</v>
      </c>
      <c r="AO383" s="756">
        <v>62</v>
      </c>
      <c r="AP383" s="756">
        <v>247</v>
      </c>
      <c r="AQ383" s="756">
        <v>495</v>
      </c>
      <c r="AR383" s="756">
        <v>474</v>
      </c>
      <c r="AS383" s="756">
        <v>470</v>
      </c>
      <c r="AT383" s="756">
        <v>529</v>
      </c>
      <c r="AU383" s="756">
        <v>216</v>
      </c>
      <c r="AV383" s="756">
        <v>129</v>
      </c>
      <c r="AW383" s="756">
        <v>309</v>
      </c>
      <c r="AX383" s="756">
        <v>6195</v>
      </c>
      <c r="AY383" s="756">
        <v>57</v>
      </c>
      <c r="AZ383" s="756">
        <v>1</v>
      </c>
      <c r="BA383" s="756">
        <v>84</v>
      </c>
      <c r="BB383" s="756">
        <v>1549</v>
      </c>
      <c r="BC383" s="756">
        <v>317</v>
      </c>
      <c r="BD383" s="756">
        <v>5471</v>
      </c>
    </row>
    <row r="384" spans="2:56">
      <c r="B384" s="47">
        <v>31.67</v>
      </c>
      <c r="C384" s="47">
        <v>13</v>
      </c>
      <c r="D384" s="47">
        <v>5</v>
      </c>
      <c r="E384" s="47">
        <v>7</v>
      </c>
      <c r="F384" s="47">
        <v>0</v>
      </c>
      <c r="G384" s="47">
        <v>4</v>
      </c>
      <c r="H384" s="47">
        <v>0</v>
      </c>
      <c r="I384" s="47">
        <v>0</v>
      </c>
      <c r="J384" s="47">
        <v>0</v>
      </c>
      <c r="K384" s="47">
        <v>0</v>
      </c>
      <c r="L384" s="47">
        <v>358</v>
      </c>
      <c r="M384" s="47">
        <v>0</v>
      </c>
      <c r="N384" s="47">
        <v>0</v>
      </c>
      <c r="O384" s="47">
        <v>75</v>
      </c>
      <c r="P384" s="47">
        <v>482</v>
      </c>
      <c r="Q384" s="47">
        <v>0</v>
      </c>
      <c r="R384" s="47">
        <v>0</v>
      </c>
      <c r="S384" s="47">
        <v>0</v>
      </c>
      <c r="T384" s="47">
        <v>178</v>
      </c>
      <c r="U384" s="47">
        <v>0</v>
      </c>
      <c r="V384" s="47">
        <v>0</v>
      </c>
      <c r="AJ384" s="47">
        <v>31.67</v>
      </c>
      <c r="AK384" s="756">
        <v>456</v>
      </c>
      <c r="AL384" s="756">
        <v>443</v>
      </c>
      <c r="AM384" s="756">
        <v>207</v>
      </c>
      <c r="AN384" s="756">
        <v>74</v>
      </c>
      <c r="AO384" s="756">
        <v>359</v>
      </c>
      <c r="AP384" s="756">
        <v>153</v>
      </c>
      <c r="AQ384" s="756">
        <v>475</v>
      </c>
      <c r="AR384" s="756">
        <v>376</v>
      </c>
      <c r="AS384" s="756">
        <v>280</v>
      </c>
      <c r="AT384" s="756">
        <v>761</v>
      </c>
      <c r="AU384" s="756">
        <v>324</v>
      </c>
      <c r="AV384" s="756">
        <v>0</v>
      </c>
      <c r="AW384" s="756">
        <v>1096</v>
      </c>
      <c r="AX384" s="756">
        <v>6356</v>
      </c>
      <c r="AY384" s="756">
        <v>258</v>
      </c>
      <c r="AZ384" s="756">
        <v>2</v>
      </c>
      <c r="BA384" s="756">
        <v>81</v>
      </c>
      <c r="BB384" s="756">
        <v>1895</v>
      </c>
      <c r="BC384" s="756">
        <v>110</v>
      </c>
      <c r="BD384" s="756">
        <v>250</v>
      </c>
    </row>
    <row r="385" spans="2:56">
      <c r="B385" s="47">
        <v>31.75</v>
      </c>
      <c r="C385" s="47">
        <v>0</v>
      </c>
      <c r="D385" s="47">
        <v>2</v>
      </c>
      <c r="E385" s="47">
        <v>0</v>
      </c>
      <c r="F385" s="47">
        <v>0</v>
      </c>
      <c r="G385" s="47">
        <v>203</v>
      </c>
      <c r="H385" s="47">
        <v>0</v>
      </c>
      <c r="I385" s="47">
        <v>0</v>
      </c>
      <c r="J385" s="47">
        <v>17</v>
      </c>
      <c r="K385" s="47">
        <v>0</v>
      </c>
      <c r="L385" s="47">
        <v>183</v>
      </c>
      <c r="M385" s="47">
        <v>0</v>
      </c>
      <c r="N385" s="47">
        <v>0</v>
      </c>
      <c r="O385" s="47">
        <v>0</v>
      </c>
      <c r="P385" s="47">
        <v>69</v>
      </c>
      <c r="Q385" s="47">
        <v>0</v>
      </c>
      <c r="R385" s="47">
        <v>0</v>
      </c>
      <c r="S385" s="47">
        <v>0</v>
      </c>
      <c r="T385" s="47">
        <v>228</v>
      </c>
      <c r="U385" s="47">
        <v>0</v>
      </c>
      <c r="V385" s="47">
        <v>0</v>
      </c>
      <c r="AJ385" s="47">
        <v>31.75</v>
      </c>
      <c r="AK385" s="756">
        <v>65</v>
      </c>
      <c r="AL385" s="756">
        <v>278</v>
      </c>
      <c r="AM385" s="756">
        <v>50</v>
      </c>
      <c r="AN385" s="756">
        <v>65</v>
      </c>
      <c r="AO385" s="756">
        <v>4218</v>
      </c>
      <c r="AP385" s="756">
        <v>24</v>
      </c>
      <c r="AQ385" s="756">
        <v>490</v>
      </c>
      <c r="AR385" s="756">
        <v>696</v>
      </c>
      <c r="AS385" s="756">
        <v>206</v>
      </c>
      <c r="AT385" s="756">
        <v>426</v>
      </c>
      <c r="AU385" s="756">
        <v>22</v>
      </c>
      <c r="AV385" s="756">
        <v>166</v>
      </c>
      <c r="AW385" s="756">
        <v>92</v>
      </c>
      <c r="AX385" s="756">
        <v>1475</v>
      </c>
      <c r="AY385" s="756">
        <v>502</v>
      </c>
      <c r="AZ385" s="756">
        <v>152</v>
      </c>
      <c r="BA385" s="756">
        <v>33</v>
      </c>
      <c r="BB385" s="756">
        <v>2802</v>
      </c>
      <c r="BC385" s="756">
        <v>249</v>
      </c>
      <c r="BD385" s="756">
        <v>103</v>
      </c>
    </row>
    <row r="386" spans="2:56">
      <c r="B386" s="47">
        <v>31.83</v>
      </c>
      <c r="C386" s="47">
        <v>0</v>
      </c>
      <c r="D386" s="47">
        <v>63</v>
      </c>
      <c r="E386" s="47">
        <v>8</v>
      </c>
      <c r="F386" s="47">
        <v>0</v>
      </c>
      <c r="G386" s="47">
        <v>80</v>
      </c>
      <c r="H386" s="47">
        <v>0</v>
      </c>
      <c r="I386" s="47">
        <v>0</v>
      </c>
      <c r="J386" s="47">
        <v>27</v>
      </c>
      <c r="K386" s="47">
        <v>219</v>
      </c>
      <c r="L386" s="47">
        <v>220</v>
      </c>
      <c r="M386" s="47">
        <v>0</v>
      </c>
      <c r="N386" s="47">
        <v>5</v>
      </c>
      <c r="O386" s="47">
        <v>0</v>
      </c>
      <c r="P386" s="47">
        <v>0</v>
      </c>
      <c r="Q386" s="47">
        <v>0</v>
      </c>
      <c r="R386" s="47">
        <v>0</v>
      </c>
      <c r="S386" s="47">
        <v>0</v>
      </c>
      <c r="T386" s="47">
        <v>149</v>
      </c>
      <c r="U386" s="47">
        <v>0</v>
      </c>
      <c r="V386" s="47">
        <v>0</v>
      </c>
      <c r="AJ386" s="47">
        <v>31.83</v>
      </c>
      <c r="AK386" s="756">
        <v>201</v>
      </c>
      <c r="AL386" s="756">
        <v>962</v>
      </c>
      <c r="AM386" s="756">
        <v>331</v>
      </c>
      <c r="AN386" s="756">
        <v>102</v>
      </c>
      <c r="AO386" s="756">
        <v>1867</v>
      </c>
      <c r="AP386" s="756">
        <v>16</v>
      </c>
      <c r="AQ386" s="756">
        <v>317</v>
      </c>
      <c r="AR386" s="756">
        <v>1169</v>
      </c>
      <c r="AS386" s="756">
        <v>3857</v>
      </c>
      <c r="AT386" s="756">
        <v>587</v>
      </c>
      <c r="AU386" s="756">
        <v>111</v>
      </c>
      <c r="AV386" s="756">
        <v>188</v>
      </c>
      <c r="AW386" s="756">
        <v>45</v>
      </c>
      <c r="AX386" s="756">
        <v>105</v>
      </c>
      <c r="AY386" s="756">
        <v>491</v>
      </c>
      <c r="AZ386" s="756">
        <v>103</v>
      </c>
      <c r="BA386" s="756">
        <v>154</v>
      </c>
      <c r="BB386" s="756">
        <v>1935</v>
      </c>
      <c r="BC386" s="756">
        <v>284</v>
      </c>
      <c r="BD386" s="756">
        <v>265</v>
      </c>
    </row>
    <row r="387" spans="2:56">
      <c r="B387" s="47">
        <v>31.92</v>
      </c>
      <c r="C387" s="47">
        <v>0</v>
      </c>
      <c r="D387" s="47">
        <v>213</v>
      </c>
      <c r="E387" s="47">
        <v>0</v>
      </c>
      <c r="F387" s="47">
        <v>31</v>
      </c>
      <c r="G387" s="47">
        <v>0</v>
      </c>
      <c r="H387" s="47">
        <v>7</v>
      </c>
      <c r="I387" s="47">
        <v>0</v>
      </c>
      <c r="J387" s="47">
        <v>94</v>
      </c>
      <c r="K387" s="47">
        <v>301</v>
      </c>
      <c r="L387" s="47">
        <v>285</v>
      </c>
      <c r="M387" s="47">
        <v>17</v>
      </c>
      <c r="N387" s="47">
        <v>84</v>
      </c>
      <c r="O387" s="47">
        <v>0</v>
      </c>
      <c r="P387" s="47">
        <v>0</v>
      </c>
      <c r="Q387" s="47">
        <v>0</v>
      </c>
      <c r="R387" s="47">
        <v>0</v>
      </c>
      <c r="S387" s="47">
        <v>7</v>
      </c>
      <c r="T387" s="47">
        <v>9</v>
      </c>
      <c r="U387" s="47">
        <v>0</v>
      </c>
      <c r="V387" s="47">
        <v>190</v>
      </c>
      <c r="AJ387" s="47">
        <v>31.92</v>
      </c>
      <c r="AK387" s="756">
        <v>78</v>
      </c>
      <c r="AL387" s="756">
        <v>2998</v>
      </c>
      <c r="AM387" s="756">
        <v>17</v>
      </c>
      <c r="AN387" s="756">
        <v>862</v>
      </c>
      <c r="AO387" s="756">
        <v>44</v>
      </c>
      <c r="AP387" s="756">
        <v>544</v>
      </c>
      <c r="AQ387" s="756">
        <v>275</v>
      </c>
      <c r="AR387" s="756">
        <v>2210</v>
      </c>
      <c r="AS387" s="756">
        <v>5353</v>
      </c>
      <c r="AT387" s="756">
        <v>503</v>
      </c>
      <c r="AU387" s="756">
        <v>418</v>
      </c>
      <c r="AV387" s="756">
        <v>573</v>
      </c>
      <c r="AW387" s="756">
        <v>94</v>
      </c>
      <c r="AX387" s="756">
        <v>40</v>
      </c>
      <c r="AY387" s="756">
        <v>323</v>
      </c>
      <c r="AZ387" s="756">
        <v>71</v>
      </c>
      <c r="BA387" s="756">
        <v>293</v>
      </c>
      <c r="BB387" s="756">
        <v>1036</v>
      </c>
      <c r="BC387" s="756">
        <v>8</v>
      </c>
      <c r="BD387" s="756">
        <v>2414</v>
      </c>
    </row>
    <row r="388" spans="2:56">
      <c r="B388" s="47">
        <v>32</v>
      </c>
      <c r="C388" s="47">
        <v>0</v>
      </c>
      <c r="D388" s="47">
        <v>75</v>
      </c>
      <c r="E388" s="47">
        <v>0</v>
      </c>
      <c r="F388" s="47">
        <v>30</v>
      </c>
      <c r="G388" s="47">
        <v>0</v>
      </c>
      <c r="H388" s="47">
        <v>0</v>
      </c>
      <c r="I388" s="47">
        <v>0</v>
      </c>
      <c r="J388" s="47">
        <v>22</v>
      </c>
      <c r="K388" s="47">
        <v>391</v>
      </c>
      <c r="L388" s="47">
        <v>0</v>
      </c>
      <c r="M388" s="47">
        <v>0</v>
      </c>
      <c r="N388" s="47">
        <v>83</v>
      </c>
      <c r="O388" s="47">
        <v>0</v>
      </c>
      <c r="P388" s="47">
        <v>0</v>
      </c>
      <c r="Q388" s="47">
        <v>0</v>
      </c>
      <c r="R388" s="47">
        <v>86</v>
      </c>
      <c r="S388" s="47">
        <v>0</v>
      </c>
      <c r="T388" s="47">
        <v>182</v>
      </c>
      <c r="U388" s="47">
        <v>0</v>
      </c>
      <c r="V388" s="47">
        <v>422</v>
      </c>
      <c r="AJ388" s="47">
        <v>32</v>
      </c>
      <c r="AK388" s="756">
        <v>153</v>
      </c>
      <c r="AL388" s="756">
        <v>2004</v>
      </c>
      <c r="AM388" s="756">
        <v>148</v>
      </c>
      <c r="AN388" s="756">
        <v>1072</v>
      </c>
      <c r="AO388" s="756">
        <v>228</v>
      </c>
      <c r="AP388" s="756">
        <v>262</v>
      </c>
      <c r="AQ388" s="756">
        <v>399</v>
      </c>
      <c r="AR388" s="756">
        <v>1177</v>
      </c>
      <c r="AS388" s="756">
        <v>6747</v>
      </c>
      <c r="AT388" s="756">
        <v>509</v>
      </c>
      <c r="AU388" s="756">
        <v>51</v>
      </c>
      <c r="AV388" s="756">
        <v>641</v>
      </c>
      <c r="AW388" s="756">
        <v>277</v>
      </c>
      <c r="AX388" s="756">
        <v>144</v>
      </c>
      <c r="AY388" s="756">
        <v>196</v>
      </c>
      <c r="AZ388" s="756">
        <v>593</v>
      </c>
      <c r="BA388" s="756">
        <v>179</v>
      </c>
      <c r="BB388" s="756">
        <v>2052</v>
      </c>
      <c r="BC388" s="756">
        <v>92</v>
      </c>
      <c r="BD388" s="756">
        <v>5066</v>
      </c>
    </row>
    <row r="389" spans="2:56">
      <c r="B389" s="47">
        <v>32.08</v>
      </c>
      <c r="C389" s="47">
        <v>5</v>
      </c>
      <c r="D389" s="47">
        <v>0</v>
      </c>
      <c r="E389" s="47">
        <v>0</v>
      </c>
      <c r="F389" s="47">
        <v>0</v>
      </c>
      <c r="G389" s="47">
        <v>0</v>
      </c>
      <c r="H389" s="47">
        <v>0</v>
      </c>
      <c r="I389" s="47">
        <v>0</v>
      </c>
      <c r="J389" s="47">
        <v>67</v>
      </c>
      <c r="K389" s="47">
        <v>304</v>
      </c>
      <c r="L389" s="47">
        <v>59</v>
      </c>
      <c r="M389" s="47">
        <v>0</v>
      </c>
      <c r="N389" s="47">
        <v>31</v>
      </c>
      <c r="O389" s="47">
        <v>0</v>
      </c>
      <c r="P389" s="47">
        <v>0</v>
      </c>
      <c r="Q389" s="47">
        <v>0</v>
      </c>
      <c r="R389" s="47">
        <v>333</v>
      </c>
      <c r="S389" s="47">
        <v>0</v>
      </c>
      <c r="T389" s="47">
        <v>0</v>
      </c>
      <c r="U389" s="47">
        <v>0</v>
      </c>
      <c r="V389" s="47">
        <v>211</v>
      </c>
      <c r="AJ389" s="47">
        <v>32.08</v>
      </c>
      <c r="AK389" s="756">
        <v>398</v>
      </c>
      <c r="AL389" s="756">
        <v>395</v>
      </c>
      <c r="AM389" s="756">
        <v>245</v>
      </c>
      <c r="AN389" s="756">
        <v>247</v>
      </c>
      <c r="AO389" s="756">
        <v>171</v>
      </c>
      <c r="AP389" s="756">
        <v>0</v>
      </c>
      <c r="AQ389" s="756">
        <v>329</v>
      </c>
      <c r="AR389" s="756">
        <v>1383</v>
      </c>
      <c r="AS389" s="756">
        <v>5189</v>
      </c>
      <c r="AT389" s="756">
        <v>250</v>
      </c>
      <c r="AU389" s="756">
        <v>258</v>
      </c>
      <c r="AV389" s="756">
        <v>309</v>
      </c>
      <c r="AW389" s="756">
        <v>314</v>
      </c>
      <c r="AX389" s="756">
        <v>422</v>
      </c>
      <c r="AY389" s="756">
        <v>86</v>
      </c>
      <c r="AZ389" s="756">
        <v>1778</v>
      </c>
      <c r="BA389" s="756">
        <v>107</v>
      </c>
      <c r="BB389" s="756">
        <v>498</v>
      </c>
      <c r="BC389" s="756">
        <v>24</v>
      </c>
      <c r="BD389" s="756">
        <v>3529</v>
      </c>
    </row>
    <row r="390" spans="2:56">
      <c r="B390" s="47">
        <v>32.17</v>
      </c>
      <c r="C390" s="47">
        <v>0</v>
      </c>
      <c r="D390" s="47">
        <v>0</v>
      </c>
      <c r="E390" s="47">
        <v>36</v>
      </c>
      <c r="F390" s="47">
        <v>0</v>
      </c>
      <c r="G390" s="47">
        <v>101</v>
      </c>
      <c r="H390" s="47">
        <v>0</v>
      </c>
      <c r="I390" s="47">
        <v>0</v>
      </c>
      <c r="J390" s="47">
        <v>15</v>
      </c>
      <c r="K390" s="47">
        <v>356</v>
      </c>
      <c r="L390" s="47">
        <v>428</v>
      </c>
      <c r="M390" s="47">
        <v>0</v>
      </c>
      <c r="N390" s="47">
        <v>14</v>
      </c>
      <c r="O390" s="47">
        <v>0</v>
      </c>
      <c r="P390" s="47">
        <v>378</v>
      </c>
      <c r="Q390" s="47">
        <v>0</v>
      </c>
      <c r="R390" s="47">
        <v>345</v>
      </c>
      <c r="S390" s="47">
        <v>0</v>
      </c>
      <c r="T390" s="47">
        <v>0</v>
      </c>
      <c r="U390" s="47">
        <v>0</v>
      </c>
      <c r="V390" s="47">
        <v>168</v>
      </c>
      <c r="AJ390" s="47">
        <v>32.17</v>
      </c>
      <c r="AK390" s="756">
        <v>59</v>
      </c>
      <c r="AL390" s="756">
        <v>244</v>
      </c>
      <c r="AM390" s="756">
        <v>405</v>
      </c>
      <c r="AN390" s="756">
        <v>23</v>
      </c>
      <c r="AO390" s="756">
        <v>2162</v>
      </c>
      <c r="AP390" s="756">
        <v>98</v>
      </c>
      <c r="AQ390" s="756">
        <v>652</v>
      </c>
      <c r="AR390" s="756">
        <v>857</v>
      </c>
      <c r="AS390" s="756">
        <v>6870</v>
      </c>
      <c r="AT390" s="756">
        <v>197</v>
      </c>
      <c r="AU390" s="756">
        <v>159</v>
      </c>
      <c r="AV390" s="756">
        <v>208</v>
      </c>
      <c r="AW390" s="756">
        <v>74</v>
      </c>
      <c r="AX390" s="756">
        <v>5521</v>
      </c>
      <c r="AY390" s="756">
        <v>75</v>
      </c>
      <c r="AZ390" s="756">
        <v>1454</v>
      </c>
      <c r="BA390" s="756">
        <v>70</v>
      </c>
      <c r="BB390" s="756">
        <v>405</v>
      </c>
      <c r="BC390" s="756">
        <v>137</v>
      </c>
      <c r="BD390" s="756">
        <v>3489</v>
      </c>
    </row>
    <row r="391" spans="2:56">
      <c r="B391" s="47">
        <v>32.25</v>
      </c>
      <c r="C391" s="47">
        <v>0</v>
      </c>
      <c r="D391" s="47">
        <v>0</v>
      </c>
      <c r="E391" s="47">
        <v>151</v>
      </c>
      <c r="F391" s="47">
        <v>0</v>
      </c>
      <c r="G391" s="47">
        <v>196</v>
      </c>
      <c r="H391" s="47">
        <v>2</v>
      </c>
      <c r="I391" s="47">
        <v>0</v>
      </c>
      <c r="J391" s="47">
        <v>0</v>
      </c>
      <c r="K391" s="47">
        <v>483</v>
      </c>
      <c r="L391" s="47">
        <v>303</v>
      </c>
      <c r="M391" s="47">
        <v>0</v>
      </c>
      <c r="N391" s="47">
        <v>0</v>
      </c>
      <c r="O391" s="47">
        <v>0</v>
      </c>
      <c r="P391" s="47">
        <v>222</v>
      </c>
      <c r="Q391" s="47">
        <v>0</v>
      </c>
      <c r="R391" s="47">
        <v>148</v>
      </c>
      <c r="S391" s="47">
        <v>4</v>
      </c>
      <c r="T391" s="47">
        <v>77</v>
      </c>
      <c r="U391" s="47">
        <v>59</v>
      </c>
      <c r="V391" s="47">
        <v>327</v>
      </c>
      <c r="AJ391" s="47">
        <v>32.25</v>
      </c>
      <c r="AK391" s="756">
        <v>212</v>
      </c>
      <c r="AL391" s="756">
        <v>259</v>
      </c>
      <c r="AM391" s="756">
        <v>1655</v>
      </c>
      <c r="AN391" s="756">
        <v>12</v>
      </c>
      <c r="AO391" s="756">
        <v>3588</v>
      </c>
      <c r="AP391" s="756">
        <v>839</v>
      </c>
      <c r="AQ391" s="756">
        <v>180</v>
      </c>
      <c r="AR391" s="756">
        <v>281</v>
      </c>
      <c r="AS391" s="756">
        <v>6463</v>
      </c>
      <c r="AT391" s="756">
        <v>453</v>
      </c>
      <c r="AU391" s="756">
        <v>121</v>
      </c>
      <c r="AV391" s="756">
        <v>24</v>
      </c>
      <c r="AW391" s="756">
        <v>65</v>
      </c>
      <c r="AX391" s="756">
        <v>3590</v>
      </c>
      <c r="AY391" s="756">
        <v>100</v>
      </c>
      <c r="AZ391" s="756">
        <v>786</v>
      </c>
      <c r="BA391" s="756">
        <v>499</v>
      </c>
      <c r="BB391" s="756">
        <v>920</v>
      </c>
      <c r="BC391" s="756">
        <v>1299</v>
      </c>
      <c r="BD391" s="756">
        <v>7129</v>
      </c>
    </row>
    <row r="392" spans="2:56">
      <c r="B392" s="47">
        <v>32.33</v>
      </c>
      <c r="C392" s="47">
        <v>39</v>
      </c>
      <c r="D392" s="47">
        <v>0</v>
      </c>
      <c r="E392" s="47">
        <v>165</v>
      </c>
      <c r="F392" s="47">
        <v>0</v>
      </c>
      <c r="G392" s="47">
        <v>139</v>
      </c>
      <c r="H392" s="47">
        <v>0</v>
      </c>
      <c r="I392" s="47">
        <v>0</v>
      </c>
      <c r="J392" s="47">
        <v>0</v>
      </c>
      <c r="K392" s="47">
        <v>61</v>
      </c>
      <c r="L392" s="47">
        <v>518</v>
      </c>
      <c r="M392" s="47">
        <v>6</v>
      </c>
      <c r="N392" s="47">
        <v>0</v>
      </c>
      <c r="O392" s="47">
        <v>0</v>
      </c>
      <c r="P392" s="47">
        <v>384</v>
      </c>
      <c r="Q392" s="47">
        <v>0</v>
      </c>
      <c r="R392" s="47">
        <v>263</v>
      </c>
      <c r="S392" s="47">
        <v>0</v>
      </c>
      <c r="T392" s="47">
        <v>45</v>
      </c>
      <c r="U392" s="47">
        <v>52</v>
      </c>
      <c r="V392" s="47">
        <v>475</v>
      </c>
      <c r="AJ392" s="47">
        <v>32.33</v>
      </c>
      <c r="AK392" s="756">
        <v>1139</v>
      </c>
      <c r="AL392" s="756">
        <v>287</v>
      </c>
      <c r="AM392" s="756">
        <v>1827</v>
      </c>
      <c r="AN392" s="756">
        <v>142</v>
      </c>
      <c r="AO392" s="756">
        <v>2701</v>
      </c>
      <c r="AP392" s="756">
        <v>40</v>
      </c>
      <c r="AQ392" s="756">
        <v>512</v>
      </c>
      <c r="AR392" s="756">
        <v>297</v>
      </c>
      <c r="AS392" s="756">
        <v>1090</v>
      </c>
      <c r="AT392" s="756">
        <v>248</v>
      </c>
      <c r="AU392" s="756">
        <v>125</v>
      </c>
      <c r="AV392" s="756">
        <v>13</v>
      </c>
      <c r="AW392" s="756">
        <v>86</v>
      </c>
      <c r="AX392" s="756">
        <v>5152</v>
      </c>
      <c r="AY392" s="756">
        <v>74</v>
      </c>
      <c r="AZ392" s="756">
        <v>1095</v>
      </c>
      <c r="BA392" s="756">
        <v>202</v>
      </c>
      <c r="BB392" s="756">
        <v>1437</v>
      </c>
      <c r="BC392" s="756">
        <v>1259</v>
      </c>
      <c r="BD392" s="756">
        <v>4337</v>
      </c>
    </row>
    <row r="393" spans="2:56">
      <c r="B393" s="47">
        <v>32.42</v>
      </c>
      <c r="C393" s="47">
        <v>13</v>
      </c>
      <c r="D393" s="47">
        <v>9</v>
      </c>
      <c r="E393" s="47">
        <v>145</v>
      </c>
      <c r="F393" s="47">
        <v>16</v>
      </c>
      <c r="G393" s="47">
        <v>96</v>
      </c>
      <c r="H393" s="47">
        <v>0</v>
      </c>
      <c r="I393" s="47">
        <v>0</v>
      </c>
      <c r="J393" s="47">
        <v>0</v>
      </c>
      <c r="K393" s="47">
        <v>498</v>
      </c>
      <c r="L393" s="47">
        <v>494</v>
      </c>
      <c r="M393" s="47">
        <v>0</v>
      </c>
      <c r="N393" s="47">
        <v>0</v>
      </c>
      <c r="O393" s="47">
        <v>17</v>
      </c>
      <c r="P393" s="47">
        <v>485</v>
      </c>
      <c r="Q393" s="47">
        <v>0</v>
      </c>
      <c r="R393" s="47">
        <v>206</v>
      </c>
      <c r="S393" s="47">
        <v>179</v>
      </c>
      <c r="T393" s="47">
        <v>135</v>
      </c>
      <c r="U393" s="47">
        <v>85</v>
      </c>
      <c r="V393" s="47">
        <v>182</v>
      </c>
      <c r="AJ393" s="47">
        <v>32.42</v>
      </c>
      <c r="AK393" s="756">
        <v>1024</v>
      </c>
      <c r="AL393" s="756">
        <v>623</v>
      </c>
      <c r="AM393" s="756">
        <v>1371</v>
      </c>
      <c r="AN393" s="756">
        <v>501</v>
      </c>
      <c r="AO393" s="756">
        <v>1838</v>
      </c>
      <c r="AP393" s="756">
        <v>224</v>
      </c>
      <c r="AQ393" s="756">
        <v>565</v>
      </c>
      <c r="AR393" s="756">
        <v>362</v>
      </c>
      <c r="AS393" s="756">
        <v>6314</v>
      </c>
      <c r="AT393" s="756">
        <v>158</v>
      </c>
      <c r="AU393" s="756">
        <v>333</v>
      </c>
      <c r="AV393" s="756">
        <v>0</v>
      </c>
      <c r="AW393" s="756">
        <v>578</v>
      </c>
      <c r="AX393" s="756">
        <v>6321</v>
      </c>
      <c r="AY393" s="756">
        <v>17</v>
      </c>
      <c r="AZ393" s="756">
        <v>830</v>
      </c>
      <c r="BA393" s="756">
        <v>2398</v>
      </c>
      <c r="BB393" s="756">
        <v>1327</v>
      </c>
      <c r="BC393" s="756">
        <v>1101</v>
      </c>
      <c r="BD393" s="756">
        <v>4514</v>
      </c>
    </row>
    <row r="394" spans="2:56">
      <c r="B394" s="47">
        <v>32.5</v>
      </c>
      <c r="C394" s="47">
        <v>8</v>
      </c>
      <c r="D394" s="47">
        <v>145</v>
      </c>
      <c r="E394" s="47">
        <v>69</v>
      </c>
      <c r="F394" s="47">
        <v>100</v>
      </c>
      <c r="G394" s="47">
        <v>0</v>
      </c>
      <c r="H394" s="47">
        <v>0</v>
      </c>
      <c r="I394" s="47">
        <v>0</v>
      </c>
      <c r="J394" s="47">
        <v>0</v>
      </c>
      <c r="K394" s="47">
        <v>118</v>
      </c>
      <c r="L394" s="47">
        <v>512</v>
      </c>
      <c r="M394" s="47">
        <v>53</v>
      </c>
      <c r="N394" s="47">
        <v>0</v>
      </c>
      <c r="O394" s="47">
        <v>96</v>
      </c>
      <c r="P394" s="47">
        <v>108</v>
      </c>
      <c r="Q394" s="47">
        <v>0</v>
      </c>
      <c r="R394" s="47">
        <v>393</v>
      </c>
      <c r="S394" s="47">
        <v>110</v>
      </c>
      <c r="T394" s="47">
        <v>103</v>
      </c>
      <c r="U394" s="47">
        <v>95</v>
      </c>
      <c r="V394" s="47">
        <v>76</v>
      </c>
      <c r="AJ394" s="47">
        <v>32.5</v>
      </c>
      <c r="AK394" s="756">
        <v>470</v>
      </c>
      <c r="AL394" s="756">
        <v>1835</v>
      </c>
      <c r="AM394" s="756">
        <v>1094</v>
      </c>
      <c r="AN394" s="756">
        <v>2977</v>
      </c>
      <c r="AO394" s="756">
        <v>183</v>
      </c>
      <c r="AP394" s="756">
        <v>253</v>
      </c>
      <c r="AQ394" s="756">
        <v>444</v>
      </c>
      <c r="AR394" s="756">
        <v>118</v>
      </c>
      <c r="AS394" s="756">
        <v>1818</v>
      </c>
      <c r="AT394" s="756">
        <v>136</v>
      </c>
      <c r="AU394" s="756">
        <v>1739</v>
      </c>
      <c r="AV394" s="756">
        <v>1</v>
      </c>
      <c r="AW394" s="756">
        <v>1799</v>
      </c>
      <c r="AX394" s="756">
        <v>2173</v>
      </c>
      <c r="AY394" s="756">
        <v>200</v>
      </c>
      <c r="AZ394" s="756">
        <v>1554</v>
      </c>
      <c r="BA394" s="756">
        <v>1434</v>
      </c>
      <c r="BB394" s="756">
        <v>1446</v>
      </c>
      <c r="BC394" s="756">
        <v>1180</v>
      </c>
      <c r="BD394" s="756">
        <v>1979</v>
      </c>
    </row>
    <row r="395" spans="2:56">
      <c r="B395" s="47">
        <v>32.58</v>
      </c>
      <c r="C395" s="47">
        <v>0</v>
      </c>
      <c r="D395" s="47">
        <v>3</v>
      </c>
      <c r="E395" s="47">
        <v>47</v>
      </c>
      <c r="F395" s="47">
        <v>121</v>
      </c>
      <c r="G395" s="47">
        <v>0</v>
      </c>
      <c r="H395" s="47">
        <v>0</v>
      </c>
      <c r="I395" s="47">
        <v>0</v>
      </c>
      <c r="J395" s="47">
        <v>0</v>
      </c>
      <c r="K395" s="47">
        <v>0</v>
      </c>
      <c r="L395" s="47">
        <v>58</v>
      </c>
      <c r="M395" s="47">
        <v>80</v>
      </c>
      <c r="N395" s="47">
        <v>0</v>
      </c>
      <c r="O395" s="47">
        <v>46</v>
      </c>
      <c r="P395" s="47">
        <v>0</v>
      </c>
      <c r="Q395" s="47">
        <v>0</v>
      </c>
      <c r="R395" s="47">
        <v>415</v>
      </c>
      <c r="S395" s="47">
        <v>12</v>
      </c>
      <c r="T395" s="47">
        <v>17</v>
      </c>
      <c r="U395" s="47">
        <v>0</v>
      </c>
      <c r="V395" s="47">
        <v>2</v>
      </c>
      <c r="AJ395" s="47">
        <v>32.58</v>
      </c>
      <c r="AK395" s="756">
        <v>189</v>
      </c>
      <c r="AL395" s="756">
        <v>218</v>
      </c>
      <c r="AM395" s="756">
        <v>379</v>
      </c>
      <c r="AN395" s="756">
        <v>3032</v>
      </c>
      <c r="AO395" s="756">
        <v>138</v>
      </c>
      <c r="AP395" s="756">
        <v>58</v>
      </c>
      <c r="AQ395" s="756">
        <v>146</v>
      </c>
      <c r="AR395" s="756">
        <v>25</v>
      </c>
      <c r="AS395" s="756">
        <v>118</v>
      </c>
      <c r="AT395" s="756">
        <v>227</v>
      </c>
      <c r="AU395" s="756">
        <v>1720</v>
      </c>
      <c r="AV395" s="756">
        <v>0</v>
      </c>
      <c r="AW395" s="756">
        <v>1111</v>
      </c>
      <c r="AX395" s="756">
        <v>411</v>
      </c>
      <c r="AY395" s="756">
        <v>140</v>
      </c>
      <c r="AZ395" s="756">
        <v>1317</v>
      </c>
      <c r="BA395" s="756">
        <v>441</v>
      </c>
      <c r="BB395" s="756">
        <v>784</v>
      </c>
      <c r="BC395" s="756">
        <v>147</v>
      </c>
      <c r="BD395" s="756">
        <v>850</v>
      </c>
    </row>
    <row r="396" spans="2:56">
      <c r="B396" s="47">
        <v>32.67</v>
      </c>
      <c r="C396" s="47">
        <v>0</v>
      </c>
      <c r="D396" s="47">
        <v>0</v>
      </c>
      <c r="E396" s="47">
        <v>0</v>
      </c>
      <c r="F396" s="47">
        <v>0</v>
      </c>
      <c r="G396" s="47">
        <v>0</v>
      </c>
      <c r="H396" s="47">
        <v>0</v>
      </c>
      <c r="I396" s="47">
        <v>0</v>
      </c>
      <c r="J396" s="47">
        <v>0</v>
      </c>
      <c r="K396" s="47">
        <v>0</v>
      </c>
      <c r="L396" s="47">
        <v>0</v>
      </c>
      <c r="M396" s="47">
        <v>147</v>
      </c>
      <c r="N396" s="47">
        <v>0</v>
      </c>
      <c r="O396" s="47">
        <v>99</v>
      </c>
      <c r="P396" s="47">
        <v>4</v>
      </c>
      <c r="Q396" s="47">
        <v>0</v>
      </c>
      <c r="R396" s="47">
        <v>191</v>
      </c>
      <c r="S396" s="47">
        <v>2</v>
      </c>
      <c r="T396" s="47">
        <v>0</v>
      </c>
      <c r="U396" s="47">
        <v>24</v>
      </c>
      <c r="V396" s="47">
        <v>0</v>
      </c>
      <c r="AJ396" s="47">
        <v>32.67</v>
      </c>
      <c r="AK396" s="756">
        <v>252</v>
      </c>
      <c r="AL396" s="756">
        <v>26</v>
      </c>
      <c r="AM396" s="756">
        <v>142</v>
      </c>
      <c r="AN396" s="756">
        <v>579</v>
      </c>
      <c r="AO396" s="756">
        <v>42</v>
      </c>
      <c r="AP396" s="756">
        <v>39</v>
      </c>
      <c r="AQ396" s="756">
        <v>71</v>
      </c>
      <c r="AR396" s="756">
        <v>11</v>
      </c>
      <c r="AS396" s="756">
        <v>389</v>
      </c>
      <c r="AT396" s="756">
        <v>111</v>
      </c>
      <c r="AU396" s="756">
        <v>2969</v>
      </c>
      <c r="AV396" s="756">
        <v>0</v>
      </c>
      <c r="AW396" s="756">
        <v>1170</v>
      </c>
      <c r="AX396" s="756">
        <v>219</v>
      </c>
      <c r="AY396" s="756">
        <v>13</v>
      </c>
      <c r="AZ396" s="756">
        <v>1204</v>
      </c>
      <c r="BA396" s="756">
        <v>181</v>
      </c>
      <c r="BB396" s="756">
        <v>464</v>
      </c>
      <c r="BC396" s="756">
        <v>777</v>
      </c>
      <c r="BD396" s="756">
        <v>249</v>
      </c>
    </row>
    <row r="397" spans="2:56">
      <c r="B397" s="47">
        <v>32.75</v>
      </c>
      <c r="C397" s="47">
        <v>71</v>
      </c>
      <c r="D397" s="47">
        <v>0</v>
      </c>
      <c r="E397" s="47">
        <v>66</v>
      </c>
      <c r="F397" s="47">
        <v>0</v>
      </c>
      <c r="G397" s="47">
        <v>0</v>
      </c>
      <c r="H397" s="47">
        <v>0</v>
      </c>
      <c r="I397" s="47">
        <v>0</v>
      </c>
      <c r="J397" s="47">
        <v>0</v>
      </c>
      <c r="K397" s="47">
        <v>0</v>
      </c>
      <c r="L397" s="47">
        <v>327</v>
      </c>
      <c r="M397" s="47">
        <v>54</v>
      </c>
      <c r="N397" s="47">
        <v>0</v>
      </c>
      <c r="O397" s="47">
        <v>140</v>
      </c>
      <c r="P397" s="47">
        <v>0</v>
      </c>
      <c r="Q397" s="47">
        <v>0</v>
      </c>
      <c r="R397" s="47">
        <v>79</v>
      </c>
      <c r="S397" s="47">
        <v>0</v>
      </c>
      <c r="T397" s="47">
        <v>0</v>
      </c>
      <c r="U397" s="47">
        <v>5</v>
      </c>
      <c r="V397" s="47">
        <v>0</v>
      </c>
      <c r="AJ397" s="47">
        <v>32.75</v>
      </c>
      <c r="AK397" s="756">
        <v>1375</v>
      </c>
      <c r="AL397" s="756">
        <v>29</v>
      </c>
      <c r="AM397" s="756">
        <v>381</v>
      </c>
      <c r="AN397" s="756">
        <v>112</v>
      </c>
      <c r="AO397" s="756">
        <v>30</v>
      </c>
      <c r="AP397" s="756">
        <v>61</v>
      </c>
      <c r="AQ397" s="756">
        <v>67</v>
      </c>
      <c r="AR397" s="756">
        <v>4</v>
      </c>
      <c r="AS397" s="756">
        <v>240</v>
      </c>
      <c r="AT397" s="756">
        <v>593</v>
      </c>
      <c r="AU397" s="756">
        <v>1336</v>
      </c>
      <c r="AV397" s="756">
        <v>0</v>
      </c>
      <c r="AW397" s="756">
        <v>1630</v>
      </c>
      <c r="AX397" s="756">
        <v>87</v>
      </c>
      <c r="AY397" s="756">
        <v>68</v>
      </c>
      <c r="AZ397" s="756">
        <v>784</v>
      </c>
      <c r="BA397" s="756">
        <v>103</v>
      </c>
      <c r="BB397" s="756">
        <v>419</v>
      </c>
      <c r="BC397" s="756">
        <v>664</v>
      </c>
      <c r="BD397" s="756">
        <v>627</v>
      </c>
    </row>
    <row r="398" spans="2:56">
      <c r="B398" s="47">
        <v>32.83</v>
      </c>
      <c r="C398" s="47">
        <v>14</v>
      </c>
      <c r="D398" s="47">
        <v>0</v>
      </c>
      <c r="E398" s="47">
        <v>69</v>
      </c>
      <c r="F398" s="47">
        <v>0</v>
      </c>
      <c r="G398" s="47">
        <v>0</v>
      </c>
      <c r="H398" s="47">
        <v>0</v>
      </c>
      <c r="I398" s="47">
        <v>0</v>
      </c>
      <c r="J398" s="47">
        <v>0</v>
      </c>
      <c r="K398" s="47">
        <v>0</v>
      </c>
      <c r="L398" s="47">
        <v>419</v>
      </c>
      <c r="M398" s="47">
        <v>0</v>
      </c>
      <c r="N398" s="47">
        <v>0</v>
      </c>
      <c r="O398" s="47">
        <v>0</v>
      </c>
      <c r="P398" s="47">
        <v>0</v>
      </c>
      <c r="Q398" s="47">
        <v>0</v>
      </c>
      <c r="R398" s="47">
        <v>0</v>
      </c>
      <c r="S398" s="47">
        <v>0</v>
      </c>
      <c r="T398" s="47">
        <v>0</v>
      </c>
      <c r="U398" s="47">
        <v>0</v>
      </c>
      <c r="V398" s="47">
        <v>0</v>
      </c>
      <c r="AJ398" s="47">
        <v>32.83</v>
      </c>
      <c r="AK398" s="756">
        <v>473</v>
      </c>
      <c r="AL398" s="756">
        <v>210</v>
      </c>
      <c r="AM398" s="756">
        <v>624</v>
      </c>
      <c r="AN398" s="756">
        <v>31</v>
      </c>
      <c r="AO398" s="756">
        <v>29</v>
      </c>
      <c r="AP398" s="756">
        <v>222</v>
      </c>
      <c r="AQ398" s="756">
        <v>0</v>
      </c>
      <c r="AR398" s="756">
        <v>12</v>
      </c>
      <c r="AS398" s="756">
        <v>0</v>
      </c>
      <c r="AT398" s="756">
        <v>298</v>
      </c>
      <c r="AU398" s="756">
        <v>295</v>
      </c>
      <c r="AV398" s="756">
        <v>195</v>
      </c>
      <c r="AW398" s="756">
        <v>60</v>
      </c>
      <c r="AX398" s="756">
        <v>66</v>
      </c>
      <c r="AY398" s="756">
        <v>90</v>
      </c>
      <c r="AZ398" s="756">
        <v>596</v>
      </c>
      <c r="BA398" s="756">
        <v>53</v>
      </c>
      <c r="BB398" s="756">
        <v>200</v>
      </c>
      <c r="BC398" s="756">
        <v>351</v>
      </c>
      <c r="BD398" s="756">
        <v>245</v>
      </c>
    </row>
    <row r="399" spans="2:56">
      <c r="B399" s="47">
        <v>32.92</v>
      </c>
      <c r="C399" s="47">
        <v>2</v>
      </c>
      <c r="D399" s="47">
        <v>0</v>
      </c>
      <c r="E399" s="47">
        <v>0</v>
      </c>
      <c r="F399" s="47">
        <v>0</v>
      </c>
      <c r="G399" s="47">
        <v>0</v>
      </c>
      <c r="H399" s="47">
        <v>6</v>
      </c>
      <c r="I399" s="47">
        <v>0</v>
      </c>
      <c r="J399" s="47">
        <v>0</v>
      </c>
      <c r="K399" s="47">
        <v>0</v>
      </c>
      <c r="L399" s="47">
        <v>521</v>
      </c>
      <c r="M399" s="47">
        <v>0</v>
      </c>
      <c r="N399" s="47">
        <v>4</v>
      </c>
      <c r="O399" s="47">
        <v>0</v>
      </c>
      <c r="P399" s="47">
        <v>0</v>
      </c>
      <c r="Q399" s="47">
        <v>0</v>
      </c>
      <c r="R399" s="47">
        <v>0</v>
      </c>
      <c r="S399" s="47">
        <v>0</v>
      </c>
      <c r="T399" s="47">
        <v>0</v>
      </c>
      <c r="U399" s="47">
        <v>0</v>
      </c>
      <c r="V399" s="47">
        <v>0</v>
      </c>
      <c r="AJ399" s="47">
        <v>32.92</v>
      </c>
      <c r="AK399" s="756">
        <v>147</v>
      </c>
      <c r="AL399" s="756">
        <v>293</v>
      </c>
      <c r="AM399" s="756">
        <v>335</v>
      </c>
      <c r="AN399" s="756">
        <v>30</v>
      </c>
      <c r="AO399" s="756">
        <v>162</v>
      </c>
      <c r="AP399" s="756">
        <v>1379</v>
      </c>
      <c r="AQ399" s="756">
        <v>28</v>
      </c>
      <c r="AR399" s="756">
        <v>16</v>
      </c>
      <c r="AS399" s="756">
        <v>13</v>
      </c>
      <c r="AT399" s="756">
        <v>110</v>
      </c>
      <c r="AU399" s="756">
        <v>86</v>
      </c>
      <c r="AV399" s="756">
        <v>152</v>
      </c>
      <c r="AW399" s="756">
        <v>169</v>
      </c>
      <c r="AX399" s="756">
        <v>16</v>
      </c>
      <c r="AY399" s="756">
        <v>52</v>
      </c>
      <c r="AZ399" s="756">
        <v>524</v>
      </c>
      <c r="BA399" s="756">
        <v>94</v>
      </c>
      <c r="BB399" s="756">
        <v>100</v>
      </c>
      <c r="BC399" s="756">
        <v>170</v>
      </c>
      <c r="BD399" s="756">
        <v>356</v>
      </c>
    </row>
    <row r="400" spans="2:56">
      <c r="B400" s="47">
        <v>33</v>
      </c>
      <c r="C400" s="47">
        <v>0</v>
      </c>
      <c r="D400" s="47">
        <v>0</v>
      </c>
      <c r="E400" s="47">
        <v>0</v>
      </c>
      <c r="F400" s="47">
        <v>0</v>
      </c>
      <c r="G400" s="47">
        <v>0</v>
      </c>
      <c r="H400" s="47">
        <v>89</v>
      </c>
      <c r="I400" s="47">
        <v>0</v>
      </c>
      <c r="J400" s="47">
        <v>0</v>
      </c>
      <c r="K400" s="47">
        <v>0</v>
      </c>
      <c r="L400" s="47">
        <v>457</v>
      </c>
      <c r="M400" s="47">
        <v>0</v>
      </c>
      <c r="N400" s="47">
        <v>68</v>
      </c>
      <c r="O400" s="47">
        <v>0</v>
      </c>
      <c r="P400" s="47">
        <v>0</v>
      </c>
      <c r="Q400" s="47">
        <v>0</v>
      </c>
      <c r="R400" s="47">
        <v>0</v>
      </c>
      <c r="S400" s="47">
        <v>11</v>
      </c>
      <c r="T400" s="47">
        <v>0</v>
      </c>
      <c r="U400" s="47">
        <v>0</v>
      </c>
      <c r="V400" s="47">
        <v>0</v>
      </c>
      <c r="AJ400" s="47">
        <v>33</v>
      </c>
      <c r="AK400" s="756">
        <v>51</v>
      </c>
      <c r="AL400" s="756">
        <v>254</v>
      </c>
      <c r="AM400" s="756">
        <v>387</v>
      </c>
      <c r="AN400" s="756">
        <v>86</v>
      </c>
      <c r="AO400" s="756">
        <v>176</v>
      </c>
      <c r="AP400" s="756">
        <v>3481</v>
      </c>
      <c r="AQ400" s="756">
        <v>503</v>
      </c>
      <c r="AR400" s="756">
        <v>20</v>
      </c>
      <c r="AS400" s="756">
        <v>3</v>
      </c>
      <c r="AT400" s="756">
        <v>399</v>
      </c>
      <c r="AU400" s="756">
        <v>11</v>
      </c>
      <c r="AV400" s="756">
        <v>536</v>
      </c>
      <c r="AW400" s="756">
        <v>241</v>
      </c>
      <c r="AX400" s="756">
        <v>444</v>
      </c>
      <c r="AY400" s="756">
        <v>119</v>
      </c>
      <c r="AZ400" s="756">
        <v>178</v>
      </c>
      <c r="BA400" s="756">
        <v>443</v>
      </c>
      <c r="BB400" s="756">
        <v>5</v>
      </c>
      <c r="BC400" s="756">
        <v>82</v>
      </c>
      <c r="BD400" s="756">
        <v>163</v>
      </c>
    </row>
    <row r="401" spans="2:56">
      <c r="B401" s="47">
        <v>33.08</v>
      </c>
      <c r="C401" s="47">
        <v>5</v>
      </c>
      <c r="D401" s="47">
        <v>72</v>
      </c>
      <c r="E401" s="47">
        <v>78</v>
      </c>
      <c r="F401" s="47">
        <v>0</v>
      </c>
      <c r="G401" s="47">
        <v>0</v>
      </c>
      <c r="H401" s="47">
        <v>64</v>
      </c>
      <c r="I401" s="47">
        <v>0</v>
      </c>
      <c r="J401" s="47">
        <v>0</v>
      </c>
      <c r="K401" s="47">
        <v>0</v>
      </c>
      <c r="L401" s="47">
        <v>305</v>
      </c>
      <c r="M401" s="47">
        <v>0</v>
      </c>
      <c r="N401" s="47">
        <v>47</v>
      </c>
      <c r="O401" s="47">
        <v>62</v>
      </c>
      <c r="P401" s="47">
        <v>0</v>
      </c>
      <c r="Q401" s="47">
        <v>0</v>
      </c>
      <c r="R401" s="47">
        <v>0</v>
      </c>
      <c r="S401" s="47">
        <v>147</v>
      </c>
      <c r="T401" s="47">
        <v>0</v>
      </c>
      <c r="U401" s="47">
        <v>0</v>
      </c>
      <c r="V401" s="47">
        <v>0</v>
      </c>
      <c r="AJ401" s="47">
        <v>33.08</v>
      </c>
      <c r="AK401" s="756">
        <v>378</v>
      </c>
      <c r="AL401" s="756">
        <v>1289</v>
      </c>
      <c r="AM401" s="756">
        <v>658</v>
      </c>
      <c r="AN401" s="756">
        <v>201</v>
      </c>
      <c r="AO401" s="756">
        <v>25</v>
      </c>
      <c r="AP401" s="756">
        <v>2693</v>
      </c>
      <c r="AQ401" s="756">
        <v>273</v>
      </c>
      <c r="AR401" s="756">
        <v>96</v>
      </c>
      <c r="AS401" s="756">
        <v>161</v>
      </c>
      <c r="AT401" s="756">
        <v>110</v>
      </c>
      <c r="AU401" s="756">
        <v>88</v>
      </c>
      <c r="AV401" s="756">
        <v>417</v>
      </c>
      <c r="AW401" s="756">
        <v>853</v>
      </c>
      <c r="AX401" s="756">
        <v>669</v>
      </c>
      <c r="AY401" s="756">
        <v>265</v>
      </c>
      <c r="AZ401" s="756">
        <v>0</v>
      </c>
      <c r="BA401" s="756">
        <v>2241</v>
      </c>
      <c r="BB401" s="756">
        <v>323</v>
      </c>
      <c r="BC401" s="756">
        <v>13</v>
      </c>
      <c r="BD401" s="756">
        <v>383</v>
      </c>
    </row>
    <row r="402" spans="2:56">
      <c r="B402" s="47">
        <v>33.17</v>
      </c>
      <c r="C402" s="47">
        <v>24</v>
      </c>
      <c r="D402" s="47">
        <v>161</v>
      </c>
      <c r="E402" s="47">
        <v>0</v>
      </c>
      <c r="F402" s="47">
        <v>0</v>
      </c>
      <c r="G402" s="47">
        <v>0</v>
      </c>
      <c r="H402" s="47">
        <v>78</v>
      </c>
      <c r="I402" s="47">
        <v>0</v>
      </c>
      <c r="J402" s="47">
        <v>0</v>
      </c>
      <c r="K402" s="47">
        <v>0</v>
      </c>
      <c r="L402" s="47">
        <v>142</v>
      </c>
      <c r="M402" s="47">
        <v>0</v>
      </c>
      <c r="N402" s="47">
        <v>4</v>
      </c>
      <c r="O402" s="47">
        <v>44</v>
      </c>
      <c r="P402" s="47">
        <v>64</v>
      </c>
      <c r="Q402" s="47">
        <v>0</v>
      </c>
      <c r="R402" s="47">
        <v>0</v>
      </c>
      <c r="S402" s="47">
        <v>60</v>
      </c>
      <c r="T402" s="47">
        <v>0</v>
      </c>
      <c r="U402" s="47">
        <v>0</v>
      </c>
      <c r="V402" s="47">
        <v>0</v>
      </c>
      <c r="AJ402" s="47">
        <v>33.17</v>
      </c>
      <c r="AK402" s="756">
        <v>896</v>
      </c>
      <c r="AL402" s="756">
        <v>2631</v>
      </c>
      <c r="AM402" s="756">
        <v>113</v>
      </c>
      <c r="AN402" s="756">
        <v>22</v>
      </c>
      <c r="AO402" s="756">
        <v>80</v>
      </c>
      <c r="AP402" s="756">
        <v>2878</v>
      </c>
      <c r="AQ402" s="756">
        <v>463</v>
      </c>
      <c r="AR402" s="756">
        <v>184</v>
      </c>
      <c r="AS402" s="756">
        <v>71</v>
      </c>
      <c r="AT402" s="756">
        <v>465</v>
      </c>
      <c r="AU402" s="756">
        <v>73</v>
      </c>
      <c r="AV402" s="756">
        <v>132</v>
      </c>
      <c r="AW402" s="756">
        <v>688</v>
      </c>
      <c r="AX402" s="756">
        <v>1893</v>
      </c>
      <c r="AY402" s="756">
        <v>392</v>
      </c>
      <c r="AZ402" s="756">
        <v>11</v>
      </c>
      <c r="BA402" s="756">
        <v>1409</v>
      </c>
      <c r="BB402" s="756">
        <v>257</v>
      </c>
      <c r="BC402" s="756">
        <v>129</v>
      </c>
      <c r="BD402" s="756">
        <v>667</v>
      </c>
    </row>
    <row r="403" spans="2:56">
      <c r="B403" s="47">
        <v>33.25</v>
      </c>
      <c r="C403" s="47">
        <v>0</v>
      </c>
      <c r="D403" s="47">
        <v>4</v>
      </c>
      <c r="E403" s="47">
        <v>0</v>
      </c>
      <c r="F403" s="47">
        <v>0</v>
      </c>
      <c r="G403" s="47">
        <v>0</v>
      </c>
      <c r="H403" s="47">
        <v>35</v>
      </c>
      <c r="I403" s="47">
        <v>0</v>
      </c>
      <c r="J403" s="47">
        <v>0</v>
      </c>
      <c r="K403" s="47">
        <v>0</v>
      </c>
      <c r="L403" s="47">
        <v>369</v>
      </c>
      <c r="M403" s="47">
        <v>0</v>
      </c>
      <c r="N403" s="47">
        <v>6</v>
      </c>
      <c r="O403" s="47">
        <v>0</v>
      </c>
      <c r="P403" s="47">
        <v>216</v>
      </c>
      <c r="Q403" s="47">
        <v>0</v>
      </c>
      <c r="R403" s="47">
        <v>0</v>
      </c>
      <c r="S403" s="47">
        <v>0</v>
      </c>
      <c r="T403" s="47">
        <v>99</v>
      </c>
      <c r="U403" s="47">
        <v>2</v>
      </c>
      <c r="V403" s="47">
        <v>77</v>
      </c>
      <c r="AJ403" s="47">
        <v>33.25</v>
      </c>
      <c r="AK403" s="756">
        <v>133</v>
      </c>
      <c r="AL403" s="756">
        <v>425</v>
      </c>
      <c r="AM403" s="756">
        <v>26</v>
      </c>
      <c r="AN403" s="756">
        <v>151</v>
      </c>
      <c r="AO403" s="756">
        <v>121</v>
      </c>
      <c r="AP403" s="756">
        <v>1646</v>
      </c>
      <c r="AQ403" s="756">
        <v>615</v>
      </c>
      <c r="AR403" s="756">
        <v>9</v>
      </c>
      <c r="AS403" s="756">
        <v>0</v>
      </c>
      <c r="AT403" s="756">
        <v>200</v>
      </c>
      <c r="AU403" s="756">
        <v>96</v>
      </c>
      <c r="AV403" s="756">
        <v>98</v>
      </c>
      <c r="AW403" s="756">
        <v>108</v>
      </c>
      <c r="AX403" s="756">
        <v>3398</v>
      </c>
      <c r="AY403" s="756">
        <v>322</v>
      </c>
      <c r="AZ403" s="756">
        <v>11</v>
      </c>
      <c r="BA403" s="756">
        <v>186</v>
      </c>
      <c r="BB403" s="756">
        <v>1231</v>
      </c>
      <c r="BC403" s="756">
        <v>215</v>
      </c>
      <c r="BD403" s="756">
        <v>1903</v>
      </c>
    </row>
    <row r="404" spans="2:56">
      <c r="B404" s="47">
        <v>33.33</v>
      </c>
      <c r="C404" s="47">
        <v>0</v>
      </c>
      <c r="D404" s="47">
        <v>0</v>
      </c>
      <c r="E404" s="47">
        <v>0</v>
      </c>
      <c r="F404" s="47">
        <v>0</v>
      </c>
      <c r="G404" s="47">
        <v>101</v>
      </c>
      <c r="H404" s="47">
        <v>7</v>
      </c>
      <c r="I404" s="47">
        <v>0</v>
      </c>
      <c r="J404" s="47">
        <v>0</v>
      </c>
      <c r="K404" s="47">
        <v>0</v>
      </c>
      <c r="L404" s="47">
        <v>318</v>
      </c>
      <c r="M404" s="47">
        <v>0</v>
      </c>
      <c r="N404" s="47">
        <v>0</v>
      </c>
      <c r="O404" s="47">
        <v>0</v>
      </c>
      <c r="P404" s="47">
        <v>521</v>
      </c>
      <c r="Q404" s="47">
        <v>0</v>
      </c>
      <c r="R404" s="47">
        <v>0</v>
      </c>
      <c r="S404" s="47">
        <v>5</v>
      </c>
      <c r="T404" s="47">
        <v>223</v>
      </c>
      <c r="U404" s="47">
        <v>0</v>
      </c>
      <c r="V404" s="47">
        <v>112</v>
      </c>
      <c r="AJ404" s="47">
        <v>33.33</v>
      </c>
      <c r="AK404" s="756">
        <v>290</v>
      </c>
      <c r="AL404" s="756">
        <v>201</v>
      </c>
      <c r="AM404" s="756">
        <v>38</v>
      </c>
      <c r="AN404" s="756">
        <v>284</v>
      </c>
      <c r="AO404" s="756">
        <v>2422</v>
      </c>
      <c r="AP404" s="756">
        <v>502</v>
      </c>
      <c r="AQ404" s="756">
        <v>585</v>
      </c>
      <c r="AR404" s="756">
        <v>3</v>
      </c>
      <c r="AS404" s="756">
        <v>34</v>
      </c>
      <c r="AT404" s="756">
        <v>373</v>
      </c>
      <c r="AU404" s="756">
        <v>33</v>
      </c>
      <c r="AV404" s="756">
        <v>0</v>
      </c>
      <c r="AW404" s="756">
        <v>26</v>
      </c>
      <c r="AX404" s="756">
        <v>7269</v>
      </c>
      <c r="AY404" s="756">
        <v>233</v>
      </c>
      <c r="AZ404" s="756">
        <v>14</v>
      </c>
      <c r="BA404" s="756">
        <v>353</v>
      </c>
      <c r="BB404" s="756">
        <v>2202</v>
      </c>
      <c r="BC404" s="756">
        <v>44</v>
      </c>
      <c r="BD404" s="756">
        <v>3194</v>
      </c>
    </row>
    <row r="405" spans="2:56">
      <c r="B405" s="47">
        <v>33.42</v>
      </c>
      <c r="C405" s="47">
        <v>0</v>
      </c>
      <c r="D405" s="47">
        <v>0</v>
      </c>
      <c r="E405" s="47">
        <v>0</v>
      </c>
      <c r="F405" s="47">
        <v>49</v>
      </c>
      <c r="G405" s="47">
        <v>114</v>
      </c>
      <c r="H405" s="47">
        <v>0</v>
      </c>
      <c r="I405" s="47">
        <v>0</v>
      </c>
      <c r="J405" s="47">
        <v>0</v>
      </c>
      <c r="K405" s="47">
        <v>8</v>
      </c>
      <c r="L405" s="47">
        <v>385</v>
      </c>
      <c r="M405" s="47">
        <v>0</v>
      </c>
      <c r="N405" s="47">
        <v>0</v>
      </c>
      <c r="O405" s="47">
        <v>0</v>
      </c>
      <c r="P405" s="47">
        <v>488</v>
      </c>
      <c r="Q405" s="47">
        <v>0</v>
      </c>
      <c r="R405" s="47">
        <v>0</v>
      </c>
      <c r="S405" s="47">
        <v>0</v>
      </c>
      <c r="T405" s="47">
        <v>95</v>
      </c>
      <c r="U405" s="47">
        <v>0</v>
      </c>
      <c r="V405" s="47">
        <v>294</v>
      </c>
      <c r="AJ405" s="47">
        <v>33.42</v>
      </c>
      <c r="AK405" s="756">
        <v>89</v>
      </c>
      <c r="AL405" s="756">
        <v>133</v>
      </c>
      <c r="AM405" s="756">
        <v>18</v>
      </c>
      <c r="AN405" s="756">
        <v>1491</v>
      </c>
      <c r="AO405" s="756">
        <v>2684</v>
      </c>
      <c r="AP405" s="756">
        <v>160</v>
      </c>
      <c r="AQ405" s="756">
        <v>290</v>
      </c>
      <c r="AR405" s="756">
        <v>1</v>
      </c>
      <c r="AS405" s="756">
        <v>769</v>
      </c>
      <c r="AT405" s="756">
        <v>172</v>
      </c>
      <c r="AU405" s="756">
        <v>96</v>
      </c>
      <c r="AV405" s="756">
        <v>0</v>
      </c>
      <c r="AW405" s="756">
        <v>50</v>
      </c>
      <c r="AX405" s="756">
        <v>6640</v>
      </c>
      <c r="AY405" s="756">
        <v>35</v>
      </c>
      <c r="AZ405" s="756">
        <v>317</v>
      </c>
      <c r="BA405" s="756">
        <v>128</v>
      </c>
      <c r="BB405" s="756">
        <v>1132</v>
      </c>
      <c r="BC405" s="756">
        <v>225</v>
      </c>
      <c r="BD405" s="756">
        <v>4328</v>
      </c>
    </row>
    <row r="406" spans="2:56">
      <c r="B406" s="47">
        <v>33.5</v>
      </c>
      <c r="C406" s="47">
        <v>0</v>
      </c>
      <c r="D406" s="47">
        <v>2</v>
      </c>
      <c r="E406" s="47">
        <v>0</v>
      </c>
      <c r="F406" s="47">
        <v>59</v>
      </c>
      <c r="G406" s="47">
        <v>177</v>
      </c>
      <c r="H406" s="47">
        <v>9</v>
      </c>
      <c r="I406" s="47">
        <v>0</v>
      </c>
      <c r="J406" s="47">
        <v>0</v>
      </c>
      <c r="K406" s="47">
        <v>392</v>
      </c>
      <c r="L406" s="47">
        <v>558</v>
      </c>
      <c r="M406" s="47">
        <v>0</v>
      </c>
      <c r="N406" s="47">
        <v>0</v>
      </c>
      <c r="O406" s="47">
        <v>0</v>
      </c>
      <c r="P406" s="47">
        <v>378</v>
      </c>
      <c r="Q406" s="47">
        <v>0</v>
      </c>
      <c r="R406" s="47">
        <v>92</v>
      </c>
      <c r="S406" s="47">
        <v>0</v>
      </c>
      <c r="T406" s="47">
        <v>188</v>
      </c>
      <c r="U406" s="47">
        <v>4</v>
      </c>
      <c r="V406" s="47">
        <v>230</v>
      </c>
      <c r="AJ406" s="47">
        <v>33.5</v>
      </c>
      <c r="AK406" s="756">
        <v>176</v>
      </c>
      <c r="AL406" s="756">
        <v>227</v>
      </c>
      <c r="AM406" s="756">
        <v>141</v>
      </c>
      <c r="AN406" s="756">
        <v>1798</v>
      </c>
      <c r="AO406" s="756">
        <v>3871</v>
      </c>
      <c r="AP406" s="756">
        <v>395</v>
      </c>
      <c r="AQ406" s="756">
        <v>73</v>
      </c>
      <c r="AR406" s="756">
        <v>47</v>
      </c>
      <c r="AS406" s="756">
        <v>6868</v>
      </c>
      <c r="AT406" s="756">
        <v>104</v>
      </c>
      <c r="AU406" s="756">
        <v>114</v>
      </c>
      <c r="AV406" s="756">
        <v>73</v>
      </c>
      <c r="AW406" s="756">
        <v>139</v>
      </c>
      <c r="AX406" s="756">
        <v>4933</v>
      </c>
      <c r="AY406" s="756">
        <v>112</v>
      </c>
      <c r="AZ406" s="756">
        <v>969</v>
      </c>
      <c r="BA406" s="756">
        <v>96</v>
      </c>
      <c r="BB406" s="756">
        <v>2506</v>
      </c>
      <c r="BC406" s="756">
        <v>409</v>
      </c>
      <c r="BD406" s="756">
        <v>2687</v>
      </c>
    </row>
    <row r="407" spans="2:56">
      <c r="B407" s="47">
        <v>33.58</v>
      </c>
      <c r="C407" s="47">
        <v>104</v>
      </c>
      <c r="D407" s="47">
        <v>0</v>
      </c>
      <c r="E407" s="47">
        <v>0</v>
      </c>
      <c r="F407" s="47">
        <v>89</v>
      </c>
      <c r="G407" s="47">
        <v>80</v>
      </c>
      <c r="H407" s="47">
        <v>0</v>
      </c>
      <c r="I407" s="47">
        <v>0</v>
      </c>
      <c r="J407" s="47">
        <v>0</v>
      </c>
      <c r="K407" s="47">
        <v>365</v>
      </c>
      <c r="L407" s="47">
        <v>415</v>
      </c>
      <c r="M407" s="47">
        <v>12</v>
      </c>
      <c r="N407" s="47">
        <v>0</v>
      </c>
      <c r="O407" s="47">
        <v>0</v>
      </c>
      <c r="P407" s="47">
        <v>532</v>
      </c>
      <c r="Q407" s="47">
        <v>0</v>
      </c>
      <c r="R407" s="47">
        <v>159</v>
      </c>
      <c r="S407" s="47">
        <v>0</v>
      </c>
      <c r="T407" s="47">
        <v>64</v>
      </c>
      <c r="U407" s="47">
        <v>0</v>
      </c>
      <c r="V407" s="47">
        <v>103</v>
      </c>
      <c r="AJ407" s="47">
        <v>33.58</v>
      </c>
      <c r="AK407" s="756">
        <v>1701</v>
      </c>
      <c r="AL407" s="756">
        <v>55</v>
      </c>
      <c r="AM407" s="756">
        <v>130</v>
      </c>
      <c r="AN407" s="756">
        <v>2632</v>
      </c>
      <c r="AO407" s="756">
        <v>2019</v>
      </c>
      <c r="AP407" s="756">
        <v>128</v>
      </c>
      <c r="AQ407" s="756">
        <v>114</v>
      </c>
      <c r="AR407" s="756">
        <v>98</v>
      </c>
      <c r="AS407" s="756">
        <v>5554</v>
      </c>
      <c r="AT407" s="756">
        <v>152</v>
      </c>
      <c r="AU407" s="756">
        <v>230</v>
      </c>
      <c r="AV407" s="756">
        <v>166</v>
      </c>
      <c r="AW407" s="756">
        <v>39</v>
      </c>
      <c r="AX407" s="756">
        <v>6704</v>
      </c>
      <c r="AY407" s="756">
        <v>173</v>
      </c>
      <c r="AZ407" s="756">
        <v>1298</v>
      </c>
      <c r="BA407" s="756">
        <v>272</v>
      </c>
      <c r="BB407" s="756">
        <v>1326</v>
      </c>
      <c r="BC407" s="756">
        <v>304</v>
      </c>
      <c r="BD407" s="756">
        <v>3853</v>
      </c>
    </row>
    <row r="408" spans="2:56">
      <c r="B408" s="47">
        <v>33.67</v>
      </c>
      <c r="C408" s="47">
        <v>46</v>
      </c>
      <c r="D408" s="47">
        <v>0</v>
      </c>
      <c r="E408" s="47">
        <v>0</v>
      </c>
      <c r="F408" s="47">
        <v>0</v>
      </c>
      <c r="G408" s="47">
        <v>0</v>
      </c>
      <c r="H408" s="47">
        <v>0</v>
      </c>
      <c r="I408" s="47">
        <v>0</v>
      </c>
      <c r="J408" s="47">
        <v>0</v>
      </c>
      <c r="K408" s="47">
        <v>328</v>
      </c>
      <c r="L408" s="47">
        <v>48</v>
      </c>
      <c r="M408" s="47">
        <v>0</v>
      </c>
      <c r="N408" s="47">
        <v>7</v>
      </c>
      <c r="O408" s="47">
        <v>0</v>
      </c>
      <c r="P408" s="47">
        <v>428</v>
      </c>
      <c r="Q408" s="47">
        <v>0</v>
      </c>
      <c r="R408" s="47">
        <v>279</v>
      </c>
      <c r="S408" s="47">
        <v>0</v>
      </c>
      <c r="T408" s="47">
        <v>18</v>
      </c>
      <c r="U408" s="47">
        <v>71</v>
      </c>
      <c r="V408" s="47">
        <v>118</v>
      </c>
      <c r="AJ408" s="47">
        <v>33.67</v>
      </c>
      <c r="AK408" s="756">
        <v>1211</v>
      </c>
      <c r="AL408" s="756">
        <v>146</v>
      </c>
      <c r="AM408" s="756">
        <v>27</v>
      </c>
      <c r="AN408" s="756">
        <v>278</v>
      </c>
      <c r="AO408" s="756">
        <v>148</v>
      </c>
      <c r="AP408" s="756">
        <v>52</v>
      </c>
      <c r="AQ408" s="756">
        <v>170</v>
      </c>
      <c r="AR408" s="756">
        <v>145</v>
      </c>
      <c r="AS408" s="756">
        <v>5945</v>
      </c>
      <c r="AT408" s="756">
        <v>481</v>
      </c>
      <c r="AU408" s="756">
        <v>62</v>
      </c>
      <c r="AV408" s="756">
        <v>61</v>
      </c>
      <c r="AW408" s="756">
        <v>201</v>
      </c>
      <c r="AX408" s="756">
        <v>5181</v>
      </c>
      <c r="AY408" s="756">
        <v>21</v>
      </c>
      <c r="AZ408" s="756">
        <v>1500</v>
      </c>
      <c r="BA408" s="756">
        <v>177</v>
      </c>
      <c r="BB408" s="756">
        <v>1827</v>
      </c>
      <c r="BC408" s="756">
        <v>1091</v>
      </c>
      <c r="BD408" s="756">
        <v>3751</v>
      </c>
    </row>
    <row r="409" spans="2:56">
      <c r="B409" s="47">
        <v>33.75</v>
      </c>
      <c r="C409" s="47">
        <v>81</v>
      </c>
      <c r="D409" s="47">
        <v>0</v>
      </c>
      <c r="E409" s="47">
        <v>0</v>
      </c>
      <c r="F409" s="47">
        <v>0</v>
      </c>
      <c r="G409" s="47">
        <v>0</v>
      </c>
      <c r="H409" s="47">
        <v>0</v>
      </c>
      <c r="I409" s="47">
        <v>0</v>
      </c>
      <c r="J409" s="47">
        <v>34</v>
      </c>
      <c r="K409" s="47">
        <v>128</v>
      </c>
      <c r="L409" s="47">
        <v>8</v>
      </c>
      <c r="M409" s="47">
        <v>11</v>
      </c>
      <c r="N409" s="47">
        <v>0</v>
      </c>
      <c r="O409" s="47">
        <v>0</v>
      </c>
      <c r="P409" s="47">
        <v>0</v>
      </c>
      <c r="Q409" s="47">
        <v>0</v>
      </c>
      <c r="R409" s="47">
        <v>478</v>
      </c>
      <c r="S409" s="47">
        <v>39</v>
      </c>
      <c r="T409" s="47">
        <v>0</v>
      </c>
      <c r="U409" s="47">
        <v>120</v>
      </c>
      <c r="V409" s="47">
        <v>4</v>
      </c>
      <c r="AJ409" s="47">
        <v>33.75</v>
      </c>
      <c r="AK409" s="756">
        <v>1532</v>
      </c>
      <c r="AL409" s="756">
        <v>31</v>
      </c>
      <c r="AM409" s="756">
        <v>59</v>
      </c>
      <c r="AN409" s="756">
        <v>70</v>
      </c>
      <c r="AO409" s="756">
        <v>210</v>
      </c>
      <c r="AP409" s="756">
        <v>0</v>
      </c>
      <c r="AQ409" s="756">
        <v>154</v>
      </c>
      <c r="AR409" s="756">
        <v>1395</v>
      </c>
      <c r="AS409" s="756">
        <v>2598</v>
      </c>
      <c r="AT409" s="756">
        <v>338</v>
      </c>
      <c r="AU409" s="756">
        <v>439</v>
      </c>
      <c r="AV409" s="756">
        <v>0</v>
      </c>
      <c r="AW409" s="756">
        <v>258</v>
      </c>
      <c r="AX409" s="756">
        <v>1190</v>
      </c>
      <c r="AY409" s="756">
        <v>72</v>
      </c>
      <c r="AZ409" s="756">
        <v>1843</v>
      </c>
      <c r="BA409" s="756">
        <v>756</v>
      </c>
      <c r="BB409" s="756">
        <v>690</v>
      </c>
      <c r="BC409" s="756">
        <v>1980</v>
      </c>
      <c r="BD409" s="756">
        <v>926</v>
      </c>
    </row>
    <row r="410" spans="2:56">
      <c r="B410" s="47">
        <v>33.83</v>
      </c>
      <c r="C410" s="47">
        <v>0</v>
      </c>
      <c r="D410" s="47">
        <v>0</v>
      </c>
      <c r="E410" s="47">
        <v>0</v>
      </c>
      <c r="F410" s="47">
        <v>0</v>
      </c>
      <c r="G410" s="47">
        <v>6</v>
      </c>
      <c r="H410" s="47">
        <v>0</v>
      </c>
      <c r="I410" s="47">
        <v>0</v>
      </c>
      <c r="J410" s="47">
        <v>50</v>
      </c>
      <c r="K410" s="47">
        <v>0</v>
      </c>
      <c r="L410" s="47">
        <v>0</v>
      </c>
      <c r="M410" s="47">
        <v>148</v>
      </c>
      <c r="N410" s="47">
        <v>0</v>
      </c>
      <c r="O410" s="47">
        <v>23</v>
      </c>
      <c r="P410" s="47">
        <v>0</v>
      </c>
      <c r="Q410" s="47">
        <v>0</v>
      </c>
      <c r="R410" s="47">
        <v>172</v>
      </c>
      <c r="S410" s="47">
        <v>211</v>
      </c>
      <c r="T410" s="47">
        <v>0</v>
      </c>
      <c r="U410" s="47">
        <v>6</v>
      </c>
      <c r="V410" s="47">
        <v>0</v>
      </c>
      <c r="AJ410" s="47">
        <v>33.83</v>
      </c>
      <c r="AK410" s="756">
        <v>281</v>
      </c>
      <c r="AL410" s="756">
        <v>28</v>
      </c>
      <c r="AM410" s="756">
        <v>142</v>
      </c>
      <c r="AN410" s="756">
        <v>13</v>
      </c>
      <c r="AO410" s="756">
        <v>775</v>
      </c>
      <c r="AP410" s="756">
        <v>67</v>
      </c>
      <c r="AQ410" s="756">
        <v>57</v>
      </c>
      <c r="AR410" s="756">
        <v>1822</v>
      </c>
      <c r="AS410" s="756">
        <v>734</v>
      </c>
      <c r="AT410" s="756">
        <v>52</v>
      </c>
      <c r="AU410" s="756">
        <v>3099</v>
      </c>
      <c r="AV410" s="756">
        <v>19</v>
      </c>
      <c r="AW410" s="756">
        <v>450</v>
      </c>
      <c r="AX410" s="756">
        <v>1007</v>
      </c>
      <c r="AY410" s="756">
        <v>157</v>
      </c>
      <c r="AZ410" s="756">
        <v>838</v>
      </c>
      <c r="BA410" s="756">
        <v>2655</v>
      </c>
      <c r="BB410" s="756">
        <v>31</v>
      </c>
      <c r="BC410" s="756">
        <v>1194</v>
      </c>
      <c r="BD410" s="756">
        <v>150</v>
      </c>
    </row>
    <row r="411" spans="2:56">
      <c r="B411" s="47">
        <v>33.92</v>
      </c>
      <c r="C411" s="47">
        <v>0</v>
      </c>
      <c r="D411" s="47">
        <v>0</v>
      </c>
      <c r="E411" s="47">
        <v>0</v>
      </c>
      <c r="F411" s="47">
        <v>0</v>
      </c>
      <c r="G411" s="47">
        <v>0</v>
      </c>
      <c r="H411" s="47">
        <v>32</v>
      </c>
      <c r="I411" s="47">
        <v>0</v>
      </c>
      <c r="J411" s="47">
        <v>15</v>
      </c>
      <c r="K411" s="47">
        <v>0</v>
      </c>
      <c r="L411" s="47">
        <v>0</v>
      </c>
      <c r="M411" s="47">
        <v>181</v>
      </c>
      <c r="N411" s="47">
        <v>0</v>
      </c>
      <c r="O411" s="47">
        <v>115</v>
      </c>
      <c r="P411" s="47">
        <v>412</v>
      </c>
      <c r="Q411" s="47">
        <v>0</v>
      </c>
      <c r="R411" s="47">
        <v>57</v>
      </c>
      <c r="S411" s="47">
        <v>128</v>
      </c>
      <c r="T411" s="47">
        <v>0</v>
      </c>
      <c r="U411" s="47">
        <v>0</v>
      </c>
      <c r="V411" s="47">
        <v>136</v>
      </c>
      <c r="AJ411" s="47">
        <v>33.92</v>
      </c>
      <c r="AK411" s="756">
        <v>122</v>
      </c>
      <c r="AL411" s="756">
        <v>25</v>
      </c>
      <c r="AM411" s="756">
        <v>167</v>
      </c>
      <c r="AN411" s="756">
        <v>205</v>
      </c>
      <c r="AO411" s="756">
        <v>28</v>
      </c>
      <c r="AP411" s="756">
        <v>1464</v>
      </c>
      <c r="AQ411" s="756">
        <v>46</v>
      </c>
      <c r="AR411" s="756">
        <v>1124</v>
      </c>
      <c r="AS411" s="756">
        <v>569</v>
      </c>
      <c r="AT411" s="756">
        <v>150</v>
      </c>
      <c r="AU411" s="756">
        <v>3282</v>
      </c>
      <c r="AV411" s="756">
        <v>116</v>
      </c>
      <c r="AW411" s="756">
        <v>1626</v>
      </c>
      <c r="AX411" s="756">
        <v>5756</v>
      </c>
      <c r="AY411" s="756">
        <v>60</v>
      </c>
      <c r="AZ411" s="756">
        <v>422</v>
      </c>
      <c r="BA411" s="756">
        <v>1917</v>
      </c>
      <c r="BB411" s="756">
        <v>0</v>
      </c>
      <c r="BC411" s="756">
        <v>332</v>
      </c>
      <c r="BD411" s="756">
        <v>3547</v>
      </c>
    </row>
    <row r="412" spans="2:56">
      <c r="B412" s="47">
        <v>34</v>
      </c>
      <c r="C412" s="47">
        <v>0</v>
      </c>
      <c r="D412" s="47">
        <v>0</v>
      </c>
      <c r="E412" s="47">
        <v>0</v>
      </c>
      <c r="F412" s="47">
        <v>0</v>
      </c>
      <c r="G412" s="47">
        <v>0</v>
      </c>
      <c r="H412" s="47">
        <v>60</v>
      </c>
      <c r="I412" s="47">
        <v>0</v>
      </c>
      <c r="J412" s="47">
        <v>0</v>
      </c>
      <c r="K412" s="47">
        <v>414</v>
      </c>
      <c r="L412" s="47">
        <v>0</v>
      </c>
      <c r="M412" s="47">
        <v>7</v>
      </c>
      <c r="N412" s="47">
        <v>0</v>
      </c>
      <c r="O412" s="47">
        <v>165</v>
      </c>
      <c r="P412" s="47">
        <v>409</v>
      </c>
      <c r="Q412" s="47">
        <v>0</v>
      </c>
      <c r="R412" s="47">
        <v>0</v>
      </c>
      <c r="S412" s="47">
        <v>177</v>
      </c>
      <c r="T412" s="47">
        <v>0</v>
      </c>
      <c r="U412" s="47">
        <v>0</v>
      </c>
      <c r="V412" s="47">
        <v>140</v>
      </c>
      <c r="AJ412" s="47">
        <v>34</v>
      </c>
      <c r="AK412" s="756">
        <v>272</v>
      </c>
      <c r="AL412" s="756">
        <v>242</v>
      </c>
      <c r="AM412" s="756">
        <v>53</v>
      </c>
      <c r="AN412" s="756">
        <v>133</v>
      </c>
      <c r="AO412" s="756">
        <v>57</v>
      </c>
      <c r="AP412" s="756">
        <v>2457</v>
      </c>
      <c r="AQ412" s="756">
        <v>0</v>
      </c>
      <c r="AR412" s="756">
        <v>195</v>
      </c>
      <c r="AS412" s="756">
        <v>6792</v>
      </c>
      <c r="AT412" s="756">
        <v>386</v>
      </c>
      <c r="AU412" s="756">
        <v>529</v>
      </c>
      <c r="AV412" s="756">
        <v>113</v>
      </c>
      <c r="AW412" s="756">
        <v>1991</v>
      </c>
      <c r="AX412" s="756">
        <v>5249</v>
      </c>
      <c r="AY412" s="756">
        <v>165</v>
      </c>
      <c r="AZ412" s="756">
        <v>1</v>
      </c>
      <c r="BA412" s="756">
        <v>2164</v>
      </c>
      <c r="BB412" s="756">
        <v>5</v>
      </c>
      <c r="BC412" s="756">
        <v>413</v>
      </c>
      <c r="BD412" s="756">
        <v>2415</v>
      </c>
    </row>
    <row r="413" spans="2:56">
      <c r="B413" s="47">
        <v>34.08</v>
      </c>
      <c r="C413" s="47">
        <v>3</v>
      </c>
      <c r="D413" s="47">
        <v>0</v>
      </c>
      <c r="E413" s="47">
        <v>0</v>
      </c>
      <c r="F413" s="47">
        <v>0</v>
      </c>
      <c r="G413" s="47">
        <v>0</v>
      </c>
      <c r="H413" s="47">
        <v>0</v>
      </c>
      <c r="I413" s="47">
        <v>0</v>
      </c>
      <c r="J413" s="47">
        <v>19</v>
      </c>
      <c r="K413" s="47">
        <v>346</v>
      </c>
      <c r="L413" s="47">
        <v>186</v>
      </c>
      <c r="M413" s="47">
        <v>39</v>
      </c>
      <c r="N413" s="47">
        <v>36</v>
      </c>
      <c r="O413" s="47">
        <v>125</v>
      </c>
      <c r="P413" s="47">
        <v>526</v>
      </c>
      <c r="Q413" s="47">
        <v>0</v>
      </c>
      <c r="R413" s="47">
        <v>0</v>
      </c>
      <c r="S413" s="47">
        <v>171</v>
      </c>
      <c r="T413" s="47">
        <v>0</v>
      </c>
      <c r="U413" s="47">
        <v>0</v>
      </c>
      <c r="V413" s="47">
        <v>0</v>
      </c>
      <c r="AJ413" s="47">
        <v>34.08</v>
      </c>
      <c r="AK413" s="756">
        <v>206</v>
      </c>
      <c r="AL413" s="756">
        <v>165</v>
      </c>
      <c r="AM413" s="756">
        <v>111</v>
      </c>
      <c r="AN413" s="756">
        <v>27</v>
      </c>
      <c r="AO413" s="756">
        <v>54</v>
      </c>
      <c r="AP413" s="756">
        <v>521</v>
      </c>
      <c r="AQ413" s="756">
        <v>2</v>
      </c>
      <c r="AR413" s="756">
        <v>1250</v>
      </c>
      <c r="AS413" s="756">
        <v>4994</v>
      </c>
      <c r="AT413" s="756">
        <v>293</v>
      </c>
      <c r="AU413" s="756">
        <v>1009</v>
      </c>
      <c r="AV413" s="756">
        <v>280</v>
      </c>
      <c r="AW413" s="756">
        <v>1666</v>
      </c>
      <c r="AX413" s="756">
        <v>6131</v>
      </c>
      <c r="AY413" s="756">
        <v>54</v>
      </c>
      <c r="AZ413" s="756">
        <v>450</v>
      </c>
      <c r="BA413" s="756">
        <v>2008</v>
      </c>
      <c r="BB413" s="756">
        <v>186</v>
      </c>
      <c r="BC413" s="756">
        <v>381</v>
      </c>
      <c r="BD413" s="756">
        <v>674</v>
      </c>
    </row>
    <row r="414" spans="2:56">
      <c r="B414" s="47">
        <v>34.17</v>
      </c>
      <c r="C414" s="47">
        <v>0</v>
      </c>
      <c r="D414" s="47">
        <v>0</v>
      </c>
      <c r="E414" s="47">
        <v>0</v>
      </c>
      <c r="F414" s="47">
        <v>0</v>
      </c>
      <c r="G414" s="47">
        <v>0</v>
      </c>
      <c r="H414" s="47">
        <v>6</v>
      </c>
      <c r="I414" s="47">
        <v>0</v>
      </c>
      <c r="J414" s="47">
        <v>37</v>
      </c>
      <c r="K414" s="47">
        <v>430</v>
      </c>
      <c r="L414" s="47">
        <v>360</v>
      </c>
      <c r="M414" s="47">
        <v>81</v>
      </c>
      <c r="N414" s="47">
        <v>74</v>
      </c>
      <c r="O414" s="47">
        <v>36</v>
      </c>
      <c r="P414" s="47">
        <v>383</v>
      </c>
      <c r="Q414" s="47">
        <v>0</v>
      </c>
      <c r="R414" s="47">
        <v>0</v>
      </c>
      <c r="S414" s="47">
        <v>8</v>
      </c>
      <c r="T414" s="47">
        <v>14</v>
      </c>
      <c r="U414" s="47">
        <v>0</v>
      </c>
      <c r="V414" s="47">
        <v>0</v>
      </c>
      <c r="AJ414" s="47">
        <v>34.17</v>
      </c>
      <c r="AK414" s="756">
        <v>172</v>
      </c>
      <c r="AL414" s="756">
        <v>45</v>
      </c>
      <c r="AM414" s="756">
        <v>153</v>
      </c>
      <c r="AN414" s="756">
        <v>130</v>
      </c>
      <c r="AO414" s="756">
        <v>6</v>
      </c>
      <c r="AP414" s="756">
        <v>686</v>
      </c>
      <c r="AQ414" s="756">
        <v>5</v>
      </c>
      <c r="AR414" s="756">
        <v>1565</v>
      </c>
      <c r="AS414" s="756">
        <v>6160</v>
      </c>
      <c r="AT414" s="756">
        <v>334</v>
      </c>
      <c r="AU414" s="756">
        <v>1668</v>
      </c>
      <c r="AV414" s="756">
        <v>477</v>
      </c>
      <c r="AW414" s="756">
        <v>999</v>
      </c>
      <c r="AX414" s="756">
        <v>4775</v>
      </c>
      <c r="AY414" s="756">
        <v>28</v>
      </c>
      <c r="AZ414" s="756">
        <v>468</v>
      </c>
      <c r="BA414" s="756">
        <v>808</v>
      </c>
      <c r="BB414" s="756">
        <v>500</v>
      </c>
      <c r="BC414" s="756">
        <v>373</v>
      </c>
      <c r="BD414" s="756">
        <v>693</v>
      </c>
    </row>
    <row r="415" spans="2:56">
      <c r="B415" s="47">
        <v>34.25</v>
      </c>
      <c r="C415" s="47">
        <v>0</v>
      </c>
      <c r="D415" s="47">
        <v>0</v>
      </c>
      <c r="E415" s="47">
        <v>0</v>
      </c>
      <c r="F415" s="47">
        <v>0</v>
      </c>
      <c r="G415" s="47">
        <v>0</v>
      </c>
      <c r="H415" s="47">
        <v>11</v>
      </c>
      <c r="I415" s="47">
        <v>0</v>
      </c>
      <c r="J415" s="47">
        <v>65</v>
      </c>
      <c r="K415" s="47">
        <v>177</v>
      </c>
      <c r="L415" s="47">
        <v>295</v>
      </c>
      <c r="M415" s="47">
        <v>150</v>
      </c>
      <c r="N415" s="47">
        <v>41</v>
      </c>
      <c r="O415" s="47">
        <v>0</v>
      </c>
      <c r="P415" s="47">
        <v>329</v>
      </c>
      <c r="Q415" s="47">
        <v>0</v>
      </c>
      <c r="R415" s="47">
        <v>128</v>
      </c>
      <c r="S415" s="47">
        <v>7</v>
      </c>
      <c r="T415" s="47">
        <v>0</v>
      </c>
      <c r="U415" s="47">
        <v>2</v>
      </c>
      <c r="V415" s="47">
        <v>47</v>
      </c>
      <c r="AJ415" s="47">
        <v>34.25</v>
      </c>
      <c r="AK415" s="756">
        <v>495</v>
      </c>
      <c r="AL415" s="756">
        <v>29</v>
      </c>
      <c r="AM415" s="756">
        <v>19</v>
      </c>
      <c r="AN415" s="756">
        <v>99</v>
      </c>
      <c r="AO415" s="756">
        <v>0</v>
      </c>
      <c r="AP415" s="756">
        <v>284</v>
      </c>
      <c r="AQ415" s="756">
        <v>25</v>
      </c>
      <c r="AR415" s="756">
        <v>2174</v>
      </c>
      <c r="AS415" s="756">
        <v>3261</v>
      </c>
      <c r="AT415" s="756">
        <v>125</v>
      </c>
      <c r="AU415" s="756">
        <v>3129</v>
      </c>
      <c r="AV415" s="756">
        <v>382</v>
      </c>
      <c r="AW415" s="756">
        <v>223</v>
      </c>
      <c r="AX415" s="756">
        <v>4504</v>
      </c>
      <c r="AY415" s="756">
        <v>73</v>
      </c>
      <c r="AZ415" s="756">
        <v>939</v>
      </c>
      <c r="BA415" s="756">
        <v>233</v>
      </c>
      <c r="BB415" s="756">
        <v>20</v>
      </c>
      <c r="BC415" s="756">
        <v>493</v>
      </c>
      <c r="BD415" s="756">
        <v>1312</v>
      </c>
    </row>
    <row r="416" spans="2:56">
      <c r="B416" s="47">
        <v>34.33</v>
      </c>
      <c r="C416" s="47">
        <v>14</v>
      </c>
      <c r="D416" s="47">
        <v>0</v>
      </c>
      <c r="E416" s="47">
        <v>0</v>
      </c>
      <c r="F416" s="47">
        <v>0</v>
      </c>
      <c r="G416" s="47">
        <v>0</v>
      </c>
      <c r="H416" s="47">
        <v>44</v>
      </c>
      <c r="I416" s="47">
        <v>0</v>
      </c>
      <c r="J416" s="47">
        <v>2</v>
      </c>
      <c r="K416" s="47">
        <v>2</v>
      </c>
      <c r="L416" s="47">
        <v>323</v>
      </c>
      <c r="M416" s="47">
        <v>108</v>
      </c>
      <c r="N416" s="47">
        <v>43</v>
      </c>
      <c r="O416" s="47">
        <v>0</v>
      </c>
      <c r="P416" s="47">
        <v>68</v>
      </c>
      <c r="Q416" s="47">
        <v>0</v>
      </c>
      <c r="R416" s="47">
        <v>19</v>
      </c>
      <c r="S416" s="47">
        <v>101</v>
      </c>
      <c r="T416" s="47">
        <v>0</v>
      </c>
      <c r="U416" s="47">
        <v>2</v>
      </c>
      <c r="V416" s="47">
        <v>157</v>
      </c>
      <c r="AJ416" s="47">
        <v>34.33</v>
      </c>
      <c r="AK416" s="756">
        <v>497</v>
      </c>
      <c r="AL416" s="756">
        <v>109</v>
      </c>
      <c r="AM416" s="756">
        <v>91</v>
      </c>
      <c r="AN416" s="756">
        <v>14</v>
      </c>
      <c r="AO416" s="756">
        <v>134</v>
      </c>
      <c r="AP416" s="756">
        <v>1698</v>
      </c>
      <c r="AQ416" s="756">
        <v>16</v>
      </c>
      <c r="AR416" s="756">
        <v>667</v>
      </c>
      <c r="AS416" s="756">
        <v>411</v>
      </c>
      <c r="AT416" s="756">
        <v>538</v>
      </c>
      <c r="AU416" s="756">
        <v>2365</v>
      </c>
      <c r="AV416" s="756">
        <v>336</v>
      </c>
      <c r="AW416" s="756">
        <v>222</v>
      </c>
      <c r="AX416" s="756">
        <v>2073</v>
      </c>
      <c r="AY416" s="756">
        <v>36</v>
      </c>
      <c r="AZ416" s="756">
        <v>785</v>
      </c>
      <c r="BA416" s="756">
        <v>1363</v>
      </c>
      <c r="BB416" s="756">
        <v>68</v>
      </c>
      <c r="BC416" s="756">
        <v>497</v>
      </c>
      <c r="BD416" s="756">
        <v>4237</v>
      </c>
    </row>
    <row r="417" spans="2:56">
      <c r="B417" s="47">
        <v>34.42</v>
      </c>
      <c r="C417" s="47">
        <v>11</v>
      </c>
      <c r="D417" s="47">
        <v>0</v>
      </c>
      <c r="E417" s="47">
        <v>0</v>
      </c>
      <c r="F417" s="47">
        <v>0</v>
      </c>
      <c r="G417" s="47">
        <v>12</v>
      </c>
      <c r="H417" s="47">
        <v>197</v>
      </c>
      <c r="I417" s="47">
        <v>0</v>
      </c>
      <c r="J417" s="47">
        <v>0</v>
      </c>
      <c r="K417" s="47">
        <v>0</v>
      </c>
      <c r="L417" s="47">
        <v>392</v>
      </c>
      <c r="M417" s="47">
        <v>137</v>
      </c>
      <c r="N417" s="47">
        <v>6</v>
      </c>
      <c r="O417" s="47">
        <v>34</v>
      </c>
      <c r="P417" s="47">
        <v>0</v>
      </c>
      <c r="Q417" s="47">
        <v>2</v>
      </c>
      <c r="R417" s="47">
        <v>0</v>
      </c>
      <c r="S417" s="47">
        <v>49</v>
      </c>
      <c r="T417" s="47">
        <v>0</v>
      </c>
      <c r="U417" s="47">
        <v>96</v>
      </c>
      <c r="V417" s="47">
        <v>362</v>
      </c>
      <c r="AJ417" s="47">
        <v>34.42</v>
      </c>
      <c r="AK417" s="756">
        <v>1031</v>
      </c>
      <c r="AL417" s="756">
        <v>24</v>
      </c>
      <c r="AM417" s="756">
        <v>70</v>
      </c>
      <c r="AN417" s="756">
        <v>129</v>
      </c>
      <c r="AO417" s="756">
        <v>463</v>
      </c>
      <c r="AP417" s="756">
        <v>5522</v>
      </c>
      <c r="AQ417" s="756">
        <v>106</v>
      </c>
      <c r="AR417" s="756">
        <v>235</v>
      </c>
      <c r="AS417" s="756">
        <v>166</v>
      </c>
      <c r="AT417" s="756">
        <v>227</v>
      </c>
      <c r="AU417" s="756">
        <v>3035</v>
      </c>
      <c r="AV417" s="756">
        <v>263</v>
      </c>
      <c r="AW417" s="756">
        <v>655</v>
      </c>
      <c r="AX417" s="756">
        <v>287</v>
      </c>
      <c r="AY417" s="756">
        <v>453</v>
      </c>
      <c r="AZ417" s="756">
        <v>289</v>
      </c>
      <c r="BA417" s="756">
        <v>1031</v>
      </c>
      <c r="BB417" s="756">
        <v>290</v>
      </c>
      <c r="BC417" s="756">
        <v>1425</v>
      </c>
      <c r="BD417" s="756">
        <v>4272</v>
      </c>
    </row>
    <row r="418" spans="2:56">
      <c r="B418" s="47">
        <v>34.5</v>
      </c>
      <c r="C418" s="47">
        <v>0</v>
      </c>
      <c r="D418" s="47">
        <v>0</v>
      </c>
      <c r="E418" s="47">
        <v>0</v>
      </c>
      <c r="F418" s="47">
        <v>0</v>
      </c>
      <c r="G418" s="47">
        <v>50</v>
      </c>
      <c r="H418" s="47">
        <v>220</v>
      </c>
      <c r="I418" s="47">
        <v>0</v>
      </c>
      <c r="J418" s="47">
        <v>0</v>
      </c>
      <c r="K418" s="47">
        <v>421</v>
      </c>
      <c r="L418" s="47">
        <v>355</v>
      </c>
      <c r="M418" s="47">
        <v>96</v>
      </c>
      <c r="N418" s="47">
        <v>0</v>
      </c>
      <c r="O418" s="47">
        <v>90</v>
      </c>
      <c r="P418" s="47">
        <v>337</v>
      </c>
      <c r="Q418" s="47">
        <v>0</v>
      </c>
      <c r="R418" s="47">
        <v>37</v>
      </c>
      <c r="S418" s="47">
        <v>205</v>
      </c>
      <c r="T418" s="47">
        <v>0</v>
      </c>
      <c r="U418" s="47">
        <v>82</v>
      </c>
      <c r="V418" s="47">
        <v>10</v>
      </c>
      <c r="AJ418" s="47">
        <v>34.5</v>
      </c>
      <c r="AK418" s="756">
        <v>53</v>
      </c>
      <c r="AL418" s="756">
        <v>26</v>
      </c>
      <c r="AM418" s="756">
        <v>78</v>
      </c>
      <c r="AN418" s="756">
        <v>90</v>
      </c>
      <c r="AO418" s="756">
        <v>1509</v>
      </c>
      <c r="AP418" s="756">
        <v>5953</v>
      </c>
      <c r="AQ418" s="756">
        <v>80</v>
      </c>
      <c r="AR418" s="756">
        <v>65</v>
      </c>
      <c r="AS418" s="756">
        <v>6528</v>
      </c>
      <c r="AT418" s="756">
        <v>309</v>
      </c>
      <c r="AU418" s="756">
        <v>1629</v>
      </c>
      <c r="AV418" s="756">
        <v>5</v>
      </c>
      <c r="AW418" s="756">
        <v>1742</v>
      </c>
      <c r="AX418" s="756">
        <v>5373</v>
      </c>
      <c r="AY418" s="756">
        <v>374</v>
      </c>
      <c r="AZ418" s="756">
        <v>468</v>
      </c>
      <c r="BA418" s="756">
        <v>2264</v>
      </c>
      <c r="BB418" s="756">
        <v>29</v>
      </c>
      <c r="BC418" s="756">
        <v>1254</v>
      </c>
      <c r="BD418" s="756">
        <v>1001</v>
      </c>
    </row>
    <row r="419" spans="2:56">
      <c r="B419" s="47">
        <v>34.58</v>
      </c>
      <c r="C419" s="47">
        <v>0</v>
      </c>
      <c r="D419" s="47">
        <v>0</v>
      </c>
      <c r="E419" s="47">
        <v>0</v>
      </c>
      <c r="F419" s="47">
        <v>0</v>
      </c>
      <c r="G419" s="47">
        <v>0</v>
      </c>
      <c r="H419" s="47">
        <v>128</v>
      </c>
      <c r="I419" s="47">
        <v>0</v>
      </c>
      <c r="J419" s="47">
        <v>0</v>
      </c>
      <c r="K419" s="47">
        <v>58</v>
      </c>
      <c r="L419" s="47">
        <v>414</v>
      </c>
      <c r="M419" s="47">
        <v>0</v>
      </c>
      <c r="N419" s="47">
        <v>0</v>
      </c>
      <c r="O419" s="47">
        <v>148</v>
      </c>
      <c r="P419" s="47">
        <v>456</v>
      </c>
      <c r="Q419" s="47">
        <v>0</v>
      </c>
      <c r="R419" s="47">
        <v>434</v>
      </c>
      <c r="S419" s="47">
        <v>158</v>
      </c>
      <c r="T419" s="47">
        <v>0</v>
      </c>
      <c r="U419" s="47">
        <v>61</v>
      </c>
      <c r="V419" s="47">
        <v>0</v>
      </c>
      <c r="AJ419" s="47">
        <v>34.58</v>
      </c>
      <c r="AK419" s="756">
        <v>342</v>
      </c>
      <c r="AL419" s="756">
        <v>270</v>
      </c>
      <c r="AM419" s="756">
        <v>132</v>
      </c>
      <c r="AN419" s="756">
        <v>2</v>
      </c>
      <c r="AO419" s="756">
        <v>196</v>
      </c>
      <c r="AP419" s="756">
        <v>4984</v>
      </c>
      <c r="AQ419" s="756">
        <v>44</v>
      </c>
      <c r="AR419" s="756">
        <v>98</v>
      </c>
      <c r="AS419" s="756">
        <v>1912</v>
      </c>
      <c r="AT419" s="756">
        <v>324</v>
      </c>
      <c r="AU419" s="756">
        <v>150</v>
      </c>
      <c r="AV419" s="756">
        <v>0</v>
      </c>
      <c r="AW419" s="756">
        <v>1802</v>
      </c>
      <c r="AX419" s="756">
        <v>6087</v>
      </c>
      <c r="AY419" s="756">
        <v>246</v>
      </c>
      <c r="AZ419" s="756">
        <v>1756</v>
      </c>
      <c r="BA419" s="756">
        <v>2033</v>
      </c>
      <c r="BB419" s="756">
        <v>30</v>
      </c>
      <c r="BC419" s="756">
        <v>740</v>
      </c>
      <c r="BD419" s="756">
        <v>631</v>
      </c>
    </row>
    <row r="420" spans="2:56">
      <c r="B420" s="47">
        <v>34.67</v>
      </c>
      <c r="C420" s="47">
        <v>0</v>
      </c>
      <c r="D420" s="47">
        <v>0</v>
      </c>
      <c r="E420" s="47">
        <v>0</v>
      </c>
      <c r="F420" s="47">
        <v>0</v>
      </c>
      <c r="G420" s="47">
        <v>0</v>
      </c>
      <c r="H420" s="47">
        <v>101</v>
      </c>
      <c r="I420" s="47">
        <v>0</v>
      </c>
      <c r="J420" s="47">
        <v>0</v>
      </c>
      <c r="K420" s="47">
        <v>0</v>
      </c>
      <c r="L420" s="47">
        <v>394</v>
      </c>
      <c r="M420" s="47">
        <v>0</v>
      </c>
      <c r="N420" s="47">
        <v>0</v>
      </c>
      <c r="O420" s="47">
        <v>126</v>
      </c>
      <c r="P420" s="47">
        <v>493</v>
      </c>
      <c r="Q420" s="47">
        <v>0</v>
      </c>
      <c r="R420" s="47">
        <v>180</v>
      </c>
      <c r="S420" s="47">
        <v>2</v>
      </c>
      <c r="T420" s="47">
        <v>0</v>
      </c>
      <c r="U420" s="47">
        <v>0</v>
      </c>
      <c r="V420" s="47">
        <v>0</v>
      </c>
      <c r="AJ420" s="47">
        <v>34.67</v>
      </c>
      <c r="AK420" s="756">
        <v>438</v>
      </c>
      <c r="AL420" s="756">
        <v>125</v>
      </c>
      <c r="AM420" s="756">
        <v>195</v>
      </c>
      <c r="AN420" s="756">
        <v>75</v>
      </c>
      <c r="AO420" s="756">
        <v>82</v>
      </c>
      <c r="AP420" s="756">
        <v>3569</v>
      </c>
      <c r="AQ420" s="756">
        <v>10</v>
      </c>
      <c r="AR420" s="756">
        <v>153</v>
      </c>
      <c r="AS420" s="756">
        <v>81</v>
      </c>
      <c r="AT420" s="756">
        <v>290</v>
      </c>
      <c r="AU420" s="756">
        <v>424</v>
      </c>
      <c r="AV420" s="756">
        <v>102</v>
      </c>
      <c r="AW420" s="756">
        <v>1350</v>
      </c>
      <c r="AX420" s="756">
        <v>5992</v>
      </c>
      <c r="AY420" s="756">
        <v>313</v>
      </c>
      <c r="AZ420" s="756">
        <v>1509</v>
      </c>
      <c r="BA420" s="756">
        <v>218</v>
      </c>
      <c r="BB420" s="756">
        <v>104</v>
      </c>
      <c r="BC420" s="756">
        <v>459</v>
      </c>
      <c r="BD420" s="756">
        <v>162</v>
      </c>
    </row>
    <row r="421" spans="2:56">
      <c r="B421" s="47">
        <v>34.75</v>
      </c>
      <c r="C421" s="47">
        <v>8</v>
      </c>
      <c r="D421" s="47">
        <v>48</v>
      </c>
      <c r="E421" s="47">
        <v>0</v>
      </c>
      <c r="F421" s="47">
        <v>0</v>
      </c>
      <c r="G421" s="47">
        <v>0</v>
      </c>
      <c r="H421" s="47">
        <v>176</v>
      </c>
      <c r="I421" s="47">
        <v>0</v>
      </c>
      <c r="J421" s="47">
        <v>0</v>
      </c>
      <c r="K421" s="47">
        <v>208</v>
      </c>
      <c r="L421" s="47">
        <v>0</v>
      </c>
      <c r="M421" s="47">
        <v>7</v>
      </c>
      <c r="N421" s="47">
        <v>0</v>
      </c>
      <c r="O421" s="47">
        <v>153</v>
      </c>
      <c r="P421" s="47">
        <v>307</v>
      </c>
      <c r="Q421" s="47">
        <v>0</v>
      </c>
      <c r="R421" s="47">
        <v>63</v>
      </c>
      <c r="S421" s="47">
        <v>0</v>
      </c>
      <c r="T421" s="47">
        <v>39</v>
      </c>
      <c r="U421" s="47">
        <v>0</v>
      </c>
      <c r="V421" s="47">
        <v>0</v>
      </c>
      <c r="AJ421" s="47">
        <v>34.75</v>
      </c>
      <c r="AK421" s="756">
        <v>622</v>
      </c>
      <c r="AL421" s="756">
        <v>894</v>
      </c>
      <c r="AM421" s="756">
        <v>88</v>
      </c>
      <c r="AN421" s="756">
        <v>117</v>
      </c>
      <c r="AO421" s="756">
        <v>0</v>
      </c>
      <c r="AP421" s="756">
        <v>4553</v>
      </c>
      <c r="AQ421" s="756">
        <v>45</v>
      </c>
      <c r="AR421" s="756">
        <v>614</v>
      </c>
      <c r="AS421" s="756">
        <v>3691</v>
      </c>
      <c r="AT421" s="756">
        <v>1050</v>
      </c>
      <c r="AU421" s="756">
        <v>148</v>
      </c>
      <c r="AV421" s="756">
        <v>361</v>
      </c>
      <c r="AW421" s="756">
        <v>1771</v>
      </c>
      <c r="AX421" s="756">
        <v>3751</v>
      </c>
      <c r="AY421" s="756">
        <v>0</v>
      </c>
      <c r="AZ421" s="756">
        <v>598</v>
      </c>
      <c r="BA421" s="756">
        <v>195</v>
      </c>
      <c r="BB421" s="756">
        <v>682</v>
      </c>
      <c r="BC421" s="756">
        <v>458</v>
      </c>
      <c r="BD421" s="756">
        <v>283</v>
      </c>
    </row>
    <row r="422" spans="2:56">
      <c r="B422" s="47">
        <v>34.83</v>
      </c>
      <c r="C422" s="47">
        <v>116</v>
      </c>
      <c r="D422" s="47">
        <v>0</v>
      </c>
      <c r="E422" s="47">
        <v>6</v>
      </c>
      <c r="F422" s="47">
        <v>0</v>
      </c>
      <c r="G422" s="47">
        <v>0</v>
      </c>
      <c r="H422" s="47">
        <v>71</v>
      </c>
      <c r="I422" s="47">
        <v>0</v>
      </c>
      <c r="J422" s="47">
        <v>0</v>
      </c>
      <c r="K422" s="47">
        <v>337</v>
      </c>
      <c r="L422" s="47">
        <v>0</v>
      </c>
      <c r="M422" s="47">
        <v>0</v>
      </c>
      <c r="N422" s="47">
        <v>11</v>
      </c>
      <c r="O422" s="47">
        <v>71</v>
      </c>
      <c r="P422" s="47">
        <v>463</v>
      </c>
      <c r="Q422" s="47">
        <v>0</v>
      </c>
      <c r="R422" s="47">
        <v>138</v>
      </c>
      <c r="S422" s="47">
        <v>0</v>
      </c>
      <c r="T422" s="47">
        <v>14</v>
      </c>
      <c r="U422" s="47">
        <v>0</v>
      </c>
      <c r="V422" s="47">
        <v>101</v>
      </c>
      <c r="AJ422" s="47">
        <v>34.83</v>
      </c>
      <c r="AK422" s="756">
        <v>2175</v>
      </c>
      <c r="AL422" s="756">
        <v>296</v>
      </c>
      <c r="AM422" s="756">
        <v>136</v>
      </c>
      <c r="AN422" s="756">
        <v>41</v>
      </c>
      <c r="AO422" s="756">
        <v>42</v>
      </c>
      <c r="AP422" s="756">
        <v>2404</v>
      </c>
      <c r="AQ422" s="756">
        <v>48</v>
      </c>
      <c r="AR422" s="756">
        <v>288</v>
      </c>
      <c r="AS422" s="756">
        <v>6371</v>
      </c>
      <c r="AT422" s="756">
        <v>862</v>
      </c>
      <c r="AU422" s="756">
        <v>171</v>
      </c>
      <c r="AV422" s="756">
        <v>217</v>
      </c>
      <c r="AW422" s="756">
        <v>1029</v>
      </c>
      <c r="AX422" s="756">
        <v>5366</v>
      </c>
      <c r="AY422" s="756">
        <v>42</v>
      </c>
      <c r="AZ422" s="756">
        <v>660</v>
      </c>
      <c r="BA422" s="756">
        <v>6</v>
      </c>
      <c r="BB422" s="756">
        <v>904</v>
      </c>
      <c r="BC422" s="756">
        <v>360</v>
      </c>
      <c r="BD422" s="756">
        <v>2198</v>
      </c>
    </row>
    <row r="423" spans="2:56">
      <c r="B423" s="47">
        <v>34.92</v>
      </c>
      <c r="C423" s="47">
        <v>141</v>
      </c>
      <c r="D423" s="47">
        <v>0</v>
      </c>
      <c r="E423" s="47">
        <v>0</v>
      </c>
      <c r="F423" s="47">
        <v>42</v>
      </c>
      <c r="G423" s="47">
        <v>0</v>
      </c>
      <c r="H423" s="47">
        <v>22</v>
      </c>
      <c r="I423" s="47">
        <v>0</v>
      </c>
      <c r="J423" s="47">
        <v>0</v>
      </c>
      <c r="K423" s="47">
        <v>381</v>
      </c>
      <c r="L423" s="47">
        <v>182</v>
      </c>
      <c r="M423" s="47">
        <v>0</v>
      </c>
      <c r="N423" s="47">
        <v>93</v>
      </c>
      <c r="O423" s="47">
        <v>4</v>
      </c>
      <c r="P423" s="47">
        <v>304</v>
      </c>
      <c r="Q423" s="47">
        <v>0</v>
      </c>
      <c r="R423" s="47">
        <v>147</v>
      </c>
      <c r="S423" s="47">
        <v>0</v>
      </c>
      <c r="T423" s="47">
        <v>0</v>
      </c>
      <c r="U423" s="47">
        <v>0</v>
      </c>
      <c r="V423" s="47">
        <v>0</v>
      </c>
      <c r="AJ423" s="47">
        <v>34.92</v>
      </c>
      <c r="AK423" s="756">
        <v>3244</v>
      </c>
      <c r="AL423" s="756">
        <v>153</v>
      </c>
      <c r="AM423" s="756">
        <v>157</v>
      </c>
      <c r="AN423" s="756">
        <v>1025</v>
      </c>
      <c r="AO423" s="756">
        <v>37</v>
      </c>
      <c r="AP423" s="756">
        <v>949</v>
      </c>
      <c r="AQ423" s="756">
        <v>49</v>
      </c>
      <c r="AR423" s="756">
        <v>229</v>
      </c>
      <c r="AS423" s="756">
        <v>5661</v>
      </c>
      <c r="AT423" s="756">
        <v>520</v>
      </c>
      <c r="AU423" s="756">
        <v>150</v>
      </c>
      <c r="AV423" s="756">
        <v>519</v>
      </c>
      <c r="AW423" s="756">
        <v>261</v>
      </c>
      <c r="AX423" s="756">
        <v>3509</v>
      </c>
      <c r="AY423" s="756">
        <v>84</v>
      </c>
      <c r="AZ423" s="756">
        <v>782</v>
      </c>
      <c r="BA423" s="756">
        <v>150</v>
      </c>
      <c r="BB423" s="756">
        <v>0</v>
      </c>
      <c r="BC423" s="756">
        <v>240</v>
      </c>
      <c r="BD423" s="756">
        <v>458</v>
      </c>
    </row>
    <row r="424" spans="2:56">
      <c r="B424" s="47">
        <v>35</v>
      </c>
      <c r="C424" s="47">
        <v>156</v>
      </c>
      <c r="D424" s="47">
        <v>18</v>
      </c>
      <c r="E424" s="47">
        <v>0</v>
      </c>
      <c r="F424" s="47">
        <v>45</v>
      </c>
      <c r="G424" s="47">
        <v>0</v>
      </c>
      <c r="H424" s="47">
        <v>0</v>
      </c>
      <c r="I424" s="47">
        <v>0</v>
      </c>
      <c r="J424" s="47">
        <v>0</v>
      </c>
      <c r="K424" s="47">
        <v>82</v>
      </c>
      <c r="L424" s="47">
        <v>6</v>
      </c>
      <c r="M424" s="47">
        <v>0</v>
      </c>
      <c r="N424" s="47">
        <v>33</v>
      </c>
      <c r="O424" s="47">
        <v>0</v>
      </c>
      <c r="P424" s="47">
        <v>512</v>
      </c>
      <c r="Q424" s="47">
        <v>0</v>
      </c>
      <c r="R424" s="47">
        <v>374</v>
      </c>
      <c r="S424" s="47">
        <v>0</v>
      </c>
      <c r="T424" s="47">
        <v>0</v>
      </c>
      <c r="U424" s="47">
        <v>0</v>
      </c>
      <c r="V424" s="47">
        <v>0</v>
      </c>
      <c r="AJ424" s="47">
        <v>35</v>
      </c>
      <c r="AK424" s="756">
        <v>2877</v>
      </c>
      <c r="AL424" s="756">
        <v>722</v>
      </c>
      <c r="AM424" s="756">
        <v>66</v>
      </c>
      <c r="AN424" s="756">
        <v>1823</v>
      </c>
      <c r="AO424" s="756">
        <v>10</v>
      </c>
      <c r="AP424" s="756">
        <v>70</v>
      </c>
      <c r="AQ424" s="756">
        <v>129</v>
      </c>
      <c r="AR424" s="756">
        <v>69</v>
      </c>
      <c r="AS424" s="756">
        <v>1265</v>
      </c>
      <c r="AT424" s="756">
        <v>157</v>
      </c>
      <c r="AU424" s="756">
        <v>56</v>
      </c>
      <c r="AV424" s="756">
        <v>358</v>
      </c>
      <c r="AW424" s="756">
        <v>64</v>
      </c>
      <c r="AX424" s="756">
        <v>6146</v>
      </c>
      <c r="AY424" s="756">
        <v>33</v>
      </c>
      <c r="AZ424" s="756">
        <v>1197</v>
      </c>
      <c r="BA424" s="756">
        <v>131</v>
      </c>
      <c r="BB424" s="756">
        <v>101</v>
      </c>
      <c r="BC424" s="756">
        <v>242</v>
      </c>
      <c r="BD424" s="756">
        <v>112</v>
      </c>
    </row>
    <row r="425" spans="2:56">
      <c r="B425" s="47">
        <v>35.08</v>
      </c>
      <c r="C425" s="47">
        <v>179</v>
      </c>
      <c r="D425" s="47">
        <v>84</v>
      </c>
      <c r="E425" s="47">
        <v>0</v>
      </c>
      <c r="F425" s="47">
        <v>46</v>
      </c>
      <c r="G425" s="47">
        <v>0</v>
      </c>
      <c r="H425" s="47">
        <v>0</v>
      </c>
      <c r="I425" s="47">
        <v>0</v>
      </c>
      <c r="J425" s="47">
        <v>0</v>
      </c>
      <c r="K425" s="47">
        <v>0</v>
      </c>
      <c r="L425" s="47">
        <v>0</v>
      </c>
      <c r="M425" s="47">
        <v>0</v>
      </c>
      <c r="N425" s="47">
        <v>9</v>
      </c>
      <c r="O425" s="47">
        <v>0</v>
      </c>
      <c r="P425" s="47">
        <v>497</v>
      </c>
      <c r="Q425" s="47">
        <v>0</v>
      </c>
      <c r="R425" s="47">
        <v>346</v>
      </c>
      <c r="S425" s="47">
        <v>0</v>
      </c>
      <c r="T425" s="47">
        <v>65</v>
      </c>
      <c r="U425" s="47">
        <v>0</v>
      </c>
      <c r="V425" s="47">
        <v>0</v>
      </c>
      <c r="AJ425" s="47">
        <v>35.08</v>
      </c>
      <c r="AK425" s="756">
        <v>2326</v>
      </c>
      <c r="AL425" s="756">
        <v>1876</v>
      </c>
      <c r="AM425" s="756">
        <v>107</v>
      </c>
      <c r="AN425" s="756">
        <v>1441</v>
      </c>
      <c r="AO425" s="756">
        <v>4</v>
      </c>
      <c r="AP425" s="756">
        <v>51</v>
      </c>
      <c r="AQ425" s="756">
        <v>215</v>
      </c>
      <c r="AR425" s="756">
        <v>0</v>
      </c>
      <c r="AS425" s="756">
        <v>39</v>
      </c>
      <c r="AT425" s="756">
        <v>74</v>
      </c>
      <c r="AU425" s="756">
        <v>101</v>
      </c>
      <c r="AV425" s="756">
        <v>131</v>
      </c>
      <c r="AW425" s="756">
        <v>270</v>
      </c>
      <c r="AX425" s="756">
        <v>5560</v>
      </c>
      <c r="AY425" s="756">
        <v>118</v>
      </c>
      <c r="AZ425" s="756">
        <v>1129</v>
      </c>
      <c r="BA425" s="756">
        <v>6</v>
      </c>
      <c r="BB425" s="756">
        <v>673</v>
      </c>
      <c r="BC425" s="756">
        <v>85</v>
      </c>
      <c r="BD425" s="756">
        <v>148</v>
      </c>
    </row>
    <row r="426" spans="2:56">
      <c r="B426" s="47">
        <v>35.17</v>
      </c>
      <c r="C426" s="47">
        <v>71</v>
      </c>
      <c r="D426" s="47">
        <v>156</v>
      </c>
      <c r="E426" s="47">
        <v>0</v>
      </c>
      <c r="F426" s="47">
        <v>12</v>
      </c>
      <c r="G426" s="47">
        <v>0</v>
      </c>
      <c r="H426" s="47">
        <v>0</v>
      </c>
      <c r="I426" s="47">
        <v>0</v>
      </c>
      <c r="J426" s="47">
        <v>0</v>
      </c>
      <c r="K426" s="47">
        <v>0</v>
      </c>
      <c r="L426" s="47">
        <v>0</v>
      </c>
      <c r="M426" s="47">
        <v>0</v>
      </c>
      <c r="N426" s="47">
        <v>0</v>
      </c>
      <c r="O426" s="47">
        <v>15</v>
      </c>
      <c r="P426" s="47">
        <v>243</v>
      </c>
      <c r="Q426" s="47">
        <v>0</v>
      </c>
      <c r="R426" s="47">
        <v>242</v>
      </c>
      <c r="S426" s="47">
        <v>0</v>
      </c>
      <c r="T426" s="47">
        <v>99</v>
      </c>
      <c r="U426" s="47">
        <v>0</v>
      </c>
      <c r="V426" s="47">
        <v>0</v>
      </c>
      <c r="AJ426" s="47">
        <v>35.17</v>
      </c>
      <c r="AK426" s="756">
        <v>1669</v>
      </c>
      <c r="AL426" s="756">
        <v>2246</v>
      </c>
      <c r="AM426" s="756">
        <v>139</v>
      </c>
      <c r="AN426" s="756">
        <v>533</v>
      </c>
      <c r="AO426" s="756">
        <v>60</v>
      </c>
      <c r="AP426" s="756">
        <v>18</v>
      </c>
      <c r="AQ426" s="756">
        <v>76</v>
      </c>
      <c r="AR426" s="756">
        <v>9</v>
      </c>
      <c r="AS426" s="756">
        <v>163</v>
      </c>
      <c r="AT426" s="756">
        <v>388</v>
      </c>
      <c r="AU426" s="756">
        <v>58</v>
      </c>
      <c r="AV426" s="756">
        <v>12</v>
      </c>
      <c r="AW426" s="756">
        <v>499</v>
      </c>
      <c r="AX426" s="756">
        <v>3484</v>
      </c>
      <c r="AY426" s="756">
        <v>1</v>
      </c>
      <c r="AZ426" s="756">
        <v>831</v>
      </c>
      <c r="BA426" s="756">
        <v>142</v>
      </c>
      <c r="BB426" s="756">
        <v>1603</v>
      </c>
      <c r="BC426" s="756">
        <v>0</v>
      </c>
      <c r="BD426" s="756">
        <v>136</v>
      </c>
    </row>
    <row r="427" spans="2:56">
      <c r="B427" s="47">
        <v>35.25</v>
      </c>
      <c r="C427" s="47">
        <v>0</v>
      </c>
      <c r="D427" s="47">
        <v>283</v>
      </c>
      <c r="E427" s="47">
        <v>7</v>
      </c>
      <c r="F427" s="47">
        <v>28</v>
      </c>
      <c r="G427" s="47">
        <v>0</v>
      </c>
      <c r="H427" s="47">
        <v>0</v>
      </c>
      <c r="I427" s="47">
        <v>0</v>
      </c>
      <c r="J427" s="47">
        <v>0</v>
      </c>
      <c r="K427" s="47">
        <v>0</v>
      </c>
      <c r="L427" s="47">
        <v>0</v>
      </c>
      <c r="M427" s="47">
        <v>0</v>
      </c>
      <c r="N427" s="47">
        <v>0</v>
      </c>
      <c r="O427" s="47">
        <v>0</v>
      </c>
      <c r="P427" s="47">
        <v>0</v>
      </c>
      <c r="Q427" s="47">
        <v>0</v>
      </c>
      <c r="R427" s="47">
        <v>19</v>
      </c>
      <c r="S427" s="47">
        <v>0</v>
      </c>
      <c r="T427" s="47">
        <v>191</v>
      </c>
      <c r="U427" s="47">
        <v>0</v>
      </c>
      <c r="V427" s="47">
        <v>0</v>
      </c>
      <c r="AJ427" s="47">
        <v>35.25</v>
      </c>
      <c r="AK427" s="756">
        <v>175</v>
      </c>
      <c r="AL427" s="756">
        <v>3408</v>
      </c>
      <c r="AM427" s="756">
        <v>324</v>
      </c>
      <c r="AN427" s="756">
        <v>998</v>
      </c>
      <c r="AO427" s="756">
        <v>169</v>
      </c>
      <c r="AP427" s="756">
        <v>0</v>
      </c>
      <c r="AQ427" s="756">
        <v>46</v>
      </c>
      <c r="AR427" s="756">
        <v>54</v>
      </c>
      <c r="AS427" s="756">
        <v>0</v>
      </c>
      <c r="AT427" s="756">
        <v>271</v>
      </c>
      <c r="AU427" s="756">
        <v>145</v>
      </c>
      <c r="AV427" s="756">
        <v>0</v>
      </c>
      <c r="AW427" s="756">
        <v>83</v>
      </c>
      <c r="AX427" s="756">
        <v>247</v>
      </c>
      <c r="AY427" s="756">
        <v>1</v>
      </c>
      <c r="AZ427" s="756">
        <v>311</v>
      </c>
      <c r="BA427" s="756">
        <v>176</v>
      </c>
      <c r="BB427" s="756">
        <v>1987</v>
      </c>
      <c r="BC427" s="756">
        <v>13</v>
      </c>
      <c r="BD427" s="756">
        <v>49</v>
      </c>
    </row>
    <row r="428" spans="2:56">
      <c r="B428" s="47">
        <v>35.33</v>
      </c>
      <c r="C428" s="47">
        <v>0</v>
      </c>
      <c r="D428" s="47">
        <v>32</v>
      </c>
      <c r="E428" s="47">
        <v>0</v>
      </c>
      <c r="F428" s="47">
        <v>0</v>
      </c>
      <c r="G428" s="47">
        <v>9</v>
      </c>
      <c r="H428" s="47">
        <v>0</v>
      </c>
      <c r="I428" s="47">
        <v>0</v>
      </c>
      <c r="J428" s="47">
        <v>0</v>
      </c>
      <c r="K428" s="47">
        <v>0</v>
      </c>
      <c r="L428" s="47">
        <v>308</v>
      </c>
      <c r="M428" s="47">
        <v>2</v>
      </c>
      <c r="N428" s="47">
        <v>0</v>
      </c>
      <c r="O428" s="47">
        <v>0</v>
      </c>
      <c r="P428" s="47">
        <v>0</v>
      </c>
      <c r="Q428" s="47">
        <v>0</v>
      </c>
      <c r="R428" s="47">
        <v>3</v>
      </c>
      <c r="S428" s="47">
        <v>0</v>
      </c>
      <c r="T428" s="47">
        <v>118</v>
      </c>
      <c r="U428" s="47">
        <v>0</v>
      </c>
      <c r="V428" s="47">
        <v>0</v>
      </c>
      <c r="AJ428" s="47">
        <v>35.33</v>
      </c>
      <c r="AK428" s="756">
        <v>279</v>
      </c>
      <c r="AL428" s="756">
        <v>776</v>
      </c>
      <c r="AM428" s="756">
        <v>15</v>
      </c>
      <c r="AN428" s="756">
        <v>433</v>
      </c>
      <c r="AO428" s="756">
        <v>296</v>
      </c>
      <c r="AP428" s="756">
        <v>29</v>
      </c>
      <c r="AQ428" s="756">
        <v>98</v>
      </c>
      <c r="AR428" s="756">
        <v>9</v>
      </c>
      <c r="AS428" s="756">
        <v>87</v>
      </c>
      <c r="AT428" s="756">
        <v>351</v>
      </c>
      <c r="AU428" s="756">
        <v>221</v>
      </c>
      <c r="AV428" s="756">
        <v>59</v>
      </c>
      <c r="AW428" s="756">
        <v>136</v>
      </c>
      <c r="AX428" s="756">
        <v>382</v>
      </c>
      <c r="AY428" s="756">
        <v>42</v>
      </c>
      <c r="AZ428" s="756">
        <v>441</v>
      </c>
      <c r="BA428" s="756">
        <v>150</v>
      </c>
      <c r="BB428" s="756">
        <v>1805</v>
      </c>
      <c r="BC428" s="756">
        <v>169</v>
      </c>
      <c r="BD428" s="756">
        <v>42</v>
      </c>
    </row>
    <row r="429" spans="2:56">
      <c r="B429" s="47">
        <v>35.42</v>
      </c>
      <c r="C429" s="47">
        <v>0</v>
      </c>
      <c r="D429" s="47">
        <v>0</v>
      </c>
      <c r="E429" s="47">
        <v>0</v>
      </c>
      <c r="F429" s="47">
        <v>0</v>
      </c>
      <c r="G429" s="47">
        <v>134</v>
      </c>
      <c r="H429" s="47">
        <v>0</v>
      </c>
      <c r="I429" s="47">
        <v>0</v>
      </c>
      <c r="J429" s="47">
        <v>0</v>
      </c>
      <c r="K429" s="47">
        <v>268</v>
      </c>
      <c r="L429" s="47">
        <v>351</v>
      </c>
      <c r="M429" s="47">
        <v>0</v>
      </c>
      <c r="N429" s="47">
        <v>0</v>
      </c>
      <c r="O429" s="47">
        <v>0</v>
      </c>
      <c r="P429" s="47">
        <v>115</v>
      </c>
      <c r="Q429" s="47">
        <v>0</v>
      </c>
      <c r="R429" s="47">
        <v>0</v>
      </c>
      <c r="S429" s="47">
        <v>0</v>
      </c>
      <c r="T429" s="47">
        <v>2</v>
      </c>
      <c r="U429" s="47">
        <v>0</v>
      </c>
      <c r="V429" s="47">
        <v>0</v>
      </c>
      <c r="AJ429" s="47">
        <v>35.42</v>
      </c>
      <c r="AK429" s="756">
        <v>134</v>
      </c>
      <c r="AL429" s="756">
        <v>278</v>
      </c>
      <c r="AM429" s="756">
        <v>226</v>
      </c>
      <c r="AN429" s="756">
        <v>56</v>
      </c>
      <c r="AO429" s="756">
        <v>3798</v>
      </c>
      <c r="AP429" s="756">
        <v>151</v>
      </c>
      <c r="AQ429" s="756">
        <v>233</v>
      </c>
      <c r="AR429" s="756">
        <v>9</v>
      </c>
      <c r="AS429" s="756">
        <v>4833</v>
      </c>
      <c r="AT429" s="756">
        <v>247</v>
      </c>
      <c r="AU429" s="756">
        <v>317</v>
      </c>
      <c r="AV429" s="756">
        <v>90</v>
      </c>
      <c r="AW429" s="756">
        <v>41</v>
      </c>
      <c r="AX429" s="756">
        <v>2461</v>
      </c>
      <c r="AY429" s="756">
        <v>100</v>
      </c>
      <c r="AZ429" s="756">
        <v>396</v>
      </c>
      <c r="BA429" s="756">
        <v>12</v>
      </c>
      <c r="BB429" s="756">
        <v>504</v>
      </c>
      <c r="BC429" s="756">
        <v>127</v>
      </c>
      <c r="BD429" s="756">
        <v>115</v>
      </c>
    </row>
    <row r="430" spans="2:56">
      <c r="B430" s="47">
        <v>35.5</v>
      </c>
      <c r="C430" s="47">
        <v>0</v>
      </c>
      <c r="D430" s="47">
        <v>0</v>
      </c>
      <c r="E430" s="47">
        <v>0</v>
      </c>
      <c r="F430" s="47">
        <v>0</v>
      </c>
      <c r="G430" s="47">
        <v>68</v>
      </c>
      <c r="H430" s="47">
        <v>25</v>
      </c>
      <c r="I430" s="47">
        <v>0</v>
      </c>
      <c r="J430" s="47">
        <v>0</v>
      </c>
      <c r="K430" s="47">
        <v>212</v>
      </c>
      <c r="L430" s="47">
        <v>319</v>
      </c>
      <c r="M430" s="47">
        <v>2</v>
      </c>
      <c r="N430" s="47">
        <v>0</v>
      </c>
      <c r="O430" s="47">
        <v>0</v>
      </c>
      <c r="P430" s="47">
        <v>316</v>
      </c>
      <c r="Q430" s="47">
        <v>0</v>
      </c>
      <c r="R430" s="47">
        <v>0</v>
      </c>
      <c r="S430" s="47">
        <v>0</v>
      </c>
      <c r="T430" s="47">
        <v>138</v>
      </c>
      <c r="U430" s="47">
        <v>0</v>
      </c>
      <c r="V430" s="47">
        <v>0</v>
      </c>
      <c r="AJ430" s="47">
        <v>35.5</v>
      </c>
      <c r="AK430" s="756">
        <v>419</v>
      </c>
      <c r="AL430" s="756">
        <v>231</v>
      </c>
      <c r="AM430" s="756">
        <v>100</v>
      </c>
      <c r="AN430" s="756">
        <v>89</v>
      </c>
      <c r="AO430" s="756">
        <v>1999</v>
      </c>
      <c r="AP430" s="756">
        <v>1364</v>
      </c>
      <c r="AQ430" s="756">
        <v>579</v>
      </c>
      <c r="AR430" s="756">
        <v>129</v>
      </c>
      <c r="AS430" s="756">
        <v>4313</v>
      </c>
      <c r="AT430" s="756">
        <v>269</v>
      </c>
      <c r="AU430" s="756">
        <v>338</v>
      </c>
      <c r="AV430" s="756">
        <v>126</v>
      </c>
      <c r="AW430" s="756">
        <v>48</v>
      </c>
      <c r="AX430" s="756">
        <v>5683</v>
      </c>
      <c r="AY430" s="756">
        <v>90</v>
      </c>
      <c r="AZ430" s="756">
        <v>507</v>
      </c>
      <c r="BA430" s="756">
        <v>19</v>
      </c>
      <c r="BB430" s="756">
        <v>1199</v>
      </c>
      <c r="BC430" s="756">
        <v>42</v>
      </c>
      <c r="BD430" s="756">
        <v>32</v>
      </c>
    </row>
    <row r="431" spans="2:56">
      <c r="B431" s="47">
        <v>35.58</v>
      </c>
      <c r="C431" s="47">
        <v>0</v>
      </c>
      <c r="D431" s="47">
        <v>6</v>
      </c>
      <c r="E431" s="47">
        <v>148</v>
      </c>
      <c r="F431" s="47">
        <v>0</v>
      </c>
      <c r="G431" s="47">
        <v>28</v>
      </c>
      <c r="H431" s="47">
        <v>26</v>
      </c>
      <c r="I431" s="47">
        <v>0</v>
      </c>
      <c r="J431" s="47">
        <v>0</v>
      </c>
      <c r="K431" s="47">
        <v>81</v>
      </c>
      <c r="L431" s="47">
        <v>401</v>
      </c>
      <c r="M431" s="47">
        <v>147</v>
      </c>
      <c r="N431" s="47">
        <v>0</v>
      </c>
      <c r="O431" s="47">
        <v>0</v>
      </c>
      <c r="P431" s="47">
        <v>439</v>
      </c>
      <c r="Q431" s="47">
        <v>0</v>
      </c>
      <c r="R431" s="47">
        <v>0</v>
      </c>
      <c r="S431" s="47">
        <v>0</v>
      </c>
      <c r="T431" s="47">
        <v>157</v>
      </c>
      <c r="U431" s="47">
        <v>0</v>
      </c>
      <c r="V431" s="47">
        <v>0</v>
      </c>
      <c r="AJ431" s="47">
        <v>35.58</v>
      </c>
      <c r="AK431" s="756">
        <v>217</v>
      </c>
      <c r="AL431" s="756">
        <v>486</v>
      </c>
      <c r="AM431" s="756">
        <v>1577</v>
      </c>
      <c r="AN431" s="756">
        <v>79</v>
      </c>
      <c r="AO431" s="756">
        <v>1234</v>
      </c>
      <c r="AP431" s="756">
        <v>1344</v>
      </c>
      <c r="AQ431" s="756">
        <v>771</v>
      </c>
      <c r="AR431" s="756">
        <v>138</v>
      </c>
      <c r="AS431" s="756">
        <v>1555</v>
      </c>
      <c r="AT431" s="756">
        <v>237</v>
      </c>
      <c r="AU431" s="756">
        <v>3063</v>
      </c>
      <c r="AV431" s="756">
        <v>103</v>
      </c>
      <c r="AW431" s="756">
        <v>204</v>
      </c>
      <c r="AX431" s="756">
        <v>6059</v>
      </c>
      <c r="AY431" s="756">
        <v>84</v>
      </c>
      <c r="AZ431" s="756">
        <v>615</v>
      </c>
      <c r="BA431" s="756">
        <v>7</v>
      </c>
      <c r="BB431" s="756">
        <v>1973</v>
      </c>
      <c r="BC431" s="756">
        <v>46</v>
      </c>
      <c r="BD431" s="756">
        <v>61</v>
      </c>
    </row>
    <row r="432" spans="2:56">
      <c r="B432" s="47">
        <v>35.67</v>
      </c>
      <c r="C432" s="47">
        <v>0</v>
      </c>
      <c r="D432" s="47">
        <v>0</v>
      </c>
      <c r="E432" s="47">
        <v>177</v>
      </c>
      <c r="F432" s="47">
        <v>0</v>
      </c>
      <c r="G432" s="47">
        <v>0</v>
      </c>
      <c r="H432" s="47">
        <v>2</v>
      </c>
      <c r="I432" s="47">
        <v>0</v>
      </c>
      <c r="J432" s="47">
        <v>0</v>
      </c>
      <c r="K432" s="47">
        <v>304</v>
      </c>
      <c r="L432" s="47">
        <v>411</v>
      </c>
      <c r="M432" s="47">
        <v>47</v>
      </c>
      <c r="N432" s="47">
        <v>0</v>
      </c>
      <c r="O432" s="47">
        <v>42</v>
      </c>
      <c r="P432" s="47">
        <v>497</v>
      </c>
      <c r="Q432" s="47">
        <v>0</v>
      </c>
      <c r="R432" s="47">
        <v>2</v>
      </c>
      <c r="S432" s="47">
        <v>0</v>
      </c>
      <c r="T432" s="47">
        <v>131</v>
      </c>
      <c r="U432" s="47">
        <v>0</v>
      </c>
      <c r="V432" s="47">
        <v>0</v>
      </c>
      <c r="AJ432" s="47">
        <v>35.67</v>
      </c>
      <c r="AK432" s="756">
        <v>175</v>
      </c>
      <c r="AL432" s="756">
        <v>230</v>
      </c>
      <c r="AM432" s="756">
        <v>2298</v>
      </c>
      <c r="AN432" s="756">
        <v>87</v>
      </c>
      <c r="AO432" s="756">
        <v>271</v>
      </c>
      <c r="AP432" s="756">
        <v>484</v>
      </c>
      <c r="AQ432" s="756">
        <v>821</v>
      </c>
      <c r="AR432" s="756">
        <v>76</v>
      </c>
      <c r="AS432" s="756">
        <v>4959</v>
      </c>
      <c r="AT432" s="756">
        <v>361</v>
      </c>
      <c r="AU432" s="756">
        <v>1306</v>
      </c>
      <c r="AV432" s="756">
        <v>10</v>
      </c>
      <c r="AW432" s="756">
        <v>683</v>
      </c>
      <c r="AX432" s="756">
        <v>5897</v>
      </c>
      <c r="AY432" s="756">
        <v>21</v>
      </c>
      <c r="AZ432" s="756">
        <v>278</v>
      </c>
      <c r="BA432" s="756">
        <v>4</v>
      </c>
      <c r="BB432" s="756">
        <v>1685</v>
      </c>
      <c r="BC432" s="756">
        <v>95</v>
      </c>
      <c r="BD432" s="756">
        <v>163</v>
      </c>
    </row>
    <row r="433" spans="2:56">
      <c r="B433" s="47">
        <v>35.75</v>
      </c>
      <c r="C433" s="47">
        <v>0</v>
      </c>
      <c r="D433" s="47">
        <v>9</v>
      </c>
      <c r="E433" s="47">
        <v>252</v>
      </c>
      <c r="F433" s="47">
        <v>0</v>
      </c>
      <c r="G433" s="47">
        <v>0</v>
      </c>
      <c r="H433" s="47">
        <v>13</v>
      </c>
      <c r="I433" s="47">
        <v>0</v>
      </c>
      <c r="J433" s="47">
        <v>0</v>
      </c>
      <c r="K433" s="47">
        <v>351</v>
      </c>
      <c r="L433" s="47">
        <v>147</v>
      </c>
      <c r="M433" s="47">
        <v>29</v>
      </c>
      <c r="N433" s="47">
        <v>0</v>
      </c>
      <c r="O433" s="47">
        <v>13</v>
      </c>
      <c r="P433" s="47">
        <v>413</v>
      </c>
      <c r="Q433" s="47">
        <v>0</v>
      </c>
      <c r="R433" s="47">
        <v>301</v>
      </c>
      <c r="S433" s="47">
        <v>0</v>
      </c>
      <c r="T433" s="47">
        <v>210</v>
      </c>
      <c r="U433" s="47">
        <v>0</v>
      </c>
      <c r="V433" s="47">
        <v>0</v>
      </c>
      <c r="AJ433" s="47">
        <v>35.75</v>
      </c>
      <c r="AK433" s="756">
        <v>154</v>
      </c>
      <c r="AL433" s="756">
        <v>308</v>
      </c>
      <c r="AM433" s="756">
        <v>2197</v>
      </c>
      <c r="AN433" s="756">
        <v>227</v>
      </c>
      <c r="AO433" s="756">
        <v>73</v>
      </c>
      <c r="AP433" s="756">
        <v>603</v>
      </c>
      <c r="AQ433" s="756">
        <v>411</v>
      </c>
      <c r="AR433" s="756">
        <v>28</v>
      </c>
      <c r="AS433" s="756">
        <v>4632</v>
      </c>
      <c r="AT433" s="756">
        <v>732</v>
      </c>
      <c r="AU433" s="756">
        <v>994</v>
      </c>
      <c r="AV433" s="756">
        <v>262</v>
      </c>
      <c r="AW433" s="756">
        <v>407</v>
      </c>
      <c r="AX433" s="756">
        <v>5504</v>
      </c>
      <c r="AY433" s="756">
        <v>15</v>
      </c>
      <c r="AZ433" s="756">
        <v>1195</v>
      </c>
      <c r="BA433" s="756">
        <v>170</v>
      </c>
      <c r="BB433" s="756">
        <v>1632</v>
      </c>
      <c r="BC433" s="756">
        <v>359</v>
      </c>
      <c r="BD433" s="756">
        <v>132</v>
      </c>
    </row>
    <row r="434" spans="2:56">
      <c r="B434" s="47">
        <v>35.83</v>
      </c>
      <c r="C434" s="47">
        <v>0</v>
      </c>
      <c r="D434" s="47">
        <v>8</v>
      </c>
      <c r="E434" s="47">
        <v>214</v>
      </c>
      <c r="F434" s="47">
        <v>3</v>
      </c>
      <c r="G434" s="47">
        <v>0</v>
      </c>
      <c r="H434" s="47">
        <v>0</v>
      </c>
      <c r="I434" s="47">
        <v>0</v>
      </c>
      <c r="J434" s="47">
        <v>0</v>
      </c>
      <c r="K434" s="47">
        <v>315</v>
      </c>
      <c r="L434" s="47">
        <v>52</v>
      </c>
      <c r="M434" s="47">
        <v>183</v>
      </c>
      <c r="N434" s="47">
        <v>11</v>
      </c>
      <c r="O434" s="47">
        <v>112</v>
      </c>
      <c r="P434" s="47">
        <v>32</v>
      </c>
      <c r="Q434" s="47">
        <v>0</v>
      </c>
      <c r="R434" s="47">
        <v>222</v>
      </c>
      <c r="S434" s="47">
        <v>16</v>
      </c>
      <c r="T434" s="47">
        <v>0</v>
      </c>
      <c r="U434" s="47">
        <v>14</v>
      </c>
      <c r="V434" s="47">
        <v>0</v>
      </c>
      <c r="AJ434" s="47">
        <v>35.83</v>
      </c>
      <c r="AK434" s="756">
        <v>58</v>
      </c>
      <c r="AL434" s="756">
        <v>581</v>
      </c>
      <c r="AM434" s="756">
        <v>2989</v>
      </c>
      <c r="AN434" s="756">
        <v>770</v>
      </c>
      <c r="AO434" s="756">
        <v>77</v>
      </c>
      <c r="AP434" s="756">
        <v>110</v>
      </c>
      <c r="AQ434" s="756">
        <v>184</v>
      </c>
      <c r="AR434" s="756">
        <v>9</v>
      </c>
      <c r="AS434" s="756">
        <v>4492</v>
      </c>
      <c r="AT434" s="756">
        <v>539</v>
      </c>
      <c r="AU434" s="756">
        <v>2979</v>
      </c>
      <c r="AV434" s="756">
        <v>340</v>
      </c>
      <c r="AW434" s="756">
        <v>1437</v>
      </c>
      <c r="AX434" s="756">
        <v>1473</v>
      </c>
      <c r="AY434" s="756">
        <v>55</v>
      </c>
      <c r="AZ434" s="756">
        <v>920</v>
      </c>
      <c r="BA434" s="756">
        <v>443</v>
      </c>
      <c r="BB434" s="756">
        <v>520</v>
      </c>
      <c r="BC434" s="756">
        <v>532</v>
      </c>
      <c r="BD434" s="756">
        <v>157</v>
      </c>
    </row>
    <row r="435" spans="2:56">
      <c r="B435" s="47">
        <v>35.92</v>
      </c>
      <c r="C435" s="47">
        <v>31</v>
      </c>
      <c r="D435" s="47">
        <v>0</v>
      </c>
      <c r="E435" s="47">
        <v>101</v>
      </c>
      <c r="F435" s="47">
        <v>0</v>
      </c>
      <c r="G435" s="47">
        <v>0</v>
      </c>
      <c r="H435" s="47">
        <v>0</v>
      </c>
      <c r="I435" s="47">
        <v>0</v>
      </c>
      <c r="J435" s="47">
        <v>0</v>
      </c>
      <c r="K435" s="47">
        <v>0</v>
      </c>
      <c r="L435" s="47">
        <v>0</v>
      </c>
      <c r="M435" s="47">
        <v>176</v>
      </c>
      <c r="N435" s="47">
        <v>40</v>
      </c>
      <c r="O435" s="47">
        <v>70</v>
      </c>
      <c r="P435" s="47">
        <v>0</v>
      </c>
      <c r="Q435" s="47">
        <v>0</v>
      </c>
      <c r="R435" s="47">
        <v>261</v>
      </c>
      <c r="S435" s="47">
        <v>32</v>
      </c>
      <c r="T435" s="47">
        <v>17</v>
      </c>
      <c r="U435" s="47">
        <v>24</v>
      </c>
      <c r="V435" s="47">
        <v>0</v>
      </c>
      <c r="AJ435" s="47">
        <v>35.92</v>
      </c>
      <c r="AK435" s="756">
        <v>894</v>
      </c>
      <c r="AL435" s="756">
        <v>103</v>
      </c>
      <c r="AM435" s="756">
        <v>1010</v>
      </c>
      <c r="AN435" s="756">
        <v>136</v>
      </c>
      <c r="AO435" s="756">
        <v>3</v>
      </c>
      <c r="AP435" s="756">
        <v>14</v>
      </c>
      <c r="AQ435" s="756">
        <v>227</v>
      </c>
      <c r="AR435" s="756">
        <v>218</v>
      </c>
      <c r="AS435" s="756">
        <v>532</v>
      </c>
      <c r="AT435" s="756">
        <v>913</v>
      </c>
      <c r="AU435" s="756">
        <v>3025</v>
      </c>
      <c r="AV435" s="756">
        <v>394</v>
      </c>
      <c r="AW435" s="756">
        <v>973</v>
      </c>
      <c r="AX435" s="756">
        <v>341</v>
      </c>
      <c r="AY435" s="756">
        <v>233</v>
      </c>
      <c r="AZ435" s="756">
        <v>980</v>
      </c>
      <c r="BA435" s="756">
        <v>643</v>
      </c>
      <c r="BB435" s="756">
        <v>413</v>
      </c>
      <c r="BC435" s="756">
        <v>1122</v>
      </c>
      <c r="BD435" s="756">
        <v>275</v>
      </c>
    </row>
    <row r="436" spans="2:56">
      <c r="B436" s="47">
        <v>36</v>
      </c>
      <c r="C436" s="47">
        <v>0</v>
      </c>
      <c r="D436" s="47">
        <v>0</v>
      </c>
      <c r="E436" s="47">
        <v>115</v>
      </c>
      <c r="F436" s="47">
        <v>0</v>
      </c>
      <c r="G436" s="47">
        <v>0</v>
      </c>
      <c r="H436" s="47">
        <v>0</v>
      </c>
      <c r="I436" s="47">
        <v>0</v>
      </c>
      <c r="J436" s="47">
        <v>2</v>
      </c>
      <c r="K436" s="47">
        <v>0</v>
      </c>
      <c r="L436" s="47">
        <v>13</v>
      </c>
      <c r="M436" s="47">
        <v>111</v>
      </c>
      <c r="N436" s="47">
        <v>44</v>
      </c>
      <c r="O436" s="47">
        <v>74</v>
      </c>
      <c r="P436" s="47">
        <v>0</v>
      </c>
      <c r="Q436" s="47">
        <v>0</v>
      </c>
      <c r="R436" s="47">
        <v>296</v>
      </c>
      <c r="S436" s="47">
        <v>169</v>
      </c>
      <c r="T436" s="47">
        <v>226</v>
      </c>
      <c r="U436" s="47">
        <v>4</v>
      </c>
      <c r="V436" s="47">
        <v>0</v>
      </c>
      <c r="AJ436" s="47">
        <v>36</v>
      </c>
      <c r="AK436" s="756">
        <v>145</v>
      </c>
      <c r="AL436" s="756">
        <v>21</v>
      </c>
      <c r="AM436" s="756">
        <v>1599</v>
      </c>
      <c r="AN436" s="756">
        <v>57</v>
      </c>
      <c r="AO436" s="756">
        <v>3</v>
      </c>
      <c r="AP436" s="756">
        <v>14</v>
      </c>
      <c r="AQ436" s="756">
        <v>89</v>
      </c>
      <c r="AR436" s="756">
        <v>557</v>
      </c>
      <c r="AS436" s="756">
        <v>817</v>
      </c>
      <c r="AT436" s="756">
        <v>501</v>
      </c>
      <c r="AU436" s="756">
        <v>1722</v>
      </c>
      <c r="AV436" s="756">
        <v>319</v>
      </c>
      <c r="AW436" s="756">
        <v>998</v>
      </c>
      <c r="AX436" s="756">
        <v>341</v>
      </c>
      <c r="AY436" s="756">
        <v>507</v>
      </c>
      <c r="AZ436" s="756">
        <v>1189</v>
      </c>
      <c r="BA436" s="756">
        <v>2246</v>
      </c>
      <c r="BB436" s="756">
        <v>1826</v>
      </c>
      <c r="BC436" s="756">
        <v>571</v>
      </c>
      <c r="BD436" s="756">
        <v>372</v>
      </c>
    </row>
    <row r="437" spans="2:56">
      <c r="B437" s="47">
        <v>36.08</v>
      </c>
      <c r="C437" s="47">
        <v>0</v>
      </c>
      <c r="D437" s="47">
        <v>0</v>
      </c>
      <c r="E437" s="47">
        <v>112</v>
      </c>
      <c r="F437" s="47">
        <v>0</v>
      </c>
      <c r="G437" s="47">
        <v>0</v>
      </c>
      <c r="H437" s="47">
        <v>0</v>
      </c>
      <c r="I437" s="47">
        <v>0</v>
      </c>
      <c r="J437" s="47">
        <v>0</v>
      </c>
      <c r="K437" s="47">
        <v>0</v>
      </c>
      <c r="L437" s="47">
        <v>219</v>
      </c>
      <c r="M437" s="47">
        <v>92</v>
      </c>
      <c r="N437" s="47">
        <v>34</v>
      </c>
      <c r="O437" s="47">
        <v>51</v>
      </c>
      <c r="P437" s="47">
        <v>0</v>
      </c>
      <c r="Q437" s="47">
        <v>0</v>
      </c>
      <c r="R437" s="47">
        <v>0</v>
      </c>
      <c r="S437" s="47">
        <v>12</v>
      </c>
      <c r="T437" s="47">
        <v>21</v>
      </c>
      <c r="U437" s="47">
        <v>0</v>
      </c>
      <c r="V437" s="47">
        <v>0</v>
      </c>
      <c r="AJ437" s="47">
        <v>36.08</v>
      </c>
      <c r="AK437" s="756">
        <v>169</v>
      </c>
      <c r="AL437" s="756">
        <v>30</v>
      </c>
      <c r="AM437" s="756">
        <v>1603</v>
      </c>
      <c r="AN437" s="756">
        <v>409</v>
      </c>
      <c r="AO437" s="756">
        <v>6</v>
      </c>
      <c r="AP437" s="756">
        <v>7</v>
      </c>
      <c r="AQ437" s="756">
        <v>70</v>
      </c>
      <c r="AR437" s="756">
        <v>1</v>
      </c>
      <c r="AS437" s="756">
        <v>714</v>
      </c>
      <c r="AT437" s="756">
        <v>534</v>
      </c>
      <c r="AU437" s="756">
        <v>2591</v>
      </c>
      <c r="AV437" s="756">
        <v>336</v>
      </c>
      <c r="AW437" s="756">
        <v>756</v>
      </c>
      <c r="AX437" s="756">
        <v>117</v>
      </c>
      <c r="AY437" s="756">
        <v>494</v>
      </c>
      <c r="AZ437" s="756">
        <v>403</v>
      </c>
      <c r="BA437" s="756">
        <v>695</v>
      </c>
      <c r="BB437" s="756">
        <v>408</v>
      </c>
      <c r="BC437" s="756">
        <v>60</v>
      </c>
      <c r="BD437" s="756">
        <v>0</v>
      </c>
    </row>
    <row r="438" spans="2:56">
      <c r="B438" s="47">
        <v>36.17</v>
      </c>
      <c r="C438" s="47">
        <v>7</v>
      </c>
      <c r="D438" s="47">
        <v>0</v>
      </c>
      <c r="E438" s="47">
        <v>35</v>
      </c>
      <c r="F438" s="47">
        <v>27</v>
      </c>
      <c r="G438" s="47">
        <v>0</v>
      </c>
      <c r="H438" s="47">
        <v>0</v>
      </c>
      <c r="I438" s="47">
        <v>0</v>
      </c>
      <c r="J438" s="47">
        <v>0</v>
      </c>
      <c r="K438" s="47">
        <v>376</v>
      </c>
      <c r="L438" s="47">
        <v>333</v>
      </c>
      <c r="M438" s="47">
        <v>27</v>
      </c>
      <c r="N438" s="47">
        <v>0</v>
      </c>
      <c r="O438" s="47">
        <v>0</v>
      </c>
      <c r="P438" s="47">
        <v>0</v>
      </c>
      <c r="Q438" s="47">
        <v>0</v>
      </c>
      <c r="R438" s="47">
        <v>0</v>
      </c>
      <c r="S438" s="47">
        <v>0</v>
      </c>
      <c r="T438" s="47">
        <v>0</v>
      </c>
      <c r="U438" s="47">
        <v>0</v>
      </c>
      <c r="V438" s="47">
        <v>0</v>
      </c>
      <c r="AJ438" s="47">
        <v>36.17</v>
      </c>
      <c r="AK438" s="756">
        <v>329</v>
      </c>
      <c r="AL438" s="756">
        <v>22</v>
      </c>
      <c r="AM438" s="756">
        <v>774</v>
      </c>
      <c r="AN438" s="756">
        <v>1047</v>
      </c>
      <c r="AO438" s="756">
        <v>28</v>
      </c>
      <c r="AP438" s="756">
        <v>79</v>
      </c>
      <c r="AQ438" s="756">
        <v>9</v>
      </c>
      <c r="AR438" s="756">
        <v>113</v>
      </c>
      <c r="AS438" s="756">
        <v>5288</v>
      </c>
      <c r="AT438" s="756">
        <v>294</v>
      </c>
      <c r="AU438" s="756">
        <v>559</v>
      </c>
      <c r="AV438" s="756">
        <v>7</v>
      </c>
      <c r="AW438" s="756">
        <v>78</v>
      </c>
      <c r="AX438" s="756">
        <v>116</v>
      </c>
      <c r="AY438" s="756">
        <v>734</v>
      </c>
      <c r="AZ438" s="756">
        <v>277</v>
      </c>
      <c r="BA438" s="756">
        <v>131</v>
      </c>
      <c r="BB438" s="756">
        <v>92</v>
      </c>
      <c r="BC438" s="756">
        <v>32</v>
      </c>
      <c r="BD438" s="756">
        <v>1</v>
      </c>
    </row>
    <row r="439" spans="2:56">
      <c r="B439" s="47">
        <v>36.25</v>
      </c>
      <c r="C439" s="47">
        <v>0</v>
      </c>
      <c r="D439" s="47">
        <v>0</v>
      </c>
      <c r="E439" s="47">
        <v>0</v>
      </c>
      <c r="F439" s="47">
        <v>91</v>
      </c>
      <c r="G439" s="47">
        <v>0</v>
      </c>
      <c r="H439" s="47">
        <v>0</v>
      </c>
      <c r="I439" s="47">
        <v>0</v>
      </c>
      <c r="J439" s="47">
        <v>0</v>
      </c>
      <c r="K439" s="47">
        <v>416</v>
      </c>
      <c r="L439" s="47">
        <v>43</v>
      </c>
      <c r="M439" s="47">
        <v>0</v>
      </c>
      <c r="N439" s="47">
        <v>0</v>
      </c>
      <c r="O439" s="47">
        <v>0</v>
      </c>
      <c r="P439" s="47">
        <v>261</v>
      </c>
      <c r="Q439" s="47">
        <v>0</v>
      </c>
      <c r="R439" s="47">
        <v>276</v>
      </c>
      <c r="S439" s="47">
        <v>132</v>
      </c>
      <c r="T439" s="47">
        <v>0</v>
      </c>
      <c r="U439" s="47">
        <v>0</v>
      </c>
      <c r="V439" s="47">
        <v>0</v>
      </c>
      <c r="AJ439" s="47">
        <v>36.25</v>
      </c>
      <c r="AK439" s="756">
        <v>171</v>
      </c>
      <c r="AL439" s="756">
        <v>26</v>
      </c>
      <c r="AM439" s="756">
        <v>284</v>
      </c>
      <c r="AN439" s="756">
        <v>2724</v>
      </c>
      <c r="AO439" s="756">
        <v>146</v>
      </c>
      <c r="AP439" s="756">
        <v>7</v>
      </c>
      <c r="AQ439" s="756">
        <v>2</v>
      </c>
      <c r="AR439" s="756">
        <v>87</v>
      </c>
      <c r="AS439" s="756">
        <v>6193</v>
      </c>
      <c r="AT439" s="756">
        <v>520</v>
      </c>
      <c r="AU439" s="756">
        <v>114</v>
      </c>
      <c r="AV439" s="756">
        <v>0</v>
      </c>
      <c r="AW439" s="756">
        <v>29</v>
      </c>
      <c r="AX439" s="756">
        <v>4964</v>
      </c>
      <c r="AY439" s="756">
        <v>498</v>
      </c>
      <c r="AZ439" s="756">
        <v>916</v>
      </c>
      <c r="BA439" s="756">
        <v>1744</v>
      </c>
      <c r="BB439" s="756">
        <v>159</v>
      </c>
      <c r="BC439" s="756">
        <v>0</v>
      </c>
      <c r="BD439" s="756">
        <v>58</v>
      </c>
    </row>
    <row r="440" spans="2:56">
      <c r="B440" s="47">
        <v>36.33</v>
      </c>
      <c r="C440" s="47">
        <v>0</v>
      </c>
      <c r="D440" s="47">
        <v>0</v>
      </c>
      <c r="E440" s="47">
        <v>0</v>
      </c>
      <c r="F440" s="47">
        <v>106</v>
      </c>
      <c r="G440" s="47">
        <v>0</v>
      </c>
      <c r="H440" s="47">
        <v>0</v>
      </c>
      <c r="I440" s="47">
        <v>0</v>
      </c>
      <c r="J440" s="47">
        <v>0</v>
      </c>
      <c r="K440" s="47">
        <v>128</v>
      </c>
      <c r="L440" s="47">
        <v>191</v>
      </c>
      <c r="M440" s="47">
        <v>2</v>
      </c>
      <c r="N440" s="47">
        <v>0</v>
      </c>
      <c r="O440" s="47">
        <v>0</v>
      </c>
      <c r="P440" s="47">
        <v>389</v>
      </c>
      <c r="Q440" s="47">
        <v>0</v>
      </c>
      <c r="R440" s="47">
        <v>46</v>
      </c>
      <c r="S440" s="47">
        <v>12</v>
      </c>
      <c r="T440" s="47">
        <v>0</v>
      </c>
      <c r="U440" s="47">
        <v>0</v>
      </c>
      <c r="V440" s="47">
        <v>0</v>
      </c>
      <c r="AJ440" s="47">
        <v>36.33</v>
      </c>
      <c r="AK440" s="756">
        <v>327</v>
      </c>
      <c r="AL440" s="756">
        <v>56</v>
      </c>
      <c r="AM440" s="756">
        <v>361</v>
      </c>
      <c r="AN440" s="756">
        <v>2769</v>
      </c>
      <c r="AO440" s="756">
        <v>201</v>
      </c>
      <c r="AP440" s="756">
        <v>0</v>
      </c>
      <c r="AQ440" s="756">
        <v>1</v>
      </c>
      <c r="AR440" s="756">
        <v>19</v>
      </c>
      <c r="AS440" s="756">
        <v>2209</v>
      </c>
      <c r="AT440" s="756">
        <v>501</v>
      </c>
      <c r="AU440" s="756">
        <v>265</v>
      </c>
      <c r="AV440" s="756">
        <v>3</v>
      </c>
      <c r="AW440" s="756">
        <v>53</v>
      </c>
      <c r="AX440" s="756">
        <v>5382</v>
      </c>
      <c r="AY440" s="756">
        <v>222</v>
      </c>
      <c r="AZ440" s="756">
        <v>1174</v>
      </c>
      <c r="BA440" s="756">
        <v>646</v>
      </c>
      <c r="BB440" s="756">
        <v>0</v>
      </c>
      <c r="BC440" s="756">
        <v>37</v>
      </c>
      <c r="BD440" s="756">
        <v>114</v>
      </c>
    </row>
    <row r="441" spans="2:56">
      <c r="B441" s="47">
        <v>36.42</v>
      </c>
      <c r="C441" s="47">
        <v>4</v>
      </c>
      <c r="D441" s="47">
        <v>0</v>
      </c>
      <c r="E441" s="47">
        <v>0</v>
      </c>
      <c r="F441" s="47">
        <v>18</v>
      </c>
      <c r="G441" s="47">
        <v>0</v>
      </c>
      <c r="H441" s="47">
        <v>0</v>
      </c>
      <c r="I441" s="47">
        <v>0</v>
      </c>
      <c r="J441" s="47">
        <v>0</v>
      </c>
      <c r="K441" s="47">
        <v>0</v>
      </c>
      <c r="L441" s="47">
        <v>114</v>
      </c>
      <c r="M441" s="47">
        <v>0</v>
      </c>
      <c r="N441" s="47">
        <v>0</v>
      </c>
      <c r="O441" s="47">
        <v>0</v>
      </c>
      <c r="P441" s="47">
        <v>507</v>
      </c>
      <c r="Q441" s="47">
        <v>0</v>
      </c>
      <c r="R441" s="47">
        <v>0</v>
      </c>
      <c r="S441" s="47">
        <v>0</v>
      </c>
      <c r="T441" s="47">
        <v>0</v>
      </c>
      <c r="U441" s="47">
        <v>0</v>
      </c>
      <c r="V441" s="47">
        <v>54</v>
      </c>
      <c r="AJ441" s="47">
        <v>36.42</v>
      </c>
      <c r="AK441" s="756">
        <v>559</v>
      </c>
      <c r="AL441" s="756">
        <v>300</v>
      </c>
      <c r="AM441" s="756">
        <v>184</v>
      </c>
      <c r="AN441" s="756">
        <v>698</v>
      </c>
      <c r="AO441" s="756">
        <v>49</v>
      </c>
      <c r="AP441" s="756">
        <v>0</v>
      </c>
      <c r="AQ441" s="756">
        <v>25</v>
      </c>
      <c r="AR441" s="756">
        <v>111</v>
      </c>
      <c r="AS441" s="756">
        <v>42</v>
      </c>
      <c r="AT441" s="756">
        <v>1312</v>
      </c>
      <c r="AU441" s="756">
        <v>267</v>
      </c>
      <c r="AV441" s="756">
        <v>61</v>
      </c>
      <c r="AW441" s="756">
        <v>59</v>
      </c>
      <c r="AX441" s="756">
        <v>6678</v>
      </c>
      <c r="AY441" s="756">
        <v>23</v>
      </c>
      <c r="AZ441" s="756">
        <v>701</v>
      </c>
      <c r="BA441" s="756">
        <v>326</v>
      </c>
      <c r="BB441" s="756">
        <v>84</v>
      </c>
      <c r="BC441" s="756">
        <v>140</v>
      </c>
      <c r="BD441" s="756">
        <v>1960</v>
      </c>
    </row>
    <row r="442" spans="2:56">
      <c r="B442" s="47">
        <v>36.5</v>
      </c>
      <c r="C442" s="47">
        <v>65</v>
      </c>
      <c r="D442" s="47">
        <v>0</v>
      </c>
      <c r="E442" s="47">
        <v>0</v>
      </c>
      <c r="F442" s="47">
        <v>12</v>
      </c>
      <c r="G442" s="47">
        <v>0</v>
      </c>
      <c r="H442" s="47">
        <v>0</v>
      </c>
      <c r="I442" s="47">
        <v>0</v>
      </c>
      <c r="J442" s="47">
        <v>2</v>
      </c>
      <c r="K442" s="47">
        <v>0</v>
      </c>
      <c r="L442" s="47">
        <v>329</v>
      </c>
      <c r="M442" s="47">
        <v>0</v>
      </c>
      <c r="N442" s="47">
        <v>0</v>
      </c>
      <c r="O442" s="47">
        <v>0</v>
      </c>
      <c r="P442" s="47">
        <v>524</v>
      </c>
      <c r="Q442" s="47">
        <v>0</v>
      </c>
      <c r="R442" s="47">
        <v>0</v>
      </c>
      <c r="S442" s="47">
        <v>2</v>
      </c>
      <c r="T442" s="47">
        <v>0</v>
      </c>
      <c r="U442" s="47">
        <v>0</v>
      </c>
      <c r="V442" s="47">
        <v>132</v>
      </c>
      <c r="AJ442" s="47">
        <v>36.5</v>
      </c>
      <c r="AK442" s="756">
        <v>1482</v>
      </c>
      <c r="AL442" s="756">
        <v>276</v>
      </c>
      <c r="AM442" s="756">
        <v>216</v>
      </c>
      <c r="AN442" s="756">
        <v>611</v>
      </c>
      <c r="AO442" s="756">
        <v>1</v>
      </c>
      <c r="AP442" s="756">
        <v>19</v>
      </c>
      <c r="AQ442" s="756">
        <v>213</v>
      </c>
      <c r="AR442" s="756">
        <v>564</v>
      </c>
      <c r="AS442" s="756">
        <v>75</v>
      </c>
      <c r="AT442" s="756">
        <v>307</v>
      </c>
      <c r="AU442" s="756">
        <v>54</v>
      </c>
      <c r="AV442" s="756">
        <v>81</v>
      </c>
      <c r="AW442" s="756">
        <v>112</v>
      </c>
      <c r="AX442" s="756">
        <v>6458</v>
      </c>
      <c r="AY442" s="756">
        <v>27</v>
      </c>
      <c r="AZ442" s="756">
        <v>371</v>
      </c>
      <c r="BA442" s="756">
        <v>145</v>
      </c>
      <c r="BB442" s="756">
        <v>142</v>
      </c>
      <c r="BC442" s="756">
        <v>283</v>
      </c>
      <c r="BD442" s="756">
        <v>2976</v>
      </c>
    </row>
    <row r="443" spans="2:56">
      <c r="B443" s="47">
        <v>36.58</v>
      </c>
      <c r="C443" s="47">
        <v>160</v>
      </c>
      <c r="D443" s="47">
        <v>4</v>
      </c>
      <c r="E443" s="47">
        <v>0</v>
      </c>
      <c r="F443" s="47">
        <v>0</v>
      </c>
      <c r="G443" s="47">
        <v>0</v>
      </c>
      <c r="H443" s="47">
        <v>0</v>
      </c>
      <c r="I443" s="47">
        <v>0</v>
      </c>
      <c r="J443" s="47">
        <v>27</v>
      </c>
      <c r="K443" s="47">
        <v>0</v>
      </c>
      <c r="L443" s="47">
        <v>229</v>
      </c>
      <c r="M443" s="47">
        <v>0</v>
      </c>
      <c r="N443" s="47">
        <v>0</v>
      </c>
      <c r="O443" s="47">
        <v>0</v>
      </c>
      <c r="P443" s="47">
        <v>179</v>
      </c>
      <c r="Q443" s="47">
        <v>0</v>
      </c>
      <c r="R443" s="47">
        <v>0</v>
      </c>
      <c r="S443" s="47">
        <v>0</v>
      </c>
      <c r="T443" s="47">
        <v>12</v>
      </c>
      <c r="U443" s="47">
        <v>0</v>
      </c>
      <c r="V443" s="47">
        <v>63</v>
      </c>
      <c r="AJ443" s="47">
        <v>36.58</v>
      </c>
      <c r="AK443" s="756">
        <v>2223</v>
      </c>
      <c r="AL443" s="756">
        <v>633</v>
      </c>
      <c r="AM443" s="756">
        <v>155</v>
      </c>
      <c r="AN443" s="756">
        <v>83</v>
      </c>
      <c r="AO443" s="756">
        <v>8</v>
      </c>
      <c r="AP443" s="756">
        <v>1</v>
      </c>
      <c r="AQ443" s="756">
        <v>478</v>
      </c>
      <c r="AR443" s="756">
        <v>1559</v>
      </c>
      <c r="AS443" s="756">
        <v>84</v>
      </c>
      <c r="AT443" s="756">
        <v>272</v>
      </c>
      <c r="AU443" s="756">
        <v>29</v>
      </c>
      <c r="AV443" s="756">
        <v>12</v>
      </c>
      <c r="AW443" s="756">
        <v>38</v>
      </c>
      <c r="AX443" s="756">
        <v>2725</v>
      </c>
      <c r="AY443" s="756">
        <v>1</v>
      </c>
      <c r="AZ443" s="756">
        <v>44</v>
      </c>
      <c r="BA443" s="756">
        <v>234</v>
      </c>
      <c r="BB443" s="756">
        <v>667</v>
      </c>
      <c r="BC443" s="756">
        <v>69</v>
      </c>
      <c r="BD443" s="756">
        <v>1982</v>
      </c>
    </row>
    <row r="444" spans="2:56">
      <c r="B444" s="47">
        <v>36.67</v>
      </c>
      <c r="C444" s="47">
        <v>105</v>
      </c>
      <c r="D444" s="47">
        <v>57</v>
      </c>
      <c r="E444" s="47">
        <v>0</v>
      </c>
      <c r="F444" s="47">
        <v>0</v>
      </c>
      <c r="G444" s="47">
        <v>0</v>
      </c>
      <c r="H444" s="47">
        <v>21</v>
      </c>
      <c r="I444" s="47">
        <v>0</v>
      </c>
      <c r="J444" s="47">
        <v>36</v>
      </c>
      <c r="K444" s="47">
        <v>0</v>
      </c>
      <c r="L444" s="47">
        <v>0</v>
      </c>
      <c r="M444" s="47">
        <v>0</v>
      </c>
      <c r="N444" s="47">
        <v>0</v>
      </c>
      <c r="O444" s="47">
        <v>0</v>
      </c>
      <c r="P444" s="47">
        <v>348</v>
      </c>
      <c r="Q444" s="47">
        <v>0</v>
      </c>
      <c r="R444" s="47">
        <v>0</v>
      </c>
      <c r="S444" s="47">
        <v>4</v>
      </c>
      <c r="T444" s="47">
        <v>0</v>
      </c>
      <c r="U444" s="47">
        <v>0</v>
      </c>
      <c r="V444" s="47">
        <v>327</v>
      </c>
      <c r="AJ444" s="47">
        <v>36.67</v>
      </c>
      <c r="AK444" s="756">
        <v>2461</v>
      </c>
      <c r="AL444" s="756">
        <v>961</v>
      </c>
      <c r="AM444" s="756">
        <v>57</v>
      </c>
      <c r="AN444" s="756">
        <v>381</v>
      </c>
      <c r="AO444" s="756">
        <v>9</v>
      </c>
      <c r="AP444" s="756">
        <v>972</v>
      </c>
      <c r="AQ444" s="756">
        <v>493</v>
      </c>
      <c r="AR444" s="756">
        <v>1851</v>
      </c>
      <c r="AS444" s="756">
        <v>7</v>
      </c>
      <c r="AT444" s="756">
        <v>118</v>
      </c>
      <c r="AU444" s="756">
        <v>94</v>
      </c>
      <c r="AV444" s="756">
        <v>4</v>
      </c>
      <c r="AW444" s="756">
        <v>115</v>
      </c>
      <c r="AX444" s="756">
        <v>3860</v>
      </c>
      <c r="AY444" s="756">
        <v>90</v>
      </c>
      <c r="AZ444" s="756">
        <v>4</v>
      </c>
      <c r="BA444" s="756">
        <v>385</v>
      </c>
      <c r="BB444" s="756">
        <v>246</v>
      </c>
      <c r="BC444" s="756">
        <v>89</v>
      </c>
      <c r="BD444" s="756">
        <v>4507</v>
      </c>
    </row>
    <row r="445" spans="2:56">
      <c r="B445" s="47">
        <v>36.75</v>
      </c>
      <c r="C445" s="47">
        <v>0</v>
      </c>
      <c r="D445" s="47">
        <v>0</v>
      </c>
      <c r="E445" s="47">
        <v>0</v>
      </c>
      <c r="F445" s="47">
        <v>0</v>
      </c>
      <c r="G445" s="47">
        <v>0</v>
      </c>
      <c r="H445" s="47">
        <v>39</v>
      </c>
      <c r="I445" s="47">
        <v>0</v>
      </c>
      <c r="J445" s="47">
        <v>119</v>
      </c>
      <c r="K445" s="47">
        <v>0</v>
      </c>
      <c r="L445" s="47">
        <v>71</v>
      </c>
      <c r="M445" s="47">
        <v>0</v>
      </c>
      <c r="N445" s="47">
        <v>0</v>
      </c>
      <c r="O445" s="47">
        <v>0</v>
      </c>
      <c r="P445" s="47">
        <v>390</v>
      </c>
      <c r="Q445" s="47">
        <v>0</v>
      </c>
      <c r="R445" s="47">
        <v>0</v>
      </c>
      <c r="S445" s="47">
        <v>0</v>
      </c>
      <c r="T445" s="47">
        <v>0</v>
      </c>
      <c r="U445" s="47">
        <v>0</v>
      </c>
      <c r="V445" s="47">
        <v>58</v>
      </c>
      <c r="AJ445" s="47">
        <v>36.75</v>
      </c>
      <c r="AK445" s="756">
        <v>664</v>
      </c>
      <c r="AL445" s="756">
        <v>276</v>
      </c>
      <c r="AM445" s="756">
        <v>19</v>
      </c>
      <c r="AN445" s="756">
        <v>20</v>
      </c>
      <c r="AO445" s="756">
        <v>0</v>
      </c>
      <c r="AP445" s="756">
        <v>2096</v>
      </c>
      <c r="AQ445" s="756">
        <v>484</v>
      </c>
      <c r="AR445" s="756">
        <v>2653</v>
      </c>
      <c r="AS445" s="756">
        <v>14</v>
      </c>
      <c r="AT445" s="756">
        <v>413</v>
      </c>
      <c r="AU445" s="756">
        <v>52</v>
      </c>
      <c r="AV445" s="756">
        <v>24</v>
      </c>
      <c r="AW445" s="756">
        <v>168</v>
      </c>
      <c r="AX445" s="756">
        <v>4938</v>
      </c>
      <c r="AY445" s="756">
        <v>201</v>
      </c>
      <c r="AZ445" s="756">
        <v>118</v>
      </c>
      <c r="BA445" s="756">
        <v>70</v>
      </c>
      <c r="BB445" s="756">
        <v>202</v>
      </c>
      <c r="BC445" s="756">
        <v>53</v>
      </c>
      <c r="BD445" s="756">
        <v>1103</v>
      </c>
    </row>
    <row r="446" spans="2:56">
      <c r="B446" s="47">
        <v>36.83</v>
      </c>
      <c r="C446" s="47">
        <v>40</v>
      </c>
      <c r="D446" s="47">
        <v>306</v>
      </c>
      <c r="E446" s="47">
        <v>0</v>
      </c>
      <c r="F446" s="47">
        <v>0</v>
      </c>
      <c r="G446" s="47">
        <v>13</v>
      </c>
      <c r="H446" s="47">
        <v>0</v>
      </c>
      <c r="I446" s="47">
        <v>0</v>
      </c>
      <c r="J446" s="47">
        <v>62</v>
      </c>
      <c r="K446" s="47">
        <v>0</v>
      </c>
      <c r="L446" s="47">
        <v>359</v>
      </c>
      <c r="M446" s="47">
        <v>18</v>
      </c>
      <c r="N446" s="47">
        <v>0</v>
      </c>
      <c r="O446" s="47">
        <v>60</v>
      </c>
      <c r="P446" s="47">
        <v>130</v>
      </c>
      <c r="Q446" s="47">
        <v>0</v>
      </c>
      <c r="R446" s="47">
        <v>38</v>
      </c>
      <c r="S446" s="47">
        <v>0</v>
      </c>
      <c r="T446" s="47">
        <v>0</v>
      </c>
      <c r="U446" s="47">
        <v>0</v>
      </c>
      <c r="V446" s="47">
        <v>79</v>
      </c>
      <c r="AJ446" s="47">
        <v>36.83</v>
      </c>
      <c r="AK446" s="756">
        <v>1079</v>
      </c>
      <c r="AL446" s="756">
        <v>3689</v>
      </c>
      <c r="AM446" s="756">
        <v>36</v>
      </c>
      <c r="AN446" s="756">
        <v>52</v>
      </c>
      <c r="AO446" s="756">
        <v>620</v>
      </c>
      <c r="AP446" s="756">
        <v>321</v>
      </c>
      <c r="AQ446" s="756">
        <v>710</v>
      </c>
      <c r="AR446" s="756">
        <v>2121</v>
      </c>
      <c r="AS446" s="756">
        <v>83</v>
      </c>
      <c r="AT446" s="756">
        <v>342</v>
      </c>
      <c r="AU446" s="756">
        <v>517</v>
      </c>
      <c r="AV446" s="756">
        <v>42</v>
      </c>
      <c r="AW446" s="756">
        <v>1080</v>
      </c>
      <c r="AX446" s="756">
        <v>1765</v>
      </c>
      <c r="AY446" s="756">
        <v>90</v>
      </c>
      <c r="AZ446" s="756">
        <v>866</v>
      </c>
      <c r="BA446" s="756">
        <v>198</v>
      </c>
      <c r="BB446" s="756">
        <v>46</v>
      </c>
      <c r="BC446" s="756">
        <v>86</v>
      </c>
      <c r="BD446" s="756">
        <v>2438</v>
      </c>
    </row>
    <row r="447" spans="2:56">
      <c r="B447" s="47">
        <v>36.92</v>
      </c>
      <c r="C447" s="47">
        <v>41</v>
      </c>
      <c r="D447" s="47">
        <v>67</v>
      </c>
      <c r="E447" s="47">
        <v>0</v>
      </c>
      <c r="F447" s="47">
        <v>0</v>
      </c>
      <c r="G447" s="47">
        <v>9</v>
      </c>
      <c r="H447" s="47">
        <v>29</v>
      </c>
      <c r="I447" s="47">
        <v>0</v>
      </c>
      <c r="J447" s="47">
        <v>13</v>
      </c>
      <c r="K447" s="47">
        <v>34</v>
      </c>
      <c r="L447" s="47">
        <v>150</v>
      </c>
      <c r="M447" s="47">
        <v>0</v>
      </c>
      <c r="N447" s="47">
        <v>0</v>
      </c>
      <c r="O447" s="47">
        <v>110</v>
      </c>
      <c r="P447" s="47">
        <v>320</v>
      </c>
      <c r="Q447" s="47">
        <v>0</v>
      </c>
      <c r="R447" s="47">
        <v>229</v>
      </c>
      <c r="S447" s="47">
        <v>0</v>
      </c>
      <c r="T447" s="47">
        <v>0</v>
      </c>
      <c r="U447" s="47">
        <v>0</v>
      </c>
      <c r="V447" s="47">
        <v>0</v>
      </c>
      <c r="AJ447" s="47">
        <v>36.92</v>
      </c>
      <c r="AK447" s="756">
        <v>985</v>
      </c>
      <c r="AL447" s="756">
        <v>1656</v>
      </c>
      <c r="AM447" s="756">
        <v>28</v>
      </c>
      <c r="AN447" s="756">
        <v>82</v>
      </c>
      <c r="AO447" s="756">
        <v>681</v>
      </c>
      <c r="AP447" s="756">
        <v>1203</v>
      </c>
      <c r="AQ447" s="756">
        <v>555</v>
      </c>
      <c r="AR447" s="756">
        <v>751</v>
      </c>
      <c r="AS447" s="756">
        <v>1158</v>
      </c>
      <c r="AT447" s="756">
        <v>703</v>
      </c>
      <c r="AU447" s="756">
        <v>197</v>
      </c>
      <c r="AV447" s="756">
        <v>11</v>
      </c>
      <c r="AW447" s="756">
        <v>1416</v>
      </c>
      <c r="AX447" s="756">
        <v>5766</v>
      </c>
      <c r="AY447" s="756">
        <v>149</v>
      </c>
      <c r="AZ447" s="756">
        <v>1052</v>
      </c>
      <c r="BA447" s="756">
        <v>239</v>
      </c>
      <c r="BB447" s="756">
        <v>0</v>
      </c>
      <c r="BC447" s="756">
        <v>238</v>
      </c>
      <c r="BD447" s="756">
        <v>645</v>
      </c>
    </row>
    <row r="448" spans="2:56">
      <c r="B448" s="47">
        <v>37</v>
      </c>
      <c r="C448" s="47">
        <v>0</v>
      </c>
      <c r="D448" s="47">
        <v>4</v>
      </c>
      <c r="E448" s="47">
        <v>0</v>
      </c>
      <c r="F448" s="47">
        <v>0</v>
      </c>
      <c r="G448" s="47">
        <v>0</v>
      </c>
      <c r="H448" s="47">
        <v>68</v>
      </c>
      <c r="I448" s="47">
        <v>0</v>
      </c>
      <c r="J448" s="47">
        <v>25</v>
      </c>
      <c r="K448" s="47">
        <v>196</v>
      </c>
      <c r="L448" s="47">
        <v>83</v>
      </c>
      <c r="M448" s="47">
        <v>8</v>
      </c>
      <c r="N448" s="47">
        <v>0</v>
      </c>
      <c r="O448" s="47">
        <v>87</v>
      </c>
      <c r="P448" s="47">
        <v>304</v>
      </c>
      <c r="Q448" s="47">
        <v>0</v>
      </c>
      <c r="R448" s="47">
        <v>0</v>
      </c>
      <c r="S448" s="47">
        <v>0</v>
      </c>
      <c r="T448" s="47">
        <v>0</v>
      </c>
      <c r="U448" s="47">
        <v>0</v>
      </c>
      <c r="V448" s="47">
        <v>0</v>
      </c>
      <c r="AJ448" s="47">
        <v>37</v>
      </c>
      <c r="AK448" s="756">
        <v>280</v>
      </c>
      <c r="AL448" s="756">
        <v>613</v>
      </c>
      <c r="AM448" s="756">
        <v>342</v>
      </c>
      <c r="AN448" s="756">
        <v>109</v>
      </c>
      <c r="AO448" s="756">
        <v>343</v>
      </c>
      <c r="AP448" s="756">
        <v>3135</v>
      </c>
      <c r="AQ448" s="756">
        <v>288</v>
      </c>
      <c r="AR448" s="756">
        <v>983</v>
      </c>
      <c r="AS448" s="756">
        <v>3873</v>
      </c>
      <c r="AT448" s="756">
        <v>969</v>
      </c>
      <c r="AU448" s="756">
        <v>515</v>
      </c>
      <c r="AV448" s="756">
        <v>146</v>
      </c>
      <c r="AW448" s="756">
        <v>1432</v>
      </c>
      <c r="AX448" s="756">
        <v>3846</v>
      </c>
      <c r="AY448" s="756">
        <v>237</v>
      </c>
      <c r="AZ448" s="756">
        <v>203</v>
      </c>
      <c r="BA448" s="756">
        <v>1</v>
      </c>
      <c r="BB448" s="756">
        <v>31</v>
      </c>
      <c r="BC448" s="756">
        <v>58</v>
      </c>
      <c r="BD448" s="756">
        <v>506</v>
      </c>
    </row>
    <row r="449" spans="2:56">
      <c r="B449" s="47">
        <v>37.08</v>
      </c>
      <c r="C449" s="47">
        <v>0</v>
      </c>
      <c r="D449" s="47">
        <v>0</v>
      </c>
      <c r="E449" s="47">
        <v>0</v>
      </c>
      <c r="F449" s="47">
        <v>0</v>
      </c>
      <c r="G449" s="47">
        <v>145</v>
      </c>
      <c r="H449" s="47">
        <v>120</v>
      </c>
      <c r="I449" s="47">
        <v>0</v>
      </c>
      <c r="J449" s="47">
        <v>25</v>
      </c>
      <c r="K449" s="47">
        <v>252</v>
      </c>
      <c r="L449" s="47">
        <v>0</v>
      </c>
      <c r="M449" s="47">
        <v>42</v>
      </c>
      <c r="N449" s="47">
        <v>104</v>
      </c>
      <c r="O449" s="47">
        <v>0</v>
      </c>
      <c r="P449" s="47">
        <v>0</v>
      </c>
      <c r="Q449" s="47">
        <v>0</v>
      </c>
      <c r="R449" s="47">
        <v>76</v>
      </c>
      <c r="S449" s="47">
        <v>0</v>
      </c>
      <c r="T449" s="47">
        <v>0</v>
      </c>
      <c r="U449" s="47">
        <v>0</v>
      </c>
      <c r="V449" s="47">
        <v>0</v>
      </c>
      <c r="AJ449" s="47">
        <v>37.08</v>
      </c>
      <c r="AK449" s="756">
        <v>84</v>
      </c>
      <c r="AL449" s="756">
        <v>225</v>
      </c>
      <c r="AM449" s="756">
        <v>63</v>
      </c>
      <c r="AN449" s="756">
        <v>116</v>
      </c>
      <c r="AO449" s="756">
        <v>3690</v>
      </c>
      <c r="AP449" s="756">
        <v>4026</v>
      </c>
      <c r="AQ449" s="756">
        <v>138</v>
      </c>
      <c r="AR449" s="756">
        <v>817</v>
      </c>
      <c r="AS449" s="756">
        <v>5700</v>
      </c>
      <c r="AT449" s="756">
        <v>1581</v>
      </c>
      <c r="AU449" s="756">
        <v>764</v>
      </c>
      <c r="AV449" s="756">
        <v>530</v>
      </c>
      <c r="AW449" s="756">
        <v>163</v>
      </c>
      <c r="AX449" s="756">
        <v>587</v>
      </c>
      <c r="AY449" s="756">
        <v>472</v>
      </c>
      <c r="AZ449" s="756">
        <v>425</v>
      </c>
      <c r="BA449" s="756">
        <v>149</v>
      </c>
      <c r="BB449" s="756">
        <v>404</v>
      </c>
      <c r="BC449" s="756">
        <v>198</v>
      </c>
      <c r="BD449" s="756">
        <v>251</v>
      </c>
    </row>
    <row r="450" spans="2:56">
      <c r="B450" s="47">
        <v>37.17</v>
      </c>
      <c r="C450" s="47">
        <v>0</v>
      </c>
      <c r="D450" s="47">
        <v>2</v>
      </c>
      <c r="E450" s="47">
        <v>0</v>
      </c>
      <c r="F450" s="47">
        <v>0</v>
      </c>
      <c r="G450" s="47">
        <v>174</v>
      </c>
      <c r="H450" s="47">
        <v>134</v>
      </c>
      <c r="I450" s="47">
        <v>0</v>
      </c>
      <c r="J450" s="47">
        <v>0</v>
      </c>
      <c r="K450" s="47">
        <v>169</v>
      </c>
      <c r="L450" s="47">
        <v>0</v>
      </c>
      <c r="M450" s="47">
        <v>0</v>
      </c>
      <c r="N450" s="47">
        <v>4</v>
      </c>
      <c r="O450" s="47">
        <v>9</v>
      </c>
      <c r="P450" s="47">
        <v>0</v>
      </c>
      <c r="Q450" s="47">
        <v>0</v>
      </c>
      <c r="R450" s="47">
        <v>319</v>
      </c>
      <c r="S450" s="47">
        <v>2</v>
      </c>
      <c r="T450" s="47">
        <v>0</v>
      </c>
      <c r="U450" s="47">
        <v>28</v>
      </c>
      <c r="V450" s="47">
        <v>0</v>
      </c>
      <c r="AJ450" s="47">
        <v>37.17</v>
      </c>
      <c r="AK450" s="756">
        <v>47</v>
      </c>
      <c r="AL450" s="756">
        <v>165</v>
      </c>
      <c r="AM450" s="756">
        <v>19</v>
      </c>
      <c r="AN450" s="756">
        <v>0</v>
      </c>
      <c r="AO450" s="756">
        <v>3567</v>
      </c>
      <c r="AP450" s="756">
        <v>3823</v>
      </c>
      <c r="AQ450" s="756">
        <v>192</v>
      </c>
      <c r="AR450" s="756">
        <v>284</v>
      </c>
      <c r="AS450" s="756">
        <v>2791</v>
      </c>
      <c r="AT450" s="756">
        <v>570</v>
      </c>
      <c r="AU450" s="756">
        <v>14</v>
      </c>
      <c r="AV450" s="756">
        <v>207</v>
      </c>
      <c r="AW450" s="756">
        <v>293</v>
      </c>
      <c r="AX450" s="756">
        <v>287</v>
      </c>
      <c r="AY450" s="756">
        <v>479</v>
      </c>
      <c r="AZ450" s="756">
        <v>1261</v>
      </c>
      <c r="BA450" s="756">
        <v>175</v>
      </c>
      <c r="BB450" s="756">
        <v>661</v>
      </c>
      <c r="BC450" s="756">
        <v>1055</v>
      </c>
      <c r="BD450" s="756">
        <v>82</v>
      </c>
    </row>
    <row r="451" spans="2:56">
      <c r="B451" s="47">
        <v>37.25</v>
      </c>
      <c r="C451" s="47">
        <v>0</v>
      </c>
      <c r="D451" s="47">
        <v>0</v>
      </c>
      <c r="E451" s="47">
        <v>0</v>
      </c>
      <c r="F451" s="47">
        <v>0</v>
      </c>
      <c r="G451" s="47">
        <v>80</v>
      </c>
      <c r="H451" s="47">
        <v>253</v>
      </c>
      <c r="I451" s="47">
        <v>0</v>
      </c>
      <c r="J451" s="47">
        <v>0</v>
      </c>
      <c r="K451" s="47">
        <v>25</v>
      </c>
      <c r="L451" s="47">
        <v>0</v>
      </c>
      <c r="M451" s="47">
        <v>0</v>
      </c>
      <c r="N451" s="47">
        <v>22</v>
      </c>
      <c r="O451" s="47">
        <v>0</v>
      </c>
      <c r="P451" s="47">
        <v>429</v>
      </c>
      <c r="Q451" s="47">
        <v>0</v>
      </c>
      <c r="R451" s="47">
        <v>365</v>
      </c>
      <c r="S451" s="47">
        <v>0</v>
      </c>
      <c r="T451" s="47">
        <v>147</v>
      </c>
      <c r="U451" s="47">
        <v>26</v>
      </c>
      <c r="V451" s="47">
        <v>0</v>
      </c>
      <c r="AJ451" s="47">
        <v>37.25</v>
      </c>
      <c r="AK451" s="756">
        <v>43</v>
      </c>
      <c r="AL451" s="756">
        <v>13</v>
      </c>
      <c r="AM451" s="756">
        <v>72</v>
      </c>
      <c r="AN451" s="756">
        <v>1</v>
      </c>
      <c r="AO451" s="756">
        <v>1803</v>
      </c>
      <c r="AP451" s="756">
        <v>6338</v>
      </c>
      <c r="AQ451" s="756">
        <v>162</v>
      </c>
      <c r="AR451" s="756">
        <v>223</v>
      </c>
      <c r="AS451" s="756">
        <v>650</v>
      </c>
      <c r="AT451" s="756">
        <v>347</v>
      </c>
      <c r="AU451" s="756">
        <v>53</v>
      </c>
      <c r="AV451" s="756">
        <v>159</v>
      </c>
      <c r="AW451" s="756">
        <v>181</v>
      </c>
      <c r="AX451" s="756">
        <v>5320</v>
      </c>
      <c r="AY451" s="756">
        <v>201</v>
      </c>
      <c r="AZ451" s="756">
        <v>1465</v>
      </c>
      <c r="BA451" s="756">
        <v>0</v>
      </c>
      <c r="BB451" s="756">
        <v>1933</v>
      </c>
      <c r="BC451" s="756">
        <v>1165</v>
      </c>
      <c r="BD451" s="756">
        <v>14</v>
      </c>
    </row>
    <row r="452" spans="2:56">
      <c r="B452" s="47">
        <v>37.33</v>
      </c>
      <c r="C452" s="47">
        <v>0</v>
      </c>
      <c r="D452" s="47">
        <v>0</v>
      </c>
      <c r="E452" s="47">
        <v>0</v>
      </c>
      <c r="F452" s="47">
        <v>0</v>
      </c>
      <c r="G452" s="47">
        <v>0</v>
      </c>
      <c r="H452" s="47">
        <v>11</v>
      </c>
      <c r="I452" s="47">
        <v>0</v>
      </c>
      <c r="J452" s="47">
        <v>0</v>
      </c>
      <c r="K452" s="47">
        <v>309</v>
      </c>
      <c r="L452" s="47">
        <v>0</v>
      </c>
      <c r="M452" s="47">
        <v>0</v>
      </c>
      <c r="N452" s="47">
        <v>0</v>
      </c>
      <c r="O452" s="47">
        <v>0</v>
      </c>
      <c r="P452" s="47">
        <v>453</v>
      </c>
      <c r="Q452" s="47">
        <v>0</v>
      </c>
      <c r="R452" s="47">
        <v>84</v>
      </c>
      <c r="S452" s="47">
        <v>0</v>
      </c>
      <c r="T452" s="47">
        <v>195</v>
      </c>
      <c r="U452" s="47">
        <v>30</v>
      </c>
      <c r="V452" s="47">
        <v>0</v>
      </c>
      <c r="AJ452" s="47">
        <v>37.33</v>
      </c>
      <c r="AK452" s="756">
        <v>54</v>
      </c>
      <c r="AL452" s="756">
        <v>17</v>
      </c>
      <c r="AM452" s="756">
        <v>7</v>
      </c>
      <c r="AN452" s="756">
        <v>184</v>
      </c>
      <c r="AO452" s="756">
        <v>292</v>
      </c>
      <c r="AP452" s="756">
        <v>1140</v>
      </c>
      <c r="AQ452" s="756">
        <v>157</v>
      </c>
      <c r="AR452" s="756">
        <v>239</v>
      </c>
      <c r="AS452" s="756">
        <v>5669</v>
      </c>
      <c r="AT452" s="756">
        <v>89</v>
      </c>
      <c r="AU452" s="756">
        <v>48</v>
      </c>
      <c r="AV452" s="756">
        <v>0</v>
      </c>
      <c r="AW452" s="756">
        <v>165</v>
      </c>
      <c r="AX452" s="756">
        <v>6125</v>
      </c>
      <c r="AY452" s="756">
        <v>37</v>
      </c>
      <c r="AZ452" s="756">
        <v>732</v>
      </c>
      <c r="BA452" s="756">
        <v>2</v>
      </c>
      <c r="BB452" s="756">
        <v>2793</v>
      </c>
      <c r="BC452" s="756">
        <v>685</v>
      </c>
      <c r="BD452" s="756">
        <v>0</v>
      </c>
    </row>
    <row r="453" spans="2:56">
      <c r="B453" s="47">
        <v>37.42</v>
      </c>
      <c r="C453" s="47">
        <v>0</v>
      </c>
      <c r="D453" s="47">
        <v>0</v>
      </c>
      <c r="E453" s="47">
        <v>0</v>
      </c>
      <c r="F453" s="47">
        <v>0</v>
      </c>
      <c r="G453" s="47">
        <v>0</v>
      </c>
      <c r="H453" s="47">
        <v>0</v>
      </c>
      <c r="I453" s="47">
        <v>0</v>
      </c>
      <c r="J453" s="47">
        <v>0</v>
      </c>
      <c r="K453" s="47">
        <v>2</v>
      </c>
      <c r="L453" s="47">
        <v>0</v>
      </c>
      <c r="M453" s="47">
        <v>0</v>
      </c>
      <c r="N453" s="47">
        <v>0</v>
      </c>
      <c r="O453" s="47">
        <v>0</v>
      </c>
      <c r="P453" s="47">
        <v>506</v>
      </c>
      <c r="Q453" s="47">
        <v>0</v>
      </c>
      <c r="R453" s="47">
        <v>2</v>
      </c>
      <c r="S453" s="47">
        <v>0</v>
      </c>
      <c r="T453" s="47">
        <v>2</v>
      </c>
      <c r="U453" s="47">
        <v>0</v>
      </c>
      <c r="V453" s="47">
        <v>0</v>
      </c>
      <c r="AJ453" s="47">
        <v>37.42</v>
      </c>
      <c r="AK453" s="756">
        <v>50</v>
      </c>
      <c r="AL453" s="756">
        <v>24</v>
      </c>
      <c r="AM453" s="756">
        <v>131</v>
      </c>
      <c r="AN453" s="756">
        <v>147</v>
      </c>
      <c r="AO453" s="756">
        <v>47</v>
      </c>
      <c r="AP453" s="756">
        <v>614</v>
      </c>
      <c r="AQ453" s="756">
        <v>127</v>
      </c>
      <c r="AR453" s="756">
        <v>303</v>
      </c>
      <c r="AS453" s="756">
        <v>380</v>
      </c>
      <c r="AT453" s="756">
        <v>61</v>
      </c>
      <c r="AU453" s="756">
        <v>128</v>
      </c>
      <c r="AV453" s="756">
        <v>5</v>
      </c>
      <c r="AW453" s="756">
        <v>41</v>
      </c>
      <c r="AX453" s="756">
        <v>4974</v>
      </c>
      <c r="AY453" s="756">
        <v>7</v>
      </c>
      <c r="AZ453" s="756">
        <v>334</v>
      </c>
      <c r="BA453" s="756">
        <v>34</v>
      </c>
      <c r="BB453" s="756">
        <v>661</v>
      </c>
      <c r="BC453" s="756">
        <v>456</v>
      </c>
      <c r="BD453" s="756">
        <v>3</v>
      </c>
    </row>
    <row r="454" spans="2:56">
      <c r="B454" s="47">
        <v>37.5</v>
      </c>
      <c r="C454" s="47">
        <v>0</v>
      </c>
      <c r="D454" s="47">
        <v>0</v>
      </c>
      <c r="E454" s="47">
        <v>0</v>
      </c>
      <c r="F454" s="47">
        <v>0</v>
      </c>
      <c r="G454" s="47">
        <v>0</v>
      </c>
      <c r="H454" s="47">
        <v>0</v>
      </c>
      <c r="I454" s="47">
        <v>0</v>
      </c>
      <c r="J454" s="47">
        <v>0</v>
      </c>
      <c r="K454" s="47">
        <v>0</v>
      </c>
      <c r="L454" s="47">
        <v>0</v>
      </c>
      <c r="M454" s="47">
        <v>0</v>
      </c>
      <c r="N454" s="47">
        <v>0</v>
      </c>
      <c r="O454" s="47">
        <v>0</v>
      </c>
      <c r="P454" s="47">
        <v>442</v>
      </c>
      <c r="Q454" s="47">
        <v>0</v>
      </c>
      <c r="R454" s="47">
        <v>0</v>
      </c>
      <c r="S454" s="47">
        <v>0</v>
      </c>
      <c r="T454" s="47">
        <v>0</v>
      </c>
      <c r="U454" s="47">
        <v>0</v>
      </c>
      <c r="V454" s="47">
        <v>0</v>
      </c>
      <c r="AJ454" s="47">
        <v>37.5</v>
      </c>
      <c r="AK454" s="756">
        <v>50</v>
      </c>
      <c r="AL454" s="756">
        <v>9</v>
      </c>
      <c r="AM454" s="756">
        <v>124</v>
      </c>
      <c r="AN454" s="756">
        <v>60</v>
      </c>
      <c r="AO454" s="756">
        <v>238</v>
      </c>
      <c r="AP454" s="756">
        <v>253</v>
      </c>
      <c r="AQ454" s="756">
        <v>0</v>
      </c>
      <c r="AR454" s="756">
        <v>437</v>
      </c>
      <c r="AS454" s="756">
        <v>319</v>
      </c>
      <c r="AT454" s="756">
        <v>56</v>
      </c>
      <c r="AU454" s="756">
        <v>1</v>
      </c>
      <c r="AV454" s="756">
        <v>6</v>
      </c>
      <c r="AW454" s="756">
        <v>160</v>
      </c>
      <c r="AX454" s="756">
        <v>4242</v>
      </c>
      <c r="AY454" s="756">
        <v>38</v>
      </c>
      <c r="AZ454" s="756">
        <v>172</v>
      </c>
      <c r="BA454" s="756">
        <v>1</v>
      </c>
      <c r="BB454" s="756">
        <v>425</v>
      </c>
      <c r="BC454" s="756">
        <v>323</v>
      </c>
      <c r="BD454" s="756">
        <v>25</v>
      </c>
    </row>
    <row r="455" spans="2:56">
      <c r="B455" s="47">
        <v>37.58</v>
      </c>
      <c r="C455" s="47">
        <v>0</v>
      </c>
      <c r="D455" s="47">
        <v>0</v>
      </c>
      <c r="E455" s="47">
        <v>0</v>
      </c>
      <c r="F455" s="47">
        <v>0</v>
      </c>
      <c r="G455" s="47">
        <v>27</v>
      </c>
      <c r="H455" s="47">
        <v>0</v>
      </c>
      <c r="I455" s="47">
        <v>0</v>
      </c>
      <c r="J455" s="47">
        <v>0</v>
      </c>
      <c r="K455" s="47">
        <v>164</v>
      </c>
      <c r="L455" s="47">
        <v>0</v>
      </c>
      <c r="M455" s="47">
        <v>0</v>
      </c>
      <c r="N455" s="47">
        <v>0</v>
      </c>
      <c r="O455" s="47">
        <v>0</v>
      </c>
      <c r="P455" s="47">
        <v>324</v>
      </c>
      <c r="Q455" s="47">
        <v>0</v>
      </c>
      <c r="R455" s="47">
        <v>0</v>
      </c>
      <c r="S455" s="47">
        <v>0</v>
      </c>
      <c r="T455" s="47">
        <v>0</v>
      </c>
      <c r="U455" s="47">
        <v>0</v>
      </c>
      <c r="V455" s="47">
        <v>0</v>
      </c>
      <c r="AJ455" s="47">
        <v>37.58</v>
      </c>
      <c r="AK455" s="756">
        <v>102</v>
      </c>
      <c r="AL455" s="756">
        <v>10</v>
      </c>
      <c r="AM455" s="756">
        <v>54</v>
      </c>
      <c r="AN455" s="756">
        <v>21</v>
      </c>
      <c r="AO455" s="756">
        <v>967</v>
      </c>
      <c r="AP455" s="756">
        <v>35</v>
      </c>
      <c r="AQ455" s="756">
        <v>2</v>
      </c>
      <c r="AR455" s="756">
        <v>195</v>
      </c>
      <c r="AS455" s="756">
        <v>3125</v>
      </c>
      <c r="AT455" s="756">
        <v>76</v>
      </c>
      <c r="AU455" s="756">
        <v>50</v>
      </c>
      <c r="AV455" s="756">
        <v>50</v>
      </c>
      <c r="AW455" s="756">
        <v>158</v>
      </c>
      <c r="AX455" s="756">
        <v>2896</v>
      </c>
      <c r="AY455" s="756">
        <v>214</v>
      </c>
      <c r="AZ455" s="756">
        <v>6</v>
      </c>
      <c r="BA455" s="756">
        <v>173</v>
      </c>
      <c r="BB455" s="756">
        <v>409</v>
      </c>
      <c r="BC455" s="756">
        <v>582</v>
      </c>
      <c r="BD455" s="756">
        <v>83</v>
      </c>
    </row>
    <row r="456" spans="2:56">
      <c r="B456" s="47">
        <v>37.67</v>
      </c>
      <c r="C456" s="47">
        <v>0</v>
      </c>
      <c r="D456" s="47">
        <v>0</v>
      </c>
      <c r="E456" s="47">
        <v>0</v>
      </c>
      <c r="F456" s="47">
        <v>0</v>
      </c>
      <c r="G456" s="47">
        <v>150</v>
      </c>
      <c r="H456" s="47">
        <v>0</v>
      </c>
      <c r="I456" s="47">
        <v>0</v>
      </c>
      <c r="J456" s="47">
        <v>0</v>
      </c>
      <c r="K456" s="47">
        <v>289</v>
      </c>
      <c r="L456" s="47">
        <v>0</v>
      </c>
      <c r="M456" s="47">
        <v>0</v>
      </c>
      <c r="N456" s="47">
        <v>0</v>
      </c>
      <c r="O456" s="47">
        <v>28</v>
      </c>
      <c r="P456" s="47">
        <v>0</v>
      </c>
      <c r="Q456" s="47">
        <v>0</v>
      </c>
      <c r="R456" s="47">
        <v>0</v>
      </c>
      <c r="S456" s="47">
        <v>0</v>
      </c>
      <c r="T456" s="47">
        <v>0</v>
      </c>
      <c r="U456" s="47">
        <v>0</v>
      </c>
      <c r="V456" s="47">
        <v>0</v>
      </c>
      <c r="AJ456" s="47">
        <v>37.67</v>
      </c>
      <c r="AK456" s="756">
        <v>219</v>
      </c>
      <c r="AL456" s="756">
        <v>121</v>
      </c>
      <c r="AM456" s="756">
        <v>31</v>
      </c>
      <c r="AN456" s="756">
        <v>26</v>
      </c>
      <c r="AO456" s="756">
        <v>3022</v>
      </c>
      <c r="AP456" s="756">
        <v>52</v>
      </c>
      <c r="AQ456" s="756">
        <v>12</v>
      </c>
      <c r="AR456" s="756">
        <v>10</v>
      </c>
      <c r="AS456" s="756">
        <v>5906</v>
      </c>
      <c r="AT456" s="756">
        <v>78</v>
      </c>
      <c r="AU456" s="756">
        <v>72</v>
      </c>
      <c r="AV456" s="756">
        <v>3</v>
      </c>
      <c r="AW456" s="756">
        <v>465</v>
      </c>
      <c r="AX456" s="756">
        <v>428</v>
      </c>
      <c r="AY456" s="756">
        <v>45</v>
      </c>
      <c r="AZ456" s="756">
        <v>364</v>
      </c>
      <c r="BA456" s="756">
        <v>177</v>
      </c>
      <c r="BB456" s="756">
        <v>27</v>
      </c>
      <c r="BC456" s="756">
        <v>309</v>
      </c>
      <c r="BD456" s="756">
        <v>5</v>
      </c>
    </row>
    <row r="457" spans="2:56">
      <c r="B457" s="47">
        <v>37.75</v>
      </c>
      <c r="C457" s="47">
        <v>0</v>
      </c>
      <c r="D457" s="47">
        <v>0</v>
      </c>
      <c r="E457" s="47">
        <v>0</v>
      </c>
      <c r="F457" s="47">
        <v>0</v>
      </c>
      <c r="G457" s="47">
        <v>230</v>
      </c>
      <c r="H457" s="47">
        <v>0</v>
      </c>
      <c r="I457" s="47">
        <v>0</v>
      </c>
      <c r="J457" s="47">
        <v>0</v>
      </c>
      <c r="K457" s="47">
        <v>299</v>
      </c>
      <c r="L457" s="47">
        <v>0</v>
      </c>
      <c r="M457" s="47">
        <v>13</v>
      </c>
      <c r="N457" s="47">
        <v>0</v>
      </c>
      <c r="O457" s="47">
        <v>104</v>
      </c>
      <c r="P457" s="47">
        <v>0</v>
      </c>
      <c r="Q457" s="47">
        <v>0</v>
      </c>
      <c r="R457" s="47">
        <v>0</v>
      </c>
      <c r="S457" s="47">
        <v>20</v>
      </c>
      <c r="T457" s="47">
        <v>0</v>
      </c>
      <c r="U457" s="47">
        <v>0</v>
      </c>
      <c r="V457" s="47">
        <v>0</v>
      </c>
      <c r="AJ457" s="47">
        <v>37.75</v>
      </c>
      <c r="AK457" s="756">
        <v>396</v>
      </c>
      <c r="AL457" s="756">
        <v>23</v>
      </c>
      <c r="AM457" s="756">
        <v>160</v>
      </c>
      <c r="AN457" s="756">
        <v>122</v>
      </c>
      <c r="AO457" s="756">
        <v>3957</v>
      </c>
      <c r="AP457" s="756">
        <v>39</v>
      </c>
      <c r="AQ457" s="756">
        <v>24</v>
      </c>
      <c r="AR457" s="756">
        <v>45</v>
      </c>
      <c r="AS457" s="756">
        <v>4706</v>
      </c>
      <c r="AT457" s="756">
        <v>64</v>
      </c>
      <c r="AU457" s="756">
        <v>529</v>
      </c>
      <c r="AV457" s="756">
        <v>258</v>
      </c>
      <c r="AW457" s="756">
        <v>1275</v>
      </c>
      <c r="AX457" s="756">
        <v>886</v>
      </c>
      <c r="AY457" s="756">
        <v>0</v>
      </c>
      <c r="AZ457" s="756">
        <v>459</v>
      </c>
      <c r="BA457" s="756">
        <v>509</v>
      </c>
      <c r="BB457" s="756">
        <v>11</v>
      </c>
      <c r="BC457" s="756">
        <v>91</v>
      </c>
      <c r="BD457" s="756">
        <v>2</v>
      </c>
    </row>
    <row r="458" spans="2:56">
      <c r="B458" s="47">
        <v>37.83</v>
      </c>
      <c r="C458" s="47">
        <v>0</v>
      </c>
      <c r="D458" s="47">
        <v>0</v>
      </c>
      <c r="E458" s="47">
        <v>42</v>
      </c>
      <c r="F458" s="47">
        <v>0</v>
      </c>
      <c r="G458" s="47">
        <v>84</v>
      </c>
      <c r="H458" s="47">
        <v>0</v>
      </c>
      <c r="I458" s="47">
        <v>0</v>
      </c>
      <c r="J458" s="47">
        <v>0</v>
      </c>
      <c r="K458" s="47">
        <v>2</v>
      </c>
      <c r="L458" s="47">
        <v>0</v>
      </c>
      <c r="M458" s="47">
        <v>13</v>
      </c>
      <c r="N458" s="47">
        <v>0</v>
      </c>
      <c r="O458" s="47">
        <v>15</v>
      </c>
      <c r="P458" s="47">
        <v>0</v>
      </c>
      <c r="Q458" s="47">
        <v>0</v>
      </c>
      <c r="R458" s="47">
        <v>32</v>
      </c>
      <c r="S458" s="47">
        <v>38</v>
      </c>
      <c r="T458" s="47">
        <v>0</v>
      </c>
      <c r="U458" s="47">
        <v>0</v>
      </c>
      <c r="V458" s="47">
        <v>0</v>
      </c>
      <c r="AJ458" s="47">
        <v>37.83</v>
      </c>
      <c r="AK458" s="756">
        <v>230</v>
      </c>
      <c r="AL458" s="756">
        <v>28</v>
      </c>
      <c r="AM458" s="756">
        <v>762</v>
      </c>
      <c r="AN458" s="756">
        <v>129</v>
      </c>
      <c r="AO458" s="756">
        <v>1974</v>
      </c>
      <c r="AP458" s="756">
        <v>78</v>
      </c>
      <c r="AQ458" s="756">
        <v>211</v>
      </c>
      <c r="AR458" s="756">
        <v>26</v>
      </c>
      <c r="AS458" s="756">
        <v>891</v>
      </c>
      <c r="AT458" s="756">
        <v>68</v>
      </c>
      <c r="AU458" s="756">
        <v>503</v>
      </c>
      <c r="AV458" s="756">
        <v>329</v>
      </c>
      <c r="AW458" s="756">
        <v>690</v>
      </c>
      <c r="AX458" s="756">
        <v>516</v>
      </c>
      <c r="AY458" s="756">
        <v>9</v>
      </c>
      <c r="AZ458" s="756">
        <v>1052</v>
      </c>
      <c r="BA458" s="756">
        <v>622</v>
      </c>
      <c r="BB458" s="756">
        <v>29</v>
      </c>
      <c r="BC458" s="756">
        <v>40</v>
      </c>
      <c r="BD458" s="756">
        <v>26</v>
      </c>
    </row>
    <row r="459" spans="2:56">
      <c r="B459" s="47">
        <v>37.92</v>
      </c>
      <c r="C459" s="47">
        <v>0</v>
      </c>
      <c r="D459" s="47">
        <v>0</v>
      </c>
      <c r="E459" s="47">
        <v>79</v>
      </c>
      <c r="F459" s="47">
        <v>0</v>
      </c>
      <c r="G459" s="47">
        <v>0</v>
      </c>
      <c r="H459" s="47">
        <v>0</v>
      </c>
      <c r="I459" s="47">
        <v>0</v>
      </c>
      <c r="J459" s="47">
        <v>0</v>
      </c>
      <c r="K459" s="47">
        <v>0</v>
      </c>
      <c r="L459" s="47">
        <v>0</v>
      </c>
      <c r="M459" s="47">
        <v>45</v>
      </c>
      <c r="N459" s="47">
        <v>43</v>
      </c>
      <c r="O459" s="47">
        <v>30</v>
      </c>
      <c r="P459" s="47">
        <v>0</v>
      </c>
      <c r="Q459" s="47">
        <v>0</v>
      </c>
      <c r="R459" s="47">
        <v>0</v>
      </c>
      <c r="S459" s="47">
        <v>0</v>
      </c>
      <c r="T459" s="47">
        <v>0</v>
      </c>
      <c r="U459" s="47">
        <v>0</v>
      </c>
      <c r="V459" s="47">
        <v>0</v>
      </c>
      <c r="AJ459" s="47">
        <v>37.92</v>
      </c>
      <c r="AK459" s="756">
        <v>67</v>
      </c>
      <c r="AL459" s="756">
        <v>134</v>
      </c>
      <c r="AM459" s="756">
        <v>1543</v>
      </c>
      <c r="AN459" s="756">
        <v>0</v>
      </c>
      <c r="AO459" s="756">
        <v>348</v>
      </c>
      <c r="AP459" s="756">
        <v>198</v>
      </c>
      <c r="AQ459" s="756">
        <v>435</v>
      </c>
      <c r="AR459" s="756">
        <v>22</v>
      </c>
      <c r="AS459" s="756">
        <v>241</v>
      </c>
      <c r="AT459" s="756">
        <v>97</v>
      </c>
      <c r="AU459" s="756">
        <v>1241</v>
      </c>
      <c r="AV459" s="756">
        <v>203</v>
      </c>
      <c r="AW459" s="756">
        <v>688</v>
      </c>
      <c r="AX459" s="756">
        <v>20</v>
      </c>
      <c r="AY459" s="756">
        <v>87</v>
      </c>
      <c r="AZ459" s="756">
        <v>4630</v>
      </c>
      <c r="BA459" s="756">
        <v>21</v>
      </c>
      <c r="BB459" s="756">
        <v>154</v>
      </c>
      <c r="BC459" s="756">
        <v>29</v>
      </c>
      <c r="BD459" s="756">
        <v>1</v>
      </c>
    </row>
    <row r="460" spans="2:56">
      <c r="B460" s="47">
        <v>38</v>
      </c>
      <c r="C460" s="47">
        <v>0</v>
      </c>
      <c r="D460" s="47">
        <v>0</v>
      </c>
      <c r="E460" s="47">
        <v>58</v>
      </c>
      <c r="F460" s="47">
        <v>0</v>
      </c>
      <c r="G460" s="47">
        <v>0</v>
      </c>
      <c r="H460" s="47">
        <v>0</v>
      </c>
      <c r="I460" s="47">
        <v>0</v>
      </c>
      <c r="J460" s="47">
        <v>0</v>
      </c>
      <c r="K460" s="47">
        <v>0</v>
      </c>
      <c r="L460" s="47">
        <v>0</v>
      </c>
      <c r="M460" s="47">
        <v>203</v>
      </c>
      <c r="N460" s="47">
        <v>24</v>
      </c>
      <c r="O460" s="47">
        <v>25</v>
      </c>
      <c r="P460" s="47">
        <v>0</v>
      </c>
      <c r="Q460" s="47">
        <v>0</v>
      </c>
      <c r="R460" s="47">
        <v>11</v>
      </c>
      <c r="S460" s="47">
        <v>0</v>
      </c>
      <c r="T460" s="47">
        <v>0</v>
      </c>
      <c r="U460" s="47">
        <v>0</v>
      </c>
      <c r="V460" s="47">
        <v>0</v>
      </c>
      <c r="AJ460" s="47">
        <v>38</v>
      </c>
      <c r="AK460" s="756">
        <v>38</v>
      </c>
      <c r="AL460" s="756">
        <v>18</v>
      </c>
      <c r="AM460" s="756">
        <v>731</v>
      </c>
      <c r="AN460" s="756">
        <v>3</v>
      </c>
      <c r="AO460" s="756">
        <v>109</v>
      </c>
      <c r="AP460" s="756">
        <v>221</v>
      </c>
      <c r="AQ460" s="756">
        <v>425</v>
      </c>
      <c r="AR460" s="756">
        <v>82</v>
      </c>
      <c r="AS460" s="756">
        <v>131</v>
      </c>
      <c r="AT460" s="756">
        <v>61</v>
      </c>
      <c r="AU460" s="756">
        <v>2649</v>
      </c>
      <c r="AV460" s="756">
        <v>258</v>
      </c>
      <c r="AW460" s="756">
        <v>691</v>
      </c>
      <c r="AX460" s="756">
        <v>78</v>
      </c>
      <c r="AY460" s="756">
        <v>27</v>
      </c>
      <c r="AZ460" s="756">
        <v>1763</v>
      </c>
      <c r="BA460" s="756">
        <v>51</v>
      </c>
      <c r="BB460" s="756">
        <v>172</v>
      </c>
      <c r="BC460" s="756">
        <v>24</v>
      </c>
      <c r="BD460" s="756">
        <v>272</v>
      </c>
    </row>
    <row r="461" spans="2:56">
      <c r="B461" s="47">
        <v>38.08</v>
      </c>
      <c r="C461" s="47">
        <v>0</v>
      </c>
      <c r="D461" s="47">
        <v>0</v>
      </c>
      <c r="E461" s="47">
        <v>118</v>
      </c>
      <c r="F461" s="47">
        <v>0</v>
      </c>
      <c r="G461" s="47">
        <v>0</v>
      </c>
      <c r="H461" s="47">
        <v>0</v>
      </c>
      <c r="I461" s="47">
        <v>0</v>
      </c>
      <c r="J461" s="47">
        <v>0</v>
      </c>
      <c r="K461" s="47">
        <v>0</v>
      </c>
      <c r="L461" s="47">
        <v>0</v>
      </c>
      <c r="M461" s="47">
        <v>40</v>
      </c>
      <c r="N461" s="47">
        <v>7</v>
      </c>
      <c r="O461" s="47">
        <v>0</v>
      </c>
      <c r="P461" s="47">
        <v>0</v>
      </c>
      <c r="Q461" s="47">
        <v>0</v>
      </c>
      <c r="R461" s="47">
        <v>0</v>
      </c>
      <c r="S461" s="47">
        <v>0</v>
      </c>
      <c r="T461" s="47">
        <v>0</v>
      </c>
      <c r="U461" s="47">
        <v>0</v>
      </c>
      <c r="V461" s="47">
        <v>0</v>
      </c>
      <c r="AJ461" s="47">
        <v>38.08</v>
      </c>
      <c r="AK461" s="756">
        <v>47</v>
      </c>
      <c r="AL461" s="756">
        <v>25</v>
      </c>
      <c r="AM461" s="756">
        <v>1376</v>
      </c>
      <c r="AN461" s="756">
        <v>126</v>
      </c>
      <c r="AO461" s="756">
        <v>22</v>
      </c>
      <c r="AP461" s="756">
        <v>29</v>
      </c>
      <c r="AQ461" s="756">
        <v>80</v>
      </c>
      <c r="AR461" s="756">
        <v>157</v>
      </c>
      <c r="AS461" s="756">
        <v>7</v>
      </c>
      <c r="AT461" s="756">
        <v>52</v>
      </c>
      <c r="AU461" s="756">
        <v>1126</v>
      </c>
      <c r="AV461" s="756">
        <v>80</v>
      </c>
      <c r="AW461" s="756">
        <v>198</v>
      </c>
      <c r="AX461" s="756">
        <v>113</v>
      </c>
      <c r="AY461" s="756">
        <v>223</v>
      </c>
      <c r="AZ461" s="756">
        <v>125</v>
      </c>
      <c r="BA461" s="756">
        <v>135</v>
      </c>
      <c r="BB461" s="756">
        <v>79</v>
      </c>
      <c r="BC461" s="756">
        <v>46</v>
      </c>
      <c r="BD461" s="756">
        <v>394</v>
      </c>
    </row>
    <row r="462" spans="2:56">
      <c r="B462" s="47">
        <v>38.17</v>
      </c>
      <c r="C462" s="47">
        <v>0</v>
      </c>
      <c r="D462" s="47">
        <v>0</v>
      </c>
      <c r="E462" s="47">
        <v>0</v>
      </c>
      <c r="F462" s="47">
        <v>12</v>
      </c>
      <c r="G462" s="47">
        <v>0</v>
      </c>
      <c r="H462" s="47">
        <v>0</v>
      </c>
      <c r="I462" s="47">
        <v>0</v>
      </c>
      <c r="J462" s="47">
        <v>0</v>
      </c>
      <c r="K462" s="47">
        <v>0</v>
      </c>
      <c r="L462" s="47">
        <v>0</v>
      </c>
      <c r="M462" s="47">
        <v>121</v>
      </c>
      <c r="N462" s="47">
        <v>0</v>
      </c>
      <c r="O462" s="47">
        <v>0</v>
      </c>
      <c r="P462" s="47">
        <v>0</v>
      </c>
      <c r="Q462" s="47">
        <v>0</v>
      </c>
      <c r="R462" s="47">
        <v>0</v>
      </c>
      <c r="S462" s="47">
        <v>0</v>
      </c>
      <c r="T462" s="47">
        <v>0</v>
      </c>
      <c r="U462" s="47">
        <v>0</v>
      </c>
      <c r="V462" s="47">
        <v>0</v>
      </c>
      <c r="AJ462" s="47">
        <v>38.17</v>
      </c>
      <c r="AK462" s="756">
        <v>109</v>
      </c>
      <c r="AL462" s="756">
        <v>98</v>
      </c>
      <c r="AM462" s="756">
        <v>235</v>
      </c>
      <c r="AN462" s="756">
        <v>475</v>
      </c>
      <c r="AO462" s="756">
        <v>4</v>
      </c>
      <c r="AP462" s="756">
        <v>26</v>
      </c>
      <c r="AQ462" s="756">
        <v>60</v>
      </c>
      <c r="AR462" s="756">
        <v>11</v>
      </c>
      <c r="AS462" s="756">
        <v>8</v>
      </c>
      <c r="AT462" s="756">
        <v>135</v>
      </c>
      <c r="AU462" s="756">
        <v>2398</v>
      </c>
      <c r="AV462" s="756">
        <v>0</v>
      </c>
      <c r="AW462" s="756">
        <v>196</v>
      </c>
      <c r="AX462" s="756">
        <v>188</v>
      </c>
      <c r="AY462" s="756">
        <v>205</v>
      </c>
      <c r="AZ462" s="756">
        <v>14</v>
      </c>
      <c r="BA462" s="756">
        <v>18</v>
      </c>
      <c r="BB462" s="756">
        <v>118</v>
      </c>
      <c r="BC462" s="756">
        <v>59</v>
      </c>
      <c r="BD462" s="756">
        <v>112</v>
      </c>
    </row>
    <row r="463" spans="2:56">
      <c r="B463" s="47">
        <v>38.25</v>
      </c>
      <c r="C463" s="47">
        <v>0</v>
      </c>
      <c r="D463" s="47">
        <v>6</v>
      </c>
      <c r="E463" s="47">
        <v>0</v>
      </c>
      <c r="F463" s="47">
        <v>32</v>
      </c>
      <c r="G463" s="47">
        <v>0</v>
      </c>
      <c r="H463" s="47">
        <v>0</v>
      </c>
      <c r="I463" s="47">
        <v>0</v>
      </c>
      <c r="J463" s="47">
        <v>0</v>
      </c>
      <c r="K463" s="47">
        <v>0</v>
      </c>
      <c r="L463" s="47">
        <v>0</v>
      </c>
      <c r="M463" s="47">
        <v>0</v>
      </c>
      <c r="N463" s="47">
        <v>0</v>
      </c>
      <c r="O463" s="47">
        <v>0</v>
      </c>
      <c r="P463" s="47">
        <v>20</v>
      </c>
      <c r="Q463" s="47">
        <v>0</v>
      </c>
      <c r="R463" s="47">
        <v>0</v>
      </c>
      <c r="S463" s="47">
        <v>0</v>
      </c>
      <c r="T463" s="47">
        <v>0</v>
      </c>
      <c r="U463" s="47">
        <v>0</v>
      </c>
      <c r="V463" s="47">
        <v>119</v>
      </c>
      <c r="AJ463" s="47">
        <v>38.25</v>
      </c>
      <c r="AK463" s="756">
        <v>107</v>
      </c>
      <c r="AL463" s="756">
        <v>384</v>
      </c>
      <c r="AM463" s="756">
        <v>585</v>
      </c>
      <c r="AN463" s="756">
        <v>1579</v>
      </c>
      <c r="AO463" s="756">
        <v>0</v>
      </c>
      <c r="AP463" s="756">
        <v>26</v>
      </c>
      <c r="AQ463" s="756">
        <v>20</v>
      </c>
      <c r="AR463" s="756">
        <v>15</v>
      </c>
      <c r="AS463" s="756">
        <v>0</v>
      </c>
      <c r="AT463" s="756">
        <v>75</v>
      </c>
      <c r="AU463" s="756">
        <v>736</v>
      </c>
      <c r="AV463" s="756">
        <v>9</v>
      </c>
      <c r="AW463" s="756">
        <v>62</v>
      </c>
      <c r="AX463" s="756">
        <v>884</v>
      </c>
      <c r="AY463" s="756">
        <v>446</v>
      </c>
      <c r="AZ463" s="756">
        <v>3</v>
      </c>
      <c r="BA463" s="756">
        <v>13</v>
      </c>
      <c r="BB463" s="756">
        <v>0</v>
      </c>
      <c r="BC463" s="756">
        <v>117</v>
      </c>
      <c r="BD463" s="756">
        <v>2404</v>
      </c>
    </row>
    <row r="464" spans="2:56">
      <c r="B464" s="47">
        <v>38.33</v>
      </c>
      <c r="C464" s="47">
        <v>0</v>
      </c>
      <c r="D464" s="47">
        <v>0</v>
      </c>
      <c r="E464" s="47">
        <v>0</v>
      </c>
      <c r="F464" s="47">
        <v>54</v>
      </c>
      <c r="G464" s="47">
        <v>0</v>
      </c>
      <c r="H464" s="47">
        <v>0</v>
      </c>
      <c r="I464" s="47">
        <v>0</v>
      </c>
      <c r="J464" s="47">
        <v>0</v>
      </c>
      <c r="K464" s="47">
        <v>0</v>
      </c>
      <c r="L464" s="47">
        <v>0</v>
      </c>
      <c r="M464" s="47">
        <v>83</v>
      </c>
      <c r="N464" s="47">
        <v>0</v>
      </c>
      <c r="O464" s="47">
        <v>0</v>
      </c>
      <c r="P464" s="47">
        <v>0</v>
      </c>
      <c r="Q464" s="47">
        <v>0</v>
      </c>
      <c r="R464" s="47">
        <v>0</v>
      </c>
      <c r="S464" s="47">
        <v>0</v>
      </c>
      <c r="T464" s="47">
        <v>0</v>
      </c>
      <c r="U464" s="47">
        <v>0</v>
      </c>
      <c r="V464" s="47">
        <v>0</v>
      </c>
      <c r="AJ464" s="47">
        <v>38.33</v>
      </c>
      <c r="AK464" s="756">
        <v>136</v>
      </c>
      <c r="AL464" s="756">
        <v>490</v>
      </c>
      <c r="AM464" s="756">
        <v>576</v>
      </c>
      <c r="AN464" s="756">
        <v>1357</v>
      </c>
      <c r="AO464" s="756">
        <v>6</v>
      </c>
      <c r="AP464" s="756">
        <v>38</v>
      </c>
      <c r="AQ464" s="756">
        <v>75</v>
      </c>
      <c r="AR464" s="756">
        <v>24</v>
      </c>
      <c r="AS464" s="756">
        <v>8</v>
      </c>
      <c r="AT464" s="756">
        <v>502</v>
      </c>
      <c r="AU464" s="756">
        <v>1433</v>
      </c>
      <c r="AV464" s="756">
        <v>99</v>
      </c>
      <c r="AW464" s="756">
        <v>58</v>
      </c>
      <c r="AX464" s="756">
        <v>64</v>
      </c>
      <c r="AY464" s="756">
        <v>54</v>
      </c>
      <c r="AZ464" s="756">
        <v>216</v>
      </c>
      <c r="BA464" s="756">
        <v>73</v>
      </c>
      <c r="BB464" s="756">
        <v>0</v>
      </c>
      <c r="BC464" s="756">
        <v>48</v>
      </c>
      <c r="BD464" s="756">
        <v>527</v>
      </c>
    </row>
    <row r="465" spans="2:56">
      <c r="B465" s="47">
        <v>38.42</v>
      </c>
      <c r="C465" s="47">
        <v>0</v>
      </c>
      <c r="D465" s="47">
        <v>5</v>
      </c>
      <c r="E465" s="47">
        <v>0</v>
      </c>
      <c r="F465" s="47">
        <v>9</v>
      </c>
      <c r="G465" s="47">
        <v>0</v>
      </c>
      <c r="H465" s="47">
        <v>0</v>
      </c>
      <c r="I465" s="47">
        <v>0</v>
      </c>
      <c r="J465" s="47">
        <v>0</v>
      </c>
      <c r="K465" s="47">
        <v>0</v>
      </c>
      <c r="L465" s="47">
        <v>0</v>
      </c>
      <c r="M465" s="47">
        <v>20</v>
      </c>
      <c r="N465" s="47">
        <v>0</v>
      </c>
      <c r="O465" s="47">
        <v>0</v>
      </c>
      <c r="P465" s="47">
        <v>0</v>
      </c>
      <c r="Q465" s="47">
        <v>0</v>
      </c>
      <c r="R465" s="47">
        <v>0</v>
      </c>
      <c r="S465" s="47">
        <v>0</v>
      </c>
      <c r="T465" s="47">
        <v>0</v>
      </c>
      <c r="U465" s="47">
        <v>0</v>
      </c>
      <c r="V465" s="47">
        <v>0</v>
      </c>
      <c r="AJ465" s="47">
        <v>38.42</v>
      </c>
      <c r="AK465" s="756">
        <v>150</v>
      </c>
      <c r="AL465" s="756">
        <v>425</v>
      </c>
      <c r="AM465" s="756">
        <v>74</v>
      </c>
      <c r="AN465" s="756">
        <v>685</v>
      </c>
      <c r="AO465" s="756">
        <v>85</v>
      </c>
      <c r="AP465" s="756">
        <v>42</v>
      </c>
      <c r="AQ465" s="756">
        <v>9</v>
      </c>
      <c r="AR465" s="756">
        <v>81</v>
      </c>
      <c r="AS465" s="756">
        <v>0</v>
      </c>
      <c r="AT465" s="756">
        <v>1244</v>
      </c>
      <c r="AU465" s="756">
        <v>1432</v>
      </c>
      <c r="AV465" s="756">
        <v>95</v>
      </c>
      <c r="AW465" s="756">
        <v>37</v>
      </c>
      <c r="AX465" s="756">
        <v>13</v>
      </c>
      <c r="AY465" s="756">
        <v>7</v>
      </c>
      <c r="AZ465" s="756">
        <v>226</v>
      </c>
      <c r="BA465" s="756">
        <v>80</v>
      </c>
      <c r="BB465" s="756">
        <v>25</v>
      </c>
      <c r="BC465" s="756">
        <v>2</v>
      </c>
      <c r="BD465" s="756">
        <v>311</v>
      </c>
    </row>
    <row r="466" spans="2:56">
      <c r="B466" s="47">
        <v>38.5</v>
      </c>
      <c r="C466" s="47">
        <v>0</v>
      </c>
      <c r="D466" s="47">
        <v>0</v>
      </c>
      <c r="E466" s="47">
        <v>0</v>
      </c>
      <c r="F466" s="47">
        <v>36</v>
      </c>
      <c r="G466" s="47">
        <v>0</v>
      </c>
      <c r="H466" s="47">
        <v>0</v>
      </c>
      <c r="I466" s="47">
        <v>0</v>
      </c>
      <c r="J466" s="47">
        <v>0</v>
      </c>
      <c r="K466" s="47">
        <v>0</v>
      </c>
      <c r="L466" s="47">
        <v>5</v>
      </c>
      <c r="M466" s="47">
        <v>74</v>
      </c>
      <c r="N466" s="47">
        <v>0</v>
      </c>
      <c r="O466" s="47">
        <v>0</v>
      </c>
      <c r="P466" s="47">
        <v>0</v>
      </c>
      <c r="Q466" s="47">
        <v>0</v>
      </c>
      <c r="R466" s="47">
        <v>0</v>
      </c>
      <c r="S466" s="47">
        <v>0</v>
      </c>
      <c r="T466" s="47">
        <v>0</v>
      </c>
      <c r="U466" s="47">
        <v>0</v>
      </c>
      <c r="V466" s="47">
        <v>0</v>
      </c>
      <c r="AJ466" s="47">
        <v>38.5</v>
      </c>
      <c r="AK466" s="756">
        <v>189</v>
      </c>
      <c r="AL466" s="756">
        <v>334</v>
      </c>
      <c r="AM466" s="756">
        <v>13</v>
      </c>
      <c r="AN466" s="756">
        <v>1515</v>
      </c>
      <c r="AO466" s="756">
        <v>121</v>
      </c>
      <c r="AP466" s="756">
        <v>33</v>
      </c>
      <c r="AQ466" s="756">
        <v>34</v>
      </c>
      <c r="AR466" s="756">
        <v>149</v>
      </c>
      <c r="AS466" s="756">
        <v>16</v>
      </c>
      <c r="AT466" s="756">
        <v>353</v>
      </c>
      <c r="AU466" s="756">
        <v>1528</v>
      </c>
      <c r="AV466" s="756">
        <v>17</v>
      </c>
      <c r="AW466" s="756">
        <v>65</v>
      </c>
      <c r="AX466" s="756">
        <v>72</v>
      </c>
      <c r="AY466" s="756">
        <v>0</v>
      </c>
      <c r="AZ466" s="756">
        <v>0</v>
      </c>
      <c r="BA466" s="756">
        <v>11</v>
      </c>
      <c r="BB466" s="756">
        <v>103</v>
      </c>
      <c r="BC466" s="756">
        <v>17</v>
      </c>
      <c r="BD466" s="756">
        <v>70</v>
      </c>
    </row>
    <row r="467" spans="2:56">
      <c r="B467" s="47">
        <v>38.58</v>
      </c>
      <c r="C467" s="47">
        <v>0</v>
      </c>
      <c r="D467" s="47">
        <v>84</v>
      </c>
      <c r="E467" s="47">
        <v>0</v>
      </c>
      <c r="F467" s="47">
        <v>0</v>
      </c>
      <c r="G467" s="47">
        <v>0</v>
      </c>
      <c r="H467" s="47">
        <v>0</v>
      </c>
      <c r="I467" s="47">
        <v>0</v>
      </c>
      <c r="J467" s="47">
        <v>0</v>
      </c>
      <c r="K467" s="47">
        <v>0</v>
      </c>
      <c r="L467" s="47">
        <v>0</v>
      </c>
      <c r="M467" s="47">
        <v>0</v>
      </c>
      <c r="N467" s="47">
        <v>0</v>
      </c>
      <c r="O467" s="47">
        <v>0</v>
      </c>
      <c r="P467" s="47">
        <v>0</v>
      </c>
      <c r="Q467" s="47">
        <v>0</v>
      </c>
      <c r="R467" s="47">
        <v>0</v>
      </c>
      <c r="S467" s="47">
        <v>0</v>
      </c>
      <c r="T467" s="47">
        <v>0</v>
      </c>
      <c r="U467" s="47">
        <v>0</v>
      </c>
      <c r="V467" s="47">
        <v>0</v>
      </c>
      <c r="AJ467" s="47">
        <v>38.58</v>
      </c>
      <c r="AK467" s="756">
        <v>342</v>
      </c>
      <c r="AL467" s="756">
        <v>1362</v>
      </c>
      <c r="AM467" s="756">
        <v>3</v>
      </c>
      <c r="AN467" s="756">
        <v>229</v>
      </c>
      <c r="AO467" s="756">
        <v>0</v>
      </c>
      <c r="AP467" s="756">
        <v>95</v>
      </c>
      <c r="AQ467" s="756">
        <v>116</v>
      </c>
      <c r="AR467" s="756">
        <v>18</v>
      </c>
      <c r="AS467" s="756">
        <v>9</v>
      </c>
      <c r="AT467" s="756">
        <v>160</v>
      </c>
      <c r="AU467" s="756">
        <v>84</v>
      </c>
      <c r="AV467" s="756">
        <v>1</v>
      </c>
      <c r="AW467" s="756">
        <v>46</v>
      </c>
      <c r="AX467" s="756">
        <v>68</v>
      </c>
      <c r="AY467" s="756">
        <v>42</v>
      </c>
      <c r="AZ467" s="756">
        <v>0</v>
      </c>
      <c r="BA467" s="756">
        <v>1</v>
      </c>
      <c r="BB467" s="756">
        <v>204</v>
      </c>
      <c r="BC467" s="756">
        <v>79</v>
      </c>
      <c r="BD467" s="756">
        <v>9</v>
      </c>
    </row>
    <row r="468" spans="2:56">
      <c r="B468" s="47">
        <v>38.67</v>
      </c>
      <c r="C468" s="47">
        <v>0</v>
      </c>
      <c r="D468" s="47">
        <v>3</v>
      </c>
      <c r="E468" s="47">
        <v>0</v>
      </c>
      <c r="F468" s="47">
        <v>0</v>
      </c>
      <c r="G468" s="47">
        <v>0</v>
      </c>
      <c r="H468" s="47">
        <v>0</v>
      </c>
      <c r="I468" s="47">
        <v>0</v>
      </c>
      <c r="J468" s="47">
        <v>0</v>
      </c>
      <c r="K468" s="47">
        <v>0</v>
      </c>
      <c r="L468" s="47">
        <v>0</v>
      </c>
      <c r="M468" s="47">
        <v>0</v>
      </c>
      <c r="N468" s="47">
        <v>0</v>
      </c>
      <c r="O468" s="47">
        <v>0</v>
      </c>
      <c r="P468" s="47">
        <v>0</v>
      </c>
      <c r="Q468" s="47">
        <v>0</v>
      </c>
      <c r="R468" s="47">
        <v>0</v>
      </c>
      <c r="S468" s="47">
        <v>0</v>
      </c>
      <c r="T468" s="47">
        <v>0</v>
      </c>
      <c r="U468" s="47">
        <v>0</v>
      </c>
      <c r="V468" s="47">
        <v>0</v>
      </c>
      <c r="AJ468" s="47">
        <v>38.67</v>
      </c>
      <c r="AK468" s="756">
        <v>515</v>
      </c>
      <c r="AL468" s="756">
        <v>465</v>
      </c>
      <c r="AM468" s="756">
        <v>8</v>
      </c>
      <c r="AN468" s="756">
        <v>28</v>
      </c>
      <c r="AO468" s="756">
        <v>0</v>
      </c>
      <c r="AP468" s="756">
        <v>120</v>
      </c>
      <c r="AQ468" s="756">
        <v>284</v>
      </c>
      <c r="AR468" s="756">
        <v>127</v>
      </c>
      <c r="AS468" s="756">
        <v>0</v>
      </c>
      <c r="AT468" s="756">
        <v>145</v>
      </c>
      <c r="AU468" s="756">
        <v>110</v>
      </c>
      <c r="AV468" s="756">
        <v>114</v>
      </c>
      <c r="AW468" s="756">
        <v>248</v>
      </c>
      <c r="AX468" s="756">
        <v>3</v>
      </c>
      <c r="AY468" s="756">
        <v>81</v>
      </c>
      <c r="AZ468" s="756">
        <v>49</v>
      </c>
      <c r="BA468" s="756">
        <v>4</v>
      </c>
      <c r="BB468" s="756">
        <v>28</v>
      </c>
      <c r="BC468" s="756">
        <v>286</v>
      </c>
      <c r="BD468" s="756">
        <v>2</v>
      </c>
    </row>
    <row r="469" spans="2:56">
      <c r="B469" s="47">
        <v>38.75</v>
      </c>
      <c r="C469" s="47">
        <v>0</v>
      </c>
      <c r="D469" s="47">
        <v>23</v>
      </c>
      <c r="E469" s="47">
        <v>0</v>
      </c>
      <c r="F469" s="47">
        <v>0</v>
      </c>
      <c r="G469" s="47">
        <v>0</v>
      </c>
      <c r="H469" s="47">
        <v>0</v>
      </c>
      <c r="I469" s="47">
        <v>0</v>
      </c>
      <c r="J469" s="47">
        <v>8</v>
      </c>
      <c r="K469" s="47">
        <v>0</v>
      </c>
      <c r="L469" s="47">
        <v>0</v>
      </c>
      <c r="M469" s="47">
        <v>0</v>
      </c>
      <c r="N469" s="47">
        <v>0</v>
      </c>
      <c r="O469" s="47">
        <v>31</v>
      </c>
      <c r="P469" s="47">
        <v>0</v>
      </c>
      <c r="Q469" s="47">
        <v>0</v>
      </c>
      <c r="R469" s="47">
        <v>0</v>
      </c>
      <c r="S469" s="47">
        <v>0</v>
      </c>
      <c r="T469" s="47">
        <v>0</v>
      </c>
      <c r="U469" s="47">
        <v>0</v>
      </c>
      <c r="V469" s="47">
        <v>0</v>
      </c>
      <c r="AJ469" s="47">
        <v>38.75</v>
      </c>
      <c r="AK469" s="756">
        <v>509</v>
      </c>
      <c r="AL469" s="756">
        <v>1055</v>
      </c>
      <c r="AM469" s="756">
        <v>49</v>
      </c>
      <c r="AN469" s="756">
        <v>9</v>
      </c>
      <c r="AO469" s="756">
        <v>6</v>
      </c>
      <c r="AP469" s="756">
        <v>35</v>
      </c>
      <c r="AQ469" s="756">
        <v>0</v>
      </c>
      <c r="AR469" s="756">
        <v>844</v>
      </c>
      <c r="AS469" s="756">
        <v>83</v>
      </c>
      <c r="AT469" s="756">
        <v>11</v>
      </c>
      <c r="AU469" s="756">
        <v>146</v>
      </c>
      <c r="AV469" s="756">
        <v>18</v>
      </c>
      <c r="AW469" s="756">
        <v>527</v>
      </c>
      <c r="AX469" s="756">
        <v>22</v>
      </c>
      <c r="AY469" s="756">
        <v>72</v>
      </c>
      <c r="AZ469" s="756">
        <v>154</v>
      </c>
      <c r="BA469" s="756">
        <v>90</v>
      </c>
      <c r="BB469" s="756">
        <v>131</v>
      </c>
      <c r="BC469" s="756">
        <v>379</v>
      </c>
      <c r="BD469" s="756">
        <v>3</v>
      </c>
    </row>
    <row r="470" spans="2:56">
      <c r="B470" s="47">
        <v>38.83</v>
      </c>
      <c r="C470" s="47">
        <v>0</v>
      </c>
      <c r="D470" s="47">
        <v>0</v>
      </c>
      <c r="E470" s="47">
        <v>0</v>
      </c>
      <c r="F470" s="47">
        <v>0</v>
      </c>
      <c r="G470" s="47">
        <v>0</v>
      </c>
      <c r="H470" s="47">
        <v>0</v>
      </c>
      <c r="I470" s="47">
        <v>0</v>
      </c>
      <c r="J470" s="47">
        <v>0</v>
      </c>
      <c r="K470" s="47">
        <v>0</v>
      </c>
      <c r="L470" s="47">
        <v>0</v>
      </c>
      <c r="M470" s="47">
        <v>0</v>
      </c>
      <c r="N470" s="47">
        <v>0</v>
      </c>
      <c r="O470" s="47">
        <v>0</v>
      </c>
      <c r="P470" s="47">
        <v>0</v>
      </c>
      <c r="Q470" s="47">
        <v>0</v>
      </c>
      <c r="R470" s="47">
        <v>0</v>
      </c>
      <c r="S470" s="47">
        <v>0</v>
      </c>
      <c r="T470" s="47">
        <v>0</v>
      </c>
      <c r="U470" s="47">
        <v>0</v>
      </c>
      <c r="V470" s="47">
        <v>0</v>
      </c>
      <c r="AJ470" s="47">
        <v>38.83</v>
      </c>
      <c r="AK470" s="756">
        <v>201</v>
      </c>
      <c r="AL470" s="756">
        <v>541</v>
      </c>
      <c r="AM470" s="756">
        <v>226</v>
      </c>
      <c r="AN470" s="756">
        <v>94</v>
      </c>
      <c r="AO470" s="756">
        <v>2</v>
      </c>
      <c r="AP470" s="756">
        <v>33</v>
      </c>
      <c r="AQ470" s="756">
        <v>65</v>
      </c>
      <c r="AR470" s="756">
        <v>352</v>
      </c>
      <c r="AS470" s="756">
        <v>7</v>
      </c>
      <c r="AT470" s="756">
        <v>51</v>
      </c>
      <c r="AU470" s="756">
        <v>19</v>
      </c>
      <c r="AV470" s="756">
        <v>0</v>
      </c>
      <c r="AW470" s="756">
        <v>246</v>
      </c>
      <c r="AX470" s="756">
        <v>6</v>
      </c>
      <c r="AY470" s="756">
        <v>12</v>
      </c>
      <c r="AZ470" s="756">
        <v>53</v>
      </c>
      <c r="BA470" s="756">
        <v>6</v>
      </c>
      <c r="BB470" s="756">
        <v>27</v>
      </c>
      <c r="BC470" s="756">
        <v>360</v>
      </c>
      <c r="BD470" s="756">
        <v>9</v>
      </c>
    </row>
    <row r="471" spans="2:56">
      <c r="B471" s="47">
        <v>38.92</v>
      </c>
      <c r="C471" s="47">
        <v>0</v>
      </c>
      <c r="D471" s="47">
        <v>0</v>
      </c>
      <c r="E471" s="47">
        <v>0</v>
      </c>
      <c r="F471" s="47">
        <v>0</v>
      </c>
      <c r="G471" s="47">
        <v>0</v>
      </c>
      <c r="H471" s="47">
        <v>0</v>
      </c>
      <c r="I471" s="47">
        <v>0</v>
      </c>
      <c r="J471" s="47">
        <v>27</v>
      </c>
      <c r="K471" s="47">
        <v>0</v>
      </c>
      <c r="L471" s="47">
        <v>0</v>
      </c>
      <c r="M471" s="47">
        <v>0</v>
      </c>
      <c r="N471" s="47">
        <v>0</v>
      </c>
      <c r="O471" s="47">
        <v>0</v>
      </c>
      <c r="P471" s="47">
        <v>0</v>
      </c>
      <c r="Q471" s="47">
        <v>0</v>
      </c>
      <c r="R471" s="47">
        <v>0</v>
      </c>
      <c r="S471" s="47">
        <v>0</v>
      </c>
      <c r="T471" s="47">
        <v>0</v>
      </c>
      <c r="U471" s="47">
        <v>0</v>
      </c>
      <c r="V471" s="47">
        <v>0</v>
      </c>
      <c r="AJ471" s="47">
        <v>38.92</v>
      </c>
      <c r="AK471" s="756">
        <v>275</v>
      </c>
      <c r="AL471" s="756">
        <v>239</v>
      </c>
      <c r="AM471" s="756">
        <v>16</v>
      </c>
      <c r="AN471" s="756">
        <v>155</v>
      </c>
      <c r="AO471" s="756">
        <v>157</v>
      </c>
      <c r="AP471" s="756">
        <v>50</v>
      </c>
      <c r="AQ471" s="756">
        <v>65</v>
      </c>
      <c r="AR471" s="756">
        <v>752</v>
      </c>
      <c r="AS471" s="756">
        <v>8</v>
      </c>
      <c r="AT471" s="756">
        <v>16</v>
      </c>
      <c r="AU471" s="756">
        <v>110</v>
      </c>
      <c r="AV471" s="756">
        <v>24</v>
      </c>
      <c r="AW471" s="756">
        <v>43</v>
      </c>
      <c r="AX471" s="756">
        <v>7</v>
      </c>
      <c r="AY471" s="756">
        <v>21</v>
      </c>
      <c r="AZ471" s="756">
        <v>7</v>
      </c>
      <c r="BA471" s="756">
        <v>144</v>
      </c>
      <c r="BB471" s="756">
        <v>34</v>
      </c>
      <c r="BC471" s="756">
        <v>265</v>
      </c>
      <c r="BD471" s="756">
        <v>3</v>
      </c>
    </row>
    <row r="472" spans="2:56">
      <c r="B472" s="47">
        <v>39</v>
      </c>
      <c r="C472" s="47">
        <v>0</v>
      </c>
      <c r="D472" s="47">
        <v>0</v>
      </c>
      <c r="E472" s="47">
        <v>0</v>
      </c>
      <c r="F472" s="47">
        <v>0</v>
      </c>
      <c r="G472" s="47">
        <v>0</v>
      </c>
      <c r="H472" s="47">
        <v>0</v>
      </c>
      <c r="I472" s="47">
        <v>0</v>
      </c>
      <c r="J472" s="47">
        <v>83</v>
      </c>
      <c r="K472" s="47">
        <v>0</v>
      </c>
      <c r="L472" s="47">
        <v>0</v>
      </c>
      <c r="M472" s="47">
        <v>0</v>
      </c>
      <c r="N472" s="47">
        <v>0</v>
      </c>
      <c r="O472" s="47">
        <v>0</v>
      </c>
      <c r="P472" s="47">
        <v>0</v>
      </c>
      <c r="Q472" s="47">
        <v>0</v>
      </c>
      <c r="R472" s="47">
        <v>5</v>
      </c>
      <c r="S472" s="47">
        <v>6</v>
      </c>
      <c r="T472" s="47">
        <v>0</v>
      </c>
      <c r="U472" s="47">
        <v>0</v>
      </c>
      <c r="V472" s="47">
        <v>0</v>
      </c>
      <c r="AJ472" s="47">
        <v>39</v>
      </c>
      <c r="AK472" s="756">
        <v>288</v>
      </c>
      <c r="AL472" s="756">
        <v>31</v>
      </c>
      <c r="AM472" s="756">
        <v>26</v>
      </c>
      <c r="AN472" s="756">
        <v>153</v>
      </c>
      <c r="AO472" s="756">
        <v>141</v>
      </c>
      <c r="AP472" s="756">
        <v>257</v>
      </c>
      <c r="AQ472" s="756">
        <v>237</v>
      </c>
      <c r="AR472" s="756">
        <v>2673</v>
      </c>
      <c r="AS472" s="756">
        <v>6</v>
      </c>
      <c r="AT472" s="756">
        <v>14</v>
      </c>
      <c r="AU472" s="756">
        <v>174</v>
      </c>
      <c r="AV472" s="756">
        <v>17</v>
      </c>
      <c r="AW472" s="756">
        <v>52</v>
      </c>
      <c r="AX472" s="756">
        <v>372</v>
      </c>
      <c r="AY472" s="756">
        <v>10</v>
      </c>
      <c r="AZ472" s="756">
        <v>115</v>
      </c>
      <c r="BA472" s="756">
        <v>316</v>
      </c>
      <c r="BB472" s="756">
        <v>220</v>
      </c>
      <c r="BC472" s="756">
        <v>121</v>
      </c>
      <c r="BD472" s="756">
        <v>4</v>
      </c>
    </row>
    <row r="473" spans="2:56">
      <c r="B473" s="47">
        <v>39.08</v>
      </c>
      <c r="C473" s="47">
        <v>0</v>
      </c>
      <c r="D473" s="47">
        <v>0</v>
      </c>
      <c r="E473" s="47">
        <v>0</v>
      </c>
      <c r="F473" s="47">
        <v>0</v>
      </c>
      <c r="G473" s="47">
        <v>0</v>
      </c>
      <c r="H473" s="47">
        <v>7</v>
      </c>
      <c r="I473" s="47">
        <v>0</v>
      </c>
      <c r="J473" s="47">
        <v>95</v>
      </c>
      <c r="K473" s="47">
        <v>0</v>
      </c>
      <c r="L473" s="47">
        <v>0</v>
      </c>
      <c r="M473" s="47">
        <v>0</v>
      </c>
      <c r="N473" s="47">
        <v>0</v>
      </c>
      <c r="O473" s="47">
        <v>0</v>
      </c>
      <c r="P473" s="47">
        <v>0</v>
      </c>
      <c r="Q473" s="47">
        <v>0</v>
      </c>
      <c r="R473" s="47">
        <v>0</v>
      </c>
      <c r="S473" s="47">
        <v>0</v>
      </c>
      <c r="T473" s="47">
        <v>60</v>
      </c>
      <c r="U473" s="47">
        <v>0</v>
      </c>
      <c r="V473" s="47">
        <v>0</v>
      </c>
      <c r="AJ473" s="47">
        <v>39.08</v>
      </c>
      <c r="AK473" s="756">
        <v>77</v>
      </c>
      <c r="AL473" s="756">
        <v>25</v>
      </c>
      <c r="AM473" s="756">
        <v>2</v>
      </c>
      <c r="AN473" s="756">
        <v>78</v>
      </c>
      <c r="AO473" s="756">
        <v>0</v>
      </c>
      <c r="AP473" s="756">
        <v>674</v>
      </c>
      <c r="AQ473" s="756">
        <v>83</v>
      </c>
      <c r="AR473" s="756">
        <v>2175</v>
      </c>
      <c r="AS473" s="756">
        <v>7</v>
      </c>
      <c r="AT473" s="756">
        <v>3</v>
      </c>
      <c r="AU473" s="756">
        <v>56</v>
      </c>
      <c r="AV473" s="756">
        <v>107</v>
      </c>
      <c r="AW473" s="756">
        <v>36</v>
      </c>
      <c r="AX473" s="756">
        <v>392</v>
      </c>
      <c r="AY473" s="756">
        <v>23</v>
      </c>
      <c r="AZ473" s="756">
        <v>30</v>
      </c>
      <c r="BA473" s="756">
        <v>44</v>
      </c>
      <c r="BB473" s="756">
        <v>661</v>
      </c>
      <c r="BC473" s="756">
        <v>48</v>
      </c>
      <c r="BD473" s="756">
        <v>13</v>
      </c>
    </row>
    <row r="474" spans="2:56">
      <c r="B474" s="47">
        <v>39.17</v>
      </c>
      <c r="C474" s="47">
        <v>0</v>
      </c>
      <c r="D474" s="47">
        <v>0</v>
      </c>
      <c r="E474" s="47">
        <v>0</v>
      </c>
      <c r="F474" s="47">
        <v>0</v>
      </c>
      <c r="G474" s="47">
        <v>0</v>
      </c>
      <c r="H474" s="47">
        <v>2</v>
      </c>
      <c r="I474" s="47">
        <v>0</v>
      </c>
      <c r="J474" s="47">
        <v>83</v>
      </c>
      <c r="K474" s="47">
        <v>0</v>
      </c>
      <c r="L474" s="47">
        <v>0</v>
      </c>
      <c r="M474" s="47">
        <v>0</v>
      </c>
      <c r="N474" s="47">
        <v>18</v>
      </c>
      <c r="O474" s="47">
        <v>0</v>
      </c>
      <c r="P474" s="47">
        <v>244</v>
      </c>
      <c r="Q474" s="47">
        <v>0</v>
      </c>
      <c r="R474" s="47">
        <v>0</v>
      </c>
      <c r="S474" s="47">
        <v>0</v>
      </c>
      <c r="T474" s="47">
        <v>176</v>
      </c>
      <c r="U474" s="47">
        <v>0</v>
      </c>
      <c r="V474" s="47">
        <v>0</v>
      </c>
      <c r="AJ474" s="47">
        <v>39.17</v>
      </c>
      <c r="AK474" s="756">
        <v>47</v>
      </c>
      <c r="AL474" s="756">
        <v>28</v>
      </c>
      <c r="AM474" s="756">
        <v>30</v>
      </c>
      <c r="AN474" s="756">
        <v>3</v>
      </c>
      <c r="AO474" s="756">
        <v>7</v>
      </c>
      <c r="AP474" s="756">
        <v>338</v>
      </c>
      <c r="AQ474" s="756">
        <v>6</v>
      </c>
      <c r="AR474" s="756">
        <v>2432</v>
      </c>
      <c r="AS474" s="756">
        <v>31</v>
      </c>
      <c r="AT474" s="756">
        <v>62</v>
      </c>
      <c r="AU474" s="756">
        <v>12</v>
      </c>
      <c r="AV474" s="756">
        <v>158</v>
      </c>
      <c r="AW474" s="756">
        <v>64</v>
      </c>
      <c r="AX474" s="756">
        <v>4351</v>
      </c>
      <c r="AY474" s="756">
        <v>103</v>
      </c>
      <c r="AZ474" s="756">
        <v>223</v>
      </c>
      <c r="BA474" s="756">
        <v>49</v>
      </c>
      <c r="BB474" s="756">
        <v>1521</v>
      </c>
      <c r="BC474" s="756">
        <v>59</v>
      </c>
      <c r="BD474" s="756">
        <v>43</v>
      </c>
    </row>
    <row r="475" spans="2:56">
      <c r="B475" s="47">
        <v>39.25</v>
      </c>
      <c r="C475" s="47">
        <v>0</v>
      </c>
      <c r="D475" s="47">
        <v>0</v>
      </c>
      <c r="E475" s="47">
        <v>0</v>
      </c>
      <c r="F475" s="47">
        <v>0</v>
      </c>
      <c r="G475" s="47">
        <v>0</v>
      </c>
      <c r="H475" s="47">
        <v>20</v>
      </c>
      <c r="I475" s="47">
        <v>0</v>
      </c>
      <c r="J475" s="47">
        <v>249</v>
      </c>
      <c r="K475" s="47">
        <v>0</v>
      </c>
      <c r="L475" s="47">
        <v>0</v>
      </c>
      <c r="M475" s="47">
        <v>0</v>
      </c>
      <c r="N475" s="47">
        <v>66</v>
      </c>
      <c r="O475" s="47">
        <v>2</v>
      </c>
      <c r="P475" s="47">
        <v>386</v>
      </c>
      <c r="Q475" s="47">
        <v>0</v>
      </c>
      <c r="R475" s="47">
        <v>0</v>
      </c>
      <c r="S475" s="47">
        <v>0</v>
      </c>
      <c r="T475" s="47">
        <v>239</v>
      </c>
      <c r="U475" s="47">
        <v>0</v>
      </c>
      <c r="V475" s="47">
        <v>0</v>
      </c>
      <c r="AJ475" s="47">
        <v>39.25</v>
      </c>
      <c r="AK475" s="756">
        <v>61</v>
      </c>
      <c r="AL475" s="756">
        <v>34</v>
      </c>
      <c r="AM475" s="756">
        <v>9</v>
      </c>
      <c r="AN475" s="756">
        <v>37</v>
      </c>
      <c r="AO475" s="756">
        <v>1</v>
      </c>
      <c r="AP475" s="756">
        <v>1047</v>
      </c>
      <c r="AQ475" s="756">
        <v>9</v>
      </c>
      <c r="AR475" s="756">
        <v>3079</v>
      </c>
      <c r="AS475" s="756">
        <v>21</v>
      </c>
      <c r="AT475" s="756">
        <v>0</v>
      </c>
      <c r="AU475" s="756">
        <v>49</v>
      </c>
      <c r="AV475" s="756">
        <v>373</v>
      </c>
      <c r="AW475" s="756">
        <v>371</v>
      </c>
      <c r="AX475" s="756">
        <v>5387</v>
      </c>
      <c r="AY475" s="756">
        <v>4</v>
      </c>
      <c r="AZ475" s="756">
        <v>1</v>
      </c>
      <c r="BA475" s="756">
        <v>2</v>
      </c>
      <c r="BB475" s="756">
        <v>1992</v>
      </c>
      <c r="BC475" s="756">
        <v>33</v>
      </c>
      <c r="BD475" s="756">
        <v>13</v>
      </c>
    </row>
    <row r="476" spans="2:56">
      <c r="B476" s="47">
        <v>39.33</v>
      </c>
      <c r="C476" s="47">
        <v>0</v>
      </c>
      <c r="D476" s="47">
        <v>0</v>
      </c>
      <c r="E476" s="47">
        <v>0</v>
      </c>
      <c r="F476" s="47">
        <v>0</v>
      </c>
      <c r="G476" s="47">
        <v>0</v>
      </c>
      <c r="H476" s="47">
        <v>15</v>
      </c>
      <c r="I476" s="47">
        <v>0</v>
      </c>
      <c r="J476" s="47">
        <v>181</v>
      </c>
      <c r="K476" s="47">
        <v>0</v>
      </c>
      <c r="L476" s="47">
        <v>0</v>
      </c>
      <c r="M476" s="47">
        <v>0</v>
      </c>
      <c r="N476" s="47">
        <v>0</v>
      </c>
      <c r="O476" s="47">
        <v>0</v>
      </c>
      <c r="P476" s="47">
        <v>398</v>
      </c>
      <c r="Q476" s="47">
        <v>0</v>
      </c>
      <c r="R476" s="47">
        <v>0</v>
      </c>
      <c r="S476" s="47">
        <v>0</v>
      </c>
      <c r="T476" s="47">
        <v>308</v>
      </c>
      <c r="U476" s="47">
        <v>0</v>
      </c>
      <c r="V476" s="47">
        <v>0</v>
      </c>
      <c r="AJ476" s="47">
        <v>39.33</v>
      </c>
      <c r="AK476" s="756">
        <v>59</v>
      </c>
      <c r="AL476" s="756">
        <v>30</v>
      </c>
      <c r="AM476" s="756">
        <v>75</v>
      </c>
      <c r="AN476" s="756">
        <v>155</v>
      </c>
      <c r="AO476" s="756">
        <v>4</v>
      </c>
      <c r="AP476" s="756">
        <v>900</v>
      </c>
      <c r="AQ476" s="756">
        <v>67</v>
      </c>
      <c r="AR476" s="756">
        <v>3844</v>
      </c>
      <c r="AS476" s="756">
        <v>7</v>
      </c>
      <c r="AT476" s="756">
        <v>0</v>
      </c>
      <c r="AU476" s="756">
        <v>24</v>
      </c>
      <c r="AV476" s="756">
        <v>33</v>
      </c>
      <c r="AW476" s="756">
        <v>26</v>
      </c>
      <c r="AX476" s="756">
        <v>5216</v>
      </c>
      <c r="AY476" s="756">
        <v>66</v>
      </c>
      <c r="AZ476" s="756">
        <v>64</v>
      </c>
      <c r="BA476" s="756">
        <v>78</v>
      </c>
      <c r="BB476" s="756">
        <v>2085</v>
      </c>
      <c r="BC476" s="756">
        <v>55</v>
      </c>
      <c r="BD476" s="756">
        <v>11</v>
      </c>
    </row>
    <row r="477" spans="2:56">
      <c r="B477" s="47">
        <v>39.42</v>
      </c>
      <c r="C477" s="47">
        <v>0</v>
      </c>
      <c r="D477" s="47">
        <v>0</v>
      </c>
      <c r="E477" s="47">
        <v>0</v>
      </c>
      <c r="F477" s="47">
        <v>0</v>
      </c>
      <c r="G477" s="47">
        <v>0</v>
      </c>
      <c r="H477" s="47">
        <v>0</v>
      </c>
      <c r="I477" s="47">
        <v>0</v>
      </c>
      <c r="J477" s="47">
        <v>90</v>
      </c>
      <c r="K477" s="47">
        <v>0</v>
      </c>
      <c r="L477" s="47">
        <v>0</v>
      </c>
      <c r="M477" s="47">
        <v>0</v>
      </c>
      <c r="N477" s="47">
        <v>0</v>
      </c>
      <c r="O477" s="47">
        <v>0</v>
      </c>
      <c r="P477" s="47">
        <v>345</v>
      </c>
      <c r="Q477" s="47">
        <v>0</v>
      </c>
      <c r="R477" s="47">
        <v>0</v>
      </c>
      <c r="S477" s="47">
        <v>0</v>
      </c>
      <c r="T477" s="47">
        <v>302</v>
      </c>
      <c r="U477" s="47">
        <v>0</v>
      </c>
      <c r="V477" s="47">
        <v>0</v>
      </c>
      <c r="AJ477" s="47">
        <v>39.42</v>
      </c>
      <c r="AK477" s="756">
        <v>72</v>
      </c>
      <c r="AL477" s="756">
        <v>26</v>
      </c>
      <c r="AM477" s="756">
        <v>160</v>
      </c>
      <c r="AN477" s="756">
        <v>112</v>
      </c>
      <c r="AO477" s="756">
        <v>0</v>
      </c>
      <c r="AP477" s="756">
        <v>215</v>
      </c>
      <c r="AQ477" s="756">
        <v>100</v>
      </c>
      <c r="AR477" s="756">
        <v>2228</v>
      </c>
      <c r="AS477" s="756">
        <v>13</v>
      </c>
      <c r="AT477" s="756">
        <v>72</v>
      </c>
      <c r="AU477" s="756">
        <v>135</v>
      </c>
      <c r="AV477" s="756">
        <v>0</v>
      </c>
      <c r="AW477" s="756">
        <v>58</v>
      </c>
      <c r="AX477" s="756">
        <v>3615</v>
      </c>
      <c r="AY477" s="756">
        <v>44</v>
      </c>
      <c r="AZ477" s="756">
        <v>142</v>
      </c>
      <c r="BA477" s="756">
        <v>128</v>
      </c>
      <c r="BB477" s="756">
        <v>1990</v>
      </c>
      <c r="BC477" s="756">
        <v>478</v>
      </c>
      <c r="BD477" s="756">
        <v>64</v>
      </c>
    </row>
    <row r="478" spans="2:56">
      <c r="B478" s="47">
        <v>39.5</v>
      </c>
      <c r="C478" s="47">
        <v>0</v>
      </c>
      <c r="D478" s="47">
        <v>0</v>
      </c>
      <c r="E478" s="47">
        <v>0</v>
      </c>
      <c r="F478" s="47">
        <v>0</v>
      </c>
      <c r="G478" s="47">
        <v>0</v>
      </c>
      <c r="H478" s="47">
        <v>0</v>
      </c>
      <c r="I478" s="47">
        <v>0</v>
      </c>
      <c r="J478" s="47">
        <v>0</v>
      </c>
      <c r="K478" s="47">
        <v>0</v>
      </c>
      <c r="L478" s="47">
        <v>0</v>
      </c>
      <c r="M478" s="47">
        <v>0</v>
      </c>
      <c r="N478" s="47">
        <v>0</v>
      </c>
      <c r="O478" s="47">
        <v>0</v>
      </c>
      <c r="P478" s="47">
        <v>178</v>
      </c>
      <c r="Q478" s="47">
        <v>0</v>
      </c>
      <c r="R478" s="47">
        <v>0</v>
      </c>
      <c r="S478" s="47">
        <v>8</v>
      </c>
      <c r="T478" s="47">
        <v>6</v>
      </c>
      <c r="U478" s="47">
        <v>0</v>
      </c>
      <c r="V478" s="47">
        <v>0</v>
      </c>
      <c r="AJ478" s="47">
        <v>39.5</v>
      </c>
      <c r="AK478" s="756">
        <v>118</v>
      </c>
      <c r="AL478" s="756">
        <v>37</v>
      </c>
      <c r="AM478" s="756">
        <v>135</v>
      </c>
      <c r="AN478" s="756">
        <v>9</v>
      </c>
      <c r="AO478" s="756">
        <v>32</v>
      </c>
      <c r="AP478" s="756">
        <v>177</v>
      </c>
      <c r="AQ478" s="756">
        <v>159</v>
      </c>
      <c r="AR478" s="756">
        <v>598</v>
      </c>
      <c r="AS478" s="756">
        <v>0</v>
      </c>
      <c r="AT478" s="756">
        <v>1</v>
      </c>
      <c r="AU478" s="756">
        <v>7</v>
      </c>
      <c r="AV478" s="756">
        <v>19</v>
      </c>
      <c r="AW478" s="756">
        <v>63</v>
      </c>
      <c r="AX478" s="756">
        <v>2993</v>
      </c>
      <c r="AY478" s="756">
        <v>216</v>
      </c>
      <c r="AZ478" s="756">
        <v>189</v>
      </c>
      <c r="BA478" s="756">
        <v>196</v>
      </c>
      <c r="BB478" s="756">
        <v>986</v>
      </c>
      <c r="BC478" s="756">
        <v>174</v>
      </c>
      <c r="BD478" s="756">
        <v>114</v>
      </c>
    </row>
    <row r="479" spans="2:56">
      <c r="B479" s="47">
        <v>39.58</v>
      </c>
      <c r="C479" s="47">
        <v>0</v>
      </c>
      <c r="D479" s="47">
        <v>0</v>
      </c>
      <c r="E479" s="47">
        <v>0</v>
      </c>
      <c r="F479" s="47">
        <v>0</v>
      </c>
      <c r="G479" s="47">
        <v>0</v>
      </c>
      <c r="H479" s="47">
        <v>0</v>
      </c>
      <c r="I479" s="47">
        <v>0</v>
      </c>
      <c r="J479" s="47">
        <v>0</v>
      </c>
      <c r="K479" s="47">
        <v>0</v>
      </c>
      <c r="L479" s="47">
        <v>0</v>
      </c>
      <c r="M479" s="47">
        <v>0</v>
      </c>
      <c r="N479" s="47">
        <v>0</v>
      </c>
      <c r="O479" s="47">
        <v>0</v>
      </c>
      <c r="P479" s="47">
        <v>193</v>
      </c>
      <c r="Q479" s="47">
        <v>0</v>
      </c>
      <c r="R479" s="47">
        <v>112</v>
      </c>
      <c r="S479" s="47">
        <v>52</v>
      </c>
      <c r="T479" s="47">
        <v>0</v>
      </c>
      <c r="U479" s="47">
        <v>0</v>
      </c>
      <c r="V479" s="47">
        <v>0</v>
      </c>
      <c r="AJ479" s="47">
        <v>39.58</v>
      </c>
      <c r="AK479" s="756">
        <v>53</v>
      </c>
      <c r="AL479" s="756">
        <v>103</v>
      </c>
      <c r="AM479" s="756">
        <v>210</v>
      </c>
      <c r="AN479" s="756">
        <v>361</v>
      </c>
      <c r="AO479" s="756">
        <v>212</v>
      </c>
      <c r="AP479" s="756">
        <v>5</v>
      </c>
      <c r="AQ479" s="756">
        <v>218</v>
      </c>
      <c r="AR479" s="756">
        <v>735</v>
      </c>
      <c r="AS479" s="756">
        <v>21</v>
      </c>
      <c r="AT479" s="756">
        <v>17</v>
      </c>
      <c r="AU479" s="756">
        <v>65</v>
      </c>
      <c r="AV479" s="756">
        <v>87</v>
      </c>
      <c r="AW479" s="756">
        <v>87</v>
      </c>
      <c r="AX479" s="756">
        <v>2305</v>
      </c>
      <c r="AY479" s="756">
        <v>102</v>
      </c>
      <c r="AZ479" s="756">
        <v>636</v>
      </c>
      <c r="BA479" s="756">
        <v>1187</v>
      </c>
      <c r="BB479" s="756">
        <v>15</v>
      </c>
      <c r="BC479" s="756">
        <v>263</v>
      </c>
      <c r="BD479" s="756">
        <v>116</v>
      </c>
    </row>
    <row r="480" spans="2:56">
      <c r="B480" s="47">
        <v>39.67</v>
      </c>
      <c r="C480" s="47">
        <v>0</v>
      </c>
      <c r="D480" s="47">
        <v>0</v>
      </c>
      <c r="E480" s="47">
        <v>94</v>
      </c>
      <c r="F480" s="47">
        <v>0</v>
      </c>
      <c r="G480" s="47">
        <v>0</v>
      </c>
      <c r="H480" s="47">
        <v>0</v>
      </c>
      <c r="I480" s="47">
        <v>0</v>
      </c>
      <c r="J480" s="47">
        <v>0</v>
      </c>
      <c r="K480" s="47">
        <v>0</v>
      </c>
      <c r="L480" s="47">
        <v>0</v>
      </c>
      <c r="M480" s="47">
        <v>10</v>
      </c>
      <c r="N480" s="47">
        <v>0</v>
      </c>
      <c r="O480" s="47">
        <v>0</v>
      </c>
      <c r="P480" s="47">
        <v>0</v>
      </c>
      <c r="Q480" s="47">
        <v>0</v>
      </c>
      <c r="R480" s="47">
        <v>188</v>
      </c>
      <c r="S480" s="47">
        <v>9</v>
      </c>
      <c r="T480" s="47">
        <v>0</v>
      </c>
      <c r="U480" s="47">
        <v>0</v>
      </c>
      <c r="V480" s="47">
        <v>0</v>
      </c>
      <c r="AJ480" s="47">
        <v>39.67</v>
      </c>
      <c r="AK480" s="756">
        <v>149</v>
      </c>
      <c r="AL480" s="756">
        <v>19</v>
      </c>
      <c r="AM480" s="756">
        <v>1172</v>
      </c>
      <c r="AN480" s="756">
        <v>75</v>
      </c>
      <c r="AO480" s="756">
        <v>138</v>
      </c>
      <c r="AP480" s="756">
        <v>0</v>
      </c>
      <c r="AQ480" s="756">
        <v>343</v>
      </c>
      <c r="AR480" s="756">
        <v>577</v>
      </c>
      <c r="AS480" s="756">
        <v>160</v>
      </c>
      <c r="AT480" s="756">
        <v>6</v>
      </c>
      <c r="AU480" s="756">
        <v>381</v>
      </c>
      <c r="AV480" s="756">
        <v>81</v>
      </c>
      <c r="AW480" s="756">
        <v>135</v>
      </c>
      <c r="AX480" s="756">
        <v>202</v>
      </c>
      <c r="AY480" s="756">
        <v>17</v>
      </c>
      <c r="AZ480" s="756">
        <v>1084</v>
      </c>
      <c r="BA480" s="756">
        <v>311</v>
      </c>
      <c r="BB480" s="756">
        <v>310</v>
      </c>
      <c r="BC480" s="756">
        <v>551</v>
      </c>
      <c r="BD480" s="756">
        <v>9</v>
      </c>
    </row>
    <row r="481" spans="2:56">
      <c r="B481" s="47">
        <v>39.75</v>
      </c>
      <c r="C481" s="47">
        <v>0</v>
      </c>
      <c r="D481" s="47">
        <v>0</v>
      </c>
      <c r="E481" s="47">
        <v>140</v>
      </c>
      <c r="F481" s="47">
        <v>0</v>
      </c>
      <c r="G481" s="47">
        <v>0</v>
      </c>
      <c r="H481" s="47">
        <v>0</v>
      </c>
      <c r="I481" s="47">
        <v>0</v>
      </c>
      <c r="J481" s="47">
        <v>0</v>
      </c>
      <c r="K481" s="47">
        <v>63</v>
      </c>
      <c r="L481" s="47">
        <v>0</v>
      </c>
      <c r="M481" s="47">
        <v>0</v>
      </c>
      <c r="N481" s="47">
        <v>0</v>
      </c>
      <c r="O481" s="47">
        <v>24</v>
      </c>
      <c r="P481" s="47">
        <v>0</v>
      </c>
      <c r="Q481" s="47">
        <v>0</v>
      </c>
      <c r="R481" s="47">
        <v>235</v>
      </c>
      <c r="S481" s="47">
        <v>0</v>
      </c>
      <c r="T481" s="47">
        <v>0</v>
      </c>
      <c r="U481" s="47">
        <v>0</v>
      </c>
      <c r="V481" s="47">
        <v>0</v>
      </c>
      <c r="AJ481" s="47">
        <v>39.75</v>
      </c>
      <c r="AK481" s="756">
        <v>375</v>
      </c>
      <c r="AL481" s="756">
        <v>20</v>
      </c>
      <c r="AM481" s="756">
        <v>1218</v>
      </c>
      <c r="AN481" s="756">
        <v>198</v>
      </c>
      <c r="AO481" s="756">
        <v>59</v>
      </c>
      <c r="AP481" s="756">
        <v>0</v>
      </c>
      <c r="AQ481" s="756">
        <v>43</v>
      </c>
      <c r="AR481" s="756">
        <v>164</v>
      </c>
      <c r="AS481" s="756">
        <v>1342</v>
      </c>
      <c r="AT481" s="756">
        <v>50</v>
      </c>
      <c r="AU481" s="756">
        <v>121</v>
      </c>
      <c r="AV481" s="756">
        <v>25</v>
      </c>
      <c r="AW481" s="756">
        <v>588</v>
      </c>
      <c r="AX481" s="756">
        <v>0</v>
      </c>
      <c r="AY481" s="756">
        <v>72</v>
      </c>
      <c r="AZ481" s="756">
        <v>1105</v>
      </c>
      <c r="BA481" s="756">
        <v>356</v>
      </c>
      <c r="BB481" s="756">
        <v>99</v>
      </c>
      <c r="BC481" s="756">
        <v>243</v>
      </c>
      <c r="BD481" s="756">
        <v>182</v>
      </c>
    </row>
    <row r="482" spans="2:56">
      <c r="B482" s="47">
        <v>39.83</v>
      </c>
      <c r="C482" s="47">
        <v>0</v>
      </c>
      <c r="D482" s="47">
        <v>0</v>
      </c>
      <c r="E482" s="47">
        <v>0</v>
      </c>
      <c r="F482" s="47">
        <v>22</v>
      </c>
      <c r="G482" s="47">
        <v>0</v>
      </c>
      <c r="H482" s="47">
        <v>0</v>
      </c>
      <c r="I482" s="47">
        <v>0</v>
      </c>
      <c r="J482" s="47">
        <v>0</v>
      </c>
      <c r="K482" s="47">
        <v>240</v>
      </c>
      <c r="L482" s="47">
        <v>0</v>
      </c>
      <c r="M482" s="47">
        <v>0</v>
      </c>
      <c r="N482" s="47">
        <v>0</v>
      </c>
      <c r="O482" s="47">
        <v>0</v>
      </c>
      <c r="P482" s="47">
        <v>0</v>
      </c>
      <c r="Q482" s="47">
        <v>0</v>
      </c>
      <c r="R482" s="47">
        <v>227</v>
      </c>
      <c r="S482" s="47">
        <v>12</v>
      </c>
      <c r="T482" s="47">
        <v>0</v>
      </c>
      <c r="U482" s="47">
        <v>0</v>
      </c>
      <c r="V482" s="47">
        <v>6</v>
      </c>
      <c r="AJ482" s="47">
        <v>39.83</v>
      </c>
      <c r="AK482" s="756">
        <v>285</v>
      </c>
      <c r="AL482" s="756">
        <v>71</v>
      </c>
      <c r="AM482" s="756">
        <v>194</v>
      </c>
      <c r="AN482" s="756">
        <v>819</v>
      </c>
      <c r="AO482" s="756">
        <v>0</v>
      </c>
      <c r="AP482" s="756">
        <v>153</v>
      </c>
      <c r="AQ482" s="756">
        <v>6</v>
      </c>
      <c r="AR482" s="756">
        <v>11</v>
      </c>
      <c r="AS482" s="756">
        <v>4704</v>
      </c>
      <c r="AT482" s="756">
        <v>9</v>
      </c>
      <c r="AU482" s="756">
        <v>102</v>
      </c>
      <c r="AV482" s="756">
        <v>87</v>
      </c>
      <c r="AW482" s="756">
        <v>168</v>
      </c>
      <c r="AX482" s="756">
        <v>35</v>
      </c>
      <c r="AY482" s="756">
        <v>154</v>
      </c>
      <c r="AZ482" s="756">
        <v>1031</v>
      </c>
      <c r="BA482" s="756">
        <v>628</v>
      </c>
      <c r="BB482" s="756">
        <v>258</v>
      </c>
      <c r="BC482" s="756">
        <v>512</v>
      </c>
      <c r="BD482" s="756">
        <v>559</v>
      </c>
    </row>
    <row r="483" spans="2:56">
      <c r="B483" s="47">
        <v>39.92</v>
      </c>
      <c r="C483" s="47">
        <v>0</v>
      </c>
      <c r="D483" s="47">
        <v>0</v>
      </c>
      <c r="E483" s="47">
        <v>0</v>
      </c>
      <c r="F483" s="47">
        <v>80</v>
      </c>
      <c r="G483" s="47">
        <v>0</v>
      </c>
      <c r="H483" s="47">
        <v>0</v>
      </c>
      <c r="I483" s="47">
        <v>0</v>
      </c>
      <c r="J483" s="47">
        <v>0</v>
      </c>
      <c r="K483" s="47">
        <v>97</v>
      </c>
      <c r="L483" s="47">
        <v>0</v>
      </c>
      <c r="M483" s="47">
        <v>0</v>
      </c>
      <c r="N483" s="47">
        <v>0</v>
      </c>
      <c r="O483" s="47">
        <v>0</v>
      </c>
      <c r="P483" s="47">
        <v>0</v>
      </c>
      <c r="Q483" s="47">
        <v>0</v>
      </c>
      <c r="R483" s="47">
        <v>0</v>
      </c>
      <c r="S483" s="47">
        <v>3</v>
      </c>
      <c r="T483" s="47">
        <v>0</v>
      </c>
      <c r="U483" s="47">
        <v>0</v>
      </c>
      <c r="V483" s="47">
        <v>19</v>
      </c>
      <c r="AJ483" s="47">
        <v>39.92</v>
      </c>
      <c r="AK483" s="756">
        <v>117</v>
      </c>
      <c r="AL483" s="756">
        <v>27</v>
      </c>
      <c r="AM483" s="756">
        <v>59</v>
      </c>
      <c r="AN483" s="756">
        <v>2333</v>
      </c>
      <c r="AO483" s="756">
        <v>18</v>
      </c>
      <c r="AP483" s="756">
        <v>82</v>
      </c>
      <c r="AQ483" s="756">
        <v>176</v>
      </c>
      <c r="AR483" s="756">
        <v>48</v>
      </c>
      <c r="AS483" s="756">
        <v>3202</v>
      </c>
      <c r="AT483" s="756">
        <v>0</v>
      </c>
      <c r="AU483" s="756">
        <v>116</v>
      </c>
      <c r="AV483" s="756">
        <v>87</v>
      </c>
      <c r="AW483" s="756">
        <v>40</v>
      </c>
      <c r="AX483" s="756">
        <v>0</v>
      </c>
      <c r="AY483" s="756">
        <v>74</v>
      </c>
      <c r="AZ483" s="756">
        <v>463</v>
      </c>
      <c r="BA483" s="756">
        <v>339</v>
      </c>
      <c r="BB483" s="756">
        <v>1</v>
      </c>
      <c r="BC483" s="756">
        <v>560</v>
      </c>
      <c r="BD483" s="756">
        <v>676</v>
      </c>
    </row>
    <row r="484" spans="2:56">
      <c r="B484" s="47">
        <v>40</v>
      </c>
      <c r="C484" s="47">
        <v>0</v>
      </c>
      <c r="D484" s="47">
        <v>0</v>
      </c>
      <c r="E484" s="47">
        <v>0</v>
      </c>
      <c r="F484" s="47">
        <v>36</v>
      </c>
      <c r="G484" s="47">
        <v>0</v>
      </c>
      <c r="H484" s="47">
        <v>0</v>
      </c>
      <c r="I484" s="47">
        <v>0</v>
      </c>
      <c r="J484" s="47">
        <v>0</v>
      </c>
      <c r="K484" s="47">
        <v>0</v>
      </c>
      <c r="L484" s="47">
        <v>0</v>
      </c>
      <c r="M484" s="47">
        <v>0</v>
      </c>
      <c r="N484" s="47">
        <v>0</v>
      </c>
      <c r="O484" s="47">
        <v>0</v>
      </c>
      <c r="P484" s="47">
        <v>0</v>
      </c>
      <c r="Q484" s="47">
        <v>0</v>
      </c>
      <c r="R484" s="47">
        <v>0</v>
      </c>
      <c r="S484" s="47">
        <v>99</v>
      </c>
      <c r="T484" s="47">
        <v>0</v>
      </c>
      <c r="U484" s="47">
        <v>37</v>
      </c>
      <c r="V484" s="47">
        <v>220</v>
      </c>
      <c r="AJ484" s="47">
        <v>40</v>
      </c>
      <c r="AK484" s="756">
        <v>307</v>
      </c>
      <c r="AL484" s="756">
        <v>30</v>
      </c>
      <c r="AM484" s="756">
        <v>5</v>
      </c>
      <c r="AN484" s="756">
        <v>1219</v>
      </c>
      <c r="AO484" s="756">
        <v>95</v>
      </c>
      <c r="AP484" s="756">
        <v>1</v>
      </c>
      <c r="AQ484" s="756">
        <v>237</v>
      </c>
      <c r="AR484" s="756">
        <v>97</v>
      </c>
      <c r="AS484" s="756">
        <v>124</v>
      </c>
      <c r="AT484" s="756">
        <v>76</v>
      </c>
      <c r="AU484" s="756">
        <v>26</v>
      </c>
      <c r="AV484" s="756">
        <v>2</v>
      </c>
      <c r="AW484" s="756">
        <v>43</v>
      </c>
      <c r="AX484" s="756">
        <v>67</v>
      </c>
      <c r="AY484" s="756">
        <v>17</v>
      </c>
      <c r="AZ484" s="756">
        <v>361</v>
      </c>
      <c r="BA484" s="756">
        <v>1570</v>
      </c>
      <c r="BB484" s="756">
        <v>122</v>
      </c>
      <c r="BC484" s="756">
        <v>795</v>
      </c>
      <c r="BD484" s="756">
        <v>3913</v>
      </c>
    </row>
    <row r="485" spans="2:56">
      <c r="B485" s="47">
        <v>40.08</v>
      </c>
      <c r="C485" s="47">
        <v>0</v>
      </c>
      <c r="D485" s="47">
        <v>0</v>
      </c>
      <c r="E485" s="47">
        <v>0</v>
      </c>
      <c r="F485" s="47">
        <v>39</v>
      </c>
      <c r="G485" s="47">
        <v>0</v>
      </c>
      <c r="H485" s="47">
        <v>0</v>
      </c>
      <c r="I485" s="47">
        <v>0</v>
      </c>
      <c r="J485" s="47">
        <v>0</v>
      </c>
      <c r="K485" s="47">
        <v>0</v>
      </c>
      <c r="L485" s="47">
        <v>64</v>
      </c>
      <c r="M485" s="47">
        <v>0</v>
      </c>
      <c r="N485" s="47">
        <v>0</v>
      </c>
      <c r="O485" s="47">
        <v>0</v>
      </c>
      <c r="P485" s="47">
        <v>0</v>
      </c>
      <c r="Q485" s="47">
        <v>0</v>
      </c>
      <c r="R485" s="47">
        <v>0</v>
      </c>
      <c r="S485" s="47">
        <v>0</v>
      </c>
      <c r="T485" s="47">
        <v>0</v>
      </c>
      <c r="U485" s="47">
        <v>21</v>
      </c>
      <c r="V485" s="47">
        <v>199</v>
      </c>
      <c r="AJ485" s="47">
        <v>40.08</v>
      </c>
      <c r="AK485" s="756">
        <v>163</v>
      </c>
      <c r="AL485" s="756">
        <v>281</v>
      </c>
      <c r="AM485" s="756">
        <v>0</v>
      </c>
      <c r="AN485" s="756">
        <v>1517</v>
      </c>
      <c r="AO485" s="756">
        <v>0</v>
      </c>
      <c r="AP485" s="756">
        <v>19</v>
      </c>
      <c r="AQ485" s="756">
        <v>23</v>
      </c>
      <c r="AR485" s="756">
        <v>74</v>
      </c>
      <c r="AS485" s="756">
        <v>379</v>
      </c>
      <c r="AT485" s="756">
        <v>168</v>
      </c>
      <c r="AU485" s="756">
        <v>42</v>
      </c>
      <c r="AV485" s="756">
        <v>24</v>
      </c>
      <c r="AW485" s="756">
        <v>65</v>
      </c>
      <c r="AX485" s="756">
        <v>168</v>
      </c>
      <c r="AY485" s="756">
        <v>44</v>
      </c>
      <c r="AZ485" s="756">
        <v>156</v>
      </c>
      <c r="BA485" s="756">
        <v>277</v>
      </c>
      <c r="BB485" s="756">
        <v>188</v>
      </c>
      <c r="BC485" s="756">
        <v>488</v>
      </c>
      <c r="BD485" s="756">
        <v>3417</v>
      </c>
    </row>
    <row r="486" spans="2:56">
      <c r="B486" s="47">
        <v>40.17</v>
      </c>
      <c r="C486" s="47">
        <v>0</v>
      </c>
      <c r="D486" s="47">
        <v>0</v>
      </c>
      <c r="E486" s="47">
        <v>0</v>
      </c>
      <c r="F486" s="47">
        <v>35</v>
      </c>
      <c r="G486" s="47">
        <v>0</v>
      </c>
      <c r="H486" s="47">
        <v>0</v>
      </c>
      <c r="I486" s="47">
        <v>0</v>
      </c>
      <c r="J486" s="47">
        <v>0</v>
      </c>
      <c r="K486" s="47">
        <v>0</v>
      </c>
      <c r="L486" s="47">
        <v>24</v>
      </c>
      <c r="M486" s="47">
        <v>0</v>
      </c>
      <c r="N486" s="47">
        <v>0</v>
      </c>
      <c r="O486" s="47">
        <v>0</v>
      </c>
      <c r="P486" s="47">
        <v>0</v>
      </c>
      <c r="Q486" s="47">
        <v>0</v>
      </c>
      <c r="R486" s="47">
        <v>0</v>
      </c>
      <c r="S486" s="47">
        <v>0</v>
      </c>
      <c r="T486" s="47">
        <v>0</v>
      </c>
      <c r="U486" s="47">
        <v>0</v>
      </c>
      <c r="V486" s="47">
        <v>52</v>
      </c>
      <c r="AJ486" s="47">
        <v>40.17</v>
      </c>
      <c r="AK486" s="756">
        <v>212</v>
      </c>
      <c r="AL486" s="756">
        <v>171</v>
      </c>
      <c r="AM486" s="756">
        <v>119</v>
      </c>
      <c r="AN486" s="756">
        <v>1797</v>
      </c>
      <c r="AO486" s="756">
        <v>0</v>
      </c>
      <c r="AP486" s="756">
        <v>17</v>
      </c>
      <c r="AQ486" s="756">
        <v>91</v>
      </c>
      <c r="AR486" s="756">
        <v>12</v>
      </c>
      <c r="AS486" s="756">
        <v>386</v>
      </c>
      <c r="AT486" s="756">
        <v>522</v>
      </c>
      <c r="AU486" s="756">
        <v>53</v>
      </c>
      <c r="AV486" s="756">
        <v>89</v>
      </c>
      <c r="AW486" s="756">
        <v>69</v>
      </c>
      <c r="AX486" s="756">
        <v>467</v>
      </c>
      <c r="AY486" s="756">
        <v>10</v>
      </c>
      <c r="AZ486" s="756">
        <v>22</v>
      </c>
      <c r="BA486" s="756">
        <v>26</v>
      </c>
      <c r="BB486" s="756">
        <v>289</v>
      </c>
      <c r="BC486" s="756">
        <v>125</v>
      </c>
      <c r="BD486" s="756">
        <v>1840</v>
      </c>
    </row>
    <row r="487" spans="2:56">
      <c r="B487" s="47">
        <v>40.25</v>
      </c>
      <c r="C487" s="47">
        <v>0</v>
      </c>
      <c r="D487" s="47">
        <v>4</v>
      </c>
      <c r="E487" s="47">
        <v>0</v>
      </c>
      <c r="F487" s="47">
        <v>0</v>
      </c>
      <c r="G487" s="47">
        <v>0</v>
      </c>
      <c r="H487" s="47">
        <v>0</v>
      </c>
      <c r="I487" s="47">
        <v>0</v>
      </c>
      <c r="J487" s="47">
        <v>0</v>
      </c>
      <c r="K487" s="47">
        <v>94</v>
      </c>
      <c r="L487" s="47">
        <v>0</v>
      </c>
      <c r="M487" s="47">
        <v>0</v>
      </c>
      <c r="N487" s="47">
        <v>0</v>
      </c>
      <c r="O487" s="47">
        <v>0</v>
      </c>
      <c r="P487" s="47">
        <v>0</v>
      </c>
      <c r="Q487" s="47">
        <v>0</v>
      </c>
      <c r="R487" s="47">
        <v>0</v>
      </c>
      <c r="S487" s="47">
        <v>0</v>
      </c>
      <c r="T487" s="47">
        <v>0</v>
      </c>
      <c r="U487" s="47">
        <v>0</v>
      </c>
      <c r="V487" s="47">
        <v>0</v>
      </c>
      <c r="AJ487" s="47">
        <v>40.25</v>
      </c>
      <c r="AK487" s="756">
        <v>126</v>
      </c>
      <c r="AL487" s="756">
        <v>430</v>
      </c>
      <c r="AM487" s="756">
        <v>95</v>
      </c>
      <c r="AN487" s="756">
        <v>236</v>
      </c>
      <c r="AO487" s="756">
        <v>28</v>
      </c>
      <c r="AP487" s="756">
        <v>6</v>
      </c>
      <c r="AQ487" s="756">
        <v>12</v>
      </c>
      <c r="AR487" s="756">
        <v>62</v>
      </c>
      <c r="AS487" s="756">
        <v>2104</v>
      </c>
      <c r="AT487" s="756">
        <v>355</v>
      </c>
      <c r="AU487" s="756">
        <v>343</v>
      </c>
      <c r="AV487" s="756">
        <v>29</v>
      </c>
      <c r="AW487" s="756">
        <v>145</v>
      </c>
      <c r="AX487" s="756">
        <v>332</v>
      </c>
      <c r="AY487" s="756">
        <v>111</v>
      </c>
      <c r="AZ487" s="756">
        <v>60</v>
      </c>
      <c r="BA487" s="756">
        <v>47</v>
      </c>
      <c r="BB487" s="756">
        <v>0</v>
      </c>
      <c r="BC487" s="756">
        <v>55</v>
      </c>
      <c r="BD487" s="756">
        <v>132</v>
      </c>
    </row>
    <row r="488" spans="2:56">
      <c r="B488" s="47">
        <v>40.33</v>
      </c>
      <c r="C488" s="47">
        <v>0</v>
      </c>
      <c r="D488" s="47">
        <v>0</v>
      </c>
      <c r="E488" s="47">
        <v>0</v>
      </c>
      <c r="F488" s="47">
        <v>0</v>
      </c>
      <c r="G488" s="47">
        <v>0</v>
      </c>
      <c r="H488" s="47">
        <v>23</v>
      </c>
      <c r="I488" s="47">
        <v>0</v>
      </c>
      <c r="J488" s="47">
        <v>0</v>
      </c>
      <c r="K488" s="47">
        <v>140</v>
      </c>
      <c r="L488" s="47">
        <v>0</v>
      </c>
      <c r="M488" s="47">
        <v>22</v>
      </c>
      <c r="N488" s="47">
        <v>0</v>
      </c>
      <c r="O488" s="47">
        <v>0</v>
      </c>
      <c r="P488" s="47">
        <v>153</v>
      </c>
      <c r="Q488" s="47">
        <v>0</v>
      </c>
      <c r="R488" s="47">
        <v>0</v>
      </c>
      <c r="S488" s="47">
        <v>0</v>
      </c>
      <c r="T488" s="47">
        <v>0</v>
      </c>
      <c r="U488" s="47">
        <v>0</v>
      </c>
      <c r="V488" s="47">
        <v>0</v>
      </c>
      <c r="AJ488" s="47">
        <v>40.33</v>
      </c>
      <c r="AK488" s="756">
        <v>133</v>
      </c>
      <c r="AL488" s="756">
        <v>272</v>
      </c>
      <c r="AM488" s="756">
        <v>99</v>
      </c>
      <c r="AN488" s="756">
        <v>42</v>
      </c>
      <c r="AO488" s="756">
        <v>52</v>
      </c>
      <c r="AP488" s="756">
        <v>887</v>
      </c>
      <c r="AQ488" s="756">
        <v>45</v>
      </c>
      <c r="AR488" s="756">
        <v>25</v>
      </c>
      <c r="AS488" s="756">
        <v>2575</v>
      </c>
      <c r="AT488" s="756">
        <v>188</v>
      </c>
      <c r="AU488" s="756">
        <v>903</v>
      </c>
      <c r="AV488" s="756">
        <v>59</v>
      </c>
      <c r="AW488" s="756">
        <v>192</v>
      </c>
      <c r="AX488" s="756">
        <v>2448</v>
      </c>
      <c r="AY488" s="756">
        <v>1</v>
      </c>
      <c r="AZ488" s="756">
        <v>0</v>
      </c>
      <c r="BA488" s="756">
        <v>6</v>
      </c>
      <c r="BB488" s="756">
        <v>45</v>
      </c>
      <c r="BC488" s="756">
        <v>68</v>
      </c>
      <c r="BD488" s="756">
        <v>2</v>
      </c>
    </row>
    <row r="489" spans="2:56">
      <c r="B489" s="47">
        <v>40.42</v>
      </c>
      <c r="C489" s="47">
        <v>0</v>
      </c>
      <c r="D489" s="47">
        <v>0</v>
      </c>
      <c r="E489" s="47">
        <v>0</v>
      </c>
      <c r="F489" s="47">
        <v>0</v>
      </c>
      <c r="G489" s="47">
        <v>0</v>
      </c>
      <c r="H489" s="47">
        <v>26</v>
      </c>
      <c r="I489" s="47">
        <v>0</v>
      </c>
      <c r="J489" s="47">
        <v>0</v>
      </c>
      <c r="K489" s="47">
        <v>0</v>
      </c>
      <c r="L489" s="47">
        <v>0</v>
      </c>
      <c r="M489" s="47">
        <v>163</v>
      </c>
      <c r="N489" s="47">
        <v>0</v>
      </c>
      <c r="O489" s="47">
        <v>0</v>
      </c>
      <c r="P489" s="47">
        <v>269</v>
      </c>
      <c r="Q489" s="47">
        <v>0</v>
      </c>
      <c r="R489" s="47">
        <v>0</v>
      </c>
      <c r="S489" s="47">
        <v>0</v>
      </c>
      <c r="T489" s="47">
        <v>25</v>
      </c>
      <c r="U489" s="47">
        <v>0</v>
      </c>
      <c r="V489" s="47">
        <v>0</v>
      </c>
      <c r="AJ489" s="47">
        <v>40.42</v>
      </c>
      <c r="AK489" s="756">
        <v>65</v>
      </c>
      <c r="AL489" s="756">
        <v>56</v>
      </c>
      <c r="AM489" s="756">
        <v>29</v>
      </c>
      <c r="AN489" s="756">
        <v>64</v>
      </c>
      <c r="AO489" s="756">
        <v>40</v>
      </c>
      <c r="AP489" s="756">
        <v>991</v>
      </c>
      <c r="AQ489" s="756">
        <v>180</v>
      </c>
      <c r="AR489" s="756">
        <v>143</v>
      </c>
      <c r="AS489" s="756">
        <v>111</v>
      </c>
      <c r="AT489" s="756">
        <v>121</v>
      </c>
      <c r="AU489" s="756">
        <v>2657</v>
      </c>
      <c r="AV489" s="756">
        <v>12</v>
      </c>
      <c r="AW489" s="756">
        <v>43</v>
      </c>
      <c r="AX489" s="756">
        <v>4479</v>
      </c>
      <c r="AY489" s="756">
        <v>39</v>
      </c>
      <c r="AZ489" s="756">
        <v>4</v>
      </c>
      <c r="BA489" s="756">
        <v>0</v>
      </c>
      <c r="BB489" s="756">
        <v>336</v>
      </c>
      <c r="BC489" s="756">
        <v>30</v>
      </c>
      <c r="BD489" s="756">
        <v>1</v>
      </c>
    </row>
    <row r="490" spans="2:56">
      <c r="B490" s="47">
        <v>40.5</v>
      </c>
      <c r="C490" s="47">
        <v>0</v>
      </c>
      <c r="D490" s="47">
        <v>0</v>
      </c>
      <c r="E490" s="47">
        <v>0</v>
      </c>
      <c r="F490" s="47">
        <v>0</v>
      </c>
      <c r="G490" s="47">
        <v>0</v>
      </c>
      <c r="H490" s="47">
        <v>0</v>
      </c>
      <c r="I490" s="47">
        <v>0</v>
      </c>
      <c r="J490" s="47">
        <v>0</v>
      </c>
      <c r="K490" s="47">
        <v>0</v>
      </c>
      <c r="L490" s="47">
        <v>0</v>
      </c>
      <c r="M490" s="47">
        <v>173</v>
      </c>
      <c r="N490" s="47">
        <v>0</v>
      </c>
      <c r="O490" s="47">
        <v>0</v>
      </c>
      <c r="P490" s="47">
        <v>270</v>
      </c>
      <c r="Q490" s="47">
        <v>0</v>
      </c>
      <c r="R490" s="47">
        <v>0</v>
      </c>
      <c r="S490" s="47">
        <v>0</v>
      </c>
      <c r="T490" s="47">
        <v>87</v>
      </c>
      <c r="U490" s="47">
        <v>0</v>
      </c>
      <c r="V490" s="47">
        <v>0</v>
      </c>
      <c r="AJ490" s="47">
        <v>40.5</v>
      </c>
      <c r="AK490" s="756">
        <v>66</v>
      </c>
      <c r="AL490" s="756">
        <v>27</v>
      </c>
      <c r="AM490" s="756">
        <v>29</v>
      </c>
      <c r="AN490" s="756">
        <v>1</v>
      </c>
      <c r="AO490" s="756">
        <v>130</v>
      </c>
      <c r="AP490" s="756">
        <v>4</v>
      </c>
      <c r="AQ490" s="756">
        <v>278</v>
      </c>
      <c r="AR490" s="756">
        <v>34</v>
      </c>
      <c r="AS490" s="756">
        <v>88</v>
      </c>
      <c r="AT490" s="756">
        <v>75</v>
      </c>
      <c r="AU490" s="756">
        <v>3771</v>
      </c>
      <c r="AV490" s="756">
        <v>122</v>
      </c>
      <c r="AW490" s="756">
        <v>46</v>
      </c>
      <c r="AX490" s="756">
        <v>3754</v>
      </c>
      <c r="AY490" s="756">
        <v>20</v>
      </c>
      <c r="AZ490" s="756">
        <v>43</v>
      </c>
      <c r="BA490" s="756">
        <v>13</v>
      </c>
      <c r="BB490" s="756">
        <v>683</v>
      </c>
      <c r="BC490" s="756">
        <v>12</v>
      </c>
      <c r="BD490" s="756">
        <v>64</v>
      </c>
    </row>
    <row r="491" spans="2:56">
      <c r="B491" s="47">
        <v>40.58</v>
      </c>
      <c r="C491" s="47">
        <v>0</v>
      </c>
      <c r="D491" s="47">
        <v>0</v>
      </c>
      <c r="E491" s="47">
        <v>0</v>
      </c>
      <c r="F491" s="47">
        <v>0</v>
      </c>
      <c r="G491" s="47">
        <v>0</v>
      </c>
      <c r="H491" s="47">
        <v>0</v>
      </c>
      <c r="I491" s="47">
        <v>0</v>
      </c>
      <c r="J491" s="47">
        <v>0</v>
      </c>
      <c r="K491" s="47">
        <v>0</v>
      </c>
      <c r="L491" s="47">
        <v>0</v>
      </c>
      <c r="M491" s="47">
        <v>110</v>
      </c>
      <c r="N491" s="47">
        <v>14</v>
      </c>
      <c r="O491" s="47">
        <v>0</v>
      </c>
      <c r="P491" s="47">
        <v>386</v>
      </c>
      <c r="Q491" s="47">
        <v>0</v>
      </c>
      <c r="R491" s="47">
        <v>0</v>
      </c>
      <c r="S491" s="47">
        <v>0</v>
      </c>
      <c r="T491" s="47">
        <v>0</v>
      </c>
      <c r="U491" s="47">
        <v>0</v>
      </c>
      <c r="V491" s="47">
        <v>0</v>
      </c>
      <c r="AJ491" s="47">
        <v>40.58</v>
      </c>
      <c r="AK491" s="756">
        <v>157</v>
      </c>
      <c r="AL491" s="756">
        <v>28</v>
      </c>
      <c r="AM491" s="756">
        <v>56</v>
      </c>
      <c r="AN491" s="756">
        <v>25</v>
      </c>
      <c r="AO491" s="756">
        <v>24</v>
      </c>
      <c r="AP491" s="756">
        <v>19</v>
      </c>
      <c r="AQ491" s="756">
        <v>79</v>
      </c>
      <c r="AR491" s="756">
        <v>215</v>
      </c>
      <c r="AS491" s="756">
        <v>0</v>
      </c>
      <c r="AT491" s="756">
        <v>50</v>
      </c>
      <c r="AU491" s="756">
        <v>2206</v>
      </c>
      <c r="AV491" s="756">
        <v>157</v>
      </c>
      <c r="AW491" s="756">
        <v>329</v>
      </c>
      <c r="AX491" s="756">
        <v>6946</v>
      </c>
      <c r="AY491" s="756">
        <v>119</v>
      </c>
      <c r="AZ491" s="756">
        <v>73</v>
      </c>
      <c r="BA491" s="756">
        <v>0</v>
      </c>
      <c r="BB491" s="756">
        <v>0</v>
      </c>
      <c r="BC491" s="756">
        <v>84</v>
      </c>
      <c r="BD491" s="756">
        <v>233</v>
      </c>
    </row>
    <row r="492" spans="2:56">
      <c r="B492" s="47">
        <v>40.67</v>
      </c>
      <c r="C492" s="47">
        <v>0</v>
      </c>
      <c r="D492" s="47">
        <v>0</v>
      </c>
      <c r="E492" s="47">
        <v>0</v>
      </c>
      <c r="F492" s="47">
        <v>0</v>
      </c>
      <c r="G492" s="47">
        <v>0</v>
      </c>
      <c r="H492" s="47">
        <v>0</v>
      </c>
      <c r="I492" s="47">
        <v>0</v>
      </c>
      <c r="J492" s="47">
        <v>19</v>
      </c>
      <c r="K492" s="47">
        <v>0</v>
      </c>
      <c r="L492" s="47">
        <v>0</v>
      </c>
      <c r="M492" s="47">
        <v>36</v>
      </c>
      <c r="N492" s="47">
        <v>51</v>
      </c>
      <c r="O492" s="47">
        <v>0</v>
      </c>
      <c r="P492" s="47">
        <v>301</v>
      </c>
      <c r="Q492" s="47">
        <v>0</v>
      </c>
      <c r="R492" s="47">
        <v>0</v>
      </c>
      <c r="S492" s="47">
        <v>0</v>
      </c>
      <c r="T492" s="47">
        <v>0</v>
      </c>
      <c r="U492" s="47">
        <v>0</v>
      </c>
      <c r="V492" s="47">
        <v>0</v>
      </c>
      <c r="AJ492" s="47">
        <v>40.67</v>
      </c>
      <c r="AK492" s="756">
        <v>123</v>
      </c>
      <c r="AL492" s="756">
        <v>25</v>
      </c>
      <c r="AM492" s="756">
        <v>134</v>
      </c>
      <c r="AN492" s="756">
        <v>167</v>
      </c>
      <c r="AO492" s="756">
        <v>16</v>
      </c>
      <c r="AP492" s="756">
        <v>122</v>
      </c>
      <c r="AQ492" s="756">
        <v>118</v>
      </c>
      <c r="AR492" s="756">
        <v>791</v>
      </c>
      <c r="AS492" s="756">
        <v>18</v>
      </c>
      <c r="AT492" s="756">
        <v>54</v>
      </c>
      <c r="AU492" s="756">
        <v>1356</v>
      </c>
      <c r="AV492" s="756">
        <v>530</v>
      </c>
      <c r="AW492" s="756">
        <v>477</v>
      </c>
      <c r="AX492" s="756">
        <v>4267</v>
      </c>
      <c r="AY492" s="756">
        <v>285</v>
      </c>
      <c r="AZ492" s="756">
        <v>11</v>
      </c>
      <c r="BA492" s="756">
        <v>35</v>
      </c>
      <c r="BB492" s="756">
        <v>283</v>
      </c>
      <c r="BC492" s="756">
        <v>146</v>
      </c>
      <c r="BD492" s="756">
        <v>211</v>
      </c>
    </row>
    <row r="493" spans="2:56">
      <c r="B493" s="47">
        <v>40.75</v>
      </c>
      <c r="C493" s="47">
        <v>0</v>
      </c>
      <c r="D493" s="47">
        <v>0</v>
      </c>
      <c r="E493" s="47">
        <v>0</v>
      </c>
      <c r="F493" s="47">
        <v>0</v>
      </c>
      <c r="G493" s="47">
        <v>0</v>
      </c>
      <c r="H493" s="47">
        <v>0</v>
      </c>
      <c r="I493" s="47">
        <v>0</v>
      </c>
      <c r="J493" s="47">
        <v>166</v>
      </c>
      <c r="K493" s="47">
        <v>0</v>
      </c>
      <c r="L493" s="47">
        <v>0</v>
      </c>
      <c r="M493" s="47">
        <v>0</v>
      </c>
      <c r="N493" s="47">
        <v>29</v>
      </c>
      <c r="O493" s="47">
        <v>59</v>
      </c>
      <c r="P493" s="47">
        <v>100</v>
      </c>
      <c r="Q493" s="47">
        <v>0</v>
      </c>
      <c r="R493" s="47">
        <v>0</v>
      </c>
      <c r="S493" s="47">
        <v>0</v>
      </c>
      <c r="T493" s="47">
        <v>6</v>
      </c>
      <c r="U493" s="47">
        <v>0</v>
      </c>
      <c r="V493" s="47">
        <v>0</v>
      </c>
      <c r="AJ493" s="47">
        <v>40.75</v>
      </c>
      <c r="AK493" s="756">
        <v>136</v>
      </c>
      <c r="AL493" s="756">
        <v>121</v>
      </c>
      <c r="AM493" s="756">
        <v>13</v>
      </c>
      <c r="AN493" s="756">
        <v>250</v>
      </c>
      <c r="AO493" s="756">
        <v>119</v>
      </c>
      <c r="AP493" s="756">
        <v>86</v>
      </c>
      <c r="AQ493" s="756">
        <v>129</v>
      </c>
      <c r="AR493" s="756">
        <v>2640</v>
      </c>
      <c r="AS493" s="756">
        <v>0</v>
      </c>
      <c r="AT493" s="756">
        <v>60</v>
      </c>
      <c r="AU493" s="756">
        <v>702</v>
      </c>
      <c r="AV493" s="756">
        <v>216</v>
      </c>
      <c r="AW493" s="756">
        <v>1168</v>
      </c>
      <c r="AX493" s="756">
        <v>3017</v>
      </c>
      <c r="AY493" s="756">
        <v>216</v>
      </c>
      <c r="AZ493" s="756">
        <v>35</v>
      </c>
      <c r="BA493" s="756">
        <v>290</v>
      </c>
      <c r="BB493" s="756">
        <v>415</v>
      </c>
      <c r="BC493" s="756">
        <v>41</v>
      </c>
      <c r="BD493" s="756">
        <v>199</v>
      </c>
    </row>
    <row r="494" spans="2:56">
      <c r="B494" s="47">
        <v>40.83</v>
      </c>
      <c r="C494" s="47">
        <v>0</v>
      </c>
      <c r="D494" s="47">
        <v>0</v>
      </c>
      <c r="E494" s="47">
        <v>0</v>
      </c>
      <c r="F494" s="47">
        <v>0</v>
      </c>
      <c r="G494" s="47">
        <v>0</v>
      </c>
      <c r="H494" s="47">
        <v>0</v>
      </c>
      <c r="I494" s="47">
        <v>0</v>
      </c>
      <c r="J494" s="47">
        <v>79</v>
      </c>
      <c r="K494" s="47">
        <v>0</v>
      </c>
      <c r="L494" s="47">
        <v>0</v>
      </c>
      <c r="M494" s="47">
        <v>4</v>
      </c>
      <c r="N494" s="47">
        <v>3</v>
      </c>
      <c r="O494" s="47">
        <v>101</v>
      </c>
      <c r="P494" s="47">
        <v>2</v>
      </c>
      <c r="Q494" s="47">
        <v>0</v>
      </c>
      <c r="R494" s="47">
        <v>0</v>
      </c>
      <c r="S494" s="47">
        <v>0</v>
      </c>
      <c r="T494" s="47">
        <v>0</v>
      </c>
      <c r="U494" s="47">
        <v>0</v>
      </c>
      <c r="V494" s="47">
        <v>0</v>
      </c>
      <c r="AJ494" s="47">
        <v>40.83</v>
      </c>
      <c r="AK494" s="756">
        <v>347</v>
      </c>
      <c r="AL494" s="756">
        <v>96</v>
      </c>
      <c r="AM494" s="756">
        <v>44</v>
      </c>
      <c r="AN494" s="756">
        <v>140</v>
      </c>
      <c r="AO494" s="756">
        <v>80</v>
      </c>
      <c r="AP494" s="756">
        <v>0</v>
      </c>
      <c r="AQ494" s="756">
        <v>3</v>
      </c>
      <c r="AR494" s="756">
        <v>2108</v>
      </c>
      <c r="AS494" s="756">
        <v>93</v>
      </c>
      <c r="AT494" s="756">
        <v>59</v>
      </c>
      <c r="AU494" s="756">
        <v>561</v>
      </c>
      <c r="AV494" s="756">
        <v>46</v>
      </c>
      <c r="AW494" s="756">
        <v>1443</v>
      </c>
      <c r="AX494" s="756">
        <v>574</v>
      </c>
      <c r="AY494" s="756">
        <v>12</v>
      </c>
      <c r="AZ494" s="756">
        <v>31</v>
      </c>
      <c r="BA494" s="756">
        <v>404</v>
      </c>
      <c r="BB494" s="756">
        <v>273</v>
      </c>
      <c r="BC494" s="756">
        <v>106</v>
      </c>
      <c r="BD494" s="756">
        <v>8</v>
      </c>
    </row>
    <row r="495" spans="2:56">
      <c r="B495" s="47">
        <v>40.92</v>
      </c>
      <c r="C495" s="47">
        <v>0</v>
      </c>
      <c r="D495" s="47">
        <v>9</v>
      </c>
      <c r="E495" s="47">
        <v>0</v>
      </c>
      <c r="F495" s="47">
        <v>0</v>
      </c>
      <c r="G495" s="47">
        <v>33</v>
      </c>
      <c r="H495" s="47">
        <v>0</v>
      </c>
      <c r="I495" s="47">
        <v>0</v>
      </c>
      <c r="J495" s="47">
        <v>0</v>
      </c>
      <c r="K495" s="47">
        <v>0</v>
      </c>
      <c r="L495" s="47">
        <v>0</v>
      </c>
      <c r="M495" s="47">
        <v>23</v>
      </c>
      <c r="N495" s="47">
        <v>0</v>
      </c>
      <c r="O495" s="47">
        <v>17</v>
      </c>
      <c r="P495" s="47">
        <v>0</v>
      </c>
      <c r="Q495" s="47">
        <v>0</v>
      </c>
      <c r="R495" s="47">
        <v>10</v>
      </c>
      <c r="S495" s="47">
        <v>0</v>
      </c>
      <c r="T495" s="47">
        <v>123</v>
      </c>
      <c r="U495" s="47">
        <v>0</v>
      </c>
      <c r="V495" s="47">
        <v>0</v>
      </c>
      <c r="AJ495" s="47">
        <v>40.92</v>
      </c>
      <c r="AK495" s="756">
        <v>184</v>
      </c>
      <c r="AL495" s="756">
        <v>529</v>
      </c>
      <c r="AM495" s="756">
        <v>10</v>
      </c>
      <c r="AN495" s="756">
        <v>8</v>
      </c>
      <c r="AO495" s="756">
        <v>1246</v>
      </c>
      <c r="AP495" s="756">
        <v>3</v>
      </c>
      <c r="AQ495" s="756">
        <v>68</v>
      </c>
      <c r="AR495" s="756">
        <v>482</v>
      </c>
      <c r="AS495" s="756">
        <v>327</v>
      </c>
      <c r="AT495" s="756">
        <v>354</v>
      </c>
      <c r="AU495" s="756">
        <v>689</v>
      </c>
      <c r="AV495" s="756">
        <v>12</v>
      </c>
      <c r="AW495" s="756">
        <v>512</v>
      </c>
      <c r="AX495" s="756">
        <v>121</v>
      </c>
      <c r="AY495" s="756">
        <v>33</v>
      </c>
      <c r="AZ495" s="756">
        <v>319</v>
      </c>
      <c r="BA495" s="756">
        <v>76</v>
      </c>
      <c r="BB495" s="756">
        <v>996</v>
      </c>
      <c r="BC495" s="756">
        <v>353</v>
      </c>
      <c r="BD495" s="756">
        <v>26</v>
      </c>
    </row>
    <row r="496" spans="2:56">
      <c r="B496" s="47">
        <v>41</v>
      </c>
      <c r="C496" s="47">
        <v>0</v>
      </c>
      <c r="D496" s="47">
        <v>0</v>
      </c>
      <c r="E496" s="47">
        <v>22</v>
      </c>
      <c r="F496" s="47">
        <v>0</v>
      </c>
      <c r="G496" s="47">
        <v>171</v>
      </c>
      <c r="H496" s="47">
        <v>0</v>
      </c>
      <c r="I496" s="47">
        <v>0</v>
      </c>
      <c r="J496" s="47">
        <v>122</v>
      </c>
      <c r="K496" s="47">
        <v>88</v>
      </c>
      <c r="L496" s="47">
        <v>11</v>
      </c>
      <c r="M496" s="47">
        <v>2</v>
      </c>
      <c r="N496" s="47">
        <v>0</v>
      </c>
      <c r="O496" s="47">
        <v>0</v>
      </c>
      <c r="P496" s="47">
        <v>0</v>
      </c>
      <c r="Q496" s="47">
        <v>0</v>
      </c>
      <c r="R496" s="47">
        <v>36</v>
      </c>
      <c r="S496" s="47">
        <v>0</v>
      </c>
      <c r="T496" s="47">
        <v>258</v>
      </c>
      <c r="U496" s="47">
        <v>0</v>
      </c>
      <c r="V496" s="47">
        <v>0</v>
      </c>
      <c r="AJ496" s="47">
        <v>41</v>
      </c>
      <c r="AK496" s="756">
        <v>162</v>
      </c>
      <c r="AL496" s="756">
        <v>21</v>
      </c>
      <c r="AM496" s="756">
        <v>224</v>
      </c>
      <c r="AN496" s="756">
        <v>93</v>
      </c>
      <c r="AO496" s="756">
        <v>4121</v>
      </c>
      <c r="AP496" s="756">
        <v>42</v>
      </c>
      <c r="AQ496" s="756">
        <v>19</v>
      </c>
      <c r="AR496" s="756">
        <v>2068</v>
      </c>
      <c r="AS496" s="756">
        <v>1858</v>
      </c>
      <c r="AT496" s="756">
        <v>470</v>
      </c>
      <c r="AU496" s="756">
        <v>178</v>
      </c>
      <c r="AV496" s="756">
        <v>5</v>
      </c>
      <c r="AW496" s="756">
        <v>122</v>
      </c>
      <c r="AX496" s="756">
        <v>69</v>
      </c>
      <c r="AY496" s="756">
        <v>64</v>
      </c>
      <c r="AZ496" s="756">
        <v>147</v>
      </c>
      <c r="BA496" s="756">
        <v>133</v>
      </c>
      <c r="BB496" s="756">
        <v>2356</v>
      </c>
      <c r="BC496" s="756">
        <v>55</v>
      </c>
      <c r="BD496" s="756">
        <v>4</v>
      </c>
    </row>
    <row r="497" spans="2:56">
      <c r="B497" s="47">
        <v>41.08</v>
      </c>
      <c r="C497" s="47">
        <v>0</v>
      </c>
      <c r="D497" s="47">
        <v>0</v>
      </c>
      <c r="E497" s="47">
        <v>87</v>
      </c>
      <c r="F497" s="47">
        <v>0</v>
      </c>
      <c r="G497" s="47">
        <v>130</v>
      </c>
      <c r="H497" s="47">
        <v>0</v>
      </c>
      <c r="I497" s="47">
        <v>0</v>
      </c>
      <c r="J497" s="47">
        <v>225</v>
      </c>
      <c r="K497" s="47">
        <v>346</v>
      </c>
      <c r="L497" s="47">
        <v>4</v>
      </c>
      <c r="M497" s="47">
        <v>0</v>
      </c>
      <c r="N497" s="47">
        <v>0</v>
      </c>
      <c r="O497" s="47">
        <v>0</v>
      </c>
      <c r="P497" s="47">
        <v>0</v>
      </c>
      <c r="Q497" s="47">
        <v>0</v>
      </c>
      <c r="R497" s="47">
        <v>0</v>
      </c>
      <c r="S497" s="47">
        <v>22</v>
      </c>
      <c r="T497" s="47">
        <v>191</v>
      </c>
      <c r="U497" s="47">
        <v>0</v>
      </c>
      <c r="V497" s="47">
        <v>0</v>
      </c>
      <c r="AJ497" s="47">
        <v>41.08</v>
      </c>
      <c r="AK497" s="756">
        <v>129</v>
      </c>
      <c r="AL497" s="756">
        <v>35</v>
      </c>
      <c r="AM497" s="756">
        <v>1440</v>
      </c>
      <c r="AN497" s="756">
        <v>140</v>
      </c>
      <c r="AO497" s="756">
        <v>2760</v>
      </c>
      <c r="AP497" s="756">
        <v>117</v>
      </c>
      <c r="AQ497" s="756">
        <v>7</v>
      </c>
      <c r="AR497" s="756">
        <v>3138</v>
      </c>
      <c r="AS497" s="756">
        <v>6415</v>
      </c>
      <c r="AT497" s="756">
        <v>505</v>
      </c>
      <c r="AU497" s="756">
        <v>26</v>
      </c>
      <c r="AV497" s="756">
        <v>17</v>
      </c>
      <c r="AW497" s="756">
        <v>45</v>
      </c>
      <c r="AX497" s="756">
        <v>106</v>
      </c>
      <c r="AY497" s="756">
        <v>53</v>
      </c>
      <c r="AZ497" s="756">
        <v>86</v>
      </c>
      <c r="BA497" s="756">
        <v>326</v>
      </c>
      <c r="BB497" s="756">
        <v>1895</v>
      </c>
      <c r="BC497" s="756">
        <v>90</v>
      </c>
      <c r="BD497" s="756">
        <v>99</v>
      </c>
    </row>
    <row r="498" spans="2:56">
      <c r="B498" s="47">
        <v>41.17</v>
      </c>
      <c r="C498" s="47">
        <v>0</v>
      </c>
      <c r="D498" s="47">
        <v>0</v>
      </c>
      <c r="E498" s="47">
        <v>61</v>
      </c>
      <c r="F498" s="47">
        <v>71</v>
      </c>
      <c r="G498" s="47">
        <v>0</v>
      </c>
      <c r="H498" s="47">
        <v>0</v>
      </c>
      <c r="I498" s="47">
        <v>0</v>
      </c>
      <c r="J498" s="47">
        <v>290</v>
      </c>
      <c r="K498" s="47">
        <v>52</v>
      </c>
      <c r="L498" s="47">
        <v>0</v>
      </c>
      <c r="M498" s="47">
        <v>0</v>
      </c>
      <c r="N498" s="47">
        <v>0</v>
      </c>
      <c r="O498" s="47">
        <v>0</v>
      </c>
      <c r="P498" s="47">
        <v>3</v>
      </c>
      <c r="Q498" s="47">
        <v>0</v>
      </c>
      <c r="R498" s="47">
        <v>0</v>
      </c>
      <c r="S498" s="47">
        <v>116</v>
      </c>
      <c r="T498" s="47">
        <v>72</v>
      </c>
      <c r="U498" s="47">
        <v>38</v>
      </c>
      <c r="V498" s="47">
        <v>0</v>
      </c>
      <c r="AJ498" s="47">
        <v>41.17</v>
      </c>
      <c r="AK498" s="756">
        <v>75</v>
      </c>
      <c r="AL498" s="756">
        <v>43</v>
      </c>
      <c r="AM498" s="756">
        <v>969</v>
      </c>
      <c r="AN498" s="756">
        <v>2220</v>
      </c>
      <c r="AO498" s="756">
        <v>3</v>
      </c>
      <c r="AP498" s="756">
        <v>63</v>
      </c>
      <c r="AQ498" s="756">
        <v>71</v>
      </c>
      <c r="AR498" s="756">
        <v>3196</v>
      </c>
      <c r="AS498" s="756">
        <v>3082</v>
      </c>
      <c r="AT498" s="756">
        <v>246</v>
      </c>
      <c r="AU498" s="756">
        <v>117</v>
      </c>
      <c r="AV498" s="756">
        <v>38</v>
      </c>
      <c r="AW498" s="756">
        <v>44</v>
      </c>
      <c r="AX498" s="756">
        <v>494</v>
      </c>
      <c r="AY498" s="756">
        <v>131</v>
      </c>
      <c r="AZ498" s="756">
        <v>11</v>
      </c>
      <c r="BA498" s="756">
        <v>1996</v>
      </c>
      <c r="BB498" s="756">
        <v>1686</v>
      </c>
      <c r="BC498" s="756">
        <v>605</v>
      </c>
      <c r="BD498" s="756">
        <v>77</v>
      </c>
    </row>
    <row r="499" spans="2:56">
      <c r="B499" s="47">
        <v>41.25</v>
      </c>
      <c r="C499" s="47">
        <v>0</v>
      </c>
      <c r="D499" s="47">
        <v>0</v>
      </c>
      <c r="E499" s="47">
        <v>0</v>
      </c>
      <c r="F499" s="47">
        <v>4</v>
      </c>
      <c r="G499" s="47">
        <v>0</v>
      </c>
      <c r="H499" s="47">
        <v>0</v>
      </c>
      <c r="I499" s="47">
        <v>0</v>
      </c>
      <c r="J499" s="47">
        <v>116</v>
      </c>
      <c r="K499" s="47">
        <v>178</v>
      </c>
      <c r="L499" s="47">
        <v>0</v>
      </c>
      <c r="M499" s="47">
        <v>0</v>
      </c>
      <c r="N499" s="47">
        <v>0</v>
      </c>
      <c r="O499" s="47">
        <v>0</v>
      </c>
      <c r="P499" s="47">
        <v>0</v>
      </c>
      <c r="Q499" s="47">
        <v>0</v>
      </c>
      <c r="R499" s="47">
        <v>0</v>
      </c>
      <c r="S499" s="47">
        <v>20</v>
      </c>
      <c r="T499" s="47">
        <v>0</v>
      </c>
      <c r="U499" s="47">
        <v>13</v>
      </c>
      <c r="V499" s="47">
        <v>0</v>
      </c>
      <c r="AJ499" s="47">
        <v>41.25</v>
      </c>
      <c r="AK499" s="756">
        <v>126</v>
      </c>
      <c r="AL499" s="756">
        <v>49</v>
      </c>
      <c r="AM499" s="756">
        <v>227</v>
      </c>
      <c r="AN499" s="756">
        <v>382</v>
      </c>
      <c r="AO499" s="756">
        <v>137</v>
      </c>
      <c r="AP499" s="756">
        <v>7</v>
      </c>
      <c r="AQ499" s="756">
        <v>42</v>
      </c>
      <c r="AR499" s="756">
        <v>2316</v>
      </c>
      <c r="AS499" s="756">
        <v>2950</v>
      </c>
      <c r="AT499" s="756">
        <v>65</v>
      </c>
      <c r="AU499" s="756">
        <v>170</v>
      </c>
      <c r="AV499" s="756">
        <v>26</v>
      </c>
      <c r="AW499" s="756">
        <v>44</v>
      </c>
      <c r="AX499" s="756">
        <v>7</v>
      </c>
      <c r="AY499" s="756">
        <v>418</v>
      </c>
      <c r="AZ499" s="756">
        <v>58</v>
      </c>
      <c r="BA499" s="756">
        <v>694</v>
      </c>
      <c r="BB499" s="756">
        <v>588</v>
      </c>
      <c r="BC499" s="756">
        <v>570</v>
      </c>
      <c r="BD499" s="756">
        <v>60</v>
      </c>
    </row>
    <row r="500" spans="2:56">
      <c r="B500" s="47">
        <v>41.33</v>
      </c>
      <c r="C500" s="47">
        <v>0</v>
      </c>
      <c r="D500" s="47">
        <v>0</v>
      </c>
      <c r="E500" s="47">
        <v>0</v>
      </c>
      <c r="F500" s="47">
        <v>0</v>
      </c>
      <c r="G500" s="47">
        <v>0</v>
      </c>
      <c r="H500" s="47">
        <v>0</v>
      </c>
      <c r="I500" s="47">
        <v>0</v>
      </c>
      <c r="J500" s="47">
        <v>163</v>
      </c>
      <c r="K500" s="47">
        <v>0</v>
      </c>
      <c r="L500" s="47">
        <v>0</v>
      </c>
      <c r="M500" s="47">
        <v>0</v>
      </c>
      <c r="N500" s="47">
        <v>0</v>
      </c>
      <c r="O500" s="47">
        <v>0</v>
      </c>
      <c r="P500" s="47">
        <v>0</v>
      </c>
      <c r="Q500" s="47">
        <v>0</v>
      </c>
      <c r="R500" s="47">
        <v>0</v>
      </c>
      <c r="S500" s="47">
        <v>0</v>
      </c>
      <c r="T500" s="47">
        <v>20</v>
      </c>
      <c r="U500" s="47">
        <v>3</v>
      </c>
      <c r="V500" s="47">
        <v>0</v>
      </c>
      <c r="AJ500" s="47">
        <v>41.33</v>
      </c>
      <c r="AK500" s="756">
        <v>423</v>
      </c>
      <c r="AL500" s="756">
        <v>27</v>
      </c>
      <c r="AM500" s="756">
        <v>79</v>
      </c>
      <c r="AN500" s="756">
        <v>57</v>
      </c>
      <c r="AO500" s="756">
        <v>89</v>
      </c>
      <c r="AP500" s="756">
        <v>1</v>
      </c>
      <c r="AQ500" s="756">
        <v>246</v>
      </c>
      <c r="AR500" s="756">
        <v>2495</v>
      </c>
      <c r="AS500" s="756">
        <v>177</v>
      </c>
      <c r="AT500" s="756">
        <v>55</v>
      </c>
      <c r="AU500" s="756">
        <v>118</v>
      </c>
      <c r="AV500" s="756">
        <v>92</v>
      </c>
      <c r="AW500" s="756">
        <v>65</v>
      </c>
      <c r="AX500" s="756">
        <v>5</v>
      </c>
      <c r="AY500" s="756">
        <v>692</v>
      </c>
      <c r="AZ500" s="756">
        <v>81</v>
      </c>
      <c r="BA500" s="756">
        <v>271</v>
      </c>
      <c r="BB500" s="756">
        <v>1205</v>
      </c>
      <c r="BC500" s="756">
        <v>576</v>
      </c>
      <c r="BD500" s="756">
        <v>139</v>
      </c>
    </row>
    <row r="501" spans="2:56">
      <c r="B501" s="47">
        <v>41.42</v>
      </c>
      <c r="C501" s="47">
        <v>0</v>
      </c>
      <c r="D501" s="47">
        <v>0</v>
      </c>
      <c r="E501" s="47">
        <v>0</v>
      </c>
      <c r="F501" s="47">
        <v>0</v>
      </c>
      <c r="G501" s="47">
        <v>0</v>
      </c>
      <c r="H501" s="47">
        <v>0</v>
      </c>
      <c r="I501" s="47">
        <v>0</v>
      </c>
      <c r="J501" s="47">
        <v>9</v>
      </c>
      <c r="K501" s="47">
        <v>0</v>
      </c>
      <c r="L501" s="47">
        <v>0</v>
      </c>
      <c r="M501" s="47">
        <v>0</v>
      </c>
      <c r="N501" s="47">
        <v>27</v>
      </c>
      <c r="O501" s="47">
        <v>0</v>
      </c>
      <c r="P501" s="47">
        <v>0</v>
      </c>
      <c r="Q501" s="47">
        <v>0</v>
      </c>
      <c r="R501" s="47">
        <v>0</v>
      </c>
      <c r="S501" s="47">
        <v>2</v>
      </c>
      <c r="T501" s="47">
        <v>70</v>
      </c>
      <c r="U501" s="47">
        <v>68</v>
      </c>
      <c r="V501" s="47">
        <v>2</v>
      </c>
      <c r="AJ501" s="47">
        <v>41.42</v>
      </c>
      <c r="AK501" s="756">
        <v>44</v>
      </c>
      <c r="AL501" s="756">
        <v>86</v>
      </c>
      <c r="AM501" s="756">
        <v>35</v>
      </c>
      <c r="AN501" s="756">
        <v>120</v>
      </c>
      <c r="AO501" s="756">
        <v>6</v>
      </c>
      <c r="AP501" s="756">
        <v>18</v>
      </c>
      <c r="AQ501" s="756">
        <v>191</v>
      </c>
      <c r="AR501" s="756">
        <v>783</v>
      </c>
      <c r="AS501" s="756">
        <v>36</v>
      </c>
      <c r="AT501" s="756">
        <v>169</v>
      </c>
      <c r="AU501" s="756">
        <v>12</v>
      </c>
      <c r="AV501" s="756">
        <v>260</v>
      </c>
      <c r="AW501" s="756">
        <v>86</v>
      </c>
      <c r="AX501" s="756">
        <v>27</v>
      </c>
      <c r="AY501" s="756">
        <v>465</v>
      </c>
      <c r="AZ501" s="756">
        <v>2</v>
      </c>
      <c r="BA501" s="756">
        <v>314</v>
      </c>
      <c r="BB501" s="756">
        <v>892</v>
      </c>
      <c r="BC501" s="756">
        <v>1016</v>
      </c>
      <c r="BD501" s="756">
        <v>468</v>
      </c>
    </row>
    <row r="502" spans="2:56">
      <c r="B502" s="47">
        <v>41.5</v>
      </c>
      <c r="C502" s="47">
        <v>0</v>
      </c>
      <c r="D502" s="47">
        <v>0</v>
      </c>
      <c r="E502" s="47">
        <v>0</v>
      </c>
      <c r="F502" s="47">
        <v>0</v>
      </c>
      <c r="G502" s="47">
        <v>0</v>
      </c>
      <c r="H502" s="47">
        <v>0</v>
      </c>
      <c r="I502" s="47">
        <v>0</v>
      </c>
      <c r="J502" s="47">
        <v>0</v>
      </c>
      <c r="K502" s="47">
        <v>0</v>
      </c>
      <c r="L502" s="47">
        <v>0</v>
      </c>
      <c r="M502" s="47">
        <v>0</v>
      </c>
      <c r="N502" s="47">
        <v>0</v>
      </c>
      <c r="O502" s="47">
        <v>0</v>
      </c>
      <c r="P502" s="47">
        <v>0</v>
      </c>
      <c r="Q502" s="47">
        <v>0</v>
      </c>
      <c r="R502" s="47">
        <v>0</v>
      </c>
      <c r="S502" s="47">
        <v>0</v>
      </c>
      <c r="T502" s="47">
        <v>0</v>
      </c>
      <c r="U502" s="47">
        <v>104</v>
      </c>
      <c r="V502" s="47">
        <v>118</v>
      </c>
      <c r="AJ502" s="47">
        <v>41.5</v>
      </c>
      <c r="AK502" s="756">
        <v>93</v>
      </c>
      <c r="AL502" s="756">
        <v>81</v>
      </c>
      <c r="AM502" s="756">
        <v>17</v>
      </c>
      <c r="AN502" s="756">
        <v>98</v>
      </c>
      <c r="AO502" s="756">
        <v>9</v>
      </c>
      <c r="AP502" s="756">
        <v>6</v>
      </c>
      <c r="AQ502" s="756">
        <v>409</v>
      </c>
      <c r="AR502" s="756">
        <v>189</v>
      </c>
      <c r="AS502" s="756">
        <v>10</v>
      </c>
      <c r="AT502" s="756">
        <v>77</v>
      </c>
      <c r="AU502" s="756">
        <v>78</v>
      </c>
      <c r="AV502" s="756">
        <v>250</v>
      </c>
      <c r="AW502" s="756">
        <v>62</v>
      </c>
      <c r="AX502" s="756">
        <v>136</v>
      </c>
      <c r="AY502" s="756">
        <v>229</v>
      </c>
      <c r="AZ502" s="756">
        <v>261</v>
      </c>
      <c r="BA502" s="756">
        <v>124</v>
      </c>
      <c r="BB502" s="756">
        <v>537</v>
      </c>
      <c r="BC502" s="756">
        <v>1197</v>
      </c>
      <c r="BD502" s="756">
        <v>2932</v>
      </c>
    </row>
    <row r="503" spans="2:56">
      <c r="B503" s="47">
        <v>41.58</v>
      </c>
      <c r="C503" s="47">
        <v>0</v>
      </c>
      <c r="D503" s="47">
        <v>0</v>
      </c>
      <c r="E503" s="47">
        <v>0</v>
      </c>
      <c r="F503" s="47">
        <v>0</v>
      </c>
      <c r="G503" s="47">
        <v>0</v>
      </c>
      <c r="H503" s="47">
        <v>0</v>
      </c>
      <c r="I503" s="47">
        <v>0</v>
      </c>
      <c r="J503" s="47">
        <v>0</v>
      </c>
      <c r="K503" s="47">
        <v>0</v>
      </c>
      <c r="L503" s="47">
        <v>0</v>
      </c>
      <c r="M503" s="47">
        <v>0</v>
      </c>
      <c r="N503" s="47">
        <v>28</v>
      </c>
      <c r="O503" s="47">
        <v>0</v>
      </c>
      <c r="P503" s="47">
        <v>0</v>
      </c>
      <c r="Q503" s="47">
        <v>0</v>
      </c>
      <c r="R503" s="47">
        <v>0</v>
      </c>
      <c r="S503" s="47">
        <v>0</v>
      </c>
      <c r="T503" s="47">
        <v>0</v>
      </c>
      <c r="U503" s="47">
        <v>71</v>
      </c>
      <c r="V503" s="47">
        <v>86</v>
      </c>
      <c r="AJ503" s="47">
        <v>41.58</v>
      </c>
      <c r="AK503" s="756">
        <v>123</v>
      </c>
      <c r="AL503" s="756">
        <v>297</v>
      </c>
      <c r="AM503" s="756">
        <v>27</v>
      </c>
      <c r="AN503" s="756">
        <v>15</v>
      </c>
      <c r="AO503" s="756">
        <v>8</v>
      </c>
      <c r="AP503" s="756">
        <v>67</v>
      </c>
      <c r="AQ503" s="756">
        <v>326</v>
      </c>
      <c r="AR503" s="756">
        <v>53</v>
      </c>
      <c r="AS503" s="756">
        <v>13</v>
      </c>
      <c r="AT503" s="756">
        <v>212</v>
      </c>
      <c r="AU503" s="756">
        <v>83</v>
      </c>
      <c r="AV503" s="756">
        <v>379</v>
      </c>
      <c r="AW503" s="756">
        <v>114</v>
      </c>
      <c r="AX503" s="756">
        <v>17</v>
      </c>
      <c r="AY503" s="756">
        <v>20</v>
      </c>
      <c r="AZ503" s="756">
        <v>210</v>
      </c>
      <c r="BA503" s="756">
        <v>12</v>
      </c>
      <c r="BB503" s="756">
        <v>64</v>
      </c>
      <c r="BC503" s="756">
        <v>1240</v>
      </c>
      <c r="BD503" s="756">
        <v>2501</v>
      </c>
    </row>
    <row r="504" spans="2:56">
      <c r="B504" s="47">
        <v>41.67</v>
      </c>
      <c r="C504" s="47">
        <v>0</v>
      </c>
      <c r="D504" s="47">
        <v>19</v>
      </c>
      <c r="E504" s="47">
        <v>0</v>
      </c>
      <c r="F504" s="47">
        <v>0</v>
      </c>
      <c r="G504" s="47">
        <v>0</v>
      </c>
      <c r="H504" s="47">
        <v>0</v>
      </c>
      <c r="I504" s="47">
        <v>0</v>
      </c>
      <c r="J504" s="47">
        <v>0</v>
      </c>
      <c r="K504" s="47">
        <v>0</v>
      </c>
      <c r="L504" s="47">
        <v>0</v>
      </c>
      <c r="M504" s="47">
        <v>0</v>
      </c>
      <c r="N504" s="47">
        <v>10</v>
      </c>
      <c r="O504" s="47">
        <v>0</v>
      </c>
      <c r="P504" s="47">
        <v>0</v>
      </c>
      <c r="Q504" s="47">
        <v>0</v>
      </c>
      <c r="R504" s="47">
        <v>0</v>
      </c>
      <c r="S504" s="47">
        <v>0</v>
      </c>
      <c r="T504" s="47">
        <v>0</v>
      </c>
      <c r="U504" s="47">
        <v>147</v>
      </c>
      <c r="V504" s="47">
        <v>249</v>
      </c>
      <c r="AJ504" s="47">
        <v>41.67</v>
      </c>
      <c r="AK504" s="756">
        <v>39</v>
      </c>
      <c r="AL504" s="756">
        <v>616</v>
      </c>
      <c r="AM504" s="756">
        <v>0</v>
      </c>
      <c r="AN504" s="756">
        <v>23</v>
      </c>
      <c r="AO504" s="756">
        <v>81</v>
      </c>
      <c r="AP504" s="756">
        <v>0</v>
      </c>
      <c r="AQ504" s="756">
        <v>109</v>
      </c>
      <c r="AR504" s="756">
        <v>14</v>
      </c>
      <c r="AS504" s="756">
        <v>144</v>
      </c>
      <c r="AT504" s="756">
        <v>428</v>
      </c>
      <c r="AU504" s="756">
        <v>8</v>
      </c>
      <c r="AV504" s="756">
        <v>263</v>
      </c>
      <c r="AW504" s="756">
        <v>220</v>
      </c>
      <c r="AX504" s="756">
        <v>61</v>
      </c>
      <c r="AY504" s="756">
        <v>7</v>
      </c>
      <c r="AZ504" s="756">
        <v>120</v>
      </c>
      <c r="BA504" s="756">
        <v>2</v>
      </c>
      <c r="BB504" s="756">
        <v>3</v>
      </c>
      <c r="BC504" s="756">
        <v>1238</v>
      </c>
      <c r="BD504" s="756">
        <v>6733</v>
      </c>
    </row>
    <row r="505" spans="2:56">
      <c r="B505" s="47">
        <v>41.75</v>
      </c>
      <c r="C505" s="47">
        <v>0</v>
      </c>
      <c r="D505" s="47">
        <v>81</v>
      </c>
      <c r="E505" s="47">
        <v>0</v>
      </c>
      <c r="F505" s="47">
        <v>0</v>
      </c>
      <c r="G505" s="47">
        <v>0</v>
      </c>
      <c r="H505" s="47">
        <v>16</v>
      </c>
      <c r="I505" s="47">
        <v>0</v>
      </c>
      <c r="J505" s="47">
        <v>0</v>
      </c>
      <c r="K505" s="47">
        <v>0</v>
      </c>
      <c r="L505" s="47">
        <v>142</v>
      </c>
      <c r="M505" s="47">
        <v>0</v>
      </c>
      <c r="N505" s="47">
        <v>0</v>
      </c>
      <c r="O505" s="47">
        <v>0</v>
      </c>
      <c r="P505" s="47">
        <v>0</v>
      </c>
      <c r="Q505" s="47">
        <v>0</v>
      </c>
      <c r="R505" s="47">
        <v>0</v>
      </c>
      <c r="S505" s="47">
        <v>0</v>
      </c>
      <c r="T505" s="47">
        <v>0</v>
      </c>
      <c r="U505" s="47">
        <v>0</v>
      </c>
      <c r="V505" s="47">
        <v>177</v>
      </c>
      <c r="AJ505" s="47">
        <v>41.75</v>
      </c>
      <c r="AK505" s="756">
        <v>102</v>
      </c>
      <c r="AL505" s="756">
        <v>1080</v>
      </c>
      <c r="AM505" s="756">
        <v>100</v>
      </c>
      <c r="AN505" s="756">
        <v>13</v>
      </c>
      <c r="AO505" s="756">
        <v>100</v>
      </c>
      <c r="AP505" s="756">
        <v>837</v>
      </c>
      <c r="AQ505" s="756">
        <v>7</v>
      </c>
      <c r="AR505" s="756">
        <v>24</v>
      </c>
      <c r="AS505" s="756">
        <v>146</v>
      </c>
      <c r="AT505" s="756">
        <v>362</v>
      </c>
      <c r="AU505" s="756">
        <v>12</v>
      </c>
      <c r="AV505" s="756">
        <v>112</v>
      </c>
      <c r="AW505" s="756">
        <v>170</v>
      </c>
      <c r="AX505" s="756">
        <v>260</v>
      </c>
      <c r="AY505" s="756">
        <v>15</v>
      </c>
      <c r="AZ505" s="756">
        <v>61</v>
      </c>
      <c r="BA505" s="756">
        <v>34</v>
      </c>
      <c r="BB505" s="756">
        <v>270</v>
      </c>
      <c r="BC505" s="756">
        <v>158</v>
      </c>
      <c r="BD505" s="756">
        <v>4389</v>
      </c>
    </row>
    <row r="506" spans="2:56">
      <c r="B506" s="47">
        <v>41.83</v>
      </c>
      <c r="C506" s="47">
        <v>0</v>
      </c>
      <c r="D506" s="47">
        <v>0</v>
      </c>
      <c r="E506" s="47">
        <v>0</v>
      </c>
      <c r="F506" s="47">
        <v>0</v>
      </c>
      <c r="G506" s="47">
        <v>0</v>
      </c>
      <c r="H506" s="47">
        <v>0</v>
      </c>
      <c r="I506" s="47">
        <v>0</v>
      </c>
      <c r="J506" s="47">
        <v>0</v>
      </c>
      <c r="K506" s="47">
        <v>0</v>
      </c>
      <c r="L506" s="47">
        <v>129</v>
      </c>
      <c r="M506" s="47">
        <v>0</v>
      </c>
      <c r="N506" s="47">
        <v>0</v>
      </c>
      <c r="O506" s="47">
        <v>0</v>
      </c>
      <c r="P506" s="47">
        <v>105</v>
      </c>
      <c r="Q506" s="47">
        <v>0</v>
      </c>
      <c r="R506" s="47">
        <v>0</v>
      </c>
      <c r="S506" s="47">
        <v>0</v>
      </c>
      <c r="T506" s="47">
        <v>0</v>
      </c>
      <c r="U506" s="47">
        <v>0</v>
      </c>
      <c r="V506" s="47">
        <v>238</v>
      </c>
      <c r="AJ506" s="47">
        <v>41.83</v>
      </c>
      <c r="AK506" s="756">
        <v>55</v>
      </c>
      <c r="AL506" s="756">
        <v>159</v>
      </c>
      <c r="AM506" s="756">
        <v>65</v>
      </c>
      <c r="AN506" s="756">
        <v>14</v>
      </c>
      <c r="AO506" s="756">
        <v>2</v>
      </c>
      <c r="AP506" s="756">
        <v>422</v>
      </c>
      <c r="AQ506" s="756">
        <v>8</v>
      </c>
      <c r="AR506" s="756">
        <v>13</v>
      </c>
      <c r="AS506" s="756">
        <v>137</v>
      </c>
      <c r="AT506" s="756">
        <v>352</v>
      </c>
      <c r="AU506" s="756">
        <v>132</v>
      </c>
      <c r="AV506" s="756">
        <v>102</v>
      </c>
      <c r="AW506" s="756">
        <v>161</v>
      </c>
      <c r="AX506" s="756">
        <v>2595</v>
      </c>
      <c r="AY506" s="756">
        <v>13</v>
      </c>
      <c r="AZ506" s="756">
        <v>14</v>
      </c>
      <c r="BA506" s="756">
        <v>35</v>
      </c>
      <c r="BB506" s="756">
        <v>375</v>
      </c>
      <c r="BC506" s="756">
        <v>242</v>
      </c>
      <c r="BD506" s="756">
        <v>3598</v>
      </c>
    </row>
    <row r="507" spans="2:56">
      <c r="B507" s="47">
        <v>41.92</v>
      </c>
      <c r="C507" s="47">
        <v>0</v>
      </c>
      <c r="D507" s="47">
        <v>198</v>
      </c>
      <c r="E507" s="47">
        <v>0</v>
      </c>
      <c r="F507" s="47">
        <v>0</v>
      </c>
      <c r="G507" s="47">
        <v>0</v>
      </c>
      <c r="H507" s="47">
        <v>0</v>
      </c>
      <c r="I507" s="47">
        <v>0</v>
      </c>
      <c r="J507" s="47">
        <v>0</v>
      </c>
      <c r="K507" s="47">
        <v>185</v>
      </c>
      <c r="L507" s="47">
        <v>290</v>
      </c>
      <c r="M507" s="47">
        <v>0</v>
      </c>
      <c r="N507" s="47">
        <v>0</v>
      </c>
      <c r="O507" s="47">
        <v>0</v>
      </c>
      <c r="P507" s="47">
        <v>12</v>
      </c>
      <c r="Q507" s="47">
        <v>0</v>
      </c>
      <c r="R507" s="47">
        <v>77</v>
      </c>
      <c r="S507" s="47">
        <v>0</v>
      </c>
      <c r="T507" s="47">
        <v>0</v>
      </c>
      <c r="U507" s="47">
        <v>0</v>
      </c>
      <c r="V507" s="47">
        <v>273</v>
      </c>
      <c r="AJ507" s="47">
        <v>41.92</v>
      </c>
      <c r="AK507" s="756">
        <v>71</v>
      </c>
      <c r="AL507" s="756">
        <v>2604</v>
      </c>
      <c r="AM507" s="756">
        <v>9</v>
      </c>
      <c r="AN507" s="756">
        <v>141</v>
      </c>
      <c r="AO507" s="756">
        <v>140</v>
      </c>
      <c r="AP507" s="756">
        <v>354</v>
      </c>
      <c r="AQ507" s="756">
        <v>18</v>
      </c>
      <c r="AR507" s="756">
        <v>32</v>
      </c>
      <c r="AS507" s="756">
        <v>4551</v>
      </c>
      <c r="AT507" s="756">
        <v>141</v>
      </c>
      <c r="AU507" s="756">
        <v>64</v>
      </c>
      <c r="AV507" s="756">
        <v>16</v>
      </c>
      <c r="AW507" s="756">
        <v>35</v>
      </c>
      <c r="AX507" s="756">
        <v>1160</v>
      </c>
      <c r="AY507" s="756">
        <v>297</v>
      </c>
      <c r="AZ507" s="756">
        <v>611</v>
      </c>
      <c r="BA507" s="756">
        <v>4</v>
      </c>
      <c r="BB507" s="756">
        <v>549</v>
      </c>
      <c r="BC507" s="756">
        <v>75</v>
      </c>
      <c r="BD507" s="756">
        <v>4006</v>
      </c>
    </row>
    <row r="508" spans="2:56">
      <c r="B508" s="47">
        <v>42</v>
      </c>
      <c r="C508" s="47">
        <v>0</v>
      </c>
      <c r="D508" s="47">
        <v>156</v>
      </c>
      <c r="E508" s="47">
        <v>0</v>
      </c>
      <c r="F508" s="47">
        <v>0</v>
      </c>
      <c r="G508" s="47">
        <v>0</v>
      </c>
      <c r="H508" s="47">
        <v>0</v>
      </c>
      <c r="I508" s="47">
        <v>0</v>
      </c>
      <c r="J508" s="47">
        <v>0</v>
      </c>
      <c r="K508" s="47">
        <v>308</v>
      </c>
      <c r="L508" s="47">
        <v>94</v>
      </c>
      <c r="M508" s="47">
        <v>15</v>
      </c>
      <c r="N508" s="47">
        <v>0</v>
      </c>
      <c r="O508" s="47">
        <v>0</v>
      </c>
      <c r="P508" s="47">
        <v>186</v>
      </c>
      <c r="Q508" s="47">
        <v>0</v>
      </c>
      <c r="R508" s="47">
        <v>169</v>
      </c>
      <c r="S508" s="47">
        <v>0</v>
      </c>
      <c r="T508" s="47">
        <v>87</v>
      </c>
      <c r="U508" s="47">
        <v>0</v>
      </c>
      <c r="V508" s="47">
        <v>0</v>
      </c>
      <c r="AJ508" s="47">
        <v>42</v>
      </c>
      <c r="AK508" s="756">
        <v>56</v>
      </c>
      <c r="AL508" s="756">
        <v>2422</v>
      </c>
      <c r="AM508" s="756">
        <v>102</v>
      </c>
      <c r="AN508" s="756">
        <v>99</v>
      </c>
      <c r="AO508" s="756">
        <v>347</v>
      </c>
      <c r="AP508" s="756">
        <v>194</v>
      </c>
      <c r="AQ508" s="756">
        <v>56</v>
      </c>
      <c r="AR508" s="756">
        <v>55</v>
      </c>
      <c r="AS508" s="756">
        <v>5470</v>
      </c>
      <c r="AT508" s="756">
        <v>327</v>
      </c>
      <c r="AU508" s="756">
        <v>786</v>
      </c>
      <c r="AV508" s="756">
        <v>13</v>
      </c>
      <c r="AW508" s="756">
        <v>59</v>
      </c>
      <c r="AX508" s="756">
        <v>4037</v>
      </c>
      <c r="AY508" s="756">
        <v>276</v>
      </c>
      <c r="AZ508" s="756">
        <v>1089</v>
      </c>
      <c r="BA508" s="756">
        <v>5</v>
      </c>
      <c r="BB508" s="756">
        <v>792</v>
      </c>
      <c r="BC508" s="756">
        <v>73</v>
      </c>
      <c r="BD508" s="756">
        <v>478</v>
      </c>
    </row>
    <row r="509" spans="2:56">
      <c r="B509" s="47">
        <v>42.08</v>
      </c>
      <c r="C509" s="47">
        <v>0</v>
      </c>
      <c r="D509" s="47">
        <v>292</v>
      </c>
      <c r="E509" s="47">
        <v>0</v>
      </c>
      <c r="F509" s="47">
        <v>0</v>
      </c>
      <c r="G509" s="47">
        <v>0</v>
      </c>
      <c r="H509" s="47">
        <v>119</v>
      </c>
      <c r="I509" s="47">
        <v>0</v>
      </c>
      <c r="J509" s="47">
        <v>37</v>
      </c>
      <c r="K509" s="47">
        <v>221</v>
      </c>
      <c r="L509" s="47">
        <v>126</v>
      </c>
      <c r="M509" s="47">
        <v>18</v>
      </c>
      <c r="N509" s="47">
        <v>0</v>
      </c>
      <c r="O509" s="47">
        <v>0</v>
      </c>
      <c r="P509" s="47">
        <v>479</v>
      </c>
      <c r="Q509" s="47">
        <v>0</v>
      </c>
      <c r="R509" s="47">
        <v>428</v>
      </c>
      <c r="S509" s="47">
        <v>0</v>
      </c>
      <c r="T509" s="47">
        <v>360</v>
      </c>
      <c r="U509" s="47">
        <v>2</v>
      </c>
      <c r="V509" s="47">
        <v>112</v>
      </c>
      <c r="AJ509" s="47">
        <v>42.08</v>
      </c>
      <c r="AK509" s="11">
        <v>50</v>
      </c>
      <c r="AL509" s="11">
        <v>3403</v>
      </c>
      <c r="AM509" s="11">
        <v>154</v>
      </c>
      <c r="AN509" s="11">
        <v>20</v>
      </c>
      <c r="AO509" s="11">
        <v>1</v>
      </c>
      <c r="AP509" s="11">
        <v>3891</v>
      </c>
      <c r="AQ509" s="11">
        <v>5</v>
      </c>
      <c r="AR509" s="11">
        <v>1303</v>
      </c>
      <c r="AS509" s="11">
        <v>3496</v>
      </c>
      <c r="AT509" s="11">
        <v>353</v>
      </c>
      <c r="AU509" s="3">
        <v>806</v>
      </c>
      <c r="AV509" s="3">
        <v>14</v>
      </c>
      <c r="AW509" s="3">
        <v>55</v>
      </c>
      <c r="AX509" s="3">
        <v>5973</v>
      </c>
      <c r="AY509" s="3">
        <v>264</v>
      </c>
      <c r="AZ509" s="3">
        <v>1291</v>
      </c>
      <c r="BA509" s="3">
        <v>13</v>
      </c>
      <c r="BB509" s="3">
        <v>2375</v>
      </c>
      <c r="BC509" s="3">
        <v>90</v>
      </c>
      <c r="BD509" s="3">
        <v>3548</v>
      </c>
    </row>
    <row r="510" spans="2:56">
      <c r="B510" s="47">
        <v>42.17</v>
      </c>
      <c r="C510" s="47">
        <v>0</v>
      </c>
      <c r="D510" s="47">
        <v>63</v>
      </c>
      <c r="E510" s="47">
        <v>5</v>
      </c>
      <c r="F510" s="47">
        <v>0</v>
      </c>
      <c r="G510" s="47">
        <v>0</v>
      </c>
      <c r="H510" s="47">
        <v>136</v>
      </c>
      <c r="I510" s="47">
        <v>0</v>
      </c>
      <c r="J510" s="47">
        <v>59</v>
      </c>
      <c r="K510" s="47">
        <v>8</v>
      </c>
      <c r="L510" s="47">
        <v>219</v>
      </c>
      <c r="M510" s="47">
        <v>79</v>
      </c>
      <c r="N510" s="47">
        <v>0</v>
      </c>
      <c r="O510" s="47">
        <v>0</v>
      </c>
      <c r="P510" s="47">
        <v>411</v>
      </c>
      <c r="Q510" s="47">
        <v>0</v>
      </c>
      <c r="R510" s="47">
        <v>262</v>
      </c>
      <c r="S510" s="47">
        <v>0</v>
      </c>
      <c r="T510" s="47">
        <v>381</v>
      </c>
      <c r="U510" s="47">
        <v>2</v>
      </c>
      <c r="V510" s="47">
        <v>360</v>
      </c>
      <c r="AJ510" s="47">
        <v>42.17</v>
      </c>
      <c r="AK510" s="11">
        <v>184</v>
      </c>
      <c r="AL510" s="11">
        <v>1961</v>
      </c>
      <c r="AM510" s="11">
        <v>478</v>
      </c>
      <c r="AN510" s="11">
        <v>6</v>
      </c>
      <c r="AO510" s="11">
        <v>3</v>
      </c>
      <c r="AP510" s="11">
        <v>4489</v>
      </c>
      <c r="AQ510" s="11">
        <v>93</v>
      </c>
      <c r="AR510" s="11">
        <v>2138</v>
      </c>
      <c r="AS510" s="11">
        <v>734</v>
      </c>
      <c r="AT510" s="11">
        <v>345</v>
      </c>
      <c r="AU510" s="3">
        <v>1800</v>
      </c>
      <c r="AV510" s="3">
        <v>7</v>
      </c>
      <c r="AW510" s="3">
        <v>41</v>
      </c>
      <c r="AX510" s="3">
        <v>4789</v>
      </c>
      <c r="AY510" s="3">
        <v>258</v>
      </c>
      <c r="AZ510" s="3">
        <v>1187</v>
      </c>
      <c r="BA510" s="3">
        <v>5</v>
      </c>
      <c r="BB510" s="3">
        <v>2677</v>
      </c>
      <c r="BC510" s="3">
        <v>304</v>
      </c>
      <c r="BD510" s="3">
        <v>5143</v>
      </c>
    </row>
    <row r="511" spans="2:56">
      <c r="B511" s="47">
        <v>42.25</v>
      </c>
      <c r="C511" s="47">
        <v>0</v>
      </c>
      <c r="D511" s="47">
        <v>92</v>
      </c>
      <c r="E511" s="47">
        <v>0</v>
      </c>
      <c r="F511" s="47">
        <v>0</v>
      </c>
      <c r="G511" s="47">
        <v>0</v>
      </c>
      <c r="H511" s="47">
        <v>182</v>
      </c>
      <c r="I511" s="47">
        <v>0</v>
      </c>
      <c r="J511" s="47">
        <v>97</v>
      </c>
      <c r="K511" s="47">
        <v>6</v>
      </c>
      <c r="L511" s="47">
        <v>313</v>
      </c>
      <c r="M511" s="47">
        <v>3</v>
      </c>
      <c r="N511" s="47">
        <v>0</v>
      </c>
      <c r="O511" s="47">
        <v>0</v>
      </c>
      <c r="P511" s="47">
        <v>296</v>
      </c>
      <c r="Q511" s="47">
        <v>0</v>
      </c>
      <c r="R511" s="47">
        <v>353</v>
      </c>
      <c r="S511" s="47">
        <v>0</v>
      </c>
      <c r="T511" s="47">
        <v>366</v>
      </c>
      <c r="U511" s="47">
        <v>175</v>
      </c>
      <c r="V511" s="47">
        <v>337</v>
      </c>
      <c r="AJ511" s="47">
        <v>42.25</v>
      </c>
      <c r="AK511" s="11">
        <v>258</v>
      </c>
      <c r="AL511" s="11">
        <v>1796</v>
      </c>
      <c r="AM511" s="11">
        <v>34</v>
      </c>
      <c r="AN511" s="11">
        <v>85</v>
      </c>
      <c r="AO511" s="11">
        <v>6</v>
      </c>
      <c r="AP511" s="11">
        <v>4677</v>
      </c>
      <c r="AQ511" s="11">
        <v>284</v>
      </c>
      <c r="AR511" s="11">
        <v>2188</v>
      </c>
      <c r="AS511" s="11">
        <v>770</v>
      </c>
      <c r="AT511" s="11">
        <v>224</v>
      </c>
      <c r="AU511" s="3">
        <v>564</v>
      </c>
      <c r="AV511" s="3">
        <v>41</v>
      </c>
      <c r="AW511" s="3">
        <v>43</v>
      </c>
      <c r="AX511" s="3">
        <v>2964</v>
      </c>
      <c r="AY511" s="3">
        <v>169</v>
      </c>
      <c r="AZ511" s="3">
        <v>1271</v>
      </c>
      <c r="BA511" s="3">
        <v>19</v>
      </c>
      <c r="BB511" s="3">
        <v>2675</v>
      </c>
      <c r="BC511" s="3">
        <v>1459</v>
      </c>
      <c r="BD511" s="3">
        <v>4690</v>
      </c>
    </row>
    <row r="512" spans="2:56">
      <c r="B512" s="47">
        <v>42.33</v>
      </c>
      <c r="C512" s="47">
        <v>0</v>
      </c>
      <c r="D512" s="47">
        <v>0</v>
      </c>
      <c r="E512" s="47">
        <v>15</v>
      </c>
      <c r="F512" s="47">
        <v>0</v>
      </c>
      <c r="G512" s="47">
        <v>0</v>
      </c>
      <c r="H512" s="47">
        <v>67</v>
      </c>
      <c r="I512" s="47">
        <v>0</v>
      </c>
      <c r="J512" s="47">
        <v>0</v>
      </c>
      <c r="K512" s="47">
        <v>273</v>
      </c>
      <c r="L512" s="47">
        <v>0</v>
      </c>
      <c r="M512" s="47">
        <v>0</v>
      </c>
      <c r="N512" s="47">
        <v>0</v>
      </c>
      <c r="O512" s="47">
        <v>0</v>
      </c>
      <c r="P512" s="47">
        <v>71</v>
      </c>
      <c r="Q512" s="47">
        <v>0</v>
      </c>
      <c r="R512" s="47">
        <v>281</v>
      </c>
      <c r="S512" s="47">
        <v>0</v>
      </c>
      <c r="T512" s="47">
        <v>261</v>
      </c>
      <c r="U512" s="47">
        <v>217</v>
      </c>
      <c r="V512" s="47">
        <v>355</v>
      </c>
      <c r="AJ512" s="47">
        <v>42.33</v>
      </c>
      <c r="AK512" s="11">
        <v>215</v>
      </c>
      <c r="AL512" s="11">
        <v>393</v>
      </c>
      <c r="AM512" s="11">
        <v>220</v>
      </c>
      <c r="AN512" s="11">
        <v>16</v>
      </c>
      <c r="AO512" s="11">
        <v>7</v>
      </c>
      <c r="AP512" s="11">
        <v>2808</v>
      </c>
      <c r="AQ512" s="11">
        <v>451</v>
      </c>
      <c r="AR512" s="11">
        <v>720</v>
      </c>
      <c r="AS512" s="11">
        <v>3865</v>
      </c>
      <c r="AT512" s="11">
        <v>3153</v>
      </c>
      <c r="AU512" s="3">
        <v>625</v>
      </c>
      <c r="AV512" s="3">
        <v>23</v>
      </c>
      <c r="AW512" s="3">
        <v>127</v>
      </c>
      <c r="AX512" s="3">
        <v>1985</v>
      </c>
      <c r="AY512" s="3">
        <v>27</v>
      </c>
      <c r="AZ512" s="3">
        <v>1318</v>
      </c>
      <c r="BA512" s="3">
        <v>19</v>
      </c>
      <c r="BB512" s="3">
        <v>2415</v>
      </c>
      <c r="BC512" s="3">
        <v>1736</v>
      </c>
      <c r="BD512" s="3">
        <v>4688</v>
      </c>
    </row>
    <row r="513" spans="2:56">
      <c r="B513" s="47">
        <v>42.42</v>
      </c>
      <c r="C513" s="47">
        <v>0</v>
      </c>
      <c r="D513" s="47">
        <v>0</v>
      </c>
      <c r="E513" s="47">
        <v>0</v>
      </c>
      <c r="F513" s="47">
        <v>0</v>
      </c>
      <c r="G513" s="47">
        <v>0</v>
      </c>
      <c r="H513" s="47">
        <v>0</v>
      </c>
      <c r="I513" s="47">
        <v>0</v>
      </c>
      <c r="J513" s="47">
        <v>43</v>
      </c>
      <c r="K513" s="47">
        <v>156</v>
      </c>
      <c r="L513" s="47">
        <v>120</v>
      </c>
      <c r="M513" s="47">
        <v>12</v>
      </c>
      <c r="N513" s="47">
        <v>0</v>
      </c>
      <c r="O513" s="47">
        <v>0</v>
      </c>
      <c r="P513" s="47">
        <v>0</v>
      </c>
      <c r="Q513" s="47">
        <v>0</v>
      </c>
      <c r="R513" s="47">
        <v>243</v>
      </c>
      <c r="S513" s="47">
        <v>0</v>
      </c>
      <c r="T513" s="47">
        <v>288</v>
      </c>
      <c r="U513" s="47">
        <v>263</v>
      </c>
      <c r="V513" s="47">
        <v>310</v>
      </c>
      <c r="AJ513" s="47">
        <v>42.42</v>
      </c>
      <c r="AK513" s="11">
        <v>122</v>
      </c>
      <c r="AL513" s="11">
        <v>187</v>
      </c>
      <c r="AM513" s="11">
        <v>138</v>
      </c>
      <c r="AN513" s="11">
        <v>91</v>
      </c>
      <c r="AO513" s="11">
        <v>93</v>
      </c>
      <c r="AP513" s="11">
        <v>603</v>
      </c>
      <c r="AQ513" s="11">
        <v>366</v>
      </c>
      <c r="AR513" s="11">
        <v>1523</v>
      </c>
      <c r="AS513" s="11">
        <v>2164</v>
      </c>
      <c r="AT513" s="11">
        <v>630</v>
      </c>
      <c r="AU513" s="3">
        <v>445</v>
      </c>
      <c r="AV513" s="3">
        <v>1</v>
      </c>
      <c r="AW513" s="3">
        <v>47</v>
      </c>
      <c r="AX513" s="3">
        <v>517</v>
      </c>
      <c r="AY513" s="3">
        <v>28</v>
      </c>
      <c r="AZ513" s="3">
        <v>1005</v>
      </c>
      <c r="BA513" s="3">
        <v>65</v>
      </c>
      <c r="BB513" s="3">
        <v>2735</v>
      </c>
      <c r="BC513" s="3">
        <v>1751</v>
      </c>
      <c r="BD513" s="3">
        <v>3710</v>
      </c>
    </row>
    <row r="514" spans="2:56">
      <c r="B514" s="47">
        <v>42.5</v>
      </c>
      <c r="C514" s="47">
        <v>0</v>
      </c>
      <c r="D514" s="47">
        <v>5</v>
      </c>
      <c r="E514" s="47">
        <v>0</v>
      </c>
      <c r="F514" s="47">
        <v>0</v>
      </c>
      <c r="G514" s="47">
        <v>4</v>
      </c>
      <c r="H514" s="47">
        <v>0</v>
      </c>
      <c r="I514" s="47">
        <v>0</v>
      </c>
      <c r="J514" s="47">
        <v>137</v>
      </c>
      <c r="K514" s="47">
        <v>0</v>
      </c>
      <c r="L514" s="47">
        <v>0</v>
      </c>
      <c r="M514" s="47">
        <v>0</v>
      </c>
      <c r="N514" s="47">
        <v>0</v>
      </c>
      <c r="O514" s="47">
        <v>0</v>
      </c>
      <c r="P514" s="47">
        <v>0</v>
      </c>
      <c r="Q514" s="47">
        <v>0</v>
      </c>
      <c r="R514" s="47">
        <v>49</v>
      </c>
      <c r="S514" s="47">
        <v>0</v>
      </c>
      <c r="T514" s="47">
        <v>88</v>
      </c>
      <c r="U514" s="47">
        <v>132</v>
      </c>
      <c r="V514" s="47">
        <v>56</v>
      </c>
      <c r="AJ514" s="47">
        <v>42.5</v>
      </c>
      <c r="AK514" s="11">
        <v>173</v>
      </c>
      <c r="AL514" s="11">
        <v>413</v>
      </c>
      <c r="AM514" s="11">
        <v>23</v>
      </c>
      <c r="AN514" s="11">
        <v>132</v>
      </c>
      <c r="AO514" s="11">
        <v>287</v>
      </c>
      <c r="AP514" s="11">
        <v>118</v>
      </c>
      <c r="AQ514" s="11">
        <v>269</v>
      </c>
      <c r="AR514" s="11">
        <v>1974</v>
      </c>
      <c r="AS514" s="11">
        <v>763</v>
      </c>
      <c r="AT514" s="11">
        <v>176</v>
      </c>
      <c r="AU514" s="3">
        <v>148</v>
      </c>
      <c r="AV514" s="3">
        <v>3</v>
      </c>
      <c r="AW514" s="3">
        <v>56</v>
      </c>
      <c r="AX514" s="3">
        <v>610</v>
      </c>
      <c r="AY514" s="3">
        <v>0</v>
      </c>
      <c r="AZ514" s="3">
        <v>721</v>
      </c>
      <c r="BA514" s="3">
        <v>59</v>
      </c>
      <c r="BB514" s="3">
        <v>1247</v>
      </c>
      <c r="BC514" s="3">
        <v>1197</v>
      </c>
      <c r="BD514" s="3">
        <v>1192</v>
      </c>
    </row>
    <row r="515" spans="2:56">
      <c r="B515" s="47">
        <v>42.58</v>
      </c>
      <c r="C515" s="47">
        <v>0</v>
      </c>
      <c r="D515" s="47">
        <v>0</v>
      </c>
      <c r="E515" s="47">
        <v>0</v>
      </c>
      <c r="F515" s="47">
        <v>0</v>
      </c>
      <c r="G515" s="47">
        <v>45</v>
      </c>
      <c r="H515" s="47">
        <v>0</v>
      </c>
      <c r="I515" s="47">
        <v>0</v>
      </c>
      <c r="J515" s="47">
        <v>7</v>
      </c>
      <c r="K515" s="47">
        <v>5</v>
      </c>
      <c r="L515" s="47">
        <v>0</v>
      </c>
      <c r="M515" s="47">
        <v>0</v>
      </c>
      <c r="N515" s="47">
        <v>0</v>
      </c>
      <c r="O515" s="47">
        <v>0</v>
      </c>
      <c r="P515" s="47">
        <v>0</v>
      </c>
      <c r="Q515" s="47">
        <v>0</v>
      </c>
      <c r="R515" s="47">
        <v>47</v>
      </c>
      <c r="S515" s="47">
        <v>0</v>
      </c>
      <c r="T515" s="47">
        <v>290</v>
      </c>
      <c r="U515" s="47">
        <v>90</v>
      </c>
      <c r="V515" s="47">
        <v>187</v>
      </c>
      <c r="AJ515" s="47">
        <v>42.58</v>
      </c>
      <c r="AK515" s="11">
        <v>93</v>
      </c>
      <c r="AL515" s="11">
        <v>210</v>
      </c>
      <c r="AM515" s="11">
        <v>0</v>
      </c>
      <c r="AN515" s="11">
        <v>5</v>
      </c>
      <c r="AO515" s="11">
        <v>1697</v>
      </c>
      <c r="AP515" s="11">
        <v>52</v>
      </c>
      <c r="AQ515" s="11">
        <v>176</v>
      </c>
      <c r="AR515" s="11">
        <v>997</v>
      </c>
      <c r="AS515" s="11">
        <v>647</v>
      </c>
      <c r="AT515" s="11">
        <v>3</v>
      </c>
      <c r="AU515" s="3">
        <v>7</v>
      </c>
      <c r="AV515" s="3">
        <v>13</v>
      </c>
      <c r="AW515" s="3">
        <v>48</v>
      </c>
      <c r="AX515" s="3">
        <v>408</v>
      </c>
      <c r="AY515" s="3">
        <v>0</v>
      </c>
      <c r="AZ515" s="3">
        <v>314</v>
      </c>
      <c r="BA515" s="3">
        <v>7</v>
      </c>
      <c r="BB515" s="3">
        <v>2268</v>
      </c>
      <c r="BC515" s="3">
        <v>726</v>
      </c>
      <c r="BD515" s="3">
        <v>4100</v>
      </c>
    </row>
    <row r="516" spans="2:56">
      <c r="B516" s="47">
        <v>42.67</v>
      </c>
      <c r="C516" s="47">
        <v>0</v>
      </c>
      <c r="D516" s="47">
        <v>0</v>
      </c>
      <c r="E516" s="47">
        <v>0</v>
      </c>
      <c r="F516" s="47">
        <v>0</v>
      </c>
      <c r="G516" s="47">
        <v>0</v>
      </c>
      <c r="H516" s="47">
        <v>0</v>
      </c>
      <c r="I516" s="47">
        <v>0</v>
      </c>
      <c r="J516" s="47">
        <v>0</v>
      </c>
      <c r="K516" s="47">
        <v>0</v>
      </c>
      <c r="L516" s="47">
        <v>0</v>
      </c>
      <c r="M516" s="47">
        <v>0</v>
      </c>
      <c r="N516" s="47">
        <v>0</v>
      </c>
      <c r="O516" s="47">
        <v>0</v>
      </c>
      <c r="P516" s="47">
        <v>0</v>
      </c>
      <c r="Q516" s="47">
        <v>0</v>
      </c>
      <c r="R516" s="47">
        <v>15</v>
      </c>
      <c r="S516" s="47">
        <v>0</v>
      </c>
      <c r="T516" s="47">
        <v>116</v>
      </c>
      <c r="U516" s="47">
        <v>0</v>
      </c>
      <c r="V516" s="47">
        <v>200</v>
      </c>
      <c r="AJ516" s="47">
        <v>42.67</v>
      </c>
      <c r="AK516" s="11">
        <v>122</v>
      </c>
      <c r="AL516" s="11">
        <v>104</v>
      </c>
      <c r="AM516" s="11">
        <v>0</v>
      </c>
      <c r="AN516" s="11">
        <v>82</v>
      </c>
      <c r="AO516" s="11">
        <v>360</v>
      </c>
      <c r="AP516" s="11">
        <v>14</v>
      </c>
      <c r="AQ516" s="11">
        <v>150</v>
      </c>
      <c r="AR516" s="11">
        <v>451</v>
      </c>
      <c r="AS516" s="11">
        <v>457</v>
      </c>
      <c r="AT516" s="11">
        <v>14</v>
      </c>
      <c r="AU516" s="3">
        <v>21</v>
      </c>
      <c r="AV516" s="3">
        <v>27</v>
      </c>
      <c r="AW516" s="3">
        <v>53</v>
      </c>
      <c r="AX516" s="3">
        <v>146</v>
      </c>
      <c r="AY516" s="3">
        <v>1</v>
      </c>
      <c r="AZ516" s="3">
        <v>238</v>
      </c>
      <c r="BA516" s="3">
        <v>5</v>
      </c>
      <c r="BB516" s="3">
        <v>1476</v>
      </c>
      <c r="BC516" s="3">
        <v>457</v>
      </c>
      <c r="BD516" s="3">
        <v>3074</v>
      </c>
    </row>
    <row r="517" spans="2:56">
      <c r="B517" s="47">
        <v>42.75</v>
      </c>
      <c r="C517" s="47">
        <v>0</v>
      </c>
      <c r="D517" s="47">
        <v>0</v>
      </c>
      <c r="E517" s="47">
        <v>0</v>
      </c>
      <c r="F517" s="47">
        <v>0</v>
      </c>
      <c r="G517" s="47">
        <v>0</v>
      </c>
      <c r="H517" s="47">
        <v>0</v>
      </c>
      <c r="I517" s="47">
        <v>0</v>
      </c>
      <c r="J517" s="47">
        <v>0</v>
      </c>
      <c r="K517" s="47">
        <v>0</v>
      </c>
      <c r="L517" s="47">
        <v>0</v>
      </c>
      <c r="M517" s="47">
        <v>0</v>
      </c>
      <c r="N517" s="47">
        <v>0</v>
      </c>
      <c r="O517" s="47">
        <v>0</v>
      </c>
      <c r="P517" s="47">
        <v>0</v>
      </c>
      <c r="Q517" s="47">
        <v>0</v>
      </c>
      <c r="R517" s="47">
        <v>6</v>
      </c>
      <c r="S517" s="47">
        <v>0</v>
      </c>
      <c r="T517" s="47">
        <v>0</v>
      </c>
      <c r="U517" s="47">
        <v>0</v>
      </c>
      <c r="V517" s="47">
        <v>0</v>
      </c>
      <c r="AJ517" s="47">
        <v>42.75</v>
      </c>
      <c r="AK517" s="11">
        <v>98</v>
      </c>
      <c r="AL517" s="11">
        <v>49</v>
      </c>
      <c r="AM517" s="11">
        <v>45</v>
      </c>
      <c r="AN517" s="11">
        <v>109</v>
      </c>
      <c r="AO517" s="11">
        <v>311</v>
      </c>
      <c r="AP517" s="11">
        <v>0</v>
      </c>
      <c r="AQ517" s="11">
        <v>97</v>
      </c>
      <c r="AR517" s="11">
        <v>659</v>
      </c>
      <c r="AS517" s="11">
        <v>135</v>
      </c>
      <c r="AT517" s="11">
        <v>31</v>
      </c>
      <c r="AU517" s="3">
        <v>18</v>
      </c>
      <c r="AV517" s="3">
        <v>14</v>
      </c>
      <c r="AW517" s="3">
        <v>72</v>
      </c>
      <c r="AX517" s="3">
        <v>77</v>
      </c>
      <c r="AY517" s="3">
        <v>34</v>
      </c>
      <c r="AZ517" s="3">
        <v>435</v>
      </c>
      <c r="BA517" s="3">
        <v>18</v>
      </c>
      <c r="BB517" s="3">
        <v>360</v>
      </c>
      <c r="BC517" s="3">
        <v>404</v>
      </c>
      <c r="BD517" s="3">
        <v>347</v>
      </c>
    </row>
    <row r="518" spans="2:56">
      <c r="B518" s="47">
        <v>42.83</v>
      </c>
      <c r="C518" s="47">
        <v>0</v>
      </c>
      <c r="D518" s="47">
        <v>0</v>
      </c>
      <c r="E518" s="47">
        <v>0</v>
      </c>
      <c r="F518" s="47">
        <v>0</v>
      </c>
      <c r="G518" s="47">
        <v>0</v>
      </c>
      <c r="H518" s="47">
        <v>0</v>
      </c>
      <c r="I518" s="47">
        <v>0</v>
      </c>
      <c r="J518" s="47">
        <v>0</v>
      </c>
      <c r="K518" s="47">
        <v>0</v>
      </c>
      <c r="L518" s="47">
        <v>2</v>
      </c>
      <c r="M518" s="47">
        <v>0</v>
      </c>
      <c r="N518" s="47">
        <v>0</v>
      </c>
      <c r="O518" s="47">
        <v>0</v>
      </c>
      <c r="P518" s="47">
        <v>0</v>
      </c>
      <c r="Q518" s="47">
        <v>0</v>
      </c>
      <c r="R518" s="47">
        <v>0</v>
      </c>
      <c r="S518" s="47">
        <v>0</v>
      </c>
      <c r="T518" s="47">
        <v>0</v>
      </c>
      <c r="U518" s="47">
        <v>0</v>
      </c>
      <c r="V518" s="47">
        <v>0</v>
      </c>
      <c r="AJ518" s="47">
        <v>42.83</v>
      </c>
      <c r="AK518" s="11">
        <v>56</v>
      </c>
      <c r="AL518" s="11">
        <v>70</v>
      </c>
      <c r="AM518" s="11">
        <v>41</v>
      </c>
      <c r="AN518" s="11">
        <v>29</v>
      </c>
      <c r="AO518" s="11">
        <v>92</v>
      </c>
      <c r="AP518" s="11">
        <v>18</v>
      </c>
      <c r="AQ518" s="11">
        <v>125</v>
      </c>
      <c r="AR518" s="11">
        <v>275</v>
      </c>
      <c r="AS518" s="11">
        <v>845</v>
      </c>
      <c r="AT518" s="11">
        <v>358</v>
      </c>
      <c r="AU518" s="3">
        <v>33</v>
      </c>
      <c r="AV518" s="3">
        <v>37</v>
      </c>
      <c r="AW518" s="3">
        <v>178</v>
      </c>
      <c r="AX518" s="3">
        <v>53</v>
      </c>
      <c r="AY518" s="3">
        <v>160</v>
      </c>
      <c r="AZ518" s="3">
        <v>236</v>
      </c>
      <c r="BA518" s="3">
        <v>20</v>
      </c>
      <c r="BB518" s="3">
        <v>717</v>
      </c>
      <c r="BC518" s="3">
        <v>225</v>
      </c>
      <c r="BD518" s="3">
        <v>582</v>
      </c>
    </row>
    <row r="519" spans="2:56">
      <c r="B519" s="47">
        <v>42.92</v>
      </c>
      <c r="C519" s="47">
        <v>0</v>
      </c>
      <c r="D519" s="47">
        <v>0</v>
      </c>
      <c r="E519" s="47">
        <v>0</v>
      </c>
      <c r="F519" s="47">
        <v>0</v>
      </c>
      <c r="G519" s="47">
        <v>0</v>
      </c>
      <c r="H519" s="47">
        <v>0</v>
      </c>
      <c r="I519" s="47">
        <v>0</v>
      </c>
      <c r="J519" s="47">
        <v>0</v>
      </c>
      <c r="K519" s="47">
        <v>0</v>
      </c>
      <c r="L519" s="47">
        <v>0</v>
      </c>
      <c r="M519" s="47">
        <v>0</v>
      </c>
      <c r="N519" s="47">
        <v>0</v>
      </c>
      <c r="O519" s="47">
        <v>0</v>
      </c>
      <c r="P519" s="47">
        <v>0</v>
      </c>
      <c r="Q519" s="47">
        <v>0</v>
      </c>
      <c r="R519" s="47">
        <v>0</v>
      </c>
      <c r="S519" s="47">
        <v>0</v>
      </c>
      <c r="T519" s="47">
        <v>5</v>
      </c>
      <c r="U519" s="47">
        <v>0</v>
      </c>
      <c r="V519" s="47">
        <v>0</v>
      </c>
      <c r="AJ519" s="47">
        <v>42.92</v>
      </c>
      <c r="AK519" s="11">
        <v>112</v>
      </c>
      <c r="AL519" s="11">
        <v>35</v>
      </c>
      <c r="AM519" s="11">
        <v>62</v>
      </c>
      <c r="AN519" s="11">
        <v>25</v>
      </c>
      <c r="AO519" s="11">
        <v>63</v>
      </c>
      <c r="AP519" s="11">
        <v>0</v>
      </c>
      <c r="AQ519" s="11">
        <v>108</v>
      </c>
      <c r="AR519" s="11">
        <v>122</v>
      </c>
      <c r="AS519" s="11">
        <v>543</v>
      </c>
      <c r="AT519" s="11">
        <v>349</v>
      </c>
      <c r="AU519" s="3">
        <v>2</v>
      </c>
      <c r="AV519" s="3">
        <v>59</v>
      </c>
      <c r="AW519" s="3">
        <v>49</v>
      </c>
      <c r="AX519" s="3">
        <v>23</v>
      </c>
      <c r="AY519" s="3">
        <v>175</v>
      </c>
      <c r="AZ519" s="3">
        <v>80</v>
      </c>
      <c r="BA519" s="3">
        <v>85</v>
      </c>
      <c r="BB519" s="3">
        <v>458</v>
      </c>
      <c r="BC519" s="3">
        <v>126</v>
      </c>
      <c r="BD519" s="3">
        <v>516</v>
      </c>
    </row>
    <row r="520" spans="2:56">
      <c r="B520" s="47">
        <v>43</v>
      </c>
      <c r="C520" s="47">
        <v>0</v>
      </c>
      <c r="D520" s="47">
        <v>0</v>
      </c>
      <c r="E520" s="47">
        <v>0</v>
      </c>
      <c r="F520" s="47">
        <v>0</v>
      </c>
      <c r="G520" s="47">
        <v>0</v>
      </c>
      <c r="H520" s="47">
        <v>0</v>
      </c>
      <c r="I520" s="47">
        <v>0</v>
      </c>
      <c r="J520" s="47">
        <v>0</v>
      </c>
      <c r="K520" s="47">
        <v>0</v>
      </c>
      <c r="L520" s="47">
        <v>0</v>
      </c>
      <c r="M520" s="47">
        <v>0</v>
      </c>
      <c r="N520" s="47">
        <v>24</v>
      </c>
      <c r="O520" s="47">
        <v>0</v>
      </c>
      <c r="P520" s="47">
        <v>0</v>
      </c>
      <c r="Q520" s="47">
        <v>0</v>
      </c>
      <c r="R520" s="47">
        <v>0</v>
      </c>
      <c r="S520" s="47">
        <v>0</v>
      </c>
      <c r="T520" s="47">
        <v>0</v>
      </c>
      <c r="U520" s="47">
        <v>0</v>
      </c>
      <c r="V520" s="47">
        <v>0</v>
      </c>
      <c r="AJ520" s="47">
        <v>43</v>
      </c>
      <c r="AK520" s="11">
        <v>52</v>
      </c>
      <c r="AL520" s="11">
        <v>38</v>
      </c>
      <c r="AM520" s="11">
        <v>2</v>
      </c>
      <c r="AN520" s="11">
        <v>3</v>
      </c>
      <c r="AO520" s="11">
        <v>34</v>
      </c>
      <c r="AP520" s="11">
        <v>0</v>
      </c>
      <c r="AQ520" s="11">
        <v>2</v>
      </c>
      <c r="AR520" s="11">
        <v>11</v>
      </c>
      <c r="AS520" s="11">
        <v>76</v>
      </c>
      <c r="AT520" s="11">
        <v>29</v>
      </c>
      <c r="AU520" s="3">
        <v>22</v>
      </c>
      <c r="AV520" s="3">
        <v>274</v>
      </c>
      <c r="AW520" s="3">
        <v>51</v>
      </c>
      <c r="AX520" s="3">
        <v>37</v>
      </c>
      <c r="AY520" s="3">
        <v>22</v>
      </c>
      <c r="AZ520" s="3">
        <v>184</v>
      </c>
      <c r="BA520" s="3">
        <v>23</v>
      </c>
      <c r="BB520" s="3">
        <v>216</v>
      </c>
      <c r="BC520" s="3">
        <v>18</v>
      </c>
      <c r="BD520" s="3">
        <v>650</v>
      </c>
    </row>
    <row r="521" spans="2:56">
      <c r="B521" s="47">
        <v>43.08</v>
      </c>
      <c r="C521" s="47">
        <v>0</v>
      </c>
      <c r="D521" s="47">
        <v>0</v>
      </c>
      <c r="E521" s="47">
        <v>0</v>
      </c>
      <c r="F521" s="47">
        <v>0</v>
      </c>
      <c r="G521" s="47">
        <v>0</v>
      </c>
      <c r="H521" s="47">
        <v>0</v>
      </c>
      <c r="I521" s="47">
        <v>0</v>
      </c>
      <c r="J521" s="47">
        <v>0</v>
      </c>
      <c r="K521" s="47">
        <v>0</v>
      </c>
      <c r="L521" s="47">
        <v>0</v>
      </c>
      <c r="M521" s="47">
        <v>0</v>
      </c>
      <c r="N521" s="47">
        <v>3</v>
      </c>
      <c r="O521" s="47">
        <v>0</v>
      </c>
      <c r="P521" s="47">
        <v>0</v>
      </c>
      <c r="Q521" s="47">
        <v>0</v>
      </c>
      <c r="R521" s="47">
        <v>0</v>
      </c>
      <c r="S521" s="47">
        <v>2</v>
      </c>
      <c r="T521" s="47">
        <v>0</v>
      </c>
      <c r="U521" s="47">
        <v>0</v>
      </c>
      <c r="V521" s="47">
        <v>0</v>
      </c>
      <c r="AJ521" s="47">
        <v>43.08</v>
      </c>
      <c r="AK521" s="11">
        <v>95</v>
      </c>
      <c r="AL521" s="11">
        <v>149</v>
      </c>
      <c r="AM521" s="11">
        <v>44</v>
      </c>
      <c r="AN521" s="11">
        <v>57</v>
      </c>
      <c r="AO521" s="11">
        <v>1</v>
      </c>
      <c r="AP521" s="11">
        <v>6</v>
      </c>
      <c r="AQ521" s="11">
        <v>15</v>
      </c>
      <c r="AR521" s="11">
        <v>0</v>
      </c>
      <c r="AS521" s="11">
        <v>216</v>
      </c>
      <c r="AT521" s="11">
        <v>8</v>
      </c>
      <c r="AU521" s="3">
        <v>20</v>
      </c>
      <c r="AV521" s="3">
        <v>283</v>
      </c>
      <c r="AW521" s="3">
        <v>49</v>
      </c>
      <c r="AX521" s="3">
        <v>0</v>
      </c>
      <c r="AY521" s="3">
        <v>6</v>
      </c>
      <c r="AZ521" s="3">
        <v>0</v>
      </c>
      <c r="BA521" s="3">
        <v>188</v>
      </c>
      <c r="BB521" s="3">
        <v>257</v>
      </c>
      <c r="BC521" s="3">
        <v>11</v>
      </c>
      <c r="BD521" s="3">
        <v>365</v>
      </c>
    </row>
    <row r="522" spans="2:56">
      <c r="B522" s="47">
        <v>43.17</v>
      </c>
      <c r="C522" s="47">
        <v>0</v>
      </c>
      <c r="D522" s="47">
        <v>0</v>
      </c>
      <c r="E522" s="47">
        <v>0</v>
      </c>
      <c r="F522" s="47">
        <v>13</v>
      </c>
      <c r="G522" s="47">
        <v>0</v>
      </c>
      <c r="H522" s="47">
        <v>0</v>
      </c>
      <c r="I522" s="47">
        <v>0</v>
      </c>
      <c r="J522" s="47">
        <v>0</v>
      </c>
      <c r="K522" s="47">
        <v>0</v>
      </c>
      <c r="L522" s="47">
        <v>0</v>
      </c>
      <c r="M522" s="47">
        <v>0</v>
      </c>
      <c r="N522" s="47">
        <v>66</v>
      </c>
      <c r="O522" s="47">
        <v>0</v>
      </c>
      <c r="P522" s="47">
        <v>0</v>
      </c>
      <c r="Q522" s="47">
        <v>0</v>
      </c>
      <c r="R522" s="47">
        <v>0</v>
      </c>
      <c r="S522" s="47">
        <v>0</v>
      </c>
      <c r="T522" s="47">
        <v>0</v>
      </c>
      <c r="U522" s="47">
        <v>0</v>
      </c>
      <c r="V522" s="47">
        <v>0</v>
      </c>
      <c r="AJ522" s="47">
        <v>43.17</v>
      </c>
      <c r="AK522" s="11">
        <v>76</v>
      </c>
      <c r="AL522" s="11">
        <v>227</v>
      </c>
      <c r="AM522" s="11">
        <v>31</v>
      </c>
      <c r="AN522" s="11">
        <v>702</v>
      </c>
      <c r="AO522" s="11">
        <v>27</v>
      </c>
      <c r="AP522" s="11">
        <v>0</v>
      </c>
      <c r="AQ522" s="11">
        <v>22</v>
      </c>
      <c r="AR522" s="11">
        <v>39</v>
      </c>
      <c r="AS522" s="11">
        <v>69</v>
      </c>
      <c r="AT522" s="11">
        <v>6</v>
      </c>
      <c r="AU522" s="3">
        <v>236</v>
      </c>
      <c r="AV522" s="3">
        <v>507</v>
      </c>
      <c r="AW522" s="3">
        <v>37</v>
      </c>
      <c r="AX522" s="3">
        <v>0</v>
      </c>
      <c r="AY522" s="3">
        <v>1</v>
      </c>
      <c r="AZ522" s="3">
        <v>3</v>
      </c>
      <c r="BA522" s="3">
        <v>397</v>
      </c>
      <c r="BB522" s="3">
        <v>0</v>
      </c>
      <c r="BC522" s="3">
        <v>6</v>
      </c>
      <c r="BD522" s="3">
        <v>364</v>
      </c>
    </row>
    <row r="523" spans="2:56">
      <c r="B523" s="47">
        <v>43.25</v>
      </c>
      <c r="C523" s="47">
        <v>0</v>
      </c>
      <c r="D523" s="47">
        <v>0</v>
      </c>
      <c r="E523" s="47">
        <v>0</v>
      </c>
      <c r="F523" s="47">
        <v>2</v>
      </c>
      <c r="G523" s="47">
        <v>0</v>
      </c>
      <c r="H523" s="47">
        <v>0</v>
      </c>
      <c r="I523" s="47">
        <v>0</v>
      </c>
      <c r="J523" s="47">
        <v>0</v>
      </c>
      <c r="K523" s="47">
        <v>0</v>
      </c>
      <c r="L523" s="47">
        <v>0</v>
      </c>
      <c r="M523" s="47">
        <v>0</v>
      </c>
      <c r="N523" s="47">
        <v>16</v>
      </c>
      <c r="O523" s="47">
        <v>0</v>
      </c>
      <c r="P523" s="47">
        <v>0</v>
      </c>
      <c r="Q523" s="47">
        <v>0</v>
      </c>
      <c r="R523" s="47">
        <v>0</v>
      </c>
      <c r="S523" s="47">
        <v>0</v>
      </c>
      <c r="T523" s="47">
        <v>0</v>
      </c>
      <c r="U523" s="47">
        <v>0</v>
      </c>
      <c r="V523" s="47">
        <v>0</v>
      </c>
      <c r="AJ523" s="47">
        <v>43.25</v>
      </c>
      <c r="AK523" s="11">
        <v>72</v>
      </c>
      <c r="AL523" s="11">
        <v>252</v>
      </c>
      <c r="AM523" s="11">
        <v>15</v>
      </c>
      <c r="AN523" s="11">
        <v>586</v>
      </c>
      <c r="AO523" s="11">
        <v>5</v>
      </c>
      <c r="AP523" s="11">
        <v>0</v>
      </c>
      <c r="AQ523" s="11">
        <v>21</v>
      </c>
      <c r="AR523" s="11">
        <v>26</v>
      </c>
      <c r="AS523" s="11">
        <v>112</v>
      </c>
      <c r="AT523" s="11">
        <v>28</v>
      </c>
      <c r="AU523" s="3">
        <v>189</v>
      </c>
      <c r="AV523" s="3">
        <v>113</v>
      </c>
      <c r="AW523" s="3">
        <v>48</v>
      </c>
      <c r="AX523" s="3">
        <v>20</v>
      </c>
      <c r="AY523" s="3">
        <v>91</v>
      </c>
      <c r="AZ523" s="3">
        <v>10</v>
      </c>
      <c r="BA523" s="3">
        <v>32</v>
      </c>
      <c r="BB523" s="3">
        <v>2</v>
      </c>
      <c r="BC523" s="3">
        <v>25</v>
      </c>
      <c r="BD523" s="3">
        <v>179</v>
      </c>
    </row>
    <row r="524" spans="2:56">
      <c r="B524" s="47">
        <v>43.33</v>
      </c>
      <c r="C524" s="47">
        <v>0</v>
      </c>
      <c r="D524" s="47">
        <v>0</v>
      </c>
      <c r="E524" s="47">
        <v>0</v>
      </c>
      <c r="F524" s="47">
        <v>0</v>
      </c>
      <c r="G524" s="47">
        <v>0</v>
      </c>
      <c r="H524" s="47">
        <v>0</v>
      </c>
      <c r="I524" s="47">
        <v>0</v>
      </c>
      <c r="J524" s="47">
        <v>0</v>
      </c>
      <c r="K524" s="47">
        <v>0</v>
      </c>
      <c r="L524" s="47">
        <v>0</v>
      </c>
      <c r="M524" s="47">
        <v>0</v>
      </c>
      <c r="N524" s="47">
        <v>0</v>
      </c>
      <c r="O524" s="47">
        <v>0</v>
      </c>
      <c r="P524" s="47">
        <v>0</v>
      </c>
      <c r="Q524" s="47">
        <v>0</v>
      </c>
      <c r="R524" s="47">
        <v>0</v>
      </c>
      <c r="S524" s="47">
        <v>0</v>
      </c>
      <c r="T524" s="47">
        <v>0</v>
      </c>
      <c r="U524" s="47">
        <v>0</v>
      </c>
      <c r="V524" s="47">
        <v>0</v>
      </c>
      <c r="AJ524" s="47">
        <v>43.33</v>
      </c>
      <c r="AK524" s="11">
        <v>102</v>
      </c>
      <c r="AL524" s="11">
        <v>73</v>
      </c>
      <c r="AM524" s="11">
        <v>10</v>
      </c>
      <c r="AN524" s="11">
        <v>145</v>
      </c>
      <c r="AO524" s="11">
        <v>3</v>
      </c>
      <c r="AP524" s="11">
        <v>0</v>
      </c>
      <c r="AQ524" s="11">
        <v>15</v>
      </c>
      <c r="AR524" s="11">
        <v>68</v>
      </c>
      <c r="AS524" s="11">
        <v>50</v>
      </c>
      <c r="AT524" s="11">
        <v>0</v>
      </c>
      <c r="AU524" s="3">
        <v>95</v>
      </c>
      <c r="AV524" s="3">
        <v>145</v>
      </c>
      <c r="AW524" s="3">
        <v>42</v>
      </c>
      <c r="AX524" s="3">
        <v>12</v>
      </c>
      <c r="AY524" s="3">
        <v>0</v>
      </c>
      <c r="AZ524" s="3">
        <v>3</v>
      </c>
      <c r="BA524" s="3">
        <v>8</v>
      </c>
      <c r="BB524" s="3">
        <v>0</v>
      </c>
      <c r="BC524" s="3">
        <v>24</v>
      </c>
      <c r="BD524" s="3">
        <v>10</v>
      </c>
    </row>
    <row r="525" spans="2:56">
      <c r="B525" s="47">
        <v>43.42</v>
      </c>
      <c r="C525" s="47">
        <v>0</v>
      </c>
      <c r="D525" s="47">
        <v>0</v>
      </c>
      <c r="E525" s="47">
        <v>0</v>
      </c>
      <c r="F525" s="47">
        <v>0</v>
      </c>
      <c r="G525" s="47">
        <v>0</v>
      </c>
      <c r="H525" s="47">
        <v>0</v>
      </c>
      <c r="I525" s="47">
        <v>0</v>
      </c>
      <c r="J525" s="47">
        <v>0</v>
      </c>
      <c r="K525" s="47">
        <v>0</v>
      </c>
      <c r="L525" s="47">
        <v>0</v>
      </c>
      <c r="M525" s="47">
        <v>0</v>
      </c>
      <c r="N525" s="47">
        <v>0</v>
      </c>
      <c r="O525" s="47">
        <v>0</v>
      </c>
      <c r="P525" s="47">
        <v>0</v>
      </c>
      <c r="Q525" s="47">
        <v>0</v>
      </c>
      <c r="R525" s="47">
        <v>0</v>
      </c>
      <c r="S525" s="47">
        <v>0</v>
      </c>
      <c r="T525" s="47">
        <v>0</v>
      </c>
      <c r="U525" s="47">
        <v>0</v>
      </c>
      <c r="V525" s="47">
        <v>0</v>
      </c>
      <c r="AJ525" s="47">
        <v>43.42</v>
      </c>
      <c r="AK525" s="11">
        <v>146</v>
      </c>
      <c r="AL525" s="11">
        <v>34</v>
      </c>
      <c r="AM525" s="11">
        <v>144</v>
      </c>
      <c r="AN525" s="11">
        <v>140</v>
      </c>
      <c r="AO525" s="11">
        <v>29</v>
      </c>
      <c r="AP525" s="11">
        <v>103</v>
      </c>
      <c r="AQ525" s="11">
        <v>13</v>
      </c>
      <c r="AR525" s="11">
        <v>113</v>
      </c>
      <c r="AS525" s="11">
        <v>80</v>
      </c>
      <c r="AT525" s="11">
        <v>0</v>
      </c>
      <c r="AU525" s="3">
        <v>23</v>
      </c>
      <c r="AV525" s="3">
        <v>255</v>
      </c>
      <c r="AW525" s="3">
        <v>31</v>
      </c>
      <c r="AX525" s="3">
        <v>143</v>
      </c>
      <c r="AY525" s="3">
        <v>7</v>
      </c>
      <c r="AZ525" s="3">
        <v>2</v>
      </c>
      <c r="BA525" s="3">
        <v>0</v>
      </c>
      <c r="BB525" s="3">
        <v>11</v>
      </c>
      <c r="BC525" s="3">
        <v>8</v>
      </c>
      <c r="BD525" s="3">
        <v>912</v>
      </c>
    </row>
    <row r="526" spans="2:56">
      <c r="B526" s="47">
        <v>43.5</v>
      </c>
      <c r="C526" s="47">
        <v>0</v>
      </c>
      <c r="D526" s="47">
        <v>0</v>
      </c>
      <c r="E526" s="47">
        <v>0</v>
      </c>
      <c r="F526" s="47">
        <v>0</v>
      </c>
      <c r="G526" s="47">
        <v>0</v>
      </c>
      <c r="H526" s="47">
        <v>0</v>
      </c>
      <c r="I526" s="47">
        <v>0</v>
      </c>
      <c r="J526" s="47">
        <v>0</v>
      </c>
      <c r="K526" s="47">
        <v>0</v>
      </c>
      <c r="L526" s="47">
        <v>0</v>
      </c>
      <c r="M526" s="47">
        <v>0</v>
      </c>
      <c r="N526" s="47">
        <v>0</v>
      </c>
      <c r="O526" s="47">
        <v>0</v>
      </c>
      <c r="P526" s="47">
        <v>0</v>
      </c>
      <c r="Q526" s="47">
        <v>0</v>
      </c>
      <c r="R526" s="47">
        <v>0</v>
      </c>
      <c r="S526" s="47">
        <v>0</v>
      </c>
      <c r="T526" s="47">
        <v>0</v>
      </c>
      <c r="U526" s="47">
        <v>0</v>
      </c>
      <c r="V526" s="47">
        <v>0</v>
      </c>
      <c r="AJ526" s="47">
        <v>43.5</v>
      </c>
      <c r="AK526" s="11">
        <v>224</v>
      </c>
      <c r="AL526" s="11">
        <v>77</v>
      </c>
      <c r="AM526" s="11">
        <v>115</v>
      </c>
      <c r="AN526" s="11">
        <v>236</v>
      </c>
      <c r="AO526" s="11">
        <v>15</v>
      </c>
      <c r="AP526" s="11">
        <v>113</v>
      </c>
      <c r="AQ526" s="11">
        <v>66</v>
      </c>
      <c r="AR526" s="11">
        <v>13</v>
      </c>
      <c r="AS526" s="11">
        <v>79</v>
      </c>
      <c r="AT526" s="11">
        <v>16</v>
      </c>
      <c r="AU526" s="3">
        <v>28</v>
      </c>
      <c r="AV526" s="3">
        <v>326</v>
      </c>
      <c r="AW526" s="3">
        <v>37</v>
      </c>
      <c r="AX526" s="3">
        <v>252</v>
      </c>
      <c r="AY526" s="3">
        <v>4</v>
      </c>
      <c r="AZ526" s="3">
        <v>13</v>
      </c>
      <c r="BA526" s="3">
        <v>10</v>
      </c>
      <c r="BB526" s="3">
        <v>0</v>
      </c>
      <c r="BC526" s="3">
        <v>2</v>
      </c>
      <c r="BD526" s="3">
        <v>1099</v>
      </c>
    </row>
    <row r="527" spans="2:56">
      <c r="B527" s="47">
        <v>43.58</v>
      </c>
      <c r="C527" s="47">
        <v>0</v>
      </c>
      <c r="D527" s="47">
        <v>0</v>
      </c>
      <c r="E527" s="47">
        <v>0</v>
      </c>
      <c r="F527" s="47">
        <v>0</v>
      </c>
      <c r="G527" s="47">
        <v>8</v>
      </c>
      <c r="H527" s="47">
        <v>0</v>
      </c>
      <c r="I527" s="47">
        <v>0</v>
      </c>
      <c r="J527" s="47">
        <v>0</v>
      </c>
      <c r="K527" s="47">
        <v>0</v>
      </c>
      <c r="L527" s="47">
        <v>0</v>
      </c>
      <c r="M527" s="47">
        <v>0</v>
      </c>
      <c r="N527" s="47">
        <v>0</v>
      </c>
      <c r="O527" s="47">
        <v>0</v>
      </c>
      <c r="P527" s="47">
        <v>0</v>
      </c>
      <c r="Q527" s="47">
        <v>0</v>
      </c>
      <c r="R527" s="47">
        <v>0</v>
      </c>
      <c r="S527" s="47">
        <v>0</v>
      </c>
      <c r="T527" s="47">
        <v>0</v>
      </c>
      <c r="U527" s="47">
        <v>0</v>
      </c>
      <c r="V527" s="47">
        <v>0</v>
      </c>
      <c r="AJ527" s="47">
        <v>43.58</v>
      </c>
      <c r="AK527" s="11">
        <v>71</v>
      </c>
      <c r="AL527" s="11">
        <v>49</v>
      </c>
      <c r="AM527" s="11">
        <v>11</v>
      </c>
      <c r="AN527" s="11">
        <v>86</v>
      </c>
      <c r="AO527" s="11">
        <v>399</v>
      </c>
      <c r="AP527" s="11">
        <v>199</v>
      </c>
      <c r="AQ527" s="11">
        <v>3</v>
      </c>
      <c r="AR527" s="11">
        <v>23</v>
      </c>
      <c r="AS527" s="11">
        <v>213</v>
      </c>
      <c r="AT527" s="11">
        <v>5</v>
      </c>
      <c r="AU527" s="3">
        <v>70</v>
      </c>
      <c r="AV527" s="3">
        <v>162</v>
      </c>
      <c r="AW527" s="3">
        <v>29</v>
      </c>
      <c r="AX527" s="3">
        <v>97</v>
      </c>
      <c r="AY527" s="3">
        <v>5</v>
      </c>
      <c r="AZ527" s="3">
        <v>16</v>
      </c>
      <c r="BA527" s="3">
        <v>8</v>
      </c>
      <c r="BB527" s="3">
        <v>357</v>
      </c>
      <c r="BC527" s="3">
        <v>7</v>
      </c>
      <c r="BD527" s="3">
        <v>0</v>
      </c>
    </row>
    <row r="528" spans="2:56">
      <c r="B528" s="47">
        <v>43.67</v>
      </c>
      <c r="C528" s="47">
        <v>0</v>
      </c>
      <c r="D528" s="47">
        <v>0</v>
      </c>
      <c r="E528" s="47">
        <v>0</v>
      </c>
      <c r="F528" s="47">
        <v>0</v>
      </c>
      <c r="G528" s="47">
        <v>19</v>
      </c>
      <c r="H528" s="47">
        <v>0</v>
      </c>
      <c r="I528" s="47">
        <v>0</v>
      </c>
      <c r="J528" s="47">
        <v>0</v>
      </c>
      <c r="K528" s="47">
        <v>0</v>
      </c>
      <c r="L528" s="47">
        <v>0</v>
      </c>
      <c r="M528" s="47">
        <v>0</v>
      </c>
      <c r="N528" s="47">
        <v>0</v>
      </c>
      <c r="O528" s="47">
        <v>0</v>
      </c>
      <c r="P528" s="47">
        <v>0</v>
      </c>
      <c r="Q528" s="47">
        <v>0</v>
      </c>
      <c r="R528" s="47">
        <v>0</v>
      </c>
      <c r="S528" s="47">
        <v>0</v>
      </c>
      <c r="T528" s="47">
        <v>3</v>
      </c>
      <c r="U528" s="47">
        <v>0</v>
      </c>
      <c r="V528" s="47">
        <v>0</v>
      </c>
      <c r="AJ528" s="47">
        <v>43.67</v>
      </c>
      <c r="AK528" s="11">
        <v>230</v>
      </c>
      <c r="AL528" s="11">
        <v>31</v>
      </c>
      <c r="AM528" s="11">
        <v>35</v>
      </c>
      <c r="AN528" s="11">
        <v>14</v>
      </c>
      <c r="AO528" s="11">
        <v>888</v>
      </c>
      <c r="AP528" s="11">
        <v>124</v>
      </c>
      <c r="AQ528" s="11">
        <v>2</v>
      </c>
      <c r="AR528" s="11">
        <v>42</v>
      </c>
      <c r="AS528" s="11">
        <v>80</v>
      </c>
      <c r="AT528" s="11">
        <v>39</v>
      </c>
      <c r="AU528" s="3">
        <v>21</v>
      </c>
      <c r="AV528" s="3">
        <v>62</v>
      </c>
      <c r="AW528" s="3">
        <v>32</v>
      </c>
      <c r="AX528" s="3">
        <v>12</v>
      </c>
      <c r="AY528" s="3">
        <v>174</v>
      </c>
      <c r="AZ528" s="3">
        <v>80</v>
      </c>
      <c r="BA528" s="3">
        <v>23</v>
      </c>
      <c r="BB528" s="3">
        <v>573</v>
      </c>
      <c r="BC528" s="3">
        <v>0</v>
      </c>
      <c r="BD528" s="3">
        <v>11</v>
      </c>
    </row>
    <row r="529" spans="2:56">
      <c r="B529" s="47">
        <v>43.75</v>
      </c>
      <c r="C529" s="47">
        <v>0</v>
      </c>
      <c r="D529" s="47">
        <v>0</v>
      </c>
      <c r="E529" s="47">
        <v>0</v>
      </c>
      <c r="F529" s="47">
        <v>0</v>
      </c>
      <c r="G529" s="47">
        <v>13</v>
      </c>
      <c r="H529" s="47">
        <v>64</v>
      </c>
      <c r="I529" s="47">
        <v>0</v>
      </c>
      <c r="J529" s="47">
        <v>0</v>
      </c>
      <c r="K529" s="47">
        <v>0</v>
      </c>
      <c r="L529" s="47">
        <v>0</v>
      </c>
      <c r="M529" s="47">
        <v>0</v>
      </c>
      <c r="N529" s="47">
        <v>0</v>
      </c>
      <c r="O529" s="47">
        <v>0</v>
      </c>
      <c r="P529" s="47">
        <v>0</v>
      </c>
      <c r="Q529" s="47">
        <v>0</v>
      </c>
      <c r="R529" s="47">
        <v>0</v>
      </c>
      <c r="S529" s="47">
        <v>0</v>
      </c>
      <c r="T529" s="47">
        <v>0</v>
      </c>
      <c r="U529" s="47">
        <v>0</v>
      </c>
      <c r="V529" s="47">
        <v>0</v>
      </c>
      <c r="AJ529" s="47">
        <v>43.75</v>
      </c>
      <c r="AK529" s="11">
        <v>105</v>
      </c>
      <c r="AL529" s="11">
        <v>47</v>
      </c>
      <c r="AM529" s="11">
        <v>14</v>
      </c>
      <c r="AN529" s="11">
        <v>76</v>
      </c>
      <c r="AO529" s="11">
        <v>564</v>
      </c>
      <c r="AP529" s="11">
        <v>2563</v>
      </c>
      <c r="AQ529" s="11">
        <v>2</v>
      </c>
      <c r="AR529" s="11">
        <v>32</v>
      </c>
      <c r="AS529" s="11">
        <v>253</v>
      </c>
      <c r="AT529" s="11">
        <v>136</v>
      </c>
      <c r="AU529" s="3">
        <v>60</v>
      </c>
      <c r="AV529" s="3">
        <v>19</v>
      </c>
      <c r="AW529" s="3">
        <v>152</v>
      </c>
      <c r="AX529" s="3">
        <v>9</v>
      </c>
      <c r="AY529" s="3">
        <v>128</v>
      </c>
      <c r="AZ529" s="3">
        <v>5</v>
      </c>
      <c r="BA529" s="3">
        <v>0</v>
      </c>
      <c r="BB529" s="3">
        <v>5</v>
      </c>
      <c r="BC529" s="3">
        <v>19</v>
      </c>
      <c r="BD529" s="3">
        <v>6</v>
      </c>
    </row>
    <row r="530" spans="2:56">
      <c r="B530" s="47">
        <v>43.83</v>
      </c>
      <c r="C530" s="47">
        <v>0</v>
      </c>
      <c r="D530" s="47">
        <v>0</v>
      </c>
      <c r="E530" s="47">
        <v>0</v>
      </c>
      <c r="F530" s="47">
        <v>0</v>
      </c>
      <c r="G530" s="47">
        <v>0</v>
      </c>
      <c r="H530" s="47">
        <v>93</v>
      </c>
      <c r="I530" s="47">
        <v>0</v>
      </c>
      <c r="J530" s="47">
        <v>0</v>
      </c>
      <c r="K530" s="47">
        <v>0</v>
      </c>
      <c r="L530" s="47">
        <v>0</v>
      </c>
      <c r="M530" s="47">
        <v>0</v>
      </c>
      <c r="N530" s="47">
        <v>0</v>
      </c>
      <c r="O530" s="47">
        <v>0</v>
      </c>
      <c r="P530" s="47">
        <v>0</v>
      </c>
      <c r="Q530" s="47">
        <v>0</v>
      </c>
      <c r="R530" s="47">
        <v>0</v>
      </c>
      <c r="S530" s="47">
        <v>0</v>
      </c>
      <c r="T530" s="47">
        <v>0</v>
      </c>
      <c r="U530" s="47">
        <v>0</v>
      </c>
      <c r="V530" s="47">
        <v>0</v>
      </c>
      <c r="AJ530" s="47">
        <v>43.83</v>
      </c>
      <c r="AK530" s="11">
        <v>63</v>
      </c>
      <c r="AL530" s="11">
        <v>62</v>
      </c>
      <c r="AM530" s="11">
        <v>10</v>
      </c>
      <c r="AN530" s="11">
        <v>0</v>
      </c>
      <c r="AO530" s="11">
        <v>75</v>
      </c>
      <c r="AP530" s="11">
        <v>3120</v>
      </c>
      <c r="AQ530" s="11">
        <v>106</v>
      </c>
      <c r="AR530" s="11">
        <v>81</v>
      </c>
      <c r="AS530" s="11">
        <v>98</v>
      </c>
      <c r="AT530" s="11">
        <v>19</v>
      </c>
      <c r="AU530" s="3">
        <v>8</v>
      </c>
      <c r="AV530" s="3">
        <v>0</v>
      </c>
      <c r="AW530" s="3">
        <v>46</v>
      </c>
      <c r="AX530" s="3">
        <v>5</v>
      </c>
      <c r="AY530" s="3">
        <v>173</v>
      </c>
      <c r="AZ530" s="3">
        <v>27</v>
      </c>
      <c r="BA530" s="3">
        <v>0</v>
      </c>
      <c r="BB530" s="3">
        <v>176</v>
      </c>
      <c r="BC530" s="3">
        <v>58</v>
      </c>
      <c r="BD530" s="3">
        <v>26</v>
      </c>
    </row>
    <row r="531" spans="2:56">
      <c r="B531" s="47">
        <v>43.92</v>
      </c>
      <c r="C531" s="47">
        <v>0</v>
      </c>
      <c r="D531" s="47">
        <v>0</v>
      </c>
      <c r="E531" s="47">
        <v>0</v>
      </c>
      <c r="F531" s="47">
        <v>0</v>
      </c>
      <c r="G531" s="47">
        <v>0</v>
      </c>
      <c r="H531" s="47">
        <v>0</v>
      </c>
      <c r="I531" s="47">
        <v>0</v>
      </c>
      <c r="J531" s="47">
        <v>0</v>
      </c>
      <c r="K531" s="47">
        <v>0</v>
      </c>
      <c r="L531" s="47">
        <v>0</v>
      </c>
      <c r="M531" s="47">
        <v>0</v>
      </c>
      <c r="N531" s="47">
        <v>0</v>
      </c>
      <c r="O531" s="47">
        <v>0</v>
      </c>
      <c r="P531" s="47">
        <v>0</v>
      </c>
      <c r="Q531" s="47">
        <v>0</v>
      </c>
      <c r="R531" s="47">
        <v>0</v>
      </c>
      <c r="S531" s="47">
        <v>0</v>
      </c>
      <c r="T531" s="47">
        <v>0</v>
      </c>
      <c r="U531" s="47">
        <v>0</v>
      </c>
      <c r="V531" s="47">
        <v>0</v>
      </c>
      <c r="AJ531" s="47">
        <v>43.92</v>
      </c>
      <c r="AK531" s="11">
        <v>58</v>
      </c>
      <c r="AL531" s="11">
        <v>247</v>
      </c>
      <c r="AM531" s="11">
        <v>1</v>
      </c>
      <c r="AN531" s="11">
        <v>4</v>
      </c>
      <c r="AO531" s="11">
        <v>14</v>
      </c>
      <c r="AP531" s="11">
        <v>166</v>
      </c>
      <c r="AQ531" s="11">
        <v>103</v>
      </c>
      <c r="AR531" s="11">
        <v>77</v>
      </c>
      <c r="AS531" s="11">
        <v>111</v>
      </c>
      <c r="AT531" s="11">
        <v>21</v>
      </c>
      <c r="AU531" s="3">
        <v>15</v>
      </c>
      <c r="AV531" s="3">
        <v>8</v>
      </c>
      <c r="AW531" s="3">
        <v>56</v>
      </c>
      <c r="AX531" s="3">
        <v>17</v>
      </c>
      <c r="AY531" s="3">
        <v>212</v>
      </c>
      <c r="AZ531" s="3">
        <v>6</v>
      </c>
      <c r="BA531" s="3">
        <v>14</v>
      </c>
      <c r="BB531" s="3">
        <v>15</v>
      </c>
      <c r="BC531" s="3">
        <v>119</v>
      </c>
      <c r="BD531" s="3">
        <v>10</v>
      </c>
    </row>
    <row r="532" spans="2:56">
      <c r="B532" s="47">
        <v>44</v>
      </c>
      <c r="C532" s="47">
        <v>0</v>
      </c>
      <c r="D532" s="47">
        <v>0</v>
      </c>
      <c r="E532" s="47">
        <v>0</v>
      </c>
      <c r="F532" s="47">
        <v>0</v>
      </c>
      <c r="G532" s="47">
        <v>0</v>
      </c>
      <c r="H532" s="47">
        <v>0</v>
      </c>
      <c r="I532" s="47">
        <v>0</v>
      </c>
      <c r="J532" s="47">
        <v>0</v>
      </c>
      <c r="K532" s="47">
        <v>0</v>
      </c>
      <c r="L532" s="47">
        <v>0</v>
      </c>
      <c r="M532" s="47">
        <v>0</v>
      </c>
      <c r="N532" s="47">
        <v>0</v>
      </c>
      <c r="O532" s="47">
        <v>0</v>
      </c>
      <c r="P532" s="47">
        <v>0</v>
      </c>
      <c r="Q532" s="47">
        <v>0</v>
      </c>
      <c r="R532" s="47">
        <v>0</v>
      </c>
      <c r="S532" s="47">
        <v>0</v>
      </c>
      <c r="T532" s="47">
        <v>0</v>
      </c>
      <c r="U532" s="47">
        <v>0</v>
      </c>
      <c r="V532" s="47">
        <v>0</v>
      </c>
      <c r="AJ532" s="47">
        <v>44</v>
      </c>
      <c r="AK532" s="11">
        <v>66</v>
      </c>
      <c r="AL532" s="11">
        <v>47</v>
      </c>
      <c r="AM532" s="11">
        <v>46</v>
      </c>
      <c r="AN532" s="11">
        <v>23</v>
      </c>
      <c r="AO532" s="11">
        <v>0</v>
      </c>
      <c r="AP532" s="11">
        <v>115</v>
      </c>
      <c r="AQ532" s="11">
        <v>6</v>
      </c>
      <c r="AR532" s="11">
        <v>38</v>
      </c>
      <c r="AS532" s="11">
        <v>493</v>
      </c>
      <c r="AT532" s="11">
        <v>19</v>
      </c>
      <c r="AU532" s="3">
        <v>7</v>
      </c>
      <c r="AV532" s="3">
        <v>12</v>
      </c>
      <c r="AW532" s="3">
        <v>8</v>
      </c>
      <c r="AX532" s="3">
        <v>217</v>
      </c>
      <c r="AY532" s="3">
        <v>10</v>
      </c>
      <c r="AZ532" s="3">
        <v>7</v>
      </c>
      <c r="BA532" s="3">
        <v>33</v>
      </c>
      <c r="BB532" s="3">
        <v>589</v>
      </c>
      <c r="BC532" s="3">
        <v>285</v>
      </c>
      <c r="BD532" s="3">
        <v>19</v>
      </c>
    </row>
    <row r="533" spans="2:56">
      <c r="B533" s="47">
        <v>44.08</v>
      </c>
      <c r="C533" s="47">
        <v>0</v>
      </c>
      <c r="D533" s="47">
        <v>0</v>
      </c>
      <c r="E533" s="47">
        <v>0</v>
      </c>
      <c r="F533" s="47">
        <v>0</v>
      </c>
      <c r="G533" s="47">
        <v>0</v>
      </c>
      <c r="H533" s="47">
        <v>0</v>
      </c>
      <c r="I533" s="47">
        <v>0</v>
      </c>
      <c r="J533" s="47">
        <v>0</v>
      </c>
      <c r="K533" s="47">
        <v>0</v>
      </c>
      <c r="L533" s="47">
        <v>0</v>
      </c>
      <c r="M533" s="47">
        <v>0</v>
      </c>
      <c r="N533" s="47">
        <v>0</v>
      </c>
      <c r="O533" s="47">
        <v>0</v>
      </c>
      <c r="P533" s="47">
        <v>0</v>
      </c>
      <c r="Q533" s="47">
        <v>0</v>
      </c>
      <c r="R533" s="47">
        <v>0</v>
      </c>
      <c r="S533" s="47">
        <v>0</v>
      </c>
      <c r="T533" s="47">
        <v>0</v>
      </c>
      <c r="U533" s="47">
        <v>0</v>
      </c>
      <c r="V533" s="47">
        <v>0</v>
      </c>
      <c r="AJ533" s="47">
        <v>44.08</v>
      </c>
      <c r="AK533" s="11">
        <v>48</v>
      </c>
      <c r="AL533" s="11">
        <v>55</v>
      </c>
      <c r="AM533" s="11">
        <v>0</v>
      </c>
      <c r="AN533" s="11">
        <v>53</v>
      </c>
      <c r="AO533" s="11">
        <v>6</v>
      </c>
      <c r="AP533" s="11">
        <v>104</v>
      </c>
      <c r="AQ533" s="11">
        <v>94</v>
      </c>
      <c r="AR533" s="11">
        <v>5</v>
      </c>
      <c r="AS533" s="11">
        <v>861</v>
      </c>
      <c r="AT533" s="11">
        <v>5</v>
      </c>
      <c r="AU533" s="3">
        <v>19</v>
      </c>
      <c r="AV533" s="3">
        <v>8</v>
      </c>
      <c r="AW533" s="3">
        <v>45</v>
      </c>
      <c r="AX533" s="3">
        <v>310</v>
      </c>
      <c r="AY533" s="3">
        <v>70</v>
      </c>
      <c r="AZ533" s="3">
        <v>4</v>
      </c>
      <c r="BA533" s="3">
        <v>0</v>
      </c>
      <c r="BB533" s="3">
        <v>69</v>
      </c>
      <c r="BC533" s="3">
        <v>355</v>
      </c>
      <c r="BD533" s="3">
        <v>1</v>
      </c>
    </row>
    <row r="534" spans="2:56">
      <c r="B534" s="47">
        <v>44.17</v>
      </c>
      <c r="C534" s="47">
        <v>0</v>
      </c>
      <c r="D534" s="47">
        <v>0</v>
      </c>
      <c r="E534" s="47">
        <v>0</v>
      </c>
      <c r="F534" s="47">
        <v>0</v>
      </c>
      <c r="G534" s="47">
        <v>0</v>
      </c>
      <c r="H534" s="47">
        <v>0</v>
      </c>
      <c r="I534" s="47">
        <v>0</v>
      </c>
      <c r="J534" s="47">
        <v>0</v>
      </c>
      <c r="K534" s="47">
        <v>0</v>
      </c>
      <c r="L534" s="47">
        <v>0</v>
      </c>
      <c r="M534" s="47">
        <v>0</v>
      </c>
      <c r="N534" s="47">
        <v>0</v>
      </c>
      <c r="O534" s="47">
        <v>0</v>
      </c>
      <c r="P534" s="47">
        <v>0</v>
      </c>
      <c r="Q534" s="47">
        <v>0</v>
      </c>
      <c r="R534" s="47">
        <v>0</v>
      </c>
      <c r="S534" s="47">
        <v>0</v>
      </c>
      <c r="T534" s="47">
        <v>8</v>
      </c>
      <c r="U534" s="47">
        <v>0</v>
      </c>
      <c r="V534" s="47">
        <v>0</v>
      </c>
      <c r="AJ534" s="47">
        <v>44.17</v>
      </c>
      <c r="AK534" s="11">
        <v>61</v>
      </c>
      <c r="AL534" s="11">
        <v>48</v>
      </c>
      <c r="AM534" s="11">
        <v>0</v>
      </c>
      <c r="AN534" s="11">
        <v>39</v>
      </c>
      <c r="AO534" s="11">
        <v>0</v>
      </c>
      <c r="AP534" s="11">
        <v>0</v>
      </c>
      <c r="AQ534" s="11">
        <v>204</v>
      </c>
      <c r="AR534" s="11">
        <v>13</v>
      </c>
      <c r="AS534" s="11">
        <v>318</v>
      </c>
      <c r="AT534" s="11">
        <v>3</v>
      </c>
      <c r="AU534" s="3">
        <v>5</v>
      </c>
      <c r="AV534" s="3">
        <v>11</v>
      </c>
      <c r="AW534" s="3">
        <v>23</v>
      </c>
      <c r="AX534" s="3">
        <v>315</v>
      </c>
      <c r="AY534" s="3">
        <v>151</v>
      </c>
      <c r="AZ534" s="3">
        <v>16</v>
      </c>
      <c r="BA534" s="3">
        <v>19</v>
      </c>
      <c r="BB534" s="3">
        <v>434</v>
      </c>
      <c r="BC534" s="3">
        <v>5</v>
      </c>
      <c r="BD534" s="3">
        <v>185</v>
      </c>
    </row>
    <row r="535" spans="2:56">
      <c r="B535" s="47">
        <v>44.25</v>
      </c>
      <c r="C535" s="47">
        <v>0</v>
      </c>
      <c r="D535" s="47">
        <v>0</v>
      </c>
      <c r="E535" s="47">
        <v>0</v>
      </c>
      <c r="F535" s="47">
        <v>0</v>
      </c>
      <c r="G535" s="47">
        <v>0</v>
      </c>
      <c r="H535" s="47">
        <v>0</v>
      </c>
      <c r="I535" s="47">
        <v>0</v>
      </c>
      <c r="J535" s="47">
        <v>0</v>
      </c>
      <c r="K535" s="47">
        <v>0</v>
      </c>
      <c r="L535" s="47">
        <v>0</v>
      </c>
      <c r="M535" s="47">
        <v>0</v>
      </c>
      <c r="N535" s="47">
        <v>0</v>
      </c>
      <c r="O535" s="47">
        <v>0</v>
      </c>
      <c r="P535" s="47">
        <v>0</v>
      </c>
      <c r="Q535" s="47">
        <v>0</v>
      </c>
      <c r="R535" s="47">
        <v>0</v>
      </c>
      <c r="S535" s="47">
        <v>0</v>
      </c>
      <c r="T535" s="47">
        <v>0</v>
      </c>
      <c r="U535" s="47">
        <v>0</v>
      </c>
      <c r="V535" s="47">
        <v>0</v>
      </c>
      <c r="AJ535" s="47">
        <v>44.25</v>
      </c>
      <c r="AK535" s="11">
        <v>67</v>
      </c>
      <c r="AL535" s="11">
        <v>37</v>
      </c>
      <c r="AM535" s="11">
        <v>2</v>
      </c>
      <c r="AN535" s="11">
        <v>4</v>
      </c>
      <c r="AO535" s="11">
        <v>33</v>
      </c>
      <c r="AP535" s="11">
        <v>4</v>
      </c>
      <c r="AQ535" s="11">
        <v>12</v>
      </c>
      <c r="AR535" s="11">
        <v>16</v>
      </c>
      <c r="AS535" s="11">
        <v>68</v>
      </c>
      <c r="AT535" s="11">
        <v>6</v>
      </c>
      <c r="AU535" s="3">
        <v>56</v>
      </c>
      <c r="AV535" s="3">
        <v>1</v>
      </c>
      <c r="AW535" s="3">
        <v>40</v>
      </c>
      <c r="AX535" s="3">
        <v>312</v>
      </c>
      <c r="AY535" s="3">
        <v>0</v>
      </c>
      <c r="AZ535" s="3">
        <v>13</v>
      </c>
      <c r="BA535" s="3">
        <v>2</v>
      </c>
      <c r="BB535" s="3">
        <v>0</v>
      </c>
      <c r="BC535" s="3">
        <v>2</v>
      </c>
      <c r="BD535" s="3">
        <v>229</v>
      </c>
    </row>
    <row r="536" spans="2:56">
      <c r="B536" s="47">
        <v>44.33</v>
      </c>
      <c r="C536" s="47">
        <v>0</v>
      </c>
      <c r="D536" s="47">
        <v>0</v>
      </c>
      <c r="E536" s="47">
        <v>0</v>
      </c>
      <c r="F536" s="47">
        <v>0</v>
      </c>
      <c r="G536" s="47">
        <v>0</v>
      </c>
      <c r="H536" s="47">
        <v>0</v>
      </c>
      <c r="I536" s="47">
        <v>0</v>
      </c>
      <c r="J536" s="47">
        <v>0</v>
      </c>
      <c r="K536" s="47">
        <v>0</v>
      </c>
      <c r="L536" s="47">
        <v>0</v>
      </c>
      <c r="M536" s="47">
        <v>0</v>
      </c>
      <c r="N536" s="47">
        <v>0</v>
      </c>
      <c r="O536" s="47">
        <v>0</v>
      </c>
      <c r="P536" s="47">
        <v>0</v>
      </c>
      <c r="Q536" s="47">
        <v>0</v>
      </c>
      <c r="R536" s="47">
        <v>0</v>
      </c>
      <c r="S536" s="47">
        <v>0</v>
      </c>
      <c r="T536" s="47">
        <v>0</v>
      </c>
      <c r="U536" s="47">
        <v>0</v>
      </c>
      <c r="V536" s="47">
        <v>0</v>
      </c>
      <c r="AJ536" s="47">
        <v>44.33</v>
      </c>
      <c r="AK536" s="11">
        <v>64</v>
      </c>
      <c r="AL536" s="11">
        <v>43</v>
      </c>
      <c r="AM536" s="11">
        <v>33</v>
      </c>
      <c r="AN536" s="11">
        <v>57</v>
      </c>
      <c r="AO536" s="11">
        <v>14</v>
      </c>
      <c r="AP536" s="11">
        <v>1</v>
      </c>
      <c r="AQ536" s="11">
        <v>26</v>
      </c>
      <c r="AR536" s="11">
        <v>7</v>
      </c>
      <c r="AS536" s="11">
        <v>86</v>
      </c>
      <c r="AT536" s="11">
        <v>97</v>
      </c>
      <c r="AU536" s="3">
        <v>211</v>
      </c>
      <c r="AV536" s="3">
        <v>22</v>
      </c>
      <c r="AW536" s="3">
        <v>46</v>
      </c>
      <c r="AX536" s="3">
        <v>165</v>
      </c>
      <c r="AY536" s="3">
        <v>23</v>
      </c>
      <c r="AZ536" s="3">
        <v>2</v>
      </c>
      <c r="BA536" s="3">
        <v>2</v>
      </c>
      <c r="BB536" s="3">
        <v>4</v>
      </c>
      <c r="BC536" s="3">
        <v>2</v>
      </c>
      <c r="BD536" s="3">
        <v>256</v>
      </c>
    </row>
    <row r="537" spans="2:56">
      <c r="B537" s="47">
        <v>44.42</v>
      </c>
      <c r="C537" s="47">
        <v>0</v>
      </c>
      <c r="D537" s="47">
        <v>0</v>
      </c>
      <c r="E537" s="47">
        <v>0</v>
      </c>
      <c r="F537" s="47">
        <v>0</v>
      </c>
      <c r="G537" s="47">
        <v>0</v>
      </c>
      <c r="H537" s="47">
        <v>0</v>
      </c>
      <c r="I537" s="47">
        <v>0</v>
      </c>
      <c r="J537" s="47">
        <v>0</v>
      </c>
      <c r="K537" s="47">
        <v>0</v>
      </c>
      <c r="L537" s="47">
        <v>0</v>
      </c>
      <c r="M537" s="47">
        <v>0</v>
      </c>
      <c r="N537" s="47">
        <v>0</v>
      </c>
      <c r="O537" s="47">
        <v>0</v>
      </c>
      <c r="P537" s="47">
        <v>0</v>
      </c>
      <c r="Q537" s="47">
        <v>0</v>
      </c>
      <c r="R537" s="47">
        <v>0</v>
      </c>
      <c r="S537" s="47">
        <v>0</v>
      </c>
      <c r="T537" s="47">
        <v>0</v>
      </c>
      <c r="U537" s="47">
        <v>0</v>
      </c>
      <c r="V537" s="47">
        <v>0</v>
      </c>
      <c r="AJ537" s="47">
        <v>44.42</v>
      </c>
      <c r="AK537" s="11">
        <v>74</v>
      </c>
      <c r="AL537" s="11">
        <v>34</v>
      </c>
      <c r="AM537" s="11">
        <v>68</v>
      </c>
      <c r="AN537" s="11">
        <v>80</v>
      </c>
      <c r="AO537" s="11">
        <v>39</v>
      </c>
      <c r="AP537" s="11">
        <v>7</v>
      </c>
      <c r="AQ537" s="11">
        <v>13</v>
      </c>
      <c r="AR537" s="11">
        <v>44</v>
      </c>
      <c r="AS537" s="11">
        <v>170</v>
      </c>
      <c r="AT537" s="11">
        <v>153</v>
      </c>
      <c r="AU537" s="3">
        <v>78</v>
      </c>
      <c r="AV537" s="3">
        <v>1</v>
      </c>
      <c r="AW537" s="3">
        <v>47</v>
      </c>
      <c r="AX537" s="3">
        <v>8</v>
      </c>
      <c r="AY537" s="3">
        <v>55</v>
      </c>
      <c r="AZ537" s="3">
        <v>9</v>
      </c>
      <c r="BA537" s="3">
        <v>30</v>
      </c>
      <c r="BB537" s="3">
        <v>1</v>
      </c>
      <c r="BC537" s="3">
        <v>6</v>
      </c>
      <c r="BD537" s="3">
        <v>219</v>
      </c>
    </row>
    <row r="538" spans="2:56">
      <c r="B538" s="47">
        <v>44.5</v>
      </c>
      <c r="C538" s="47">
        <v>0</v>
      </c>
      <c r="D538" s="47">
        <v>0</v>
      </c>
      <c r="E538" s="47">
        <v>0</v>
      </c>
      <c r="F538" s="47">
        <v>0</v>
      </c>
      <c r="G538" s="47">
        <v>0</v>
      </c>
      <c r="H538" s="47">
        <v>0</v>
      </c>
      <c r="I538" s="47">
        <v>0</v>
      </c>
      <c r="J538" s="47">
        <v>0</v>
      </c>
      <c r="K538" s="47">
        <v>0</v>
      </c>
      <c r="L538" s="47">
        <v>8</v>
      </c>
      <c r="M538" s="47">
        <v>0</v>
      </c>
      <c r="N538" s="47">
        <v>0</v>
      </c>
      <c r="O538" s="47">
        <v>0</v>
      </c>
      <c r="P538" s="47">
        <v>0</v>
      </c>
      <c r="Q538" s="47">
        <v>0</v>
      </c>
      <c r="R538" s="47">
        <v>0</v>
      </c>
      <c r="S538" s="47">
        <v>0</v>
      </c>
      <c r="T538" s="47">
        <v>0</v>
      </c>
      <c r="U538" s="47">
        <v>0</v>
      </c>
      <c r="V538" s="47">
        <v>0</v>
      </c>
      <c r="AJ538" s="47">
        <v>44.5</v>
      </c>
      <c r="AK538" s="11">
        <v>55</v>
      </c>
      <c r="AL538" s="11">
        <v>28</v>
      </c>
      <c r="AM538" s="11">
        <v>183</v>
      </c>
      <c r="AN538" s="11">
        <v>76</v>
      </c>
      <c r="AO538" s="11">
        <v>0</v>
      </c>
      <c r="AP538" s="11">
        <v>1</v>
      </c>
      <c r="AQ538" s="11">
        <v>2</v>
      </c>
      <c r="AR538" s="11">
        <v>160</v>
      </c>
      <c r="AS538" s="11">
        <v>95</v>
      </c>
      <c r="AT538" s="11">
        <v>575</v>
      </c>
      <c r="AU538" s="3">
        <v>13</v>
      </c>
      <c r="AV538" s="3">
        <v>7</v>
      </c>
      <c r="AW538" s="3">
        <v>46</v>
      </c>
      <c r="AX538" s="3">
        <v>3</v>
      </c>
      <c r="AY538" s="3">
        <v>69</v>
      </c>
      <c r="AZ538" s="3">
        <v>0</v>
      </c>
      <c r="BA538" s="3">
        <v>147</v>
      </c>
      <c r="BB538" s="3">
        <v>25</v>
      </c>
      <c r="BC538" s="3">
        <v>2</v>
      </c>
      <c r="BD538" s="3">
        <v>12</v>
      </c>
    </row>
    <row r="539" spans="2:56">
      <c r="B539" s="47">
        <v>44.58</v>
      </c>
      <c r="C539" s="47">
        <v>0</v>
      </c>
      <c r="D539" s="47">
        <v>0</v>
      </c>
      <c r="E539" s="47">
        <v>0</v>
      </c>
      <c r="F539" s="47">
        <v>0</v>
      </c>
      <c r="G539" s="47">
        <v>0</v>
      </c>
      <c r="H539" s="47">
        <v>0</v>
      </c>
      <c r="I539" s="47">
        <v>0</v>
      </c>
      <c r="J539" s="47">
        <v>0</v>
      </c>
      <c r="K539" s="47">
        <v>0</v>
      </c>
      <c r="L539" s="47">
        <v>214</v>
      </c>
      <c r="M539" s="47">
        <v>0</v>
      </c>
      <c r="N539" s="47">
        <v>0</v>
      </c>
      <c r="O539" s="47">
        <v>0</v>
      </c>
      <c r="P539" s="47">
        <v>0</v>
      </c>
      <c r="Q539" s="47">
        <v>0</v>
      </c>
      <c r="R539" s="47">
        <v>0</v>
      </c>
      <c r="S539" s="47">
        <v>0</v>
      </c>
      <c r="T539" s="47">
        <v>0</v>
      </c>
      <c r="U539" s="47">
        <v>0</v>
      </c>
      <c r="V539" s="47">
        <v>0</v>
      </c>
      <c r="AJ539" s="47">
        <v>44.58</v>
      </c>
      <c r="AK539" s="11">
        <v>66</v>
      </c>
      <c r="AL539" s="11">
        <v>19</v>
      </c>
      <c r="AM539" s="11">
        <v>24</v>
      </c>
      <c r="AN539" s="11">
        <v>75</v>
      </c>
      <c r="AO539" s="11">
        <v>0</v>
      </c>
      <c r="AP539" s="11">
        <v>2</v>
      </c>
      <c r="AQ539" s="11">
        <v>0</v>
      </c>
      <c r="AR539" s="11">
        <v>279</v>
      </c>
      <c r="AS539" s="11">
        <v>291</v>
      </c>
      <c r="AT539" s="11">
        <v>466</v>
      </c>
      <c r="AU539" s="3">
        <v>0</v>
      </c>
      <c r="AV539" s="3">
        <v>7</v>
      </c>
      <c r="AW539" s="3">
        <v>178</v>
      </c>
      <c r="AX539" s="3">
        <v>44</v>
      </c>
      <c r="AY539" s="3">
        <v>0</v>
      </c>
      <c r="AZ539" s="3">
        <v>0</v>
      </c>
      <c r="BA539" s="3">
        <v>171</v>
      </c>
      <c r="BB539" s="3">
        <v>0</v>
      </c>
      <c r="BC539" s="3">
        <v>3</v>
      </c>
      <c r="BD539" s="3">
        <v>2</v>
      </c>
    </row>
    <row r="540" spans="2:56">
      <c r="B540" s="47">
        <v>44.67</v>
      </c>
      <c r="C540" s="47">
        <v>0</v>
      </c>
      <c r="D540" s="47">
        <v>0</v>
      </c>
      <c r="E540" s="47">
        <v>0</v>
      </c>
      <c r="F540" s="47">
        <v>0</v>
      </c>
      <c r="G540" s="47">
        <v>0</v>
      </c>
      <c r="H540" s="47">
        <v>0</v>
      </c>
      <c r="I540" s="47">
        <v>0</v>
      </c>
      <c r="J540" s="47">
        <v>0</v>
      </c>
      <c r="K540" s="47">
        <v>0</v>
      </c>
      <c r="L540" s="47">
        <v>241</v>
      </c>
      <c r="M540" s="47">
        <v>0</v>
      </c>
      <c r="N540" s="47">
        <v>0</v>
      </c>
      <c r="O540" s="47">
        <v>14</v>
      </c>
      <c r="P540" s="47">
        <v>0</v>
      </c>
      <c r="Q540" s="47">
        <v>0</v>
      </c>
      <c r="R540" s="47">
        <v>0</v>
      </c>
      <c r="S540" s="47">
        <v>0</v>
      </c>
      <c r="T540" s="47">
        <v>0</v>
      </c>
      <c r="U540" s="47">
        <v>0</v>
      </c>
      <c r="V540" s="47">
        <v>0</v>
      </c>
      <c r="AJ540" s="47">
        <v>44.67</v>
      </c>
      <c r="AK540" s="11">
        <v>71</v>
      </c>
      <c r="AL540" s="11">
        <v>26</v>
      </c>
      <c r="AM540" s="11">
        <v>236</v>
      </c>
      <c r="AN540" s="11">
        <v>28</v>
      </c>
      <c r="AO540" s="11">
        <v>5</v>
      </c>
      <c r="AP540" s="11">
        <v>310</v>
      </c>
      <c r="AQ540" s="11">
        <v>73</v>
      </c>
      <c r="AR540" s="11">
        <v>429</v>
      </c>
      <c r="AS540" s="11">
        <v>590</v>
      </c>
      <c r="AT540" s="11">
        <v>717</v>
      </c>
      <c r="AU540" s="3">
        <v>109</v>
      </c>
      <c r="AV540" s="3">
        <v>12</v>
      </c>
      <c r="AW540" s="3">
        <v>384</v>
      </c>
      <c r="AX540" s="3">
        <v>18</v>
      </c>
      <c r="AY540" s="3">
        <v>9</v>
      </c>
      <c r="AZ540" s="3">
        <v>52</v>
      </c>
      <c r="BA540" s="3">
        <v>0</v>
      </c>
      <c r="BB540" s="3">
        <v>9</v>
      </c>
      <c r="BC540" s="3">
        <v>3</v>
      </c>
      <c r="BD540" s="3">
        <v>24</v>
      </c>
    </row>
    <row r="541" spans="2:56">
      <c r="B541" s="47">
        <v>44.75</v>
      </c>
      <c r="C541" s="47">
        <v>0</v>
      </c>
      <c r="D541" s="47">
        <v>0</v>
      </c>
      <c r="E541" s="47">
        <v>6</v>
      </c>
      <c r="F541" s="47">
        <v>0</v>
      </c>
      <c r="G541" s="47">
        <v>0</v>
      </c>
      <c r="H541" s="47">
        <v>0</v>
      </c>
      <c r="I541" s="47">
        <v>0</v>
      </c>
      <c r="J541" s="47">
        <v>33</v>
      </c>
      <c r="K541" s="47">
        <v>104</v>
      </c>
      <c r="L541" s="47">
        <v>4</v>
      </c>
      <c r="M541" s="47">
        <v>0</v>
      </c>
      <c r="N541" s="47">
        <v>0</v>
      </c>
      <c r="O541" s="47">
        <v>0</v>
      </c>
      <c r="P541" s="47">
        <v>0</v>
      </c>
      <c r="Q541" s="47">
        <v>0</v>
      </c>
      <c r="R541" s="47">
        <v>0</v>
      </c>
      <c r="S541" s="47">
        <v>0</v>
      </c>
      <c r="T541" s="47">
        <v>0</v>
      </c>
      <c r="U541" s="47">
        <v>0</v>
      </c>
      <c r="V541" s="47">
        <v>0</v>
      </c>
      <c r="AJ541" s="47">
        <v>44.75</v>
      </c>
      <c r="AK541" s="11">
        <v>110</v>
      </c>
      <c r="AL541" s="11">
        <v>38</v>
      </c>
      <c r="AM541" s="11">
        <v>486</v>
      </c>
      <c r="AN541" s="11">
        <v>22</v>
      </c>
      <c r="AO541" s="11">
        <v>0</v>
      </c>
      <c r="AP541" s="11">
        <v>486</v>
      </c>
      <c r="AQ541" s="11">
        <v>113</v>
      </c>
      <c r="AR541" s="11">
        <v>1092</v>
      </c>
      <c r="AS541" s="11">
        <v>3149</v>
      </c>
      <c r="AT541" s="11">
        <v>1321</v>
      </c>
      <c r="AU541" s="3">
        <v>152</v>
      </c>
      <c r="AV541" s="3">
        <v>98</v>
      </c>
      <c r="AW541" s="3">
        <v>220</v>
      </c>
      <c r="AX541" s="3">
        <v>9</v>
      </c>
      <c r="AY541" s="3">
        <v>24</v>
      </c>
      <c r="AZ541" s="3">
        <v>112</v>
      </c>
      <c r="BA541" s="3">
        <v>13</v>
      </c>
      <c r="BB541" s="3">
        <v>0</v>
      </c>
      <c r="BC541" s="3">
        <v>37</v>
      </c>
      <c r="BD541" s="3">
        <v>3</v>
      </c>
    </row>
    <row r="542" spans="2:56">
      <c r="B542" s="47">
        <v>44.83</v>
      </c>
      <c r="C542" s="47">
        <v>0</v>
      </c>
      <c r="D542" s="47">
        <v>0</v>
      </c>
      <c r="E542" s="47">
        <v>0</v>
      </c>
      <c r="F542" s="47">
        <v>0</v>
      </c>
      <c r="G542" s="47">
        <v>0</v>
      </c>
      <c r="H542" s="47">
        <v>0</v>
      </c>
      <c r="I542" s="47">
        <v>0</v>
      </c>
      <c r="J542" s="47">
        <v>88</v>
      </c>
      <c r="K542" s="47">
        <v>4</v>
      </c>
      <c r="L542" s="47">
        <v>0</v>
      </c>
      <c r="M542" s="47">
        <v>0</v>
      </c>
      <c r="N542" s="47">
        <v>15</v>
      </c>
      <c r="O542" s="47">
        <v>33</v>
      </c>
      <c r="P542" s="47">
        <v>0</v>
      </c>
      <c r="Q542" s="47">
        <v>0</v>
      </c>
      <c r="R542" s="47">
        <v>5</v>
      </c>
      <c r="S542" s="47">
        <v>0</v>
      </c>
      <c r="T542" s="47">
        <v>0</v>
      </c>
      <c r="U542" s="47">
        <v>0</v>
      </c>
      <c r="V542" s="47">
        <v>0</v>
      </c>
      <c r="AJ542" s="47">
        <v>44.83</v>
      </c>
      <c r="AK542" s="11">
        <v>116</v>
      </c>
      <c r="AL542" s="11">
        <v>44</v>
      </c>
      <c r="AM542" s="11">
        <v>415</v>
      </c>
      <c r="AN542" s="11">
        <v>4</v>
      </c>
      <c r="AO542" s="11">
        <v>1</v>
      </c>
      <c r="AP542" s="11">
        <v>3</v>
      </c>
      <c r="AQ542" s="11">
        <v>197</v>
      </c>
      <c r="AR542" s="11">
        <v>2005</v>
      </c>
      <c r="AS542" s="11">
        <v>475</v>
      </c>
      <c r="AT542" s="11">
        <v>406</v>
      </c>
      <c r="AU542" s="3">
        <v>41</v>
      </c>
      <c r="AV542" s="3">
        <v>162</v>
      </c>
      <c r="AW542" s="3">
        <v>769</v>
      </c>
      <c r="AX542" s="3">
        <v>9</v>
      </c>
      <c r="AY542" s="3">
        <v>8</v>
      </c>
      <c r="AZ542" s="3">
        <v>293</v>
      </c>
      <c r="BA542" s="3">
        <v>8</v>
      </c>
      <c r="BB542" s="3">
        <v>28</v>
      </c>
      <c r="BC542" s="3">
        <v>2</v>
      </c>
      <c r="BD542" s="3">
        <v>5</v>
      </c>
    </row>
    <row r="543" spans="2:56">
      <c r="B543" s="47">
        <v>44.92</v>
      </c>
      <c r="C543" s="47">
        <v>0</v>
      </c>
      <c r="D543" s="47">
        <v>0</v>
      </c>
      <c r="E543" s="47">
        <v>0</v>
      </c>
      <c r="F543" s="47">
        <v>0</v>
      </c>
      <c r="G543" s="47">
        <v>0</v>
      </c>
      <c r="H543" s="47">
        <v>0</v>
      </c>
      <c r="I543" s="47">
        <v>0</v>
      </c>
      <c r="J543" s="47">
        <v>42</v>
      </c>
      <c r="K543" s="47">
        <v>18</v>
      </c>
      <c r="L543" s="47">
        <v>0</v>
      </c>
      <c r="M543" s="47">
        <v>0</v>
      </c>
      <c r="N543" s="47">
        <v>21</v>
      </c>
      <c r="O543" s="47">
        <v>7</v>
      </c>
      <c r="P543" s="47">
        <v>0</v>
      </c>
      <c r="Q543" s="47">
        <v>0</v>
      </c>
      <c r="R543" s="47">
        <v>0</v>
      </c>
      <c r="S543" s="47">
        <v>0</v>
      </c>
      <c r="T543" s="47">
        <v>0</v>
      </c>
      <c r="U543" s="47">
        <v>0</v>
      </c>
      <c r="V543" s="47">
        <v>0</v>
      </c>
      <c r="AJ543" s="47">
        <v>44.92</v>
      </c>
      <c r="AK543" s="11">
        <v>169</v>
      </c>
      <c r="AL543" s="11">
        <v>20</v>
      </c>
      <c r="AM543" s="11">
        <v>203</v>
      </c>
      <c r="AN543" s="11">
        <v>0</v>
      </c>
      <c r="AO543" s="11">
        <v>0</v>
      </c>
      <c r="AP543" s="11">
        <v>2</v>
      </c>
      <c r="AQ543" s="11">
        <v>202</v>
      </c>
      <c r="AR543" s="11">
        <v>1003</v>
      </c>
      <c r="AS543" s="11">
        <v>945</v>
      </c>
      <c r="AT543" s="11">
        <v>269</v>
      </c>
      <c r="AU543" s="3">
        <v>0</v>
      </c>
      <c r="AV543" s="3">
        <v>227</v>
      </c>
      <c r="AW543" s="3">
        <v>281</v>
      </c>
      <c r="AX543" s="3">
        <v>12</v>
      </c>
      <c r="AY543" s="3">
        <v>34</v>
      </c>
      <c r="AZ543" s="3">
        <v>140</v>
      </c>
      <c r="BA543" s="3">
        <v>2</v>
      </c>
      <c r="BB543" s="3">
        <v>0</v>
      </c>
      <c r="BC543" s="3">
        <v>0</v>
      </c>
      <c r="BD543" s="3">
        <v>7</v>
      </c>
    </row>
    <row r="544" spans="2:56">
      <c r="B544" s="47">
        <v>45</v>
      </c>
      <c r="C544" s="47">
        <v>0</v>
      </c>
      <c r="D544" s="47">
        <v>0</v>
      </c>
      <c r="E544" s="47">
        <v>0</v>
      </c>
      <c r="F544" s="47">
        <v>0</v>
      </c>
      <c r="G544" s="47">
        <v>0</v>
      </c>
      <c r="H544" s="47">
        <v>0</v>
      </c>
      <c r="I544" s="47">
        <v>0</v>
      </c>
      <c r="J544" s="47">
        <v>0</v>
      </c>
      <c r="K544" s="47">
        <v>0</v>
      </c>
      <c r="L544" s="47">
        <v>0</v>
      </c>
      <c r="M544" s="47">
        <v>0</v>
      </c>
      <c r="N544" s="47">
        <v>0</v>
      </c>
      <c r="O544" s="47">
        <v>0</v>
      </c>
      <c r="P544" s="47">
        <v>0</v>
      </c>
      <c r="Q544" s="47">
        <v>0</v>
      </c>
      <c r="R544" s="47">
        <v>0</v>
      </c>
      <c r="S544" s="47">
        <v>0</v>
      </c>
      <c r="T544" s="47">
        <v>0</v>
      </c>
      <c r="U544" s="47">
        <v>0</v>
      </c>
      <c r="V544" s="47">
        <v>0</v>
      </c>
      <c r="AJ544" s="47">
        <v>45</v>
      </c>
      <c r="AK544" s="11">
        <v>238</v>
      </c>
      <c r="AL544" s="11">
        <v>24</v>
      </c>
      <c r="AM544" s="11">
        <v>69</v>
      </c>
      <c r="AN544" s="11">
        <v>6</v>
      </c>
      <c r="AO544" s="11">
        <v>0</v>
      </c>
      <c r="AP544" s="11">
        <v>1</v>
      </c>
      <c r="AQ544" s="11">
        <v>0</v>
      </c>
      <c r="AR544" s="11">
        <v>582</v>
      </c>
      <c r="AS544" s="11">
        <v>154</v>
      </c>
      <c r="AT544" s="11">
        <v>16</v>
      </c>
      <c r="AU544" s="3">
        <v>11</v>
      </c>
      <c r="AV544" s="3">
        <v>159</v>
      </c>
      <c r="AW544" s="3">
        <v>276</v>
      </c>
      <c r="AX544" s="3">
        <v>6</v>
      </c>
      <c r="AY544" s="3">
        <v>69</v>
      </c>
      <c r="AZ544" s="3">
        <v>162</v>
      </c>
      <c r="BA544" s="3">
        <v>9</v>
      </c>
      <c r="BB544" s="3">
        <v>6</v>
      </c>
      <c r="BC544" s="3">
        <v>15</v>
      </c>
      <c r="BD544" s="3">
        <v>13</v>
      </c>
    </row>
    <row r="545" spans="2:56">
      <c r="B545" s="47">
        <v>45.08</v>
      </c>
      <c r="C545" s="47">
        <v>0</v>
      </c>
      <c r="D545" s="47">
        <v>0</v>
      </c>
      <c r="E545" s="47">
        <v>0</v>
      </c>
      <c r="F545" s="47">
        <v>0</v>
      </c>
      <c r="G545" s="47">
        <v>0</v>
      </c>
      <c r="H545" s="47">
        <v>0</v>
      </c>
      <c r="I545" s="47">
        <v>0</v>
      </c>
      <c r="J545" s="47">
        <v>0</v>
      </c>
      <c r="K545" s="47">
        <v>0</v>
      </c>
      <c r="L545" s="47">
        <v>0</v>
      </c>
      <c r="M545" s="47">
        <v>0</v>
      </c>
      <c r="N545" s="47">
        <v>0</v>
      </c>
      <c r="O545" s="47">
        <v>0</v>
      </c>
      <c r="P545" s="47">
        <v>0</v>
      </c>
      <c r="Q545" s="47">
        <v>0</v>
      </c>
      <c r="R545" s="47">
        <v>0</v>
      </c>
      <c r="S545" s="47">
        <v>0</v>
      </c>
      <c r="T545" s="47">
        <v>0</v>
      </c>
      <c r="U545" s="47">
        <v>0</v>
      </c>
      <c r="V545" s="47">
        <v>0</v>
      </c>
      <c r="AJ545" s="47">
        <v>45.08</v>
      </c>
      <c r="AK545" s="11">
        <v>186</v>
      </c>
      <c r="AL545" s="11">
        <v>20</v>
      </c>
      <c r="AM545" s="11">
        <v>0</v>
      </c>
      <c r="AN545" s="11">
        <v>1</v>
      </c>
      <c r="AO545" s="11">
        <v>0</v>
      </c>
      <c r="AP545" s="11">
        <v>0</v>
      </c>
      <c r="AQ545" s="11">
        <v>1</v>
      </c>
      <c r="AR545" s="11">
        <v>499</v>
      </c>
      <c r="AS545" s="11">
        <v>73</v>
      </c>
      <c r="AT545" s="11">
        <v>68</v>
      </c>
      <c r="AU545" s="3">
        <v>7</v>
      </c>
      <c r="AV545" s="3">
        <v>106</v>
      </c>
      <c r="AW545" s="3">
        <v>111</v>
      </c>
      <c r="AX545" s="3">
        <v>8</v>
      </c>
      <c r="AY545" s="3">
        <v>6</v>
      </c>
      <c r="AZ545" s="3">
        <v>13</v>
      </c>
      <c r="BA545" s="3">
        <v>4</v>
      </c>
      <c r="BB545" s="3">
        <v>95</v>
      </c>
      <c r="BC545" s="3">
        <v>0</v>
      </c>
      <c r="BD545" s="3">
        <v>1</v>
      </c>
    </row>
    <row r="546" spans="2:56">
      <c r="B546" s="47">
        <v>45.17</v>
      </c>
      <c r="C546" s="47">
        <v>0</v>
      </c>
      <c r="D546" s="47">
        <v>0</v>
      </c>
      <c r="E546" s="47">
        <v>0</v>
      </c>
      <c r="F546" s="47">
        <v>0</v>
      </c>
      <c r="G546" s="47">
        <v>0</v>
      </c>
      <c r="H546" s="47">
        <v>0</v>
      </c>
      <c r="I546" s="47">
        <v>0</v>
      </c>
      <c r="J546" s="47">
        <v>0</v>
      </c>
      <c r="K546" s="47">
        <v>0</v>
      </c>
      <c r="L546" s="47">
        <v>0</v>
      </c>
      <c r="M546" s="47">
        <v>0</v>
      </c>
      <c r="N546" s="47">
        <v>0</v>
      </c>
      <c r="O546" s="47">
        <v>0</v>
      </c>
      <c r="P546" s="47">
        <v>0</v>
      </c>
      <c r="Q546" s="47">
        <v>0</v>
      </c>
      <c r="R546" s="47">
        <v>0</v>
      </c>
      <c r="S546" s="47">
        <v>0</v>
      </c>
      <c r="T546" s="47">
        <v>4</v>
      </c>
      <c r="U546" s="47">
        <v>0</v>
      </c>
      <c r="V546" s="47">
        <v>0</v>
      </c>
      <c r="AJ546" s="47">
        <v>45.17</v>
      </c>
      <c r="AK546" s="11">
        <v>86</v>
      </c>
      <c r="AL546" s="11">
        <v>125</v>
      </c>
      <c r="AM546" s="11">
        <v>13</v>
      </c>
      <c r="AN546" s="11">
        <v>11</v>
      </c>
      <c r="AO546" s="11">
        <v>1</v>
      </c>
      <c r="AP546" s="11">
        <v>0</v>
      </c>
      <c r="AQ546" s="11">
        <v>8</v>
      </c>
      <c r="AR546" s="11">
        <v>131</v>
      </c>
      <c r="AS546" s="11">
        <v>103</v>
      </c>
      <c r="AT546" s="11">
        <v>55</v>
      </c>
      <c r="AU546" s="3">
        <v>7</v>
      </c>
      <c r="AV546" s="3">
        <v>92</v>
      </c>
      <c r="AW546" s="3">
        <v>234</v>
      </c>
      <c r="AX546" s="3">
        <v>41</v>
      </c>
      <c r="AY546" s="3">
        <v>100</v>
      </c>
      <c r="AZ546" s="3">
        <v>0</v>
      </c>
      <c r="BA546" s="3">
        <v>4</v>
      </c>
      <c r="BB546" s="3">
        <v>743</v>
      </c>
      <c r="BC546" s="3">
        <v>3</v>
      </c>
      <c r="BD546" s="3">
        <v>30</v>
      </c>
    </row>
    <row r="547" spans="2:56">
      <c r="B547" s="47">
        <v>45.25</v>
      </c>
      <c r="C547" s="47">
        <v>0</v>
      </c>
      <c r="D547" s="47">
        <v>0</v>
      </c>
      <c r="E547" s="47">
        <v>0</v>
      </c>
      <c r="F547" s="47">
        <v>0</v>
      </c>
      <c r="G547" s="47">
        <v>0</v>
      </c>
      <c r="H547" s="47">
        <v>0</v>
      </c>
      <c r="I547" s="47">
        <v>0</v>
      </c>
      <c r="J547" s="47">
        <v>0</v>
      </c>
      <c r="K547" s="47">
        <v>0</v>
      </c>
      <c r="L547" s="47">
        <v>0</v>
      </c>
      <c r="M547" s="47">
        <v>0</v>
      </c>
      <c r="N547" s="47">
        <v>0</v>
      </c>
      <c r="O547" s="47">
        <v>0</v>
      </c>
      <c r="P547" s="47">
        <v>0</v>
      </c>
      <c r="Q547" s="47">
        <v>0</v>
      </c>
      <c r="R547" s="47">
        <v>0</v>
      </c>
      <c r="S547" s="47">
        <v>0</v>
      </c>
      <c r="T547" s="47">
        <v>40</v>
      </c>
      <c r="U547" s="47">
        <v>0</v>
      </c>
      <c r="V547" s="47">
        <v>0</v>
      </c>
      <c r="AJ547" s="47">
        <v>45.25</v>
      </c>
      <c r="AK547" s="11">
        <v>75</v>
      </c>
      <c r="AL547" s="11">
        <v>141</v>
      </c>
      <c r="AM547" s="11">
        <v>27</v>
      </c>
      <c r="AN547" s="11">
        <v>1</v>
      </c>
      <c r="AO547" s="11">
        <v>0</v>
      </c>
      <c r="AP547" s="11">
        <v>5</v>
      </c>
      <c r="AQ547" s="11">
        <v>13</v>
      </c>
      <c r="AR547" s="11">
        <v>2</v>
      </c>
      <c r="AS547" s="11">
        <v>34</v>
      </c>
      <c r="AT547" s="11">
        <v>13</v>
      </c>
      <c r="AU547" s="3">
        <v>1</v>
      </c>
      <c r="AV547" s="3">
        <v>15</v>
      </c>
      <c r="AW547" s="3">
        <v>44</v>
      </c>
      <c r="AX547" s="3">
        <v>71</v>
      </c>
      <c r="AY547" s="3">
        <v>51</v>
      </c>
      <c r="AZ547" s="3">
        <v>134</v>
      </c>
      <c r="BA547" s="3">
        <v>9</v>
      </c>
      <c r="BB547" s="3">
        <v>398</v>
      </c>
      <c r="BC547" s="3">
        <v>113</v>
      </c>
      <c r="BD547" s="3">
        <v>0</v>
      </c>
    </row>
    <row r="548" spans="2:56">
      <c r="B548" s="47">
        <v>45.33</v>
      </c>
      <c r="C548" s="47">
        <v>0</v>
      </c>
      <c r="D548" s="47">
        <v>0</v>
      </c>
      <c r="E548" s="47">
        <v>0</v>
      </c>
      <c r="F548" s="47">
        <v>0</v>
      </c>
      <c r="G548" s="47">
        <v>0</v>
      </c>
      <c r="H548" s="47">
        <v>0</v>
      </c>
      <c r="I548" s="47">
        <v>0</v>
      </c>
      <c r="J548" s="47">
        <v>0</v>
      </c>
      <c r="K548" s="47">
        <v>0</v>
      </c>
      <c r="L548" s="47">
        <v>0</v>
      </c>
      <c r="M548" s="47">
        <v>0</v>
      </c>
      <c r="N548" s="47">
        <v>0</v>
      </c>
      <c r="O548" s="47">
        <v>0</v>
      </c>
      <c r="P548" s="47">
        <v>0</v>
      </c>
      <c r="Q548" s="47">
        <v>0</v>
      </c>
      <c r="R548" s="47">
        <v>0</v>
      </c>
      <c r="S548" s="47">
        <v>0</v>
      </c>
      <c r="T548" s="47">
        <v>10</v>
      </c>
      <c r="U548" s="47">
        <v>0</v>
      </c>
      <c r="V548" s="47">
        <v>0</v>
      </c>
      <c r="AJ548" s="47">
        <v>45.33</v>
      </c>
      <c r="AK548" s="11">
        <v>62</v>
      </c>
      <c r="AL548" s="11">
        <v>300</v>
      </c>
      <c r="AM548" s="11">
        <v>6</v>
      </c>
      <c r="AN548" s="11">
        <v>1</v>
      </c>
      <c r="AO548" s="11">
        <v>33</v>
      </c>
      <c r="AP548" s="11">
        <v>0</v>
      </c>
      <c r="AQ548" s="11">
        <v>41</v>
      </c>
      <c r="AR548" s="11">
        <v>0</v>
      </c>
      <c r="AS548" s="11">
        <v>12</v>
      </c>
      <c r="AT548" s="11">
        <v>32</v>
      </c>
      <c r="AU548" s="3">
        <v>15</v>
      </c>
      <c r="AV548" s="3">
        <v>26</v>
      </c>
      <c r="AW548" s="3">
        <v>42</v>
      </c>
      <c r="AX548" s="3">
        <v>8</v>
      </c>
      <c r="AY548" s="3">
        <v>8</v>
      </c>
      <c r="AZ548" s="3">
        <v>2</v>
      </c>
      <c r="BA548" s="3">
        <v>0</v>
      </c>
      <c r="BB548" s="3">
        <v>447</v>
      </c>
      <c r="BC548" s="3">
        <v>115</v>
      </c>
      <c r="BD548" s="3">
        <v>43</v>
      </c>
    </row>
    <row r="549" spans="2:56">
      <c r="B549" s="47">
        <v>45.42</v>
      </c>
      <c r="C549" s="47">
        <v>0</v>
      </c>
      <c r="D549" s="47">
        <v>0</v>
      </c>
      <c r="E549" s="47">
        <v>0</v>
      </c>
      <c r="F549" s="47">
        <v>0</v>
      </c>
      <c r="G549" s="47">
        <v>0</v>
      </c>
      <c r="H549" s="47">
        <v>0</v>
      </c>
      <c r="I549" s="47">
        <v>0</v>
      </c>
      <c r="J549" s="47">
        <v>0</v>
      </c>
      <c r="K549" s="47">
        <v>0</v>
      </c>
      <c r="L549" s="47">
        <v>0</v>
      </c>
      <c r="M549" s="47">
        <v>0</v>
      </c>
      <c r="N549" s="47">
        <v>0</v>
      </c>
      <c r="O549" s="47">
        <v>0</v>
      </c>
      <c r="P549" s="47">
        <v>0</v>
      </c>
      <c r="Q549" s="47">
        <v>0</v>
      </c>
      <c r="R549" s="47">
        <v>0</v>
      </c>
      <c r="S549" s="47">
        <v>0</v>
      </c>
      <c r="T549" s="47">
        <v>0</v>
      </c>
      <c r="U549" s="47">
        <v>0</v>
      </c>
      <c r="V549" s="47">
        <v>0</v>
      </c>
      <c r="AJ549" s="47">
        <v>45.42</v>
      </c>
      <c r="AK549" s="11">
        <v>59</v>
      </c>
      <c r="AL549" s="11">
        <v>175</v>
      </c>
      <c r="AM549" s="11">
        <v>53</v>
      </c>
      <c r="AN549" s="11">
        <v>1</v>
      </c>
      <c r="AO549" s="11">
        <v>131</v>
      </c>
      <c r="AP549" s="11">
        <v>4</v>
      </c>
      <c r="AQ549" s="11">
        <v>20</v>
      </c>
      <c r="AR549" s="11">
        <v>28</v>
      </c>
      <c r="AS549" s="11">
        <v>0</v>
      </c>
      <c r="AT549" s="11">
        <v>448</v>
      </c>
      <c r="AU549" s="3">
        <v>3</v>
      </c>
      <c r="AV549" s="3">
        <v>83</v>
      </c>
      <c r="AW549" s="3">
        <v>38</v>
      </c>
      <c r="AX549" s="3">
        <v>39</v>
      </c>
      <c r="AY549" s="3">
        <v>0</v>
      </c>
      <c r="AZ549" s="3">
        <v>9</v>
      </c>
      <c r="BA549" s="3">
        <v>7</v>
      </c>
      <c r="BB549" s="3">
        <v>244</v>
      </c>
      <c r="BC549" s="3">
        <v>182</v>
      </c>
      <c r="BD549" s="3">
        <v>12</v>
      </c>
    </row>
    <row r="550" spans="2:56">
      <c r="B550" s="47">
        <v>45.5</v>
      </c>
      <c r="C550" s="47">
        <v>0</v>
      </c>
      <c r="D550" s="47">
        <v>49</v>
      </c>
      <c r="E550" s="47">
        <v>0</v>
      </c>
      <c r="F550" s="47">
        <v>0</v>
      </c>
      <c r="G550" s="47">
        <v>10</v>
      </c>
      <c r="H550" s="47">
        <v>0</v>
      </c>
      <c r="I550" s="47">
        <v>0</v>
      </c>
      <c r="J550" s="47">
        <v>0</v>
      </c>
      <c r="K550" s="47">
        <v>0</v>
      </c>
      <c r="L550" s="47">
        <v>0</v>
      </c>
      <c r="M550" s="47">
        <v>0</v>
      </c>
      <c r="N550" s="47">
        <v>0</v>
      </c>
      <c r="O550" s="47">
        <v>0</v>
      </c>
      <c r="P550" s="47">
        <v>0</v>
      </c>
      <c r="Q550" s="47">
        <v>0</v>
      </c>
      <c r="R550" s="47">
        <v>0</v>
      </c>
      <c r="S550" s="47">
        <v>0</v>
      </c>
      <c r="T550" s="47">
        <v>0</v>
      </c>
      <c r="U550" s="47">
        <v>0</v>
      </c>
      <c r="V550" s="47">
        <v>0</v>
      </c>
      <c r="AJ550" s="47">
        <v>45.5</v>
      </c>
      <c r="AK550" s="11">
        <v>54</v>
      </c>
      <c r="AL550" s="11">
        <v>1282</v>
      </c>
      <c r="AM550" s="11">
        <v>1</v>
      </c>
      <c r="AN550" s="11">
        <v>47</v>
      </c>
      <c r="AO550" s="11">
        <v>536</v>
      </c>
      <c r="AP550" s="11">
        <v>0</v>
      </c>
      <c r="AQ550" s="11">
        <v>5</v>
      </c>
      <c r="AR550" s="11">
        <v>6</v>
      </c>
      <c r="AS550" s="11">
        <v>6</v>
      </c>
      <c r="AT550" s="11">
        <v>383</v>
      </c>
      <c r="AU550" s="3">
        <v>22</v>
      </c>
      <c r="AV550" s="3">
        <v>0</v>
      </c>
      <c r="AW550" s="3">
        <v>46</v>
      </c>
      <c r="AX550" s="3">
        <v>46</v>
      </c>
      <c r="AY550" s="3">
        <v>65</v>
      </c>
      <c r="AZ550" s="3">
        <v>5</v>
      </c>
      <c r="BA550" s="3">
        <v>0</v>
      </c>
      <c r="BB550" s="3">
        <v>392</v>
      </c>
      <c r="BC550" s="3">
        <v>370</v>
      </c>
      <c r="BD550" s="3">
        <v>33</v>
      </c>
    </row>
    <row r="551" spans="2:56">
      <c r="B551" s="47">
        <v>45.58</v>
      </c>
      <c r="C551" s="47">
        <v>0</v>
      </c>
      <c r="D551" s="47">
        <v>0</v>
      </c>
      <c r="E551" s="47">
        <v>0</v>
      </c>
      <c r="F551" s="47">
        <v>0</v>
      </c>
      <c r="G551" s="47">
        <v>0</v>
      </c>
      <c r="H551" s="47">
        <v>0</v>
      </c>
      <c r="I551" s="47">
        <v>0</v>
      </c>
      <c r="J551" s="47">
        <v>0</v>
      </c>
      <c r="K551" s="47">
        <v>0</v>
      </c>
      <c r="L551" s="47">
        <v>0</v>
      </c>
      <c r="M551" s="47">
        <v>0</v>
      </c>
      <c r="N551" s="47">
        <v>0</v>
      </c>
      <c r="O551" s="47">
        <v>0</v>
      </c>
      <c r="P551" s="47">
        <v>0</v>
      </c>
      <c r="Q551" s="47">
        <v>0</v>
      </c>
      <c r="R551" s="47">
        <v>0</v>
      </c>
      <c r="S551" s="47">
        <v>0</v>
      </c>
      <c r="T551" s="47">
        <v>0</v>
      </c>
      <c r="U551" s="47">
        <v>41</v>
      </c>
      <c r="V551" s="47">
        <v>0</v>
      </c>
      <c r="AJ551" s="47">
        <v>45.58</v>
      </c>
      <c r="AK551" s="11">
        <v>44</v>
      </c>
      <c r="AL551" s="11">
        <v>204</v>
      </c>
      <c r="AM551" s="11">
        <v>6</v>
      </c>
      <c r="AN551" s="11">
        <v>97</v>
      </c>
      <c r="AO551" s="11">
        <v>103</v>
      </c>
      <c r="AP551" s="11">
        <v>2</v>
      </c>
      <c r="AQ551" s="11">
        <v>531</v>
      </c>
      <c r="AR551" s="11">
        <v>16</v>
      </c>
      <c r="AS551" s="11">
        <v>0</v>
      </c>
      <c r="AT551" s="11">
        <v>20</v>
      </c>
      <c r="AU551" s="3">
        <v>12</v>
      </c>
      <c r="AV551" s="3">
        <v>0</v>
      </c>
      <c r="AW551" s="3">
        <v>51</v>
      </c>
      <c r="AX551" s="3">
        <v>24</v>
      </c>
      <c r="AY551" s="3">
        <v>0</v>
      </c>
      <c r="AZ551" s="3">
        <v>27</v>
      </c>
      <c r="BA551" s="3">
        <v>0</v>
      </c>
      <c r="BB551" s="3">
        <v>494</v>
      </c>
      <c r="BC551" s="3">
        <v>617</v>
      </c>
      <c r="BD551" s="3">
        <v>0</v>
      </c>
    </row>
    <row r="552" spans="2:56">
      <c r="B552" s="47">
        <v>45.67</v>
      </c>
      <c r="C552" s="47">
        <v>0</v>
      </c>
      <c r="D552" s="47">
        <v>0</v>
      </c>
      <c r="E552" s="47">
        <v>0</v>
      </c>
      <c r="F552" s="47">
        <v>0</v>
      </c>
      <c r="G552" s="47">
        <v>0</v>
      </c>
      <c r="H552" s="47">
        <v>0</v>
      </c>
      <c r="I552" s="47">
        <v>0</v>
      </c>
      <c r="J552" s="47">
        <v>0</v>
      </c>
      <c r="K552" s="47">
        <v>0</v>
      </c>
      <c r="L552" s="47">
        <v>0</v>
      </c>
      <c r="M552" s="47">
        <v>0</v>
      </c>
      <c r="N552" s="47">
        <v>0</v>
      </c>
      <c r="O552" s="47">
        <v>0</v>
      </c>
      <c r="P552" s="47">
        <v>0</v>
      </c>
      <c r="Q552" s="47">
        <v>0</v>
      </c>
      <c r="R552" s="47">
        <v>0</v>
      </c>
      <c r="S552" s="47">
        <v>0</v>
      </c>
      <c r="T552" s="47">
        <v>0</v>
      </c>
      <c r="U552" s="47">
        <v>0</v>
      </c>
      <c r="V552" s="47">
        <v>0</v>
      </c>
      <c r="AJ552" s="47">
        <v>45.67</v>
      </c>
      <c r="AK552" s="11">
        <v>45</v>
      </c>
      <c r="AL552" s="11">
        <v>117</v>
      </c>
      <c r="AM552" s="11">
        <v>0</v>
      </c>
      <c r="AN552" s="11">
        <v>6</v>
      </c>
      <c r="AO552" s="11">
        <v>204</v>
      </c>
      <c r="AP552" s="11">
        <v>0</v>
      </c>
      <c r="AQ552" s="11">
        <v>28</v>
      </c>
      <c r="AR552" s="11">
        <v>13</v>
      </c>
      <c r="AS552" s="11">
        <v>0</v>
      </c>
      <c r="AT552" s="11">
        <v>241</v>
      </c>
      <c r="AU552" s="3">
        <v>1</v>
      </c>
      <c r="AV552" s="3">
        <v>0</v>
      </c>
      <c r="AW552" s="3">
        <v>34</v>
      </c>
      <c r="AX552" s="3">
        <v>66</v>
      </c>
      <c r="AY552" s="3">
        <v>73</v>
      </c>
      <c r="AZ552" s="3">
        <v>8</v>
      </c>
      <c r="BA552" s="3">
        <v>88</v>
      </c>
      <c r="BB552" s="3">
        <v>191</v>
      </c>
      <c r="BC552" s="3">
        <v>389</v>
      </c>
      <c r="BD552" s="3">
        <v>36</v>
      </c>
    </row>
    <row r="553" spans="2:56">
      <c r="B553" s="47">
        <v>45.75</v>
      </c>
      <c r="C553" s="47">
        <v>0</v>
      </c>
      <c r="D553" s="47">
        <v>0</v>
      </c>
      <c r="E553" s="47">
        <v>0</v>
      </c>
      <c r="F553" s="47">
        <v>0</v>
      </c>
      <c r="G553" s="47">
        <v>0</v>
      </c>
      <c r="H553" s="47">
        <v>0</v>
      </c>
      <c r="I553" s="47">
        <v>0</v>
      </c>
      <c r="J553" s="47">
        <v>0</v>
      </c>
      <c r="K553" s="47">
        <v>0</v>
      </c>
      <c r="L553" s="47">
        <v>0</v>
      </c>
      <c r="M553" s="47">
        <v>0</v>
      </c>
      <c r="N553" s="47">
        <v>0</v>
      </c>
      <c r="O553" s="47">
        <v>0</v>
      </c>
      <c r="P553" s="47">
        <v>0</v>
      </c>
      <c r="Q553" s="47">
        <v>0</v>
      </c>
      <c r="R553" s="47">
        <v>0</v>
      </c>
      <c r="S553" s="47">
        <v>0</v>
      </c>
      <c r="T553" s="47">
        <v>0</v>
      </c>
      <c r="U553" s="47">
        <v>0</v>
      </c>
      <c r="V553" s="47">
        <v>0</v>
      </c>
      <c r="AJ553" s="47">
        <v>45.75</v>
      </c>
      <c r="AK553" s="11">
        <v>41</v>
      </c>
      <c r="AL553" s="11">
        <v>184</v>
      </c>
      <c r="AM553" s="11">
        <v>122</v>
      </c>
      <c r="AN553" s="11">
        <v>10</v>
      </c>
      <c r="AO553" s="11">
        <v>35</v>
      </c>
      <c r="AP553" s="11">
        <v>5</v>
      </c>
      <c r="AQ553" s="11">
        <v>99</v>
      </c>
      <c r="AR553" s="11">
        <v>6</v>
      </c>
      <c r="AS553" s="11">
        <v>0</v>
      </c>
      <c r="AT553" s="11">
        <v>792</v>
      </c>
      <c r="AU553" s="3">
        <v>207</v>
      </c>
      <c r="AV553" s="3">
        <v>74</v>
      </c>
      <c r="AW553" s="3">
        <v>49</v>
      </c>
      <c r="AX553" s="3">
        <v>6</v>
      </c>
      <c r="AY553" s="3">
        <v>31</v>
      </c>
      <c r="AZ553" s="3">
        <v>5</v>
      </c>
      <c r="BA553" s="3">
        <v>164</v>
      </c>
      <c r="BB553" s="3">
        <v>114</v>
      </c>
      <c r="BC553" s="3">
        <v>238</v>
      </c>
      <c r="BD553" s="3">
        <v>61</v>
      </c>
    </row>
    <row r="554" spans="2:56">
      <c r="B554" s="47">
        <v>45.83</v>
      </c>
      <c r="C554" s="47">
        <v>0</v>
      </c>
      <c r="D554" s="47">
        <v>0</v>
      </c>
      <c r="E554" s="47">
        <v>0</v>
      </c>
      <c r="F554" s="47">
        <v>0</v>
      </c>
      <c r="G554" s="47">
        <v>0</v>
      </c>
      <c r="H554" s="47">
        <v>0</v>
      </c>
      <c r="I554" s="47">
        <v>0</v>
      </c>
      <c r="J554" s="47">
        <v>0</v>
      </c>
      <c r="K554" s="47">
        <v>0</v>
      </c>
      <c r="L554" s="47">
        <v>0</v>
      </c>
      <c r="M554" s="47">
        <v>0</v>
      </c>
      <c r="N554" s="47">
        <v>0</v>
      </c>
      <c r="O554" s="47">
        <v>0</v>
      </c>
      <c r="P554" s="47">
        <v>0</v>
      </c>
      <c r="Q554" s="47">
        <v>0</v>
      </c>
      <c r="R554" s="47">
        <v>0</v>
      </c>
      <c r="S554" s="47">
        <v>0</v>
      </c>
      <c r="T554" s="47">
        <v>0</v>
      </c>
      <c r="U554" s="47">
        <v>0</v>
      </c>
      <c r="V554" s="47">
        <v>0</v>
      </c>
      <c r="AJ554" s="47">
        <v>45.83</v>
      </c>
      <c r="AK554" s="11">
        <v>63</v>
      </c>
      <c r="AL554" s="11">
        <v>58</v>
      </c>
      <c r="AM554" s="11">
        <v>245</v>
      </c>
      <c r="AN554" s="11">
        <v>12</v>
      </c>
      <c r="AO554" s="11">
        <v>2</v>
      </c>
      <c r="AP554" s="11">
        <v>2</v>
      </c>
      <c r="AQ554" s="11">
        <v>231</v>
      </c>
      <c r="AR554" s="11">
        <v>45</v>
      </c>
      <c r="AS554" s="11">
        <v>28</v>
      </c>
      <c r="AT554" s="11">
        <v>508</v>
      </c>
      <c r="AU554" s="3">
        <v>258</v>
      </c>
      <c r="AV554" s="3">
        <v>106</v>
      </c>
      <c r="AW554" s="3">
        <v>69</v>
      </c>
      <c r="AX554" s="3">
        <v>12</v>
      </c>
      <c r="AY554" s="3">
        <v>27</v>
      </c>
      <c r="AZ554" s="3">
        <v>20</v>
      </c>
      <c r="BA554" s="3">
        <v>173</v>
      </c>
      <c r="BB554" s="3">
        <v>12</v>
      </c>
      <c r="BC554" s="3">
        <v>236</v>
      </c>
      <c r="BD554" s="3">
        <v>5</v>
      </c>
    </row>
    <row r="555" spans="2:56">
      <c r="B555" s="47">
        <v>45.92</v>
      </c>
      <c r="C555" s="47">
        <v>0</v>
      </c>
      <c r="D555" s="47">
        <v>0</v>
      </c>
      <c r="E555" s="47">
        <v>0</v>
      </c>
      <c r="F555" s="47">
        <v>0</v>
      </c>
      <c r="G555" s="47">
        <v>0</v>
      </c>
      <c r="H555" s="47">
        <v>0</v>
      </c>
      <c r="I555" s="47">
        <v>0</v>
      </c>
      <c r="J555" s="47">
        <v>0</v>
      </c>
      <c r="K555" s="47">
        <v>0</v>
      </c>
      <c r="L555" s="47">
        <v>16</v>
      </c>
      <c r="M555" s="47">
        <v>0</v>
      </c>
      <c r="N555" s="47">
        <v>0</v>
      </c>
      <c r="O555" s="47">
        <v>0</v>
      </c>
      <c r="P555" s="47">
        <v>0</v>
      </c>
      <c r="Q555" s="47">
        <v>0</v>
      </c>
      <c r="R555" s="47">
        <v>0</v>
      </c>
      <c r="S555" s="47">
        <v>0</v>
      </c>
      <c r="T555" s="47">
        <v>0</v>
      </c>
      <c r="U555" s="47">
        <v>0</v>
      </c>
      <c r="V555" s="47">
        <v>0</v>
      </c>
      <c r="AJ555" s="47">
        <v>45.92</v>
      </c>
      <c r="AK555" s="11">
        <v>46</v>
      </c>
      <c r="AL555" s="11">
        <v>43</v>
      </c>
      <c r="AM555" s="11">
        <v>217</v>
      </c>
      <c r="AN555" s="11">
        <v>2</v>
      </c>
      <c r="AO555" s="11">
        <v>0</v>
      </c>
      <c r="AP555" s="11">
        <v>122</v>
      </c>
      <c r="AQ555" s="11">
        <v>198</v>
      </c>
      <c r="AR555" s="11">
        <v>2</v>
      </c>
      <c r="AS555" s="11">
        <v>46</v>
      </c>
      <c r="AT555" s="11">
        <v>201</v>
      </c>
      <c r="AU555" s="3">
        <v>2</v>
      </c>
      <c r="AV555" s="3">
        <v>68</v>
      </c>
      <c r="AW555" s="3">
        <v>69</v>
      </c>
      <c r="AX555" s="3">
        <v>25</v>
      </c>
      <c r="AY555" s="3">
        <v>9</v>
      </c>
      <c r="AZ555" s="3">
        <v>12</v>
      </c>
      <c r="BA555" s="3">
        <v>143</v>
      </c>
      <c r="BB555" s="3">
        <v>0</v>
      </c>
      <c r="BC555" s="3">
        <v>153</v>
      </c>
      <c r="BD555" s="3">
        <v>9</v>
      </c>
    </row>
    <row r="556" spans="2:56">
      <c r="B556" s="47">
        <v>46</v>
      </c>
      <c r="C556" s="47">
        <v>0</v>
      </c>
      <c r="D556" s="47">
        <v>0</v>
      </c>
      <c r="E556" s="47">
        <v>0</v>
      </c>
      <c r="F556" s="47">
        <v>0</v>
      </c>
      <c r="G556" s="47">
        <v>0</v>
      </c>
      <c r="H556" s="47">
        <v>5</v>
      </c>
      <c r="I556" s="47">
        <v>0</v>
      </c>
      <c r="J556" s="47">
        <v>0</v>
      </c>
      <c r="K556" s="47">
        <v>0</v>
      </c>
      <c r="L556" s="47">
        <v>0</v>
      </c>
      <c r="M556" s="47">
        <v>0</v>
      </c>
      <c r="N556" s="47">
        <v>0</v>
      </c>
      <c r="O556" s="47">
        <v>0</v>
      </c>
      <c r="P556" s="47">
        <v>0</v>
      </c>
      <c r="Q556" s="47">
        <v>0</v>
      </c>
      <c r="R556" s="47">
        <v>0</v>
      </c>
      <c r="S556" s="47">
        <v>26</v>
      </c>
      <c r="T556" s="47">
        <v>0</v>
      </c>
      <c r="U556" s="47">
        <v>0</v>
      </c>
      <c r="V556" s="47">
        <v>0</v>
      </c>
      <c r="AJ556" s="47">
        <v>46</v>
      </c>
      <c r="AK556" s="11">
        <v>77</v>
      </c>
      <c r="AL556" s="11">
        <v>45</v>
      </c>
      <c r="AM556" s="11">
        <v>121</v>
      </c>
      <c r="AN556" s="11">
        <v>1</v>
      </c>
      <c r="AO556" s="11">
        <v>1</v>
      </c>
      <c r="AP556" s="11">
        <v>833</v>
      </c>
      <c r="AQ556" s="11">
        <v>100</v>
      </c>
      <c r="AR556" s="11">
        <v>11</v>
      </c>
      <c r="AS556" s="11">
        <v>31</v>
      </c>
      <c r="AT556" s="11">
        <v>6</v>
      </c>
      <c r="AU556" s="3">
        <v>14</v>
      </c>
      <c r="AV556" s="3">
        <v>0</v>
      </c>
      <c r="AW556" s="3">
        <v>51</v>
      </c>
      <c r="AX556" s="3">
        <v>49</v>
      </c>
      <c r="AY556" s="3">
        <v>0</v>
      </c>
      <c r="AZ556" s="3">
        <v>2</v>
      </c>
      <c r="BA556" s="3">
        <v>716</v>
      </c>
      <c r="BB556" s="3">
        <v>4</v>
      </c>
      <c r="BC556" s="3">
        <v>50</v>
      </c>
      <c r="BD556" s="3">
        <v>7</v>
      </c>
    </row>
    <row r="557" spans="2:56">
      <c r="B557" s="47">
        <v>46.08</v>
      </c>
      <c r="C557" s="47">
        <v>0</v>
      </c>
      <c r="D557" s="47">
        <v>0</v>
      </c>
      <c r="E557" s="47">
        <v>0</v>
      </c>
      <c r="F557" s="47">
        <v>0</v>
      </c>
      <c r="G557" s="47">
        <v>0</v>
      </c>
      <c r="H557" s="47">
        <v>0</v>
      </c>
      <c r="I557" s="47">
        <v>0</v>
      </c>
      <c r="J557" s="47">
        <v>0</v>
      </c>
      <c r="K557" s="47">
        <v>0</v>
      </c>
      <c r="L557" s="47">
        <v>0</v>
      </c>
      <c r="M557" s="47">
        <v>0</v>
      </c>
      <c r="N557" s="47">
        <v>0</v>
      </c>
      <c r="O557" s="47">
        <v>0</v>
      </c>
      <c r="P557" s="47">
        <v>0</v>
      </c>
      <c r="Q557" s="47">
        <v>0</v>
      </c>
      <c r="R557" s="47">
        <v>0</v>
      </c>
      <c r="S557" s="47">
        <v>0</v>
      </c>
      <c r="T557" s="47">
        <v>0</v>
      </c>
      <c r="U557" s="47">
        <v>0</v>
      </c>
      <c r="V557" s="47">
        <v>0</v>
      </c>
      <c r="AJ557" s="47">
        <v>46.08</v>
      </c>
      <c r="AK557" s="11">
        <v>49</v>
      </c>
      <c r="AL557" s="11">
        <v>15</v>
      </c>
      <c r="AM557" s="11">
        <v>0</v>
      </c>
      <c r="AN557" s="11">
        <v>2</v>
      </c>
      <c r="AO557" s="11">
        <v>0</v>
      </c>
      <c r="AP557" s="11">
        <v>0</v>
      </c>
      <c r="AQ557" s="11">
        <v>29</v>
      </c>
      <c r="AR557" s="11">
        <v>147</v>
      </c>
      <c r="AS557" s="11">
        <v>11</v>
      </c>
      <c r="AT557" s="11">
        <v>17</v>
      </c>
      <c r="AU557" s="3">
        <v>10</v>
      </c>
      <c r="AV557" s="3">
        <v>6</v>
      </c>
      <c r="AW557" s="3">
        <v>36</v>
      </c>
      <c r="AX557" s="3">
        <v>1</v>
      </c>
      <c r="AY557" s="3">
        <v>0</v>
      </c>
      <c r="AZ557" s="3">
        <v>25</v>
      </c>
      <c r="BA557" s="3">
        <v>482</v>
      </c>
      <c r="BB557" s="3">
        <v>7</v>
      </c>
      <c r="BC557" s="3">
        <v>3</v>
      </c>
      <c r="BD557" s="3">
        <v>50</v>
      </c>
    </row>
    <row r="558" spans="2:56">
      <c r="B558" s="47">
        <v>46.17</v>
      </c>
      <c r="C558" s="47">
        <v>0</v>
      </c>
      <c r="D558" s="47">
        <v>0</v>
      </c>
      <c r="E558" s="47">
        <v>0</v>
      </c>
      <c r="F558" s="47">
        <v>0</v>
      </c>
      <c r="G558" s="47">
        <v>0</v>
      </c>
      <c r="H558" s="47">
        <v>0</v>
      </c>
      <c r="I558" s="47">
        <v>0</v>
      </c>
      <c r="J558" s="47">
        <v>0</v>
      </c>
      <c r="K558" s="47">
        <v>0</v>
      </c>
      <c r="L558" s="47">
        <v>0</v>
      </c>
      <c r="M558" s="47">
        <v>0</v>
      </c>
      <c r="N558" s="47">
        <v>0</v>
      </c>
      <c r="O558" s="47">
        <v>0</v>
      </c>
      <c r="P558" s="47">
        <v>0</v>
      </c>
      <c r="Q558" s="47">
        <v>0</v>
      </c>
      <c r="R558" s="47">
        <v>0</v>
      </c>
      <c r="S558" s="47">
        <v>0</v>
      </c>
      <c r="T558" s="47">
        <v>0</v>
      </c>
      <c r="U558" s="47">
        <v>0</v>
      </c>
      <c r="V558" s="47">
        <v>0</v>
      </c>
      <c r="AJ558" s="47">
        <v>46.17</v>
      </c>
      <c r="AK558" s="11">
        <v>72</v>
      </c>
      <c r="AL558" s="11">
        <v>26</v>
      </c>
      <c r="AM558" s="11">
        <v>2</v>
      </c>
      <c r="AN558" s="11">
        <v>12</v>
      </c>
      <c r="AO558" s="11">
        <v>1</v>
      </c>
      <c r="AP558" s="11">
        <v>6</v>
      </c>
      <c r="AQ558" s="11">
        <v>0</v>
      </c>
      <c r="AR558" s="11">
        <v>0</v>
      </c>
      <c r="AS558" s="11">
        <v>23</v>
      </c>
      <c r="AT558" s="11">
        <v>33</v>
      </c>
      <c r="AU558" s="3">
        <v>3</v>
      </c>
      <c r="AV558" s="3">
        <v>19</v>
      </c>
      <c r="AW558" s="3">
        <v>55</v>
      </c>
      <c r="AX558" s="3">
        <v>4</v>
      </c>
      <c r="AY558" s="3">
        <v>132</v>
      </c>
      <c r="AZ558" s="3">
        <v>126</v>
      </c>
      <c r="BA558" s="3">
        <v>154</v>
      </c>
      <c r="BB558" s="3">
        <v>2</v>
      </c>
      <c r="BC558" s="3">
        <v>18</v>
      </c>
      <c r="BD558" s="3">
        <v>11</v>
      </c>
    </row>
    <row r="559" spans="2:56">
      <c r="B559" s="47">
        <v>46.25</v>
      </c>
      <c r="C559" s="47">
        <v>0</v>
      </c>
      <c r="D559" s="47">
        <v>0</v>
      </c>
      <c r="E559" s="47">
        <v>0</v>
      </c>
      <c r="F559" s="47">
        <v>0</v>
      </c>
      <c r="G559" s="47">
        <v>0</v>
      </c>
      <c r="H559" s="47">
        <v>0</v>
      </c>
      <c r="I559" s="47">
        <v>0</v>
      </c>
      <c r="J559" s="47">
        <v>0</v>
      </c>
      <c r="K559" s="47">
        <v>0</v>
      </c>
      <c r="L559" s="47">
        <v>0</v>
      </c>
      <c r="M559" s="47">
        <v>0</v>
      </c>
      <c r="N559" s="47">
        <v>0</v>
      </c>
      <c r="O559" s="47">
        <v>0</v>
      </c>
      <c r="P559" s="47">
        <v>0</v>
      </c>
      <c r="Q559" s="47">
        <v>0</v>
      </c>
      <c r="R559" s="47">
        <v>0</v>
      </c>
      <c r="S559" s="47">
        <v>0</v>
      </c>
      <c r="T559" s="47">
        <v>0</v>
      </c>
      <c r="U559" s="47">
        <v>0</v>
      </c>
      <c r="V559" s="47">
        <v>0</v>
      </c>
      <c r="AJ559" s="47">
        <v>46.25</v>
      </c>
      <c r="AK559" s="11">
        <v>124</v>
      </c>
      <c r="AL559" s="11">
        <v>21</v>
      </c>
      <c r="AM559" s="11">
        <v>6</v>
      </c>
      <c r="AN559" s="11">
        <v>65</v>
      </c>
      <c r="AO559" s="11">
        <v>0</v>
      </c>
      <c r="AP559" s="11">
        <v>2</v>
      </c>
      <c r="AQ559" s="11">
        <v>2</v>
      </c>
      <c r="AR559" s="11">
        <v>25</v>
      </c>
      <c r="AS559" s="11">
        <v>7</v>
      </c>
      <c r="AT559" s="11">
        <v>31</v>
      </c>
      <c r="AU559" s="3">
        <v>2</v>
      </c>
      <c r="AV559" s="3">
        <v>12</v>
      </c>
      <c r="AW559" s="3">
        <v>30</v>
      </c>
      <c r="AX559" s="3">
        <v>9</v>
      </c>
      <c r="AY559" s="3">
        <v>143</v>
      </c>
      <c r="AZ559" s="3">
        <v>8</v>
      </c>
      <c r="BA559" s="3">
        <v>95</v>
      </c>
      <c r="BB559" s="3">
        <v>2</v>
      </c>
      <c r="BC559" s="3">
        <v>0</v>
      </c>
      <c r="BD559" s="3">
        <v>63</v>
      </c>
    </row>
    <row r="560" spans="2:56">
      <c r="B560" s="47">
        <v>46.33</v>
      </c>
      <c r="C560" s="47">
        <v>0</v>
      </c>
      <c r="D560" s="47">
        <v>0</v>
      </c>
      <c r="E560" s="47">
        <v>0</v>
      </c>
      <c r="F560" s="47">
        <v>0</v>
      </c>
      <c r="G560" s="47">
        <v>0</v>
      </c>
      <c r="H560" s="47">
        <v>0</v>
      </c>
      <c r="I560" s="47">
        <v>0</v>
      </c>
      <c r="J560" s="47">
        <v>0</v>
      </c>
      <c r="K560" s="47">
        <v>0</v>
      </c>
      <c r="L560" s="47">
        <v>0</v>
      </c>
      <c r="M560" s="47">
        <v>0</v>
      </c>
      <c r="N560" s="47">
        <v>0</v>
      </c>
      <c r="O560" s="47">
        <v>0</v>
      </c>
      <c r="P560" s="47">
        <v>0</v>
      </c>
      <c r="Q560" s="47">
        <v>0</v>
      </c>
      <c r="R560" s="47">
        <v>0</v>
      </c>
      <c r="S560" s="47">
        <v>0</v>
      </c>
      <c r="T560" s="47">
        <v>0</v>
      </c>
      <c r="U560" s="47">
        <v>0</v>
      </c>
      <c r="V560" s="47">
        <v>0</v>
      </c>
      <c r="AJ560" s="47">
        <v>46.33</v>
      </c>
      <c r="AK560" s="11">
        <v>67</v>
      </c>
      <c r="AL560" s="11">
        <v>40</v>
      </c>
      <c r="AM560" s="11">
        <v>6</v>
      </c>
      <c r="AN560" s="11">
        <v>30</v>
      </c>
      <c r="AO560" s="11">
        <v>0</v>
      </c>
      <c r="AP560" s="11">
        <v>3</v>
      </c>
      <c r="AQ560" s="11">
        <v>13</v>
      </c>
      <c r="AR560" s="11">
        <v>0</v>
      </c>
      <c r="AS560" s="11">
        <v>15</v>
      </c>
      <c r="AT560" s="11">
        <v>10</v>
      </c>
      <c r="AU560" s="3">
        <v>38</v>
      </c>
      <c r="AV560" s="3">
        <v>6</v>
      </c>
      <c r="AW560" s="3">
        <v>32</v>
      </c>
      <c r="AX560" s="3">
        <v>231</v>
      </c>
      <c r="AY560" s="3">
        <v>195</v>
      </c>
      <c r="AZ560" s="3">
        <v>61</v>
      </c>
      <c r="BA560" s="3">
        <v>0</v>
      </c>
      <c r="BB560" s="3">
        <v>11</v>
      </c>
      <c r="BC560" s="3">
        <v>27</v>
      </c>
      <c r="BD560" s="3">
        <v>37</v>
      </c>
    </row>
    <row r="561" spans="2:56">
      <c r="B561" s="47">
        <v>46.42</v>
      </c>
      <c r="C561" s="47">
        <v>0</v>
      </c>
      <c r="D561" s="47">
        <v>0</v>
      </c>
      <c r="E561" s="47">
        <v>0</v>
      </c>
      <c r="F561" s="47">
        <v>0</v>
      </c>
      <c r="G561" s="47">
        <v>0</v>
      </c>
      <c r="H561" s="47">
        <v>0</v>
      </c>
      <c r="I561" s="47">
        <v>0</v>
      </c>
      <c r="J561" s="47">
        <v>0</v>
      </c>
      <c r="K561" s="47">
        <v>0</v>
      </c>
      <c r="L561" s="47">
        <v>0</v>
      </c>
      <c r="M561" s="47">
        <v>0</v>
      </c>
      <c r="N561" s="47">
        <v>0</v>
      </c>
      <c r="O561" s="47">
        <v>0</v>
      </c>
      <c r="P561" s="47">
        <v>0</v>
      </c>
      <c r="Q561" s="47">
        <v>0</v>
      </c>
      <c r="R561" s="47">
        <v>0</v>
      </c>
      <c r="S561" s="47">
        <v>0</v>
      </c>
      <c r="T561" s="47">
        <v>0</v>
      </c>
      <c r="U561" s="47">
        <v>0</v>
      </c>
      <c r="V561" s="47">
        <v>0</v>
      </c>
      <c r="AJ561" s="47">
        <v>46.42</v>
      </c>
      <c r="AK561" s="11">
        <v>41</v>
      </c>
      <c r="AL561" s="11">
        <v>150</v>
      </c>
      <c r="AM561" s="11">
        <v>12</v>
      </c>
      <c r="AN561" s="11">
        <v>0</v>
      </c>
      <c r="AO561" s="11">
        <v>9</v>
      </c>
      <c r="AP561" s="11">
        <v>1</v>
      </c>
      <c r="AQ561" s="11">
        <v>0</v>
      </c>
      <c r="AR561" s="11">
        <v>2</v>
      </c>
      <c r="AS561" s="11">
        <v>109</v>
      </c>
      <c r="AT561" s="11">
        <v>2</v>
      </c>
      <c r="AU561" s="3">
        <v>0</v>
      </c>
      <c r="AV561" s="3">
        <v>23</v>
      </c>
      <c r="AW561" s="3">
        <v>40</v>
      </c>
      <c r="AX561" s="3">
        <v>188</v>
      </c>
      <c r="AY561" s="3">
        <v>77</v>
      </c>
      <c r="AZ561" s="3">
        <v>3</v>
      </c>
      <c r="BA561" s="3">
        <v>6</v>
      </c>
      <c r="BB561" s="3">
        <v>15</v>
      </c>
      <c r="BC561" s="3">
        <v>11</v>
      </c>
      <c r="BD561" s="3">
        <v>296</v>
      </c>
    </row>
    <row r="562" spans="2:56">
      <c r="B562" s="47">
        <v>46.5</v>
      </c>
      <c r="C562" s="47">
        <v>0</v>
      </c>
      <c r="D562" s="47">
        <v>0</v>
      </c>
      <c r="E562" s="47">
        <v>0</v>
      </c>
      <c r="F562" s="47">
        <v>0</v>
      </c>
      <c r="G562" s="47">
        <v>0</v>
      </c>
      <c r="H562" s="47">
        <v>0</v>
      </c>
      <c r="I562" s="47">
        <v>0</v>
      </c>
      <c r="J562" s="47">
        <v>0</v>
      </c>
      <c r="K562" s="47">
        <v>0</v>
      </c>
      <c r="L562" s="47">
        <v>0</v>
      </c>
      <c r="M562" s="47">
        <v>0</v>
      </c>
      <c r="N562" s="47">
        <v>0</v>
      </c>
      <c r="O562" s="47">
        <v>0</v>
      </c>
      <c r="P562" s="47">
        <v>0</v>
      </c>
      <c r="Q562" s="47">
        <v>0</v>
      </c>
      <c r="R562" s="47">
        <v>0</v>
      </c>
      <c r="S562" s="47">
        <v>0</v>
      </c>
      <c r="T562" s="47">
        <v>0</v>
      </c>
      <c r="U562" s="47">
        <v>0</v>
      </c>
      <c r="V562" s="47">
        <v>0</v>
      </c>
      <c r="AJ562" s="47">
        <v>46.5</v>
      </c>
      <c r="AK562" s="11">
        <v>54</v>
      </c>
      <c r="AL562" s="11">
        <v>183</v>
      </c>
      <c r="AM562" s="11">
        <v>4</v>
      </c>
      <c r="AN562" s="11">
        <v>2</v>
      </c>
      <c r="AO562" s="11">
        <v>96</v>
      </c>
      <c r="AP562" s="11">
        <v>0</v>
      </c>
      <c r="AQ562" s="11">
        <v>14</v>
      </c>
      <c r="AR562" s="11">
        <v>29</v>
      </c>
      <c r="AS562" s="11">
        <v>254</v>
      </c>
      <c r="AT562" s="11">
        <v>15</v>
      </c>
      <c r="AU562" s="3">
        <v>7</v>
      </c>
      <c r="AV562" s="3">
        <v>4</v>
      </c>
      <c r="AW562" s="3">
        <v>234</v>
      </c>
      <c r="AX562" s="3">
        <v>245</v>
      </c>
      <c r="AY562" s="3">
        <v>0</v>
      </c>
      <c r="AZ562" s="3">
        <v>21</v>
      </c>
      <c r="BA562" s="3">
        <v>0</v>
      </c>
      <c r="BB562" s="3">
        <v>2</v>
      </c>
      <c r="BC562" s="3">
        <v>5</v>
      </c>
      <c r="BD562" s="3">
        <v>163</v>
      </c>
    </row>
    <row r="563" spans="2:56">
      <c r="B563" s="47">
        <v>46.58</v>
      </c>
      <c r="C563" s="47">
        <v>0</v>
      </c>
      <c r="D563" s="47">
        <v>0</v>
      </c>
      <c r="E563" s="47">
        <v>0</v>
      </c>
      <c r="F563" s="47">
        <v>0</v>
      </c>
      <c r="G563" s="47">
        <v>0</v>
      </c>
      <c r="H563" s="47">
        <v>0</v>
      </c>
      <c r="I563" s="47">
        <v>0</v>
      </c>
      <c r="J563" s="47">
        <v>0</v>
      </c>
      <c r="K563" s="47">
        <v>0</v>
      </c>
      <c r="L563" s="47">
        <v>0</v>
      </c>
      <c r="M563" s="47">
        <v>0</v>
      </c>
      <c r="N563" s="47">
        <v>0</v>
      </c>
      <c r="O563" s="47">
        <v>4</v>
      </c>
      <c r="P563" s="47">
        <v>0</v>
      </c>
      <c r="Q563" s="47">
        <v>0</v>
      </c>
      <c r="R563" s="47">
        <v>0</v>
      </c>
      <c r="S563" s="47">
        <v>0</v>
      </c>
      <c r="T563" s="47">
        <v>0</v>
      </c>
      <c r="U563" s="47">
        <v>0</v>
      </c>
      <c r="V563" s="47">
        <v>0</v>
      </c>
      <c r="AJ563" s="47">
        <v>46.58</v>
      </c>
      <c r="AK563" s="11">
        <v>74</v>
      </c>
      <c r="AL563" s="11">
        <v>33</v>
      </c>
      <c r="AM563" s="11">
        <v>63</v>
      </c>
      <c r="AN563" s="11">
        <v>69</v>
      </c>
      <c r="AO563" s="11">
        <v>216</v>
      </c>
      <c r="AP563" s="11">
        <v>1</v>
      </c>
      <c r="AQ563" s="11">
        <v>6</v>
      </c>
      <c r="AR563" s="11">
        <v>28</v>
      </c>
      <c r="AS563" s="11">
        <v>187</v>
      </c>
      <c r="AT563" s="11">
        <v>8</v>
      </c>
      <c r="AU563" s="3">
        <v>0</v>
      </c>
      <c r="AV563" s="3">
        <v>11</v>
      </c>
      <c r="AW563" s="3">
        <v>339</v>
      </c>
      <c r="AX563" s="3">
        <v>185</v>
      </c>
      <c r="AY563" s="3">
        <v>40</v>
      </c>
      <c r="AZ563" s="3">
        <v>6</v>
      </c>
      <c r="BA563" s="3">
        <v>12</v>
      </c>
      <c r="BB563" s="3">
        <v>0</v>
      </c>
      <c r="BC563" s="3">
        <v>22</v>
      </c>
      <c r="BD563" s="3">
        <v>603</v>
      </c>
    </row>
    <row r="564" spans="2:56">
      <c r="B564" s="47">
        <v>46.67</v>
      </c>
      <c r="C564" s="47">
        <v>0</v>
      </c>
      <c r="D564" s="47">
        <v>0</v>
      </c>
      <c r="E564" s="47">
        <v>0</v>
      </c>
      <c r="F564" s="47">
        <v>0</v>
      </c>
      <c r="G564" s="47">
        <v>0</v>
      </c>
      <c r="H564" s="47">
        <v>0</v>
      </c>
      <c r="I564" s="47">
        <v>0</v>
      </c>
      <c r="J564" s="47">
        <v>0</v>
      </c>
      <c r="K564" s="47">
        <v>0</v>
      </c>
      <c r="L564" s="47">
        <v>0</v>
      </c>
      <c r="M564" s="47">
        <v>0</v>
      </c>
      <c r="N564" s="47">
        <v>0</v>
      </c>
      <c r="O564" s="47">
        <v>0</v>
      </c>
      <c r="P564" s="47">
        <v>0</v>
      </c>
      <c r="Q564" s="47">
        <v>0</v>
      </c>
      <c r="R564" s="47">
        <v>0</v>
      </c>
      <c r="S564" s="47">
        <v>0</v>
      </c>
      <c r="T564" s="47">
        <v>0</v>
      </c>
      <c r="U564" s="47">
        <v>0</v>
      </c>
      <c r="V564" s="47">
        <v>0</v>
      </c>
      <c r="AJ564" s="47">
        <v>46.67</v>
      </c>
      <c r="AK564" s="11">
        <v>113</v>
      </c>
      <c r="AL564" s="11">
        <v>105</v>
      </c>
      <c r="AM564" s="11">
        <v>0</v>
      </c>
      <c r="AN564" s="11">
        <v>171</v>
      </c>
      <c r="AO564" s="11">
        <v>0</v>
      </c>
      <c r="AP564" s="11">
        <v>34</v>
      </c>
      <c r="AQ564" s="11">
        <v>28</v>
      </c>
      <c r="AR564" s="11">
        <v>2</v>
      </c>
      <c r="AS564" s="11">
        <v>176</v>
      </c>
      <c r="AT564" s="11">
        <v>3</v>
      </c>
      <c r="AU564" s="3">
        <v>54</v>
      </c>
      <c r="AV564" s="3">
        <v>3</v>
      </c>
      <c r="AW564" s="3">
        <v>129</v>
      </c>
      <c r="AX564" s="3">
        <v>6</v>
      </c>
      <c r="AY564" s="3">
        <v>182</v>
      </c>
      <c r="AZ564" s="3">
        <v>14</v>
      </c>
      <c r="BA564" s="3">
        <v>0</v>
      </c>
      <c r="BB564" s="3">
        <v>1</v>
      </c>
      <c r="BC564" s="3">
        <v>14</v>
      </c>
      <c r="BD564" s="3">
        <v>186</v>
      </c>
    </row>
    <row r="565" spans="2:56">
      <c r="B565" s="47">
        <v>46.75</v>
      </c>
      <c r="C565" s="47">
        <v>0</v>
      </c>
      <c r="D565" s="47">
        <v>0</v>
      </c>
      <c r="E565" s="47">
        <v>0</v>
      </c>
      <c r="F565" s="47">
        <v>0</v>
      </c>
      <c r="G565" s="47">
        <v>0</v>
      </c>
      <c r="H565" s="47">
        <v>0</v>
      </c>
      <c r="I565" s="47">
        <v>0</v>
      </c>
      <c r="J565" s="47">
        <v>0</v>
      </c>
      <c r="K565" s="47">
        <v>0</v>
      </c>
      <c r="L565" s="47">
        <v>0</v>
      </c>
      <c r="M565" s="47">
        <v>0</v>
      </c>
      <c r="N565" s="47">
        <v>0</v>
      </c>
      <c r="O565" s="47">
        <v>0</v>
      </c>
      <c r="P565" s="47">
        <v>0</v>
      </c>
      <c r="Q565" s="47">
        <v>0</v>
      </c>
      <c r="R565" s="47">
        <v>0</v>
      </c>
      <c r="S565" s="47">
        <v>0</v>
      </c>
      <c r="T565" s="47">
        <v>0</v>
      </c>
      <c r="U565" s="47">
        <v>0</v>
      </c>
      <c r="V565" s="47">
        <v>0</v>
      </c>
      <c r="AJ565" s="47">
        <v>46.75</v>
      </c>
      <c r="AK565" s="11">
        <v>120</v>
      </c>
      <c r="AL565" s="11">
        <v>194</v>
      </c>
      <c r="AM565" s="11">
        <v>0</v>
      </c>
      <c r="AN565" s="11">
        <v>75</v>
      </c>
      <c r="AO565" s="11">
        <v>2</v>
      </c>
      <c r="AP565" s="11">
        <v>9</v>
      </c>
      <c r="AQ565" s="11">
        <v>40</v>
      </c>
      <c r="AR565" s="11">
        <v>7</v>
      </c>
      <c r="AS565" s="11">
        <v>152</v>
      </c>
      <c r="AT565" s="11">
        <v>1</v>
      </c>
      <c r="AU565" s="3">
        <v>22</v>
      </c>
      <c r="AV565" s="3">
        <v>0</v>
      </c>
      <c r="AW565" s="3">
        <v>61</v>
      </c>
      <c r="AX565" s="3">
        <v>43</v>
      </c>
      <c r="AY565" s="3">
        <v>147</v>
      </c>
      <c r="AZ565" s="3">
        <v>72</v>
      </c>
      <c r="BA565" s="3">
        <v>23</v>
      </c>
      <c r="BB565" s="3">
        <v>0</v>
      </c>
      <c r="BC565" s="3">
        <v>6</v>
      </c>
      <c r="BD565" s="3">
        <v>2</v>
      </c>
    </row>
    <row r="566" spans="2:56">
      <c r="B566" s="47">
        <v>46.83</v>
      </c>
      <c r="C566" s="47">
        <v>0</v>
      </c>
      <c r="D566" s="47">
        <v>0</v>
      </c>
      <c r="E566" s="47">
        <v>0</v>
      </c>
      <c r="F566" s="47">
        <v>0</v>
      </c>
      <c r="G566" s="47">
        <v>0</v>
      </c>
      <c r="H566" s="47">
        <v>0</v>
      </c>
      <c r="I566" s="47">
        <v>0</v>
      </c>
      <c r="J566" s="47">
        <v>0</v>
      </c>
      <c r="K566" s="47">
        <v>0</v>
      </c>
      <c r="L566" s="47">
        <v>0</v>
      </c>
      <c r="M566" s="47">
        <v>0</v>
      </c>
      <c r="N566" s="47">
        <v>0</v>
      </c>
      <c r="O566" s="47">
        <v>0</v>
      </c>
      <c r="P566" s="47">
        <v>0</v>
      </c>
      <c r="Q566" s="47">
        <v>0</v>
      </c>
      <c r="R566" s="47">
        <v>0</v>
      </c>
      <c r="S566" s="47">
        <v>0</v>
      </c>
      <c r="T566" s="47">
        <v>0</v>
      </c>
      <c r="U566" s="47">
        <v>0</v>
      </c>
      <c r="V566" s="47">
        <v>0</v>
      </c>
      <c r="AJ566" s="47">
        <v>46.83</v>
      </c>
      <c r="AK566" s="11">
        <v>51</v>
      </c>
      <c r="AL566" s="11">
        <v>34</v>
      </c>
      <c r="AM566" s="11">
        <v>0</v>
      </c>
      <c r="AN566" s="11">
        <v>1</v>
      </c>
      <c r="AO566" s="11">
        <v>5</v>
      </c>
      <c r="AP566" s="11">
        <v>2</v>
      </c>
      <c r="AQ566" s="11">
        <v>0</v>
      </c>
      <c r="AR566" s="11">
        <v>3</v>
      </c>
      <c r="AS566" s="11">
        <v>43</v>
      </c>
      <c r="AT566" s="11">
        <v>4</v>
      </c>
      <c r="AU566" s="3">
        <v>1</v>
      </c>
      <c r="AV566" s="3">
        <v>24</v>
      </c>
      <c r="AW566" s="3">
        <v>30</v>
      </c>
      <c r="AX566" s="3">
        <v>22</v>
      </c>
      <c r="AY566" s="3">
        <v>401</v>
      </c>
      <c r="AZ566" s="3">
        <v>141</v>
      </c>
      <c r="BA566" s="3">
        <v>6</v>
      </c>
      <c r="BB566" s="3">
        <v>4</v>
      </c>
      <c r="BC566" s="3">
        <v>15</v>
      </c>
      <c r="BD566" s="3">
        <v>18</v>
      </c>
    </row>
    <row r="567" spans="2:56">
      <c r="B567" s="47">
        <v>46.92</v>
      </c>
      <c r="C567" s="47">
        <v>0</v>
      </c>
      <c r="D567" s="47">
        <v>0</v>
      </c>
      <c r="E567" s="47">
        <v>0</v>
      </c>
      <c r="F567" s="47">
        <v>0</v>
      </c>
      <c r="G567" s="47">
        <v>0</v>
      </c>
      <c r="H567" s="47">
        <v>0</v>
      </c>
      <c r="I567" s="47">
        <v>0</v>
      </c>
      <c r="J567" s="47">
        <v>0</v>
      </c>
      <c r="K567" s="47">
        <v>0</v>
      </c>
      <c r="L567" s="47">
        <v>0</v>
      </c>
      <c r="M567" s="47">
        <v>0</v>
      </c>
      <c r="N567" s="47">
        <v>0</v>
      </c>
      <c r="O567" s="47">
        <v>0</v>
      </c>
      <c r="P567" s="47">
        <v>0</v>
      </c>
      <c r="Q567" s="47">
        <v>0</v>
      </c>
      <c r="R567" s="47">
        <v>0</v>
      </c>
      <c r="S567" s="47">
        <v>0</v>
      </c>
      <c r="T567" s="47">
        <v>0</v>
      </c>
      <c r="U567" s="47">
        <v>0</v>
      </c>
      <c r="V567" s="47">
        <v>0</v>
      </c>
      <c r="AJ567" s="47">
        <v>46.92</v>
      </c>
      <c r="AK567" s="11">
        <v>95</v>
      </c>
      <c r="AL567" s="11">
        <v>36</v>
      </c>
      <c r="AM567" s="11">
        <v>1</v>
      </c>
      <c r="AN567" s="11">
        <v>0</v>
      </c>
      <c r="AO567" s="11">
        <v>12</v>
      </c>
      <c r="AP567" s="11">
        <v>0</v>
      </c>
      <c r="AQ567" s="11">
        <v>3</v>
      </c>
      <c r="AR567" s="11">
        <v>14</v>
      </c>
      <c r="AS567" s="11">
        <v>0</v>
      </c>
      <c r="AT567" s="11">
        <v>40</v>
      </c>
      <c r="AU567" s="3">
        <v>218</v>
      </c>
      <c r="AV567" s="3">
        <v>15</v>
      </c>
      <c r="AW567" s="3">
        <v>57</v>
      </c>
      <c r="AX567" s="3">
        <v>5</v>
      </c>
      <c r="AY567" s="3">
        <v>358</v>
      </c>
      <c r="AZ567" s="3">
        <v>43</v>
      </c>
      <c r="BA567" s="3">
        <v>7</v>
      </c>
      <c r="BB567" s="3">
        <v>6</v>
      </c>
      <c r="BC567" s="3">
        <v>54</v>
      </c>
      <c r="BD567" s="3">
        <v>24</v>
      </c>
    </row>
    <row r="568" spans="2:56">
      <c r="B568" s="47">
        <v>47</v>
      </c>
      <c r="C568" s="47">
        <v>0</v>
      </c>
      <c r="D568" s="47">
        <v>0</v>
      </c>
      <c r="E568" s="47">
        <v>0</v>
      </c>
      <c r="F568" s="47">
        <v>0</v>
      </c>
      <c r="G568" s="47">
        <v>0</v>
      </c>
      <c r="H568" s="47">
        <v>0</v>
      </c>
      <c r="I568" s="47">
        <v>0</v>
      </c>
      <c r="J568" s="47">
        <v>0</v>
      </c>
      <c r="K568" s="47">
        <v>0</v>
      </c>
      <c r="L568" s="47">
        <v>0</v>
      </c>
      <c r="M568" s="47">
        <v>0</v>
      </c>
      <c r="N568" s="47">
        <v>0</v>
      </c>
      <c r="O568" s="47">
        <v>0</v>
      </c>
      <c r="P568" s="47">
        <v>0</v>
      </c>
      <c r="Q568" s="47">
        <v>0</v>
      </c>
      <c r="R568" s="47">
        <v>0</v>
      </c>
      <c r="S568" s="47">
        <v>0</v>
      </c>
      <c r="T568" s="47">
        <v>0</v>
      </c>
      <c r="U568" s="47">
        <v>0</v>
      </c>
      <c r="V568" s="47">
        <v>0</v>
      </c>
      <c r="AJ568" s="47">
        <v>47</v>
      </c>
      <c r="AK568" s="11">
        <v>187</v>
      </c>
      <c r="AL568" s="11">
        <v>19</v>
      </c>
      <c r="AM568" s="11">
        <v>113</v>
      </c>
      <c r="AN568" s="11">
        <v>2</v>
      </c>
      <c r="AO568" s="11">
        <v>0</v>
      </c>
      <c r="AP568" s="11">
        <v>0</v>
      </c>
      <c r="AQ568" s="11">
        <v>7</v>
      </c>
      <c r="AR568" s="11">
        <v>63</v>
      </c>
      <c r="AS568" s="11">
        <v>2</v>
      </c>
      <c r="AT568" s="11">
        <v>14</v>
      </c>
      <c r="AU568" s="3">
        <v>130</v>
      </c>
      <c r="AV568" s="3">
        <v>11</v>
      </c>
      <c r="AW568" s="3">
        <v>16</v>
      </c>
      <c r="AX568" s="3">
        <v>55</v>
      </c>
      <c r="AY568" s="3">
        <v>484</v>
      </c>
      <c r="AZ568" s="3">
        <v>0</v>
      </c>
      <c r="BA568" s="3">
        <v>0</v>
      </c>
      <c r="BB568" s="3">
        <v>13</v>
      </c>
      <c r="BC568" s="3">
        <v>0</v>
      </c>
      <c r="BD568" s="3">
        <v>116</v>
      </c>
    </row>
    <row r="569" spans="2:56">
      <c r="B569" s="47">
        <v>47.08</v>
      </c>
      <c r="C569" s="47">
        <v>0</v>
      </c>
      <c r="D569" s="47">
        <v>0</v>
      </c>
      <c r="E569" s="47">
        <v>0</v>
      </c>
      <c r="F569" s="47">
        <v>0</v>
      </c>
      <c r="G569" s="47">
        <v>0</v>
      </c>
      <c r="H569" s="47">
        <v>0</v>
      </c>
      <c r="I569" s="47">
        <v>0</v>
      </c>
      <c r="J569" s="47">
        <v>0</v>
      </c>
      <c r="K569" s="47">
        <v>0</v>
      </c>
      <c r="L569" s="47">
        <v>0</v>
      </c>
      <c r="M569" s="47">
        <v>0</v>
      </c>
      <c r="N569" s="47">
        <v>0</v>
      </c>
      <c r="O569" s="47">
        <v>0</v>
      </c>
      <c r="P569" s="47">
        <v>0</v>
      </c>
      <c r="Q569" s="47">
        <v>0</v>
      </c>
      <c r="R569" s="47">
        <v>0</v>
      </c>
      <c r="S569" s="47">
        <v>0</v>
      </c>
      <c r="T569" s="47">
        <v>0</v>
      </c>
      <c r="U569" s="47">
        <v>0</v>
      </c>
      <c r="V569" s="47">
        <v>0</v>
      </c>
      <c r="AJ569" s="47">
        <v>47.08</v>
      </c>
      <c r="AK569" s="11">
        <v>241</v>
      </c>
      <c r="AL569" s="11">
        <v>17</v>
      </c>
      <c r="AM569" s="11">
        <v>76</v>
      </c>
      <c r="AN569" s="11">
        <v>33</v>
      </c>
      <c r="AO569" s="11">
        <v>101</v>
      </c>
      <c r="AP569" s="11">
        <v>13</v>
      </c>
      <c r="AQ569" s="11">
        <v>2</v>
      </c>
      <c r="AR569" s="11">
        <v>275</v>
      </c>
      <c r="AS569" s="11">
        <v>38</v>
      </c>
      <c r="AT569" s="11">
        <v>2</v>
      </c>
      <c r="AU569" s="3">
        <v>233</v>
      </c>
      <c r="AV569" s="3">
        <v>1</v>
      </c>
      <c r="AW569" s="3">
        <v>3</v>
      </c>
      <c r="AX569" s="3">
        <v>44</v>
      </c>
      <c r="AY569" s="3">
        <v>22</v>
      </c>
      <c r="AZ569" s="3">
        <v>0</v>
      </c>
      <c r="BA569" s="3">
        <v>21</v>
      </c>
      <c r="BB569" s="3">
        <v>30</v>
      </c>
      <c r="BC569" s="3">
        <v>0</v>
      </c>
      <c r="BD569" s="3">
        <v>359</v>
      </c>
    </row>
    <row r="570" spans="2:56">
      <c r="B570" s="47">
        <v>47.17</v>
      </c>
      <c r="C570" s="47">
        <v>0</v>
      </c>
      <c r="D570" s="47">
        <v>0</v>
      </c>
      <c r="E570" s="47">
        <v>0</v>
      </c>
      <c r="F570" s="47">
        <v>0</v>
      </c>
      <c r="G570" s="47">
        <v>0</v>
      </c>
      <c r="H570" s="47">
        <v>0</v>
      </c>
      <c r="I570" s="47">
        <v>0</v>
      </c>
      <c r="J570" s="47">
        <v>0</v>
      </c>
      <c r="K570" s="47">
        <v>0</v>
      </c>
      <c r="L570" s="47">
        <v>0</v>
      </c>
      <c r="M570" s="47">
        <v>0</v>
      </c>
      <c r="N570" s="47">
        <v>0</v>
      </c>
      <c r="O570" s="47">
        <v>0</v>
      </c>
      <c r="P570" s="47">
        <v>0</v>
      </c>
      <c r="Q570" s="47">
        <v>0</v>
      </c>
      <c r="R570" s="47">
        <v>0</v>
      </c>
      <c r="S570" s="47">
        <v>0</v>
      </c>
      <c r="T570" s="47">
        <v>0</v>
      </c>
      <c r="U570" s="47">
        <v>0</v>
      </c>
      <c r="V570" s="47">
        <v>0</v>
      </c>
      <c r="AJ570" s="47">
        <v>47.17</v>
      </c>
      <c r="AK570" s="11">
        <v>422</v>
      </c>
      <c r="AL570" s="11">
        <v>11</v>
      </c>
      <c r="AM570" s="11">
        <v>83</v>
      </c>
      <c r="AN570" s="11">
        <v>1</v>
      </c>
      <c r="AO570" s="11">
        <v>207</v>
      </c>
      <c r="AP570" s="11">
        <v>81</v>
      </c>
      <c r="AQ570" s="11">
        <v>0</v>
      </c>
      <c r="AR570" s="11">
        <v>107</v>
      </c>
      <c r="AS570" s="11">
        <v>1</v>
      </c>
      <c r="AT570" s="11">
        <v>130</v>
      </c>
      <c r="AU570" s="3">
        <v>0</v>
      </c>
      <c r="AV570" s="3">
        <v>2</v>
      </c>
      <c r="AW570" s="3">
        <v>26</v>
      </c>
      <c r="AX570" s="3">
        <v>6</v>
      </c>
      <c r="AY570" s="3">
        <v>0</v>
      </c>
      <c r="AZ570" s="3">
        <v>4</v>
      </c>
      <c r="BA570" s="3">
        <v>201</v>
      </c>
      <c r="BB570" s="3">
        <v>0</v>
      </c>
      <c r="BC570" s="3">
        <v>0</v>
      </c>
      <c r="BD570" s="3">
        <v>1</v>
      </c>
    </row>
    <row r="571" spans="2:56">
      <c r="B571" s="47">
        <v>47.25</v>
      </c>
      <c r="C571" s="47">
        <v>0</v>
      </c>
      <c r="D571" s="47">
        <v>0</v>
      </c>
      <c r="E571" s="47">
        <v>0</v>
      </c>
      <c r="F571" s="47">
        <v>0</v>
      </c>
      <c r="G571" s="47">
        <v>19</v>
      </c>
      <c r="H571" s="47">
        <v>0</v>
      </c>
      <c r="I571" s="47">
        <v>0</v>
      </c>
      <c r="J571" s="47">
        <v>0</v>
      </c>
      <c r="K571" s="47">
        <v>0</v>
      </c>
      <c r="L571" s="47">
        <v>0</v>
      </c>
      <c r="M571" s="47">
        <v>0</v>
      </c>
      <c r="N571" s="47">
        <v>0</v>
      </c>
      <c r="O571" s="47">
        <v>0</v>
      </c>
      <c r="P571" s="47">
        <v>0</v>
      </c>
      <c r="Q571" s="47">
        <v>0</v>
      </c>
      <c r="R571" s="47">
        <v>0</v>
      </c>
      <c r="S571" s="47">
        <v>0</v>
      </c>
      <c r="T571" s="47">
        <v>0</v>
      </c>
      <c r="U571" s="47">
        <v>0</v>
      </c>
      <c r="V571" s="47">
        <v>0</v>
      </c>
      <c r="AJ571" s="47">
        <v>47.25</v>
      </c>
      <c r="AK571" s="11">
        <v>386</v>
      </c>
      <c r="AL571" s="11">
        <v>32</v>
      </c>
      <c r="AM571" s="11">
        <v>267</v>
      </c>
      <c r="AN571" s="11">
        <v>3</v>
      </c>
      <c r="AO571" s="11">
        <v>934</v>
      </c>
      <c r="AP571" s="11">
        <v>383</v>
      </c>
      <c r="AQ571" s="11">
        <v>0</v>
      </c>
      <c r="AR571" s="11">
        <v>401</v>
      </c>
      <c r="AS571" s="11">
        <v>2</v>
      </c>
      <c r="AT571" s="11">
        <v>229</v>
      </c>
      <c r="AU571" s="3">
        <v>0</v>
      </c>
      <c r="AV571" s="3">
        <v>15</v>
      </c>
      <c r="AW571" s="3">
        <v>10</v>
      </c>
      <c r="AX571" s="3">
        <v>12</v>
      </c>
      <c r="AY571" s="3">
        <v>1</v>
      </c>
      <c r="AZ571" s="3">
        <v>2</v>
      </c>
      <c r="BA571" s="3">
        <v>145</v>
      </c>
      <c r="BB571" s="3">
        <v>51</v>
      </c>
      <c r="BC571" s="3">
        <v>11</v>
      </c>
      <c r="BD571" s="3">
        <v>12</v>
      </c>
    </row>
    <row r="572" spans="2:56">
      <c r="B572" s="47">
        <v>47.33</v>
      </c>
      <c r="C572" s="47">
        <v>0</v>
      </c>
      <c r="D572" s="47">
        <v>0</v>
      </c>
      <c r="E572" s="47">
        <v>0</v>
      </c>
      <c r="F572" s="47">
        <v>0</v>
      </c>
      <c r="G572" s="47">
        <v>170</v>
      </c>
      <c r="H572" s="47">
        <v>29</v>
      </c>
      <c r="I572" s="47">
        <v>0</v>
      </c>
      <c r="J572" s="47">
        <v>0</v>
      </c>
      <c r="K572" s="47">
        <v>0</v>
      </c>
      <c r="L572" s="47">
        <v>0</v>
      </c>
      <c r="M572" s="47">
        <v>0</v>
      </c>
      <c r="N572" s="47">
        <v>0</v>
      </c>
      <c r="O572" s="47">
        <v>0</v>
      </c>
      <c r="P572" s="47">
        <v>0</v>
      </c>
      <c r="Q572" s="47">
        <v>0</v>
      </c>
      <c r="R572" s="47">
        <v>0</v>
      </c>
      <c r="S572" s="47">
        <v>0</v>
      </c>
      <c r="T572" s="47">
        <v>0</v>
      </c>
      <c r="U572" s="47">
        <v>0</v>
      </c>
      <c r="V572" s="47">
        <v>0</v>
      </c>
      <c r="AJ572" s="47">
        <v>47.33</v>
      </c>
      <c r="AK572" s="11">
        <v>560</v>
      </c>
      <c r="AL572" s="11">
        <v>18</v>
      </c>
      <c r="AM572" s="11">
        <v>53</v>
      </c>
      <c r="AN572" s="11">
        <v>57</v>
      </c>
      <c r="AO572" s="11">
        <v>3799</v>
      </c>
      <c r="AP572" s="11">
        <v>1181</v>
      </c>
      <c r="AQ572" s="11">
        <v>51</v>
      </c>
      <c r="AR572" s="11">
        <v>1</v>
      </c>
      <c r="AS572" s="11">
        <v>2</v>
      </c>
      <c r="AT572" s="11">
        <v>68</v>
      </c>
      <c r="AU572" s="3">
        <v>26</v>
      </c>
      <c r="AV572" s="3">
        <v>10</v>
      </c>
      <c r="AW572" s="3">
        <v>28</v>
      </c>
      <c r="AX572" s="3">
        <v>19</v>
      </c>
      <c r="AY572" s="3">
        <v>7</v>
      </c>
      <c r="AZ572" s="3">
        <v>7</v>
      </c>
      <c r="BA572" s="3">
        <v>164</v>
      </c>
      <c r="BB572" s="3">
        <v>199</v>
      </c>
      <c r="BC572" s="3">
        <v>11</v>
      </c>
      <c r="BD572" s="3">
        <v>18</v>
      </c>
    </row>
    <row r="573" spans="2:56">
      <c r="B573" s="47">
        <v>47.42</v>
      </c>
      <c r="C573" s="47">
        <v>0</v>
      </c>
      <c r="D573" s="47">
        <v>0</v>
      </c>
      <c r="E573" s="47">
        <v>0</v>
      </c>
      <c r="F573" s="47">
        <v>2</v>
      </c>
      <c r="G573" s="47">
        <v>202</v>
      </c>
      <c r="H573" s="47">
        <v>0</v>
      </c>
      <c r="I573" s="47">
        <v>0</v>
      </c>
      <c r="J573" s="47">
        <v>0</v>
      </c>
      <c r="K573" s="47">
        <v>0</v>
      </c>
      <c r="L573" s="47">
        <v>0</v>
      </c>
      <c r="M573" s="47">
        <v>0</v>
      </c>
      <c r="N573" s="47">
        <v>0</v>
      </c>
      <c r="O573" s="47">
        <v>0</v>
      </c>
      <c r="P573" s="47">
        <v>0</v>
      </c>
      <c r="Q573" s="47">
        <v>0</v>
      </c>
      <c r="R573" s="47">
        <v>0</v>
      </c>
      <c r="S573" s="47">
        <v>0</v>
      </c>
      <c r="T573" s="47">
        <v>29</v>
      </c>
      <c r="U573" s="47">
        <v>0</v>
      </c>
      <c r="V573" s="47">
        <v>0</v>
      </c>
      <c r="AJ573" s="47">
        <v>47.42</v>
      </c>
      <c r="AK573" s="11">
        <v>241</v>
      </c>
      <c r="AL573" s="11">
        <v>68</v>
      </c>
      <c r="AM573" s="11">
        <v>10</v>
      </c>
      <c r="AN573" s="11">
        <v>203</v>
      </c>
      <c r="AO573" s="11">
        <v>3490</v>
      </c>
      <c r="AP573" s="11">
        <v>154</v>
      </c>
      <c r="AQ573" s="11">
        <v>98</v>
      </c>
      <c r="AR573" s="11">
        <v>5</v>
      </c>
      <c r="AS573" s="11">
        <v>7</v>
      </c>
      <c r="AT573" s="11">
        <v>169</v>
      </c>
      <c r="AU573" s="3">
        <v>0</v>
      </c>
      <c r="AV573" s="3">
        <v>15</v>
      </c>
      <c r="AW573" s="3">
        <v>91</v>
      </c>
      <c r="AX573" s="3">
        <v>9</v>
      </c>
      <c r="AY573" s="3">
        <v>19</v>
      </c>
      <c r="AZ573" s="3">
        <v>9</v>
      </c>
      <c r="BA573" s="3">
        <v>7</v>
      </c>
      <c r="BB573" s="3">
        <v>722</v>
      </c>
      <c r="BC573" s="3">
        <v>15</v>
      </c>
      <c r="BD573" s="3">
        <v>15</v>
      </c>
    </row>
    <row r="574" spans="2:56">
      <c r="B574" s="47">
        <v>47.5</v>
      </c>
      <c r="C574" s="47">
        <v>0</v>
      </c>
      <c r="D574" s="47">
        <v>0</v>
      </c>
      <c r="E574" s="47">
        <v>0</v>
      </c>
      <c r="F574" s="47">
        <v>0</v>
      </c>
      <c r="G574" s="47">
        <v>35</v>
      </c>
      <c r="H574" s="47">
        <v>0</v>
      </c>
      <c r="I574" s="47">
        <v>0</v>
      </c>
      <c r="J574" s="47">
        <v>0</v>
      </c>
      <c r="K574" s="47">
        <v>0</v>
      </c>
      <c r="L574" s="47">
        <v>0</v>
      </c>
      <c r="M574" s="47">
        <v>0</v>
      </c>
      <c r="N574" s="47">
        <v>0</v>
      </c>
      <c r="O574" s="47">
        <v>0</v>
      </c>
      <c r="P574" s="47">
        <v>0</v>
      </c>
      <c r="Q574" s="47">
        <v>0</v>
      </c>
      <c r="R574" s="47">
        <v>0</v>
      </c>
      <c r="S574" s="47">
        <v>0</v>
      </c>
      <c r="T574" s="47">
        <v>0</v>
      </c>
      <c r="U574" s="47">
        <v>0</v>
      </c>
      <c r="V574" s="47">
        <v>0</v>
      </c>
      <c r="AJ574" s="47">
        <v>47.5</v>
      </c>
      <c r="AK574" s="11">
        <v>135</v>
      </c>
      <c r="AL574" s="11">
        <v>186</v>
      </c>
      <c r="AM574" s="11">
        <v>0</v>
      </c>
      <c r="AN574" s="11">
        <v>160</v>
      </c>
      <c r="AO574" s="11">
        <v>1149</v>
      </c>
      <c r="AP574" s="11">
        <v>123</v>
      </c>
      <c r="AQ574" s="11">
        <v>149</v>
      </c>
      <c r="AR574" s="11">
        <v>4</v>
      </c>
      <c r="AS574" s="11">
        <v>91</v>
      </c>
      <c r="AT574" s="11">
        <v>311</v>
      </c>
      <c r="AU574" s="3">
        <v>4</v>
      </c>
      <c r="AV574" s="3">
        <v>2</v>
      </c>
      <c r="AW574" s="3">
        <v>53</v>
      </c>
      <c r="AX574" s="3">
        <v>40</v>
      </c>
      <c r="AY574" s="3">
        <v>0</v>
      </c>
      <c r="AZ574" s="3">
        <v>1</v>
      </c>
      <c r="BA574" s="3">
        <v>0</v>
      </c>
      <c r="BB574" s="3">
        <v>321</v>
      </c>
      <c r="BC574" s="3">
        <v>34</v>
      </c>
      <c r="BD574" s="3">
        <v>32</v>
      </c>
    </row>
    <row r="575" spans="2:56">
      <c r="B575" s="47">
        <v>47.58</v>
      </c>
      <c r="C575" s="47">
        <v>0</v>
      </c>
      <c r="D575" s="47">
        <v>0</v>
      </c>
      <c r="E575" s="47">
        <v>0</v>
      </c>
      <c r="F575" s="47">
        <v>0</v>
      </c>
      <c r="G575" s="47">
        <v>0</v>
      </c>
      <c r="H575" s="47">
        <v>0</v>
      </c>
      <c r="I575" s="47">
        <v>4</v>
      </c>
      <c r="J575" s="47">
        <v>0</v>
      </c>
      <c r="K575" s="47">
        <v>0</v>
      </c>
      <c r="L575" s="47">
        <v>0</v>
      </c>
      <c r="M575" s="47">
        <v>0</v>
      </c>
      <c r="N575" s="47">
        <v>0</v>
      </c>
      <c r="O575" s="47">
        <v>0</v>
      </c>
      <c r="P575" s="47">
        <v>0</v>
      </c>
      <c r="Q575" s="47">
        <v>0</v>
      </c>
      <c r="R575" s="47">
        <v>0</v>
      </c>
      <c r="S575" s="47">
        <v>0</v>
      </c>
      <c r="T575" s="47">
        <v>0</v>
      </c>
      <c r="U575" s="47">
        <v>0</v>
      </c>
      <c r="V575" s="47">
        <v>0</v>
      </c>
      <c r="AJ575" s="47">
        <v>47.58</v>
      </c>
      <c r="AK575" s="11">
        <v>191</v>
      </c>
      <c r="AL575" s="11">
        <v>38</v>
      </c>
      <c r="AM575" s="11">
        <v>27</v>
      </c>
      <c r="AN575" s="11">
        <v>267</v>
      </c>
      <c r="AO575" s="11">
        <v>360</v>
      </c>
      <c r="AP575" s="11">
        <v>7</v>
      </c>
      <c r="AQ575" s="11">
        <v>423</v>
      </c>
      <c r="AR575" s="11">
        <v>5</v>
      </c>
      <c r="AS575" s="11">
        <v>0</v>
      </c>
      <c r="AT575" s="11">
        <v>519</v>
      </c>
      <c r="AU575" s="3">
        <v>5</v>
      </c>
      <c r="AV575" s="3">
        <v>6</v>
      </c>
      <c r="AW575" s="3">
        <v>59</v>
      </c>
      <c r="AX575" s="3">
        <v>26</v>
      </c>
      <c r="AY575" s="3">
        <v>8</v>
      </c>
      <c r="AZ575" s="3">
        <v>5</v>
      </c>
      <c r="BA575" s="3">
        <v>4</v>
      </c>
      <c r="BB575" s="3">
        <v>117</v>
      </c>
      <c r="BC575" s="3">
        <v>95</v>
      </c>
      <c r="BD575" s="3">
        <v>23</v>
      </c>
    </row>
    <row r="576" spans="2:56">
      <c r="B576" s="47">
        <v>47.67</v>
      </c>
      <c r="C576" s="47">
        <v>0</v>
      </c>
      <c r="D576" s="47">
        <v>0</v>
      </c>
      <c r="E576" s="47">
        <v>0</v>
      </c>
      <c r="F576" s="47">
        <v>0</v>
      </c>
      <c r="G576" s="47">
        <v>0</v>
      </c>
      <c r="H576" s="47">
        <v>0</v>
      </c>
      <c r="I576" s="47">
        <v>2</v>
      </c>
      <c r="J576" s="47">
        <v>0</v>
      </c>
      <c r="K576" s="47">
        <v>0</v>
      </c>
      <c r="L576" s="47">
        <v>0</v>
      </c>
      <c r="M576" s="47">
        <v>0</v>
      </c>
      <c r="N576" s="47">
        <v>0</v>
      </c>
      <c r="O576" s="47">
        <v>0</v>
      </c>
      <c r="P576" s="47">
        <v>0</v>
      </c>
      <c r="Q576" s="47">
        <v>0</v>
      </c>
      <c r="R576" s="47">
        <v>0</v>
      </c>
      <c r="S576" s="47">
        <v>0</v>
      </c>
      <c r="T576" s="47">
        <v>0</v>
      </c>
      <c r="U576" s="47">
        <v>0</v>
      </c>
      <c r="V576" s="47">
        <v>0</v>
      </c>
      <c r="AJ576" s="47">
        <v>47.67</v>
      </c>
      <c r="AK576" s="11">
        <v>55</v>
      </c>
      <c r="AL576" s="11">
        <v>29</v>
      </c>
      <c r="AM576" s="11">
        <v>0</v>
      </c>
      <c r="AN576" s="11">
        <v>179</v>
      </c>
      <c r="AO576" s="11">
        <v>147</v>
      </c>
      <c r="AP576" s="11">
        <v>3</v>
      </c>
      <c r="AQ576" s="11">
        <v>594</v>
      </c>
      <c r="AR576" s="11">
        <v>15</v>
      </c>
      <c r="AS576" s="11">
        <v>0</v>
      </c>
      <c r="AT576" s="11">
        <v>235</v>
      </c>
      <c r="AU576" s="3">
        <v>0</v>
      </c>
      <c r="AV576" s="3">
        <v>17</v>
      </c>
      <c r="AW576" s="3">
        <v>48</v>
      </c>
      <c r="AX576" s="3">
        <v>9</v>
      </c>
      <c r="AY576" s="3">
        <v>19</v>
      </c>
      <c r="AZ576" s="3">
        <v>10</v>
      </c>
      <c r="BA576" s="3">
        <v>25</v>
      </c>
      <c r="BB576" s="3">
        <v>44</v>
      </c>
      <c r="BC576" s="3">
        <v>107</v>
      </c>
      <c r="BD576" s="3">
        <v>18</v>
      </c>
    </row>
    <row r="577" spans="2:56">
      <c r="B577" s="47">
        <v>47.75</v>
      </c>
      <c r="C577" s="47">
        <v>0</v>
      </c>
      <c r="D577" s="47">
        <v>0</v>
      </c>
      <c r="E577" s="47">
        <v>0</v>
      </c>
      <c r="F577" s="47">
        <v>0</v>
      </c>
      <c r="G577" s="47">
        <v>0</v>
      </c>
      <c r="H577" s="47">
        <v>0</v>
      </c>
      <c r="I577" s="47">
        <v>171</v>
      </c>
      <c r="J577" s="47">
        <v>0</v>
      </c>
      <c r="K577" s="47">
        <v>0</v>
      </c>
      <c r="L577" s="47">
        <v>0</v>
      </c>
      <c r="M577" s="47">
        <v>0</v>
      </c>
      <c r="N577" s="47">
        <v>0</v>
      </c>
      <c r="O577" s="47">
        <v>0</v>
      </c>
      <c r="P577" s="47">
        <v>0</v>
      </c>
      <c r="Q577" s="47">
        <v>0</v>
      </c>
      <c r="R577" s="47">
        <v>0</v>
      </c>
      <c r="S577" s="47">
        <v>0</v>
      </c>
      <c r="T577" s="47">
        <v>0</v>
      </c>
      <c r="U577" s="47">
        <v>0</v>
      </c>
      <c r="V577" s="47">
        <v>0</v>
      </c>
      <c r="AJ577" s="47">
        <v>47.75</v>
      </c>
      <c r="AK577" s="11">
        <v>47</v>
      </c>
      <c r="AL577" s="11">
        <v>102</v>
      </c>
      <c r="AM577" s="11">
        <v>0</v>
      </c>
      <c r="AN577" s="11">
        <v>136</v>
      </c>
      <c r="AO577" s="11">
        <v>128</v>
      </c>
      <c r="AP577" s="11">
        <v>6</v>
      </c>
      <c r="AQ577" s="11">
        <v>4726</v>
      </c>
      <c r="AR577" s="11">
        <v>8</v>
      </c>
      <c r="AS577" s="11">
        <v>0</v>
      </c>
      <c r="AT577" s="11">
        <v>116</v>
      </c>
      <c r="AU577" s="3">
        <v>0</v>
      </c>
      <c r="AV577" s="3">
        <v>153</v>
      </c>
      <c r="AW577" s="3">
        <v>53</v>
      </c>
      <c r="AX577" s="3">
        <v>10</v>
      </c>
      <c r="AY577" s="3">
        <v>275</v>
      </c>
      <c r="AZ577" s="3">
        <v>8</v>
      </c>
      <c r="BA577" s="3">
        <v>1</v>
      </c>
      <c r="BB577" s="3">
        <v>0</v>
      </c>
      <c r="BC577" s="3">
        <v>145</v>
      </c>
      <c r="BD577" s="3">
        <v>26</v>
      </c>
    </row>
    <row r="578" spans="2:56">
      <c r="B578" s="47">
        <v>47.83</v>
      </c>
      <c r="C578" s="47">
        <v>0</v>
      </c>
      <c r="D578" s="47">
        <v>0</v>
      </c>
      <c r="E578" s="47">
        <v>0</v>
      </c>
      <c r="F578" s="47">
        <v>0</v>
      </c>
      <c r="G578" s="47">
        <v>0</v>
      </c>
      <c r="H578" s="47">
        <v>0</v>
      </c>
      <c r="I578" s="47">
        <v>284</v>
      </c>
      <c r="J578" s="47">
        <v>0</v>
      </c>
      <c r="K578" s="47">
        <v>0</v>
      </c>
      <c r="L578" s="47">
        <v>0</v>
      </c>
      <c r="M578" s="47">
        <v>0</v>
      </c>
      <c r="N578" s="47">
        <v>0</v>
      </c>
      <c r="O578" s="47">
        <v>0</v>
      </c>
      <c r="P578" s="47">
        <v>0</v>
      </c>
      <c r="Q578" s="47">
        <v>0</v>
      </c>
      <c r="R578" s="47">
        <v>0</v>
      </c>
      <c r="S578" s="47">
        <v>0</v>
      </c>
      <c r="T578" s="47">
        <v>0</v>
      </c>
      <c r="U578" s="47">
        <v>0</v>
      </c>
      <c r="V578" s="47">
        <v>0</v>
      </c>
      <c r="AJ578" s="47">
        <v>47.83</v>
      </c>
      <c r="AK578" s="11">
        <v>48</v>
      </c>
      <c r="AL578" s="11">
        <v>103</v>
      </c>
      <c r="AM578" s="11">
        <v>0</v>
      </c>
      <c r="AN578" s="11">
        <v>0</v>
      </c>
      <c r="AO578" s="11">
        <v>29</v>
      </c>
      <c r="AP578" s="11">
        <v>184</v>
      </c>
      <c r="AQ578" s="11">
        <v>4850</v>
      </c>
      <c r="AR578" s="11">
        <v>4</v>
      </c>
      <c r="AS578" s="11">
        <v>14</v>
      </c>
      <c r="AT578" s="11">
        <v>101</v>
      </c>
      <c r="AU578" s="3">
        <v>0</v>
      </c>
      <c r="AV578" s="3">
        <v>120</v>
      </c>
      <c r="AW578" s="3">
        <v>11</v>
      </c>
      <c r="AX578" s="3">
        <v>35</v>
      </c>
      <c r="AY578" s="3">
        <v>416</v>
      </c>
      <c r="AZ578" s="3">
        <v>21</v>
      </c>
      <c r="BA578" s="3">
        <v>0</v>
      </c>
      <c r="BB578" s="3">
        <v>3</v>
      </c>
      <c r="BC578" s="3">
        <v>87</v>
      </c>
      <c r="BD578" s="3">
        <v>19</v>
      </c>
    </row>
    <row r="579" spans="2:56">
      <c r="B579" s="47">
        <v>47.92</v>
      </c>
      <c r="C579" s="47">
        <v>0</v>
      </c>
      <c r="D579" s="47">
        <v>0</v>
      </c>
      <c r="E579" s="47">
        <v>0</v>
      </c>
      <c r="F579" s="47">
        <v>0</v>
      </c>
      <c r="G579" s="47">
        <v>0</v>
      </c>
      <c r="H579" s="47">
        <v>0</v>
      </c>
      <c r="I579" s="47">
        <v>303</v>
      </c>
      <c r="J579" s="47">
        <v>0</v>
      </c>
      <c r="K579" s="47">
        <v>0</v>
      </c>
      <c r="L579" s="47">
        <v>0</v>
      </c>
      <c r="M579" s="47">
        <v>0</v>
      </c>
      <c r="N579" s="47">
        <v>13</v>
      </c>
      <c r="O579" s="47">
        <v>0</v>
      </c>
      <c r="P579" s="47">
        <v>0</v>
      </c>
      <c r="Q579" s="47">
        <v>0</v>
      </c>
      <c r="R579" s="47">
        <v>0</v>
      </c>
      <c r="S579" s="47">
        <v>0</v>
      </c>
      <c r="T579" s="47">
        <v>0</v>
      </c>
      <c r="U579" s="47">
        <v>0</v>
      </c>
      <c r="V579" s="47">
        <v>0</v>
      </c>
      <c r="AJ579" s="47">
        <v>47.92</v>
      </c>
      <c r="AK579" s="11">
        <v>33</v>
      </c>
      <c r="AL579" s="11">
        <v>178</v>
      </c>
      <c r="AM579" s="11">
        <v>39</v>
      </c>
      <c r="AN579" s="11">
        <v>0</v>
      </c>
      <c r="AO579" s="11">
        <v>1</v>
      </c>
      <c r="AP579" s="11">
        <v>221</v>
      </c>
      <c r="AQ579" s="11">
        <v>4634</v>
      </c>
      <c r="AR579" s="11">
        <v>3</v>
      </c>
      <c r="AS579" s="11">
        <v>6</v>
      </c>
      <c r="AT579" s="11">
        <v>26</v>
      </c>
      <c r="AU579" s="3">
        <v>2</v>
      </c>
      <c r="AV579" s="3">
        <v>186</v>
      </c>
      <c r="AW579" s="3">
        <v>42</v>
      </c>
      <c r="AX579" s="3">
        <v>66</v>
      </c>
      <c r="AY579" s="3">
        <v>150</v>
      </c>
      <c r="AZ579" s="3">
        <v>43</v>
      </c>
      <c r="BA579" s="3">
        <v>18</v>
      </c>
      <c r="BB579" s="3">
        <v>0</v>
      </c>
      <c r="BC579" s="3">
        <v>12</v>
      </c>
      <c r="BD579" s="3">
        <v>35</v>
      </c>
    </row>
    <row r="580" spans="2:56">
      <c r="B580" s="47">
        <v>48</v>
      </c>
      <c r="C580" s="47">
        <v>0</v>
      </c>
      <c r="D580" s="47">
        <v>0</v>
      </c>
      <c r="E580" s="47">
        <v>0</v>
      </c>
      <c r="F580" s="47">
        <v>0</v>
      </c>
      <c r="G580" s="47">
        <v>0</v>
      </c>
      <c r="H580" s="47">
        <v>0</v>
      </c>
      <c r="I580" s="47">
        <v>329</v>
      </c>
      <c r="J580" s="47">
        <v>0</v>
      </c>
      <c r="K580" s="47">
        <v>0</v>
      </c>
      <c r="L580" s="47">
        <v>0</v>
      </c>
      <c r="M580" s="47">
        <v>0</v>
      </c>
      <c r="N580" s="47">
        <v>13</v>
      </c>
      <c r="O580" s="47">
        <v>0</v>
      </c>
      <c r="P580" s="47">
        <v>0</v>
      </c>
      <c r="Q580" s="47">
        <v>0</v>
      </c>
      <c r="R580" s="47">
        <v>0</v>
      </c>
      <c r="S580" s="47">
        <v>0</v>
      </c>
      <c r="T580" s="47">
        <v>0</v>
      </c>
      <c r="U580" s="47">
        <v>0</v>
      </c>
      <c r="V580" s="47">
        <v>0</v>
      </c>
      <c r="AJ580" s="47">
        <v>48</v>
      </c>
      <c r="AK580" s="11">
        <v>52</v>
      </c>
      <c r="AL580" s="11">
        <v>40</v>
      </c>
      <c r="AM580" s="11">
        <v>1</v>
      </c>
      <c r="AN580" s="11">
        <v>11</v>
      </c>
      <c r="AO580" s="11">
        <v>8</v>
      </c>
      <c r="AP580" s="11">
        <v>274</v>
      </c>
      <c r="AQ580" s="11">
        <v>4614</v>
      </c>
      <c r="AR580" s="11">
        <v>7</v>
      </c>
      <c r="AS580" s="11">
        <v>3</v>
      </c>
      <c r="AT580" s="11">
        <v>0</v>
      </c>
      <c r="AU580" s="3">
        <v>3</v>
      </c>
      <c r="AV580" s="3">
        <v>251</v>
      </c>
      <c r="AW580" s="3">
        <v>92</v>
      </c>
      <c r="AX580" s="3">
        <v>165</v>
      </c>
      <c r="AY580" s="3">
        <v>0</v>
      </c>
      <c r="AZ580" s="3">
        <v>82</v>
      </c>
      <c r="BA580" s="3">
        <v>12</v>
      </c>
      <c r="BB580" s="3">
        <v>2</v>
      </c>
      <c r="BC580" s="3">
        <v>0</v>
      </c>
      <c r="BD580" s="3">
        <v>5</v>
      </c>
    </row>
    <row r="581" spans="2:56">
      <c r="B581" s="47">
        <v>48.08</v>
      </c>
      <c r="C581" s="47">
        <v>0</v>
      </c>
      <c r="D581" s="47">
        <v>0</v>
      </c>
      <c r="E581" s="47">
        <v>0</v>
      </c>
      <c r="F581" s="47">
        <v>0</v>
      </c>
      <c r="G581" s="47">
        <v>0</v>
      </c>
      <c r="H581" s="47">
        <v>0</v>
      </c>
      <c r="I581" s="47">
        <v>267</v>
      </c>
      <c r="J581" s="47">
        <v>0</v>
      </c>
      <c r="K581" s="47">
        <v>0</v>
      </c>
      <c r="L581" s="47">
        <v>0</v>
      </c>
      <c r="M581" s="47">
        <v>0</v>
      </c>
      <c r="N581" s="47">
        <v>0</v>
      </c>
      <c r="O581" s="47">
        <v>0</v>
      </c>
      <c r="P581" s="47">
        <v>0</v>
      </c>
      <c r="Q581" s="47">
        <v>0</v>
      </c>
      <c r="R581" s="47">
        <v>0</v>
      </c>
      <c r="S581" s="47">
        <v>0</v>
      </c>
      <c r="T581" s="47">
        <v>0</v>
      </c>
      <c r="U581" s="47">
        <v>0</v>
      </c>
      <c r="V581" s="47">
        <v>0</v>
      </c>
      <c r="AJ581" s="47">
        <v>48.08</v>
      </c>
      <c r="AK581" s="11">
        <v>97</v>
      </c>
      <c r="AL581" s="11">
        <v>20</v>
      </c>
      <c r="AM581" s="11">
        <v>19</v>
      </c>
      <c r="AN581" s="11">
        <v>14</v>
      </c>
      <c r="AO581" s="11">
        <v>6</v>
      </c>
      <c r="AP581" s="11">
        <v>0</v>
      </c>
      <c r="AQ581" s="11">
        <v>4154</v>
      </c>
      <c r="AR581" s="11">
        <v>18</v>
      </c>
      <c r="AS581" s="11">
        <v>404</v>
      </c>
      <c r="AT581" s="11">
        <v>6</v>
      </c>
      <c r="AU581" s="3">
        <v>99</v>
      </c>
      <c r="AV581" s="3">
        <v>108</v>
      </c>
      <c r="AW581" s="3">
        <v>89</v>
      </c>
      <c r="AX581" s="3">
        <v>249</v>
      </c>
      <c r="AY581" s="3">
        <v>20</v>
      </c>
      <c r="AZ581" s="3">
        <v>137</v>
      </c>
      <c r="BA581" s="3">
        <v>4</v>
      </c>
      <c r="BB581" s="3">
        <v>4</v>
      </c>
      <c r="BC581" s="3">
        <v>18</v>
      </c>
      <c r="BD581" s="3">
        <v>5</v>
      </c>
    </row>
    <row r="582" spans="2:56">
      <c r="B582" s="47">
        <v>48.17</v>
      </c>
      <c r="C582" s="47">
        <v>0</v>
      </c>
      <c r="D582" s="47">
        <v>0</v>
      </c>
      <c r="E582" s="47">
        <v>0</v>
      </c>
      <c r="F582" s="47">
        <v>0</v>
      </c>
      <c r="G582" s="47">
        <v>0</v>
      </c>
      <c r="H582" s="47">
        <v>0</v>
      </c>
      <c r="I582" s="47">
        <v>310</v>
      </c>
      <c r="J582" s="47">
        <v>0</v>
      </c>
      <c r="K582" s="47">
        <v>0</v>
      </c>
      <c r="L582" s="47">
        <v>0</v>
      </c>
      <c r="M582" s="47">
        <v>0</v>
      </c>
      <c r="N582" s="47">
        <v>0</v>
      </c>
      <c r="O582" s="47">
        <v>0</v>
      </c>
      <c r="P582" s="47">
        <v>0</v>
      </c>
      <c r="Q582" s="47">
        <v>0</v>
      </c>
      <c r="R582" s="47">
        <v>0</v>
      </c>
      <c r="S582" s="47">
        <v>0</v>
      </c>
      <c r="T582" s="47">
        <v>0</v>
      </c>
      <c r="U582" s="47">
        <v>0</v>
      </c>
      <c r="V582" s="47">
        <v>0</v>
      </c>
      <c r="AJ582" s="47">
        <v>48.17</v>
      </c>
      <c r="AK582" s="11">
        <v>70</v>
      </c>
      <c r="AL582" s="11">
        <v>14</v>
      </c>
      <c r="AM582" s="11">
        <v>64</v>
      </c>
      <c r="AN582" s="11">
        <v>10</v>
      </c>
      <c r="AO582" s="11">
        <v>5</v>
      </c>
      <c r="AP582" s="11">
        <v>3</v>
      </c>
      <c r="AQ582" s="11">
        <v>4269</v>
      </c>
      <c r="AR582" s="11">
        <v>4</v>
      </c>
      <c r="AS582" s="11">
        <v>585</v>
      </c>
      <c r="AT582" s="11">
        <v>10</v>
      </c>
      <c r="AU582" s="3">
        <v>108</v>
      </c>
      <c r="AV582" s="3">
        <v>117</v>
      </c>
      <c r="AW582" s="3">
        <v>147</v>
      </c>
      <c r="AX582" s="3">
        <v>214</v>
      </c>
      <c r="AY582" s="3">
        <v>2</v>
      </c>
      <c r="AZ582" s="3">
        <v>132</v>
      </c>
      <c r="BA582" s="3">
        <v>29</v>
      </c>
      <c r="BB582" s="3">
        <v>14</v>
      </c>
      <c r="BC582" s="3">
        <v>15</v>
      </c>
      <c r="BD582" s="3">
        <v>2</v>
      </c>
    </row>
    <row r="583" spans="2:56">
      <c r="B583" s="47">
        <v>48.25</v>
      </c>
      <c r="C583" s="47">
        <v>0</v>
      </c>
      <c r="D583" s="47">
        <v>0</v>
      </c>
      <c r="E583" s="47">
        <v>0</v>
      </c>
      <c r="F583" s="47">
        <v>0</v>
      </c>
      <c r="G583" s="47">
        <v>0</v>
      </c>
      <c r="H583" s="47">
        <v>0</v>
      </c>
      <c r="I583" s="47">
        <v>160</v>
      </c>
      <c r="J583" s="47">
        <v>0</v>
      </c>
      <c r="K583" s="47">
        <v>0</v>
      </c>
      <c r="L583" s="47">
        <v>0</v>
      </c>
      <c r="M583" s="47">
        <v>0</v>
      </c>
      <c r="N583" s="47">
        <v>0</v>
      </c>
      <c r="O583" s="47">
        <v>6</v>
      </c>
      <c r="P583" s="47">
        <v>0</v>
      </c>
      <c r="Q583" s="47">
        <v>0</v>
      </c>
      <c r="R583" s="47">
        <v>0</v>
      </c>
      <c r="S583" s="47">
        <v>0</v>
      </c>
      <c r="T583" s="47">
        <v>0</v>
      </c>
      <c r="U583" s="47">
        <v>0</v>
      </c>
      <c r="V583" s="47">
        <v>0</v>
      </c>
      <c r="AJ583" s="47">
        <v>48.25</v>
      </c>
      <c r="AK583" s="11">
        <v>43</v>
      </c>
      <c r="AL583" s="11">
        <v>38</v>
      </c>
      <c r="AM583" s="11">
        <v>97</v>
      </c>
      <c r="AN583" s="11">
        <v>16</v>
      </c>
      <c r="AO583" s="11">
        <v>3</v>
      </c>
      <c r="AP583" s="11">
        <v>0</v>
      </c>
      <c r="AQ583" s="11">
        <v>2498</v>
      </c>
      <c r="AR583" s="11">
        <v>16</v>
      </c>
      <c r="AS583" s="11">
        <v>140</v>
      </c>
      <c r="AT583" s="11">
        <v>0</v>
      </c>
      <c r="AU583" s="3">
        <v>52</v>
      </c>
      <c r="AV583" s="3">
        <v>90</v>
      </c>
      <c r="AW583" s="3">
        <v>638</v>
      </c>
      <c r="AX583" s="3">
        <v>82</v>
      </c>
      <c r="AY583" s="3">
        <v>5</v>
      </c>
      <c r="AZ583" s="3">
        <v>7</v>
      </c>
      <c r="BA583" s="3">
        <v>17</v>
      </c>
      <c r="BB583" s="3">
        <v>12</v>
      </c>
      <c r="BC583" s="3">
        <v>1</v>
      </c>
      <c r="BD583" s="3">
        <v>47</v>
      </c>
    </row>
    <row r="584" spans="2:56">
      <c r="B584" s="47">
        <v>48.33</v>
      </c>
      <c r="C584" s="47">
        <v>0</v>
      </c>
      <c r="D584" s="47">
        <v>0</v>
      </c>
      <c r="E584" s="47">
        <v>0</v>
      </c>
      <c r="F584" s="47">
        <v>0</v>
      </c>
      <c r="G584" s="47">
        <v>0</v>
      </c>
      <c r="H584" s="47">
        <v>0</v>
      </c>
      <c r="I584" s="47">
        <v>0</v>
      </c>
      <c r="J584" s="47">
        <v>0</v>
      </c>
      <c r="K584" s="47">
        <v>53</v>
      </c>
      <c r="L584" s="47">
        <v>0</v>
      </c>
      <c r="M584" s="47">
        <v>0</v>
      </c>
      <c r="N584" s="47">
        <v>0</v>
      </c>
      <c r="O584" s="47">
        <v>0</v>
      </c>
      <c r="P584" s="47">
        <v>0</v>
      </c>
      <c r="Q584" s="47">
        <v>0</v>
      </c>
      <c r="R584" s="47">
        <v>0</v>
      </c>
      <c r="S584" s="47">
        <v>0</v>
      </c>
      <c r="T584" s="47">
        <v>0</v>
      </c>
      <c r="U584" s="47">
        <v>0</v>
      </c>
      <c r="V584" s="47">
        <v>0</v>
      </c>
      <c r="AJ584" s="47">
        <v>48.33</v>
      </c>
      <c r="AK584" s="11">
        <v>55</v>
      </c>
      <c r="AL584" s="11">
        <v>21</v>
      </c>
      <c r="AM584" s="11">
        <v>158</v>
      </c>
      <c r="AN584" s="11">
        <v>14</v>
      </c>
      <c r="AO584" s="11">
        <v>2</v>
      </c>
      <c r="AP584" s="11">
        <v>0</v>
      </c>
      <c r="AQ584" s="11">
        <v>205</v>
      </c>
      <c r="AR584" s="11">
        <v>6</v>
      </c>
      <c r="AS584" s="11">
        <v>1519</v>
      </c>
      <c r="AT584" s="11">
        <v>0</v>
      </c>
      <c r="AU584" s="3">
        <v>215</v>
      </c>
      <c r="AV584" s="3">
        <v>2</v>
      </c>
      <c r="AW584" s="3">
        <v>175</v>
      </c>
      <c r="AX584" s="3">
        <v>124</v>
      </c>
      <c r="AY584" s="3">
        <v>23</v>
      </c>
      <c r="AZ584" s="3">
        <v>11</v>
      </c>
      <c r="BA584" s="3">
        <v>1</v>
      </c>
      <c r="BB584" s="3">
        <v>31</v>
      </c>
      <c r="BC584" s="3">
        <v>9</v>
      </c>
      <c r="BD584" s="3">
        <v>0</v>
      </c>
    </row>
    <row r="585" spans="2:56">
      <c r="B585" s="47">
        <v>48.42</v>
      </c>
      <c r="C585" s="47">
        <v>0</v>
      </c>
      <c r="D585" s="47">
        <v>0</v>
      </c>
      <c r="E585" s="47">
        <v>0</v>
      </c>
      <c r="F585" s="47">
        <v>0</v>
      </c>
      <c r="G585" s="47">
        <v>0</v>
      </c>
      <c r="H585" s="47">
        <v>0</v>
      </c>
      <c r="I585" s="47">
        <v>253</v>
      </c>
      <c r="J585" s="47">
        <v>0</v>
      </c>
      <c r="K585" s="47">
        <v>204</v>
      </c>
      <c r="L585" s="47">
        <v>0</v>
      </c>
      <c r="M585" s="47">
        <v>0</v>
      </c>
      <c r="N585" s="47">
        <v>0</v>
      </c>
      <c r="O585" s="47">
        <v>0</v>
      </c>
      <c r="P585" s="47">
        <v>0</v>
      </c>
      <c r="Q585" s="47">
        <v>0</v>
      </c>
      <c r="R585" s="47">
        <v>0</v>
      </c>
      <c r="S585" s="47">
        <v>0</v>
      </c>
      <c r="T585" s="47">
        <v>0</v>
      </c>
      <c r="U585" s="47">
        <v>0</v>
      </c>
      <c r="V585" s="47">
        <v>0</v>
      </c>
      <c r="AJ585" s="47">
        <v>48.42</v>
      </c>
      <c r="AK585" s="11">
        <v>48</v>
      </c>
      <c r="AL585" s="11">
        <v>21</v>
      </c>
      <c r="AM585" s="11">
        <v>17</v>
      </c>
      <c r="AN585" s="11">
        <v>10</v>
      </c>
      <c r="AO585" s="11">
        <v>5</v>
      </c>
      <c r="AP585" s="11">
        <v>5</v>
      </c>
      <c r="AQ585" s="11">
        <v>4110</v>
      </c>
      <c r="AR585" s="11">
        <v>5</v>
      </c>
      <c r="AS585" s="11">
        <v>4339</v>
      </c>
      <c r="AT585" s="11">
        <v>34</v>
      </c>
      <c r="AU585" s="3">
        <v>87</v>
      </c>
      <c r="AV585" s="3">
        <v>6</v>
      </c>
      <c r="AW585" s="3">
        <v>25</v>
      </c>
      <c r="AX585" s="3">
        <v>31</v>
      </c>
      <c r="AY585" s="3">
        <v>28</v>
      </c>
      <c r="AZ585" s="3">
        <v>1</v>
      </c>
      <c r="BA585" s="3">
        <v>8</v>
      </c>
      <c r="BB585" s="3">
        <v>9</v>
      </c>
      <c r="BC585" s="3">
        <v>5</v>
      </c>
      <c r="BD585" s="3">
        <v>17</v>
      </c>
    </row>
    <row r="586" spans="2:56">
      <c r="B586" s="47">
        <v>48.5</v>
      </c>
      <c r="C586" s="47">
        <v>0</v>
      </c>
      <c r="D586" s="47">
        <v>0</v>
      </c>
      <c r="E586" s="47">
        <v>0</v>
      </c>
      <c r="F586" s="47">
        <v>0</v>
      </c>
      <c r="G586" s="47">
        <v>0</v>
      </c>
      <c r="H586" s="47">
        <v>0</v>
      </c>
      <c r="I586" s="47">
        <v>369</v>
      </c>
      <c r="J586" s="47">
        <v>0</v>
      </c>
      <c r="K586" s="47">
        <v>2</v>
      </c>
      <c r="L586" s="47">
        <v>0</v>
      </c>
      <c r="M586" s="47">
        <v>0</v>
      </c>
      <c r="N586" s="47">
        <v>0</v>
      </c>
      <c r="O586" s="47">
        <v>0</v>
      </c>
      <c r="P586" s="47">
        <v>0</v>
      </c>
      <c r="Q586" s="47">
        <v>0</v>
      </c>
      <c r="R586" s="47">
        <v>0</v>
      </c>
      <c r="S586" s="47">
        <v>0</v>
      </c>
      <c r="T586" s="47">
        <v>0</v>
      </c>
      <c r="U586" s="47">
        <v>0</v>
      </c>
      <c r="V586" s="47">
        <v>0</v>
      </c>
      <c r="AJ586" s="47">
        <v>48.5</v>
      </c>
      <c r="AK586" s="11">
        <v>77</v>
      </c>
      <c r="AL586" s="11">
        <v>23</v>
      </c>
      <c r="AM586" s="11">
        <v>23</v>
      </c>
      <c r="AN586" s="11">
        <v>14</v>
      </c>
      <c r="AO586" s="11">
        <v>17</v>
      </c>
      <c r="AP586" s="11">
        <v>6</v>
      </c>
      <c r="AQ586" s="11">
        <v>4995</v>
      </c>
      <c r="AR586" s="11">
        <v>9</v>
      </c>
      <c r="AS586" s="11">
        <v>326</v>
      </c>
      <c r="AT586" s="11">
        <v>19</v>
      </c>
      <c r="AU586" s="3">
        <v>10</v>
      </c>
      <c r="AV586" s="3">
        <v>0</v>
      </c>
      <c r="AW586" s="3">
        <v>36</v>
      </c>
      <c r="AX586" s="3">
        <v>20</v>
      </c>
      <c r="AY586" s="3">
        <v>7</v>
      </c>
      <c r="AZ586" s="3">
        <v>9</v>
      </c>
      <c r="BA586" s="3">
        <v>28</v>
      </c>
      <c r="BB586" s="3">
        <v>12</v>
      </c>
      <c r="BC586" s="3">
        <v>21</v>
      </c>
      <c r="BD586" s="3">
        <v>20</v>
      </c>
    </row>
    <row r="587" spans="2:56">
      <c r="B587" s="47">
        <v>48.58</v>
      </c>
      <c r="C587" s="47">
        <v>0</v>
      </c>
      <c r="D587" s="47">
        <v>0</v>
      </c>
      <c r="E587" s="47">
        <v>0</v>
      </c>
      <c r="F587" s="47">
        <v>0</v>
      </c>
      <c r="G587" s="47">
        <v>0</v>
      </c>
      <c r="H587" s="47">
        <v>0</v>
      </c>
      <c r="I587" s="47">
        <v>318</v>
      </c>
      <c r="J587" s="47">
        <v>0</v>
      </c>
      <c r="K587" s="47">
        <v>0</v>
      </c>
      <c r="L587" s="47">
        <v>0</v>
      </c>
      <c r="M587" s="47">
        <v>0</v>
      </c>
      <c r="N587" s="47">
        <v>0</v>
      </c>
      <c r="O587" s="47">
        <v>0</v>
      </c>
      <c r="P587" s="47">
        <v>0</v>
      </c>
      <c r="Q587" s="47">
        <v>0</v>
      </c>
      <c r="R587" s="47">
        <v>0</v>
      </c>
      <c r="S587" s="47">
        <v>0</v>
      </c>
      <c r="T587" s="47">
        <v>0</v>
      </c>
      <c r="U587" s="47">
        <v>0</v>
      </c>
      <c r="V587" s="47">
        <v>0</v>
      </c>
      <c r="AJ587" s="47">
        <v>48.58</v>
      </c>
      <c r="AK587" s="11">
        <v>274</v>
      </c>
      <c r="AL587" s="11">
        <v>36</v>
      </c>
      <c r="AM587" s="11">
        <v>15</v>
      </c>
      <c r="AN587" s="11">
        <v>0</v>
      </c>
      <c r="AO587" s="11">
        <v>1</v>
      </c>
      <c r="AP587" s="11">
        <v>10</v>
      </c>
      <c r="AQ587" s="11">
        <v>4314</v>
      </c>
      <c r="AR587" s="11">
        <v>34</v>
      </c>
      <c r="AS587" s="11">
        <v>67</v>
      </c>
      <c r="AT587" s="11">
        <v>0</v>
      </c>
      <c r="AU587" s="3">
        <v>16</v>
      </c>
      <c r="AV587" s="3">
        <v>3</v>
      </c>
      <c r="AW587" s="3">
        <v>41</v>
      </c>
      <c r="AX587" s="3">
        <v>32</v>
      </c>
      <c r="AY587" s="3">
        <v>25</v>
      </c>
      <c r="AZ587" s="3">
        <v>1</v>
      </c>
      <c r="BA587" s="3">
        <v>1</v>
      </c>
      <c r="BB587" s="3">
        <v>3</v>
      </c>
      <c r="BC587" s="3">
        <v>12</v>
      </c>
      <c r="BD587" s="3">
        <v>128</v>
      </c>
    </row>
    <row r="588" spans="2:56">
      <c r="B588" s="47">
        <v>48.67</v>
      </c>
      <c r="C588" s="47">
        <v>0</v>
      </c>
      <c r="D588" s="47">
        <v>0</v>
      </c>
      <c r="E588" s="47">
        <v>0</v>
      </c>
      <c r="F588" s="47">
        <v>0</v>
      </c>
      <c r="G588" s="47">
        <v>0</v>
      </c>
      <c r="H588" s="47">
        <v>0</v>
      </c>
      <c r="I588" s="47">
        <v>433</v>
      </c>
      <c r="J588" s="47">
        <v>0</v>
      </c>
      <c r="K588" s="47">
        <v>0</v>
      </c>
      <c r="L588" s="47">
        <v>0</v>
      </c>
      <c r="M588" s="47">
        <v>0</v>
      </c>
      <c r="N588" s="47">
        <v>0</v>
      </c>
      <c r="O588" s="47">
        <v>0</v>
      </c>
      <c r="P588" s="47">
        <v>0</v>
      </c>
      <c r="Q588" s="47">
        <v>0</v>
      </c>
      <c r="R588" s="47">
        <v>0</v>
      </c>
      <c r="S588" s="47">
        <v>0</v>
      </c>
      <c r="T588" s="47">
        <v>0</v>
      </c>
      <c r="U588" s="47">
        <v>0</v>
      </c>
      <c r="V588" s="47">
        <v>0</v>
      </c>
      <c r="AJ588" s="47">
        <v>48.67</v>
      </c>
      <c r="AK588" s="11">
        <v>419</v>
      </c>
      <c r="AL588" s="11">
        <v>23</v>
      </c>
      <c r="AM588" s="11">
        <v>42</v>
      </c>
      <c r="AN588" s="11">
        <v>3</v>
      </c>
      <c r="AO588" s="11">
        <v>60</v>
      </c>
      <c r="AP588" s="11">
        <v>0</v>
      </c>
      <c r="AQ588" s="11">
        <v>5162</v>
      </c>
      <c r="AR588" s="11">
        <v>55</v>
      </c>
      <c r="AS588" s="11">
        <v>135</v>
      </c>
      <c r="AT588" s="11">
        <v>1</v>
      </c>
      <c r="AU588" s="3">
        <v>1</v>
      </c>
      <c r="AV588" s="3">
        <v>5</v>
      </c>
      <c r="AW588" s="3">
        <v>46</v>
      </c>
      <c r="AX588" s="3">
        <v>41</v>
      </c>
      <c r="AY588" s="3">
        <v>0</v>
      </c>
      <c r="AZ588" s="3">
        <v>18</v>
      </c>
      <c r="BA588" s="3">
        <v>13</v>
      </c>
      <c r="BB588" s="3">
        <v>31</v>
      </c>
      <c r="BC588" s="3">
        <v>16</v>
      </c>
      <c r="BD588" s="3">
        <v>63</v>
      </c>
    </row>
    <row r="589" spans="2:56">
      <c r="B589" s="47">
        <v>48.75</v>
      </c>
      <c r="C589" s="47">
        <v>0</v>
      </c>
      <c r="D589" s="47">
        <v>0</v>
      </c>
      <c r="E589" s="47">
        <v>0</v>
      </c>
      <c r="F589" s="47">
        <v>0</v>
      </c>
      <c r="G589" s="47">
        <v>0</v>
      </c>
      <c r="H589" s="47">
        <v>0</v>
      </c>
      <c r="I589" s="47">
        <v>389</v>
      </c>
      <c r="J589" s="47">
        <v>0</v>
      </c>
      <c r="K589" s="47">
        <v>0</v>
      </c>
      <c r="L589" s="47">
        <v>0</v>
      </c>
      <c r="M589" s="47">
        <v>0</v>
      </c>
      <c r="N589" s="47">
        <v>0</v>
      </c>
      <c r="O589" s="47">
        <v>0</v>
      </c>
      <c r="P589" s="47">
        <v>0</v>
      </c>
      <c r="Q589" s="47">
        <v>0</v>
      </c>
      <c r="R589" s="47">
        <v>0</v>
      </c>
      <c r="S589" s="47">
        <v>0</v>
      </c>
      <c r="T589" s="47">
        <v>0</v>
      </c>
      <c r="U589" s="47">
        <v>0</v>
      </c>
      <c r="V589" s="47">
        <v>8</v>
      </c>
      <c r="AJ589" s="47">
        <v>48.75</v>
      </c>
      <c r="AK589" s="11">
        <v>247</v>
      </c>
      <c r="AL589" s="11">
        <v>30</v>
      </c>
      <c r="AM589" s="11">
        <v>0</v>
      </c>
      <c r="AN589" s="11">
        <v>5</v>
      </c>
      <c r="AO589" s="11">
        <v>154</v>
      </c>
      <c r="AP589" s="11">
        <v>0</v>
      </c>
      <c r="AQ589" s="11">
        <v>5038</v>
      </c>
      <c r="AR589" s="11">
        <v>246</v>
      </c>
      <c r="AS589" s="11">
        <v>5</v>
      </c>
      <c r="AT589" s="11">
        <v>5</v>
      </c>
      <c r="AU589" s="3">
        <v>48</v>
      </c>
      <c r="AV589" s="3">
        <v>14</v>
      </c>
      <c r="AW589" s="3">
        <v>25</v>
      </c>
      <c r="AX589" s="3">
        <v>18</v>
      </c>
      <c r="AY589" s="3">
        <v>178</v>
      </c>
      <c r="AZ589" s="3">
        <v>19</v>
      </c>
      <c r="BA589" s="3">
        <v>19</v>
      </c>
      <c r="BB589" s="3">
        <v>267</v>
      </c>
      <c r="BC589" s="3">
        <v>12</v>
      </c>
      <c r="BD589" s="3">
        <v>721</v>
      </c>
    </row>
    <row r="590" spans="2:56">
      <c r="B590" s="47">
        <v>48.83</v>
      </c>
      <c r="C590" s="47">
        <v>0</v>
      </c>
      <c r="D590" s="47">
        <v>0</v>
      </c>
      <c r="E590" s="47">
        <v>0</v>
      </c>
      <c r="F590" s="47">
        <v>0</v>
      </c>
      <c r="G590" s="47">
        <v>0</v>
      </c>
      <c r="H590" s="47">
        <v>0</v>
      </c>
      <c r="I590" s="47">
        <v>336</v>
      </c>
      <c r="J590" s="47">
        <v>0</v>
      </c>
      <c r="K590" s="47">
        <v>0</v>
      </c>
      <c r="L590" s="47">
        <v>0</v>
      </c>
      <c r="M590" s="47">
        <v>0</v>
      </c>
      <c r="N590" s="47">
        <v>0</v>
      </c>
      <c r="O590" s="47">
        <v>0</v>
      </c>
      <c r="P590" s="47">
        <v>0</v>
      </c>
      <c r="Q590" s="47">
        <v>0</v>
      </c>
      <c r="R590" s="47">
        <v>0</v>
      </c>
      <c r="S590" s="47">
        <v>0</v>
      </c>
      <c r="T590" s="47">
        <v>0</v>
      </c>
      <c r="U590" s="47">
        <v>0</v>
      </c>
      <c r="V590" s="47">
        <v>12</v>
      </c>
      <c r="AJ590" s="47">
        <v>48.83</v>
      </c>
      <c r="AK590" s="11">
        <v>111</v>
      </c>
      <c r="AL590" s="11">
        <v>32</v>
      </c>
      <c r="AM590" s="11">
        <v>0</v>
      </c>
      <c r="AN590" s="11">
        <v>80</v>
      </c>
      <c r="AO590" s="11">
        <v>217</v>
      </c>
      <c r="AP590" s="11">
        <v>46</v>
      </c>
      <c r="AQ590" s="11">
        <v>4652</v>
      </c>
      <c r="AR590" s="11">
        <v>144</v>
      </c>
      <c r="AS590" s="11">
        <v>0</v>
      </c>
      <c r="AT590" s="11">
        <v>3</v>
      </c>
      <c r="AU590" s="3">
        <v>5</v>
      </c>
      <c r="AV590" s="3">
        <v>2</v>
      </c>
      <c r="AW590" s="3">
        <v>25</v>
      </c>
      <c r="AX590" s="3">
        <v>17</v>
      </c>
      <c r="AY590" s="3">
        <v>95</v>
      </c>
      <c r="AZ590" s="3">
        <v>2</v>
      </c>
      <c r="BA590" s="3">
        <v>7</v>
      </c>
      <c r="BB590" s="3">
        <v>260</v>
      </c>
      <c r="BC590" s="3">
        <v>0</v>
      </c>
      <c r="BD590" s="3">
        <v>1308</v>
      </c>
    </row>
    <row r="591" spans="2:56">
      <c r="B591" s="47">
        <v>48.92</v>
      </c>
      <c r="C591" s="47">
        <v>0</v>
      </c>
      <c r="D591" s="47">
        <v>0</v>
      </c>
      <c r="E591" s="47">
        <v>0</v>
      </c>
      <c r="F591" s="47">
        <v>0</v>
      </c>
      <c r="G591" s="47">
        <v>20</v>
      </c>
      <c r="H591" s="47">
        <v>0</v>
      </c>
      <c r="I591" s="47">
        <v>322</v>
      </c>
      <c r="J591" s="47">
        <v>27</v>
      </c>
      <c r="K591" s="47">
        <v>0</v>
      </c>
      <c r="L591" s="47">
        <v>0</v>
      </c>
      <c r="M591" s="47">
        <v>0</v>
      </c>
      <c r="N591" s="47">
        <v>0</v>
      </c>
      <c r="O591" s="47">
        <v>0</v>
      </c>
      <c r="P591" s="47">
        <v>0</v>
      </c>
      <c r="Q591" s="47">
        <v>0</v>
      </c>
      <c r="R591" s="47">
        <v>0</v>
      </c>
      <c r="S591" s="47">
        <v>0</v>
      </c>
      <c r="T591" s="47">
        <v>0</v>
      </c>
      <c r="U591" s="47">
        <v>0</v>
      </c>
      <c r="V591" s="47">
        <v>0</v>
      </c>
      <c r="AJ591" s="47">
        <v>48.92</v>
      </c>
      <c r="AK591" s="11">
        <v>140</v>
      </c>
      <c r="AL591" s="11">
        <v>41</v>
      </c>
      <c r="AM591" s="11">
        <v>0</v>
      </c>
      <c r="AN591" s="11">
        <v>172</v>
      </c>
      <c r="AO591" s="11">
        <v>983</v>
      </c>
      <c r="AP591" s="11">
        <v>0</v>
      </c>
      <c r="AQ591" s="11">
        <v>3799</v>
      </c>
      <c r="AR591" s="11">
        <v>810</v>
      </c>
      <c r="AS591" s="11">
        <v>43</v>
      </c>
      <c r="AT591" s="11">
        <v>0</v>
      </c>
      <c r="AU591" s="3">
        <v>12</v>
      </c>
      <c r="AV591" s="3">
        <v>1</v>
      </c>
      <c r="AW591" s="3">
        <v>33</v>
      </c>
      <c r="AX591" s="3">
        <v>31</v>
      </c>
      <c r="AY591" s="3">
        <v>239</v>
      </c>
      <c r="AZ591" s="3">
        <v>0</v>
      </c>
      <c r="BA591" s="3">
        <v>9</v>
      </c>
      <c r="BB591" s="3">
        <v>0</v>
      </c>
      <c r="BC591" s="3">
        <v>12</v>
      </c>
      <c r="BD591" s="3">
        <v>809</v>
      </c>
    </row>
    <row r="592" spans="2:56">
      <c r="B592" s="47">
        <v>49</v>
      </c>
      <c r="C592" s="47">
        <v>0</v>
      </c>
      <c r="D592" s="47">
        <v>0</v>
      </c>
      <c r="E592" s="47">
        <v>0</v>
      </c>
      <c r="F592" s="47">
        <v>0</v>
      </c>
      <c r="G592" s="47">
        <v>0</v>
      </c>
      <c r="H592" s="47">
        <v>0</v>
      </c>
      <c r="I592" s="47">
        <v>371</v>
      </c>
      <c r="J592" s="47">
        <v>0</v>
      </c>
      <c r="K592" s="47">
        <v>0</v>
      </c>
      <c r="L592" s="47">
        <v>0</v>
      </c>
      <c r="M592" s="47">
        <v>0</v>
      </c>
      <c r="N592" s="47">
        <v>0</v>
      </c>
      <c r="O592" s="47">
        <v>0</v>
      </c>
      <c r="P592" s="47">
        <v>0</v>
      </c>
      <c r="Q592" s="47">
        <v>0</v>
      </c>
      <c r="R592" s="47">
        <v>0</v>
      </c>
      <c r="S592" s="47">
        <v>0</v>
      </c>
      <c r="T592" s="47">
        <v>0</v>
      </c>
      <c r="U592" s="47">
        <v>0</v>
      </c>
      <c r="V592" s="47">
        <v>0</v>
      </c>
      <c r="AJ592" s="47">
        <v>49</v>
      </c>
      <c r="AK592" s="11">
        <v>92</v>
      </c>
      <c r="AL592" s="11">
        <v>82</v>
      </c>
      <c r="AM592" s="11">
        <v>81</v>
      </c>
      <c r="AN592" s="11">
        <v>431</v>
      </c>
      <c r="AO592" s="11">
        <v>130</v>
      </c>
      <c r="AP592" s="11">
        <v>0</v>
      </c>
      <c r="AQ592" s="11">
        <v>5075</v>
      </c>
      <c r="AR592" s="11">
        <v>472</v>
      </c>
      <c r="AS592" s="11">
        <v>5</v>
      </c>
      <c r="AT592" s="11">
        <v>15</v>
      </c>
      <c r="AU592" s="3">
        <v>11</v>
      </c>
      <c r="AV592" s="3">
        <v>3</v>
      </c>
      <c r="AW592" s="3">
        <v>26</v>
      </c>
      <c r="AX592" s="3">
        <v>9</v>
      </c>
      <c r="AY592" s="3">
        <v>489</v>
      </c>
      <c r="AZ592" s="3">
        <v>11</v>
      </c>
      <c r="BA592" s="3">
        <v>18</v>
      </c>
      <c r="BB592" s="3">
        <v>128</v>
      </c>
      <c r="BC592" s="3">
        <v>10</v>
      </c>
      <c r="BD592" s="3">
        <v>489</v>
      </c>
    </row>
    <row r="593" spans="2:56">
      <c r="B593" s="47">
        <v>49.08</v>
      </c>
      <c r="C593" s="47">
        <v>0</v>
      </c>
      <c r="D593" s="47">
        <v>0</v>
      </c>
      <c r="E593" s="47">
        <v>0</v>
      </c>
      <c r="F593" s="47">
        <v>0</v>
      </c>
      <c r="G593" s="47">
        <v>0</v>
      </c>
      <c r="H593" s="47">
        <v>0</v>
      </c>
      <c r="I593" s="47">
        <v>407</v>
      </c>
      <c r="J593" s="47">
        <v>0</v>
      </c>
      <c r="K593" s="47">
        <v>0</v>
      </c>
      <c r="L593" s="47">
        <v>0</v>
      </c>
      <c r="M593" s="47">
        <v>0</v>
      </c>
      <c r="N593" s="47">
        <v>0</v>
      </c>
      <c r="O593" s="47">
        <v>0</v>
      </c>
      <c r="P593" s="47">
        <v>0</v>
      </c>
      <c r="Q593" s="47">
        <v>0</v>
      </c>
      <c r="R593" s="47">
        <v>0</v>
      </c>
      <c r="S593" s="47">
        <v>0</v>
      </c>
      <c r="T593" s="47">
        <v>0</v>
      </c>
      <c r="U593" s="47">
        <v>0</v>
      </c>
      <c r="V593" s="47">
        <v>0</v>
      </c>
      <c r="AJ593" s="47">
        <v>49.08</v>
      </c>
      <c r="AK593" s="11">
        <v>50</v>
      </c>
      <c r="AL593" s="11">
        <v>14</v>
      </c>
      <c r="AM593" s="11">
        <v>7</v>
      </c>
      <c r="AN593" s="11">
        <v>519</v>
      </c>
      <c r="AO593" s="11">
        <v>144</v>
      </c>
      <c r="AP593" s="11">
        <v>0</v>
      </c>
      <c r="AQ593" s="11">
        <v>5045</v>
      </c>
      <c r="AR593" s="11">
        <v>729</v>
      </c>
      <c r="AS593" s="11">
        <v>13</v>
      </c>
      <c r="AT593" s="11">
        <v>7</v>
      </c>
      <c r="AU593" s="3">
        <v>4</v>
      </c>
      <c r="AV593" s="3">
        <v>4</v>
      </c>
      <c r="AW593" s="3">
        <v>23</v>
      </c>
      <c r="AX593" s="3">
        <v>17</v>
      </c>
      <c r="AY593" s="3">
        <v>375</v>
      </c>
      <c r="AZ593" s="3">
        <v>8</v>
      </c>
      <c r="BA593" s="3">
        <v>9</v>
      </c>
      <c r="BB593" s="3">
        <v>151</v>
      </c>
      <c r="BC593" s="3">
        <v>11</v>
      </c>
      <c r="BD593" s="3">
        <v>101</v>
      </c>
    </row>
    <row r="594" spans="2:56">
      <c r="B594" s="47">
        <v>49.17</v>
      </c>
      <c r="C594" s="47">
        <v>0</v>
      </c>
      <c r="D594" s="47">
        <v>0</v>
      </c>
      <c r="E594" s="47">
        <v>0</v>
      </c>
      <c r="F594" s="47">
        <v>0</v>
      </c>
      <c r="G594" s="47">
        <v>0</v>
      </c>
      <c r="H594" s="47">
        <v>0</v>
      </c>
      <c r="I594" s="47">
        <v>374</v>
      </c>
      <c r="J594" s="47">
        <v>0</v>
      </c>
      <c r="K594" s="47">
        <v>0</v>
      </c>
      <c r="L594" s="47">
        <v>0</v>
      </c>
      <c r="M594" s="47">
        <v>0</v>
      </c>
      <c r="N594" s="47">
        <v>0</v>
      </c>
      <c r="O594" s="47">
        <v>0</v>
      </c>
      <c r="P594" s="47">
        <v>0</v>
      </c>
      <c r="Q594" s="47">
        <v>0</v>
      </c>
      <c r="R594" s="47">
        <v>0</v>
      </c>
      <c r="S594" s="47">
        <v>0</v>
      </c>
      <c r="T594" s="47">
        <v>133</v>
      </c>
      <c r="U594" s="47">
        <v>0</v>
      </c>
      <c r="V594" s="47">
        <v>0</v>
      </c>
      <c r="AJ594" s="47">
        <v>49.17</v>
      </c>
      <c r="AK594" s="11">
        <v>87</v>
      </c>
      <c r="AL594" s="11">
        <v>72</v>
      </c>
      <c r="AM594" s="11">
        <v>14</v>
      </c>
      <c r="AN594" s="11">
        <v>76</v>
      </c>
      <c r="AO594" s="11">
        <v>35</v>
      </c>
      <c r="AP594" s="11">
        <v>60</v>
      </c>
      <c r="AQ594" s="11">
        <v>4589</v>
      </c>
      <c r="AR594" s="11">
        <v>89</v>
      </c>
      <c r="AS594" s="11">
        <v>0</v>
      </c>
      <c r="AT594" s="11">
        <v>15</v>
      </c>
      <c r="AU594" s="3">
        <v>8</v>
      </c>
      <c r="AV594" s="3">
        <v>23</v>
      </c>
      <c r="AW594" s="3">
        <v>31</v>
      </c>
      <c r="AX594" s="3">
        <v>19</v>
      </c>
      <c r="AY594" s="3">
        <v>90</v>
      </c>
      <c r="AZ594" s="3">
        <v>13</v>
      </c>
      <c r="BA594" s="3">
        <v>50</v>
      </c>
      <c r="BB594" s="3">
        <v>806</v>
      </c>
      <c r="BC594" s="3">
        <v>1</v>
      </c>
      <c r="BD594" s="3">
        <v>131</v>
      </c>
    </row>
    <row r="595" spans="2:56">
      <c r="B595" s="47">
        <v>49.25</v>
      </c>
      <c r="C595" s="47">
        <v>0</v>
      </c>
      <c r="D595" s="47">
        <v>0</v>
      </c>
      <c r="E595" s="47">
        <v>0</v>
      </c>
      <c r="F595" s="47">
        <v>0</v>
      </c>
      <c r="G595" s="47">
        <v>0</v>
      </c>
      <c r="H595" s="47">
        <v>0</v>
      </c>
      <c r="I595" s="47">
        <v>452</v>
      </c>
      <c r="J595" s="47">
        <v>0</v>
      </c>
      <c r="K595" s="47">
        <v>0</v>
      </c>
      <c r="L595" s="47">
        <v>0</v>
      </c>
      <c r="M595" s="47">
        <v>0</v>
      </c>
      <c r="N595" s="47">
        <v>0</v>
      </c>
      <c r="O595" s="47">
        <v>0</v>
      </c>
      <c r="P595" s="47">
        <v>0</v>
      </c>
      <c r="Q595" s="47">
        <v>0</v>
      </c>
      <c r="R595" s="47">
        <v>0</v>
      </c>
      <c r="S595" s="47">
        <v>0</v>
      </c>
      <c r="T595" s="47">
        <v>11</v>
      </c>
      <c r="U595" s="47">
        <v>0</v>
      </c>
      <c r="V595" s="47">
        <v>0</v>
      </c>
      <c r="AJ595" s="47">
        <v>49.25</v>
      </c>
      <c r="AK595" s="11">
        <v>56</v>
      </c>
      <c r="AL595" s="11">
        <v>135</v>
      </c>
      <c r="AM595" s="11">
        <v>2</v>
      </c>
      <c r="AN595" s="11">
        <v>167</v>
      </c>
      <c r="AO595" s="11">
        <v>44</v>
      </c>
      <c r="AP595" s="11">
        <v>128</v>
      </c>
      <c r="AQ595" s="11">
        <v>4969</v>
      </c>
      <c r="AR595" s="11">
        <v>68</v>
      </c>
      <c r="AS595" s="11">
        <v>1</v>
      </c>
      <c r="AT595" s="11">
        <v>0</v>
      </c>
      <c r="AU595" s="3">
        <v>10</v>
      </c>
      <c r="AV595" s="3">
        <v>16</v>
      </c>
      <c r="AW595" s="3">
        <v>52</v>
      </c>
      <c r="AX595" s="3">
        <v>14</v>
      </c>
      <c r="AY595" s="3">
        <v>120</v>
      </c>
      <c r="AZ595" s="3">
        <v>7</v>
      </c>
      <c r="BA595" s="3">
        <v>83</v>
      </c>
      <c r="BB595" s="3">
        <v>379</v>
      </c>
      <c r="BC595" s="3">
        <v>2</v>
      </c>
      <c r="BD595" s="3">
        <v>5</v>
      </c>
    </row>
    <row r="596" spans="2:56">
      <c r="B596" s="47">
        <v>49.33</v>
      </c>
      <c r="C596" s="47">
        <v>0</v>
      </c>
      <c r="D596" s="47">
        <v>0</v>
      </c>
      <c r="E596" s="47">
        <v>0</v>
      </c>
      <c r="F596" s="47">
        <v>0</v>
      </c>
      <c r="G596" s="47">
        <v>0</v>
      </c>
      <c r="H596" s="47">
        <v>0</v>
      </c>
      <c r="I596" s="47">
        <v>215</v>
      </c>
      <c r="J596" s="47">
        <v>0</v>
      </c>
      <c r="K596" s="47">
        <v>0</v>
      </c>
      <c r="L596" s="47">
        <v>0</v>
      </c>
      <c r="M596" s="47">
        <v>0</v>
      </c>
      <c r="N596" s="47">
        <v>0</v>
      </c>
      <c r="O596" s="47">
        <v>0</v>
      </c>
      <c r="P596" s="47">
        <v>0</v>
      </c>
      <c r="Q596" s="47">
        <v>0</v>
      </c>
      <c r="R596" s="47">
        <v>0</v>
      </c>
      <c r="S596" s="47">
        <v>0</v>
      </c>
      <c r="T596" s="47">
        <v>0</v>
      </c>
      <c r="U596" s="47">
        <v>0</v>
      </c>
      <c r="V596" s="47">
        <v>0</v>
      </c>
      <c r="AJ596" s="47">
        <v>49.33</v>
      </c>
      <c r="AK596" s="11">
        <v>70</v>
      </c>
      <c r="AL596" s="11">
        <v>206</v>
      </c>
      <c r="AM596" s="11">
        <v>0</v>
      </c>
      <c r="AN596" s="11">
        <v>165</v>
      </c>
      <c r="AO596" s="11">
        <v>32</v>
      </c>
      <c r="AP596" s="11">
        <v>113</v>
      </c>
      <c r="AQ596" s="11">
        <v>2791</v>
      </c>
      <c r="AR596" s="11">
        <v>28</v>
      </c>
      <c r="AS596" s="11">
        <v>31</v>
      </c>
      <c r="AT596" s="11">
        <v>24</v>
      </c>
      <c r="AU596" s="3">
        <v>9</v>
      </c>
      <c r="AV596" s="3">
        <v>74</v>
      </c>
      <c r="AW596" s="3">
        <v>32</v>
      </c>
      <c r="AX596" s="3">
        <v>12</v>
      </c>
      <c r="AY596" s="3">
        <v>34</v>
      </c>
      <c r="AZ596" s="3">
        <v>49</v>
      </c>
      <c r="BA596" s="3">
        <v>62</v>
      </c>
      <c r="BB596" s="3">
        <v>0</v>
      </c>
      <c r="BC596" s="3">
        <v>59</v>
      </c>
      <c r="BD596" s="3">
        <v>12</v>
      </c>
    </row>
    <row r="597" spans="2:56">
      <c r="B597" s="47">
        <v>49.42</v>
      </c>
      <c r="C597" s="47">
        <v>0</v>
      </c>
      <c r="D597" s="47">
        <v>0</v>
      </c>
      <c r="E597" s="47">
        <v>0</v>
      </c>
      <c r="F597" s="47">
        <v>0</v>
      </c>
      <c r="G597" s="47">
        <v>0</v>
      </c>
      <c r="H597" s="47">
        <v>9</v>
      </c>
      <c r="I597" s="47">
        <v>61</v>
      </c>
      <c r="J597" s="47">
        <v>0</v>
      </c>
      <c r="K597" s="47">
        <v>0</v>
      </c>
      <c r="L597" s="47">
        <v>0</v>
      </c>
      <c r="M597" s="47">
        <v>0</v>
      </c>
      <c r="N597" s="47">
        <v>0</v>
      </c>
      <c r="O597" s="47">
        <v>0</v>
      </c>
      <c r="P597" s="47">
        <v>0</v>
      </c>
      <c r="Q597" s="47">
        <v>0</v>
      </c>
      <c r="R597" s="47">
        <v>0</v>
      </c>
      <c r="S597" s="47">
        <v>0</v>
      </c>
      <c r="T597" s="47">
        <v>0</v>
      </c>
      <c r="U597" s="47">
        <v>0</v>
      </c>
      <c r="V597" s="47">
        <v>0</v>
      </c>
      <c r="AJ597" s="47">
        <v>49.42</v>
      </c>
      <c r="AK597" s="11">
        <v>42</v>
      </c>
      <c r="AL597" s="11">
        <v>178</v>
      </c>
      <c r="AM597" s="11">
        <v>203</v>
      </c>
      <c r="AN597" s="11">
        <v>121</v>
      </c>
      <c r="AO597" s="11">
        <v>40</v>
      </c>
      <c r="AP597" s="11">
        <v>559</v>
      </c>
      <c r="AQ597" s="11">
        <v>1580</v>
      </c>
      <c r="AR597" s="11">
        <v>10</v>
      </c>
      <c r="AS597" s="11">
        <v>17</v>
      </c>
      <c r="AT597" s="11">
        <v>19</v>
      </c>
      <c r="AU597" s="3">
        <v>95</v>
      </c>
      <c r="AV597" s="3">
        <v>163</v>
      </c>
      <c r="AW597" s="3">
        <v>70</v>
      </c>
      <c r="AX597" s="3">
        <v>134</v>
      </c>
      <c r="AY597" s="3">
        <v>0</v>
      </c>
      <c r="AZ597" s="3">
        <v>98</v>
      </c>
      <c r="BA597" s="3">
        <v>351</v>
      </c>
      <c r="BB597" s="3">
        <v>0</v>
      </c>
      <c r="BC597" s="3">
        <v>14</v>
      </c>
      <c r="BD597" s="3">
        <v>5</v>
      </c>
    </row>
    <row r="598" spans="2:56">
      <c r="B598" s="47">
        <v>49.5</v>
      </c>
      <c r="C598" s="47">
        <v>0</v>
      </c>
      <c r="D598" s="47">
        <v>0</v>
      </c>
      <c r="E598" s="47">
        <v>0</v>
      </c>
      <c r="F598" s="47">
        <v>0</v>
      </c>
      <c r="G598" s="47">
        <v>0</v>
      </c>
      <c r="H598" s="47">
        <v>0</v>
      </c>
      <c r="I598" s="47">
        <v>381</v>
      </c>
      <c r="J598" s="47">
        <v>0</v>
      </c>
      <c r="K598" s="47">
        <v>0</v>
      </c>
      <c r="L598" s="47">
        <v>0</v>
      </c>
      <c r="M598" s="47">
        <v>0</v>
      </c>
      <c r="N598" s="47">
        <v>6</v>
      </c>
      <c r="O598" s="47">
        <v>0</v>
      </c>
      <c r="P598" s="47">
        <v>0</v>
      </c>
      <c r="Q598" s="47">
        <v>0</v>
      </c>
      <c r="R598" s="47">
        <v>0</v>
      </c>
      <c r="S598" s="47">
        <v>0</v>
      </c>
      <c r="T598" s="47">
        <v>0</v>
      </c>
      <c r="U598" s="47">
        <v>0</v>
      </c>
      <c r="V598" s="47">
        <v>0</v>
      </c>
      <c r="AJ598" s="47">
        <v>49.5</v>
      </c>
      <c r="AK598" s="11">
        <v>62</v>
      </c>
      <c r="AL598" s="11">
        <v>135</v>
      </c>
      <c r="AM598" s="11">
        <v>86</v>
      </c>
      <c r="AN598" s="11">
        <v>41</v>
      </c>
      <c r="AO598" s="11">
        <v>38</v>
      </c>
      <c r="AP598" s="11">
        <v>1</v>
      </c>
      <c r="AQ598" s="11">
        <v>5018</v>
      </c>
      <c r="AR598" s="11">
        <v>0</v>
      </c>
      <c r="AS598" s="11">
        <v>14</v>
      </c>
      <c r="AT598" s="11">
        <v>245</v>
      </c>
      <c r="AU598" s="3">
        <v>0</v>
      </c>
      <c r="AV598" s="3">
        <v>128</v>
      </c>
      <c r="AW598" s="3">
        <v>171</v>
      </c>
      <c r="AX598" s="3">
        <v>185</v>
      </c>
      <c r="AY598" s="3">
        <v>2</v>
      </c>
      <c r="AZ598" s="3">
        <v>7</v>
      </c>
      <c r="BA598" s="3">
        <v>183</v>
      </c>
      <c r="BB598" s="3">
        <v>5</v>
      </c>
      <c r="BC598" s="3">
        <v>154</v>
      </c>
      <c r="BD598" s="3">
        <v>52</v>
      </c>
    </row>
    <row r="599" spans="2:56">
      <c r="B599" s="47">
        <v>49.58</v>
      </c>
      <c r="C599" s="47">
        <v>0</v>
      </c>
      <c r="D599" s="47">
        <v>10</v>
      </c>
      <c r="E599" s="47">
        <v>0</v>
      </c>
      <c r="F599" s="47">
        <v>0</v>
      </c>
      <c r="G599" s="47">
        <v>0</v>
      </c>
      <c r="H599" s="47">
        <v>0</v>
      </c>
      <c r="I599" s="47">
        <v>449</v>
      </c>
      <c r="J599" s="47">
        <v>0</v>
      </c>
      <c r="K599" s="47">
        <v>0</v>
      </c>
      <c r="L599" s="47">
        <v>0</v>
      </c>
      <c r="M599" s="47">
        <v>0</v>
      </c>
      <c r="N599" s="47">
        <v>0</v>
      </c>
      <c r="O599" s="47">
        <v>0</v>
      </c>
      <c r="P599" s="47">
        <v>0</v>
      </c>
      <c r="Q599" s="47">
        <v>0</v>
      </c>
      <c r="R599" s="47">
        <v>0</v>
      </c>
      <c r="S599" s="47">
        <v>0</v>
      </c>
      <c r="T599" s="47">
        <v>0</v>
      </c>
      <c r="U599" s="47">
        <v>0</v>
      </c>
      <c r="V599" s="47">
        <v>0</v>
      </c>
      <c r="AJ599" s="47">
        <v>49.58</v>
      </c>
      <c r="AK599" s="11">
        <v>40</v>
      </c>
      <c r="AL599" s="11">
        <v>561</v>
      </c>
      <c r="AM599" s="11">
        <v>36</v>
      </c>
      <c r="AN599" s="11">
        <v>29</v>
      </c>
      <c r="AO599" s="11">
        <v>29</v>
      </c>
      <c r="AP599" s="11">
        <v>2</v>
      </c>
      <c r="AQ599" s="11">
        <v>5525</v>
      </c>
      <c r="AR599" s="11">
        <v>6</v>
      </c>
      <c r="AS599" s="11">
        <v>7</v>
      </c>
      <c r="AT599" s="11">
        <v>191</v>
      </c>
      <c r="AU599" s="3">
        <v>0</v>
      </c>
      <c r="AV599" s="3">
        <v>167</v>
      </c>
      <c r="AW599" s="3">
        <v>201</v>
      </c>
      <c r="AX599" s="3">
        <v>185</v>
      </c>
      <c r="AY599" s="3">
        <v>0</v>
      </c>
      <c r="AZ599" s="3">
        <v>20</v>
      </c>
      <c r="BA599" s="3">
        <v>10</v>
      </c>
      <c r="BB599" s="3">
        <v>0</v>
      </c>
      <c r="BC599" s="3">
        <v>65</v>
      </c>
      <c r="BD599" s="3">
        <v>5</v>
      </c>
    </row>
    <row r="600" spans="2:56">
      <c r="B600" s="47">
        <v>49.67</v>
      </c>
      <c r="C600" s="47">
        <v>0</v>
      </c>
      <c r="D600" s="47">
        <v>0</v>
      </c>
      <c r="E600" s="47">
        <v>0</v>
      </c>
      <c r="F600" s="47">
        <v>0</v>
      </c>
      <c r="G600" s="47">
        <v>0</v>
      </c>
      <c r="H600" s="47">
        <v>0</v>
      </c>
      <c r="I600" s="47">
        <v>448</v>
      </c>
      <c r="J600" s="47">
        <v>0</v>
      </c>
      <c r="K600" s="47">
        <v>0</v>
      </c>
      <c r="L600" s="47">
        <v>0</v>
      </c>
      <c r="M600" s="47">
        <v>0</v>
      </c>
      <c r="N600" s="47">
        <v>0</v>
      </c>
      <c r="O600" s="47">
        <v>0</v>
      </c>
      <c r="P600" s="47">
        <v>0</v>
      </c>
      <c r="Q600" s="47">
        <v>0</v>
      </c>
      <c r="R600" s="47">
        <v>0</v>
      </c>
      <c r="S600" s="47">
        <v>0</v>
      </c>
      <c r="T600" s="47">
        <v>0</v>
      </c>
      <c r="U600" s="47">
        <v>0</v>
      </c>
      <c r="V600" s="47">
        <v>0</v>
      </c>
      <c r="AJ600" s="47">
        <v>49.67</v>
      </c>
      <c r="AK600" s="11">
        <v>47</v>
      </c>
      <c r="AL600" s="11">
        <v>24</v>
      </c>
      <c r="AM600" s="11">
        <v>1</v>
      </c>
      <c r="AN600" s="11">
        <v>2</v>
      </c>
      <c r="AO600" s="11">
        <v>23</v>
      </c>
      <c r="AP600" s="11">
        <v>4</v>
      </c>
      <c r="AQ600" s="11">
        <v>5239</v>
      </c>
      <c r="AR600" s="11">
        <v>0</v>
      </c>
      <c r="AS600" s="11">
        <v>119</v>
      </c>
      <c r="AT600" s="11">
        <v>148</v>
      </c>
      <c r="AU600" s="3">
        <v>13</v>
      </c>
      <c r="AV600" s="3">
        <v>52</v>
      </c>
      <c r="AW600" s="3">
        <v>144</v>
      </c>
      <c r="AX600" s="3">
        <v>41</v>
      </c>
      <c r="AY600" s="3">
        <v>11</v>
      </c>
      <c r="AZ600" s="3">
        <v>25</v>
      </c>
      <c r="BA600" s="3">
        <v>98</v>
      </c>
      <c r="BB600" s="3">
        <v>0</v>
      </c>
      <c r="BC600" s="3">
        <v>114</v>
      </c>
      <c r="BD600" s="3">
        <v>13</v>
      </c>
    </row>
    <row r="601" spans="2:56">
      <c r="B601" s="47">
        <v>49.75</v>
      </c>
      <c r="C601" s="47">
        <v>0</v>
      </c>
      <c r="D601" s="47">
        <v>0</v>
      </c>
      <c r="E601" s="47">
        <v>0</v>
      </c>
      <c r="F601" s="47">
        <v>0</v>
      </c>
      <c r="G601" s="47">
        <v>0</v>
      </c>
      <c r="H601" s="47">
        <v>0</v>
      </c>
      <c r="I601" s="47">
        <v>362</v>
      </c>
      <c r="J601" s="47">
        <v>0</v>
      </c>
      <c r="K601" s="47">
        <v>0</v>
      </c>
      <c r="L601" s="47">
        <v>0</v>
      </c>
      <c r="M601" s="47">
        <v>0</v>
      </c>
      <c r="N601" s="47">
        <v>0</v>
      </c>
      <c r="O601" s="47">
        <v>0</v>
      </c>
      <c r="P601" s="47">
        <v>0</v>
      </c>
      <c r="Q601" s="47">
        <v>0</v>
      </c>
      <c r="R601" s="47">
        <v>0</v>
      </c>
      <c r="S601" s="47">
        <v>0</v>
      </c>
      <c r="T601" s="47">
        <v>0</v>
      </c>
      <c r="U601" s="47">
        <v>0</v>
      </c>
      <c r="V601" s="47">
        <v>0</v>
      </c>
      <c r="AJ601" s="47">
        <v>49.75</v>
      </c>
      <c r="AK601" s="11">
        <v>183</v>
      </c>
      <c r="AL601" s="11">
        <v>24</v>
      </c>
      <c r="AM601" s="11">
        <v>7</v>
      </c>
      <c r="AN601" s="11">
        <v>39</v>
      </c>
      <c r="AO601" s="11">
        <v>40</v>
      </c>
      <c r="AP601" s="11">
        <v>1</v>
      </c>
      <c r="AQ601" s="11">
        <v>4681</v>
      </c>
      <c r="AR601" s="11">
        <v>19</v>
      </c>
      <c r="AS601" s="11">
        <v>197</v>
      </c>
      <c r="AT601" s="11">
        <v>130</v>
      </c>
      <c r="AU601" s="3">
        <v>11</v>
      </c>
      <c r="AV601" s="3">
        <v>40</v>
      </c>
      <c r="AW601" s="3">
        <v>207</v>
      </c>
      <c r="AX601" s="3">
        <v>109</v>
      </c>
      <c r="AY601" s="3">
        <v>1</v>
      </c>
      <c r="AZ601" s="3">
        <v>0</v>
      </c>
      <c r="BA601" s="3">
        <v>15</v>
      </c>
      <c r="BB601" s="3">
        <v>11</v>
      </c>
      <c r="BC601" s="3">
        <v>32</v>
      </c>
      <c r="BD601" s="3">
        <v>12</v>
      </c>
    </row>
    <row r="602" spans="2:56">
      <c r="B602" s="47">
        <v>49.83</v>
      </c>
      <c r="C602" s="47">
        <v>0</v>
      </c>
      <c r="D602" s="47">
        <v>0</v>
      </c>
      <c r="E602" s="47">
        <v>0</v>
      </c>
      <c r="F602" s="47">
        <v>0</v>
      </c>
      <c r="G602" s="47">
        <v>0</v>
      </c>
      <c r="H602" s="47">
        <v>0</v>
      </c>
      <c r="I602" s="47">
        <v>63</v>
      </c>
      <c r="J602" s="47">
        <v>0</v>
      </c>
      <c r="K602" s="47">
        <v>0</v>
      </c>
      <c r="L602" s="47">
        <v>0</v>
      </c>
      <c r="M602" s="47">
        <v>0</v>
      </c>
      <c r="N602" s="47">
        <v>0</v>
      </c>
      <c r="O602" s="47">
        <v>2</v>
      </c>
      <c r="P602" s="47">
        <v>0</v>
      </c>
      <c r="Q602" s="47">
        <v>0</v>
      </c>
      <c r="R602" s="47">
        <v>0</v>
      </c>
      <c r="S602" s="47">
        <v>0</v>
      </c>
      <c r="T602" s="47">
        <v>0</v>
      </c>
      <c r="U602" s="47">
        <v>0</v>
      </c>
      <c r="V602" s="47">
        <v>0</v>
      </c>
      <c r="AJ602" s="47">
        <v>49.83</v>
      </c>
      <c r="AK602" s="11">
        <v>172</v>
      </c>
      <c r="AL602" s="11">
        <v>24</v>
      </c>
      <c r="AM602" s="11">
        <v>30</v>
      </c>
      <c r="AN602" s="11">
        <v>9</v>
      </c>
      <c r="AO602" s="11">
        <v>43</v>
      </c>
      <c r="AP602" s="11">
        <v>1</v>
      </c>
      <c r="AQ602" s="11">
        <v>1664</v>
      </c>
      <c r="AR602" s="11">
        <v>11</v>
      </c>
      <c r="AS602" s="11">
        <v>151</v>
      </c>
      <c r="AT602" s="11">
        <v>103</v>
      </c>
      <c r="AU602" s="3">
        <v>6</v>
      </c>
      <c r="AV602" s="3">
        <v>11</v>
      </c>
      <c r="AW602" s="3">
        <v>292</v>
      </c>
      <c r="AX602" s="3">
        <v>55</v>
      </c>
      <c r="AY602" s="3">
        <v>3</v>
      </c>
      <c r="AZ602" s="3">
        <v>7</v>
      </c>
      <c r="BA602" s="3">
        <v>0</v>
      </c>
      <c r="BB602" s="3">
        <v>12</v>
      </c>
      <c r="BC602" s="3">
        <v>20</v>
      </c>
      <c r="BD602" s="3">
        <v>19</v>
      </c>
    </row>
    <row r="603" spans="2:56">
      <c r="B603" s="47">
        <v>49.92</v>
      </c>
      <c r="C603" s="47">
        <v>0</v>
      </c>
      <c r="D603" s="47">
        <v>0</v>
      </c>
      <c r="E603" s="47">
        <v>0</v>
      </c>
      <c r="F603" s="47">
        <v>0</v>
      </c>
      <c r="G603" s="47">
        <v>0</v>
      </c>
      <c r="H603" s="47">
        <v>0</v>
      </c>
      <c r="I603" s="47">
        <v>93</v>
      </c>
      <c r="J603" s="47">
        <v>0</v>
      </c>
      <c r="K603" s="47">
        <v>0</v>
      </c>
      <c r="L603" s="47">
        <v>0</v>
      </c>
      <c r="M603" s="47">
        <v>0</v>
      </c>
      <c r="N603" s="47">
        <v>0</v>
      </c>
      <c r="O603" s="47">
        <v>0</v>
      </c>
      <c r="P603" s="47">
        <v>0</v>
      </c>
      <c r="Q603" s="47">
        <v>0</v>
      </c>
      <c r="R603" s="47">
        <v>0</v>
      </c>
      <c r="S603" s="47">
        <v>0</v>
      </c>
      <c r="T603" s="47">
        <v>0</v>
      </c>
      <c r="U603" s="47">
        <v>0</v>
      </c>
      <c r="V603" s="47">
        <v>0</v>
      </c>
      <c r="AJ603" s="47">
        <v>49.92</v>
      </c>
      <c r="AK603" s="11">
        <v>146</v>
      </c>
      <c r="AL603" s="11">
        <v>32</v>
      </c>
      <c r="AM603" s="11">
        <v>109</v>
      </c>
      <c r="AN603" s="11">
        <v>0</v>
      </c>
      <c r="AO603" s="11">
        <v>48</v>
      </c>
      <c r="AP603" s="11">
        <v>0</v>
      </c>
      <c r="AQ603" s="11">
        <v>1787</v>
      </c>
      <c r="AR603" s="11">
        <v>0</v>
      </c>
      <c r="AS603" s="11">
        <v>45</v>
      </c>
      <c r="AT603" s="11">
        <v>9</v>
      </c>
      <c r="AU603" s="3">
        <v>158</v>
      </c>
      <c r="AV603" s="3">
        <v>0</v>
      </c>
      <c r="AW603" s="3">
        <v>65</v>
      </c>
      <c r="AX603" s="3">
        <v>59</v>
      </c>
      <c r="AY603" s="3">
        <v>84</v>
      </c>
      <c r="AZ603" s="3">
        <v>14</v>
      </c>
      <c r="BA603" s="3">
        <v>3</v>
      </c>
      <c r="BB603" s="3">
        <v>25</v>
      </c>
      <c r="BC603" s="3">
        <v>7</v>
      </c>
      <c r="BD603" s="3">
        <v>5</v>
      </c>
    </row>
    <row r="604" spans="2:56">
      <c r="B604" s="47">
        <v>50</v>
      </c>
      <c r="C604" s="47">
        <v>0</v>
      </c>
      <c r="D604" s="47">
        <v>0</v>
      </c>
      <c r="E604" s="47">
        <v>0</v>
      </c>
      <c r="F604" s="47">
        <v>0</v>
      </c>
      <c r="G604" s="47">
        <v>0</v>
      </c>
      <c r="H604" s="47">
        <v>0</v>
      </c>
      <c r="I604" s="47">
        <v>262</v>
      </c>
      <c r="J604" s="47">
        <v>0</v>
      </c>
      <c r="K604" s="47">
        <v>0</v>
      </c>
      <c r="L604" s="47">
        <v>0</v>
      </c>
      <c r="M604" s="47">
        <v>0</v>
      </c>
      <c r="N604" s="47">
        <v>0</v>
      </c>
      <c r="O604" s="47">
        <v>0</v>
      </c>
      <c r="P604" s="47">
        <v>0</v>
      </c>
      <c r="Q604" s="47">
        <v>0</v>
      </c>
      <c r="R604" s="47">
        <v>0</v>
      </c>
      <c r="S604" s="47">
        <v>0</v>
      </c>
      <c r="T604" s="47">
        <v>0</v>
      </c>
      <c r="U604" s="47">
        <v>0</v>
      </c>
      <c r="V604" s="47">
        <v>0</v>
      </c>
      <c r="AJ604" s="47">
        <v>50</v>
      </c>
      <c r="AK604" s="11">
        <v>190</v>
      </c>
      <c r="AL604" s="11">
        <v>48</v>
      </c>
      <c r="AM604" s="11">
        <v>102</v>
      </c>
      <c r="AN604" s="11">
        <v>3</v>
      </c>
      <c r="AO604" s="11">
        <v>46</v>
      </c>
      <c r="AP604" s="11">
        <v>3</v>
      </c>
      <c r="AQ604" s="11">
        <v>3605</v>
      </c>
      <c r="AR604" s="11">
        <v>0</v>
      </c>
      <c r="AS604" s="11">
        <v>17</v>
      </c>
      <c r="AT604" s="11">
        <v>1</v>
      </c>
      <c r="AU604" s="3">
        <v>99</v>
      </c>
      <c r="AV604" s="3">
        <v>19</v>
      </c>
      <c r="AW604" s="3">
        <v>36</v>
      </c>
      <c r="AX604" s="3">
        <v>40</v>
      </c>
      <c r="AY604" s="3">
        <v>182</v>
      </c>
      <c r="AZ604" s="3">
        <v>0</v>
      </c>
      <c r="BA604" s="3">
        <v>16</v>
      </c>
      <c r="BB604" s="3">
        <v>1</v>
      </c>
      <c r="BC604" s="3">
        <v>14</v>
      </c>
      <c r="BD604" s="3">
        <v>1</v>
      </c>
    </row>
    <row r="605" spans="2:56">
      <c r="B605" s="47">
        <v>50.08</v>
      </c>
      <c r="C605" s="47">
        <v>0</v>
      </c>
      <c r="D605" s="47">
        <v>0</v>
      </c>
      <c r="E605" s="47">
        <v>0</v>
      </c>
      <c r="F605" s="47">
        <v>0</v>
      </c>
      <c r="G605" s="47">
        <v>0</v>
      </c>
      <c r="H605" s="47">
        <v>0</v>
      </c>
      <c r="I605" s="47">
        <v>199</v>
      </c>
      <c r="J605" s="47">
        <v>0</v>
      </c>
      <c r="K605" s="47">
        <v>0</v>
      </c>
      <c r="L605" s="47">
        <v>0</v>
      </c>
      <c r="M605" s="47">
        <v>9</v>
      </c>
      <c r="N605" s="47">
        <v>0</v>
      </c>
      <c r="O605" s="47">
        <v>0</v>
      </c>
      <c r="P605" s="47">
        <v>0</v>
      </c>
      <c r="Q605" s="47">
        <v>0</v>
      </c>
      <c r="R605" s="47">
        <v>0</v>
      </c>
      <c r="S605" s="47">
        <v>0</v>
      </c>
      <c r="T605" s="47">
        <v>0</v>
      </c>
      <c r="U605" s="47">
        <v>0</v>
      </c>
      <c r="V605" s="47">
        <v>0</v>
      </c>
      <c r="AJ605" s="47">
        <v>50.08</v>
      </c>
      <c r="AK605" s="11">
        <v>362</v>
      </c>
      <c r="AL605" s="11">
        <v>47</v>
      </c>
      <c r="AM605" s="11">
        <v>197</v>
      </c>
      <c r="AN605" s="11">
        <v>2</v>
      </c>
      <c r="AO605" s="11">
        <v>21</v>
      </c>
      <c r="AP605" s="11">
        <v>0</v>
      </c>
      <c r="AQ605" s="11">
        <v>3012</v>
      </c>
      <c r="AR605" s="11">
        <v>1</v>
      </c>
      <c r="AS605" s="11">
        <v>4</v>
      </c>
      <c r="AT605" s="11">
        <v>3</v>
      </c>
      <c r="AU605" s="3">
        <v>307</v>
      </c>
      <c r="AV605" s="3">
        <v>6</v>
      </c>
      <c r="AW605" s="3">
        <v>71</v>
      </c>
      <c r="AX605" s="3">
        <v>52</v>
      </c>
      <c r="AY605" s="3">
        <v>102</v>
      </c>
      <c r="AZ605" s="3">
        <v>0</v>
      </c>
      <c r="BA605" s="3">
        <v>6</v>
      </c>
      <c r="BB605" s="3">
        <v>0</v>
      </c>
      <c r="BC605" s="3">
        <v>0</v>
      </c>
      <c r="BD605" s="3">
        <v>90</v>
      </c>
    </row>
    <row r="606" spans="2:56">
      <c r="B606" s="47">
        <v>50.17</v>
      </c>
      <c r="C606" s="47">
        <v>0</v>
      </c>
      <c r="D606" s="47">
        <v>0</v>
      </c>
      <c r="E606" s="47">
        <v>0</v>
      </c>
      <c r="F606" s="47">
        <v>0</v>
      </c>
      <c r="G606" s="47">
        <v>0</v>
      </c>
      <c r="H606" s="47">
        <v>0</v>
      </c>
      <c r="I606" s="47">
        <v>337</v>
      </c>
      <c r="J606" s="47">
        <v>0</v>
      </c>
      <c r="K606" s="47">
        <v>0</v>
      </c>
      <c r="L606" s="47">
        <v>0</v>
      </c>
      <c r="M606" s="47">
        <v>7</v>
      </c>
      <c r="N606" s="47">
        <v>0</v>
      </c>
      <c r="O606" s="47">
        <v>0</v>
      </c>
      <c r="P606" s="47">
        <v>0</v>
      </c>
      <c r="Q606" s="47">
        <v>0</v>
      </c>
      <c r="R606" s="47">
        <v>0</v>
      </c>
      <c r="S606" s="47">
        <v>0</v>
      </c>
      <c r="T606" s="47">
        <v>0</v>
      </c>
      <c r="U606" s="47">
        <v>0</v>
      </c>
      <c r="V606" s="47">
        <v>0</v>
      </c>
      <c r="AJ606" s="47">
        <v>50.17</v>
      </c>
      <c r="AK606" s="11">
        <v>70</v>
      </c>
      <c r="AL606" s="11">
        <v>33</v>
      </c>
      <c r="AM606" s="11">
        <v>129</v>
      </c>
      <c r="AN606" s="11">
        <v>1</v>
      </c>
      <c r="AO606" s="11">
        <v>45</v>
      </c>
      <c r="AP606" s="11">
        <v>108</v>
      </c>
      <c r="AQ606" s="11">
        <v>4412</v>
      </c>
      <c r="AR606" s="11">
        <v>6</v>
      </c>
      <c r="AS606" s="11">
        <v>23</v>
      </c>
      <c r="AT606" s="11">
        <v>11</v>
      </c>
      <c r="AU606" s="3">
        <v>369</v>
      </c>
      <c r="AV606" s="3">
        <v>6</v>
      </c>
      <c r="AW606" s="3">
        <v>67</v>
      </c>
      <c r="AX606" s="3">
        <v>38</v>
      </c>
      <c r="AY606" s="3">
        <v>18</v>
      </c>
      <c r="AZ606" s="3">
        <v>6</v>
      </c>
      <c r="BA606" s="3">
        <v>33</v>
      </c>
      <c r="BB606" s="3">
        <v>0</v>
      </c>
      <c r="BC606" s="3">
        <v>15</v>
      </c>
      <c r="BD606" s="3">
        <v>169</v>
      </c>
    </row>
    <row r="607" spans="2:56">
      <c r="B607" s="47">
        <v>50.25</v>
      </c>
      <c r="C607" s="47">
        <v>0</v>
      </c>
      <c r="D607" s="47">
        <v>0</v>
      </c>
      <c r="E607" s="47">
        <v>0</v>
      </c>
      <c r="F607" s="47">
        <v>0</v>
      </c>
      <c r="G607" s="47">
        <v>0</v>
      </c>
      <c r="H607" s="47">
        <v>0</v>
      </c>
      <c r="I607" s="47">
        <v>93</v>
      </c>
      <c r="J607" s="47">
        <v>0</v>
      </c>
      <c r="K607" s="47">
        <v>0</v>
      </c>
      <c r="L607" s="47">
        <v>0</v>
      </c>
      <c r="M607" s="47">
        <v>0</v>
      </c>
      <c r="N607" s="47">
        <v>0</v>
      </c>
      <c r="O607" s="47">
        <v>0</v>
      </c>
      <c r="P607" s="47">
        <v>0</v>
      </c>
      <c r="Q607" s="47">
        <v>0</v>
      </c>
      <c r="R607" s="47">
        <v>0</v>
      </c>
      <c r="S607" s="47">
        <v>0</v>
      </c>
      <c r="T607" s="47">
        <v>0</v>
      </c>
      <c r="U607" s="47">
        <v>0</v>
      </c>
      <c r="V607" s="47">
        <v>0</v>
      </c>
      <c r="AJ607" s="47">
        <v>50.25</v>
      </c>
      <c r="AK607" s="11">
        <v>46</v>
      </c>
      <c r="AL607" s="11">
        <v>21</v>
      </c>
      <c r="AM607" s="11">
        <v>0</v>
      </c>
      <c r="AN607" s="11">
        <v>2</v>
      </c>
      <c r="AO607" s="11">
        <v>117</v>
      </c>
      <c r="AP607" s="11">
        <v>216</v>
      </c>
      <c r="AQ607" s="11">
        <v>1806</v>
      </c>
      <c r="AR607" s="11">
        <v>0</v>
      </c>
      <c r="AS607" s="11">
        <v>0</v>
      </c>
      <c r="AT607" s="11">
        <v>0</v>
      </c>
      <c r="AU607" s="3">
        <v>0</v>
      </c>
      <c r="AV607" s="3">
        <v>34</v>
      </c>
      <c r="AW607" s="3">
        <v>50</v>
      </c>
      <c r="AX607" s="3">
        <v>69</v>
      </c>
      <c r="AY607" s="3">
        <v>7</v>
      </c>
      <c r="AZ607" s="3">
        <v>0</v>
      </c>
      <c r="BA607" s="3">
        <v>5</v>
      </c>
      <c r="BB607" s="3">
        <v>153</v>
      </c>
      <c r="BC607" s="3">
        <v>22</v>
      </c>
      <c r="BD607" s="3">
        <v>158</v>
      </c>
    </row>
    <row r="608" spans="2:56">
      <c r="B608" s="47">
        <v>50.33</v>
      </c>
      <c r="C608" s="47">
        <v>0</v>
      </c>
      <c r="D608" s="47">
        <v>0</v>
      </c>
      <c r="E608" s="47">
        <v>0</v>
      </c>
      <c r="F608" s="47">
        <v>0</v>
      </c>
      <c r="G608" s="47">
        <v>0</v>
      </c>
      <c r="H608" s="47">
        <v>0</v>
      </c>
      <c r="I608" s="47">
        <v>0</v>
      </c>
      <c r="J608" s="47">
        <v>0</v>
      </c>
      <c r="K608" s="47">
        <v>0</v>
      </c>
      <c r="L608" s="47">
        <v>0</v>
      </c>
      <c r="M608" s="47">
        <v>0</v>
      </c>
      <c r="N608" s="47">
        <v>0</v>
      </c>
      <c r="O608" s="47">
        <v>0</v>
      </c>
      <c r="P608" s="47">
        <v>0</v>
      </c>
      <c r="Q608" s="47">
        <v>0</v>
      </c>
      <c r="R608" s="47">
        <v>0</v>
      </c>
      <c r="S608" s="47">
        <v>0</v>
      </c>
      <c r="T608" s="47">
        <v>0</v>
      </c>
      <c r="U608" s="47">
        <v>0</v>
      </c>
      <c r="V608" s="47">
        <v>0</v>
      </c>
      <c r="AJ608" s="47">
        <v>50.33</v>
      </c>
      <c r="AK608" s="11">
        <v>52</v>
      </c>
      <c r="AL608" s="11">
        <v>53</v>
      </c>
      <c r="AM608" s="11">
        <v>1</v>
      </c>
      <c r="AN608" s="11">
        <v>40</v>
      </c>
      <c r="AO608" s="11">
        <v>219</v>
      </c>
      <c r="AP608" s="11">
        <v>415</v>
      </c>
      <c r="AQ608" s="11">
        <v>65</v>
      </c>
      <c r="AR608" s="11">
        <v>0</v>
      </c>
      <c r="AS608" s="11">
        <v>0</v>
      </c>
      <c r="AT608" s="11">
        <v>0</v>
      </c>
      <c r="AU608" s="3">
        <v>0</v>
      </c>
      <c r="AV608" s="3">
        <v>13</v>
      </c>
      <c r="AW608" s="3">
        <v>50</v>
      </c>
      <c r="AX608" s="3">
        <v>75</v>
      </c>
      <c r="AY608" s="3">
        <v>7</v>
      </c>
      <c r="AZ608" s="3">
        <v>60</v>
      </c>
      <c r="BA608" s="3">
        <v>18</v>
      </c>
      <c r="BB608" s="3">
        <v>134</v>
      </c>
      <c r="BC608" s="3">
        <v>1</v>
      </c>
      <c r="BD608" s="3">
        <v>18</v>
      </c>
    </row>
    <row r="609" spans="2:56">
      <c r="B609" s="47">
        <v>50.42</v>
      </c>
      <c r="C609" s="47">
        <v>0</v>
      </c>
      <c r="D609" s="47">
        <v>0</v>
      </c>
      <c r="E609" s="47">
        <v>0</v>
      </c>
      <c r="F609" s="47">
        <v>0</v>
      </c>
      <c r="G609" s="47">
        <v>0</v>
      </c>
      <c r="H609" s="47">
        <v>0</v>
      </c>
      <c r="I609" s="47">
        <v>0</v>
      </c>
      <c r="J609" s="47">
        <v>0</v>
      </c>
      <c r="K609" s="47">
        <v>0</v>
      </c>
      <c r="L609" s="47">
        <v>0</v>
      </c>
      <c r="M609" s="47">
        <v>0</v>
      </c>
      <c r="N609" s="47">
        <v>0</v>
      </c>
      <c r="O609" s="47">
        <v>0</v>
      </c>
      <c r="P609" s="47">
        <v>0</v>
      </c>
      <c r="Q609" s="47">
        <v>0</v>
      </c>
      <c r="R609" s="47">
        <v>0</v>
      </c>
      <c r="S609" s="47">
        <v>0</v>
      </c>
      <c r="T609" s="47">
        <v>0</v>
      </c>
      <c r="U609" s="47">
        <v>0</v>
      </c>
      <c r="V609" s="47">
        <v>0</v>
      </c>
      <c r="AJ609" s="47">
        <v>50.42</v>
      </c>
      <c r="AK609" s="11">
        <v>43</v>
      </c>
      <c r="AL609" s="11">
        <v>95</v>
      </c>
      <c r="AM609" s="11">
        <v>24</v>
      </c>
      <c r="AN609" s="11">
        <v>0</v>
      </c>
      <c r="AO609" s="11">
        <v>198</v>
      </c>
      <c r="AP609" s="11">
        <v>346</v>
      </c>
      <c r="AQ609" s="11">
        <v>163</v>
      </c>
      <c r="AR609" s="11">
        <v>2</v>
      </c>
      <c r="AS609" s="11">
        <v>12</v>
      </c>
      <c r="AT609" s="11">
        <v>9</v>
      </c>
      <c r="AU609" s="3">
        <v>15</v>
      </c>
      <c r="AV609" s="3">
        <v>5</v>
      </c>
      <c r="AW609" s="3">
        <v>46</v>
      </c>
      <c r="AX609" s="3">
        <v>51</v>
      </c>
      <c r="AY609" s="3">
        <v>5</v>
      </c>
      <c r="AZ609" s="3">
        <v>66</v>
      </c>
      <c r="BA609" s="3">
        <v>4</v>
      </c>
      <c r="BB609" s="3">
        <v>196</v>
      </c>
      <c r="BC609" s="3">
        <v>2</v>
      </c>
      <c r="BD609" s="3">
        <v>12</v>
      </c>
    </row>
    <row r="610" spans="2:56">
      <c r="B610" s="47">
        <v>50.5</v>
      </c>
      <c r="C610" s="47">
        <v>0</v>
      </c>
      <c r="D610" s="47">
        <v>0</v>
      </c>
      <c r="E610" s="47">
        <v>0</v>
      </c>
      <c r="F610" s="47">
        <v>0</v>
      </c>
      <c r="G610" s="47">
        <v>0</v>
      </c>
      <c r="H610" s="47">
        <v>0</v>
      </c>
      <c r="I610" s="47">
        <v>0</v>
      </c>
      <c r="J610" s="47">
        <v>0</v>
      </c>
      <c r="K610" s="47">
        <v>0</v>
      </c>
      <c r="L610" s="47">
        <v>0</v>
      </c>
      <c r="M610" s="47">
        <v>0</v>
      </c>
      <c r="N610" s="47">
        <v>0</v>
      </c>
      <c r="O610" s="47">
        <v>0</v>
      </c>
      <c r="P610" s="47">
        <v>0</v>
      </c>
      <c r="Q610" s="47">
        <v>0</v>
      </c>
      <c r="R610" s="47">
        <v>0</v>
      </c>
      <c r="S610" s="47">
        <v>0</v>
      </c>
      <c r="T610" s="47">
        <v>4</v>
      </c>
      <c r="U610" s="47">
        <v>0</v>
      </c>
      <c r="V610" s="47">
        <v>0</v>
      </c>
      <c r="AJ610" s="47">
        <v>50.5</v>
      </c>
      <c r="AK610" s="11">
        <v>68</v>
      </c>
      <c r="AL610" s="11">
        <v>59</v>
      </c>
      <c r="AM610" s="11">
        <v>27</v>
      </c>
      <c r="AN610" s="11">
        <v>7</v>
      </c>
      <c r="AO610" s="11">
        <v>201</v>
      </c>
      <c r="AP610" s="11">
        <v>75</v>
      </c>
      <c r="AQ610" s="11">
        <v>158</v>
      </c>
      <c r="AR610" s="11">
        <v>11</v>
      </c>
      <c r="AS610" s="11">
        <v>0</v>
      </c>
      <c r="AT610" s="11">
        <v>13</v>
      </c>
      <c r="AU610" s="3">
        <v>11</v>
      </c>
      <c r="AV610" s="3">
        <v>24</v>
      </c>
      <c r="AW610" s="3">
        <v>45</v>
      </c>
      <c r="AX610" s="3">
        <v>41</v>
      </c>
      <c r="AY610" s="3">
        <v>0</v>
      </c>
      <c r="AZ610" s="3">
        <v>9</v>
      </c>
      <c r="BA610" s="3">
        <v>4</v>
      </c>
      <c r="BB610" s="3">
        <v>334</v>
      </c>
      <c r="BC610" s="3">
        <v>8</v>
      </c>
      <c r="BD610" s="3">
        <v>26</v>
      </c>
    </row>
    <row r="611" spans="2:56">
      <c r="B611" s="47">
        <v>50.58</v>
      </c>
      <c r="C611" s="47">
        <v>0</v>
      </c>
      <c r="D611" s="47">
        <v>0</v>
      </c>
      <c r="E611" s="47">
        <v>0</v>
      </c>
      <c r="F611" s="47">
        <v>0</v>
      </c>
      <c r="G611" s="47">
        <v>0</v>
      </c>
      <c r="H611" s="47">
        <v>0</v>
      </c>
      <c r="I611" s="47">
        <v>0</v>
      </c>
      <c r="J611" s="47">
        <v>0</v>
      </c>
      <c r="K611" s="47">
        <v>0</v>
      </c>
      <c r="L611" s="47">
        <v>0</v>
      </c>
      <c r="M611" s="47">
        <v>0</v>
      </c>
      <c r="N611" s="47">
        <v>0</v>
      </c>
      <c r="O611" s="47">
        <v>0</v>
      </c>
      <c r="P611" s="47">
        <v>0</v>
      </c>
      <c r="Q611" s="47">
        <v>0</v>
      </c>
      <c r="R611" s="47">
        <v>0</v>
      </c>
      <c r="S611" s="47">
        <v>0</v>
      </c>
      <c r="T611" s="47">
        <v>0</v>
      </c>
      <c r="U611" s="47">
        <v>0</v>
      </c>
      <c r="V611" s="47">
        <v>0</v>
      </c>
      <c r="AJ611" s="47">
        <v>50.58</v>
      </c>
      <c r="AK611" s="11">
        <v>49</v>
      </c>
      <c r="AL611" s="11">
        <v>74</v>
      </c>
      <c r="AM611" s="11">
        <v>60</v>
      </c>
      <c r="AN611" s="11">
        <v>14</v>
      </c>
      <c r="AO611" s="11">
        <v>170</v>
      </c>
      <c r="AP611" s="11">
        <v>50</v>
      </c>
      <c r="AQ611" s="11">
        <v>2</v>
      </c>
      <c r="AR611" s="11">
        <v>166</v>
      </c>
      <c r="AS611" s="11">
        <v>129</v>
      </c>
      <c r="AT611" s="11">
        <v>9</v>
      </c>
      <c r="AU611" s="3">
        <v>6</v>
      </c>
      <c r="AV611" s="3">
        <v>12</v>
      </c>
      <c r="AW611" s="3">
        <v>43</v>
      </c>
      <c r="AX611" s="3">
        <v>28</v>
      </c>
      <c r="AY611" s="3">
        <v>15</v>
      </c>
      <c r="AZ611" s="3">
        <v>20</v>
      </c>
      <c r="BA611" s="3">
        <v>6</v>
      </c>
      <c r="BB611" s="3">
        <v>0</v>
      </c>
      <c r="BC611" s="3">
        <v>10</v>
      </c>
      <c r="BD611" s="3">
        <v>7</v>
      </c>
    </row>
    <row r="612" spans="2:56">
      <c r="B612" s="47">
        <v>50.67</v>
      </c>
      <c r="C612" s="47">
        <v>0</v>
      </c>
      <c r="D612" s="47">
        <v>0</v>
      </c>
      <c r="E612" s="47">
        <v>0</v>
      </c>
      <c r="F612" s="47">
        <v>0</v>
      </c>
      <c r="G612" s="47">
        <v>0</v>
      </c>
      <c r="H612" s="47">
        <v>0</v>
      </c>
      <c r="I612" s="47">
        <v>0</v>
      </c>
      <c r="J612" s="47">
        <v>0</v>
      </c>
      <c r="K612" s="47">
        <v>0</v>
      </c>
      <c r="L612" s="47">
        <v>0</v>
      </c>
      <c r="M612" s="47">
        <v>0</v>
      </c>
      <c r="N612" s="47">
        <v>0</v>
      </c>
      <c r="O612" s="47">
        <v>0</v>
      </c>
      <c r="P612" s="47">
        <v>0</v>
      </c>
      <c r="Q612" s="47">
        <v>0</v>
      </c>
      <c r="R612" s="47">
        <v>0</v>
      </c>
      <c r="S612" s="47">
        <v>0</v>
      </c>
      <c r="T612" s="47">
        <v>0</v>
      </c>
      <c r="U612" s="47">
        <v>0</v>
      </c>
      <c r="V612" s="47">
        <v>0</v>
      </c>
      <c r="AJ612" s="47">
        <v>50.67</v>
      </c>
      <c r="AK612" s="11">
        <v>37</v>
      </c>
      <c r="AL612" s="11">
        <v>26</v>
      </c>
      <c r="AM612" s="11">
        <v>7</v>
      </c>
      <c r="AN612" s="11">
        <v>83</v>
      </c>
      <c r="AO612" s="11">
        <v>35</v>
      </c>
      <c r="AP612" s="11">
        <v>9</v>
      </c>
      <c r="AQ612" s="11">
        <v>0</v>
      </c>
      <c r="AR612" s="11">
        <v>133</v>
      </c>
      <c r="AS612" s="11">
        <v>84</v>
      </c>
      <c r="AT612" s="11">
        <v>20</v>
      </c>
      <c r="AU612" s="3">
        <v>3</v>
      </c>
      <c r="AV612" s="3">
        <v>23</v>
      </c>
      <c r="AW612" s="3">
        <v>34</v>
      </c>
      <c r="AX612" s="3">
        <v>130</v>
      </c>
      <c r="AY612" s="3">
        <v>0</v>
      </c>
      <c r="AZ612" s="3">
        <v>12</v>
      </c>
      <c r="BA612" s="3">
        <v>6</v>
      </c>
      <c r="BB612" s="3">
        <v>2</v>
      </c>
      <c r="BC612" s="3">
        <v>5</v>
      </c>
      <c r="BD612" s="3">
        <v>7</v>
      </c>
    </row>
    <row r="613" spans="2:56">
      <c r="B613" s="47">
        <v>50.75</v>
      </c>
      <c r="C613" s="47">
        <v>0</v>
      </c>
      <c r="D613" s="47">
        <v>0</v>
      </c>
      <c r="E613" s="47">
        <v>0</v>
      </c>
      <c r="F613" s="47">
        <v>0</v>
      </c>
      <c r="G613" s="47">
        <v>0</v>
      </c>
      <c r="H613" s="47">
        <v>0</v>
      </c>
      <c r="I613" s="47">
        <v>0</v>
      </c>
      <c r="J613" s="47">
        <v>0</v>
      </c>
      <c r="K613" s="47">
        <v>0</v>
      </c>
      <c r="L613" s="47">
        <v>0</v>
      </c>
      <c r="M613" s="47">
        <v>0</v>
      </c>
      <c r="N613" s="47">
        <v>0</v>
      </c>
      <c r="O613" s="47">
        <v>0</v>
      </c>
      <c r="P613" s="47">
        <v>0</v>
      </c>
      <c r="Q613" s="47">
        <v>0</v>
      </c>
      <c r="R613" s="47">
        <v>0</v>
      </c>
      <c r="S613" s="47">
        <v>0</v>
      </c>
      <c r="T613" s="47">
        <v>0</v>
      </c>
      <c r="U613" s="47">
        <v>0</v>
      </c>
      <c r="V613" s="47">
        <v>0</v>
      </c>
      <c r="AJ613" s="47">
        <v>50.75</v>
      </c>
      <c r="AK613" s="11">
        <v>70</v>
      </c>
      <c r="AL613" s="11">
        <v>11</v>
      </c>
      <c r="AM613" s="11">
        <v>12</v>
      </c>
      <c r="AN613" s="11">
        <v>161</v>
      </c>
      <c r="AO613" s="11">
        <v>25</v>
      </c>
      <c r="AP613" s="11">
        <v>4</v>
      </c>
      <c r="AQ613" s="11">
        <v>1</v>
      </c>
      <c r="AR613" s="11">
        <v>63</v>
      </c>
      <c r="AS613" s="11">
        <v>121</v>
      </c>
      <c r="AT613" s="11">
        <v>35</v>
      </c>
      <c r="AU613" s="3">
        <v>13</v>
      </c>
      <c r="AV613" s="3">
        <v>21</v>
      </c>
      <c r="AW613" s="3">
        <v>33</v>
      </c>
      <c r="AX613" s="3">
        <v>304</v>
      </c>
      <c r="AY613" s="3">
        <v>9</v>
      </c>
      <c r="AZ613" s="3">
        <v>6</v>
      </c>
      <c r="BA613" s="3">
        <v>34</v>
      </c>
      <c r="BB613" s="3">
        <v>64</v>
      </c>
      <c r="BC613" s="3">
        <v>10</v>
      </c>
      <c r="BD613" s="3">
        <v>21</v>
      </c>
    </row>
    <row r="614" spans="2:56">
      <c r="B614" s="47">
        <v>50.83</v>
      </c>
      <c r="C614" s="47">
        <v>0</v>
      </c>
      <c r="D614" s="47">
        <v>0</v>
      </c>
      <c r="E614" s="47">
        <v>0</v>
      </c>
      <c r="F614" s="47">
        <v>0</v>
      </c>
      <c r="G614" s="47">
        <v>0</v>
      </c>
      <c r="H614" s="47">
        <v>0</v>
      </c>
      <c r="I614" s="47">
        <v>0</v>
      </c>
      <c r="J614" s="47">
        <v>0</v>
      </c>
      <c r="K614" s="47">
        <v>0</v>
      </c>
      <c r="L614" s="47">
        <v>0</v>
      </c>
      <c r="M614" s="47">
        <v>0</v>
      </c>
      <c r="N614" s="47">
        <v>0</v>
      </c>
      <c r="O614" s="47">
        <v>0</v>
      </c>
      <c r="P614" s="47">
        <v>0</v>
      </c>
      <c r="Q614" s="47">
        <v>0</v>
      </c>
      <c r="R614" s="47">
        <v>0</v>
      </c>
      <c r="S614" s="47">
        <v>0</v>
      </c>
      <c r="T614" s="47">
        <v>0</v>
      </c>
      <c r="U614" s="47">
        <v>0</v>
      </c>
      <c r="V614" s="47">
        <v>0</v>
      </c>
      <c r="AJ614" s="47">
        <v>50.83</v>
      </c>
      <c r="AK614" s="11">
        <v>48</v>
      </c>
      <c r="AL614" s="11">
        <v>28</v>
      </c>
      <c r="AM614" s="11">
        <v>4</v>
      </c>
      <c r="AN614" s="11">
        <v>20</v>
      </c>
      <c r="AO614" s="11">
        <v>24</v>
      </c>
      <c r="AP614" s="11">
        <v>2</v>
      </c>
      <c r="AQ614" s="11">
        <v>1</v>
      </c>
      <c r="AR614" s="11">
        <v>7</v>
      </c>
      <c r="AS614" s="11">
        <v>97</v>
      </c>
      <c r="AT614" s="11">
        <v>17</v>
      </c>
      <c r="AU614" s="3">
        <v>152</v>
      </c>
      <c r="AV614" s="3">
        <v>18</v>
      </c>
      <c r="AW614" s="3">
        <v>56</v>
      </c>
      <c r="AX614" s="3">
        <v>202</v>
      </c>
      <c r="AY614" s="3">
        <v>24</v>
      </c>
      <c r="AZ614" s="3">
        <v>19</v>
      </c>
      <c r="BA614" s="3">
        <v>19</v>
      </c>
      <c r="BB614" s="3">
        <v>7</v>
      </c>
      <c r="BC614" s="3">
        <v>81</v>
      </c>
      <c r="BD614" s="3">
        <v>10</v>
      </c>
    </row>
    <row r="615" spans="2:56">
      <c r="B615" s="47">
        <v>50.92</v>
      </c>
      <c r="C615" s="47">
        <v>0</v>
      </c>
      <c r="D615" s="47">
        <v>0</v>
      </c>
      <c r="E615" s="47">
        <v>0</v>
      </c>
      <c r="F615" s="47">
        <v>0</v>
      </c>
      <c r="G615" s="47">
        <v>0</v>
      </c>
      <c r="H615" s="47">
        <v>0</v>
      </c>
      <c r="I615" s="47">
        <v>0</v>
      </c>
      <c r="J615" s="47">
        <v>0</v>
      </c>
      <c r="K615" s="47">
        <v>0</v>
      </c>
      <c r="L615" s="47">
        <v>0</v>
      </c>
      <c r="M615" s="47">
        <v>0</v>
      </c>
      <c r="N615" s="47">
        <v>0</v>
      </c>
      <c r="O615" s="47">
        <v>0</v>
      </c>
      <c r="P615" s="47">
        <v>0</v>
      </c>
      <c r="Q615" s="47">
        <v>0</v>
      </c>
      <c r="R615" s="47">
        <v>0</v>
      </c>
      <c r="S615" s="47">
        <v>0</v>
      </c>
      <c r="T615" s="47">
        <v>0</v>
      </c>
      <c r="U615" s="47">
        <v>0</v>
      </c>
      <c r="V615" s="47">
        <v>0</v>
      </c>
      <c r="AJ615" s="47">
        <v>50.92</v>
      </c>
      <c r="AK615" s="11">
        <v>61</v>
      </c>
      <c r="AL615" s="11">
        <v>35</v>
      </c>
      <c r="AM615" s="11">
        <v>0</v>
      </c>
      <c r="AN615" s="11">
        <v>0</v>
      </c>
      <c r="AO615" s="11">
        <v>40</v>
      </c>
      <c r="AP615" s="11">
        <v>28</v>
      </c>
      <c r="AQ615" s="11">
        <v>9</v>
      </c>
      <c r="AR615" s="11">
        <v>24</v>
      </c>
      <c r="AS615" s="11">
        <v>130</v>
      </c>
      <c r="AT615" s="11">
        <v>23</v>
      </c>
      <c r="AU615" s="3">
        <v>205</v>
      </c>
      <c r="AV615" s="3">
        <v>18</v>
      </c>
      <c r="AW615" s="3">
        <v>34</v>
      </c>
      <c r="AX615" s="3">
        <v>112</v>
      </c>
      <c r="AY615" s="3">
        <v>191</v>
      </c>
      <c r="AZ615" s="3">
        <v>1</v>
      </c>
      <c r="BA615" s="3">
        <v>21</v>
      </c>
      <c r="BB615" s="3">
        <v>0</v>
      </c>
      <c r="BC615" s="3">
        <v>181</v>
      </c>
      <c r="BD615" s="3">
        <v>8</v>
      </c>
    </row>
    <row r="616" spans="2:56">
      <c r="B616" s="47">
        <v>51</v>
      </c>
      <c r="C616" s="47">
        <v>0</v>
      </c>
      <c r="D616" s="47">
        <v>0</v>
      </c>
      <c r="E616" s="47">
        <v>0</v>
      </c>
      <c r="F616" s="47">
        <v>0</v>
      </c>
      <c r="G616" s="47">
        <v>0</v>
      </c>
      <c r="H616" s="47">
        <v>0</v>
      </c>
      <c r="I616" s="47">
        <v>0</v>
      </c>
      <c r="J616" s="47">
        <v>0</v>
      </c>
      <c r="K616" s="47">
        <v>0</v>
      </c>
      <c r="L616" s="47">
        <v>0</v>
      </c>
      <c r="M616" s="47">
        <v>0</v>
      </c>
      <c r="N616" s="47">
        <v>0</v>
      </c>
      <c r="O616" s="47">
        <v>0</v>
      </c>
      <c r="P616" s="47">
        <v>0</v>
      </c>
      <c r="Q616" s="47">
        <v>0</v>
      </c>
      <c r="R616" s="47">
        <v>0</v>
      </c>
      <c r="S616" s="47">
        <v>0</v>
      </c>
      <c r="T616" s="47">
        <v>0</v>
      </c>
      <c r="U616" s="47">
        <v>0</v>
      </c>
      <c r="V616" s="47">
        <v>0</v>
      </c>
      <c r="AJ616" s="47">
        <v>51</v>
      </c>
      <c r="AK616" s="11">
        <v>83</v>
      </c>
      <c r="AL616" s="11">
        <v>33</v>
      </c>
      <c r="AM616" s="11">
        <v>35</v>
      </c>
      <c r="AN616" s="11">
        <v>1</v>
      </c>
      <c r="AO616" s="11">
        <v>28</v>
      </c>
      <c r="AP616" s="11">
        <v>12</v>
      </c>
      <c r="AQ616" s="11">
        <v>2</v>
      </c>
      <c r="AR616" s="11">
        <v>10</v>
      </c>
      <c r="AS616" s="11">
        <v>211</v>
      </c>
      <c r="AT616" s="11">
        <v>35</v>
      </c>
      <c r="AU616" s="3">
        <v>189</v>
      </c>
      <c r="AV616" s="3">
        <v>4</v>
      </c>
      <c r="AW616" s="3">
        <v>41</v>
      </c>
      <c r="AX616" s="3">
        <v>142</v>
      </c>
      <c r="AY616" s="3">
        <v>168</v>
      </c>
      <c r="AZ616" s="3">
        <v>0</v>
      </c>
      <c r="BA616" s="3">
        <v>22</v>
      </c>
      <c r="BB616" s="3">
        <v>195</v>
      </c>
      <c r="BC616" s="3">
        <v>193</v>
      </c>
      <c r="BD616" s="3">
        <v>29</v>
      </c>
    </row>
    <row r="617" spans="2:56">
      <c r="B617" s="47">
        <v>51.08</v>
      </c>
      <c r="C617" s="47">
        <v>0</v>
      </c>
      <c r="D617" s="47">
        <v>0</v>
      </c>
      <c r="E617" s="47">
        <v>0</v>
      </c>
      <c r="F617" s="47">
        <v>0</v>
      </c>
      <c r="G617" s="47">
        <v>0</v>
      </c>
      <c r="H617" s="47">
        <v>0</v>
      </c>
      <c r="I617" s="47">
        <v>0</v>
      </c>
      <c r="J617" s="47">
        <v>0</v>
      </c>
      <c r="K617" s="47">
        <v>0</v>
      </c>
      <c r="L617" s="47">
        <v>0</v>
      </c>
      <c r="M617" s="47">
        <v>0</v>
      </c>
      <c r="N617" s="47">
        <v>0</v>
      </c>
      <c r="O617" s="47">
        <v>0</v>
      </c>
      <c r="P617" s="47">
        <v>0</v>
      </c>
      <c r="Q617" s="47">
        <v>0</v>
      </c>
      <c r="R617" s="47">
        <v>0</v>
      </c>
      <c r="S617" s="47">
        <v>0</v>
      </c>
      <c r="T617" s="47">
        <v>0</v>
      </c>
      <c r="U617" s="47">
        <v>0</v>
      </c>
      <c r="V617" s="47">
        <v>0</v>
      </c>
      <c r="AJ617" s="47">
        <v>51.08</v>
      </c>
      <c r="AK617" s="11">
        <v>51</v>
      </c>
      <c r="AL617" s="11">
        <v>30</v>
      </c>
      <c r="AM617" s="11">
        <v>65</v>
      </c>
      <c r="AN617" s="11">
        <v>18</v>
      </c>
      <c r="AO617" s="11">
        <v>39</v>
      </c>
      <c r="AP617" s="11">
        <v>3</v>
      </c>
      <c r="AQ617" s="11">
        <v>0</v>
      </c>
      <c r="AR617" s="11">
        <v>6</v>
      </c>
      <c r="AS617" s="11">
        <v>148</v>
      </c>
      <c r="AT617" s="11">
        <v>27</v>
      </c>
      <c r="AU617" s="3">
        <v>13</v>
      </c>
      <c r="AV617" s="3">
        <v>2</v>
      </c>
      <c r="AW617" s="3">
        <v>46</v>
      </c>
      <c r="AX617" s="3">
        <v>127</v>
      </c>
      <c r="AY617" s="3">
        <v>200</v>
      </c>
      <c r="AZ617" s="3">
        <v>1</v>
      </c>
      <c r="BA617" s="3">
        <v>130</v>
      </c>
      <c r="BB617" s="3">
        <v>11</v>
      </c>
      <c r="BC617" s="3">
        <v>262</v>
      </c>
      <c r="BD617" s="3">
        <v>57</v>
      </c>
    </row>
    <row r="618" spans="2:56">
      <c r="B618" s="47">
        <v>51.17</v>
      </c>
      <c r="C618" s="47">
        <v>0</v>
      </c>
      <c r="D618" s="47">
        <v>0</v>
      </c>
      <c r="E618" s="47">
        <v>12</v>
      </c>
      <c r="F618" s="47">
        <v>0</v>
      </c>
      <c r="G618" s="47">
        <v>0</v>
      </c>
      <c r="H618" s="47">
        <v>0</v>
      </c>
      <c r="I618" s="47">
        <v>0</v>
      </c>
      <c r="J618" s="47">
        <v>0</v>
      </c>
      <c r="K618" s="47">
        <v>71</v>
      </c>
      <c r="L618" s="47">
        <v>0</v>
      </c>
      <c r="M618" s="47">
        <v>0</v>
      </c>
      <c r="N618" s="47">
        <v>0</v>
      </c>
      <c r="O618" s="47">
        <v>0</v>
      </c>
      <c r="P618" s="47">
        <v>0</v>
      </c>
      <c r="Q618" s="47">
        <v>0</v>
      </c>
      <c r="R618" s="47">
        <v>0</v>
      </c>
      <c r="S618" s="47">
        <v>0</v>
      </c>
      <c r="T618" s="47">
        <v>0</v>
      </c>
      <c r="U618" s="47">
        <v>0</v>
      </c>
      <c r="V618" s="47">
        <v>0</v>
      </c>
      <c r="AJ618" s="47">
        <v>51.17</v>
      </c>
      <c r="AK618" s="11">
        <v>194</v>
      </c>
      <c r="AL618" s="11">
        <v>20</v>
      </c>
      <c r="AM618" s="11">
        <v>498</v>
      </c>
      <c r="AN618" s="11">
        <v>0</v>
      </c>
      <c r="AO618" s="11">
        <v>26</v>
      </c>
      <c r="AP618" s="11">
        <v>2</v>
      </c>
      <c r="AQ618" s="11">
        <v>0</v>
      </c>
      <c r="AR618" s="11">
        <v>14</v>
      </c>
      <c r="AS618" s="11">
        <v>2731</v>
      </c>
      <c r="AT618" s="11">
        <v>273</v>
      </c>
      <c r="AU618" s="3">
        <v>1</v>
      </c>
      <c r="AV618" s="3">
        <v>1</v>
      </c>
      <c r="AW618" s="3">
        <v>42</v>
      </c>
      <c r="AX618" s="3">
        <v>2</v>
      </c>
      <c r="AY618" s="3">
        <v>150</v>
      </c>
      <c r="AZ618" s="3">
        <v>19</v>
      </c>
      <c r="BA618" s="3">
        <v>118</v>
      </c>
      <c r="BB618" s="3">
        <v>0</v>
      </c>
      <c r="BC618" s="3">
        <v>128</v>
      </c>
      <c r="BD618" s="3">
        <v>36</v>
      </c>
    </row>
    <row r="619" spans="2:56">
      <c r="B619" s="47">
        <v>51.25</v>
      </c>
      <c r="C619" s="47">
        <v>0</v>
      </c>
      <c r="D619" s="47">
        <v>0</v>
      </c>
      <c r="E619" s="47">
        <v>0</v>
      </c>
      <c r="F619" s="47">
        <v>0</v>
      </c>
      <c r="G619" s="47">
        <v>0</v>
      </c>
      <c r="H619" s="47">
        <v>0</v>
      </c>
      <c r="I619" s="47">
        <v>0</v>
      </c>
      <c r="J619" s="47">
        <v>0</v>
      </c>
      <c r="K619" s="47">
        <v>0</v>
      </c>
      <c r="L619" s="47">
        <v>0</v>
      </c>
      <c r="M619" s="47">
        <v>0</v>
      </c>
      <c r="N619" s="47">
        <v>0</v>
      </c>
      <c r="O619" s="47">
        <v>0</v>
      </c>
      <c r="P619" s="47">
        <v>0</v>
      </c>
      <c r="Q619" s="47">
        <v>0</v>
      </c>
      <c r="R619" s="47">
        <v>0</v>
      </c>
      <c r="S619" s="47">
        <v>0</v>
      </c>
      <c r="T619" s="47">
        <v>0</v>
      </c>
      <c r="U619" s="47">
        <v>0</v>
      </c>
      <c r="V619" s="47">
        <v>0</v>
      </c>
      <c r="AJ619" s="47">
        <v>51.25</v>
      </c>
      <c r="AK619" s="11">
        <v>185</v>
      </c>
      <c r="AL619" s="11">
        <v>28</v>
      </c>
      <c r="AM619" s="11">
        <v>199</v>
      </c>
      <c r="AN619" s="11">
        <v>0</v>
      </c>
      <c r="AO619" s="11">
        <v>0</v>
      </c>
      <c r="AP619" s="11">
        <v>0</v>
      </c>
      <c r="AQ619" s="11">
        <v>5</v>
      </c>
      <c r="AR619" s="11">
        <v>41</v>
      </c>
      <c r="AS619" s="11">
        <v>168</v>
      </c>
      <c r="AT619" s="11">
        <v>55</v>
      </c>
      <c r="AU619" s="3">
        <v>2</v>
      </c>
      <c r="AV619" s="3">
        <v>69</v>
      </c>
      <c r="AW619" s="3">
        <v>132</v>
      </c>
      <c r="AX619" s="3">
        <v>6</v>
      </c>
      <c r="AY619" s="3">
        <v>15</v>
      </c>
      <c r="AZ619" s="3">
        <v>61</v>
      </c>
      <c r="BA619" s="3">
        <v>159</v>
      </c>
      <c r="BB619" s="3">
        <v>359</v>
      </c>
      <c r="BC619" s="3">
        <v>27</v>
      </c>
      <c r="BD619" s="3">
        <v>0</v>
      </c>
    </row>
    <row r="620" spans="2:56">
      <c r="B620" s="47">
        <v>51.33</v>
      </c>
      <c r="C620" s="47">
        <v>0</v>
      </c>
      <c r="D620" s="47">
        <v>0</v>
      </c>
      <c r="E620" s="47">
        <v>0</v>
      </c>
      <c r="F620" s="47">
        <v>0</v>
      </c>
      <c r="G620" s="47">
        <v>0</v>
      </c>
      <c r="H620" s="47">
        <v>0</v>
      </c>
      <c r="I620" s="47">
        <v>0</v>
      </c>
      <c r="J620" s="47">
        <v>0</v>
      </c>
      <c r="K620" s="47">
        <v>0</v>
      </c>
      <c r="L620" s="47">
        <v>0</v>
      </c>
      <c r="M620" s="47">
        <v>0</v>
      </c>
      <c r="N620" s="47">
        <v>0</v>
      </c>
      <c r="O620" s="47">
        <v>0</v>
      </c>
      <c r="P620" s="47">
        <v>0</v>
      </c>
      <c r="Q620" s="47">
        <v>0</v>
      </c>
      <c r="R620" s="47">
        <v>0</v>
      </c>
      <c r="S620" s="47">
        <v>0</v>
      </c>
      <c r="T620" s="47">
        <v>0</v>
      </c>
      <c r="U620" s="47">
        <v>0</v>
      </c>
      <c r="V620" s="47">
        <v>0</v>
      </c>
      <c r="AJ620" s="47">
        <v>51.33</v>
      </c>
      <c r="AK620" s="11">
        <v>335</v>
      </c>
      <c r="AL620" s="11">
        <v>37</v>
      </c>
      <c r="AM620" s="11">
        <v>36</v>
      </c>
      <c r="AN620" s="11">
        <v>13</v>
      </c>
      <c r="AO620" s="11">
        <v>53</v>
      </c>
      <c r="AP620" s="11">
        <v>76</v>
      </c>
      <c r="AQ620" s="11">
        <v>149</v>
      </c>
      <c r="AR620" s="11">
        <v>28</v>
      </c>
      <c r="AS620" s="11">
        <v>73</v>
      </c>
      <c r="AT620" s="11">
        <v>85</v>
      </c>
      <c r="AU620" s="3">
        <v>43</v>
      </c>
      <c r="AV620" s="3">
        <v>97</v>
      </c>
      <c r="AW620" s="3">
        <v>105</v>
      </c>
      <c r="AX620" s="3">
        <v>9</v>
      </c>
      <c r="AY620" s="3">
        <v>17</v>
      </c>
      <c r="AZ620" s="3">
        <v>28</v>
      </c>
      <c r="BA620" s="3">
        <v>444</v>
      </c>
      <c r="BB620" s="3">
        <v>463</v>
      </c>
      <c r="BC620" s="3">
        <v>51</v>
      </c>
      <c r="BD620" s="3">
        <v>23</v>
      </c>
    </row>
    <row r="621" spans="2:56">
      <c r="B621" s="47">
        <v>51.42</v>
      </c>
      <c r="C621" s="47">
        <v>0</v>
      </c>
      <c r="D621" s="47">
        <v>0</v>
      </c>
      <c r="E621" s="47">
        <v>0</v>
      </c>
      <c r="F621" s="47">
        <v>0</v>
      </c>
      <c r="G621" s="47">
        <v>0</v>
      </c>
      <c r="H621" s="47">
        <v>0</v>
      </c>
      <c r="I621" s="47">
        <v>0</v>
      </c>
      <c r="J621" s="47">
        <v>0</v>
      </c>
      <c r="K621" s="47">
        <v>0</v>
      </c>
      <c r="L621" s="47">
        <v>69</v>
      </c>
      <c r="M621" s="47">
        <v>0</v>
      </c>
      <c r="N621" s="47">
        <v>12</v>
      </c>
      <c r="O621" s="47">
        <v>0</v>
      </c>
      <c r="P621" s="47">
        <v>0</v>
      </c>
      <c r="Q621" s="47">
        <v>0</v>
      </c>
      <c r="R621" s="47">
        <v>0</v>
      </c>
      <c r="S621" s="47">
        <v>0</v>
      </c>
      <c r="T621" s="47">
        <v>0</v>
      </c>
      <c r="U621" s="47">
        <v>0</v>
      </c>
      <c r="V621" s="47">
        <v>0</v>
      </c>
      <c r="AJ621" s="47">
        <v>51.42</v>
      </c>
      <c r="AK621" s="11">
        <v>63</v>
      </c>
      <c r="AL621" s="11">
        <v>24</v>
      </c>
      <c r="AM621" s="11">
        <v>9</v>
      </c>
      <c r="AN621" s="11">
        <v>1</v>
      </c>
      <c r="AO621" s="11">
        <v>158</v>
      </c>
      <c r="AP621" s="11">
        <v>52</v>
      </c>
      <c r="AQ621" s="11">
        <v>104</v>
      </c>
      <c r="AR621" s="11">
        <v>13</v>
      </c>
      <c r="AS621" s="11">
        <v>5</v>
      </c>
      <c r="AT621" s="11">
        <v>287</v>
      </c>
      <c r="AU621" s="3">
        <v>86</v>
      </c>
      <c r="AV621" s="3">
        <v>159</v>
      </c>
      <c r="AW621" s="3">
        <v>166</v>
      </c>
      <c r="AX621" s="3">
        <v>26</v>
      </c>
      <c r="AY621" s="3">
        <v>9</v>
      </c>
      <c r="AZ621" s="3">
        <v>93</v>
      </c>
      <c r="BA621" s="3">
        <v>341</v>
      </c>
      <c r="BB621" s="3">
        <v>750</v>
      </c>
      <c r="BC621" s="3">
        <v>9</v>
      </c>
      <c r="BD621" s="3">
        <v>14</v>
      </c>
    </row>
    <row r="622" spans="2:56">
      <c r="B622" s="47">
        <v>51.5</v>
      </c>
      <c r="C622" s="47">
        <v>0</v>
      </c>
      <c r="D622" s="47">
        <v>0</v>
      </c>
      <c r="E622" s="47">
        <v>0</v>
      </c>
      <c r="F622" s="47">
        <v>0</v>
      </c>
      <c r="G622" s="47">
        <v>0</v>
      </c>
      <c r="H622" s="47">
        <v>0</v>
      </c>
      <c r="I622" s="47">
        <v>0</v>
      </c>
      <c r="J622" s="47">
        <v>0</v>
      </c>
      <c r="K622" s="47">
        <v>0</v>
      </c>
      <c r="L622" s="47">
        <v>263</v>
      </c>
      <c r="M622" s="47">
        <v>0</v>
      </c>
      <c r="N622" s="47">
        <v>12</v>
      </c>
      <c r="O622" s="47">
        <v>7</v>
      </c>
      <c r="P622" s="47">
        <v>0</v>
      </c>
      <c r="Q622" s="47">
        <v>0</v>
      </c>
      <c r="R622" s="47">
        <v>15</v>
      </c>
      <c r="S622" s="47">
        <v>0</v>
      </c>
      <c r="T622" s="47">
        <v>0</v>
      </c>
      <c r="U622" s="47">
        <v>0</v>
      </c>
      <c r="V622" s="47">
        <v>0</v>
      </c>
      <c r="AJ622" s="47">
        <v>51.5</v>
      </c>
      <c r="AK622" s="11">
        <v>49</v>
      </c>
      <c r="AL622" s="11">
        <v>31</v>
      </c>
      <c r="AM622" s="11">
        <v>32</v>
      </c>
      <c r="AN622" s="11">
        <v>23</v>
      </c>
      <c r="AO622" s="11">
        <v>8</v>
      </c>
      <c r="AP622" s="11">
        <v>0</v>
      </c>
      <c r="AQ622" s="11">
        <v>40</v>
      </c>
      <c r="AR622" s="11">
        <v>3</v>
      </c>
      <c r="AS622" s="11">
        <v>4</v>
      </c>
      <c r="AT622" s="11">
        <v>624</v>
      </c>
      <c r="AU622" s="3">
        <v>97</v>
      </c>
      <c r="AV622" s="3">
        <v>237</v>
      </c>
      <c r="AW622" s="3">
        <v>577</v>
      </c>
      <c r="AX622" s="3">
        <v>4</v>
      </c>
      <c r="AY622" s="3">
        <v>0</v>
      </c>
      <c r="AZ622" s="3">
        <v>404</v>
      </c>
      <c r="BA622" s="3">
        <v>149</v>
      </c>
      <c r="BB622" s="3">
        <v>551</v>
      </c>
      <c r="BC622" s="3">
        <v>3</v>
      </c>
      <c r="BD622" s="3">
        <v>9</v>
      </c>
    </row>
    <row r="623" spans="2:56">
      <c r="B623" s="47">
        <v>51.58</v>
      </c>
      <c r="C623" s="47">
        <v>0</v>
      </c>
      <c r="D623" s="47">
        <v>0</v>
      </c>
      <c r="E623" s="47">
        <v>0</v>
      </c>
      <c r="F623" s="47">
        <v>0</v>
      </c>
      <c r="G623" s="47">
        <v>0</v>
      </c>
      <c r="H623" s="47">
        <v>0</v>
      </c>
      <c r="I623" s="47">
        <v>0</v>
      </c>
      <c r="J623" s="47">
        <v>0</v>
      </c>
      <c r="K623" s="47">
        <v>0</v>
      </c>
      <c r="L623" s="47">
        <v>129</v>
      </c>
      <c r="M623" s="47">
        <v>0</v>
      </c>
      <c r="N623" s="47">
        <v>0</v>
      </c>
      <c r="O623" s="47">
        <v>0</v>
      </c>
      <c r="P623" s="47">
        <v>0</v>
      </c>
      <c r="Q623" s="47">
        <v>0</v>
      </c>
      <c r="R623" s="47">
        <v>5</v>
      </c>
      <c r="S623" s="47">
        <v>0</v>
      </c>
      <c r="T623" s="47">
        <v>0</v>
      </c>
      <c r="U623" s="47">
        <v>0</v>
      </c>
      <c r="V623" s="47">
        <v>0</v>
      </c>
      <c r="AJ623" s="47">
        <v>51.58</v>
      </c>
      <c r="AK623" s="11">
        <v>61</v>
      </c>
      <c r="AL623" s="11">
        <v>165</v>
      </c>
      <c r="AM623" s="11">
        <v>5</v>
      </c>
      <c r="AN623" s="11">
        <v>13</v>
      </c>
      <c r="AO623" s="11">
        <v>7</v>
      </c>
      <c r="AP623" s="11">
        <v>0</v>
      </c>
      <c r="AQ623" s="11">
        <v>2</v>
      </c>
      <c r="AR623" s="11">
        <v>281</v>
      </c>
      <c r="AS623" s="11">
        <v>29</v>
      </c>
      <c r="AT623" s="11">
        <v>750</v>
      </c>
      <c r="AU623" s="3">
        <v>89</v>
      </c>
      <c r="AV623" s="3">
        <v>36</v>
      </c>
      <c r="AW623" s="3">
        <v>144</v>
      </c>
      <c r="AX623" s="3">
        <v>8</v>
      </c>
      <c r="AY623" s="3">
        <v>18</v>
      </c>
      <c r="AZ623" s="3">
        <v>293</v>
      </c>
      <c r="BA623" s="3">
        <v>70</v>
      </c>
      <c r="BB623" s="3">
        <v>1088</v>
      </c>
      <c r="BC623" s="3">
        <v>3</v>
      </c>
      <c r="BD623" s="3">
        <v>263</v>
      </c>
    </row>
    <row r="624" spans="2:56">
      <c r="B624" s="47">
        <v>51.67</v>
      </c>
      <c r="C624" s="47">
        <v>0</v>
      </c>
      <c r="D624" s="47">
        <v>0</v>
      </c>
      <c r="E624" s="47">
        <v>0</v>
      </c>
      <c r="F624" s="47">
        <v>0</v>
      </c>
      <c r="G624" s="47">
        <v>0</v>
      </c>
      <c r="H624" s="47">
        <v>0</v>
      </c>
      <c r="I624" s="47">
        <v>0</v>
      </c>
      <c r="J624" s="47">
        <v>0</v>
      </c>
      <c r="K624" s="47">
        <v>0</v>
      </c>
      <c r="L624" s="47">
        <v>0</v>
      </c>
      <c r="M624" s="47">
        <v>0</v>
      </c>
      <c r="N624" s="47">
        <v>0</v>
      </c>
      <c r="O624" s="47">
        <v>0</v>
      </c>
      <c r="P624" s="47">
        <v>0</v>
      </c>
      <c r="Q624" s="47">
        <v>0</v>
      </c>
      <c r="R624" s="47">
        <v>0</v>
      </c>
      <c r="S624" s="47">
        <v>0</v>
      </c>
      <c r="T624" s="47">
        <v>0</v>
      </c>
      <c r="U624" s="47">
        <v>0</v>
      </c>
      <c r="V624" s="47">
        <v>0</v>
      </c>
      <c r="AJ624" s="47">
        <v>51.67</v>
      </c>
      <c r="AK624" s="11">
        <v>51</v>
      </c>
      <c r="AL624" s="11">
        <v>159</v>
      </c>
      <c r="AM624" s="11">
        <v>7</v>
      </c>
      <c r="AN624" s="11">
        <v>15</v>
      </c>
      <c r="AO624" s="11">
        <v>0</v>
      </c>
      <c r="AP624" s="11">
        <v>3</v>
      </c>
      <c r="AQ624" s="11">
        <v>1</v>
      </c>
      <c r="AR624" s="11">
        <v>343</v>
      </c>
      <c r="AS624" s="11">
        <v>79</v>
      </c>
      <c r="AT624" s="11">
        <v>612</v>
      </c>
      <c r="AU624" s="3">
        <v>22</v>
      </c>
      <c r="AV624" s="3">
        <v>22</v>
      </c>
      <c r="AW624" s="3">
        <v>42</v>
      </c>
      <c r="AX624" s="3">
        <v>3</v>
      </c>
      <c r="AY624" s="3">
        <v>60</v>
      </c>
      <c r="AZ624" s="3">
        <v>303</v>
      </c>
      <c r="BA624" s="3">
        <v>108</v>
      </c>
      <c r="BB624" s="3">
        <v>891</v>
      </c>
      <c r="BC624" s="3">
        <v>14</v>
      </c>
      <c r="BD624" s="3">
        <v>138</v>
      </c>
    </row>
    <row r="625" spans="2:56">
      <c r="B625" s="47">
        <v>51.75</v>
      </c>
      <c r="C625" s="47">
        <v>0</v>
      </c>
      <c r="D625" s="47">
        <v>0</v>
      </c>
      <c r="E625" s="47">
        <v>0</v>
      </c>
      <c r="F625" s="47">
        <v>0</v>
      </c>
      <c r="G625" s="47">
        <v>0</v>
      </c>
      <c r="H625" s="47">
        <v>0</v>
      </c>
      <c r="I625" s="47">
        <v>0</v>
      </c>
      <c r="J625" s="47">
        <v>82</v>
      </c>
      <c r="K625" s="47">
        <v>0</v>
      </c>
      <c r="L625" s="47">
        <v>0</v>
      </c>
      <c r="M625" s="47">
        <v>0</v>
      </c>
      <c r="N625" s="47">
        <v>0</v>
      </c>
      <c r="O625" s="47">
        <v>0</v>
      </c>
      <c r="P625" s="47">
        <v>0</v>
      </c>
      <c r="Q625" s="47">
        <v>0</v>
      </c>
      <c r="R625" s="47">
        <v>40</v>
      </c>
      <c r="S625" s="47">
        <v>0</v>
      </c>
      <c r="T625" s="47">
        <v>244</v>
      </c>
      <c r="U625" s="47">
        <v>0</v>
      </c>
      <c r="V625" s="47">
        <v>8</v>
      </c>
      <c r="AJ625" s="47">
        <v>51.75</v>
      </c>
      <c r="AK625" s="11">
        <v>49</v>
      </c>
      <c r="AL625" s="11">
        <v>239</v>
      </c>
      <c r="AM625" s="11">
        <v>39</v>
      </c>
      <c r="AN625" s="11">
        <v>84</v>
      </c>
      <c r="AO625" s="11">
        <v>0</v>
      </c>
      <c r="AP625" s="11">
        <v>142</v>
      </c>
      <c r="AQ625" s="11">
        <v>2</v>
      </c>
      <c r="AR625" s="11">
        <v>2012</v>
      </c>
      <c r="AS625" s="11">
        <v>95</v>
      </c>
      <c r="AT625" s="11">
        <v>250</v>
      </c>
      <c r="AU625" s="3">
        <v>35</v>
      </c>
      <c r="AV625" s="3">
        <v>3</v>
      </c>
      <c r="AW625" s="3">
        <v>31</v>
      </c>
      <c r="AX625" s="3">
        <v>26</v>
      </c>
      <c r="AY625" s="3">
        <v>4</v>
      </c>
      <c r="AZ625" s="3">
        <v>470</v>
      </c>
      <c r="BA625" s="3">
        <v>3</v>
      </c>
      <c r="BB625" s="3">
        <v>1810</v>
      </c>
      <c r="BC625" s="3">
        <v>14</v>
      </c>
      <c r="BD625" s="3">
        <v>1009</v>
      </c>
    </row>
    <row r="626" spans="2:56">
      <c r="B626" s="47">
        <v>51.83</v>
      </c>
      <c r="C626" s="47">
        <v>0</v>
      </c>
      <c r="D626" s="47">
        <v>0</v>
      </c>
      <c r="E626" s="47">
        <v>0</v>
      </c>
      <c r="F626" s="47">
        <v>0</v>
      </c>
      <c r="G626" s="47">
        <v>0</v>
      </c>
      <c r="H626" s="47">
        <v>0</v>
      </c>
      <c r="I626" s="47">
        <v>0</v>
      </c>
      <c r="J626" s="47">
        <v>127</v>
      </c>
      <c r="K626" s="47">
        <v>0</v>
      </c>
      <c r="L626" s="47">
        <v>0</v>
      </c>
      <c r="M626" s="47">
        <v>0</v>
      </c>
      <c r="N626" s="47">
        <v>0</v>
      </c>
      <c r="O626" s="47">
        <v>0</v>
      </c>
      <c r="P626" s="47">
        <v>0</v>
      </c>
      <c r="Q626" s="47">
        <v>0</v>
      </c>
      <c r="R626" s="47">
        <v>63</v>
      </c>
      <c r="S626" s="47">
        <v>0</v>
      </c>
      <c r="T626" s="47">
        <v>0</v>
      </c>
      <c r="U626" s="47">
        <v>0</v>
      </c>
      <c r="V626" s="47">
        <v>6</v>
      </c>
      <c r="AJ626" s="47">
        <v>51.83</v>
      </c>
      <c r="AK626" s="11">
        <v>87</v>
      </c>
      <c r="AL626" s="11">
        <v>172</v>
      </c>
      <c r="AM626" s="11">
        <v>6</v>
      </c>
      <c r="AN626" s="11">
        <v>260</v>
      </c>
      <c r="AO626" s="11">
        <v>95</v>
      </c>
      <c r="AP626" s="11">
        <v>361</v>
      </c>
      <c r="AQ626" s="11">
        <v>0</v>
      </c>
      <c r="AR626" s="11">
        <v>2096</v>
      </c>
      <c r="AS626" s="11">
        <v>44</v>
      </c>
      <c r="AT626" s="11">
        <v>214</v>
      </c>
      <c r="AU626" s="3">
        <v>33</v>
      </c>
      <c r="AV626" s="3">
        <v>2</v>
      </c>
      <c r="AW626" s="3">
        <v>51</v>
      </c>
      <c r="AX626" s="3">
        <v>5</v>
      </c>
      <c r="AY626" s="3">
        <v>25</v>
      </c>
      <c r="AZ626" s="3">
        <v>812</v>
      </c>
      <c r="BA626" s="3">
        <v>27</v>
      </c>
      <c r="BB626" s="3">
        <v>159</v>
      </c>
      <c r="BC626" s="3">
        <v>21</v>
      </c>
      <c r="BD626" s="3">
        <v>410</v>
      </c>
    </row>
    <row r="627" spans="2:56">
      <c r="B627" s="47">
        <v>51.92</v>
      </c>
      <c r="C627" s="47">
        <v>0</v>
      </c>
      <c r="D627" s="47">
        <v>31</v>
      </c>
      <c r="E627" s="47">
        <v>9</v>
      </c>
      <c r="F627" s="47">
        <v>0</v>
      </c>
      <c r="G627" s="47">
        <v>0</v>
      </c>
      <c r="H627" s="47">
        <v>0</v>
      </c>
      <c r="I627" s="47">
        <v>0</v>
      </c>
      <c r="J627" s="47">
        <v>47</v>
      </c>
      <c r="K627" s="47">
        <v>0</v>
      </c>
      <c r="L627" s="47">
        <v>0</v>
      </c>
      <c r="M627" s="47">
        <v>0</v>
      </c>
      <c r="N627" s="47">
        <v>0</v>
      </c>
      <c r="O627" s="47">
        <v>0</v>
      </c>
      <c r="P627" s="47">
        <v>0</v>
      </c>
      <c r="Q627" s="47">
        <v>0</v>
      </c>
      <c r="R627" s="47">
        <v>0</v>
      </c>
      <c r="S627" s="47">
        <v>0</v>
      </c>
      <c r="T627" s="47">
        <v>0</v>
      </c>
      <c r="U627" s="47">
        <v>0</v>
      </c>
      <c r="V627" s="47">
        <v>0</v>
      </c>
      <c r="AJ627" s="47">
        <v>51.92</v>
      </c>
      <c r="AK627" s="11">
        <v>68</v>
      </c>
      <c r="AL627" s="11">
        <v>1050</v>
      </c>
      <c r="AM627" s="11">
        <v>181</v>
      </c>
      <c r="AN627" s="11">
        <v>332</v>
      </c>
      <c r="AO627" s="11">
        <v>137</v>
      </c>
      <c r="AP627" s="11">
        <v>272</v>
      </c>
      <c r="AQ627" s="11">
        <v>0</v>
      </c>
      <c r="AR627" s="11">
        <v>925</v>
      </c>
      <c r="AS627" s="11">
        <v>85</v>
      </c>
      <c r="AT627" s="11">
        <v>186</v>
      </c>
      <c r="AU627" s="3">
        <v>5</v>
      </c>
      <c r="AV627" s="3">
        <v>6</v>
      </c>
      <c r="AW627" s="3">
        <v>24</v>
      </c>
      <c r="AX627" s="3">
        <v>108</v>
      </c>
      <c r="AY627" s="3">
        <v>9</v>
      </c>
      <c r="AZ627" s="3">
        <v>430</v>
      </c>
      <c r="BA627" s="3">
        <v>0</v>
      </c>
      <c r="BB627" s="3">
        <v>8</v>
      </c>
      <c r="BC627" s="3">
        <v>12</v>
      </c>
      <c r="BD627" s="3">
        <v>111</v>
      </c>
    </row>
    <row r="628" spans="2:56">
      <c r="B628" s="47">
        <v>52</v>
      </c>
      <c r="C628" s="47">
        <v>0</v>
      </c>
      <c r="D628" s="47">
        <v>0</v>
      </c>
      <c r="E628" s="47">
        <v>0</v>
      </c>
      <c r="F628" s="47">
        <v>0</v>
      </c>
      <c r="G628" s="47">
        <v>0</v>
      </c>
      <c r="H628" s="47">
        <v>30</v>
      </c>
      <c r="I628" s="47">
        <v>0</v>
      </c>
      <c r="J628" s="47">
        <v>0</v>
      </c>
      <c r="K628" s="47">
        <v>0</v>
      </c>
      <c r="L628" s="47">
        <v>0</v>
      </c>
      <c r="M628" s="47">
        <v>0</v>
      </c>
      <c r="N628" s="47">
        <v>0</v>
      </c>
      <c r="O628" s="47">
        <v>0</v>
      </c>
      <c r="P628" s="47">
        <v>0</v>
      </c>
      <c r="Q628" s="47">
        <v>0</v>
      </c>
      <c r="R628" s="47">
        <v>0</v>
      </c>
      <c r="S628" s="47">
        <v>0</v>
      </c>
      <c r="T628" s="47">
        <v>0</v>
      </c>
      <c r="U628" s="47">
        <v>0</v>
      </c>
      <c r="V628" s="47">
        <v>0</v>
      </c>
      <c r="AJ628" s="47">
        <v>52</v>
      </c>
      <c r="AK628" s="11">
        <v>52</v>
      </c>
      <c r="AL628" s="11">
        <v>57</v>
      </c>
      <c r="AM628" s="11">
        <v>96</v>
      </c>
      <c r="AN628" s="11">
        <v>165</v>
      </c>
      <c r="AO628" s="11">
        <v>208</v>
      </c>
      <c r="AP628" s="11">
        <v>1504</v>
      </c>
      <c r="AQ628" s="11">
        <v>0</v>
      </c>
      <c r="AR628" s="11">
        <v>167</v>
      </c>
      <c r="AS628" s="11">
        <v>0</v>
      </c>
      <c r="AT628" s="11">
        <v>87</v>
      </c>
      <c r="AU628" s="3">
        <v>43</v>
      </c>
      <c r="AV628" s="3">
        <v>22</v>
      </c>
      <c r="AW628" s="3">
        <v>33</v>
      </c>
      <c r="AX628" s="3">
        <v>22</v>
      </c>
      <c r="AY628" s="3">
        <v>6</v>
      </c>
      <c r="AZ628" s="3">
        <v>115</v>
      </c>
      <c r="BA628" s="3">
        <v>5</v>
      </c>
      <c r="BB628" s="3">
        <v>0</v>
      </c>
      <c r="BC628" s="3">
        <v>30</v>
      </c>
      <c r="BD628" s="3">
        <v>157</v>
      </c>
    </row>
    <row r="629" spans="2:56">
      <c r="B629" s="47">
        <v>52.08</v>
      </c>
      <c r="C629" s="47">
        <v>0</v>
      </c>
      <c r="D629" s="47">
        <v>0</v>
      </c>
      <c r="E629" s="47">
        <v>0</v>
      </c>
      <c r="F629" s="47">
        <v>0</v>
      </c>
      <c r="G629" s="47">
        <v>30</v>
      </c>
      <c r="H629" s="47">
        <v>0</v>
      </c>
      <c r="I629" s="47">
        <v>0</v>
      </c>
      <c r="J629" s="47">
        <v>0</v>
      </c>
      <c r="K629" s="47">
        <v>0</v>
      </c>
      <c r="L629" s="47">
        <v>0</v>
      </c>
      <c r="M629" s="47">
        <v>0</v>
      </c>
      <c r="N629" s="47">
        <v>0</v>
      </c>
      <c r="O629" s="47">
        <v>0</v>
      </c>
      <c r="P629" s="47">
        <v>0</v>
      </c>
      <c r="Q629" s="47">
        <v>0</v>
      </c>
      <c r="R629" s="47">
        <v>0</v>
      </c>
      <c r="S629" s="47">
        <v>0</v>
      </c>
      <c r="T629" s="47">
        <v>0</v>
      </c>
      <c r="U629" s="47">
        <v>0</v>
      </c>
      <c r="V629" s="47">
        <v>0</v>
      </c>
      <c r="AJ629" s="47">
        <v>52.08</v>
      </c>
      <c r="AK629" s="11">
        <v>43</v>
      </c>
      <c r="AL629" s="11">
        <v>14</v>
      </c>
      <c r="AM629" s="11">
        <v>106</v>
      </c>
      <c r="AN629" s="11">
        <v>160</v>
      </c>
      <c r="AO629" s="11">
        <v>1046</v>
      </c>
      <c r="AP629" s="11">
        <v>335</v>
      </c>
      <c r="AQ629" s="11">
        <v>0</v>
      </c>
      <c r="AR629" s="11">
        <v>59</v>
      </c>
      <c r="AS629" s="11">
        <v>158</v>
      </c>
      <c r="AT629" s="11">
        <v>82</v>
      </c>
      <c r="AU629" s="3">
        <v>23</v>
      </c>
      <c r="AV629" s="3">
        <v>9</v>
      </c>
      <c r="AW629" s="3">
        <v>152</v>
      </c>
      <c r="AX629" s="3">
        <v>1</v>
      </c>
      <c r="AY629" s="3">
        <v>2</v>
      </c>
      <c r="AZ629" s="3">
        <v>0</v>
      </c>
      <c r="BA629" s="3">
        <v>1</v>
      </c>
      <c r="BB629" s="3">
        <v>0</v>
      </c>
      <c r="BC629" s="3">
        <v>21</v>
      </c>
      <c r="BD629" s="3">
        <v>111</v>
      </c>
    </row>
    <row r="630" spans="2:56">
      <c r="B630" s="47">
        <v>52.17</v>
      </c>
      <c r="C630" s="47">
        <v>0</v>
      </c>
      <c r="D630" s="47">
        <v>0</v>
      </c>
      <c r="E630" s="47">
        <v>0</v>
      </c>
      <c r="F630" s="47">
        <v>0</v>
      </c>
      <c r="G630" s="47">
        <v>0</v>
      </c>
      <c r="H630" s="47">
        <v>0</v>
      </c>
      <c r="I630" s="47">
        <v>0</v>
      </c>
      <c r="J630" s="47">
        <v>0</v>
      </c>
      <c r="K630" s="47">
        <v>0</v>
      </c>
      <c r="L630" s="47">
        <v>0</v>
      </c>
      <c r="M630" s="47">
        <v>0</v>
      </c>
      <c r="N630" s="47">
        <v>0</v>
      </c>
      <c r="O630" s="47">
        <v>0</v>
      </c>
      <c r="P630" s="47">
        <v>0</v>
      </c>
      <c r="Q630" s="47">
        <v>0</v>
      </c>
      <c r="R630" s="47">
        <v>0</v>
      </c>
      <c r="S630" s="47">
        <v>0</v>
      </c>
      <c r="T630" s="47">
        <v>0</v>
      </c>
      <c r="U630" s="47">
        <v>0</v>
      </c>
      <c r="V630" s="47">
        <v>0</v>
      </c>
      <c r="AJ630" s="47">
        <v>52.17</v>
      </c>
      <c r="AK630" s="11">
        <v>95</v>
      </c>
      <c r="AL630" s="11">
        <v>26</v>
      </c>
      <c r="AM630" s="11">
        <v>0</v>
      </c>
      <c r="AN630" s="11">
        <v>66</v>
      </c>
      <c r="AO630" s="11">
        <v>118</v>
      </c>
      <c r="AP630" s="11">
        <v>108</v>
      </c>
      <c r="AQ630" s="11">
        <v>0</v>
      </c>
      <c r="AR630" s="11">
        <v>0</v>
      </c>
      <c r="AS630" s="11">
        <v>44</v>
      </c>
      <c r="AT630" s="11">
        <v>100</v>
      </c>
      <c r="AU630" s="3">
        <v>85</v>
      </c>
      <c r="AV630" s="3">
        <v>6</v>
      </c>
      <c r="AW630" s="3">
        <v>83</v>
      </c>
      <c r="AX630" s="3">
        <v>0</v>
      </c>
      <c r="AY630" s="3">
        <v>11</v>
      </c>
      <c r="AZ630" s="3">
        <v>0</v>
      </c>
      <c r="BA630" s="3">
        <v>2</v>
      </c>
      <c r="BB630" s="3">
        <v>2</v>
      </c>
      <c r="BC630" s="3">
        <v>36</v>
      </c>
      <c r="BD630" s="3">
        <v>4</v>
      </c>
    </row>
    <row r="631" spans="2:56">
      <c r="B631" s="47">
        <v>52.25</v>
      </c>
      <c r="C631" s="47">
        <v>0</v>
      </c>
      <c r="D631" s="47">
        <v>0</v>
      </c>
      <c r="E631" s="47">
        <v>0</v>
      </c>
      <c r="F631" s="47">
        <v>0</v>
      </c>
      <c r="G631" s="47">
        <v>0</v>
      </c>
      <c r="H631" s="47">
        <v>0</v>
      </c>
      <c r="I631" s="47">
        <v>0</v>
      </c>
      <c r="J631" s="47">
        <v>0</v>
      </c>
      <c r="K631" s="47">
        <v>0</v>
      </c>
      <c r="L631" s="47">
        <v>0</v>
      </c>
      <c r="M631" s="47">
        <v>0</v>
      </c>
      <c r="N631" s="47">
        <v>0</v>
      </c>
      <c r="O631" s="47">
        <v>0</v>
      </c>
      <c r="P631" s="47">
        <v>0</v>
      </c>
      <c r="Q631" s="47">
        <v>0</v>
      </c>
      <c r="R631" s="47">
        <v>0</v>
      </c>
      <c r="S631" s="47">
        <v>0</v>
      </c>
      <c r="T631" s="47">
        <v>0</v>
      </c>
      <c r="U631" s="47">
        <v>0</v>
      </c>
      <c r="V631" s="47">
        <v>0</v>
      </c>
      <c r="AJ631" s="47">
        <v>52.25</v>
      </c>
      <c r="AK631" s="11">
        <v>331</v>
      </c>
      <c r="AL631" s="11">
        <v>30</v>
      </c>
      <c r="AM631" s="11">
        <v>7</v>
      </c>
      <c r="AN631" s="11">
        <v>9</v>
      </c>
      <c r="AO631" s="11">
        <v>133</v>
      </c>
      <c r="AP631" s="11">
        <v>85</v>
      </c>
      <c r="AQ631" s="11">
        <v>2</v>
      </c>
      <c r="AR631" s="11">
        <v>0</v>
      </c>
      <c r="AS631" s="11">
        <v>0</v>
      </c>
      <c r="AT631" s="11">
        <v>87</v>
      </c>
      <c r="AU631" s="3">
        <v>0</v>
      </c>
      <c r="AV631" s="3">
        <v>7</v>
      </c>
      <c r="AW631" s="3">
        <v>77</v>
      </c>
      <c r="AX631" s="3">
        <v>188</v>
      </c>
      <c r="AY631" s="3">
        <v>4</v>
      </c>
      <c r="AZ631" s="3">
        <v>9</v>
      </c>
      <c r="BA631" s="3">
        <v>125</v>
      </c>
      <c r="BB631" s="3">
        <v>5</v>
      </c>
      <c r="BC631" s="3">
        <v>9</v>
      </c>
      <c r="BD631" s="3">
        <v>19</v>
      </c>
    </row>
    <row r="632" spans="2:56">
      <c r="B632" s="47">
        <v>52.33</v>
      </c>
      <c r="C632" s="47">
        <v>0</v>
      </c>
      <c r="D632" s="47">
        <v>0</v>
      </c>
      <c r="E632" s="47">
        <v>0</v>
      </c>
      <c r="F632" s="47">
        <v>0</v>
      </c>
      <c r="G632" s="47">
        <v>0</v>
      </c>
      <c r="H632" s="47">
        <v>0</v>
      </c>
      <c r="I632" s="47">
        <v>18</v>
      </c>
      <c r="J632" s="47">
        <v>0</v>
      </c>
      <c r="K632" s="47">
        <v>0</v>
      </c>
      <c r="L632" s="47">
        <v>0</v>
      </c>
      <c r="M632" s="47">
        <v>0</v>
      </c>
      <c r="N632" s="47">
        <v>0</v>
      </c>
      <c r="O632" s="47">
        <v>0</v>
      </c>
      <c r="P632" s="47">
        <v>0</v>
      </c>
      <c r="Q632" s="47">
        <v>0</v>
      </c>
      <c r="R632" s="47">
        <v>0</v>
      </c>
      <c r="S632" s="47">
        <v>0</v>
      </c>
      <c r="T632" s="47">
        <v>0</v>
      </c>
      <c r="U632" s="47">
        <v>0</v>
      </c>
      <c r="V632" s="47">
        <v>0</v>
      </c>
      <c r="AJ632" s="47">
        <v>52.33</v>
      </c>
      <c r="AK632" s="11">
        <v>187</v>
      </c>
      <c r="AL632" s="11">
        <v>20</v>
      </c>
      <c r="AM632" s="11">
        <v>1</v>
      </c>
      <c r="AN632" s="11">
        <v>60</v>
      </c>
      <c r="AO632" s="11">
        <v>1</v>
      </c>
      <c r="AP632" s="11">
        <v>18</v>
      </c>
      <c r="AQ632" s="11">
        <v>780</v>
      </c>
      <c r="AR632" s="11">
        <v>31</v>
      </c>
      <c r="AS632" s="11">
        <v>308</v>
      </c>
      <c r="AT632" s="11">
        <v>425</v>
      </c>
      <c r="AU632" s="3">
        <v>0</v>
      </c>
      <c r="AV632" s="3">
        <v>2</v>
      </c>
      <c r="AW632" s="3">
        <v>34</v>
      </c>
      <c r="AX632" s="3">
        <v>96</v>
      </c>
      <c r="AY632" s="3">
        <v>140</v>
      </c>
      <c r="AZ632" s="3">
        <v>157</v>
      </c>
      <c r="BA632" s="3">
        <v>98</v>
      </c>
      <c r="BB632" s="3">
        <v>191</v>
      </c>
      <c r="BC632" s="3">
        <v>11</v>
      </c>
      <c r="BD632" s="3">
        <v>237</v>
      </c>
    </row>
    <row r="633" spans="2:56">
      <c r="B633" s="47">
        <v>52.42</v>
      </c>
      <c r="C633" s="47">
        <v>0</v>
      </c>
      <c r="D633" s="47">
        <v>0</v>
      </c>
      <c r="E633" s="47">
        <v>8</v>
      </c>
      <c r="F633" s="47">
        <v>4</v>
      </c>
      <c r="G633" s="47">
        <v>23</v>
      </c>
      <c r="H633" s="47">
        <v>0</v>
      </c>
      <c r="I633" s="47">
        <v>0</v>
      </c>
      <c r="J633" s="47">
        <v>0</v>
      </c>
      <c r="K633" s="47">
        <v>0</v>
      </c>
      <c r="L633" s="47">
        <v>0</v>
      </c>
      <c r="M633" s="47">
        <v>0</v>
      </c>
      <c r="N633" s="47">
        <v>0</v>
      </c>
      <c r="O633" s="47">
        <v>0</v>
      </c>
      <c r="P633" s="47">
        <v>0</v>
      </c>
      <c r="Q633" s="47">
        <v>0</v>
      </c>
      <c r="R633" s="47">
        <v>0</v>
      </c>
      <c r="S633" s="47">
        <v>0</v>
      </c>
      <c r="T633" s="47">
        <v>0</v>
      </c>
      <c r="U633" s="47">
        <v>0</v>
      </c>
      <c r="V633" s="47">
        <v>9</v>
      </c>
      <c r="AJ633" s="47">
        <v>52.42</v>
      </c>
      <c r="AK633" s="11">
        <v>284</v>
      </c>
      <c r="AL633" s="11">
        <v>254</v>
      </c>
      <c r="AM633" s="11">
        <v>461</v>
      </c>
      <c r="AN633" s="11">
        <v>382</v>
      </c>
      <c r="AO633" s="11">
        <v>1192</v>
      </c>
      <c r="AP633" s="11">
        <v>0</v>
      </c>
      <c r="AQ633" s="11">
        <v>130</v>
      </c>
      <c r="AR633" s="11">
        <v>3</v>
      </c>
      <c r="AS633" s="11">
        <v>693</v>
      </c>
      <c r="AT633" s="11">
        <v>76</v>
      </c>
      <c r="AU633" s="3">
        <v>149</v>
      </c>
      <c r="AV633" s="3">
        <v>167</v>
      </c>
      <c r="AW633" s="3">
        <v>216</v>
      </c>
      <c r="AX633" s="3">
        <v>201</v>
      </c>
      <c r="AY633" s="3">
        <v>350</v>
      </c>
      <c r="AZ633" s="3">
        <v>218</v>
      </c>
      <c r="BA633" s="3">
        <v>342</v>
      </c>
      <c r="BB633" s="3">
        <v>139</v>
      </c>
      <c r="BC633" s="3">
        <v>313</v>
      </c>
      <c r="BD633" s="3">
        <v>937</v>
      </c>
    </row>
    <row r="634" spans="2:56">
      <c r="B634" s="47">
        <v>52.5</v>
      </c>
      <c r="C634" s="47">
        <v>0</v>
      </c>
      <c r="D634" s="47">
        <v>4</v>
      </c>
      <c r="E634" s="47">
        <v>0</v>
      </c>
      <c r="F634" s="47">
        <v>0</v>
      </c>
      <c r="G634" s="47">
        <v>0</v>
      </c>
      <c r="H634" s="47">
        <v>0</v>
      </c>
      <c r="I634" s="47">
        <v>63</v>
      </c>
      <c r="J634" s="47">
        <v>0</v>
      </c>
      <c r="K634" s="47">
        <v>0</v>
      </c>
      <c r="L634" s="47">
        <v>0</v>
      </c>
      <c r="M634" s="47">
        <v>0</v>
      </c>
      <c r="N634" s="47">
        <v>0</v>
      </c>
      <c r="O634" s="47">
        <v>0</v>
      </c>
      <c r="P634" s="47">
        <v>0</v>
      </c>
      <c r="Q634" s="47">
        <v>0</v>
      </c>
      <c r="R634" s="47">
        <v>0</v>
      </c>
      <c r="S634" s="47">
        <v>6</v>
      </c>
      <c r="T634" s="47">
        <v>0</v>
      </c>
      <c r="U634" s="47">
        <v>0</v>
      </c>
      <c r="V634" s="47">
        <v>2</v>
      </c>
      <c r="AJ634" s="47">
        <v>52.5</v>
      </c>
      <c r="AK634" s="11">
        <v>174</v>
      </c>
      <c r="AL634" s="11">
        <v>388</v>
      </c>
      <c r="AM634" s="11">
        <v>265</v>
      </c>
      <c r="AN634" s="11">
        <v>301</v>
      </c>
      <c r="AO634" s="11">
        <v>175</v>
      </c>
      <c r="AP634" s="11">
        <v>56</v>
      </c>
      <c r="AQ634" s="11">
        <v>1773</v>
      </c>
      <c r="AR634" s="11">
        <v>8</v>
      </c>
      <c r="AS634" s="11">
        <v>7</v>
      </c>
      <c r="AT634" s="11">
        <v>105</v>
      </c>
      <c r="AU634" s="3">
        <v>517</v>
      </c>
      <c r="AV634" s="3">
        <v>120</v>
      </c>
      <c r="AW634" s="3">
        <v>166</v>
      </c>
      <c r="AX634" s="3">
        <v>191</v>
      </c>
      <c r="AY634" s="3">
        <v>329</v>
      </c>
      <c r="AZ634" s="3">
        <v>166</v>
      </c>
      <c r="BA634" s="3">
        <v>433</v>
      </c>
      <c r="BB634" s="3">
        <v>187</v>
      </c>
      <c r="BC634" s="3">
        <v>283</v>
      </c>
      <c r="BD634" s="3">
        <v>604</v>
      </c>
    </row>
    <row r="635" spans="2:56" ht="16" thickBot="1">
      <c r="B635" s="47">
        <v>52.58</v>
      </c>
      <c r="C635" s="47">
        <v>0</v>
      </c>
      <c r="D635" s="47">
        <v>0</v>
      </c>
      <c r="E635" s="47">
        <v>26</v>
      </c>
      <c r="F635" s="47">
        <v>0</v>
      </c>
      <c r="G635" s="47">
        <v>40</v>
      </c>
      <c r="H635" s="47">
        <v>0</v>
      </c>
      <c r="I635" s="47">
        <v>271</v>
      </c>
      <c r="J635" s="47">
        <v>0</v>
      </c>
      <c r="K635" s="47">
        <v>0</v>
      </c>
      <c r="L635" s="47">
        <v>0</v>
      </c>
      <c r="M635" s="47">
        <v>0</v>
      </c>
      <c r="N635" s="47">
        <v>0</v>
      </c>
      <c r="O635" s="47">
        <v>0</v>
      </c>
      <c r="P635" s="47">
        <v>0</v>
      </c>
      <c r="Q635" s="47">
        <v>0</v>
      </c>
      <c r="R635" s="47">
        <v>0</v>
      </c>
      <c r="S635" s="47">
        <v>0</v>
      </c>
      <c r="T635" s="47">
        <v>0</v>
      </c>
      <c r="U635" s="47">
        <v>2</v>
      </c>
      <c r="V635" s="47">
        <v>0</v>
      </c>
      <c r="AJ635" s="47">
        <v>52.58</v>
      </c>
      <c r="AK635" s="759">
        <v>280</v>
      </c>
      <c r="AL635" s="759">
        <v>166</v>
      </c>
      <c r="AM635" s="759">
        <v>346</v>
      </c>
      <c r="AN635" s="759">
        <v>82</v>
      </c>
      <c r="AO635" s="759">
        <v>1288</v>
      </c>
      <c r="AP635" s="759">
        <v>31</v>
      </c>
      <c r="AQ635" s="759">
        <v>3857</v>
      </c>
      <c r="AR635" s="759">
        <v>10</v>
      </c>
      <c r="AS635" s="759">
        <v>8</v>
      </c>
      <c r="AT635" s="759">
        <v>68</v>
      </c>
      <c r="AU635" s="760">
        <v>569</v>
      </c>
      <c r="AV635" s="760">
        <v>101</v>
      </c>
      <c r="AW635" s="760">
        <v>248</v>
      </c>
      <c r="AX635" s="760">
        <v>77</v>
      </c>
      <c r="AY635" s="760">
        <v>139</v>
      </c>
      <c r="AZ635" s="760">
        <v>290</v>
      </c>
      <c r="BA635" s="760">
        <v>258</v>
      </c>
      <c r="BB635" s="760">
        <v>9</v>
      </c>
      <c r="BC635" s="760">
        <v>342</v>
      </c>
      <c r="BD635" s="760">
        <v>14</v>
      </c>
    </row>
    <row r="636" spans="2:56">
      <c r="B636" s="47">
        <v>52.67</v>
      </c>
      <c r="C636" s="47">
        <v>0</v>
      </c>
      <c r="D636" s="47">
        <v>0</v>
      </c>
      <c r="E636" s="47">
        <v>0</v>
      </c>
      <c r="F636" s="47">
        <v>0</v>
      </c>
      <c r="G636" s="47">
        <v>11</v>
      </c>
      <c r="H636" s="47">
        <v>0</v>
      </c>
      <c r="I636" s="47">
        <v>92</v>
      </c>
      <c r="J636" s="47">
        <v>0</v>
      </c>
      <c r="K636" s="47">
        <v>0</v>
      </c>
      <c r="L636" s="47">
        <v>0</v>
      </c>
      <c r="M636" s="47">
        <v>0</v>
      </c>
      <c r="N636" s="47">
        <v>25</v>
      </c>
      <c r="O636" s="47">
        <v>0</v>
      </c>
      <c r="P636" s="47">
        <v>0</v>
      </c>
      <c r="Q636" s="47">
        <v>0</v>
      </c>
      <c r="R636" s="47">
        <v>0</v>
      </c>
      <c r="S636" s="47">
        <v>0</v>
      </c>
      <c r="T636" s="47">
        <v>0</v>
      </c>
      <c r="U636" s="47">
        <v>0</v>
      </c>
      <c r="V636" s="47">
        <v>0</v>
      </c>
      <c r="AJ636" s="47">
        <v>52.67</v>
      </c>
      <c r="AK636" s="11">
        <v>126</v>
      </c>
      <c r="AL636" s="11">
        <v>230</v>
      </c>
      <c r="AM636" s="11">
        <v>132</v>
      </c>
      <c r="AN636" s="11">
        <v>62</v>
      </c>
      <c r="AO636" s="11">
        <v>434</v>
      </c>
      <c r="AP636" s="11">
        <v>0</v>
      </c>
      <c r="AQ636" s="11">
        <v>1674</v>
      </c>
      <c r="AR636" s="11">
        <v>10</v>
      </c>
      <c r="AS636" s="11">
        <v>0</v>
      </c>
      <c r="AT636" s="11">
        <v>58</v>
      </c>
      <c r="AU636" s="3">
        <v>288</v>
      </c>
      <c r="AV636" s="3">
        <v>185</v>
      </c>
      <c r="AW636" s="3">
        <v>246</v>
      </c>
      <c r="AX636" s="3">
        <v>129</v>
      </c>
      <c r="AY636" s="3">
        <v>63</v>
      </c>
      <c r="AZ636" s="3">
        <v>24</v>
      </c>
      <c r="BA636" s="3">
        <v>160</v>
      </c>
      <c r="BB636" s="3">
        <v>116</v>
      </c>
      <c r="BC636" s="3">
        <v>156</v>
      </c>
      <c r="BD636" s="3">
        <v>8</v>
      </c>
    </row>
    <row r="637" spans="2:56">
      <c r="B637" s="47">
        <v>52.75</v>
      </c>
      <c r="C637" s="47">
        <v>0</v>
      </c>
      <c r="D637" s="47">
        <v>0</v>
      </c>
      <c r="E637" s="47">
        <v>0</v>
      </c>
      <c r="F637" s="47">
        <v>0</v>
      </c>
      <c r="G637" s="47">
        <v>0</v>
      </c>
      <c r="H637" s="47">
        <v>0</v>
      </c>
      <c r="I637" s="47">
        <v>0</v>
      </c>
      <c r="J637" s="47">
        <v>0</v>
      </c>
      <c r="K637" s="47">
        <v>0</v>
      </c>
      <c r="L637" s="47">
        <v>0</v>
      </c>
      <c r="M637" s="47">
        <v>0</v>
      </c>
      <c r="N637" s="47">
        <v>8</v>
      </c>
      <c r="O637" s="47">
        <v>0</v>
      </c>
      <c r="P637" s="47">
        <v>0</v>
      </c>
      <c r="Q637" s="47">
        <v>0</v>
      </c>
      <c r="R637" s="47">
        <v>0</v>
      </c>
      <c r="S637" s="47">
        <v>0</v>
      </c>
      <c r="T637" s="47">
        <v>0</v>
      </c>
      <c r="U637" s="47">
        <v>0</v>
      </c>
      <c r="V637" s="47">
        <v>0</v>
      </c>
      <c r="AJ637" s="47">
        <v>52.75</v>
      </c>
      <c r="AK637" s="11">
        <v>81</v>
      </c>
      <c r="AL637" s="11">
        <v>307</v>
      </c>
      <c r="AM637" s="11">
        <v>200</v>
      </c>
      <c r="AN637" s="11">
        <v>5</v>
      </c>
      <c r="AO637" s="11">
        <v>46</v>
      </c>
      <c r="AP637" s="11">
        <v>0</v>
      </c>
      <c r="AQ637" s="11">
        <v>111</v>
      </c>
      <c r="AR637" s="11">
        <v>50</v>
      </c>
      <c r="AS637" s="11">
        <v>35</v>
      </c>
      <c r="AT637" s="11">
        <v>91</v>
      </c>
      <c r="AU637" s="3">
        <v>400</v>
      </c>
      <c r="AV637" s="3">
        <v>250</v>
      </c>
      <c r="AW637" s="3">
        <v>197</v>
      </c>
      <c r="AX637" s="3">
        <v>16</v>
      </c>
      <c r="AY637" s="3">
        <v>109</v>
      </c>
      <c r="AZ637" s="3">
        <v>4</v>
      </c>
      <c r="BA637" s="3">
        <v>59</v>
      </c>
      <c r="BB637" s="3">
        <v>258</v>
      </c>
      <c r="BC637" s="3">
        <v>192</v>
      </c>
      <c r="BD637" s="3">
        <v>16</v>
      </c>
    </row>
    <row r="638" spans="2:56">
      <c r="B638" s="47">
        <v>52.83</v>
      </c>
      <c r="C638" s="47">
        <v>0</v>
      </c>
      <c r="D638" s="47">
        <v>0</v>
      </c>
      <c r="E638" s="47">
        <v>0</v>
      </c>
      <c r="F638" s="47">
        <v>0</v>
      </c>
      <c r="G638" s="47">
        <v>0</v>
      </c>
      <c r="H638" s="47">
        <v>0</v>
      </c>
      <c r="I638" s="47">
        <v>0</v>
      </c>
      <c r="J638" s="47">
        <v>0</v>
      </c>
      <c r="K638" s="47">
        <v>0</v>
      </c>
      <c r="L638" s="47">
        <v>0</v>
      </c>
      <c r="M638" s="47">
        <v>0</v>
      </c>
      <c r="N638" s="47">
        <v>0</v>
      </c>
      <c r="O638" s="47">
        <v>0</v>
      </c>
      <c r="P638" s="47">
        <v>0</v>
      </c>
      <c r="Q638" s="47">
        <v>0</v>
      </c>
      <c r="R638" s="47">
        <v>0</v>
      </c>
      <c r="S638" s="47">
        <v>0</v>
      </c>
      <c r="T638" s="47">
        <v>18</v>
      </c>
      <c r="U638" s="47">
        <v>0</v>
      </c>
      <c r="V638" s="47">
        <v>0</v>
      </c>
      <c r="AJ638" s="47">
        <v>52.83</v>
      </c>
      <c r="AK638" s="11">
        <v>133</v>
      </c>
      <c r="AL638" s="11">
        <v>79</v>
      </c>
      <c r="AM638" s="11">
        <v>77</v>
      </c>
      <c r="AN638" s="11">
        <v>0</v>
      </c>
      <c r="AO638" s="11">
        <v>18</v>
      </c>
      <c r="AP638" s="11">
        <v>84</v>
      </c>
      <c r="AQ638" s="11">
        <v>149</v>
      </c>
      <c r="AR638" s="11">
        <v>141</v>
      </c>
      <c r="AS638" s="11">
        <v>36</v>
      </c>
      <c r="AT638" s="11">
        <v>197</v>
      </c>
      <c r="AU638" s="3">
        <v>358</v>
      </c>
      <c r="AV638" s="3">
        <v>62</v>
      </c>
      <c r="AW638" s="3">
        <v>89</v>
      </c>
      <c r="AX638" s="3">
        <v>3</v>
      </c>
      <c r="AY638" s="3">
        <v>185</v>
      </c>
      <c r="AZ638" s="3">
        <v>9</v>
      </c>
      <c r="BA638" s="3">
        <v>5</v>
      </c>
      <c r="BB638" s="3">
        <v>366</v>
      </c>
      <c r="BC638" s="3">
        <v>190</v>
      </c>
      <c r="BD638" s="3">
        <v>9</v>
      </c>
    </row>
    <row r="639" spans="2:56">
      <c r="B639" s="47">
        <v>52.92</v>
      </c>
      <c r="C639" s="47">
        <v>0</v>
      </c>
      <c r="D639" s="47">
        <v>0</v>
      </c>
      <c r="E639" s="47">
        <v>0</v>
      </c>
      <c r="F639" s="47">
        <v>0</v>
      </c>
      <c r="G639" s="47">
        <v>0</v>
      </c>
      <c r="H639" s="47">
        <v>0</v>
      </c>
      <c r="I639" s="47">
        <v>0</v>
      </c>
      <c r="J639" s="47">
        <v>0</v>
      </c>
      <c r="K639" s="47">
        <v>0</v>
      </c>
      <c r="L639" s="47">
        <v>0</v>
      </c>
      <c r="M639" s="47">
        <v>0</v>
      </c>
      <c r="N639" s="47">
        <v>0</v>
      </c>
      <c r="O639" s="47">
        <v>0</v>
      </c>
      <c r="P639" s="47">
        <v>0</v>
      </c>
      <c r="Q639" s="47">
        <v>0</v>
      </c>
      <c r="R639" s="47">
        <v>0</v>
      </c>
      <c r="S639" s="47">
        <v>0</v>
      </c>
      <c r="T639" s="47">
        <v>0</v>
      </c>
      <c r="U639" s="47">
        <v>0</v>
      </c>
      <c r="V639" s="47">
        <v>0</v>
      </c>
      <c r="AJ639" s="47">
        <v>52.92</v>
      </c>
      <c r="AK639" s="11">
        <v>54</v>
      </c>
      <c r="AL639" s="11">
        <v>50</v>
      </c>
      <c r="AM639" s="11">
        <v>0</v>
      </c>
      <c r="AN639" s="11">
        <v>168</v>
      </c>
      <c r="AO639" s="11">
        <v>20</v>
      </c>
      <c r="AP639" s="11">
        <v>276</v>
      </c>
      <c r="AQ639" s="11">
        <v>23</v>
      </c>
      <c r="AR639" s="11">
        <v>107</v>
      </c>
      <c r="AS639" s="11">
        <v>206</v>
      </c>
      <c r="AT639" s="11">
        <v>95</v>
      </c>
      <c r="AU639" s="3">
        <v>247</v>
      </c>
      <c r="AV639" s="3">
        <v>20</v>
      </c>
      <c r="AW639" s="3">
        <v>96</v>
      </c>
      <c r="AX639" s="3">
        <v>84</v>
      </c>
      <c r="AY639" s="3">
        <v>263</v>
      </c>
      <c r="AZ639" s="3">
        <v>80</v>
      </c>
      <c r="BA639" s="3">
        <v>33</v>
      </c>
      <c r="BB639" s="3">
        <v>94</v>
      </c>
      <c r="BC639" s="3">
        <v>4</v>
      </c>
      <c r="BD639" s="3">
        <v>221</v>
      </c>
    </row>
    <row r="640" spans="2:56">
      <c r="B640" s="47">
        <v>53</v>
      </c>
      <c r="C640" s="47">
        <v>0</v>
      </c>
      <c r="D640" s="47">
        <v>0</v>
      </c>
      <c r="E640" s="47">
        <v>0</v>
      </c>
      <c r="F640" s="47">
        <v>0</v>
      </c>
      <c r="G640" s="47">
        <v>0</v>
      </c>
      <c r="H640" s="47">
        <v>0</v>
      </c>
      <c r="I640" s="47">
        <v>0</v>
      </c>
      <c r="J640" s="47">
        <v>13</v>
      </c>
      <c r="K640" s="47">
        <v>0</v>
      </c>
      <c r="L640" s="47">
        <v>0</v>
      </c>
      <c r="M640" s="47">
        <v>0</v>
      </c>
      <c r="N640" s="47">
        <v>0</v>
      </c>
      <c r="O640" s="47">
        <v>0</v>
      </c>
      <c r="P640" s="47">
        <v>0</v>
      </c>
      <c r="Q640" s="47">
        <v>0</v>
      </c>
      <c r="R640" s="47">
        <v>0</v>
      </c>
      <c r="S640" s="47">
        <v>0</v>
      </c>
      <c r="T640" s="47">
        <v>0</v>
      </c>
      <c r="U640" s="47">
        <v>0</v>
      </c>
      <c r="V640" s="47">
        <v>0</v>
      </c>
      <c r="AJ640" s="47">
        <v>53</v>
      </c>
      <c r="AK640" s="11">
        <v>158</v>
      </c>
      <c r="AL640" s="11">
        <v>35</v>
      </c>
      <c r="AM640" s="11">
        <v>53</v>
      </c>
      <c r="AN640" s="11">
        <v>129</v>
      </c>
      <c r="AO640" s="11">
        <v>22</v>
      </c>
      <c r="AP640" s="11">
        <v>375</v>
      </c>
      <c r="AQ640" s="11">
        <v>0</v>
      </c>
      <c r="AR640" s="11">
        <v>861</v>
      </c>
      <c r="AS640" s="11">
        <v>118</v>
      </c>
      <c r="AT640" s="11">
        <v>59</v>
      </c>
      <c r="AU640" s="3">
        <v>245</v>
      </c>
      <c r="AV640" s="3">
        <v>6</v>
      </c>
      <c r="AW640" s="3">
        <v>50</v>
      </c>
      <c r="AX640" s="3">
        <v>15</v>
      </c>
      <c r="AY640" s="3">
        <v>27</v>
      </c>
      <c r="AZ640" s="3">
        <v>10</v>
      </c>
      <c r="BA640" s="3">
        <v>132</v>
      </c>
      <c r="BB640" s="3">
        <v>87</v>
      </c>
      <c r="BC640" s="3">
        <v>155</v>
      </c>
      <c r="BD640" s="3">
        <v>44</v>
      </c>
    </row>
    <row r="641" spans="1:57">
      <c r="B641" s="47">
        <v>53.08</v>
      </c>
      <c r="C641" s="47">
        <v>0</v>
      </c>
      <c r="D641" s="47">
        <v>0</v>
      </c>
      <c r="E641" s="47">
        <v>0</v>
      </c>
      <c r="F641" s="47">
        <v>0</v>
      </c>
      <c r="G641" s="47">
        <v>0</v>
      </c>
      <c r="H641" s="47">
        <v>3</v>
      </c>
      <c r="I641" s="47">
        <v>0</v>
      </c>
      <c r="J641" s="47">
        <v>0</v>
      </c>
      <c r="K641" s="47">
        <v>0</v>
      </c>
      <c r="L641" s="47">
        <v>0</v>
      </c>
      <c r="M641" s="47">
        <v>0</v>
      </c>
      <c r="N641" s="47">
        <v>0</v>
      </c>
      <c r="O641" s="47">
        <v>0</v>
      </c>
      <c r="P641" s="47">
        <v>0</v>
      </c>
      <c r="Q641" s="47">
        <v>0</v>
      </c>
      <c r="R641" s="47">
        <v>0</v>
      </c>
      <c r="S641" s="47">
        <v>0</v>
      </c>
      <c r="T641" s="47">
        <v>0</v>
      </c>
      <c r="U641" s="47">
        <v>0</v>
      </c>
      <c r="V641" s="47">
        <v>0</v>
      </c>
      <c r="AJ641" s="47">
        <v>53.08</v>
      </c>
      <c r="AK641" s="11">
        <v>256</v>
      </c>
      <c r="AL641" s="11">
        <v>140</v>
      </c>
      <c r="AM641" s="11">
        <v>118</v>
      </c>
      <c r="AN641" s="11">
        <v>86</v>
      </c>
      <c r="AO641" s="11">
        <v>13</v>
      </c>
      <c r="AP641" s="11">
        <v>361</v>
      </c>
      <c r="AQ641" s="11">
        <v>12</v>
      </c>
      <c r="AR641" s="11">
        <v>733</v>
      </c>
      <c r="AS641" s="11">
        <v>126</v>
      </c>
      <c r="AT641" s="11">
        <v>138</v>
      </c>
      <c r="AU641" s="3">
        <v>168</v>
      </c>
      <c r="AV641" s="3">
        <v>13</v>
      </c>
      <c r="AW641" s="3">
        <v>58</v>
      </c>
      <c r="AX641" s="3">
        <v>18</v>
      </c>
      <c r="AY641" s="3">
        <v>198</v>
      </c>
      <c r="AZ641" s="3">
        <v>115</v>
      </c>
      <c r="BA641" s="3">
        <v>15</v>
      </c>
      <c r="BB641" s="3">
        <v>346</v>
      </c>
      <c r="BC641" s="3">
        <v>143</v>
      </c>
      <c r="BD641" s="3">
        <v>7</v>
      </c>
    </row>
    <row r="642" spans="1:57">
      <c r="B642" s="47">
        <v>53.17</v>
      </c>
      <c r="C642" s="47">
        <v>0</v>
      </c>
      <c r="D642" s="47">
        <v>0</v>
      </c>
      <c r="E642" s="47">
        <v>0</v>
      </c>
      <c r="F642" s="47">
        <v>0</v>
      </c>
      <c r="G642" s="47">
        <v>0</v>
      </c>
      <c r="H642" s="47">
        <v>0</v>
      </c>
      <c r="I642" s="47">
        <v>0</v>
      </c>
      <c r="J642" s="47">
        <v>0</v>
      </c>
      <c r="K642" s="47">
        <v>55</v>
      </c>
      <c r="L642" s="47">
        <v>35</v>
      </c>
      <c r="M642" s="47">
        <v>0</v>
      </c>
      <c r="N642" s="47">
        <v>0</v>
      </c>
      <c r="O642" s="47">
        <v>0</v>
      </c>
      <c r="P642" s="47">
        <v>0</v>
      </c>
      <c r="Q642" s="47">
        <v>0</v>
      </c>
      <c r="R642" s="47">
        <v>2</v>
      </c>
      <c r="S642" s="47">
        <v>0</v>
      </c>
      <c r="T642" s="47">
        <v>0</v>
      </c>
      <c r="U642" s="47">
        <v>0</v>
      </c>
      <c r="V642" s="47">
        <v>0</v>
      </c>
      <c r="AJ642" s="47">
        <v>53.17</v>
      </c>
      <c r="AK642" s="11">
        <v>121</v>
      </c>
      <c r="AL642" s="11">
        <v>38</v>
      </c>
      <c r="AM642" s="11">
        <v>21</v>
      </c>
      <c r="AN642" s="11">
        <v>24</v>
      </c>
      <c r="AO642" s="11">
        <v>17</v>
      </c>
      <c r="AP642" s="11">
        <v>103</v>
      </c>
      <c r="AQ642" s="11">
        <v>170</v>
      </c>
      <c r="AR642" s="11">
        <v>150</v>
      </c>
      <c r="AS642" s="11">
        <v>1636</v>
      </c>
      <c r="AT642" s="11">
        <v>535</v>
      </c>
      <c r="AU642" s="3">
        <v>104</v>
      </c>
      <c r="AV642" s="3">
        <v>83</v>
      </c>
      <c r="AW642" s="3">
        <v>57</v>
      </c>
      <c r="AX642" s="3">
        <v>81</v>
      </c>
      <c r="AY642" s="3">
        <v>51</v>
      </c>
      <c r="AZ642" s="3">
        <v>222</v>
      </c>
      <c r="BA642" s="3">
        <v>28</v>
      </c>
      <c r="BB642" s="3">
        <v>71</v>
      </c>
      <c r="BC642" s="3">
        <v>1</v>
      </c>
      <c r="BD642" s="3">
        <v>2</v>
      </c>
    </row>
    <row r="643" spans="1:57">
      <c r="B643" s="47">
        <v>53.25</v>
      </c>
      <c r="C643" s="47">
        <v>0</v>
      </c>
      <c r="D643" s="47">
        <v>0</v>
      </c>
      <c r="E643" s="47">
        <v>0</v>
      </c>
      <c r="F643" s="47">
        <v>0</v>
      </c>
      <c r="G643" s="47">
        <v>0</v>
      </c>
      <c r="H643" s="47">
        <v>0</v>
      </c>
      <c r="I643" s="47">
        <v>0</v>
      </c>
      <c r="J643" s="47">
        <v>126</v>
      </c>
      <c r="K643" s="47">
        <v>0</v>
      </c>
      <c r="L643" s="47">
        <v>0</v>
      </c>
      <c r="M643" s="47">
        <v>0</v>
      </c>
      <c r="N643" s="47">
        <v>0</v>
      </c>
      <c r="O643" s="47">
        <v>0</v>
      </c>
      <c r="P643" s="47">
        <v>0</v>
      </c>
      <c r="Q643" s="47">
        <v>0</v>
      </c>
      <c r="R643" s="47">
        <v>0</v>
      </c>
      <c r="S643" s="47">
        <v>0</v>
      </c>
      <c r="T643" s="47">
        <v>0</v>
      </c>
      <c r="U643" s="47">
        <v>0</v>
      </c>
      <c r="V643" s="47">
        <v>0</v>
      </c>
      <c r="AJ643" s="47">
        <v>53.25</v>
      </c>
      <c r="AK643" s="11">
        <v>407</v>
      </c>
      <c r="AL643" s="11">
        <v>124</v>
      </c>
      <c r="AM643" s="11">
        <v>64</v>
      </c>
      <c r="AN643" s="11">
        <v>1</v>
      </c>
      <c r="AO643" s="11">
        <v>67</v>
      </c>
      <c r="AP643" s="11">
        <v>87</v>
      </c>
      <c r="AQ643" s="11">
        <v>97</v>
      </c>
      <c r="AR643" s="11">
        <v>1897</v>
      </c>
      <c r="AS643" s="11">
        <v>179</v>
      </c>
      <c r="AT643" s="11">
        <v>86</v>
      </c>
      <c r="AU643" s="3">
        <v>320</v>
      </c>
      <c r="AV643" s="3">
        <v>39</v>
      </c>
      <c r="AW643" s="3">
        <v>285</v>
      </c>
      <c r="AX643" s="3">
        <v>54</v>
      </c>
      <c r="AY643" s="3">
        <v>9</v>
      </c>
      <c r="AZ643" s="3">
        <v>52</v>
      </c>
      <c r="BA643" s="3">
        <v>22</v>
      </c>
      <c r="BB643" s="3">
        <v>233</v>
      </c>
      <c r="BC643" s="3">
        <v>2</v>
      </c>
      <c r="BD643" s="3">
        <v>12</v>
      </c>
    </row>
    <row r="644" spans="1:57">
      <c r="B644" s="47">
        <v>53.33</v>
      </c>
      <c r="C644" s="47">
        <v>0</v>
      </c>
      <c r="D644" s="47">
        <v>2</v>
      </c>
      <c r="E644" s="47">
        <v>0</v>
      </c>
      <c r="F644" s="47">
        <v>0</v>
      </c>
      <c r="G644" s="47">
        <v>0</v>
      </c>
      <c r="H644" s="47">
        <v>0</v>
      </c>
      <c r="I644" s="47">
        <v>0</v>
      </c>
      <c r="J644" s="47">
        <v>0</v>
      </c>
      <c r="K644" s="47">
        <v>0</v>
      </c>
      <c r="L644" s="47">
        <v>0</v>
      </c>
      <c r="M644" s="47">
        <v>0</v>
      </c>
      <c r="N644" s="47">
        <v>0</v>
      </c>
      <c r="O644" s="47">
        <v>16</v>
      </c>
      <c r="P644" s="47">
        <v>0</v>
      </c>
      <c r="Q644" s="47">
        <v>0</v>
      </c>
      <c r="R644" s="47">
        <v>0</v>
      </c>
      <c r="S644" s="47">
        <v>0</v>
      </c>
      <c r="T644" s="47">
        <v>0</v>
      </c>
      <c r="U644" s="47">
        <v>0</v>
      </c>
      <c r="V644" s="47">
        <v>0</v>
      </c>
      <c r="AJ644" s="47">
        <v>53.33</v>
      </c>
      <c r="AK644" s="11">
        <v>273</v>
      </c>
      <c r="AL644" s="11">
        <v>490</v>
      </c>
      <c r="AM644" s="11">
        <v>8</v>
      </c>
      <c r="AN644" s="11">
        <v>69</v>
      </c>
      <c r="AO644" s="11">
        <v>107</v>
      </c>
      <c r="AP644" s="11">
        <v>16</v>
      </c>
      <c r="AQ644" s="11">
        <v>60</v>
      </c>
      <c r="AR644" s="11">
        <v>217</v>
      </c>
      <c r="AS644" s="11">
        <v>21</v>
      </c>
      <c r="AT644" s="11">
        <v>123</v>
      </c>
      <c r="AU644" s="3">
        <v>690</v>
      </c>
      <c r="AV644" s="3">
        <v>131</v>
      </c>
      <c r="AW644" s="3">
        <v>720</v>
      </c>
      <c r="AX644" s="3">
        <v>143</v>
      </c>
      <c r="AY644" s="3">
        <v>87</v>
      </c>
      <c r="AZ644" s="3">
        <v>27</v>
      </c>
      <c r="BA644" s="3">
        <v>8</v>
      </c>
      <c r="BB644" s="3">
        <v>35</v>
      </c>
      <c r="BC644" s="3">
        <v>7</v>
      </c>
      <c r="BD644" s="3">
        <v>7</v>
      </c>
    </row>
    <row r="645" spans="1:57">
      <c r="B645" s="47">
        <v>53.42</v>
      </c>
      <c r="C645" s="47">
        <v>0</v>
      </c>
      <c r="D645" s="47">
        <v>0</v>
      </c>
      <c r="E645" s="47">
        <v>0</v>
      </c>
      <c r="F645" s="47">
        <v>0</v>
      </c>
      <c r="G645" s="47">
        <v>0</v>
      </c>
      <c r="H645" s="47">
        <v>0</v>
      </c>
      <c r="I645" s="47">
        <v>0</v>
      </c>
      <c r="J645" s="47">
        <v>0</v>
      </c>
      <c r="K645" s="47">
        <v>0</v>
      </c>
      <c r="L645" s="47">
        <v>0</v>
      </c>
      <c r="M645" s="47">
        <v>0</v>
      </c>
      <c r="N645" s="47">
        <v>0</v>
      </c>
      <c r="O645" s="47">
        <v>0</v>
      </c>
      <c r="P645" s="47">
        <v>0</v>
      </c>
      <c r="Q645" s="47">
        <v>0</v>
      </c>
      <c r="R645" s="47">
        <v>0</v>
      </c>
      <c r="S645" s="47">
        <v>0</v>
      </c>
      <c r="T645" s="47">
        <v>0</v>
      </c>
      <c r="U645" s="47">
        <v>0</v>
      </c>
      <c r="V645" s="47">
        <v>0</v>
      </c>
      <c r="AJ645" s="47">
        <v>53.42</v>
      </c>
      <c r="AK645" s="11">
        <v>193</v>
      </c>
      <c r="AL645" s="11">
        <v>315</v>
      </c>
      <c r="AM645" s="11">
        <v>16</v>
      </c>
      <c r="AN645" s="11">
        <v>20</v>
      </c>
      <c r="AO645" s="11">
        <v>135</v>
      </c>
      <c r="AP645" s="11">
        <v>0</v>
      </c>
      <c r="AQ645" s="11">
        <v>30</v>
      </c>
      <c r="AR645" s="11">
        <v>67</v>
      </c>
      <c r="AS645" s="11">
        <v>96</v>
      </c>
      <c r="AT645" s="11">
        <v>53</v>
      </c>
      <c r="AU645" s="3">
        <v>434</v>
      </c>
      <c r="AV645" s="3">
        <v>84</v>
      </c>
      <c r="AW645" s="3">
        <v>136</v>
      </c>
      <c r="AX645" s="3">
        <v>124</v>
      </c>
      <c r="AY645" s="3">
        <v>0</v>
      </c>
      <c r="AZ645" s="3">
        <v>9</v>
      </c>
      <c r="BA645" s="3">
        <v>16</v>
      </c>
      <c r="BB645" s="3">
        <v>130</v>
      </c>
      <c r="BC645" s="3">
        <v>65</v>
      </c>
      <c r="BD645" s="3">
        <v>17</v>
      </c>
    </row>
    <row r="646" spans="1:57">
      <c r="B646" s="47">
        <v>53.5</v>
      </c>
      <c r="C646" s="47">
        <v>24</v>
      </c>
      <c r="D646" s="47">
        <v>0</v>
      </c>
      <c r="E646" s="47">
        <v>0</v>
      </c>
      <c r="F646" s="47">
        <v>0</v>
      </c>
      <c r="G646" s="47">
        <v>0</v>
      </c>
      <c r="H646" s="47">
        <v>18</v>
      </c>
      <c r="I646" s="47">
        <v>0</v>
      </c>
      <c r="J646" s="47">
        <v>0</v>
      </c>
      <c r="K646" s="47">
        <v>0</v>
      </c>
      <c r="L646" s="47">
        <v>0</v>
      </c>
      <c r="M646" s="47">
        <v>0</v>
      </c>
      <c r="N646" s="47">
        <v>0</v>
      </c>
      <c r="O646" s="47">
        <v>0</v>
      </c>
      <c r="P646" s="47">
        <v>0</v>
      </c>
      <c r="Q646" s="47">
        <v>0</v>
      </c>
      <c r="R646" s="47">
        <v>0</v>
      </c>
      <c r="S646" s="47">
        <v>0</v>
      </c>
      <c r="T646" s="47">
        <v>0</v>
      </c>
      <c r="U646" s="47">
        <v>0</v>
      </c>
      <c r="V646" s="47">
        <v>0</v>
      </c>
      <c r="AJ646" s="47">
        <v>53.5</v>
      </c>
      <c r="AK646" s="11">
        <v>1054</v>
      </c>
      <c r="AL646" s="11">
        <v>223</v>
      </c>
      <c r="AM646" s="11">
        <v>174</v>
      </c>
      <c r="AN646" s="11">
        <v>13</v>
      </c>
      <c r="AO646" s="11">
        <v>219</v>
      </c>
      <c r="AP646" s="11">
        <v>621</v>
      </c>
      <c r="AQ646" s="11">
        <v>2</v>
      </c>
      <c r="AR646" s="11">
        <v>10</v>
      </c>
      <c r="AS646" s="11">
        <v>34</v>
      </c>
      <c r="AT646" s="11">
        <v>74</v>
      </c>
      <c r="AU646" s="3">
        <v>37</v>
      </c>
      <c r="AV646" s="3">
        <v>78</v>
      </c>
      <c r="AW646" s="3">
        <v>90</v>
      </c>
      <c r="AX646" s="3">
        <v>107</v>
      </c>
      <c r="AY646" s="3">
        <v>6</v>
      </c>
      <c r="AZ646" s="3">
        <v>7</v>
      </c>
      <c r="BA646" s="3">
        <v>39</v>
      </c>
      <c r="BB646" s="3">
        <v>310</v>
      </c>
      <c r="BC646" s="3">
        <v>206</v>
      </c>
      <c r="BD646" s="3">
        <v>203</v>
      </c>
    </row>
    <row r="647" spans="1:57">
      <c r="B647" s="47">
        <v>53.58</v>
      </c>
      <c r="C647" s="47">
        <v>0</v>
      </c>
      <c r="D647" s="47">
        <v>0</v>
      </c>
      <c r="E647" s="47">
        <v>0</v>
      </c>
      <c r="F647" s="47">
        <v>0</v>
      </c>
      <c r="G647" s="47">
        <v>0</v>
      </c>
      <c r="H647" s="47">
        <v>0</v>
      </c>
      <c r="I647" s="47">
        <v>0</v>
      </c>
      <c r="J647" s="47">
        <v>0</v>
      </c>
      <c r="K647" s="47">
        <v>233</v>
      </c>
      <c r="L647" s="47">
        <v>0</v>
      </c>
      <c r="M647" s="47">
        <v>0</v>
      </c>
      <c r="N647" s="47">
        <v>0</v>
      </c>
      <c r="O647" s="47">
        <v>0</v>
      </c>
      <c r="P647" s="47">
        <v>47</v>
      </c>
      <c r="Q647" s="47">
        <v>0</v>
      </c>
      <c r="R647" s="47">
        <v>0</v>
      </c>
      <c r="S647" s="47">
        <v>3</v>
      </c>
      <c r="T647" s="47">
        <v>0</v>
      </c>
      <c r="U647" s="47">
        <v>0</v>
      </c>
      <c r="V647" s="47">
        <v>0</v>
      </c>
      <c r="AJ647" s="47">
        <v>53.58</v>
      </c>
      <c r="AK647" s="11">
        <v>121</v>
      </c>
      <c r="AL647" s="11">
        <v>286</v>
      </c>
      <c r="AM647" s="11">
        <v>61</v>
      </c>
      <c r="AN647" s="11">
        <v>1</v>
      </c>
      <c r="AO647" s="11">
        <v>24</v>
      </c>
      <c r="AP647" s="11">
        <v>8</v>
      </c>
      <c r="AQ647" s="11">
        <v>95</v>
      </c>
      <c r="AR647" s="11">
        <v>5</v>
      </c>
      <c r="AS647" s="11">
        <v>4778</v>
      </c>
      <c r="AT647" s="11">
        <v>96</v>
      </c>
      <c r="AU647" s="3">
        <v>47</v>
      </c>
      <c r="AV647" s="3">
        <v>5</v>
      </c>
      <c r="AW647" s="3">
        <v>97</v>
      </c>
      <c r="AX647" s="3">
        <v>1972</v>
      </c>
      <c r="AY647" s="3">
        <v>87</v>
      </c>
      <c r="AZ647" s="3">
        <v>8</v>
      </c>
      <c r="BA647" s="3">
        <v>441</v>
      </c>
      <c r="BB647" s="3">
        <v>99</v>
      </c>
      <c r="BC647" s="3">
        <v>20</v>
      </c>
      <c r="BD647" s="3">
        <v>180</v>
      </c>
    </row>
    <row r="648" spans="1:57">
      <c r="B648" s="47">
        <v>53.67</v>
      </c>
      <c r="C648" s="47">
        <v>0</v>
      </c>
      <c r="D648" s="47">
        <v>16</v>
      </c>
      <c r="E648" s="47">
        <v>0</v>
      </c>
      <c r="F648" s="47">
        <v>0</v>
      </c>
      <c r="G648" s="47">
        <v>0</v>
      </c>
      <c r="H648" s="47">
        <v>12</v>
      </c>
      <c r="I648" s="47">
        <v>0</v>
      </c>
      <c r="J648" s="47">
        <v>0</v>
      </c>
      <c r="K648" s="47">
        <v>302</v>
      </c>
      <c r="L648" s="47">
        <v>0</v>
      </c>
      <c r="M648" s="47">
        <v>0</v>
      </c>
      <c r="N648" s="47">
        <v>0</v>
      </c>
      <c r="O648" s="47">
        <v>0</v>
      </c>
      <c r="P648" s="47">
        <v>0</v>
      </c>
      <c r="Q648" s="47">
        <v>0</v>
      </c>
      <c r="R648" s="47">
        <v>0</v>
      </c>
      <c r="S648" s="47">
        <v>0</v>
      </c>
      <c r="T648" s="47">
        <v>9</v>
      </c>
      <c r="U648" s="47">
        <v>0</v>
      </c>
      <c r="V648" s="47">
        <v>0</v>
      </c>
      <c r="AJ648" s="47">
        <v>53.67</v>
      </c>
      <c r="AK648" s="11">
        <v>77</v>
      </c>
      <c r="AL648" s="11">
        <v>655</v>
      </c>
      <c r="AM648" s="11">
        <v>42</v>
      </c>
      <c r="AN648" s="11">
        <v>18</v>
      </c>
      <c r="AO648" s="11">
        <v>43</v>
      </c>
      <c r="AP648" s="11">
        <v>439</v>
      </c>
      <c r="AQ648" s="11">
        <v>3</v>
      </c>
      <c r="AR648" s="11">
        <v>39</v>
      </c>
      <c r="AS648" s="11">
        <v>4619</v>
      </c>
      <c r="AT648" s="11">
        <v>84</v>
      </c>
      <c r="AU648" s="3">
        <v>2</v>
      </c>
      <c r="AV648" s="3">
        <v>49</v>
      </c>
      <c r="AW648" s="3">
        <v>120</v>
      </c>
      <c r="AX648" s="3">
        <v>798</v>
      </c>
      <c r="AY648" s="3">
        <v>87</v>
      </c>
      <c r="AZ648" s="3">
        <v>3</v>
      </c>
      <c r="BA648" s="3">
        <v>124</v>
      </c>
      <c r="BB648" s="3">
        <v>677</v>
      </c>
      <c r="BC648" s="3">
        <v>14</v>
      </c>
      <c r="BD648" s="3">
        <v>64</v>
      </c>
    </row>
    <row r="649" spans="1:57">
      <c r="B649" s="47">
        <v>53.75</v>
      </c>
      <c r="C649" s="47">
        <v>0</v>
      </c>
      <c r="D649" s="47">
        <v>16</v>
      </c>
      <c r="E649" s="47">
        <v>0</v>
      </c>
      <c r="F649" s="47">
        <v>0</v>
      </c>
      <c r="G649" s="47">
        <v>0</v>
      </c>
      <c r="H649" s="47">
        <v>0</v>
      </c>
      <c r="I649" s="47">
        <v>0</v>
      </c>
      <c r="J649" s="47">
        <v>0</v>
      </c>
      <c r="K649" s="47">
        <v>173</v>
      </c>
      <c r="L649" s="47">
        <v>0</v>
      </c>
      <c r="M649" s="47">
        <v>0</v>
      </c>
      <c r="N649" s="47">
        <v>0</v>
      </c>
      <c r="O649" s="47">
        <v>0</v>
      </c>
      <c r="P649" s="47">
        <v>0</v>
      </c>
      <c r="Q649" s="47">
        <v>0</v>
      </c>
      <c r="R649" s="47">
        <v>0</v>
      </c>
      <c r="S649" s="47">
        <v>0</v>
      </c>
      <c r="T649" s="47">
        <v>0</v>
      </c>
      <c r="U649" s="47">
        <v>0</v>
      </c>
      <c r="V649" s="47">
        <v>0</v>
      </c>
      <c r="AJ649" s="47">
        <v>53.75</v>
      </c>
      <c r="AK649" s="11">
        <v>68</v>
      </c>
      <c r="AL649" s="11">
        <v>448</v>
      </c>
      <c r="AM649" s="11">
        <v>25</v>
      </c>
      <c r="AN649" s="11">
        <v>19</v>
      </c>
      <c r="AO649" s="11">
        <v>26</v>
      </c>
      <c r="AP649" s="11">
        <v>353</v>
      </c>
      <c r="AQ649" s="11">
        <v>26</v>
      </c>
      <c r="AR649" s="11">
        <v>166</v>
      </c>
      <c r="AS649" s="11">
        <v>2627</v>
      </c>
      <c r="AT649" s="11">
        <v>64</v>
      </c>
      <c r="AU649" s="3">
        <v>232</v>
      </c>
      <c r="AV649" s="3">
        <v>86</v>
      </c>
      <c r="AW649" s="3">
        <v>160</v>
      </c>
      <c r="AX649" s="3">
        <v>820</v>
      </c>
      <c r="AY649" s="3">
        <v>69</v>
      </c>
      <c r="AZ649" s="3">
        <v>108</v>
      </c>
      <c r="BA649" s="3">
        <v>169</v>
      </c>
      <c r="BB649" s="3">
        <v>161</v>
      </c>
      <c r="BC649" s="3">
        <v>9</v>
      </c>
      <c r="BD649" s="3">
        <v>139</v>
      </c>
    </row>
    <row r="650" spans="1:57">
      <c r="B650" s="47">
        <v>53.83</v>
      </c>
      <c r="C650" s="47">
        <v>0</v>
      </c>
      <c r="D650" s="47">
        <v>0</v>
      </c>
      <c r="E650" s="47">
        <v>0</v>
      </c>
      <c r="F650" s="47">
        <v>0</v>
      </c>
      <c r="G650" s="47">
        <v>0</v>
      </c>
      <c r="H650" s="47">
        <v>6</v>
      </c>
      <c r="I650" s="47">
        <v>0</v>
      </c>
      <c r="J650" s="47">
        <v>0</v>
      </c>
      <c r="K650" s="47">
        <v>221</v>
      </c>
      <c r="L650" s="47">
        <v>0</v>
      </c>
      <c r="M650" s="47">
        <v>0</v>
      </c>
      <c r="N650" s="47">
        <v>0</v>
      </c>
      <c r="O650" s="47">
        <v>0</v>
      </c>
      <c r="P650" s="47">
        <v>0</v>
      </c>
      <c r="Q650" s="47">
        <v>0</v>
      </c>
      <c r="R650" s="47">
        <v>0</v>
      </c>
      <c r="S650" s="47">
        <v>0</v>
      </c>
      <c r="T650" s="47">
        <v>0</v>
      </c>
      <c r="U650" s="47">
        <v>0</v>
      </c>
      <c r="V650" s="47">
        <v>129</v>
      </c>
      <c r="AJ650" s="47">
        <v>53.83</v>
      </c>
      <c r="AK650" s="11">
        <v>96</v>
      </c>
      <c r="AL650" s="11">
        <v>186</v>
      </c>
      <c r="AM650" s="11">
        <v>73</v>
      </c>
      <c r="AN650" s="11">
        <v>284</v>
      </c>
      <c r="AO650" s="11">
        <v>27</v>
      </c>
      <c r="AP650" s="11">
        <v>552</v>
      </c>
      <c r="AQ650" s="11">
        <v>166</v>
      </c>
      <c r="AR650" s="11">
        <v>6</v>
      </c>
      <c r="AS650" s="11">
        <v>3496</v>
      </c>
      <c r="AT650" s="11">
        <v>80</v>
      </c>
      <c r="AU650" s="3">
        <v>529</v>
      </c>
      <c r="AV650" s="3">
        <v>63</v>
      </c>
      <c r="AW650" s="3">
        <v>190</v>
      </c>
      <c r="AX650" s="3">
        <v>192</v>
      </c>
      <c r="AY650" s="3">
        <v>11</v>
      </c>
      <c r="AZ650" s="3">
        <v>8</v>
      </c>
      <c r="BA650" s="3">
        <v>126</v>
      </c>
      <c r="BB650" s="3">
        <v>123</v>
      </c>
      <c r="BC650" s="3">
        <v>10</v>
      </c>
      <c r="BD650" s="3">
        <v>3708</v>
      </c>
    </row>
    <row r="651" spans="1:57">
      <c r="B651" s="47">
        <v>53.92</v>
      </c>
      <c r="C651" s="47">
        <v>0</v>
      </c>
      <c r="D651" s="47">
        <v>0</v>
      </c>
      <c r="E651" s="47">
        <v>0</v>
      </c>
      <c r="F651" s="47">
        <v>0</v>
      </c>
      <c r="G651" s="47">
        <v>0</v>
      </c>
      <c r="H651" s="47">
        <v>0</v>
      </c>
      <c r="I651" s="47">
        <v>21</v>
      </c>
      <c r="J651" s="47">
        <v>0</v>
      </c>
      <c r="K651" s="47">
        <v>0</v>
      </c>
      <c r="L651" s="47">
        <v>0</v>
      </c>
      <c r="M651" s="47">
        <v>0</v>
      </c>
      <c r="N651" s="47">
        <v>0</v>
      </c>
      <c r="O651" s="47">
        <v>0</v>
      </c>
      <c r="P651" s="47">
        <v>0</v>
      </c>
      <c r="Q651" s="47">
        <v>0</v>
      </c>
      <c r="R651" s="47">
        <v>0</v>
      </c>
      <c r="S651" s="47">
        <v>4</v>
      </c>
      <c r="T651" s="47">
        <v>36</v>
      </c>
      <c r="U651" s="47">
        <v>0</v>
      </c>
      <c r="V651" s="47">
        <v>311</v>
      </c>
      <c r="AJ651" s="47">
        <v>53.92</v>
      </c>
      <c r="AK651" s="11">
        <v>88</v>
      </c>
      <c r="AL651" s="11">
        <v>62</v>
      </c>
      <c r="AM651" s="11">
        <v>175</v>
      </c>
      <c r="AN651" s="11">
        <v>36</v>
      </c>
      <c r="AO651" s="11">
        <v>33</v>
      </c>
      <c r="AP651" s="11">
        <v>179</v>
      </c>
      <c r="AQ651" s="11">
        <v>815</v>
      </c>
      <c r="AR651" s="11">
        <v>10</v>
      </c>
      <c r="AS651" s="11">
        <v>93</v>
      </c>
      <c r="AT651" s="11">
        <v>151</v>
      </c>
      <c r="AU651" s="3">
        <v>839</v>
      </c>
      <c r="AV651" s="3">
        <v>65</v>
      </c>
      <c r="AW651" s="3">
        <v>148</v>
      </c>
      <c r="AX651" s="3">
        <v>108</v>
      </c>
      <c r="AY651" s="3">
        <v>83</v>
      </c>
      <c r="AZ651" s="3">
        <v>109</v>
      </c>
      <c r="BA651" s="3">
        <v>290</v>
      </c>
      <c r="BB651" s="3">
        <v>490</v>
      </c>
      <c r="BC651" s="3">
        <v>4</v>
      </c>
      <c r="BD651" s="3">
        <v>3959</v>
      </c>
    </row>
    <row r="652" spans="1:57">
      <c r="B652" s="47">
        <v>54</v>
      </c>
      <c r="C652" s="47">
        <v>0</v>
      </c>
      <c r="D652" s="47">
        <v>0</v>
      </c>
      <c r="E652" s="47">
        <v>0</v>
      </c>
      <c r="F652" s="47">
        <v>0</v>
      </c>
      <c r="G652" s="47">
        <v>0</v>
      </c>
      <c r="H652" s="47">
        <v>0</v>
      </c>
      <c r="I652" s="47">
        <v>351</v>
      </c>
      <c r="J652" s="47">
        <v>0</v>
      </c>
      <c r="K652" s="47">
        <v>0</v>
      </c>
      <c r="L652" s="47">
        <v>0</v>
      </c>
      <c r="M652" s="47">
        <v>0</v>
      </c>
      <c r="N652" s="47">
        <v>0</v>
      </c>
      <c r="O652" s="47">
        <v>0</v>
      </c>
      <c r="P652" s="47">
        <v>0</v>
      </c>
      <c r="Q652" s="47">
        <v>0</v>
      </c>
      <c r="R652" s="47">
        <v>0</v>
      </c>
      <c r="S652" s="47">
        <v>0</v>
      </c>
      <c r="T652" s="47">
        <v>20</v>
      </c>
      <c r="U652" s="47">
        <v>0</v>
      </c>
      <c r="V652" s="47">
        <v>194</v>
      </c>
      <c r="W652" s="314" t="s">
        <v>1112</v>
      </c>
      <c r="AJ652" s="47">
        <v>54</v>
      </c>
      <c r="AK652" s="11">
        <v>113</v>
      </c>
      <c r="AL652" s="11">
        <v>55</v>
      </c>
      <c r="AM652" s="11">
        <v>74</v>
      </c>
      <c r="AN652" s="11">
        <v>16</v>
      </c>
      <c r="AO652" s="11">
        <v>93</v>
      </c>
      <c r="AP652" s="11">
        <v>241</v>
      </c>
      <c r="AQ652" s="11">
        <v>4499</v>
      </c>
      <c r="AR652" s="11">
        <v>18</v>
      </c>
      <c r="AS652" s="11">
        <v>38</v>
      </c>
      <c r="AT652" s="11">
        <v>251</v>
      </c>
      <c r="AU652" s="3">
        <v>537</v>
      </c>
      <c r="AV652" s="3">
        <v>11</v>
      </c>
      <c r="AW652" s="3">
        <v>210</v>
      </c>
      <c r="AX652" s="3">
        <v>66</v>
      </c>
      <c r="AY652" s="3">
        <v>47</v>
      </c>
      <c r="AZ652" s="3">
        <v>120</v>
      </c>
      <c r="BA652" s="3">
        <v>26</v>
      </c>
      <c r="BB652" s="3">
        <v>655</v>
      </c>
      <c r="BC652" s="3">
        <v>35</v>
      </c>
      <c r="BD652" s="3">
        <v>3122</v>
      </c>
      <c r="BE652" s="314" t="s">
        <v>1112</v>
      </c>
    </row>
    <row r="653" spans="1:57">
      <c r="B653" t="s">
        <v>1291</v>
      </c>
      <c r="C653">
        <f>AVERAGE(C4:C76,C221:C364,C509:C652)</f>
        <v>0.2742382271468144</v>
      </c>
      <c r="D653">
        <f t="shared" ref="D653:V653" si="0">AVERAGE(D4:D76,D221:D364,D509:D652)</f>
        <v>2.7257617728531858</v>
      </c>
      <c r="E653">
        <f t="shared" si="0"/>
        <v>0.57340720221606645</v>
      </c>
      <c r="F653">
        <f t="shared" si="0"/>
        <v>8.3102493074792241E-2</v>
      </c>
      <c r="G653">
        <f t="shared" si="0"/>
        <v>4.282548476454294</v>
      </c>
      <c r="H653">
        <f t="shared" si="0"/>
        <v>2.5844875346260388</v>
      </c>
      <c r="I653">
        <f t="shared" si="0"/>
        <v>26.684210526315791</v>
      </c>
      <c r="J653">
        <f t="shared" si="0"/>
        <v>3.2354570637119116</v>
      </c>
      <c r="K653">
        <f t="shared" si="0"/>
        <v>9.3628808864265931</v>
      </c>
      <c r="L653">
        <f t="shared" si="0"/>
        <v>9.2326869806094187</v>
      </c>
      <c r="M653">
        <f t="shared" si="0"/>
        <v>0.47091412742382271</v>
      </c>
      <c r="N653">
        <f t="shared" si="0"/>
        <v>1.1662049861495845</v>
      </c>
      <c r="O653">
        <f t="shared" si="0"/>
        <v>0.7119113573407202</v>
      </c>
      <c r="P653">
        <f t="shared" si="0"/>
        <v>7.1662049861495847</v>
      </c>
      <c r="Q653">
        <f t="shared" si="0"/>
        <v>5.5401662049861496E-3</v>
      </c>
      <c r="R653">
        <f t="shared" si="0"/>
        <v>6.9612188365650969</v>
      </c>
      <c r="S653">
        <f t="shared" si="0"/>
        <v>0.16897506925207756</v>
      </c>
      <c r="T653">
        <f t="shared" si="0"/>
        <v>10.725761772853186</v>
      </c>
      <c r="U653">
        <f t="shared" si="0"/>
        <v>4.5013850415512469</v>
      </c>
      <c r="V653">
        <f t="shared" si="0"/>
        <v>9.4570637119113581</v>
      </c>
      <c r="W653" s="311">
        <f>_xlfn.T.TEST(C653:L653,M653:V653,2,2)</f>
        <v>0.54349680510482212</v>
      </c>
      <c r="AJ653" t="s">
        <v>1291</v>
      </c>
      <c r="AK653">
        <f>AVERAGE(AK4:AK76,AK221:AK364,AK509:AK652)</f>
        <v>127.60387811634349</v>
      </c>
      <c r="AL653">
        <f t="shared" ref="AL653:BD653" si="1">AVERAGE(AL4:AL76,AL221:AL364,AL509:AL652)</f>
        <v>138.65096952908587</v>
      </c>
      <c r="AM653">
        <f t="shared" si="1"/>
        <v>66.451523545706365</v>
      </c>
      <c r="AN653">
        <f t="shared" si="1"/>
        <v>70.445983379501385</v>
      </c>
      <c r="AO653">
        <f t="shared" si="1"/>
        <v>179.91412742382272</v>
      </c>
      <c r="AP653">
        <f t="shared" si="1"/>
        <v>182.37673130193906</v>
      </c>
      <c r="AQ653">
        <f t="shared" si="1"/>
        <v>434.38227146814404</v>
      </c>
      <c r="AR653">
        <f t="shared" si="1"/>
        <v>159.9196675900277</v>
      </c>
      <c r="AS653">
        <f t="shared" si="1"/>
        <v>348.06925207756234</v>
      </c>
      <c r="AT653">
        <f t="shared" si="1"/>
        <v>181.20775623268699</v>
      </c>
      <c r="AU653">
        <f t="shared" si="1"/>
        <v>85.313019390581715</v>
      </c>
      <c r="AV653">
        <f t="shared" si="1"/>
        <v>54.235457063711912</v>
      </c>
      <c r="AW653">
        <f t="shared" si="1"/>
        <v>104.74792243767313</v>
      </c>
      <c r="AX653">
        <f t="shared" si="1"/>
        <v>203.81163434903047</v>
      </c>
      <c r="AY653">
        <f t="shared" si="1"/>
        <v>62.32686980609418</v>
      </c>
      <c r="AZ653">
        <f t="shared" si="1"/>
        <v>88.40720221606648</v>
      </c>
      <c r="BA653">
        <f t="shared" si="1"/>
        <v>60.94736842105263</v>
      </c>
      <c r="BB653">
        <f t="shared" si="1"/>
        <v>282.01939058171746</v>
      </c>
      <c r="BC653">
        <f t="shared" si="1"/>
        <v>102.37119113573407</v>
      </c>
      <c r="BD653">
        <f t="shared" si="1"/>
        <v>266.30747922437672</v>
      </c>
      <c r="BE653" s="311">
        <f>_xlfn.T.TEST(AK653:AT653,AU653:BD653,2,2)</f>
        <v>0.22320828182827696</v>
      </c>
    </row>
    <row r="654" spans="1:57">
      <c r="B654" t="s">
        <v>1292</v>
      </c>
      <c r="C654">
        <f>AVERAGE(C77:C220,C365:C508)</f>
        <v>15.059027777777779</v>
      </c>
      <c r="D654">
        <f t="shared" ref="D654:R654" si="2">AVERAGE(D77:D220,D365:D508)</f>
        <v>20.829861111111111</v>
      </c>
      <c r="E654">
        <f t="shared" si="2"/>
        <v>19.135416666666668</v>
      </c>
      <c r="F654">
        <f t="shared" si="2"/>
        <v>12.881944444444445</v>
      </c>
      <c r="G654">
        <f t="shared" si="2"/>
        <v>22.614583333333332</v>
      </c>
      <c r="H654">
        <f t="shared" si="2"/>
        <v>12.375</v>
      </c>
      <c r="I654">
        <f t="shared" si="2"/>
        <v>6.9444444444444441E-3</v>
      </c>
      <c r="J654">
        <f t="shared" si="2"/>
        <v>13.809027777777779</v>
      </c>
      <c r="K654">
        <f t="shared" si="2"/>
        <v>75.1875</v>
      </c>
      <c r="L654">
        <f t="shared" si="2"/>
        <v>98.819444444444443</v>
      </c>
      <c r="M654">
        <f t="shared" si="2"/>
        <v>23.607638888888889</v>
      </c>
      <c r="N654">
        <f t="shared" si="2"/>
        <v>11.604166666666666</v>
      </c>
      <c r="O654">
        <f t="shared" si="2"/>
        <v>20.173611111111111</v>
      </c>
      <c r="P654">
        <f t="shared" si="2"/>
        <v>115.32638888888889</v>
      </c>
      <c r="Q654">
        <f t="shared" si="2"/>
        <v>4.7465277777777777</v>
      </c>
      <c r="R654">
        <f t="shared" si="2"/>
        <v>69.149305555555557</v>
      </c>
      <c r="S654">
        <f>AVERAGE(S77:S220,S365:S508)</f>
        <v>13.107638888888889</v>
      </c>
      <c r="T654">
        <f t="shared" ref="T654:V654" si="3">AVERAGE(T77:T220,T365:T508)</f>
        <v>43.46875</v>
      </c>
      <c r="U654">
        <f t="shared" si="3"/>
        <v>13.201388888888889</v>
      </c>
      <c r="V654">
        <f t="shared" si="3"/>
        <v>65.211805555555557</v>
      </c>
      <c r="W654" s="311">
        <f t="shared" ref="W654:W655" si="4">_xlfn.T.TEST(C654:L654,M654:V654,2,2)</f>
        <v>0.56131866513166007</v>
      </c>
      <c r="AJ654" t="s">
        <v>1292</v>
      </c>
      <c r="AK654">
        <f>AVERAGE(AK77:AK220,AK365:AK508)</f>
        <v>488.69097222222223</v>
      </c>
      <c r="AL654">
        <f t="shared" ref="AL654:AZ654" si="5">AVERAGE(AL77:AL220,AL365:AL508)</f>
        <v>504.99652777777777</v>
      </c>
      <c r="AM654">
        <f t="shared" si="5"/>
        <v>327.74652777777777</v>
      </c>
      <c r="AN654">
        <f t="shared" si="5"/>
        <v>457.39583333333331</v>
      </c>
      <c r="AO654">
        <f t="shared" si="5"/>
        <v>592.67708333333337</v>
      </c>
      <c r="AP654">
        <f t="shared" si="5"/>
        <v>586.55555555555554</v>
      </c>
      <c r="AQ654">
        <f t="shared" si="5"/>
        <v>167.86805555555554</v>
      </c>
      <c r="AR654">
        <f t="shared" si="5"/>
        <v>512.21180555555554</v>
      </c>
      <c r="AS654">
        <f t="shared" si="5"/>
        <v>1604.3090277777778</v>
      </c>
      <c r="AT654">
        <f t="shared" si="5"/>
        <v>279.82986111111109</v>
      </c>
      <c r="AU654">
        <f t="shared" si="5"/>
        <v>619.57986111111109</v>
      </c>
      <c r="AV654">
        <f t="shared" si="5"/>
        <v>152.02430555555554</v>
      </c>
      <c r="AW654">
        <f t="shared" si="5"/>
        <v>418.21875</v>
      </c>
      <c r="AX654">
        <f t="shared" si="5"/>
        <v>1943.8159722222222</v>
      </c>
      <c r="AY654">
        <f t="shared" si="5"/>
        <v>240.21527777777777</v>
      </c>
      <c r="AZ654">
        <f t="shared" si="5"/>
        <v>519.79861111111109</v>
      </c>
      <c r="BA654">
        <f>AVERAGE(BA77:BA220,BA365:BA508)</f>
        <v>329.71180555555554</v>
      </c>
      <c r="BB654">
        <f t="shared" ref="BB654:BD654" si="6">AVERAGE(BB77:BB220,BB365:BB508)</f>
        <v>692.74652777777783</v>
      </c>
      <c r="BC654">
        <f t="shared" si="6"/>
        <v>400.17013888888891</v>
      </c>
      <c r="BD654">
        <f t="shared" si="6"/>
        <v>1382.0486111111111</v>
      </c>
      <c r="BE654" s="311">
        <f t="shared" ref="BE654:BE655" si="7">_xlfn.T.TEST(AK654:AT654,AU654:BD654,2,2)</f>
        <v>0.5954017434131369</v>
      </c>
    </row>
    <row r="655" spans="1:57">
      <c r="A655" s="11" t="str">
        <f>C2</f>
        <v>wt_1</v>
      </c>
      <c r="B655" t="s">
        <v>1293</v>
      </c>
      <c r="C655">
        <f>AVERAGE(C4:C652)</f>
        <v>6.8351309707241912</v>
      </c>
      <c r="D655">
        <f t="shared" ref="D655:V655" si="8">AVERAGE(D4:D652)</f>
        <v>10.759630200308166</v>
      </c>
      <c r="E655">
        <f t="shared" si="8"/>
        <v>8.8104776579352855</v>
      </c>
      <c r="F655">
        <f t="shared" si="8"/>
        <v>5.7627118644067794</v>
      </c>
      <c r="G655">
        <f t="shared" si="8"/>
        <v>12.417565485362095</v>
      </c>
      <c r="H655">
        <f t="shared" si="8"/>
        <v>6.9291217257318953</v>
      </c>
      <c r="I655">
        <f t="shared" si="8"/>
        <v>14.845916795069337</v>
      </c>
      <c r="J655">
        <f t="shared" si="8"/>
        <v>7.9275808936825882</v>
      </c>
      <c r="K655">
        <f t="shared" si="8"/>
        <v>38.573189522342062</v>
      </c>
      <c r="L655">
        <f t="shared" si="8"/>
        <v>48.98767334360555</v>
      </c>
      <c r="M655">
        <f t="shared" si="8"/>
        <v>10.738058551617874</v>
      </c>
      <c r="N655">
        <f t="shared" si="8"/>
        <v>5.7981510015408322</v>
      </c>
      <c r="O655">
        <f t="shared" si="8"/>
        <v>9.3482280431432976</v>
      </c>
      <c r="P655">
        <f t="shared" si="8"/>
        <v>55.163328197226505</v>
      </c>
      <c r="Q655">
        <f t="shared" si="8"/>
        <v>2.1093990755007703</v>
      </c>
      <c r="R655">
        <f t="shared" si="8"/>
        <v>34.557781201848996</v>
      </c>
      <c r="S655">
        <f t="shared" si="8"/>
        <v>5.9106317411402154</v>
      </c>
      <c r="T655">
        <f t="shared" si="8"/>
        <v>25.2557781201849</v>
      </c>
      <c r="U655">
        <f t="shared" si="8"/>
        <v>8.3620955315870571</v>
      </c>
      <c r="V655">
        <f t="shared" si="8"/>
        <v>34.198767334360554</v>
      </c>
      <c r="W655" s="311">
        <f t="shared" si="4"/>
        <v>0.68862343980105956</v>
      </c>
      <c r="AI655" s="11" t="str">
        <f>AK2</f>
        <v>wt_1</v>
      </c>
      <c r="AJ655" t="s">
        <v>1293</v>
      </c>
      <c r="AK655">
        <f>AVERAGE(AK4:AK652)</f>
        <v>287.83975346687214</v>
      </c>
      <c r="AL655">
        <f t="shared" ref="AL655:BD655" si="9">AVERAGE(AL4:AL652)</f>
        <v>301.22033898305085</v>
      </c>
      <c r="AM655">
        <f t="shared" si="9"/>
        <v>182.40369799691834</v>
      </c>
      <c r="AN655">
        <f t="shared" si="9"/>
        <v>242.15870570107859</v>
      </c>
      <c r="AO655">
        <f t="shared" si="9"/>
        <v>363.08166409861326</v>
      </c>
      <c r="AP655">
        <f t="shared" si="9"/>
        <v>361.73497688751928</v>
      </c>
      <c r="AQ655">
        <f t="shared" si="9"/>
        <v>316.11402157164866</v>
      </c>
      <c r="AR655">
        <f t="shared" si="9"/>
        <v>316.25269645608631</v>
      </c>
      <c r="AS655">
        <f t="shared" si="9"/>
        <v>905.53775038520803</v>
      </c>
      <c r="AT655">
        <f t="shared" si="9"/>
        <v>224.97226502311247</v>
      </c>
      <c r="AU655">
        <f t="shared" si="9"/>
        <v>322.39907550077044</v>
      </c>
      <c r="AV655">
        <f t="shared" si="9"/>
        <v>97.630200308166408</v>
      </c>
      <c r="AW655">
        <f t="shared" si="9"/>
        <v>243.85362095531588</v>
      </c>
      <c r="AX655">
        <f t="shared" si="9"/>
        <v>975.95531587057008</v>
      </c>
      <c r="AY655">
        <f t="shared" si="9"/>
        <v>141.26656394453005</v>
      </c>
      <c r="AZ655">
        <f t="shared" si="9"/>
        <v>279.84129429892141</v>
      </c>
      <c r="BA655">
        <f t="shared" si="9"/>
        <v>180.21417565485362</v>
      </c>
      <c r="BB655">
        <f t="shared" si="9"/>
        <v>464.28351309707244</v>
      </c>
      <c r="BC655">
        <f t="shared" si="9"/>
        <v>234.52234206471493</v>
      </c>
      <c r="BD655">
        <f t="shared" si="9"/>
        <v>761.4283513097073</v>
      </c>
      <c r="BE655" s="311">
        <f t="shared" si="7"/>
        <v>0.85899405945743523</v>
      </c>
    </row>
    <row r="656" spans="1:57">
      <c r="A656" s="11" t="s">
        <v>1290</v>
      </c>
      <c r="AI656" s="11" t="s">
        <v>1290</v>
      </c>
    </row>
    <row r="657" spans="1:41">
      <c r="A657" s="5" t="s">
        <v>1189</v>
      </c>
      <c r="B657" s="5" t="s">
        <v>1031</v>
      </c>
      <c r="C657" s="5" t="s">
        <v>1032</v>
      </c>
      <c r="E657" s="4" t="s">
        <v>1020</v>
      </c>
      <c r="F657" s="4" t="s">
        <v>1031</v>
      </c>
      <c r="G657" s="4" t="s">
        <v>1032</v>
      </c>
      <c r="AI657" s="5" t="s">
        <v>1189</v>
      </c>
      <c r="AJ657" s="5" t="s">
        <v>1031</v>
      </c>
      <c r="AK657" s="5" t="s">
        <v>1032</v>
      </c>
      <c r="AM657" s="4" t="s">
        <v>1020</v>
      </c>
      <c r="AN657" s="4" t="s">
        <v>1031</v>
      </c>
      <c r="AO657" s="4" t="s">
        <v>1032</v>
      </c>
    </row>
    <row r="658" spans="1:41">
      <c r="A658" s="5" t="s">
        <v>1291</v>
      </c>
      <c r="B658" s="5">
        <f>AVERAGE(C4:L76,C221:L364,C509:L652)</f>
        <v>5.9038781163434901</v>
      </c>
      <c r="C658" s="5">
        <f>STDEV(C4:L76,C221:L364,C509:L652)/3610^0.5</f>
        <v>0.60811562111708461</v>
      </c>
      <c r="E658" s="4" t="s">
        <v>1291</v>
      </c>
      <c r="F658" s="4">
        <f>AVERAGE(M4:V76,M221:V364,M509:V652)</f>
        <v>4.1335180055401661</v>
      </c>
      <c r="G658" s="4">
        <f>STDEV(M4:V76,M221:V364,M509:V652)/3610^0.5</f>
        <v>0.52672335828035699</v>
      </c>
      <c r="AI658" s="5" t="s">
        <v>1291</v>
      </c>
      <c r="AJ658" s="5">
        <f>AVERAGE(AK4:AT76,AK221:AT364,AK509:AT652)</f>
        <v>188.902216066482</v>
      </c>
      <c r="AK658" s="5">
        <f>STDEV(AK4:AT76,AK221:AT364,AK509:AT652)/3610^0.5</f>
        <v>9.387541042937233</v>
      </c>
      <c r="AM658" s="4" t="s">
        <v>1291</v>
      </c>
      <c r="AN658" s="4">
        <f>AVERAGE(AU4:BD76,AU221:BD364,AU509:BD652)</f>
        <v>131.04875346260388</v>
      </c>
      <c r="AO658" s="4">
        <f>STDEV(AU4:BD76,AU221:BD364,AU509:BD652)/3610^0.5</f>
        <v>7.0222938348599611</v>
      </c>
    </row>
    <row r="659" spans="1:41">
      <c r="A659" s="5" t="s">
        <v>1292</v>
      </c>
      <c r="B659" s="5">
        <f>AVERAGE(C77:L220,C365:L508)</f>
        <v>29.071874999999999</v>
      </c>
      <c r="C659" s="5">
        <f>STDEV(C77:L220,C365:L508)/2880^0.5</f>
        <v>1.4363337206829969</v>
      </c>
      <c r="E659" s="4" t="s">
        <v>1292</v>
      </c>
      <c r="F659" s="4">
        <f>AVERAGE(M77:V220,M365:V508)</f>
        <v>37.959722222222226</v>
      </c>
      <c r="G659" s="4">
        <f>STDEV(M77:V220,M365:V508)/2880^0.5</f>
        <v>1.6575649985256591</v>
      </c>
      <c r="AI659" s="5" t="s">
        <v>1292</v>
      </c>
      <c r="AJ659" s="5">
        <f>AVERAGE(AK77:AT220,AK365:AT508)</f>
        <v>552.22812499999998</v>
      </c>
      <c r="AK659" s="5">
        <f>STDEV(AK77:AT220,AK365:AT508)/2880^0.5</f>
        <v>19.447449503043693</v>
      </c>
      <c r="AM659" s="4" t="s">
        <v>1292</v>
      </c>
      <c r="AN659" s="4">
        <f>AVERAGE(AU77:BD220,AU365:BD508)</f>
        <v>669.83298611111115</v>
      </c>
      <c r="AO659" s="4">
        <f>STDEV(AU77:BD220,AU365:BD508)/2880^0.5</f>
        <v>22.857701258116585</v>
      </c>
    </row>
    <row r="660" spans="1:41">
      <c r="A660" s="5" t="s">
        <v>1293</v>
      </c>
      <c r="B660" s="5">
        <f>AVERAGE(C4:L652)</f>
        <v>16.184899845916796</v>
      </c>
      <c r="C660" s="5">
        <f>STDEV(C4:L652)/6490^0.5</f>
        <v>0.73553120440074193</v>
      </c>
      <c r="E660" s="4" t="s">
        <v>1293</v>
      </c>
      <c r="F660" s="4">
        <f>AVERAGE(M4:V652)</f>
        <v>19.144221879815099</v>
      </c>
      <c r="G660" s="4">
        <f>STDEV(M4:V652)/6490^0.5</f>
        <v>0.81871802106118696</v>
      </c>
      <c r="AI660" s="5" t="s">
        <v>1293</v>
      </c>
      <c r="AJ660" s="5">
        <f>AVERAGE(AK4:AT652)</f>
        <v>350.13158705701079</v>
      </c>
      <c r="AK660" s="5">
        <f>STDEV(AK4:AT652)/6490^0.5</f>
        <v>10.331839252259686</v>
      </c>
      <c r="AM660" s="4" t="s">
        <v>1293</v>
      </c>
      <c r="AN660" s="4">
        <f>AVERAGE(AU4:BD652)</f>
        <v>370.13944530046223</v>
      </c>
      <c r="AO660" s="4">
        <f>STDEV(AU4:BD652)/6490^0.5</f>
        <v>11.365084658297322</v>
      </c>
    </row>
    <row r="662" spans="1:41">
      <c r="A662" s="5" t="s">
        <v>1294</v>
      </c>
      <c r="AI662" s="5" t="s">
        <v>1294</v>
      </c>
    </row>
    <row r="663" spans="1:41">
      <c r="A663" s="315" t="s">
        <v>1189</v>
      </c>
      <c r="B663" s="315" t="s">
        <v>1031</v>
      </c>
      <c r="C663" s="315" t="s">
        <v>1032</v>
      </c>
      <c r="D663" s="315"/>
      <c r="E663" s="315" t="s">
        <v>1020</v>
      </c>
      <c r="F663" s="315" t="s">
        <v>1031</v>
      </c>
      <c r="G663" s="315" t="s">
        <v>1032</v>
      </c>
      <c r="AI663" s="315" t="s">
        <v>1189</v>
      </c>
      <c r="AJ663" s="315" t="s">
        <v>1031</v>
      </c>
      <c r="AK663" s="315" t="s">
        <v>1032</v>
      </c>
      <c r="AL663" s="315"/>
      <c r="AM663" s="315" t="s">
        <v>1020</v>
      </c>
      <c r="AN663" s="315" t="s">
        <v>1031</v>
      </c>
      <c r="AO663" s="315" t="s">
        <v>1032</v>
      </c>
    </row>
    <row r="664" spans="1:41">
      <c r="A664" s="315" t="s">
        <v>1871</v>
      </c>
      <c r="B664" s="315">
        <f>AVERAGE(C653:L653)</f>
        <v>5.9038781163434901</v>
      </c>
      <c r="C664" s="315">
        <f>STDEV(C653:L653)/10^0.5</f>
        <v>2.537987032700654</v>
      </c>
      <c r="D664" s="315"/>
      <c r="E664" s="315" t="s">
        <v>1291</v>
      </c>
      <c r="F664" s="315">
        <f>AVERAGE(M653:V653)</f>
        <v>4.1335180055401661</v>
      </c>
      <c r="G664" s="315">
        <f>STDEV(M653:V653)/10^0.5</f>
        <v>1.3157635415629949</v>
      </c>
      <c r="AI664" s="315" t="s">
        <v>1871</v>
      </c>
      <c r="AJ664" s="315">
        <f>AVERAGE(AK653:AT653)</f>
        <v>188.90221606648203</v>
      </c>
      <c r="AK664" s="315">
        <f>STDEV(AK653:AT653)/10^0.5</f>
        <v>36.80668548042766</v>
      </c>
      <c r="AL664" s="315"/>
      <c r="AM664" s="315" t="s">
        <v>1291</v>
      </c>
      <c r="AN664" s="315">
        <f>AVERAGE(AU653:BD653)</f>
        <v>131.04875346260388</v>
      </c>
      <c r="AO664" s="315">
        <f>STDEV(AU653:BD653)/10^0.5</f>
        <v>27.354234395118958</v>
      </c>
    </row>
    <row r="665" spans="1:41">
      <c r="A665" s="315" t="s">
        <v>1872</v>
      </c>
      <c r="B665" s="315">
        <f>AVERAGE(C654:L654)</f>
        <v>29.071874999999999</v>
      </c>
      <c r="C665" s="315">
        <f>STDEV(C654:L654)/10^0.5</f>
        <v>10.008173877348774</v>
      </c>
      <c r="D665" s="315"/>
      <c r="E665" s="315" t="s">
        <v>1292</v>
      </c>
      <c r="F665" s="315">
        <f>AVERAGE(M654:V654)</f>
        <v>37.959722222222226</v>
      </c>
      <c r="G665" s="315">
        <f>STDEV(M654:V654)/10^0.5</f>
        <v>11.196267932982995</v>
      </c>
      <c r="AI665" s="315" t="s">
        <v>1872</v>
      </c>
      <c r="AJ665" s="315">
        <f>AVERAGE(AK654:AT654)</f>
        <v>552.22812499999998</v>
      </c>
      <c r="AK665" s="315">
        <f>STDEV(AK654:AT654)/10^0.5</f>
        <v>124.67185569757208</v>
      </c>
      <c r="AL665" s="315"/>
      <c r="AM665" s="315" t="s">
        <v>1292</v>
      </c>
      <c r="AN665" s="315">
        <f>AVERAGE(AU654:BD654)</f>
        <v>669.83298611111115</v>
      </c>
      <c r="AO665" s="315">
        <f>STDEV(AU654:BD654)/10^0.5</f>
        <v>178.27107522163132</v>
      </c>
    </row>
    <row r="666" spans="1:41">
      <c r="A666" s="315" t="s">
        <v>1873</v>
      </c>
      <c r="B666" s="315">
        <f>AVERAGE(C655:L655)</f>
        <v>16.184899845916796</v>
      </c>
      <c r="C666" s="315">
        <f>STDEV(C655:L655)/10^0.5</f>
        <v>4.7457018285971184</v>
      </c>
      <c r="D666" s="315"/>
      <c r="E666" s="315" t="s">
        <v>1293</v>
      </c>
      <c r="F666" s="315">
        <f>AVERAGE(M655:V655)</f>
        <v>19.144221879815099</v>
      </c>
      <c r="G666" s="315">
        <f>STDEV(M655:V655)/10^0.5</f>
        <v>5.5027814370546135</v>
      </c>
      <c r="AI666" s="315" t="s">
        <v>1873</v>
      </c>
      <c r="AJ666" s="315">
        <f>AVERAGE(AK655:AT655)</f>
        <v>350.13158705701079</v>
      </c>
      <c r="AK666" s="315">
        <f>STDEV(AK655:AT655)/10^0.5</f>
        <v>64.361095037021514</v>
      </c>
      <c r="AL666" s="315"/>
      <c r="AM666" s="315" t="s">
        <v>1293</v>
      </c>
      <c r="AN666" s="315">
        <f>AVERAGE(AU655:BD655)</f>
        <v>370.13944530046228</v>
      </c>
      <c r="AO666" s="315">
        <f>STDEV(AU655:BD655)/10^0.5</f>
        <v>90.460039187460097</v>
      </c>
    </row>
  </sheetData>
  <mergeCells count="4">
    <mergeCell ref="C1:L1"/>
    <mergeCell ref="M1:V1"/>
    <mergeCell ref="AK1:AT1"/>
    <mergeCell ref="AU1:BD1"/>
  </mergeCells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W669"/>
  <sheetViews>
    <sheetView workbookViewId="0">
      <selection activeCell="A7" sqref="A7"/>
    </sheetView>
  </sheetViews>
  <sheetFormatPr defaultColWidth="11" defaultRowHeight="15.5"/>
  <sheetData>
    <row r="1" spans="1:23" ht="16" thickBot="1">
      <c r="A1" s="763" t="s">
        <v>1881</v>
      </c>
    </row>
    <row r="2" spans="1:23">
      <c r="A2" s="229"/>
      <c r="B2" s="601"/>
      <c r="C2" s="838" t="s">
        <v>1189</v>
      </c>
      <c r="D2" s="838"/>
      <c r="E2" s="838"/>
      <c r="F2" s="838"/>
      <c r="G2" s="838"/>
      <c r="H2" s="838"/>
      <c r="I2" s="838"/>
      <c r="J2" s="838"/>
      <c r="K2" s="838"/>
      <c r="L2" s="838"/>
      <c r="M2" s="839" t="s">
        <v>1020</v>
      </c>
      <c r="N2" s="839"/>
      <c r="O2" s="839"/>
      <c r="P2" s="839"/>
      <c r="Q2" s="839"/>
      <c r="R2" s="839"/>
      <c r="S2" s="839"/>
      <c r="T2" s="839"/>
      <c r="U2" s="839"/>
      <c r="V2" s="839"/>
      <c r="W2" s="761"/>
    </row>
    <row r="3" spans="1:23">
      <c r="A3" s="232"/>
      <c r="B3" s="10" t="s">
        <v>1110</v>
      </c>
      <c r="C3" s="312" t="s">
        <v>1844</v>
      </c>
      <c r="D3" s="312" t="s">
        <v>1845</v>
      </c>
      <c r="E3" s="312" t="s">
        <v>1846</v>
      </c>
      <c r="F3" s="312" t="s">
        <v>1847</v>
      </c>
      <c r="G3" s="312" t="s">
        <v>1848</v>
      </c>
      <c r="H3" s="312" t="s">
        <v>1849</v>
      </c>
      <c r="I3" s="312" t="s">
        <v>1850</v>
      </c>
      <c r="J3" s="312" t="s">
        <v>1851</v>
      </c>
      <c r="K3" s="312" t="s">
        <v>1852</v>
      </c>
      <c r="L3" s="312" t="s">
        <v>1853</v>
      </c>
      <c r="M3" s="313" t="s">
        <v>1854</v>
      </c>
      <c r="N3" s="313" t="s">
        <v>1855</v>
      </c>
      <c r="O3" s="313" t="s">
        <v>1856</v>
      </c>
      <c r="P3" s="313" t="s">
        <v>1857</v>
      </c>
      <c r="Q3" s="313" t="s">
        <v>1858</v>
      </c>
      <c r="R3" s="313" t="s">
        <v>1859</v>
      </c>
      <c r="S3" s="313" t="s">
        <v>1860</v>
      </c>
      <c r="T3" s="313" t="s">
        <v>1861</v>
      </c>
      <c r="U3" s="313" t="s">
        <v>1862</v>
      </c>
      <c r="V3" s="313" t="s">
        <v>1863</v>
      </c>
      <c r="W3" s="173"/>
    </row>
    <row r="4" spans="1:23">
      <c r="A4" s="232"/>
      <c r="B4" s="602" t="s">
        <v>1287</v>
      </c>
      <c r="C4" s="312" t="s">
        <v>1880</v>
      </c>
      <c r="D4" s="312" t="s">
        <v>1880</v>
      </c>
      <c r="E4" s="312" t="s">
        <v>1880</v>
      </c>
      <c r="F4" s="312" t="s">
        <v>1880</v>
      </c>
      <c r="G4" s="312" t="s">
        <v>1880</v>
      </c>
      <c r="H4" s="312" t="s">
        <v>1880</v>
      </c>
      <c r="I4" s="312" t="s">
        <v>1880</v>
      </c>
      <c r="J4" s="312" t="s">
        <v>1880</v>
      </c>
      <c r="K4" s="312" t="s">
        <v>1880</v>
      </c>
      <c r="L4" s="312" t="s">
        <v>1880</v>
      </c>
      <c r="M4" s="313" t="s">
        <v>1880</v>
      </c>
      <c r="N4" s="313" t="s">
        <v>1880</v>
      </c>
      <c r="O4" s="313" t="s">
        <v>1880</v>
      </c>
      <c r="P4" s="313" t="s">
        <v>1880</v>
      </c>
      <c r="Q4" s="313" t="s">
        <v>1880</v>
      </c>
      <c r="R4" s="313" t="s">
        <v>1880</v>
      </c>
      <c r="S4" s="313" t="s">
        <v>1880</v>
      </c>
      <c r="T4" s="313" t="s">
        <v>1880</v>
      </c>
      <c r="U4" s="313" t="s">
        <v>1880</v>
      </c>
      <c r="V4" s="313" t="s">
        <v>1880</v>
      </c>
      <c r="W4" s="173"/>
    </row>
    <row r="5" spans="1:23">
      <c r="A5" s="232"/>
      <c r="B5" s="603">
        <v>0</v>
      </c>
      <c r="C5" s="47">
        <v>0.94499999999999995</v>
      </c>
      <c r="D5" s="47">
        <v>0.85099999999999998</v>
      </c>
      <c r="E5" s="47">
        <v>0.98499999999999999</v>
      </c>
      <c r="F5" s="47">
        <v>0.91500000000000004</v>
      </c>
      <c r="G5" s="47">
        <v>0.91100000000000003</v>
      </c>
      <c r="H5" s="47">
        <v>0.80800000000000005</v>
      </c>
      <c r="I5" s="47">
        <v>0.88900000000000001</v>
      </c>
      <c r="J5" s="47">
        <v>0.93500000000000005</v>
      </c>
      <c r="K5" s="47">
        <v>0.879</v>
      </c>
      <c r="L5" s="47">
        <v>0.88600000000000001</v>
      </c>
      <c r="M5" s="47">
        <v>0.88900000000000001</v>
      </c>
      <c r="N5" s="47">
        <v>0.90500000000000003</v>
      </c>
      <c r="O5" s="47">
        <v>0.88400000000000001</v>
      </c>
      <c r="P5" s="47">
        <v>0.94899999999999995</v>
      </c>
      <c r="Q5" s="47">
        <v>0.86399999999999999</v>
      </c>
      <c r="R5" s="47">
        <v>0.89200000000000002</v>
      </c>
      <c r="S5" s="47">
        <v>0.873</v>
      </c>
      <c r="T5" s="47">
        <v>0.87</v>
      </c>
      <c r="U5" s="47">
        <v>0.91400000000000003</v>
      </c>
      <c r="V5" s="47">
        <v>0.88500000000000001</v>
      </c>
      <c r="W5" s="173"/>
    </row>
    <row r="6" spans="1:23">
      <c r="A6" s="232"/>
      <c r="B6" s="603">
        <v>0.08</v>
      </c>
      <c r="C6" s="47">
        <v>0.96099999999999997</v>
      </c>
      <c r="D6" s="47">
        <v>0.86299999999999999</v>
      </c>
      <c r="E6" s="47">
        <v>0.96499999999999997</v>
      </c>
      <c r="F6" s="47">
        <v>0.92200000000000004</v>
      </c>
      <c r="G6" s="47">
        <v>0.91</v>
      </c>
      <c r="H6" s="47">
        <v>0.81399999999999995</v>
      </c>
      <c r="I6" s="47">
        <v>0.89300000000000002</v>
      </c>
      <c r="J6" s="47">
        <v>0.92800000000000005</v>
      </c>
      <c r="K6" s="47">
        <v>0.88900000000000001</v>
      </c>
      <c r="L6" s="47">
        <v>0.86399999999999999</v>
      </c>
      <c r="M6" s="47">
        <v>0.94299999999999995</v>
      </c>
      <c r="N6" s="47">
        <v>0.91400000000000003</v>
      </c>
      <c r="O6" s="47">
        <v>0.89600000000000002</v>
      </c>
      <c r="P6" s="47">
        <v>0.95099999999999996</v>
      </c>
      <c r="Q6" s="47">
        <v>0.88100000000000001</v>
      </c>
      <c r="R6" s="47">
        <v>0.89300000000000002</v>
      </c>
      <c r="S6" s="47">
        <v>0.872</v>
      </c>
      <c r="T6" s="47">
        <v>0.86199999999999999</v>
      </c>
      <c r="U6" s="47">
        <v>0.91400000000000003</v>
      </c>
      <c r="V6" s="47">
        <v>0.88400000000000001</v>
      </c>
      <c r="W6" s="173"/>
    </row>
    <row r="7" spans="1:23">
      <c r="A7" s="232"/>
      <c r="B7" s="603">
        <v>0.17</v>
      </c>
      <c r="C7" s="47">
        <v>0.95199999999999996</v>
      </c>
      <c r="D7" s="47">
        <v>0.85399999999999998</v>
      </c>
      <c r="E7" s="47">
        <v>0.96099999999999997</v>
      </c>
      <c r="F7" s="47">
        <v>0.94799999999999995</v>
      </c>
      <c r="G7" s="47">
        <v>0.90600000000000003</v>
      </c>
      <c r="H7" s="47">
        <v>0.81399999999999995</v>
      </c>
      <c r="I7" s="47">
        <v>0.88</v>
      </c>
      <c r="J7" s="47">
        <v>0.93200000000000005</v>
      </c>
      <c r="K7" s="47">
        <v>0.88600000000000001</v>
      </c>
      <c r="L7" s="47">
        <v>0.877</v>
      </c>
      <c r="M7" s="47">
        <v>0.92500000000000004</v>
      </c>
      <c r="N7" s="47">
        <v>0.94199999999999995</v>
      </c>
      <c r="O7" s="47">
        <v>0.92600000000000005</v>
      </c>
      <c r="P7" s="47">
        <v>0.94199999999999995</v>
      </c>
      <c r="Q7" s="47">
        <v>0.83899999999999997</v>
      </c>
      <c r="R7" s="47">
        <v>0.85799999999999998</v>
      </c>
      <c r="S7" s="47">
        <v>0.89</v>
      </c>
      <c r="T7" s="47">
        <v>0.89300000000000002</v>
      </c>
      <c r="U7" s="47">
        <v>0.90800000000000003</v>
      </c>
      <c r="V7" s="47">
        <v>0.86</v>
      </c>
      <c r="W7" s="173"/>
    </row>
    <row r="8" spans="1:23">
      <c r="A8" s="232"/>
      <c r="B8" s="603">
        <v>0.25</v>
      </c>
      <c r="C8" s="47">
        <v>0.96899999999999997</v>
      </c>
      <c r="D8" s="47">
        <v>0.85099999999999998</v>
      </c>
      <c r="E8" s="47">
        <v>0.95799999999999996</v>
      </c>
      <c r="F8" s="47">
        <v>0.94499999999999995</v>
      </c>
      <c r="G8" s="47">
        <v>0.89800000000000002</v>
      </c>
      <c r="H8" s="47">
        <v>0.81799999999999995</v>
      </c>
      <c r="I8" s="47">
        <v>0.86199999999999999</v>
      </c>
      <c r="J8" s="47">
        <v>0.93600000000000005</v>
      </c>
      <c r="K8" s="47">
        <v>0.878</v>
      </c>
      <c r="L8" s="47">
        <v>0.9</v>
      </c>
      <c r="M8" s="47">
        <v>0.91200000000000003</v>
      </c>
      <c r="N8" s="47">
        <v>0.92400000000000004</v>
      </c>
      <c r="O8" s="47">
        <v>0.92200000000000004</v>
      </c>
      <c r="P8" s="47">
        <v>0.91200000000000003</v>
      </c>
      <c r="Q8" s="47">
        <v>0.85</v>
      </c>
      <c r="R8" s="47">
        <v>0.86799999999999999</v>
      </c>
      <c r="S8" s="47">
        <v>0.91200000000000003</v>
      </c>
      <c r="T8" s="47">
        <v>0.89100000000000001</v>
      </c>
      <c r="U8" s="47">
        <v>0.91</v>
      </c>
      <c r="V8" s="47">
        <v>0.85799999999999998</v>
      </c>
      <c r="W8" s="173"/>
    </row>
    <row r="9" spans="1:23">
      <c r="A9" s="232"/>
      <c r="B9" s="603">
        <v>0.33</v>
      </c>
      <c r="C9" s="47">
        <v>0.98199999999999998</v>
      </c>
      <c r="D9" s="47">
        <v>0.86499999999999999</v>
      </c>
      <c r="E9" s="47">
        <v>0.96</v>
      </c>
      <c r="F9" s="47">
        <v>0.95</v>
      </c>
      <c r="G9" s="47">
        <v>0.91</v>
      </c>
      <c r="H9" s="47">
        <v>0.84</v>
      </c>
      <c r="I9" s="47">
        <v>0.88900000000000001</v>
      </c>
      <c r="J9" s="47">
        <v>0.91900000000000004</v>
      </c>
      <c r="K9" s="47">
        <v>0.89100000000000001</v>
      </c>
      <c r="L9" s="47">
        <v>0.89800000000000002</v>
      </c>
      <c r="M9" s="47">
        <v>0.91700000000000004</v>
      </c>
      <c r="N9" s="47">
        <v>0.92600000000000005</v>
      </c>
      <c r="O9" s="47">
        <v>0.92400000000000004</v>
      </c>
      <c r="P9" s="47">
        <v>0.93</v>
      </c>
      <c r="Q9" s="47">
        <v>0.873</v>
      </c>
      <c r="R9" s="47">
        <v>0.89600000000000002</v>
      </c>
      <c r="S9" s="47">
        <v>0.92400000000000004</v>
      </c>
      <c r="T9" s="47">
        <v>0.92700000000000005</v>
      </c>
      <c r="U9" s="47">
        <v>0.90500000000000003</v>
      </c>
      <c r="V9" s="47">
        <v>0.82899999999999996</v>
      </c>
      <c r="W9" s="173"/>
    </row>
    <row r="10" spans="1:23">
      <c r="A10" s="232"/>
      <c r="B10" s="603">
        <v>0.42</v>
      </c>
      <c r="C10" s="47">
        <v>0.97399999999999998</v>
      </c>
      <c r="D10" s="47">
        <v>0.90100000000000002</v>
      </c>
      <c r="E10" s="47">
        <v>0.98299999999999998</v>
      </c>
      <c r="F10" s="47">
        <v>0.94099999999999995</v>
      </c>
      <c r="G10" s="47">
        <v>0.91</v>
      </c>
      <c r="H10" s="47">
        <v>0.86299999999999999</v>
      </c>
      <c r="I10" s="47">
        <v>0.87</v>
      </c>
      <c r="J10" s="47">
        <v>0.93500000000000005</v>
      </c>
      <c r="K10" s="47">
        <v>0.89700000000000002</v>
      </c>
      <c r="L10" s="47">
        <v>0.875</v>
      </c>
      <c r="M10" s="47">
        <v>0.91700000000000004</v>
      </c>
      <c r="N10" s="47">
        <v>0.93300000000000005</v>
      </c>
      <c r="O10" s="47">
        <v>0.92800000000000005</v>
      </c>
      <c r="P10" s="47">
        <v>0.95799999999999996</v>
      </c>
      <c r="Q10" s="47">
        <v>0.88</v>
      </c>
      <c r="R10" s="47">
        <v>0.88600000000000001</v>
      </c>
      <c r="S10" s="47">
        <v>0.91900000000000004</v>
      </c>
      <c r="T10" s="47">
        <v>0.89800000000000002</v>
      </c>
      <c r="U10" s="47">
        <v>0.90800000000000003</v>
      </c>
      <c r="V10" s="47">
        <v>0.84299999999999997</v>
      </c>
      <c r="W10" s="173"/>
    </row>
    <row r="11" spans="1:23">
      <c r="A11" s="232"/>
      <c r="B11" s="603">
        <v>0.5</v>
      </c>
      <c r="C11" s="47">
        <v>0.93600000000000005</v>
      </c>
      <c r="D11" s="47">
        <v>0.9</v>
      </c>
      <c r="E11" s="47">
        <v>1.012</v>
      </c>
      <c r="F11" s="47">
        <v>0.95799999999999996</v>
      </c>
      <c r="G11" s="47">
        <v>0.91300000000000003</v>
      </c>
      <c r="H11" s="47">
        <v>0.86499999999999999</v>
      </c>
      <c r="I11" s="47">
        <v>0.86799999999999999</v>
      </c>
      <c r="J11" s="47">
        <v>0.93100000000000005</v>
      </c>
      <c r="K11" s="47">
        <v>0.90100000000000002</v>
      </c>
      <c r="L11" s="47">
        <v>0.878</v>
      </c>
      <c r="M11" s="47">
        <v>0.90300000000000002</v>
      </c>
      <c r="N11" s="47">
        <v>0.94599999999999995</v>
      </c>
      <c r="O11" s="47">
        <v>0.92300000000000004</v>
      </c>
      <c r="P11" s="47">
        <v>0.93799999999999994</v>
      </c>
      <c r="Q11" s="47">
        <v>0.92200000000000004</v>
      </c>
      <c r="R11" s="47">
        <v>0.83399999999999996</v>
      </c>
      <c r="S11" s="47">
        <v>0.92200000000000004</v>
      </c>
      <c r="T11" s="47">
        <v>0.89900000000000002</v>
      </c>
      <c r="U11" s="47">
        <v>0.90400000000000003</v>
      </c>
      <c r="V11" s="47">
        <v>0.83399999999999996</v>
      </c>
      <c r="W11" s="173"/>
    </row>
    <row r="12" spans="1:23">
      <c r="A12" s="232"/>
      <c r="B12" s="603">
        <v>0.57999999999999996</v>
      </c>
      <c r="C12" s="47">
        <v>0.93600000000000005</v>
      </c>
      <c r="D12" s="47">
        <v>0.88200000000000001</v>
      </c>
      <c r="E12" s="47">
        <v>0.97499999999999998</v>
      </c>
      <c r="F12" s="47">
        <v>0.93799999999999994</v>
      </c>
      <c r="G12" s="47">
        <v>0.88</v>
      </c>
      <c r="H12" s="47">
        <v>0.875</v>
      </c>
      <c r="I12" s="47">
        <v>0.90200000000000002</v>
      </c>
      <c r="J12" s="47">
        <v>0.94299999999999995</v>
      </c>
      <c r="K12" s="47">
        <v>0.90300000000000002</v>
      </c>
      <c r="L12" s="47">
        <v>0.88100000000000001</v>
      </c>
      <c r="M12" s="47">
        <v>0.89600000000000002</v>
      </c>
      <c r="N12" s="47">
        <v>0.94399999999999995</v>
      </c>
      <c r="O12" s="47">
        <v>0.92100000000000004</v>
      </c>
      <c r="P12" s="47">
        <v>0.93600000000000005</v>
      </c>
      <c r="Q12" s="47">
        <v>0.877</v>
      </c>
      <c r="R12" s="47">
        <v>0.92600000000000005</v>
      </c>
      <c r="S12" s="47">
        <v>0.94299999999999995</v>
      </c>
      <c r="T12" s="47">
        <v>0.9</v>
      </c>
      <c r="U12" s="47">
        <v>0.9</v>
      </c>
      <c r="V12" s="47">
        <v>0.88500000000000001</v>
      </c>
      <c r="W12" s="173"/>
    </row>
    <row r="13" spans="1:23">
      <c r="A13" s="232"/>
      <c r="B13" s="603">
        <v>0.67</v>
      </c>
      <c r="C13" s="47">
        <v>0.92</v>
      </c>
      <c r="D13" s="47">
        <v>0.84899999999999998</v>
      </c>
      <c r="E13" s="47">
        <v>1.0049999999999999</v>
      </c>
      <c r="F13" s="47">
        <v>0.94599999999999995</v>
      </c>
      <c r="G13" s="47">
        <v>0.89700000000000002</v>
      </c>
      <c r="H13" s="47">
        <v>0.872</v>
      </c>
      <c r="I13" s="47">
        <v>0.88500000000000001</v>
      </c>
      <c r="J13" s="47">
        <v>0.93200000000000005</v>
      </c>
      <c r="K13" s="47">
        <v>0.88300000000000001</v>
      </c>
      <c r="L13" s="47">
        <v>0.88300000000000001</v>
      </c>
      <c r="M13" s="47">
        <v>0.90400000000000003</v>
      </c>
      <c r="N13" s="47">
        <v>0.92900000000000005</v>
      </c>
      <c r="O13" s="47">
        <v>0.92200000000000004</v>
      </c>
      <c r="P13" s="47">
        <v>0.96</v>
      </c>
      <c r="Q13" s="47">
        <v>0.86899999999999999</v>
      </c>
      <c r="R13" s="47">
        <v>0.89</v>
      </c>
      <c r="S13" s="47">
        <v>0.95599999999999996</v>
      </c>
      <c r="T13" s="47">
        <v>0.873</v>
      </c>
      <c r="U13" s="47">
        <v>0.91</v>
      </c>
      <c r="V13" s="47">
        <v>0.88100000000000001</v>
      </c>
      <c r="W13" s="173"/>
    </row>
    <row r="14" spans="1:23">
      <c r="A14" s="232"/>
      <c r="B14" s="603">
        <v>0.75</v>
      </c>
      <c r="C14" s="47">
        <v>0.91800000000000004</v>
      </c>
      <c r="D14" s="47">
        <v>0.84</v>
      </c>
      <c r="E14" s="47">
        <v>0.97799999999999998</v>
      </c>
      <c r="F14" s="47">
        <v>0.95599999999999996</v>
      </c>
      <c r="G14" s="47">
        <v>0.90700000000000003</v>
      </c>
      <c r="H14" s="47">
        <v>0.86299999999999999</v>
      </c>
      <c r="I14" s="47">
        <v>0.86899999999999999</v>
      </c>
      <c r="J14" s="47">
        <v>0.93</v>
      </c>
      <c r="K14" s="47">
        <v>0.876</v>
      </c>
      <c r="L14" s="47">
        <v>0.89400000000000002</v>
      </c>
      <c r="M14" s="47">
        <v>0.91400000000000003</v>
      </c>
      <c r="N14" s="47">
        <v>0.90800000000000003</v>
      </c>
      <c r="O14" s="47">
        <v>0.91300000000000003</v>
      </c>
      <c r="P14" s="47">
        <v>0.94099999999999995</v>
      </c>
      <c r="Q14" s="47">
        <v>0.86399999999999999</v>
      </c>
      <c r="R14" s="47">
        <v>0.96299999999999997</v>
      </c>
      <c r="S14" s="47">
        <v>0.93300000000000005</v>
      </c>
      <c r="T14" s="47">
        <v>0.86499999999999999</v>
      </c>
      <c r="U14" s="47">
        <v>0.89100000000000001</v>
      </c>
      <c r="V14" s="47">
        <v>0.88200000000000001</v>
      </c>
      <c r="W14" s="173"/>
    </row>
    <row r="15" spans="1:23">
      <c r="A15" s="232"/>
      <c r="B15" s="603">
        <v>0.83</v>
      </c>
      <c r="C15" s="47">
        <v>0.94799999999999995</v>
      </c>
      <c r="D15" s="47">
        <v>0.83899999999999997</v>
      </c>
      <c r="E15" s="47">
        <v>0.97099999999999997</v>
      </c>
      <c r="F15" s="47">
        <v>0.95199999999999996</v>
      </c>
      <c r="G15" s="47">
        <v>0.9</v>
      </c>
      <c r="H15" s="47">
        <v>0.86499999999999999</v>
      </c>
      <c r="I15" s="47">
        <v>0.86299999999999999</v>
      </c>
      <c r="J15" s="47">
        <v>0.94799999999999995</v>
      </c>
      <c r="K15" s="47">
        <v>0.877</v>
      </c>
      <c r="L15" s="47">
        <v>0.90500000000000003</v>
      </c>
      <c r="M15" s="47">
        <v>0.90400000000000003</v>
      </c>
      <c r="N15" s="47">
        <v>0.995</v>
      </c>
      <c r="O15" s="47">
        <v>0.89400000000000002</v>
      </c>
      <c r="P15" s="47">
        <v>0.91200000000000003</v>
      </c>
      <c r="Q15" s="47">
        <v>0.873</v>
      </c>
      <c r="R15" s="47">
        <v>0.97499999999999998</v>
      </c>
      <c r="S15" s="47">
        <v>0.90900000000000003</v>
      </c>
      <c r="T15" s="47">
        <v>0.877</v>
      </c>
      <c r="U15" s="47">
        <v>0.89500000000000002</v>
      </c>
      <c r="V15" s="47">
        <v>0.88200000000000001</v>
      </c>
      <c r="W15" s="173"/>
    </row>
    <row r="16" spans="1:23">
      <c r="A16" s="232"/>
      <c r="B16" s="603">
        <v>0.92</v>
      </c>
      <c r="C16" s="47">
        <v>0.98099999999999998</v>
      </c>
      <c r="D16" s="47">
        <v>0.85399999999999998</v>
      </c>
      <c r="E16" s="47">
        <v>0.97599999999999998</v>
      </c>
      <c r="F16" s="47">
        <v>0.95599999999999996</v>
      </c>
      <c r="G16" s="47">
        <v>0.9</v>
      </c>
      <c r="H16" s="47">
        <v>0.84799999999999998</v>
      </c>
      <c r="I16" s="47">
        <v>0.86499999999999999</v>
      </c>
      <c r="J16" s="47">
        <v>0.96</v>
      </c>
      <c r="K16" s="47">
        <v>0.90200000000000002</v>
      </c>
      <c r="L16" s="47">
        <v>0.90800000000000003</v>
      </c>
      <c r="M16" s="47">
        <v>0.90600000000000003</v>
      </c>
      <c r="N16" s="47">
        <v>0.95399999999999996</v>
      </c>
      <c r="O16" s="47">
        <v>0.89900000000000002</v>
      </c>
      <c r="P16" s="47">
        <v>0.93500000000000005</v>
      </c>
      <c r="Q16" s="47">
        <v>0.88900000000000001</v>
      </c>
      <c r="R16" s="47">
        <v>0.94299999999999995</v>
      </c>
      <c r="S16" s="47">
        <v>0.89900000000000002</v>
      </c>
      <c r="T16" s="47">
        <v>0.86899999999999999</v>
      </c>
      <c r="U16" s="47">
        <v>0.90300000000000002</v>
      </c>
      <c r="V16" s="47">
        <v>0.88300000000000001</v>
      </c>
      <c r="W16" s="173"/>
    </row>
    <row r="17" spans="1:23">
      <c r="A17" s="232"/>
      <c r="B17" s="603">
        <v>1</v>
      </c>
      <c r="C17" s="47">
        <v>0.97099999999999997</v>
      </c>
      <c r="D17" s="47">
        <v>0.85499999999999998</v>
      </c>
      <c r="E17" s="47">
        <v>0.98599999999999999</v>
      </c>
      <c r="F17" s="47">
        <v>0.95499999999999996</v>
      </c>
      <c r="G17" s="47">
        <v>0.94499999999999995</v>
      </c>
      <c r="H17" s="47">
        <v>0.86099999999999999</v>
      </c>
      <c r="I17" s="47">
        <v>0.87</v>
      </c>
      <c r="J17" s="47">
        <v>0.98599999999999999</v>
      </c>
      <c r="K17" s="47">
        <v>0.89800000000000002</v>
      </c>
      <c r="L17" s="47">
        <v>0.90700000000000003</v>
      </c>
      <c r="M17" s="47">
        <v>0.91800000000000004</v>
      </c>
      <c r="N17" s="47">
        <v>0.93899999999999995</v>
      </c>
      <c r="O17" s="47">
        <v>0.94599999999999995</v>
      </c>
      <c r="P17" s="47">
        <v>0.91500000000000004</v>
      </c>
      <c r="Q17" s="47">
        <v>0.92800000000000005</v>
      </c>
      <c r="R17" s="47">
        <v>0.91700000000000004</v>
      </c>
      <c r="S17" s="47">
        <v>0.91300000000000003</v>
      </c>
      <c r="T17" s="47">
        <v>0.90200000000000002</v>
      </c>
      <c r="U17" s="47">
        <v>0.90200000000000002</v>
      </c>
      <c r="V17" s="47">
        <v>0.85799999999999998</v>
      </c>
      <c r="W17" s="173"/>
    </row>
    <row r="18" spans="1:23">
      <c r="A18" s="232"/>
      <c r="B18" s="603">
        <v>1.08</v>
      </c>
      <c r="C18" s="47">
        <v>0.96799999999999997</v>
      </c>
      <c r="D18" s="47">
        <v>0.88200000000000001</v>
      </c>
      <c r="E18" s="47">
        <v>0.98099999999999998</v>
      </c>
      <c r="F18" s="47">
        <v>0.96099999999999997</v>
      </c>
      <c r="G18" s="47">
        <v>0.92100000000000004</v>
      </c>
      <c r="H18" s="47">
        <v>0.83499999999999996</v>
      </c>
      <c r="I18" s="47">
        <v>0.86399999999999999</v>
      </c>
      <c r="J18" s="47">
        <v>0.97599999999999998</v>
      </c>
      <c r="K18" s="47">
        <v>0.92</v>
      </c>
      <c r="L18" s="47">
        <v>0.92100000000000004</v>
      </c>
      <c r="M18" s="47">
        <v>0.92900000000000005</v>
      </c>
      <c r="N18" s="47">
        <v>0.94199999999999995</v>
      </c>
      <c r="O18" s="47">
        <v>0.95599999999999996</v>
      </c>
      <c r="P18" s="47">
        <v>0.90700000000000003</v>
      </c>
      <c r="Q18" s="47">
        <v>0.92200000000000004</v>
      </c>
      <c r="R18" s="47">
        <v>0.92</v>
      </c>
      <c r="S18" s="47">
        <v>0.90200000000000002</v>
      </c>
      <c r="T18" s="47">
        <v>0.86899999999999999</v>
      </c>
      <c r="U18" s="47">
        <v>0.88800000000000001</v>
      </c>
      <c r="V18" s="47">
        <v>0.85399999999999998</v>
      </c>
      <c r="W18" s="173"/>
    </row>
    <row r="19" spans="1:23">
      <c r="A19" s="232"/>
      <c r="B19" s="603">
        <v>1.17</v>
      </c>
      <c r="C19" s="47">
        <v>0.94499999999999995</v>
      </c>
      <c r="D19" s="47">
        <v>0.88400000000000001</v>
      </c>
      <c r="E19" s="47">
        <v>0.98399999999999999</v>
      </c>
      <c r="F19" s="47">
        <v>0.94799999999999995</v>
      </c>
      <c r="G19" s="47">
        <v>0.92</v>
      </c>
      <c r="H19" s="47">
        <v>0.80100000000000005</v>
      </c>
      <c r="I19" s="47">
        <v>0.86599999999999999</v>
      </c>
      <c r="J19" s="47">
        <v>0.94499999999999995</v>
      </c>
      <c r="K19" s="47">
        <v>0.9</v>
      </c>
      <c r="L19" s="47">
        <v>0.95599999999999996</v>
      </c>
      <c r="M19" s="47">
        <v>0.93400000000000005</v>
      </c>
      <c r="N19" s="47">
        <v>0.95099999999999996</v>
      </c>
      <c r="O19" s="47">
        <v>0.95899999999999996</v>
      </c>
      <c r="P19" s="47">
        <v>0.92100000000000004</v>
      </c>
      <c r="Q19" s="47">
        <v>0.89800000000000002</v>
      </c>
      <c r="R19" s="47">
        <v>0.90800000000000003</v>
      </c>
      <c r="S19" s="47">
        <v>0.88900000000000001</v>
      </c>
      <c r="T19" s="47">
        <v>0.876</v>
      </c>
      <c r="U19" s="47">
        <v>0.89700000000000002</v>
      </c>
      <c r="V19" s="47">
        <v>0.86099999999999999</v>
      </c>
      <c r="W19" s="173"/>
    </row>
    <row r="20" spans="1:23">
      <c r="A20" s="232"/>
      <c r="B20" s="603">
        <v>1.25</v>
      </c>
      <c r="C20" s="47">
        <v>0.92900000000000005</v>
      </c>
      <c r="D20" s="47">
        <v>0.88</v>
      </c>
      <c r="E20" s="47">
        <v>0.98299999999999998</v>
      </c>
      <c r="F20" s="47">
        <v>0.94</v>
      </c>
      <c r="G20" s="47">
        <v>0.92300000000000004</v>
      </c>
      <c r="H20" s="47">
        <v>0.85899999999999999</v>
      </c>
      <c r="I20" s="47">
        <v>0.876</v>
      </c>
      <c r="J20" s="47">
        <v>0.95499999999999996</v>
      </c>
      <c r="K20" s="47">
        <v>0.878</v>
      </c>
      <c r="L20" s="47">
        <v>0.9</v>
      </c>
      <c r="M20" s="47">
        <v>0.92200000000000004</v>
      </c>
      <c r="N20" s="47">
        <v>0.95399999999999996</v>
      </c>
      <c r="O20" s="47">
        <v>0.96199999999999997</v>
      </c>
      <c r="P20" s="47">
        <v>0.94799999999999995</v>
      </c>
      <c r="Q20" s="47">
        <v>0.873</v>
      </c>
      <c r="R20" s="47">
        <v>0.90600000000000003</v>
      </c>
      <c r="S20" s="47">
        <v>0.90600000000000003</v>
      </c>
      <c r="T20" s="47">
        <v>0.88300000000000001</v>
      </c>
      <c r="U20" s="47">
        <v>0.88800000000000001</v>
      </c>
      <c r="V20" s="47">
        <v>0.874</v>
      </c>
      <c r="W20" s="173"/>
    </row>
    <row r="21" spans="1:23">
      <c r="A21" s="232"/>
      <c r="B21" s="603">
        <v>1.33</v>
      </c>
      <c r="C21" s="47">
        <v>0.93100000000000005</v>
      </c>
      <c r="D21" s="47">
        <v>0.86299999999999999</v>
      </c>
      <c r="E21" s="47">
        <v>0.98</v>
      </c>
      <c r="F21" s="47">
        <v>0.93799999999999994</v>
      </c>
      <c r="G21" s="47">
        <v>0.92600000000000005</v>
      </c>
      <c r="H21" s="47">
        <v>0.83899999999999997</v>
      </c>
      <c r="I21" s="47">
        <v>0.86899999999999999</v>
      </c>
      <c r="J21" s="47">
        <v>0.92800000000000005</v>
      </c>
      <c r="K21" s="47">
        <v>0.89400000000000002</v>
      </c>
      <c r="L21" s="47">
        <v>0.90500000000000003</v>
      </c>
      <c r="M21" s="47">
        <v>0.92500000000000004</v>
      </c>
      <c r="N21" s="47">
        <v>0.94</v>
      </c>
      <c r="O21" s="47">
        <v>0.92500000000000004</v>
      </c>
      <c r="P21" s="47">
        <v>0.93799999999999994</v>
      </c>
      <c r="Q21" s="47">
        <v>0.86799999999999999</v>
      </c>
      <c r="R21" s="47">
        <v>0.92200000000000004</v>
      </c>
      <c r="S21" s="47">
        <v>0.97099999999999997</v>
      </c>
      <c r="T21" s="47">
        <v>0.874</v>
      </c>
      <c r="U21" s="47">
        <v>0.89400000000000002</v>
      </c>
      <c r="V21" s="47">
        <v>0.88500000000000001</v>
      </c>
      <c r="W21" s="173"/>
    </row>
    <row r="22" spans="1:23">
      <c r="A22" s="232"/>
      <c r="B22" s="603">
        <v>1.42</v>
      </c>
      <c r="C22" s="47">
        <v>0.95099999999999996</v>
      </c>
      <c r="D22" s="47">
        <v>0.85199999999999998</v>
      </c>
      <c r="E22" s="47">
        <v>0.99199999999999999</v>
      </c>
      <c r="F22" s="47">
        <v>0.96499999999999997</v>
      </c>
      <c r="G22" s="47">
        <v>0.92600000000000005</v>
      </c>
      <c r="H22" s="47">
        <v>0.873</v>
      </c>
      <c r="I22" s="47">
        <v>0.89300000000000002</v>
      </c>
      <c r="J22" s="47">
        <v>0.93700000000000006</v>
      </c>
      <c r="K22" s="47">
        <v>0.93200000000000005</v>
      </c>
      <c r="L22" s="47">
        <v>0.89300000000000002</v>
      </c>
      <c r="M22" s="47">
        <v>0.94599999999999995</v>
      </c>
      <c r="N22" s="47">
        <v>0.93100000000000005</v>
      </c>
      <c r="O22" s="47">
        <v>0.92900000000000005</v>
      </c>
      <c r="P22" s="47">
        <v>0.94499999999999995</v>
      </c>
      <c r="Q22" s="47">
        <v>0.89</v>
      </c>
      <c r="R22" s="47">
        <v>0.92400000000000004</v>
      </c>
      <c r="S22" s="47">
        <v>1</v>
      </c>
      <c r="T22" s="47">
        <v>0.88200000000000001</v>
      </c>
      <c r="U22" s="47">
        <v>0.89</v>
      </c>
      <c r="V22" s="47">
        <v>0.88200000000000001</v>
      </c>
      <c r="W22" s="173"/>
    </row>
    <row r="23" spans="1:23">
      <c r="A23" s="232"/>
      <c r="B23" s="603">
        <v>1.5</v>
      </c>
      <c r="C23" s="47">
        <v>0.97</v>
      </c>
      <c r="D23" s="47">
        <v>0.86199999999999999</v>
      </c>
      <c r="E23" s="47">
        <v>0.99199999999999999</v>
      </c>
      <c r="F23" s="47">
        <v>0.95099999999999996</v>
      </c>
      <c r="G23" s="47">
        <v>0.91500000000000004</v>
      </c>
      <c r="H23" s="47">
        <v>0.83099999999999996</v>
      </c>
      <c r="I23" s="47">
        <v>0.89300000000000002</v>
      </c>
      <c r="J23" s="47">
        <v>0.94599999999999995</v>
      </c>
      <c r="K23" s="47">
        <v>0.92700000000000005</v>
      </c>
      <c r="L23" s="47">
        <v>0.88300000000000001</v>
      </c>
      <c r="M23" s="47">
        <v>0.98</v>
      </c>
      <c r="N23" s="47">
        <v>0.94399999999999995</v>
      </c>
      <c r="O23" s="47">
        <v>0.93899999999999995</v>
      </c>
      <c r="P23" s="47">
        <v>0.97899999999999998</v>
      </c>
      <c r="Q23" s="47">
        <v>0.88300000000000001</v>
      </c>
      <c r="R23" s="47">
        <v>0.93300000000000005</v>
      </c>
      <c r="S23" s="47">
        <v>0.97599999999999998</v>
      </c>
      <c r="T23" s="47">
        <v>0.86599999999999999</v>
      </c>
      <c r="U23" s="47">
        <v>0.92700000000000005</v>
      </c>
      <c r="V23" s="47">
        <v>0.92500000000000004</v>
      </c>
      <c r="W23" s="173"/>
    </row>
    <row r="24" spans="1:23">
      <c r="A24" s="232"/>
      <c r="B24" s="603">
        <v>1.58</v>
      </c>
      <c r="C24" s="47">
        <v>0.98199999999999998</v>
      </c>
      <c r="D24" s="47">
        <v>0.86599999999999999</v>
      </c>
      <c r="E24" s="47">
        <v>0.99099999999999999</v>
      </c>
      <c r="F24" s="47">
        <v>0.95399999999999996</v>
      </c>
      <c r="G24" s="47">
        <v>0.89200000000000002</v>
      </c>
      <c r="H24" s="47">
        <v>0.84</v>
      </c>
      <c r="I24" s="47">
        <v>0.88800000000000001</v>
      </c>
      <c r="J24" s="47">
        <v>0.91</v>
      </c>
      <c r="K24" s="47">
        <v>0.92900000000000005</v>
      </c>
      <c r="L24" s="47">
        <v>0.88700000000000001</v>
      </c>
      <c r="M24" s="47">
        <v>0.95099999999999996</v>
      </c>
      <c r="N24" s="47">
        <v>0.94299999999999995</v>
      </c>
      <c r="O24" s="47">
        <v>0.93899999999999995</v>
      </c>
      <c r="P24" s="47">
        <v>0.98</v>
      </c>
      <c r="Q24" s="47">
        <v>0.86</v>
      </c>
      <c r="R24" s="47">
        <v>0.90200000000000002</v>
      </c>
      <c r="S24" s="47">
        <v>0.96599999999999997</v>
      </c>
      <c r="T24" s="47">
        <v>0.877</v>
      </c>
      <c r="U24" s="47">
        <v>0.92100000000000004</v>
      </c>
      <c r="V24" s="47">
        <v>0.92700000000000005</v>
      </c>
      <c r="W24" s="173"/>
    </row>
    <row r="25" spans="1:23">
      <c r="A25" s="232"/>
      <c r="B25" s="603">
        <v>1.67</v>
      </c>
      <c r="C25" s="47">
        <v>0.97</v>
      </c>
      <c r="D25" s="47">
        <v>0.85</v>
      </c>
      <c r="E25" s="47">
        <v>1.01</v>
      </c>
      <c r="F25" s="47">
        <v>0.96799999999999997</v>
      </c>
      <c r="G25" s="47">
        <v>0.92200000000000004</v>
      </c>
      <c r="H25" s="47">
        <v>0.82799999999999996</v>
      </c>
      <c r="I25" s="47">
        <v>0.871</v>
      </c>
      <c r="J25" s="47">
        <v>0.88100000000000001</v>
      </c>
      <c r="K25" s="47">
        <v>0.90100000000000002</v>
      </c>
      <c r="L25" s="47">
        <v>0.89300000000000002</v>
      </c>
      <c r="M25" s="47">
        <v>0.90400000000000003</v>
      </c>
      <c r="N25" s="47">
        <v>0.97099999999999997</v>
      </c>
      <c r="O25" s="47">
        <v>0.93500000000000005</v>
      </c>
      <c r="P25" s="47">
        <v>0.96899999999999997</v>
      </c>
      <c r="Q25" s="47">
        <v>0.86199999999999999</v>
      </c>
      <c r="R25" s="47">
        <v>0.93600000000000005</v>
      </c>
      <c r="S25" s="47">
        <v>0.96199999999999997</v>
      </c>
      <c r="T25" s="47">
        <v>0.86199999999999999</v>
      </c>
      <c r="U25" s="47">
        <v>0.91200000000000003</v>
      </c>
      <c r="V25" s="47">
        <v>0.92900000000000005</v>
      </c>
      <c r="W25" s="173"/>
    </row>
    <row r="26" spans="1:23">
      <c r="A26" s="232"/>
      <c r="B26" s="603">
        <v>1.75</v>
      </c>
      <c r="C26" s="47">
        <v>0.99399999999999999</v>
      </c>
      <c r="D26" s="47">
        <v>0.879</v>
      </c>
      <c r="E26" s="47">
        <v>0.98599999999999999</v>
      </c>
      <c r="F26" s="47">
        <v>0.96299999999999997</v>
      </c>
      <c r="G26" s="47">
        <v>0.94899999999999995</v>
      </c>
      <c r="H26" s="47">
        <v>0.85399999999999998</v>
      </c>
      <c r="I26" s="47">
        <v>0.89</v>
      </c>
      <c r="J26" s="47">
        <v>0.93400000000000005</v>
      </c>
      <c r="K26" s="47">
        <v>0.879</v>
      </c>
      <c r="L26" s="47">
        <v>0.88400000000000001</v>
      </c>
      <c r="M26" s="47">
        <v>0.9</v>
      </c>
      <c r="N26" s="47">
        <v>0.97</v>
      </c>
      <c r="O26" s="47">
        <v>0.95899999999999996</v>
      </c>
      <c r="P26" s="47">
        <v>0.97699999999999998</v>
      </c>
      <c r="Q26" s="47">
        <v>0.86699999999999999</v>
      </c>
      <c r="R26" s="47">
        <v>0.95799999999999996</v>
      </c>
      <c r="S26" s="47">
        <v>0.94799999999999995</v>
      </c>
      <c r="T26" s="47">
        <v>0.86799999999999999</v>
      </c>
      <c r="U26" s="47">
        <v>0.90600000000000003</v>
      </c>
      <c r="V26" s="47">
        <v>0.93100000000000005</v>
      </c>
      <c r="W26" s="173"/>
    </row>
    <row r="27" spans="1:23">
      <c r="A27" s="232"/>
      <c r="B27" s="603">
        <v>1.83</v>
      </c>
      <c r="C27" s="47">
        <v>0.997</v>
      </c>
      <c r="D27" s="47">
        <v>0.875</v>
      </c>
      <c r="E27" s="47">
        <v>0.98</v>
      </c>
      <c r="F27" s="47">
        <v>0.93600000000000005</v>
      </c>
      <c r="G27" s="47">
        <v>0.93600000000000005</v>
      </c>
      <c r="H27" s="47">
        <v>0.83699999999999997</v>
      </c>
      <c r="I27" s="47">
        <v>0.88400000000000001</v>
      </c>
      <c r="J27" s="47">
        <v>0.91900000000000004</v>
      </c>
      <c r="K27" s="47">
        <v>0.88300000000000001</v>
      </c>
      <c r="L27" s="47">
        <v>0.88500000000000001</v>
      </c>
      <c r="M27" s="47">
        <v>0.88800000000000001</v>
      </c>
      <c r="N27" s="47">
        <v>0.97199999999999998</v>
      </c>
      <c r="O27" s="47">
        <v>0.98099999999999998</v>
      </c>
      <c r="P27" s="47">
        <v>0.94899999999999995</v>
      </c>
      <c r="Q27" s="47">
        <v>0.876</v>
      </c>
      <c r="R27" s="47">
        <v>0.91200000000000003</v>
      </c>
      <c r="S27" s="47">
        <v>0.93100000000000005</v>
      </c>
      <c r="T27" s="47">
        <v>0.879</v>
      </c>
      <c r="U27" s="47">
        <v>0.89500000000000002</v>
      </c>
      <c r="V27" s="47">
        <v>0.92300000000000004</v>
      </c>
      <c r="W27" s="173"/>
    </row>
    <row r="28" spans="1:23">
      <c r="A28" s="232"/>
      <c r="B28" s="603">
        <v>1.92</v>
      </c>
      <c r="C28" s="47">
        <v>0.98299999999999998</v>
      </c>
      <c r="D28" s="47">
        <v>0.88300000000000001</v>
      </c>
      <c r="E28" s="47">
        <v>0.98</v>
      </c>
      <c r="F28" s="47">
        <v>0.92900000000000005</v>
      </c>
      <c r="G28" s="47">
        <v>0.92600000000000005</v>
      </c>
      <c r="H28" s="47">
        <v>0.82399999999999995</v>
      </c>
      <c r="I28" s="47">
        <v>0.86</v>
      </c>
      <c r="J28" s="47">
        <v>0.94099999999999995</v>
      </c>
      <c r="K28" s="47">
        <v>0.875</v>
      </c>
      <c r="L28" s="47">
        <v>0.89400000000000002</v>
      </c>
      <c r="M28" s="47">
        <v>0.878</v>
      </c>
      <c r="N28" s="47">
        <v>0.97299999999999998</v>
      </c>
      <c r="O28" s="47">
        <v>0.97599999999999998</v>
      </c>
      <c r="P28" s="47">
        <v>0.93</v>
      </c>
      <c r="Q28" s="47">
        <v>0.86499999999999999</v>
      </c>
      <c r="R28" s="47">
        <v>0.90200000000000002</v>
      </c>
      <c r="S28" s="47">
        <v>0.92400000000000004</v>
      </c>
      <c r="T28" s="47">
        <v>0.88900000000000001</v>
      </c>
      <c r="U28" s="47">
        <v>0.90300000000000002</v>
      </c>
      <c r="V28" s="47">
        <v>0.92500000000000004</v>
      </c>
      <c r="W28" s="173"/>
    </row>
    <row r="29" spans="1:23">
      <c r="A29" s="232"/>
      <c r="B29" s="603">
        <v>2</v>
      </c>
      <c r="C29" s="47">
        <v>0.97199999999999998</v>
      </c>
      <c r="D29" s="47">
        <v>0.90400000000000003</v>
      </c>
      <c r="E29" s="47">
        <v>0.99299999999999999</v>
      </c>
      <c r="F29" s="47">
        <v>0.92800000000000005</v>
      </c>
      <c r="G29" s="47">
        <v>0.93300000000000005</v>
      </c>
      <c r="H29" s="47">
        <v>0.84799999999999998</v>
      </c>
      <c r="I29" s="47">
        <v>0.86899999999999999</v>
      </c>
      <c r="J29" s="47">
        <v>0.93899999999999995</v>
      </c>
      <c r="K29" s="47">
        <v>0.85799999999999998</v>
      </c>
      <c r="L29" s="47">
        <v>0.89100000000000001</v>
      </c>
      <c r="M29" s="47">
        <v>0.9</v>
      </c>
      <c r="N29" s="47">
        <v>0.96199999999999997</v>
      </c>
      <c r="O29" s="47">
        <v>0.98199999999999998</v>
      </c>
      <c r="P29" s="47">
        <v>0.93300000000000005</v>
      </c>
      <c r="Q29" s="47">
        <v>0.88900000000000001</v>
      </c>
      <c r="R29" s="47">
        <v>0.93</v>
      </c>
      <c r="S29" s="47">
        <v>0.91700000000000004</v>
      </c>
      <c r="T29" s="47">
        <v>0.88600000000000001</v>
      </c>
      <c r="U29" s="47">
        <v>0.90800000000000003</v>
      </c>
      <c r="V29" s="47">
        <v>0.92900000000000005</v>
      </c>
      <c r="W29" s="173"/>
    </row>
    <row r="30" spans="1:23">
      <c r="A30" s="232"/>
      <c r="B30" s="603">
        <v>2.08</v>
      </c>
      <c r="C30" s="47">
        <v>0.97899999999999998</v>
      </c>
      <c r="D30" s="47">
        <v>0.90800000000000003</v>
      </c>
      <c r="E30" s="47">
        <v>0.97499999999999998</v>
      </c>
      <c r="F30" s="47">
        <v>0.96099999999999997</v>
      </c>
      <c r="G30" s="47">
        <v>0.94199999999999995</v>
      </c>
      <c r="H30" s="47">
        <v>0.85399999999999998</v>
      </c>
      <c r="I30" s="47">
        <v>0.86299999999999999</v>
      </c>
      <c r="J30" s="47">
        <v>0.98799999999999999</v>
      </c>
      <c r="K30" s="47">
        <v>0.84599999999999997</v>
      </c>
      <c r="L30" s="47">
        <v>0.86699999999999999</v>
      </c>
      <c r="M30" s="47">
        <v>0.91600000000000004</v>
      </c>
      <c r="N30" s="47">
        <v>0.96099999999999997</v>
      </c>
      <c r="O30" s="47">
        <v>0.98499999999999999</v>
      </c>
      <c r="P30" s="47">
        <v>0.93799999999999994</v>
      </c>
      <c r="Q30" s="47">
        <v>0.91800000000000004</v>
      </c>
      <c r="R30" s="47">
        <v>0.95099999999999996</v>
      </c>
      <c r="S30" s="47">
        <v>0.91</v>
      </c>
      <c r="T30" s="47">
        <v>0.86899999999999999</v>
      </c>
      <c r="U30" s="47">
        <v>0.92500000000000004</v>
      </c>
      <c r="V30" s="47">
        <v>0.92700000000000005</v>
      </c>
      <c r="W30" s="173"/>
    </row>
    <row r="31" spans="1:23">
      <c r="A31" s="232"/>
      <c r="B31" s="603">
        <v>2.17</v>
      </c>
      <c r="C31" s="47">
        <v>1.014</v>
      </c>
      <c r="D31" s="47">
        <v>0.88700000000000001</v>
      </c>
      <c r="E31" s="47">
        <v>0.95799999999999996</v>
      </c>
      <c r="F31" s="47">
        <v>0.98399999999999999</v>
      </c>
      <c r="G31" s="47">
        <v>0.93</v>
      </c>
      <c r="H31" s="47">
        <v>0.85</v>
      </c>
      <c r="I31" s="47">
        <v>0.85899999999999999</v>
      </c>
      <c r="J31" s="47">
        <v>0.93600000000000005</v>
      </c>
      <c r="K31" s="47">
        <v>0.85</v>
      </c>
      <c r="L31" s="47">
        <v>0.88600000000000001</v>
      </c>
      <c r="M31" s="47">
        <v>0.92300000000000004</v>
      </c>
      <c r="N31" s="47">
        <v>0.94499999999999995</v>
      </c>
      <c r="O31" s="47">
        <v>0.97</v>
      </c>
      <c r="P31" s="47">
        <v>0.93100000000000005</v>
      </c>
      <c r="Q31" s="47">
        <v>0.94099999999999995</v>
      </c>
      <c r="R31" s="47">
        <v>0.90700000000000003</v>
      </c>
      <c r="S31" s="47">
        <v>0.92400000000000004</v>
      </c>
      <c r="T31" s="47">
        <v>0.871</v>
      </c>
      <c r="U31" s="47">
        <v>0.9</v>
      </c>
      <c r="V31" s="47">
        <v>0.92500000000000004</v>
      </c>
      <c r="W31" s="173"/>
    </row>
    <row r="32" spans="1:23">
      <c r="A32" s="232"/>
      <c r="B32" s="603">
        <v>2.25</v>
      </c>
      <c r="C32" s="47">
        <v>0.97699999999999998</v>
      </c>
      <c r="D32" s="47">
        <v>0.873</v>
      </c>
      <c r="E32" s="47">
        <v>0.96299999999999997</v>
      </c>
      <c r="F32" s="47">
        <v>0.98699999999999999</v>
      </c>
      <c r="G32" s="47">
        <v>0.91</v>
      </c>
      <c r="H32" s="47">
        <v>0.875</v>
      </c>
      <c r="I32" s="47">
        <v>0.88500000000000001</v>
      </c>
      <c r="J32" s="47">
        <v>0.9</v>
      </c>
      <c r="K32" s="47">
        <v>0.86599999999999999</v>
      </c>
      <c r="L32" s="47">
        <v>0.91100000000000003</v>
      </c>
      <c r="M32" s="47">
        <v>0.88800000000000001</v>
      </c>
      <c r="N32" s="47">
        <v>0.96</v>
      </c>
      <c r="O32" s="47">
        <v>0.96699999999999997</v>
      </c>
      <c r="P32" s="47">
        <v>0.92900000000000005</v>
      </c>
      <c r="Q32" s="47">
        <v>0.91200000000000003</v>
      </c>
      <c r="R32" s="47">
        <v>0.91600000000000004</v>
      </c>
      <c r="S32" s="47">
        <v>0.91800000000000004</v>
      </c>
      <c r="T32" s="47">
        <v>0.86599999999999999</v>
      </c>
      <c r="U32" s="47">
        <v>0.89300000000000002</v>
      </c>
      <c r="V32" s="47">
        <v>0.91800000000000004</v>
      </c>
      <c r="W32" s="173"/>
    </row>
    <row r="33" spans="1:23">
      <c r="A33" s="232"/>
      <c r="B33" s="603">
        <v>2.33</v>
      </c>
      <c r="C33" s="47">
        <v>0.94499999999999995</v>
      </c>
      <c r="D33" s="47">
        <v>0.85699999999999998</v>
      </c>
      <c r="E33" s="47">
        <v>0.96899999999999997</v>
      </c>
      <c r="F33" s="47">
        <v>0.996</v>
      </c>
      <c r="G33" s="47">
        <v>0.92700000000000005</v>
      </c>
      <c r="H33" s="47">
        <v>0.84699999999999998</v>
      </c>
      <c r="I33" s="47">
        <v>0.88900000000000001</v>
      </c>
      <c r="J33" s="47">
        <v>0.90400000000000003</v>
      </c>
      <c r="K33" s="47">
        <v>0.877</v>
      </c>
      <c r="L33" s="47">
        <v>0.91900000000000004</v>
      </c>
      <c r="M33" s="47">
        <v>0.90500000000000003</v>
      </c>
      <c r="N33" s="47">
        <v>0.94599999999999995</v>
      </c>
      <c r="O33" s="47">
        <v>0.95099999999999996</v>
      </c>
      <c r="P33" s="47">
        <v>0.92200000000000004</v>
      </c>
      <c r="Q33" s="47">
        <v>0.90600000000000003</v>
      </c>
      <c r="R33" s="47">
        <v>0.91800000000000004</v>
      </c>
      <c r="S33" s="47">
        <v>0.92100000000000004</v>
      </c>
      <c r="T33" s="47">
        <v>0.871</v>
      </c>
      <c r="U33" s="47">
        <v>0.90300000000000002</v>
      </c>
      <c r="V33" s="47">
        <v>0.91900000000000004</v>
      </c>
      <c r="W33" s="173"/>
    </row>
    <row r="34" spans="1:23">
      <c r="A34" s="232"/>
      <c r="B34" s="603">
        <v>2.42</v>
      </c>
      <c r="C34" s="47">
        <v>0.93600000000000005</v>
      </c>
      <c r="D34" s="47">
        <v>0.86399999999999999</v>
      </c>
      <c r="E34" s="47">
        <v>0.98499999999999999</v>
      </c>
      <c r="F34" s="47">
        <v>1.008</v>
      </c>
      <c r="G34" s="47">
        <v>0.92900000000000005</v>
      </c>
      <c r="H34" s="47">
        <v>0.85399999999999998</v>
      </c>
      <c r="I34" s="47">
        <v>0.9</v>
      </c>
      <c r="J34" s="47">
        <v>0.90500000000000003</v>
      </c>
      <c r="K34" s="47">
        <v>0.874</v>
      </c>
      <c r="L34" s="47">
        <v>0.93600000000000005</v>
      </c>
      <c r="M34" s="47">
        <v>0.89800000000000002</v>
      </c>
      <c r="N34" s="47">
        <v>0.95799999999999996</v>
      </c>
      <c r="O34" s="47">
        <v>0.95799999999999996</v>
      </c>
      <c r="P34" s="47">
        <v>0.92400000000000004</v>
      </c>
      <c r="Q34" s="47">
        <v>0.89700000000000002</v>
      </c>
      <c r="R34" s="47">
        <v>0.95399999999999996</v>
      </c>
      <c r="S34" s="47">
        <v>0.91800000000000004</v>
      </c>
      <c r="T34" s="47">
        <v>0.92600000000000005</v>
      </c>
      <c r="U34" s="47">
        <v>0.90800000000000003</v>
      </c>
      <c r="V34" s="47">
        <v>0.92200000000000004</v>
      </c>
      <c r="W34" s="173"/>
    </row>
    <row r="35" spans="1:23">
      <c r="A35" s="232"/>
      <c r="B35" s="603">
        <v>2.5</v>
      </c>
      <c r="C35" s="47">
        <v>0.94</v>
      </c>
      <c r="D35" s="47">
        <v>0.873</v>
      </c>
      <c r="E35" s="47">
        <v>0.98699999999999999</v>
      </c>
      <c r="F35" s="47">
        <v>0.99299999999999999</v>
      </c>
      <c r="G35" s="47">
        <v>0.94199999999999995</v>
      </c>
      <c r="H35" s="47">
        <v>0.84099999999999997</v>
      </c>
      <c r="I35" s="47">
        <v>0.89300000000000002</v>
      </c>
      <c r="J35" s="47">
        <v>0.91</v>
      </c>
      <c r="K35" s="47">
        <v>0.871</v>
      </c>
      <c r="L35" s="47">
        <v>0.92700000000000005</v>
      </c>
      <c r="M35" s="47">
        <v>0.93</v>
      </c>
      <c r="N35" s="47">
        <v>0.96</v>
      </c>
      <c r="O35" s="47">
        <v>0.95699999999999996</v>
      </c>
      <c r="P35" s="47">
        <v>0.93</v>
      </c>
      <c r="Q35" s="47">
        <v>0.878</v>
      </c>
      <c r="R35" s="47">
        <v>0.98099999999999998</v>
      </c>
      <c r="S35" s="47">
        <v>0.90500000000000003</v>
      </c>
      <c r="T35" s="47">
        <v>0.89500000000000002</v>
      </c>
      <c r="U35" s="47">
        <v>0.92600000000000005</v>
      </c>
      <c r="V35" s="47">
        <v>0.92400000000000004</v>
      </c>
      <c r="W35" s="173"/>
    </row>
    <row r="36" spans="1:23">
      <c r="A36" s="232"/>
      <c r="B36" s="603">
        <v>2.58</v>
      </c>
      <c r="C36" s="47">
        <v>0.95099999999999996</v>
      </c>
      <c r="D36" s="47">
        <v>0.85599999999999998</v>
      </c>
      <c r="E36" s="47">
        <v>0.98399999999999999</v>
      </c>
      <c r="F36" s="47">
        <v>0.96299999999999997</v>
      </c>
      <c r="G36" s="47">
        <v>0.91600000000000004</v>
      </c>
      <c r="H36" s="47">
        <v>0.83699999999999997</v>
      </c>
      <c r="I36" s="47">
        <v>0.90400000000000003</v>
      </c>
      <c r="J36" s="47">
        <v>0.91200000000000003</v>
      </c>
      <c r="K36" s="47">
        <v>0.88300000000000001</v>
      </c>
      <c r="L36" s="47">
        <v>0.90400000000000003</v>
      </c>
      <c r="M36" s="47">
        <v>0.92500000000000004</v>
      </c>
      <c r="N36" s="47">
        <v>0.95299999999999996</v>
      </c>
      <c r="O36" s="47">
        <v>0.95599999999999996</v>
      </c>
      <c r="P36" s="47">
        <v>0.94899999999999995</v>
      </c>
      <c r="Q36" s="47">
        <v>0.90400000000000003</v>
      </c>
      <c r="R36" s="47">
        <v>0.97299999999999998</v>
      </c>
      <c r="S36" s="47">
        <v>0.91400000000000003</v>
      </c>
      <c r="T36" s="47">
        <v>0.89400000000000002</v>
      </c>
      <c r="U36" s="47">
        <v>0.92</v>
      </c>
      <c r="V36" s="47">
        <v>0.95799999999999996</v>
      </c>
      <c r="W36" s="173"/>
    </row>
    <row r="37" spans="1:23">
      <c r="A37" s="232"/>
      <c r="B37" s="603">
        <v>2.67</v>
      </c>
      <c r="C37" s="47">
        <v>0.95799999999999996</v>
      </c>
      <c r="D37" s="47">
        <v>0.85599999999999998</v>
      </c>
      <c r="E37" s="47">
        <v>0.996</v>
      </c>
      <c r="F37" s="47">
        <v>0.97499999999999998</v>
      </c>
      <c r="G37" s="47">
        <v>0.95499999999999996</v>
      </c>
      <c r="H37" s="47">
        <v>0.83399999999999996</v>
      </c>
      <c r="I37" s="47">
        <v>0.89800000000000002</v>
      </c>
      <c r="J37" s="47">
        <v>0.88</v>
      </c>
      <c r="K37" s="47">
        <v>0.86099999999999999</v>
      </c>
      <c r="L37" s="47">
        <v>0.90500000000000003</v>
      </c>
      <c r="M37" s="47">
        <v>0.93899999999999995</v>
      </c>
      <c r="N37" s="47">
        <v>0.96899999999999997</v>
      </c>
      <c r="O37" s="47">
        <v>0.95199999999999996</v>
      </c>
      <c r="P37" s="47">
        <v>0.95</v>
      </c>
      <c r="Q37" s="47">
        <v>0.90700000000000003</v>
      </c>
      <c r="R37" s="47">
        <v>0.96699999999999997</v>
      </c>
      <c r="S37" s="47">
        <v>0.91400000000000003</v>
      </c>
      <c r="T37" s="47">
        <v>0.89500000000000002</v>
      </c>
      <c r="U37" s="47">
        <v>0.93200000000000005</v>
      </c>
      <c r="V37" s="47">
        <v>0.99399999999999999</v>
      </c>
      <c r="W37" s="173"/>
    </row>
    <row r="38" spans="1:23">
      <c r="A38" s="232"/>
      <c r="B38" s="603">
        <v>2.75</v>
      </c>
      <c r="C38" s="47">
        <v>0.97499999999999998</v>
      </c>
      <c r="D38" s="47">
        <v>0.86499999999999999</v>
      </c>
      <c r="E38" s="47">
        <v>0.98299999999999998</v>
      </c>
      <c r="F38" s="47">
        <v>0.97</v>
      </c>
      <c r="G38" s="47">
        <v>0.97399999999999998</v>
      </c>
      <c r="H38" s="47">
        <v>0.83299999999999996</v>
      </c>
      <c r="I38" s="47">
        <v>0.879</v>
      </c>
      <c r="J38" s="47">
        <v>0.90400000000000003</v>
      </c>
      <c r="K38" s="47">
        <v>0.875</v>
      </c>
      <c r="L38" s="47">
        <v>0.88600000000000001</v>
      </c>
      <c r="M38" s="47">
        <v>0.93200000000000005</v>
      </c>
      <c r="N38" s="47">
        <v>0.98</v>
      </c>
      <c r="O38" s="47">
        <v>0.97799999999999998</v>
      </c>
      <c r="P38" s="47">
        <v>0.94199999999999995</v>
      </c>
      <c r="Q38" s="47">
        <v>0.90600000000000003</v>
      </c>
      <c r="R38" s="47">
        <v>0.96199999999999997</v>
      </c>
      <c r="S38" s="47">
        <v>0.90300000000000002</v>
      </c>
      <c r="T38" s="47">
        <v>0.88900000000000001</v>
      </c>
      <c r="U38" s="47">
        <v>0.93</v>
      </c>
      <c r="V38" s="47">
        <v>0.98199999999999998</v>
      </c>
      <c r="W38" s="173"/>
    </row>
    <row r="39" spans="1:23">
      <c r="A39" s="232"/>
      <c r="B39" s="603">
        <v>2.83</v>
      </c>
      <c r="C39" s="47">
        <v>1.0349999999999999</v>
      </c>
      <c r="D39" s="47">
        <v>0.85599999999999998</v>
      </c>
      <c r="E39" s="47">
        <v>0.97699999999999998</v>
      </c>
      <c r="F39" s="47">
        <v>1.0049999999999999</v>
      </c>
      <c r="G39" s="47">
        <v>0.96699999999999997</v>
      </c>
      <c r="H39" s="47">
        <v>0.85599999999999998</v>
      </c>
      <c r="I39" s="47">
        <v>0.878</v>
      </c>
      <c r="J39" s="47">
        <v>0.91200000000000003</v>
      </c>
      <c r="K39" s="47">
        <v>0.86599999999999999</v>
      </c>
      <c r="L39" s="47">
        <v>0.90600000000000003</v>
      </c>
      <c r="M39" s="47">
        <v>0.94099999999999995</v>
      </c>
      <c r="N39" s="47">
        <v>0.97599999999999998</v>
      </c>
      <c r="O39" s="47">
        <v>0.96399999999999997</v>
      </c>
      <c r="P39" s="47">
        <v>0.93200000000000005</v>
      </c>
      <c r="Q39" s="47">
        <v>0.91700000000000004</v>
      </c>
      <c r="R39" s="47">
        <v>0.95399999999999996</v>
      </c>
      <c r="S39" s="47">
        <v>0.91400000000000003</v>
      </c>
      <c r="T39" s="47">
        <v>0.873</v>
      </c>
      <c r="U39" s="47">
        <v>0.93100000000000005</v>
      </c>
      <c r="V39" s="47">
        <v>0.97699999999999998</v>
      </c>
      <c r="W39" s="173"/>
    </row>
    <row r="40" spans="1:23">
      <c r="A40" s="232"/>
      <c r="B40" s="603">
        <v>2.92</v>
      </c>
      <c r="C40" s="47">
        <v>0.997</v>
      </c>
      <c r="D40" s="47">
        <v>0.876</v>
      </c>
      <c r="E40" s="47">
        <v>0.97399999999999998</v>
      </c>
      <c r="F40" s="47">
        <v>1.002</v>
      </c>
      <c r="G40" s="47">
        <v>0.94599999999999995</v>
      </c>
      <c r="H40" s="47">
        <v>0.86199999999999999</v>
      </c>
      <c r="I40" s="47">
        <v>0.871</v>
      </c>
      <c r="J40" s="47">
        <v>0.89300000000000002</v>
      </c>
      <c r="K40" s="47">
        <v>0.85299999999999998</v>
      </c>
      <c r="L40" s="47">
        <v>0.91500000000000004</v>
      </c>
      <c r="M40" s="47">
        <v>0.91700000000000004</v>
      </c>
      <c r="N40" s="47">
        <v>0.98599999999999999</v>
      </c>
      <c r="O40" s="47">
        <v>0.99199999999999999</v>
      </c>
      <c r="P40" s="47">
        <v>0.96099999999999997</v>
      </c>
      <c r="Q40" s="47">
        <v>0.91800000000000004</v>
      </c>
      <c r="R40" s="47">
        <v>0.93200000000000005</v>
      </c>
      <c r="S40" s="47">
        <v>0.91600000000000004</v>
      </c>
      <c r="T40" s="47">
        <v>0.86599999999999999</v>
      </c>
      <c r="U40" s="47">
        <v>0.93500000000000005</v>
      </c>
      <c r="V40" s="47">
        <v>0.96199999999999997</v>
      </c>
      <c r="W40" s="173"/>
    </row>
    <row r="41" spans="1:23">
      <c r="A41" s="232"/>
      <c r="B41" s="603">
        <v>3</v>
      </c>
      <c r="C41" s="47">
        <v>0.97399999999999998</v>
      </c>
      <c r="D41" s="47">
        <v>0.85699999999999998</v>
      </c>
      <c r="E41" s="47">
        <v>0.97399999999999998</v>
      </c>
      <c r="F41" s="47">
        <v>0.997</v>
      </c>
      <c r="G41" s="47">
        <v>0.94199999999999995</v>
      </c>
      <c r="H41" s="47">
        <v>0.86499999999999999</v>
      </c>
      <c r="I41" s="47">
        <v>0.86799999999999999</v>
      </c>
      <c r="J41" s="47">
        <v>0.90700000000000003</v>
      </c>
      <c r="K41" s="47">
        <v>0.82699999999999996</v>
      </c>
      <c r="L41" s="47">
        <v>0.90600000000000003</v>
      </c>
      <c r="M41" s="47">
        <v>0.93100000000000005</v>
      </c>
      <c r="N41" s="47">
        <v>0.98599999999999999</v>
      </c>
      <c r="O41" s="47">
        <v>0.97699999999999998</v>
      </c>
      <c r="P41" s="47">
        <v>0.97199999999999998</v>
      </c>
      <c r="Q41" s="47">
        <v>0.92</v>
      </c>
      <c r="R41" s="47">
        <v>0.90700000000000003</v>
      </c>
      <c r="S41" s="47">
        <v>0.97899999999999998</v>
      </c>
      <c r="T41" s="47">
        <v>0.879</v>
      </c>
      <c r="U41" s="47">
        <v>0.94799999999999995</v>
      </c>
      <c r="V41" s="47">
        <v>0.93400000000000005</v>
      </c>
      <c r="W41" s="173"/>
    </row>
    <row r="42" spans="1:23">
      <c r="A42" s="232"/>
      <c r="B42" s="603">
        <v>3.08</v>
      </c>
      <c r="C42" s="47">
        <v>0.96899999999999997</v>
      </c>
      <c r="D42" s="47">
        <v>0.86899999999999999</v>
      </c>
      <c r="E42" s="47">
        <v>1.0069999999999999</v>
      </c>
      <c r="F42" s="47">
        <v>0.99399999999999999</v>
      </c>
      <c r="G42" s="47">
        <v>0.93799999999999994</v>
      </c>
      <c r="H42" s="47">
        <v>0.83099999999999996</v>
      </c>
      <c r="I42" s="47">
        <v>0.85099999999999998</v>
      </c>
      <c r="J42" s="47">
        <v>0.94199999999999995</v>
      </c>
      <c r="K42" s="47">
        <v>0.83</v>
      </c>
      <c r="L42" s="47">
        <v>0.93300000000000005</v>
      </c>
      <c r="M42" s="47">
        <v>0.9</v>
      </c>
      <c r="N42" s="47">
        <v>0.97699999999999998</v>
      </c>
      <c r="O42" s="47">
        <v>0.97599999999999998</v>
      </c>
      <c r="P42" s="47">
        <v>0.96</v>
      </c>
      <c r="Q42" s="47">
        <v>0.90700000000000003</v>
      </c>
      <c r="R42" s="47">
        <v>0.95599999999999996</v>
      </c>
      <c r="S42" s="47">
        <v>0.98799999999999999</v>
      </c>
      <c r="T42" s="47">
        <v>0.877</v>
      </c>
      <c r="U42" s="47">
        <v>0.94699999999999995</v>
      </c>
      <c r="V42" s="47">
        <v>0.92800000000000005</v>
      </c>
      <c r="W42" s="173"/>
    </row>
    <row r="43" spans="1:23">
      <c r="A43" s="232"/>
      <c r="B43" s="603">
        <v>3.17</v>
      </c>
      <c r="C43" s="47">
        <v>1.01</v>
      </c>
      <c r="D43" s="47">
        <v>0.877</v>
      </c>
      <c r="E43" s="47">
        <v>1.0149999999999999</v>
      </c>
      <c r="F43" s="47">
        <v>1.0009999999999999</v>
      </c>
      <c r="G43" s="47">
        <v>0.93700000000000006</v>
      </c>
      <c r="H43" s="47">
        <v>0.83599999999999997</v>
      </c>
      <c r="I43" s="47">
        <v>0.84</v>
      </c>
      <c r="J43" s="47">
        <v>0.93400000000000005</v>
      </c>
      <c r="K43" s="47">
        <v>0.878</v>
      </c>
      <c r="L43" s="47">
        <v>0.93300000000000005</v>
      </c>
      <c r="M43" s="47">
        <v>0.91200000000000003</v>
      </c>
      <c r="N43" s="47">
        <v>0.96</v>
      </c>
      <c r="O43" s="47">
        <v>0.98699999999999999</v>
      </c>
      <c r="P43" s="47">
        <v>0.96199999999999997</v>
      </c>
      <c r="Q43" s="47">
        <v>0.93</v>
      </c>
      <c r="R43" s="47">
        <v>0.93700000000000006</v>
      </c>
      <c r="S43" s="47">
        <v>0.96799999999999997</v>
      </c>
      <c r="T43" s="47">
        <v>0.876</v>
      </c>
      <c r="U43" s="47">
        <v>0.92300000000000004</v>
      </c>
      <c r="V43" s="47">
        <v>0.92100000000000004</v>
      </c>
      <c r="W43" s="173"/>
    </row>
    <row r="44" spans="1:23">
      <c r="A44" s="232"/>
      <c r="B44" s="603">
        <v>3.25</v>
      </c>
      <c r="C44" s="47">
        <v>0.99199999999999999</v>
      </c>
      <c r="D44" s="47">
        <v>0.88500000000000001</v>
      </c>
      <c r="E44" s="47">
        <v>0.99299999999999999</v>
      </c>
      <c r="F44" s="47">
        <v>1.012</v>
      </c>
      <c r="G44" s="47">
        <v>0.94</v>
      </c>
      <c r="H44" s="47">
        <v>0.85099999999999998</v>
      </c>
      <c r="I44" s="47">
        <v>0.85199999999999998</v>
      </c>
      <c r="J44" s="47">
        <v>0.93</v>
      </c>
      <c r="K44" s="47">
        <v>0.878</v>
      </c>
      <c r="L44" s="47">
        <v>0.92900000000000005</v>
      </c>
      <c r="M44" s="47">
        <v>0.90900000000000003</v>
      </c>
      <c r="N44" s="47">
        <v>0.93200000000000005</v>
      </c>
      <c r="O44" s="47">
        <v>0.995</v>
      </c>
      <c r="P44" s="47">
        <v>0.93300000000000005</v>
      </c>
      <c r="Q44" s="47">
        <v>0.92800000000000005</v>
      </c>
      <c r="R44" s="47">
        <v>0.92800000000000005</v>
      </c>
      <c r="S44" s="47">
        <v>0.95899999999999996</v>
      </c>
      <c r="T44" s="47">
        <v>0.88600000000000001</v>
      </c>
      <c r="U44" s="47">
        <v>0.92300000000000004</v>
      </c>
      <c r="V44" s="47">
        <v>0.92</v>
      </c>
      <c r="W44" s="173"/>
    </row>
    <row r="45" spans="1:23">
      <c r="A45" s="232"/>
      <c r="B45" s="603">
        <v>3.33</v>
      </c>
      <c r="C45" s="47">
        <v>0.98799999999999999</v>
      </c>
      <c r="D45" s="47">
        <v>0.89</v>
      </c>
      <c r="E45" s="47">
        <v>0.97299999999999998</v>
      </c>
      <c r="F45" s="47">
        <v>1.0129999999999999</v>
      </c>
      <c r="G45" s="47">
        <v>0.95499999999999996</v>
      </c>
      <c r="H45" s="47">
        <v>0.83799999999999997</v>
      </c>
      <c r="I45" s="47">
        <v>0.91200000000000003</v>
      </c>
      <c r="J45" s="47">
        <v>0.92400000000000004</v>
      </c>
      <c r="K45" s="47">
        <v>0.87</v>
      </c>
      <c r="L45" s="47">
        <v>0.92700000000000005</v>
      </c>
      <c r="M45" s="47">
        <v>0.91700000000000004</v>
      </c>
      <c r="N45" s="47">
        <v>0.94399999999999995</v>
      </c>
      <c r="O45" s="47">
        <v>0.97199999999999998</v>
      </c>
      <c r="P45" s="47">
        <v>0.90600000000000003</v>
      </c>
      <c r="Q45" s="47">
        <v>0.91800000000000004</v>
      </c>
      <c r="R45" s="47">
        <v>0.95199999999999996</v>
      </c>
      <c r="S45" s="47">
        <v>0.93700000000000006</v>
      </c>
      <c r="T45" s="47">
        <v>0.88200000000000001</v>
      </c>
      <c r="U45" s="47">
        <v>0.93300000000000005</v>
      </c>
      <c r="V45" s="47">
        <v>0.92300000000000004</v>
      </c>
      <c r="W45" s="173"/>
    </row>
    <row r="46" spans="1:23">
      <c r="A46" s="232"/>
      <c r="B46" s="603">
        <v>3.42</v>
      </c>
      <c r="C46" s="47">
        <v>0.98799999999999999</v>
      </c>
      <c r="D46" s="47">
        <v>0.87</v>
      </c>
      <c r="E46" s="47">
        <v>0.97899999999999998</v>
      </c>
      <c r="F46" s="47">
        <v>1.004</v>
      </c>
      <c r="G46" s="47">
        <v>0.95199999999999996</v>
      </c>
      <c r="H46" s="47">
        <v>0.83199999999999996</v>
      </c>
      <c r="I46" s="47">
        <v>0.91400000000000003</v>
      </c>
      <c r="J46" s="47">
        <v>0.93400000000000005</v>
      </c>
      <c r="K46" s="47">
        <v>0.86699999999999999</v>
      </c>
      <c r="L46" s="47">
        <v>0.98799999999999999</v>
      </c>
      <c r="M46" s="47">
        <v>0.92300000000000004</v>
      </c>
      <c r="N46" s="47">
        <v>0.96499999999999997</v>
      </c>
      <c r="O46" s="47">
        <v>0.98499999999999999</v>
      </c>
      <c r="P46" s="47">
        <v>0.91100000000000003</v>
      </c>
      <c r="Q46" s="47">
        <v>0.92100000000000004</v>
      </c>
      <c r="R46" s="47">
        <v>0.94099999999999995</v>
      </c>
      <c r="S46" s="47">
        <v>0.92900000000000005</v>
      </c>
      <c r="T46" s="47">
        <v>0.88200000000000001</v>
      </c>
      <c r="U46" s="47">
        <v>0.93400000000000005</v>
      </c>
      <c r="V46" s="47">
        <v>0.92200000000000004</v>
      </c>
      <c r="W46" s="173"/>
    </row>
    <row r="47" spans="1:23">
      <c r="A47" s="232"/>
      <c r="B47" s="603">
        <v>3.5</v>
      </c>
      <c r="C47" s="47">
        <v>1.0029999999999999</v>
      </c>
      <c r="D47" s="47">
        <v>0.86499999999999999</v>
      </c>
      <c r="E47" s="47">
        <v>0.97799999999999998</v>
      </c>
      <c r="F47" s="47">
        <v>1.002</v>
      </c>
      <c r="G47" s="47">
        <v>0.93400000000000005</v>
      </c>
      <c r="H47" s="47">
        <v>0.81599999999999995</v>
      </c>
      <c r="I47" s="47">
        <v>0.92800000000000005</v>
      </c>
      <c r="J47" s="47">
        <v>0.91900000000000004</v>
      </c>
      <c r="K47" s="47">
        <v>0.873</v>
      </c>
      <c r="L47" s="47">
        <v>0.97</v>
      </c>
      <c r="M47" s="47">
        <v>0.93700000000000006</v>
      </c>
      <c r="N47" s="47">
        <v>0.97799999999999998</v>
      </c>
      <c r="O47" s="47">
        <v>0.96299999999999997</v>
      </c>
      <c r="P47" s="47">
        <v>0.92600000000000005</v>
      </c>
      <c r="Q47" s="47">
        <v>0.92</v>
      </c>
      <c r="R47" s="47">
        <v>0.95599999999999996</v>
      </c>
      <c r="S47" s="47">
        <v>0.92200000000000004</v>
      </c>
      <c r="T47" s="47">
        <v>0.86</v>
      </c>
      <c r="U47" s="47">
        <v>0.94199999999999995</v>
      </c>
      <c r="V47" s="47">
        <v>0.95199999999999996</v>
      </c>
      <c r="W47" s="173"/>
    </row>
    <row r="48" spans="1:23">
      <c r="A48" s="232"/>
      <c r="B48" s="603">
        <v>3.58</v>
      </c>
      <c r="C48" s="47">
        <v>1.016</v>
      </c>
      <c r="D48" s="47">
        <v>0.89100000000000001</v>
      </c>
      <c r="E48" s="47">
        <v>0.97499999999999998</v>
      </c>
      <c r="F48" s="47">
        <v>0.996</v>
      </c>
      <c r="G48" s="47">
        <v>0.94799999999999995</v>
      </c>
      <c r="H48" s="47">
        <v>0.81499999999999995</v>
      </c>
      <c r="I48" s="47">
        <v>0.876</v>
      </c>
      <c r="J48" s="47">
        <v>0.91400000000000003</v>
      </c>
      <c r="K48" s="47">
        <v>0.88</v>
      </c>
      <c r="L48" s="47">
        <v>0.92700000000000005</v>
      </c>
      <c r="M48" s="47">
        <v>0.93400000000000005</v>
      </c>
      <c r="N48" s="47">
        <v>0.98399999999999999</v>
      </c>
      <c r="O48" s="47">
        <v>0.96499999999999997</v>
      </c>
      <c r="P48" s="47">
        <v>0.90800000000000003</v>
      </c>
      <c r="Q48" s="47">
        <v>0.91600000000000004</v>
      </c>
      <c r="R48" s="47">
        <v>0.94299999999999995</v>
      </c>
      <c r="S48" s="47">
        <v>0.95699999999999996</v>
      </c>
      <c r="T48" s="47">
        <v>0.871</v>
      </c>
      <c r="U48" s="47">
        <v>0.95</v>
      </c>
      <c r="V48" s="47">
        <v>0.93200000000000005</v>
      </c>
      <c r="W48" s="173"/>
    </row>
    <row r="49" spans="1:23">
      <c r="A49" s="232"/>
      <c r="B49" s="603">
        <v>3.67</v>
      </c>
      <c r="C49" s="47">
        <v>1.0069999999999999</v>
      </c>
      <c r="D49" s="47">
        <v>0.88300000000000001</v>
      </c>
      <c r="E49" s="47">
        <v>0.95099999999999996</v>
      </c>
      <c r="F49" s="47">
        <v>0.99</v>
      </c>
      <c r="G49" s="47">
        <v>0.94299999999999995</v>
      </c>
      <c r="H49" s="47">
        <v>0.81899999999999995</v>
      </c>
      <c r="I49" s="47">
        <v>0.876</v>
      </c>
      <c r="J49" s="47">
        <v>0.89800000000000002</v>
      </c>
      <c r="K49" s="47">
        <v>0.85299999999999998</v>
      </c>
      <c r="L49" s="47">
        <v>0.92800000000000005</v>
      </c>
      <c r="M49" s="47">
        <v>0.96799999999999997</v>
      </c>
      <c r="N49" s="47">
        <v>0.97499999999999998</v>
      </c>
      <c r="O49" s="47">
        <v>0.95699999999999996</v>
      </c>
      <c r="P49" s="47">
        <v>0.91800000000000004</v>
      </c>
      <c r="Q49" s="47">
        <v>0.92600000000000005</v>
      </c>
      <c r="R49" s="47">
        <v>0.92700000000000005</v>
      </c>
      <c r="S49" s="47">
        <v>0.92400000000000004</v>
      </c>
      <c r="T49" s="47">
        <v>0.877</v>
      </c>
      <c r="U49" s="47">
        <v>0.96799999999999997</v>
      </c>
      <c r="V49" s="47">
        <v>0.93100000000000005</v>
      </c>
      <c r="W49" s="173"/>
    </row>
    <row r="50" spans="1:23">
      <c r="A50" s="232"/>
      <c r="B50" s="603">
        <v>3.75</v>
      </c>
      <c r="C50" s="47">
        <v>0.99399999999999999</v>
      </c>
      <c r="D50" s="47">
        <v>0.878</v>
      </c>
      <c r="E50" s="47">
        <v>1.008</v>
      </c>
      <c r="F50" s="47">
        <v>1.0029999999999999</v>
      </c>
      <c r="G50" s="47">
        <v>0.96799999999999997</v>
      </c>
      <c r="H50" s="47">
        <v>0.81599999999999995</v>
      </c>
      <c r="I50" s="47">
        <v>0.89500000000000002</v>
      </c>
      <c r="J50" s="47">
        <v>0.92500000000000004</v>
      </c>
      <c r="K50" s="47">
        <v>0.86499999999999999</v>
      </c>
      <c r="L50" s="47">
        <v>0.94599999999999995</v>
      </c>
      <c r="M50" s="47">
        <v>0.96899999999999997</v>
      </c>
      <c r="N50" s="47">
        <v>0.97599999999999998</v>
      </c>
      <c r="O50" s="47">
        <v>0.996</v>
      </c>
      <c r="P50" s="47">
        <v>0.93200000000000005</v>
      </c>
      <c r="Q50" s="47">
        <v>0.92800000000000005</v>
      </c>
      <c r="R50" s="47">
        <v>0.96099999999999997</v>
      </c>
      <c r="S50" s="47">
        <v>0.90500000000000003</v>
      </c>
      <c r="T50" s="47">
        <v>0.88</v>
      </c>
      <c r="U50" s="47">
        <v>0.97</v>
      </c>
      <c r="V50" s="47">
        <v>0.92800000000000005</v>
      </c>
      <c r="W50" s="173"/>
    </row>
    <row r="51" spans="1:23">
      <c r="A51" s="232"/>
      <c r="B51" s="603">
        <v>3.83</v>
      </c>
      <c r="C51" s="47">
        <v>0.97099999999999997</v>
      </c>
      <c r="D51" s="47">
        <v>0.86899999999999999</v>
      </c>
      <c r="E51" s="47">
        <v>0.98</v>
      </c>
      <c r="F51" s="47">
        <v>1</v>
      </c>
      <c r="G51" s="47">
        <v>0.94799999999999995</v>
      </c>
      <c r="H51" s="47">
        <v>0.84</v>
      </c>
      <c r="I51" s="47">
        <v>0.9</v>
      </c>
      <c r="J51" s="47">
        <v>0.93</v>
      </c>
      <c r="K51" s="47">
        <v>0.85599999999999998</v>
      </c>
      <c r="L51" s="47">
        <v>0.92700000000000005</v>
      </c>
      <c r="M51" s="47">
        <v>0.94699999999999995</v>
      </c>
      <c r="N51" s="47">
        <v>0.97499999999999998</v>
      </c>
      <c r="O51" s="47">
        <v>0.95899999999999996</v>
      </c>
      <c r="P51" s="47">
        <v>0.90700000000000003</v>
      </c>
      <c r="Q51" s="47">
        <v>0.91900000000000004</v>
      </c>
      <c r="R51" s="47">
        <v>0.99399999999999999</v>
      </c>
      <c r="S51" s="47">
        <v>0.89700000000000002</v>
      </c>
      <c r="T51" s="47">
        <v>0.89300000000000002</v>
      </c>
      <c r="U51" s="47">
        <v>0.94699999999999995</v>
      </c>
      <c r="V51" s="47">
        <v>0.95</v>
      </c>
      <c r="W51" s="173"/>
    </row>
    <row r="52" spans="1:23">
      <c r="A52" s="232"/>
      <c r="B52" s="603">
        <v>3.92</v>
      </c>
      <c r="C52" s="47">
        <v>0.96699999999999997</v>
      </c>
      <c r="D52" s="47">
        <v>0.88600000000000001</v>
      </c>
      <c r="E52" s="47">
        <v>0.97299999999999998</v>
      </c>
      <c r="F52" s="47">
        <v>1.014</v>
      </c>
      <c r="G52" s="47">
        <v>0.95399999999999996</v>
      </c>
      <c r="H52" s="47">
        <v>0.83699999999999997</v>
      </c>
      <c r="I52" s="47">
        <v>0.90800000000000003</v>
      </c>
      <c r="J52" s="47">
        <v>0.96199999999999997</v>
      </c>
      <c r="K52" s="47">
        <v>0.84499999999999997</v>
      </c>
      <c r="L52" s="47">
        <v>0.91300000000000003</v>
      </c>
      <c r="M52" s="47">
        <v>0.94599999999999995</v>
      </c>
      <c r="N52" s="47">
        <v>0.92700000000000005</v>
      </c>
      <c r="O52" s="47">
        <v>0.95799999999999996</v>
      </c>
      <c r="P52" s="47">
        <v>0.92200000000000004</v>
      </c>
      <c r="Q52" s="47">
        <v>0.91800000000000004</v>
      </c>
      <c r="R52" s="47">
        <v>0.97399999999999998</v>
      </c>
      <c r="S52" s="47">
        <v>0.93100000000000005</v>
      </c>
      <c r="T52" s="47">
        <v>0.88900000000000001</v>
      </c>
      <c r="U52" s="47">
        <v>0.94199999999999995</v>
      </c>
      <c r="V52" s="47">
        <v>0.95399999999999996</v>
      </c>
      <c r="W52" s="173"/>
    </row>
    <row r="53" spans="1:23">
      <c r="A53" s="232"/>
      <c r="B53" s="603">
        <v>4</v>
      </c>
      <c r="C53" s="47">
        <v>0.96299999999999997</v>
      </c>
      <c r="D53" s="47">
        <v>0.89100000000000001</v>
      </c>
      <c r="E53" s="47">
        <v>0.97799999999999998</v>
      </c>
      <c r="F53" s="47">
        <v>1.0269999999999999</v>
      </c>
      <c r="G53" s="47">
        <v>0.93700000000000006</v>
      </c>
      <c r="H53" s="47">
        <v>0.83799999999999997</v>
      </c>
      <c r="I53" s="47">
        <v>0.92400000000000004</v>
      </c>
      <c r="J53" s="47">
        <v>0.93899999999999995</v>
      </c>
      <c r="K53" s="47">
        <v>0.88400000000000001</v>
      </c>
      <c r="L53" s="47">
        <v>0.91600000000000004</v>
      </c>
      <c r="M53" s="47">
        <v>0.93899999999999995</v>
      </c>
      <c r="N53" s="47">
        <v>0.98099999999999998</v>
      </c>
      <c r="O53" s="47">
        <v>0.96899999999999997</v>
      </c>
      <c r="P53" s="47">
        <v>0.94099999999999995</v>
      </c>
      <c r="Q53" s="47">
        <v>0.91</v>
      </c>
      <c r="R53" s="47">
        <v>0.94899999999999995</v>
      </c>
      <c r="S53" s="47">
        <v>0.94399999999999995</v>
      </c>
      <c r="T53" s="47">
        <v>0.89100000000000001</v>
      </c>
      <c r="U53" s="47">
        <v>0.96699999999999997</v>
      </c>
      <c r="V53" s="47">
        <v>0.95299999999999996</v>
      </c>
      <c r="W53" s="173"/>
    </row>
    <row r="54" spans="1:23">
      <c r="A54" s="232"/>
      <c r="B54" s="603">
        <v>4.08</v>
      </c>
      <c r="C54" s="47">
        <v>0.95899999999999996</v>
      </c>
      <c r="D54" s="47">
        <v>0.90800000000000003</v>
      </c>
      <c r="E54" s="47">
        <v>0.96799999999999997</v>
      </c>
      <c r="F54" s="47">
        <v>1.0029999999999999</v>
      </c>
      <c r="G54" s="47">
        <v>0.96699999999999997</v>
      </c>
      <c r="H54" s="47">
        <v>0.81699999999999995</v>
      </c>
      <c r="I54" s="47">
        <v>0.93500000000000005</v>
      </c>
      <c r="J54" s="47">
        <v>0.91200000000000003</v>
      </c>
      <c r="K54" s="47">
        <v>0.873</v>
      </c>
      <c r="L54" s="47">
        <v>0.93400000000000005</v>
      </c>
      <c r="M54" s="47">
        <v>0.98</v>
      </c>
      <c r="N54" s="47">
        <v>0.95499999999999996</v>
      </c>
      <c r="O54" s="47">
        <v>0.98599999999999999</v>
      </c>
      <c r="P54" s="47">
        <v>0.93700000000000006</v>
      </c>
      <c r="Q54" s="47">
        <v>0.91200000000000003</v>
      </c>
      <c r="R54" s="47">
        <v>0.96499999999999997</v>
      </c>
      <c r="S54" s="47">
        <v>0.96199999999999997</v>
      </c>
      <c r="T54" s="47">
        <v>0.88200000000000001</v>
      </c>
      <c r="U54" s="47">
        <v>0.94199999999999995</v>
      </c>
      <c r="V54" s="47">
        <v>0.97199999999999998</v>
      </c>
      <c r="W54" s="173"/>
    </row>
    <row r="55" spans="1:23">
      <c r="A55" s="232"/>
      <c r="B55" s="603">
        <v>4.17</v>
      </c>
      <c r="C55" s="47">
        <v>0.97299999999999998</v>
      </c>
      <c r="D55" s="47">
        <v>0.89900000000000002</v>
      </c>
      <c r="E55" s="47">
        <v>0.96499999999999997</v>
      </c>
      <c r="F55" s="47">
        <v>1.0009999999999999</v>
      </c>
      <c r="G55" s="47">
        <v>0.96299999999999997</v>
      </c>
      <c r="H55" s="47">
        <v>0.82899999999999996</v>
      </c>
      <c r="I55" s="47">
        <v>0.94599999999999995</v>
      </c>
      <c r="J55" s="47">
        <v>0.92900000000000005</v>
      </c>
      <c r="K55" s="47">
        <v>0.86</v>
      </c>
      <c r="L55" s="47">
        <v>0.94399999999999995</v>
      </c>
      <c r="M55" s="47">
        <v>0.98499999999999999</v>
      </c>
      <c r="N55" s="47">
        <v>0.97799999999999998</v>
      </c>
      <c r="O55" s="47">
        <v>0.97699999999999998</v>
      </c>
      <c r="P55" s="47">
        <v>0.94399999999999995</v>
      </c>
      <c r="Q55" s="47">
        <v>0.91</v>
      </c>
      <c r="R55" s="47">
        <v>0.95899999999999996</v>
      </c>
      <c r="S55" s="47">
        <v>0.95099999999999996</v>
      </c>
      <c r="T55" s="47">
        <v>0.86499999999999999</v>
      </c>
      <c r="U55" s="47">
        <v>0.94</v>
      </c>
      <c r="V55" s="47">
        <v>0.96699999999999997</v>
      </c>
      <c r="W55" s="173"/>
    </row>
    <row r="56" spans="1:23">
      <c r="A56" s="232"/>
      <c r="B56" s="603">
        <v>4.25</v>
      </c>
      <c r="C56" s="47">
        <v>0.99199999999999999</v>
      </c>
      <c r="D56" s="47">
        <v>0.90600000000000003</v>
      </c>
      <c r="E56" s="47">
        <v>0.95799999999999996</v>
      </c>
      <c r="F56" s="47">
        <v>1.006</v>
      </c>
      <c r="G56" s="47">
        <v>0.98799999999999999</v>
      </c>
      <c r="H56" s="47">
        <v>0.81599999999999995</v>
      </c>
      <c r="I56" s="47">
        <v>0.95699999999999996</v>
      </c>
      <c r="J56" s="47">
        <v>0.91200000000000003</v>
      </c>
      <c r="K56" s="47">
        <v>0.86099999999999999</v>
      </c>
      <c r="L56" s="47">
        <v>0.95</v>
      </c>
      <c r="M56" s="47">
        <v>0.94199999999999995</v>
      </c>
      <c r="N56" s="47">
        <v>0.96699999999999997</v>
      </c>
      <c r="O56" s="47">
        <v>0.98599999999999999</v>
      </c>
      <c r="P56" s="47">
        <v>0.95099999999999996</v>
      </c>
      <c r="Q56" s="47">
        <v>0.91</v>
      </c>
      <c r="R56" s="47">
        <v>0.97299999999999998</v>
      </c>
      <c r="S56" s="47">
        <v>0.95299999999999996</v>
      </c>
      <c r="T56" s="47">
        <v>0.87</v>
      </c>
      <c r="U56" s="47">
        <v>0.94099999999999995</v>
      </c>
      <c r="V56" s="47">
        <v>0.92</v>
      </c>
      <c r="W56" s="173"/>
    </row>
    <row r="57" spans="1:23">
      <c r="A57" s="232"/>
      <c r="B57" s="603">
        <v>4.33</v>
      </c>
      <c r="C57" s="47">
        <v>0.999</v>
      </c>
      <c r="D57" s="47">
        <v>0.90200000000000002</v>
      </c>
      <c r="E57" s="47">
        <v>0.95099999999999996</v>
      </c>
      <c r="F57" s="47">
        <v>0.98799999999999999</v>
      </c>
      <c r="G57" s="47">
        <v>0.94699999999999995</v>
      </c>
      <c r="H57" s="47">
        <v>0.82499999999999996</v>
      </c>
      <c r="I57" s="47">
        <v>0.94799999999999995</v>
      </c>
      <c r="J57" s="47">
        <v>0.9</v>
      </c>
      <c r="K57" s="47">
        <v>0.86799999999999999</v>
      </c>
      <c r="L57" s="47">
        <v>0.95199999999999996</v>
      </c>
      <c r="M57" s="47">
        <v>0.95799999999999996</v>
      </c>
      <c r="N57" s="47">
        <v>0.96799999999999997</v>
      </c>
      <c r="O57" s="47">
        <v>0.99399999999999999</v>
      </c>
      <c r="P57" s="47">
        <v>0.97499999999999998</v>
      </c>
      <c r="Q57" s="47">
        <v>0.91100000000000003</v>
      </c>
      <c r="R57" s="47">
        <v>0.94899999999999995</v>
      </c>
      <c r="S57" s="47">
        <v>0.95199999999999996</v>
      </c>
      <c r="T57" s="47">
        <v>0.93600000000000005</v>
      </c>
      <c r="U57" s="47">
        <v>0.92300000000000004</v>
      </c>
      <c r="V57" s="47">
        <v>0.95299999999999996</v>
      </c>
      <c r="W57" s="173"/>
    </row>
    <row r="58" spans="1:23">
      <c r="A58" s="232"/>
      <c r="B58" s="603">
        <v>4.42</v>
      </c>
      <c r="C58" s="47">
        <v>0.998</v>
      </c>
      <c r="D58" s="47">
        <v>0.91100000000000003</v>
      </c>
      <c r="E58" s="47">
        <v>0.95199999999999996</v>
      </c>
      <c r="F58" s="47">
        <v>1.006</v>
      </c>
      <c r="G58" s="47">
        <v>0.95599999999999996</v>
      </c>
      <c r="H58" s="47">
        <v>0.81100000000000005</v>
      </c>
      <c r="I58" s="47">
        <v>0.95799999999999996</v>
      </c>
      <c r="J58" s="47">
        <v>0.90400000000000003</v>
      </c>
      <c r="K58" s="47">
        <v>0.84899999999999998</v>
      </c>
      <c r="L58" s="47">
        <v>0.95699999999999996</v>
      </c>
      <c r="M58" s="47">
        <v>0.98499999999999999</v>
      </c>
      <c r="N58" s="47">
        <v>0.95899999999999996</v>
      </c>
      <c r="O58" s="47">
        <v>0.96299999999999997</v>
      </c>
      <c r="P58" s="47">
        <v>0.97599999999999998</v>
      </c>
      <c r="Q58" s="47">
        <v>0.90800000000000003</v>
      </c>
      <c r="R58" s="47">
        <v>0.93500000000000005</v>
      </c>
      <c r="S58" s="47">
        <v>0.91</v>
      </c>
      <c r="T58" s="47">
        <v>0.90900000000000003</v>
      </c>
      <c r="U58" s="47">
        <v>0.91700000000000004</v>
      </c>
      <c r="V58" s="47">
        <v>0.94699999999999995</v>
      </c>
      <c r="W58" s="173"/>
    </row>
    <row r="59" spans="1:23">
      <c r="A59" s="232"/>
      <c r="B59" s="603">
        <v>4.5</v>
      </c>
      <c r="C59" s="47">
        <v>0.96899999999999997</v>
      </c>
      <c r="D59" s="47">
        <v>0.90900000000000003</v>
      </c>
      <c r="E59" s="47">
        <v>0.95299999999999996</v>
      </c>
      <c r="F59" s="47">
        <v>0.99399999999999999</v>
      </c>
      <c r="G59" s="47">
        <v>0.94599999999999995</v>
      </c>
      <c r="H59" s="47">
        <v>0.83699999999999997</v>
      </c>
      <c r="I59" s="47">
        <v>0.96</v>
      </c>
      <c r="J59" s="47">
        <v>0.92700000000000005</v>
      </c>
      <c r="K59" s="47">
        <v>0.84799999999999998</v>
      </c>
      <c r="L59" s="47">
        <v>0.94499999999999995</v>
      </c>
      <c r="M59" s="47">
        <v>0.997</v>
      </c>
      <c r="N59" s="47">
        <v>0.94799999999999995</v>
      </c>
      <c r="O59" s="47">
        <v>0.98699999999999999</v>
      </c>
      <c r="P59" s="47">
        <v>0.95299999999999996</v>
      </c>
      <c r="Q59" s="47">
        <v>0.91300000000000003</v>
      </c>
      <c r="R59" s="47">
        <v>0.96</v>
      </c>
      <c r="S59" s="47">
        <v>0.91</v>
      </c>
      <c r="T59" s="47">
        <v>0.89200000000000002</v>
      </c>
      <c r="U59" s="47">
        <v>0.92300000000000004</v>
      </c>
      <c r="V59" s="47">
        <v>0.95499999999999996</v>
      </c>
      <c r="W59" s="173"/>
    </row>
    <row r="60" spans="1:23">
      <c r="A60" s="232"/>
      <c r="B60" s="603">
        <v>4.58</v>
      </c>
      <c r="C60" s="47">
        <v>0.95399999999999996</v>
      </c>
      <c r="D60" s="47">
        <v>0.92600000000000005</v>
      </c>
      <c r="E60" s="47">
        <v>0.96699999999999997</v>
      </c>
      <c r="F60" s="47">
        <v>1.0029999999999999</v>
      </c>
      <c r="G60" s="47">
        <v>0.92900000000000005</v>
      </c>
      <c r="H60" s="47">
        <v>0.80200000000000005</v>
      </c>
      <c r="I60" s="47">
        <v>0.95899999999999996</v>
      </c>
      <c r="J60" s="47">
        <v>0.93899999999999995</v>
      </c>
      <c r="K60" s="47">
        <v>0.84699999999999998</v>
      </c>
      <c r="L60" s="47">
        <v>0.95299999999999996</v>
      </c>
      <c r="M60" s="47">
        <v>0.98599999999999999</v>
      </c>
      <c r="N60" s="47">
        <v>0.95</v>
      </c>
      <c r="O60" s="47">
        <v>0.98199999999999998</v>
      </c>
      <c r="P60" s="47">
        <v>0.96799999999999997</v>
      </c>
      <c r="Q60" s="47">
        <v>0.91700000000000004</v>
      </c>
      <c r="R60" s="47">
        <v>0.95</v>
      </c>
      <c r="S60" s="47">
        <v>0.95499999999999996</v>
      </c>
      <c r="T60" s="47">
        <v>0.89400000000000002</v>
      </c>
      <c r="U60" s="47">
        <v>0.92200000000000004</v>
      </c>
      <c r="V60" s="47">
        <v>0.94799999999999995</v>
      </c>
      <c r="W60" s="173"/>
    </row>
    <row r="61" spans="1:23">
      <c r="A61" s="232"/>
      <c r="B61" s="603">
        <v>4.67</v>
      </c>
      <c r="C61" s="47">
        <v>0.94099999999999995</v>
      </c>
      <c r="D61" s="47">
        <v>0.92600000000000005</v>
      </c>
      <c r="E61" s="47">
        <v>0.97699999999999998</v>
      </c>
      <c r="F61" s="47">
        <v>1.014</v>
      </c>
      <c r="G61" s="47">
        <v>0.93700000000000006</v>
      </c>
      <c r="H61" s="47">
        <v>0.80700000000000005</v>
      </c>
      <c r="I61" s="47">
        <v>0.95499999999999996</v>
      </c>
      <c r="J61" s="47">
        <v>0.91600000000000004</v>
      </c>
      <c r="K61" s="47">
        <v>0.875</v>
      </c>
      <c r="L61" s="47">
        <v>0.96199999999999997</v>
      </c>
      <c r="M61" s="47">
        <v>0.98499999999999999</v>
      </c>
      <c r="N61" s="47">
        <v>0.95899999999999996</v>
      </c>
      <c r="O61" s="47">
        <v>0.98799999999999999</v>
      </c>
      <c r="P61" s="47">
        <v>0.94799999999999995</v>
      </c>
      <c r="Q61" s="47">
        <v>0.91300000000000003</v>
      </c>
      <c r="R61" s="47">
        <v>0.93700000000000006</v>
      </c>
      <c r="S61" s="47">
        <v>0.96299999999999997</v>
      </c>
      <c r="T61" s="47">
        <v>0.89200000000000002</v>
      </c>
      <c r="U61" s="47">
        <v>0.95899999999999996</v>
      </c>
      <c r="V61" s="47">
        <v>0.98499999999999999</v>
      </c>
      <c r="W61" s="173"/>
    </row>
    <row r="62" spans="1:23">
      <c r="A62" s="232"/>
      <c r="B62" s="603">
        <v>4.75</v>
      </c>
      <c r="C62" s="47">
        <v>0.96799999999999997</v>
      </c>
      <c r="D62" s="47">
        <v>0.92800000000000005</v>
      </c>
      <c r="E62" s="47">
        <v>0.97599999999999998</v>
      </c>
      <c r="F62" s="47">
        <v>1.02</v>
      </c>
      <c r="G62" s="47">
        <v>0.93100000000000005</v>
      </c>
      <c r="H62" s="47">
        <v>0.81499999999999995</v>
      </c>
      <c r="I62" s="47">
        <v>0.93100000000000005</v>
      </c>
      <c r="J62" s="47">
        <v>0.93</v>
      </c>
      <c r="K62" s="47">
        <v>0.86199999999999999</v>
      </c>
      <c r="L62" s="47">
        <v>1.0269999999999999</v>
      </c>
      <c r="M62" s="47">
        <v>0.97899999999999998</v>
      </c>
      <c r="N62" s="47">
        <v>0.95399999999999996</v>
      </c>
      <c r="O62" s="47">
        <v>1.002</v>
      </c>
      <c r="P62" s="47">
        <v>0.93799999999999994</v>
      </c>
      <c r="Q62" s="47">
        <v>0.90700000000000003</v>
      </c>
      <c r="R62" s="47">
        <v>0.95499999999999996</v>
      </c>
      <c r="S62" s="47">
        <v>0.98399999999999999</v>
      </c>
      <c r="T62" s="47">
        <v>0.9</v>
      </c>
      <c r="U62" s="47">
        <v>0.94699999999999995</v>
      </c>
      <c r="V62" s="47">
        <v>0.97599999999999998</v>
      </c>
      <c r="W62" s="173"/>
    </row>
    <row r="63" spans="1:23">
      <c r="A63" s="232"/>
      <c r="B63" s="603">
        <v>4.83</v>
      </c>
      <c r="C63" s="47">
        <v>0.98899999999999999</v>
      </c>
      <c r="D63" s="47">
        <v>0.93300000000000005</v>
      </c>
      <c r="E63" s="47">
        <v>0.96799999999999997</v>
      </c>
      <c r="F63" s="47">
        <v>0.997</v>
      </c>
      <c r="G63" s="47">
        <v>0.91800000000000004</v>
      </c>
      <c r="H63" s="47">
        <v>0.81599999999999995</v>
      </c>
      <c r="I63" s="47">
        <v>0.93300000000000005</v>
      </c>
      <c r="J63" s="47">
        <v>0.94099999999999995</v>
      </c>
      <c r="K63" s="47">
        <v>0.83</v>
      </c>
      <c r="L63" s="47">
        <v>0.98599999999999999</v>
      </c>
      <c r="M63" s="47">
        <v>0.96699999999999997</v>
      </c>
      <c r="N63" s="47">
        <v>0.97</v>
      </c>
      <c r="O63" s="47">
        <v>0.97799999999999998</v>
      </c>
      <c r="P63" s="47">
        <v>0.95</v>
      </c>
      <c r="Q63" s="47">
        <v>0.91500000000000004</v>
      </c>
      <c r="R63" s="47">
        <v>0.91700000000000004</v>
      </c>
      <c r="S63" s="47">
        <v>0.98899999999999999</v>
      </c>
      <c r="T63" s="47">
        <v>0.88500000000000001</v>
      </c>
      <c r="U63" s="47">
        <v>0.93300000000000005</v>
      </c>
      <c r="V63" s="47">
        <v>0.99399999999999999</v>
      </c>
      <c r="W63" s="173"/>
    </row>
    <row r="64" spans="1:23">
      <c r="A64" s="232"/>
      <c r="B64" s="603">
        <v>4.92</v>
      </c>
      <c r="C64" s="47">
        <v>0.94899999999999995</v>
      </c>
      <c r="D64" s="47">
        <v>0.92800000000000005</v>
      </c>
      <c r="E64" s="47">
        <v>0.99299999999999999</v>
      </c>
      <c r="F64" s="47">
        <v>1.002</v>
      </c>
      <c r="G64" s="47">
        <v>0.92600000000000005</v>
      </c>
      <c r="H64" s="47">
        <v>0.84</v>
      </c>
      <c r="I64" s="47">
        <v>0.92700000000000005</v>
      </c>
      <c r="J64" s="47">
        <v>0.96899999999999997</v>
      </c>
      <c r="K64" s="47">
        <v>0.83699999999999997</v>
      </c>
      <c r="L64" s="47">
        <v>0.96399999999999997</v>
      </c>
      <c r="M64" s="47">
        <v>0.95299999999999996</v>
      </c>
      <c r="N64" s="47">
        <v>0.96499999999999997</v>
      </c>
      <c r="O64" s="47">
        <v>0.95</v>
      </c>
      <c r="P64" s="47">
        <v>0.95099999999999996</v>
      </c>
      <c r="Q64" s="47">
        <v>0.95199999999999996</v>
      </c>
      <c r="R64" s="47">
        <v>0.93300000000000005</v>
      </c>
      <c r="S64" s="47">
        <v>0.93200000000000005</v>
      </c>
      <c r="T64" s="47">
        <v>0.88500000000000001</v>
      </c>
      <c r="U64" s="47">
        <v>0.93200000000000005</v>
      </c>
      <c r="V64" s="47">
        <v>0.96199999999999997</v>
      </c>
      <c r="W64" s="173"/>
    </row>
    <row r="65" spans="1:23">
      <c r="A65" s="232"/>
      <c r="B65" s="603">
        <v>5</v>
      </c>
      <c r="C65" s="47">
        <v>0.93200000000000005</v>
      </c>
      <c r="D65" s="47">
        <v>0.92500000000000004</v>
      </c>
      <c r="E65" s="47">
        <v>1.008</v>
      </c>
      <c r="F65" s="47">
        <v>1.0049999999999999</v>
      </c>
      <c r="G65" s="47">
        <v>0.92200000000000004</v>
      </c>
      <c r="H65" s="47">
        <v>0.82299999999999995</v>
      </c>
      <c r="I65" s="47">
        <v>0.90700000000000003</v>
      </c>
      <c r="J65" s="47">
        <v>0.95799999999999996</v>
      </c>
      <c r="K65" s="47">
        <v>0.86299999999999999</v>
      </c>
      <c r="L65" s="47">
        <v>0.96</v>
      </c>
      <c r="M65" s="47">
        <v>0.97199999999999998</v>
      </c>
      <c r="N65" s="47">
        <v>0.96899999999999997</v>
      </c>
      <c r="O65" s="47">
        <v>0.997</v>
      </c>
      <c r="P65" s="47">
        <v>0.96599999999999997</v>
      </c>
      <c r="Q65" s="47">
        <v>0.92900000000000005</v>
      </c>
      <c r="R65" s="47">
        <v>0.95699999999999996</v>
      </c>
      <c r="S65" s="47">
        <v>0.94299999999999995</v>
      </c>
      <c r="T65" s="47">
        <v>0.88900000000000001</v>
      </c>
      <c r="U65" s="47">
        <v>0.93</v>
      </c>
      <c r="V65" s="47">
        <v>0.95199999999999996</v>
      </c>
      <c r="W65" s="173"/>
    </row>
    <row r="66" spans="1:23">
      <c r="A66" s="232"/>
      <c r="B66" s="603">
        <v>5.08</v>
      </c>
      <c r="C66" s="47">
        <v>0.91400000000000003</v>
      </c>
      <c r="D66" s="47">
        <v>0.90900000000000003</v>
      </c>
      <c r="E66" s="47">
        <v>0.96199999999999997</v>
      </c>
      <c r="F66" s="47">
        <v>0.998</v>
      </c>
      <c r="G66" s="47">
        <v>0.91600000000000004</v>
      </c>
      <c r="H66" s="47">
        <v>0.82399999999999995</v>
      </c>
      <c r="I66" s="47">
        <v>0.91</v>
      </c>
      <c r="J66" s="47">
        <v>0.93600000000000005</v>
      </c>
      <c r="K66" s="47">
        <v>0.84099999999999997</v>
      </c>
      <c r="L66" s="47">
        <v>0.95099999999999996</v>
      </c>
      <c r="M66" s="47">
        <v>0.97499999999999998</v>
      </c>
      <c r="N66" s="47">
        <v>0.95899999999999996</v>
      </c>
      <c r="O66" s="47">
        <v>1.006</v>
      </c>
      <c r="P66" s="47">
        <v>0.96299999999999997</v>
      </c>
      <c r="Q66" s="47">
        <v>0.94599999999999995</v>
      </c>
      <c r="R66" s="47">
        <v>0.93100000000000005</v>
      </c>
      <c r="S66" s="47">
        <v>0.92500000000000004</v>
      </c>
      <c r="T66" s="47">
        <v>0.88400000000000001</v>
      </c>
      <c r="U66" s="47">
        <v>0.92500000000000004</v>
      </c>
      <c r="V66" s="47">
        <v>0.94399999999999995</v>
      </c>
      <c r="W66" s="173"/>
    </row>
    <row r="67" spans="1:23">
      <c r="A67" s="232"/>
      <c r="B67" s="603">
        <v>5.17</v>
      </c>
      <c r="C67" s="47">
        <v>0.92900000000000005</v>
      </c>
      <c r="D67" s="47">
        <v>0.91400000000000003</v>
      </c>
      <c r="E67" s="47">
        <v>0.97899999999999998</v>
      </c>
      <c r="F67" s="47">
        <v>1.0049999999999999</v>
      </c>
      <c r="G67" s="47">
        <v>0.91200000000000003</v>
      </c>
      <c r="H67" s="47">
        <v>0.84</v>
      </c>
      <c r="I67" s="47">
        <v>0.90600000000000003</v>
      </c>
      <c r="J67" s="47">
        <v>0.93</v>
      </c>
      <c r="K67" s="47">
        <v>0.83399999999999996</v>
      </c>
      <c r="L67" s="47">
        <v>0.96399999999999997</v>
      </c>
      <c r="M67" s="47">
        <v>0.96099999999999997</v>
      </c>
      <c r="N67" s="47">
        <v>0.97399999999999998</v>
      </c>
      <c r="O67" s="47">
        <v>0.96399999999999997</v>
      </c>
      <c r="P67" s="47">
        <v>0.94499999999999995</v>
      </c>
      <c r="Q67" s="47">
        <v>0.89200000000000002</v>
      </c>
      <c r="R67" s="47">
        <v>0.94899999999999995</v>
      </c>
      <c r="S67" s="47">
        <v>0.92900000000000005</v>
      </c>
      <c r="T67" s="47">
        <v>0.877</v>
      </c>
      <c r="U67" s="47">
        <v>0.93500000000000005</v>
      </c>
      <c r="V67" s="47">
        <v>0.94</v>
      </c>
      <c r="W67" s="173"/>
    </row>
    <row r="68" spans="1:23">
      <c r="A68" s="232"/>
      <c r="B68" s="603">
        <v>5.25</v>
      </c>
      <c r="C68" s="47">
        <v>0.94099999999999995</v>
      </c>
      <c r="D68" s="47">
        <v>0.91800000000000004</v>
      </c>
      <c r="E68" s="47">
        <v>0.995</v>
      </c>
      <c r="F68" s="47">
        <v>0.98499999999999999</v>
      </c>
      <c r="G68" s="47">
        <v>0.91900000000000004</v>
      </c>
      <c r="H68" s="47">
        <v>0.82399999999999995</v>
      </c>
      <c r="I68" s="47">
        <v>0.91</v>
      </c>
      <c r="J68" s="47">
        <v>0.92600000000000005</v>
      </c>
      <c r="K68" s="47">
        <v>0.89400000000000002</v>
      </c>
      <c r="L68" s="47">
        <v>0.96699999999999997</v>
      </c>
      <c r="M68" s="47">
        <v>0.96199999999999997</v>
      </c>
      <c r="N68" s="47">
        <v>0.95299999999999996</v>
      </c>
      <c r="O68" s="47">
        <v>0.96899999999999997</v>
      </c>
      <c r="P68" s="47">
        <v>0.93899999999999995</v>
      </c>
      <c r="Q68" s="47">
        <v>0.92500000000000004</v>
      </c>
      <c r="R68" s="47">
        <v>0.96499999999999997</v>
      </c>
      <c r="S68" s="47">
        <v>0.91800000000000004</v>
      </c>
      <c r="T68" s="47">
        <v>0.879</v>
      </c>
      <c r="U68" s="47">
        <v>0.93799999999999994</v>
      </c>
      <c r="V68" s="47">
        <v>0.92200000000000004</v>
      </c>
      <c r="W68" s="173"/>
    </row>
    <row r="69" spans="1:23">
      <c r="A69" s="232"/>
      <c r="B69" s="603">
        <v>5.33</v>
      </c>
      <c r="C69" s="47">
        <v>0.93799999999999994</v>
      </c>
      <c r="D69" s="47">
        <v>0.95299999999999996</v>
      </c>
      <c r="E69" s="47">
        <v>0.98699999999999999</v>
      </c>
      <c r="F69" s="47">
        <v>0.996</v>
      </c>
      <c r="G69" s="47">
        <v>0.92200000000000004</v>
      </c>
      <c r="H69" s="47">
        <v>0.83699999999999997</v>
      </c>
      <c r="I69" s="47">
        <v>0.91800000000000004</v>
      </c>
      <c r="J69" s="47">
        <v>0.93200000000000005</v>
      </c>
      <c r="K69" s="47">
        <v>0.90300000000000002</v>
      </c>
      <c r="L69" s="47">
        <v>0.96899999999999997</v>
      </c>
      <c r="M69" s="47">
        <v>0.96199999999999997</v>
      </c>
      <c r="N69" s="47">
        <v>0.95</v>
      </c>
      <c r="O69" s="47">
        <v>0.95699999999999996</v>
      </c>
      <c r="P69" s="47">
        <v>0.92600000000000005</v>
      </c>
      <c r="Q69" s="47">
        <v>0.90900000000000003</v>
      </c>
      <c r="R69" s="47">
        <v>0.97399999999999998</v>
      </c>
      <c r="S69" s="47">
        <v>0.93799999999999994</v>
      </c>
      <c r="T69" s="47">
        <v>0.871</v>
      </c>
      <c r="U69" s="47">
        <v>0.93799999999999994</v>
      </c>
      <c r="V69" s="47">
        <v>0.90800000000000003</v>
      </c>
      <c r="W69" s="173"/>
    </row>
    <row r="70" spans="1:23">
      <c r="A70" s="232"/>
      <c r="B70" s="603">
        <v>5.42</v>
      </c>
      <c r="C70" s="47">
        <v>0.96</v>
      </c>
      <c r="D70" s="47">
        <v>0.96</v>
      </c>
      <c r="E70" s="47">
        <v>0.97199999999999998</v>
      </c>
      <c r="F70" s="47">
        <v>0.98599999999999999</v>
      </c>
      <c r="G70" s="47">
        <v>0.92700000000000005</v>
      </c>
      <c r="H70" s="47">
        <v>0.85</v>
      </c>
      <c r="I70" s="47">
        <v>0.91700000000000004</v>
      </c>
      <c r="J70" s="47">
        <v>0.90500000000000003</v>
      </c>
      <c r="K70" s="47">
        <v>0.9</v>
      </c>
      <c r="L70" s="47">
        <v>0.97899999999999998</v>
      </c>
      <c r="M70" s="47">
        <v>0.93700000000000006</v>
      </c>
      <c r="N70" s="47">
        <v>0.93799999999999994</v>
      </c>
      <c r="O70" s="47">
        <v>0.96099999999999997</v>
      </c>
      <c r="P70" s="47">
        <v>0.93</v>
      </c>
      <c r="Q70" s="47">
        <v>0.92300000000000004</v>
      </c>
      <c r="R70" s="47">
        <v>0.97</v>
      </c>
      <c r="S70" s="47">
        <v>0.94799999999999995</v>
      </c>
      <c r="T70" s="47">
        <v>0.878</v>
      </c>
      <c r="U70" s="47">
        <v>0.95099999999999996</v>
      </c>
      <c r="V70" s="47">
        <v>0.90100000000000002</v>
      </c>
      <c r="W70" s="173"/>
    </row>
    <row r="71" spans="1:23">
      <c r="A71" s="232"/>
      <c r="B71" s="603">
        <v>5.5</v>
      </c>
      <c r="C71" s="47">
        <v>0.96</v>
      </c>
      <c r="D71" s="47">
        <v>0.94399999999999995</v>
      </c>
      <c r="E71" s="47">
        <v>0.97499999999999998</v>
      </c>
      <c r="F71" s="47">
        <v>0.97899999999999998</v>
      </c>
      <c r="G71" s="47">
        <v>0.93300000000000005</v>
      </c>
      <c r="H71" s="47">
        <v>0.80800000000000005</v>
      </c>
      <c r="I71" s="47">
        <v>0.91</v>
      </c>
      <c r="J71" s="47">
        <v>0.91900000000000004</v>
      </c>
      <c r="K71" s="47">
        <v>0.86399999999999999</v>
      </c>
      <c r="L71" s="47">
        <v>0.95799999999999996</v>
      </c>
      <c r="M71" s="47">
        <v>0.93200000000000005</v>
      </c>
      <c r="N71" s="47">
        <v>0.96</v>
      </c>
      <c r="O71" s="47">
        <v>0.96</v>
      </c>
      <c r="P71" s="47">
        <v>0.98899999999999999</v>
      </c>
      <c r="Q71" s="47">
        <v>0.91</v>
      </c>
      <c r="R71" s="47">
        <v>0.93100000000000005</v>
      </c>
      <c r="S71" s="47">
        <v>0.93700000000000006</v>
      </c>
      <c r="T71" s="47">
        <v>0.89400000000000002</v>
      </c>
      <c r="U71" s="47">
        <v>0.93500000000000005</v>
      </c>
      <c r="V71" s="47">
        <v>0.88600000000000001</v>
      </c>
      <c r="W71" s="173"/>
    </row>
    <row r="72" spans="1:23">
      <c r="A72" s="232"/>
      <c r="B72" s="603">
        <v>5.58</v>
      </c>
      <c r="C72" s="47">
        <v>0.96199999999999997</v>
      </c>
      <c r="D72" s="47">
        <v>0.91200000000000003</v>
      </c>
      <c r="E72" s="47">
        <v>0.98499999999999999</v>
      </c>
      <c r="F72" s="47">
        <v>0.99099999999999999</v>
      </c>
      <c r="G72" s="47">
        <v>0.92700000000000005</v>
      </c>
      <c r="H72" s="47">
        <v>0.79300000000000004</v>
      </c>
      <c r="I72" s="47">
        <v>0.91500000000000004</v>
      </c>
      <c r="J72" s="47">
        <v>0.93600000000000005</v>
      </c>
      <c r="K72" s="47">
        <v>0.85</v>
      </c>
      <c r="L72" s="47">
        <v>0.97</v>
      </c>
      <c r="M72" s="47">
        <v>0.91300000000000003</v>
      </c>
      <c r="N72" s="47">
        <v>0.96099999999999997</v>
      </c>
      <c r="O72" s="47">
        <v>0.97099999999999997</v>
      </c>
      <c r="P72" s="47">
        <v>0.96899999999999997</v>
      </c>
      <c r="Q72" s="47">
        <v>0.92200000000000004</v>
      </c>
      <c r="R72" s="47">
        <v>0.90400000000000003</v>
      </c>
      <c r="S72" s="47">
        <v>0.91800000000000004</v>
      </c>
      <c r="T72" s="47">
        <v>0.89700000000000002</v>
      </c>
      <c r="U72" s="47">
        <v>0.94199999999999995</v>
      </c>
      <c r="V72" s="47">
        <v>0.88300000000000001</v>
      </c>
      <c r="W72" s="173"/>
    </row>
    <row r="73" spans="1:23">
      <c r="A73" s="232"/>
      <c r="B73" s="603">
        <v>5.67</v>
      </c>
      <c r="C73" s="47">
        <v>0.95399999999999996</v>
      </c>
      <c r="D73" s="47">
        <v>0.88300000000000001</v>
      </c>
      <c r="E73" s="47">
        <v>0.96399999999999997</v>
      </c>
      <c r="F73" s="47">
        <v>0.999</v>
      </c>
      <c r="G73" s="47">
        <v>0.91500000000000004</v>
      </c>
      <c r="H73" s="47">
        <v>0.79400000000000004</v>
      </c>
      <c r="I73" s="47">
        <v>0.91300000000000003</v>
      </c>
      <c r="J73" s="47">
        <v>0.93</v>
      </c>
      <c r="K73" s="47">
        <v>0.85299999999999998</v>
      </c>
      <c r="L73" s="47">
        <v>0.97</v>
      </c>
      <c r="M73" s="47">
        <v>0.93799999999999994</v>
      </c>
      <c r="N73" s="47">
        <v>0.93</v>
      </c>
      <c r="O73" s="47">
        <v>0.93799999999999994</v>
      </c>
      <c r="P73" s="47">
        <v>0.96799999999999997</v>
      </c>
      <c r="Q73" s="47">
        <v>0.91800000000000004</v>
      </c>
      <c r="R73" s="47">
        <v>0.95099999999999996</v>
      </c>
      <c r="S73" s="47">
        <v>0.90500000000000003</v>
      </c>
      <c r="T73" s="47">
        <v>0.88400000000000001</v>
      </c>
      <c r="U73" s="47">
        <v>0.91800000000000004</v>
      </c>
      <c r="V73" s="47">
        <v>0.90300000000000002</v>
      </c>
      <c r="W73" s="173"/>
    </row>
    <row r="74" spans="1:23">
      <c r="A74" s="232"/>
      <c r="B74" s="603">
        <v>5.75</v>
      </c>
      <c r="C74" s="47">
        <v>0.97199999999999998</v>
      </c>
      <c r="D74" s="47">
        <v>0.88400000000000001</v>
      </c>
      <c r="E74" s="47">
        <v>0.98399999999999999</v>
      </c>
      <c r="F74" s="47">
        <v>1.0049999999999999</v>
      </c>
      <c r="G74" s="47">
        <v>0.92100000000000004</v>
      </c>
      <c r="H74" s="47">
        <v>0.80400000000000005</v>
      </c>
      <c r="I74" s="47">
        <v>0.92100000000000004</v>
      </c>
      <c r="J74" s="47">
        <v>0.93400000000000005</v>
      </c>
      <c r="K74" s="47">
        <v>0.84499999999999997</v>
      </c>
      <c r="L74" s="47">
        <v>0.97699999999999998</v>
      </c>
      <c r="M74" s="47">
        <v>0.94099999999999995</v>
      </c>
      <c r="N74" s="47">
        <v>0.92600000000000005</v>
      </c>
      <c r="O74" s="47">
        <v>0.98199999999999998</v>
      </c>
      <c r="P74" s="47">
        <v>0.96599999999999997</v>
      </c>
      <c r="Q74" s="47">
        <v>0.91700000000000004</v>
      </c>
      <c r="R74" s="47">
        <v>0.95599999999999996</v>
      </c>
      <c r="S74" s="47">
        <v>0.91500000000000004</v>
      </c>
      <c r="T74" s="47">
        <v>0.87</v>
      </c>
      <c r="U74" s="47">
        <v>0.92500000000000004</v>
      </c>
      <c r="V74" s="47">
        <v>0.93700000000000006</v>
      </c>
      <c r="W74" s="173"/>
    </row>
    <row r="75" spans="1:23">
      <c r="A75" s="232"/>
      <c r="B75" s="603">
        <v>5.83</v>
      </c>
      <c r="C75" s="47">
        <v>0.95699999999999996</v>
      </c>
      <c r="D75" s="47">
        <v>0.88</v>
      </c>
      <c r="E75" s="47">
        <v>0.98899999999999999</v>
      </c>
      <c r="F75" s="47">
        <v>1.0109999999999999</v>
      </c>
      <c r="G75" s="47">
        <v>0.90200000000000002</v>
      </c>
      <c r="H75" s="47">
        <v>0.81</v>
      </c>
      <c r="I75" s="47">
        <v>0.92700000000000005</v>
      </c>
      <c r="J75" s="47">
        <v>0.94199999999999995</v>
      </c>
      <c r="K75" s="47">
        <v>0.85099999999999998</v>
      </c>
      <c r="L75" s="47">
        <v>0.94099999999999995</v>
      </c>
      <c r="M75" s="47">
        <v>0.92500000000000004</v>
      </c>
      <c r="N75" s="47">
        <v>0.95899999999999996</v>
      </c>
      <c r="O75" s="47">
        <v>0.96799999999999997</v>
      </c>
      <c r="P75" s="47">
        <v>0.96</v>
      </c>
      <c r="Q75" s="47">
        <v>0.91900000000000004</v>
      </c>
      <c r="R75" s="47">
        <v>0.95199999999999996</v>
      </c>
      <c r="S75" s="47">
        <v>0.94099999999999995</v>
      </c>
      <c r="T75" s="47">
        <v>0.87</v>
      </c>
      <c r="U75" s="47">
        <v>0.92600000000000005</v>
      </c>
      <c r="V75" s="47">
        <v>0.94299999999999995</v>
      </c>
      <c r="W75" s="173"/>
    </row>
    <row r="76" spans="1:23">
      <c r="A76" s="232"/>
      <c r="B76" s="603">
        <v>5.92</v>
      </c>
      <c r="C76" s="47">
        <v>0.99199999999999999</v>
      </c>
      <c r="D76" s="47">
        <v>0.89</v>
      </c>
      <c r="E76" s="47">
        <v>0.97599999999999998</v>
      </c>
      <c r="F76" s="47">
        <v>1.006</v>
      </c>
      <c r="G76" s="47">
        <v>0.90200000000000002</v>
      </c>
      <c r="H76" s="47">
        <v>0.81399999999999995</v>
      </c>
      <c r="I76" s="47">
        <v>0.91500000000000004</v>
      </c>
      <c r="J76" s="47">
        <v>0.94299999999999995</v>
      </c>
      <c r="K76" s="47">
        <v>0.88500000000000001</v>
      </c>
      <c r="L76" s="47">
        <v>0.94299999999999995</v>
      </c>
      <c r="M76" s="47">
        <v>0.90600000000000003</v>
      </c>
      <c r="N76" s="47">
        <v>0.95599999999999996</v>
      </c>
      <c r="O76" s="47">
        <v>0.96099999999999997</v>
      </c>
      <c r="P76" s="47">
        <v>0.95199999999999996</v>
      </c>
      <c r="Q76" s="47">
        <v>0.92500000000000004</v>
      </c>
      <c r="R76" s="47">
        <v>0.93899999999999995</v>
      </c>
      <c r="S76" s="47">
        <v>0.95199999999999996</v>
      </c>
      <c r="T76" s="47">
        <v>0.88400000000000001</v>
      </c>
      <c r="U76" s="47">
        <v>0.92</v>
      </c>
      <c r="V76" s="47">
        <v>0.93300000000000005</v>
      </c>
      <c r="W76" s="173"/>
    </row>
    <row r="77" spans="1:23">
      <c r="A77" s="232"/>
      <c r="B77" s="603">
        <v>6</v>
      </c>
      <c r="C77" s="47">
        <v>0.99</v>
      </c>
      <c r="D77" s="47">
        <v>0.90100000000000002</v>
      </c>
      <c r="E77" s="47">
        <v>0.97099999999999997</v>
      </c>
      <c r="F77" s="47">
        <v>1.024</v>
      </c>
      <c r="G77" s="47">
        <v>0.95699999999999996</v>
      </c>
      <c r="H77" s="47">
        <v>0.8</v>
      </c>
      <c r="I77" s="47">
        <v>0.91</v>
      </c>
      <c r="J77" s="47">
        <v>0.95399999999999996</v>
      </c>
      <c r="K77" s="47">
        <v>0.88500000000000001</v>
      </c>
      <c r="L77" s="47">
        <v>0.94499999999999995</v>
      </c>
      <c r="M77" s="47">
        <v>0.93500000000000005</v>
      </c>
      <c r="N77" s="47">
        <v>0.95</v>
      </c>
      <c r="O77" s="47">
        <v>0.94</v>
      </c>
      <c r="P77" s="47">
        <v>0.97</v>
      </c>
      <c r="Q77" s="47">
        <v>0.95499999999999996</v>
      </c>
      <c r="R77" s="47">
        <v>0.92500000000000004</v>
      </c>
      <c r="S77" s="47">
        <v>0.91700000000000004</v>
      </c>
      <c r="T77" s="47">
        <v>0.89200000000000002</v>
      </c>
      <c r="U77" s="47">
        <v>0.93600000000000005</v>
      </c>
      <c r="V77" s="47">
        <v>0.93200000000000005</v>
      </c>
      <c r="W77" s="173"/>
    </row>
    <row r="78" spans="1:23">
      <c r="A78" s="232"/>
      <c r="B78" s="603">
        <v>6.08</v>
      </c>
      <c r="C78" s="47">
        <v>0.97199999999999998</v>
      </c>
      <c r="D78" s="47">
        <v>0.90900000000000003</v>
      </c>
      <c r="E78" s="47">
        <v>0.95699999999999996</v>
      </c>
      <c r="F78" s="47">
        <v>1.0209999999999999</v>
      </c>
      <c r="G78" s="47">
        <v>0.95099999999999996</v>
      </c>
      <c r="H78" s="47">
        <v>0.77400000000000002</v>
      </c>
      <c r="I78" s="47">
        <v>0.90200000000000002</v>
      </c>
      <c r="J78" s="47">
        <v>0.94799999999999995</v>
      </c>
      <c r="K78" s="47">
        <v>0.88500000000000001</v>
      </c>
      <c r="L78" s="47">
        <v>0.93600000000000005</v>
      </c>
      <c r="M78" s="47">
        <v>0.95599999999999996</v>
      </c>
      <c r="N78" s="47">
        <v>0.94</v>
      </c>
      <c r="O78" s="47">
        <v>0.92100000000000004</v>
      </c>
      <c r="P78" s="47">
        <v>0.96199999999999997</v>
      </c>
      <c r="Q78" s="47">
        <v>0.95699999999999996</v>
      </c>
      <c r="R78" s="47">
        <v>0.95299999999999996</v>
      </c>
      <c r="S78" s="47">
        <v>0.90300000000000002</v>
      </c>
      <c r="T78" s="47">
        <v>0.89400000000000002</v>
      </c>
      <c r="U78" s="47">
        <v>0.91700000000000004</v>
      </c>
      <c r="V78" s="47">
        <v>0.93700000000000006</v>
      </c>
      <c r="W78" s="173"/>
    </row>
    <row r="79" spans="1:23">
      <c r="A79" s="232"/>
      <c r="B79" s="603">
        <v>6.17</v>
      </c>
      <c r="C79" s="47">
        <v>0.95599999999999996</v>
      </c>
      <c r="D79" s="47">
        <v>0.90900000000000003</v>
      </c>
      <c r="E79" s="47">
        <v>0.96</v>
      </c>
      <c r="F79" s="47">
        <v>1.0209999999999999</v>
      </c>
      <c r="G79" s="47">
        <v>0.95099999999999996</v>
      </c>
      <c r="H79" s="47">
        <v>0.82</v>
      </c>
      <c r="I79" s="47">
        <v>0.91200000000000003</v>
      </c>
      <c r="J79" s="47">
        <v>0.94699999999999995</v>
      </c>
      <c r="K79" s="47">
        <v>0.86899999999999999</v>
      </c>
      <c r="L79" s="47">
        <v>0.94399999999999995</v>
      </c>
      <c r="M79" s="47">
        <v>0.96199999999999997</v>
      </c>
      <c r="N79" s="47">
        <v>0.95099999999999996</v>
      </c>
      <c r="O79" s="47">
        <v>0.93600000000000005</v>
      </c>
      <c r="P79" s="47">
        <v>0.96899999999999997</v>
      </c>
      <c r="Q79" s="47">
        <v>0.94299999999999995</v>
      </c>
      <c r="R79" s="47">
        <v>0.93100000000000005</v>
      </c>
      <c r="S79" s="47">
        <v>0.90900000000000003</v>
      </c>
      <c r="T79" s="47">
        <v>0.91500000000000004</v>
      </c>
      <c r="U79" s="47">
        <v>0.92600000000000005</v>
      </c>
      <c r="V79" s="47">
        <v>0.91100000000000003</v>
      </c>
      <c r="W79" s="173"/>
    </row>
    <row r="80" spans="1:23">
      <c r="A80" s="232"/>
      <c r="B80" s="603">
        <v>6.25</v>
      </c>
      <c r="C80" s="47">
        <v>0.95199999999999996</v>
      </c>
      <c r="D80" s="47">
        <v>0.88700000000000001</v>
      </c>
      <c r="E80" s="47">
        <v>0.96199999999999997</v>
      </c>
      <c r="F80" s="47">
        <v>0.995</v>
      </c>
      <c r="G80" s="47">
        <v>0.92300000000000004</v>
      </c>
      <c r="H80" s="47">
        <v>0.80700000000000005</v>
      </c>
      <c r="I80" s="47">
        <v>0.91700000000000004</v>
      </c>
      <c r="J80" s="47">
        <v>0.95699999999999996</v>
      </c>
      <c r="K80" s="47">
        <v>0.90700000000000003</v>
      </c>
      <c r="L80" s="47">
        <v>0.94799999999999995</v>
      </c>
      <c r="M80" s="47">
        <v>0.95099999999999996</v>
      </c>
      <c r="N80" s="47">
        <v>0.98099999999999998</v>
      </c>
      <c r="O80" s="47">
        <v>0.96499999999999997</v>
      </c>
      <c r="P80" s="47">
        <v>0.96299999999999997</v>
      </c>
      <c r="Q80" s="47">
        <v>0.92100000000000004</v>
      </c>
      <c r="R80" s="47">
        <v>0.93</v>
      </c>
      <c r="S80" s="47">
        <v>0.89400000000000002</v>
      </c>
      <c r="T80" s="47">
        <v>0.92200000000000004</v>
      </c>
      <c r="U80" s="47">
        <v>0.93300000000000005</v>
      </c>
      <c r="V80" s="47">
        <v>0.90200000000000002</v>
      </c>
      <c r="W80" s="173"/>
    </row>
    <row r="81" spans="1:23">
      <c r="A81" s="232"/>
      <c r="B81" s="603">
        <v>6.33</v>
      </c>
      <c r="C81" s="47">
        <v>0.95299999999999996</v>
      </c>
      <c r="D81" s="47">
        <v>0.85899999999999999</v>
      </c>
      <c r="E81" s="47">
        <v>0.97399999999999998</v>
      </c>
      <c r="F81" s="47">
        <v>0.99299999999999999</v>
      </c>
      <c r="G81" s="47">
        <v>0.90400000000000003</v>
      </c>
      <c r="H81" s="47">
        <v>0.81299999999999994</v>
      </c>
      <c r="I81" s="47">
        <v>0.93500000000000005</v>
      </c>
      <c r="J81" s="47">
        <v>0.96699999999999997</v>
      </c>
      <c r="K81" s="47">
        <v>0.93500000000000005</v>
      </c>
      <c r="L81" s="47">
        <v>0.94199999999999995</v>
      </c>
      <c r="M81" s="47">
        <v>0.91900000000000004</v>
      </c>
      <c r="N81" s="47">
        <v>0.96699999999999997</v>
      </c>
      <c r="O81" s="47">
        <v>0.96299999999999997</v>
      </c>
      <c r="P81" s="47">
        <v>0.98699999999999999</v>
      </c>
      <c r="Q81" s="47">
        <v>0.95699999999999996</v>
      </c>
      <c r="R81" s="47">
        <v>0.93899999999999995</v>
      </c>
      <c r="S81" s="47">
        <v>0.91900000000000004</v>
      </c>
      <c r="T81" s="47">
        <v>0.95099999999999996</v>
      </c>
      <c r="U81" s="47">
        <v>0.95399999999999996</v>
      </c>
      <c r="V81" s="47">
        <v>0.89500000000000002</v>
      </c>
      <c r="W81" s="173"/>
    </row>
    <row r="82" spans="1:23">
      <c r="A82" s="232"/>
      <c r="B82" s="603">
        <v>6.42</v>
      </c>
      <c r="C82" s="47">
        <v>0.92800000000000005</v>
      </c>
      <c r="D82" s="47">
        <v>0.86699999999999999</v>
      </c>
      <c r="E82" s="47">
        <v>0.95499999999999996</v>
      </c>
      <c r="F82" s="47">
        <v>1.0049999999999999</v>
      </c>
      <c r="G82" s="47">
        <v>0.90200000000000002</v>
      </c>
      <c r="H82" s="47">
        <v>0.79700000000000004</v>
      </c>
      <c r="I82" s="47">
        <v>0.95499999999999996</v>
      </c>
      <c r="J82" s="47">
        <v>0.95299999999999996</v>
      </c>
      <c r="K82" s="47">
        <v>0.90800000000000003</v>
      </c>
      <c r="L82" s="47">
        <v>0.98599999999999999</v>
      </c>
      <c r="M82" s="47">
        <v>0.93899999999999995</v>
      </c>
      <c r="N82" s="47">
        <v>0.95499999999999996</v>
      </c>
      <c r="O82" s="47">
        <v>0.96199999999999997</v>
      </c>
      <c r="P82" s="47">
        <v>0.97299999999999998</v>
      </c>
      <c r="Q82" s="47">
        <v>0.95299999999999996</v>
      </c>
      <c r="R82" s="47">
        <v>0.97799999999999998</v>
      </c>
      <c r="S82" s="47">
        <v>0.93700000000000006</v>
      </c>
      <c r="T82" s="47">
        <v>0.93799999999999994</v>
      </c>
      <c r="U82" s="47">
        <v>0.99</v>
      </c>
      <c r="V82" s="47">
        <v>0.91700000000000004</v>
      </c>
      <c r="W82" s="173"/>
    </row>
    <row r="83" spans="1:23">
      <c r="A83" s="232"/>
      <c r="B83" s="603">
        <v>6.5</v>
      </c>
      <c r="C83" s="47">
        <v>0.96099999999999997</v>
      </c>
      <c r="D83" s="47">
        <v>0.90600000000000003</v>
      </c>
      <c r="E83" s="47">
        <v>0.98599999999999999</v>
      </c>
      <c r="F83" s="47">
        <v>0.995</v>
      </c>
      <c r="G83" s="47">
        <v>0.90300000000000002</v>
      </c>
      <c r="H83" s="47">
        <v>0.81699999999999995</v>
      </c>
      <c r="I83" s="47">
        <v>0.96199999999999997</v>
      </c>
      <c r="J83" s="47">
        <v>0.96199999999999997</v>
      </c>
      <c r="K83" s="47">
        <v>0.9</v>
      </c>
      <c r="L83" s="47">
        <v>0.99099999999999999</v>
      </c>
      <c r="M83" s="47">
        <v>0.96099999999999997</v>
      </c>
      <c r="N83" s="47">
        <v>0.96099999999999997</v>
      </c>
      <c r="O83" s="47">
        <v>0.93</v>
      </c>
      <c r="P83" s="47">
        <v>0.93500000000000005</v>
      </c>
      <c r="Q83" s="47">
        <v>0.91300000000000003</v>
      </c>
      <c r="R83" s="47">
        <v>0.95199999999999996</v>
      </c>
      <c r="S83" s="47">
        <v>0.89300000000000002</v>
      </c>
      <c r="T83" s="47">
        <v>0.94799999999999995</v>
      </c>
      <c r="U83" s="47">
        <v>0.95099999999999996</v>
      </c>
      <c r="V83" s="47">
        <v>0.90500000000000003</v>
      </c>
      <c r="W83" s="173"/>
    </row>
    <row r="84" spans="1:23">
      <c r="A84" s="232"/>
      <c r="B84" s="603">
        <v>6.58</v>
      </c>
      <c r="C84" s="47">
        <v>0.93799999999999994</v>
      </c>
      <c r="D84" s="47">
        <v>0.89400000000000002</v>
      </c>
      <c r="E84" s="47">
        <v>0.98399999999999999</v>
      </c>
      <c r="F84" s="47">
        <v>1.0029999999999999</v>
      </c>
      <c r="G84" s="47">
        <v>0.91900000000000004</v>
      </c>
      <c r="H84" s="47">
        <v>0.77600000000000002</v>
      </c>
      <c r="I84" s="47">
        <v>0.96399999999999997</v>
      </c>
      <c r="J84" s="47">
        <v>0.95299999999999996</v>
      </c>
      <c r="K84" s="47">
        <v>0.88500000000000001</v>
      </c>
      <c r="L84" s="47">
        <v>0.98099999999999998</v>
      </c>
      <c r="M84" s="47">
        <v>0.93899999999999995</v>
      </c>
      <c r="N84" s="47">
        <v>0.95299999999999996</v>
      </c>
      <c r="O84" s="47">
        <v>0.93</v>
      </c>
      <c r="P84" s="47">
        <v>0.98299999999999998</v>
      </c>
      <c r="Q84" s="47">
        <v>0.93799999999999994</v>
      </c>
      <c r="R84" s="47">
        <v>0.95199999999999996</v>
      </c>
      <c r="S84" s="47">
        <v>0.88900000000000001</v>
      </c>
      <c r="T84" s="47">
        <v>0.94899999999999995</v>
      </c>
      <c r="U84" s="47">
        <v>0.94199999999999995</v>
      </c>
      <c r="V84" s="47">
        <v>0.93400000000000005</v>
      </c>
      <c r="W84" s="173"/>
    </row>
    <row r="85" spans="1:23">
      <c r="A85" s="232"/>
      <c r="B85" s="603">
        <v>6.67</v>
      </c>
      <c r="C85" s="47">
        <v>0.94099999999999995</v>
      </c>
      <c r="D85" s="47">
        <v>0.91800000000000004</v>
      </c>
      <c r="E85" s="47">
        <v>0.98899999999999999</v>
      </c>
      <c r="F85" s="47">
        <v>1.0029999999999999</v>
      </c>
      <c r="G85" s="47">
        <v>0.91</v>
      </c>
      <c r="H85" s="47">
        <v>0.79200000000000004</v>
      </c>
      <c r="I85" s="47">
        <v>0.95</v>
      </c>
      <c r="J85" s="47">
        <v>0.91500000000000004</v>
      </c>
      <c r="K85" s="47">
        <v>0.86899999999999999</v>
      </c>
      <c r="L85" s="47">
        <v>0.97299999999999998</v>
      </c>
      <c r="M85" s="47">
        <v>0.93899999999999995</v>
      </c>
      <c r="N85" s="47">
        <v>0.97099999999999997</v>
      </c>
      <c r="O85" s="47">
        <v>0.92600000000000005</v>
      </c>
      <c r="P85" s="47">
        <v>0.98199999999999998</v>
      </c>
      <c r="Q85" s="47">
        <v>0.93799999999999994</v>
      </c>
      <c r="R85" s="47">
        <v>0.95</v>
      </c>
      <c r="S85" s="47">
        <v>0.88400000000000001</v>
      </c>
      <c r="T85" s="47">
        <v>0.91700000000000004</v>
      </c>
      <c r="U85" s="47">
        <v>0.93799999999999994</v>
      </c>
      <c r="V85" s="47">
        <v>0.93</v>
      </c>
      <c r="W85" s="173"/>
    </row>
    <row r="86" spans="1:23">
      <c r="A86" s="232"/>
      <c r="B86" s="603">
        <v>6.75</v>
      </c>
      <c r="C86" s="47">
        <v>0.95499999999999996</v>
      </c>
      <c r="D86" s="47">
        <v>0.90300000000000002</v>
      </c>
      <c r="E86" s="47">
        <v>0.97199999999999998</v>
      </c>
      <c r="F86" s="47">
        <v>1.008</v>
      </c>
      <c r="G86" s="47">
        <v>0.91300000000000003</v>
      </c>
      <c r="H86" s="47">
        <v>0.80300000000000005</v>
      </c>
      <c r="I86" s="47">
        <v>0.91900000000000004</v>
      </c>
      <c r="J86" s="47">
        <v>0.95499999999999996</v>
      </c>
      <c r="K86" s="47">
        <v>0.88500000000000001</v>
      </c>
      <c r="L86" s="47">
        <v>0.97399999999999998</v>
      </c>
      <c r="M86" s="47">
        <v>0.91100000000000003</v>
      </c>
      <c r="N86" s="47">
        <v>0.96699999999999997</v>
      </c>
      <c r="O86" s="47">
        <v>0.92200000000000004</v>
      </c>
      <c r="P86" s="47">
        <v>0.97</v>
      </c>
      <c r="Q86" s="47">
        <v>0.95199999999999996</v>
      </c>
      <c r="R86" s="47">
        <v>0.93200000000000005</v>
      </c>
      <c r="S86" s="47">
        <v>0.89900000000000002</v>
      </c>
      <c r="T86" s="47">
        <v>0.93</v>
      </c>
      <c r="U86" s="47">
        <v>0.95699999999999996</v>
      </c>
      <c r="V86" s="47">
        <v>0.93400000000000005</v>
      </c>
      <c r="W86" s="173"/>
    </row>
    <row r="87" spans="1:23">
      <c r="A87" s="232"/>
      <c r="B87" s="603">
        <v>6.83</v>
      </c>
      <c r="C87" s="47">
        <v>0.96099999999999997</v>
      </c>
      <c r="D87" s="47">
        <v>0.90800000000000003</v>
      </c>
      <c r="E87" s="47">
        <v>0.99</v>
      </c>
      <c r="F87" s="47">
        <v>0.999</v>
      </c>
      <c r="G87" s="47">
        <v>0.91200000000000003</v>
      </c>
      <c r="H87" s="47">
        <v>0.83</v>
      </c>
      <c r="I87" s="47">
        <v>0.91700000000000004</v>
      </c>
      <c r="J87" s="47">
        <v>0.95699999999999996</v>
      </c>
      <c r="K87" s="47">
        <v>0.88400000000000001</v>
      </c>
      <c r="L87" s="47">
        <v>0.96499999999999997</v>
      </c>
      <c r="M87" s="47">
        <v>0.96499999999999997</v>
      </c>
      <c r="N87" s="47">
        <v>0.96899999999999997</v>
      </c>
      <c r="O87" s="47">
        <v>0.92200000000000004</v>
      </c>
      <c r="P87" s="47">
        <v>0.95199999999999996</v>
      </c>
      <c r="Q87" s="47">
        <v>0.98499999999999999</v>
      </c>
      <c r="R87" s="47">
        <v>0.96899999999999997</v>
      </c>
      <c r="S87" s="47">
        <v>0.89500000000000002</v>
      </c>
      <c r="T87" s="47">
        <v>0.93300000000000005</v>
      </c>
      <c r="U87" s="47">
        <v>0.96199999999999997</v>
      </c>
      <c r="V87" s="47">
        <v>0.93</v>
      </c>
      <c r="W87" s="173"/>
    </row>
    <row r="88" spans="1:23">
      <c r="A88" s="232"/>
      <c r="B88" s="603">
        <v>6.92</v>
      </c>
      <c r="C88" s="47">
        <v>0.94899999999999995</v>
      </c>
      <c r="D88" s="47">
        <v>0.91800000000000004</v>
      </c>
      <c r="E88" s="47">
        <v>0.97099999999999997</v>
      </c>
      <c r="F88" s="47">
        <v>1.0069999999999999</v>
      </c>
      <c r="G88" s="47">
        <v>0.91500000000000004</v>
      </c>
      <c r="H88" s="47">
        <v>0.86099999999999999</v>
      </c>
      <c r="I88" s="47">
        <v>0.93400000000000005</v>
      </c>
      <c r="J88" s="47">
        <v>0.94599999999999995</v>
      </c>
      <c r="K88" s="47">
        <v>0.88100000000000001</v>
      </c>
      <c r="L88" s="47">
        <v>0.95399999999999996</v>
      </c>
      <c r="M88" s="47">
        <v>0.94599999999999995</v>
      </c>
      <c r="N88" s="47">
        <v>0.95499999999999996</v>
      </c>
      <c r="O88" s="47">
        <v>0.92500000000000004</v>
      </c>
      <c r="P88" s="47">
        <v>0.95899999999999996</v>
      </c>
      <c r="Q88" s="47">
        <v>0.95899999999999996</v>
      </c>
      <c r="R88" s="47">
        <v>0.97499999999999998</v>
      </c>
      <c r="S88" s="47">
        <v>0.90700000000000003</v>
      </c>
      <c r="T88" s="47">
        <v>0.94499999999999995</v>
      </c>
      <c r="U88" s="47">
        <v>0.95399999999999996</v>
      </c>
      <c r="V88" s="47">
        <v>0.92</v>
      </c>
      <c r="W88" s="173"/>
    </row>
    <row r="89" spans="1:23">
      <c r="A89" s="232"/>
      <c r="B89" s="603">
        <v>7</v>
      </c>
      <c r="C89" s="47">
        <v>0.93100000000000005</v>
      </c>
      <c r="D89" s="47">
        <v>0.91100000000000003</v>
      </c>
      <c r="E89" s="47">
        <v>0.96099999999999997</v>
      </c>
      <c r="F89" s="47">
        <v>0.999</v>
      </c>
      <c r="G89" s="47">
        <v>0.89800000000000002</v>
      </c>
      <c r="H89" s="47">
        <v>0.84699999999999998</v>
      </c>
      <c r="I89" s="47">
        <v>0.93600000000000005</v>
      </c>
      <c r="J89" s="47">
        <v>0.93500000000000005</v>
      </c>
      <c r="K89" s="47">
        <v>0.89700000000000002</v>
      </c>
      <c r="L89" s="47">
        <v>0.95299999999999996</v>
      </c>
      <c r="M89" s="47">
        <v>0.94699999999999995</v>
      </c>
      <c r="N89" s="47">
        <v>0.96299999999999997</v>
      </c>
      <c r="O89" s="47">
        <v>0.93400000000000005</v>
      </c>
      <c r="P89" s="47">
        <v>0.96299999999999997</v>
      </c>
      <c r="Q89" s="47">
        <v>0.96099999999999997</v>
      </c>
      <c r="R89" s="47">
        <v>0.96799999999999997</v>
      </c>
      <c r="S89" s="47">
        <v>0.90700000000000003</v>
      </c>
      <c r="T89" s="47">
        <v>0.94099999999999995</v>
      </c>
      <c r="U89" s="47">
        <v>0.92700000000000005</v>
      </c>
      <c r="V89" s="47">
        <v>0.91900000000000004</v>
      </c>
      <c r="W89" s="173"/>
    </row>
    <row r="90" spans="1:23">
      <c r="A90" s="232"/>
      <c r="B90" s="603">
        <v>7.08</v>
      </c>
      <c r="C90" s="47">
        <v>0.98699999999999999</v>
      </c>
      <c r="D90" s="47">
        <v>0.91200000000000003</v>
      </c>
      <c r="E90" s="47">
        <v>0.97499999999999998</v>
      </c>
      <c r="F90" s="47">
        <v>1.008</v>
      </c>
      <c r="G90" s="47">
        <v>0.91800000000000004</v>
      </c>
      <c r="H90" s="47">
        <v>0.85099999999999998</v>
      </c>
      <c r="I90" s="47">
        <v>0.94599999999999995</v>
      </c>
      <c r="J90" s="47">
        <v>0.93</v>
      </c>
      <c r="K90" s="47">
        <v>0.89600000000000002</v>
      </c>
      <c r="L90" s="47">
        <v>0.93700000000000006</v>
      </c>
      <c r="M90" s="47">
        <v>0.96699999999999997</v>
      </c>
      <c r="N90" s="47">
        <v>0.95</v>
      </c>
      <c r="O90" s="47">
        <v>0.93700000000000006</v>
      </c>
      <c r="P90" s="47">
        <v>0.95099999999999996</v>
      </c>
      <c r="Q90" s="47">
        <v>0.96699999999999997</v>
      </c>
      <c r="R90" s="47">
        <v>0.93600000000000005</v>
      </c>
      <c r="S90" s="47">
        <v>0.89300000000000002</v>
      </c>
      <c r="T90" s="47">
        <v>0.94499999999999995</v>
      </c>
      <c r="U90" s="47">
        <v>0.92900000000000005</v>
      </c>
      <c r="V90" s="47">
        <v>0.92400000000000004</v>
      </c>
      <c r="W90" s="173"/>
    </row>
    <row r="91" spans="1:23">
      <c r="A91" s="232"/>
      <c r="B91" s="603">
        <v>7.17</v>
      </c>
      <c r="C91" s="47">
        <v>0.97599999999999998</v>
      </c>
      <c r="D91" s="47">
        <v>0.90900000000000003</v>
      </c>
      <c r="E91" s="47">
        <v>0.98</v>
      </c>
      <c r="F91" s="47">
        <v>1.024</v>
      </c>
      <c r="G91" s="47">
        <v>0.92500000000000004</v>
      </c>
      <c r="H91" s="47">
        <v>0.82099999999999995</v>
      </c>
      <c r="I91" s="47">
        <v>0.92300000000000004</v>
      </c>
      <c r="J91" s="47">
        <v>0.94399999999999995</v>
      </c>
      <c r="K91" s="47">
        <v>0.89100000000000001</v>
      </c>
      <c r="L91" s="47">
        <v>0.95099999999999996</v>
      </c>
      <c r="M91" s="47">
        <v>0.95899999999999996</v>
      </c>
      <c r="N91" s="47">
        <v>0.95199999999999996</v>
      </c>
      <c r="O91" s="47">
        <v>0.92700000000000005</v>
      </c>
      <c r="P91" s="47">
        <v>0.93700000000000006</v>
      </c>
      <c r="Q91" s="47">
        <v>0.92800000000000005</v>
      </c>
      <c r="R91" s="47">
        <v>0.95099999999999996</v>
      </c>
      <c r="S91" s="47">
        <v>0.9</v>
      </c>
      <c r="T91" s="47">
        <v>0.94299999999999995</v>
      </c>
      <c r="U91" s="47">
        <v>0.92500000000000004</v>
      </c>
      <c r="V91" s="47">
        <v>0.92</v>
      </c>
      <c r="W91" s="173"/>
    </row>
    <row r="92" spans="1:23">
      <c r="A92" s="232"/>
      <c r="B92" s="603">
        <v>7.25</v>
      </c>
      <c r="C92" s="47">
        <v>0.96899999999999997</v>
      </c>
      <c r="D92" s="47">
        <v>0.92800000000000005</v>
      </c>
      <c r="E92" s="47">
        <v>0.97599999999999998</v>
      </c>
      <c r="F92" s="47">
        <v>0.995</v>
      </c>
      <c r="G92" s="47">
        <v>0.91900000000000004</v>
      </c>
      <c r="H92" s="47">
        <v>0.85299999999999998</v>
      </c>
      <c r="I92" s="47">
        <v>0.92300000000000004</v>
      </c>
      <c r="J92" s="47">
        <v>0.91100000000000003</v>
      </c>
      <c r="K92" s="47">
        <v>0.875</v>
      </c>
      <c r="L92" s="47">
        <v>0.94699999999999995</v>
      </c>
      <c r="M92" s="47">
        <v>0.93700000000000006</v>
      </c>
      <c r="N92" s="47">
        <v>0.95399999999999996</v>
      </c>
      <c r="O92" s="47">
        <v>0.94499999999999995</v>
      </c>
      <c r="P92" s="47">
        <v>0.94699999999999995</v>
      </c>
      <c r="Q92" s="47">
        <v>0.94199999999999995</v>
      </c>
      <c r="R92" s="47">
        <v>0.92200000000000004</v>
      </c>
      <c r="S92" s="47">
        <v>0.88700000000000001</v>
      </c>
      <c r="T92" s="47">
        <v>0.95599999999999996</v>
      </c>
      <c r="U92" s="47">
        <v>0.93799999999999994</v>
      </c>
      <c r="V92" s="47">
        <v>0.92300000000000004</v>
      </c>
      <c r="W92" s="173"/>
    </row>
    <row r="93" spans="1:23">
      <c r="A93" s="232"/>
      <c r="B93" s="603">
        <v>7.33</v>
      </c>
      <c r="C93" s="47">
        <v>0.95499999999999996</v>
      </c>
      <c r="D93" s="47">
        <v>0.91700000000000004</v>
      </c>
      <c r="E93" s="47">
        <v>0.98899999999999999</v>
      </c>
      <c r="F93" s="47">
        <v>0.98799999999999999</v>
      </c>
      <c r="G93" s="47">
        <v>0.92800000000000005</v>
      </c>
      <c r="H93" s="47">
        <v>0.86499999999999999</v>
      </c>
      <c r="I93" s="47">
        <v>0.95499999999999996</v>
      </c>
      <c r="J93" s="47">
        <v>0.91200000000000003</v>
      </c>
      <c r="K93" s="47">
        <v>0.88</v>
      </c>
      <c r="L93" s="47">
        <v>0.94899999999999995</v>
      </c>
      <c r="M93" s="47">
        <v>0.95</v>
      </c>
      <c r="N93" s="47">
        <v>0.96299999999999997</v>
      </c>
      <c r="O93" s="47">
        <v>0.94799999999999995</v>
      </c>
      <c r="P93" s="47">
        <v>0.95599999999999996</v>
      </c>
      <c r="Q93" s="47">
        <v>0.93</v>
      </c>
      <c r="R93" s="47">
        <v>0.96799999999999997</v>
      </c>
      <c r="S93" s="47">
        <v>0.90700000000000003</v>
      </c>
      <c r="T93" s="47">
        <v>0.94199999999999995</v>
      </c>
      <c r="U93" s="47">
        <v>0.94599999999999995</v>
      </c>
      <c r="V93" s="47">
        <v>0.92200000000000004</v>
      </c>
      <c r="W93" s="173"/>
    </row>
    <row r="94" spans="1:23">
      <c r="A94" s="232"/>
      <c r="B94" s="603">
        <v>7.42</v>
      </c>
      <c r="C94" s="47">
        <v>0.96899999999999997</v>
      </c>
      <c r="D94" s="47">
        <v>0.90600000000000003</v>
      </c>
      <c r="E94" s="47">
        <v>0.97199999999999998</v>
      </c>
      <c r="F94" s="47">
        <v>1.004</v>
      </c>
      <c r="G94" s="47">
        <v>0.92700000000000005</v>
      </c>
      <c r="H94" s="47">
        <v>0.85799999999999998</v>
      </c>
      <c r="I94" s="47">
        <v>0.92900000000000005</v>
      </c>
      <c r="J94" s="47">
        <v>0.93400000000000005</v>
      </c>
      <c r="K94" s="47">
        <v>0.89600000000000002</v>
      </c>
      <c r="L94" s="47">
        <v>0.93300000000000005</v>
      </c>
      <c r="M94" s="47">
        <v>0.94399999999999995</v>
      </c>
      <c r="N94" s="47">
        <v>0.96699999999999997</v>
      </c>
      <c r="O94" s="47">
        <v>0.92900000000000005</v>
      </c>
      <c r="P94" s="47">
        <v>0.95099999999999996</v>
      </c>
      <c r="Q94" s="47">
        <v>0.93100000000000005</v>
      </c>
      <c r="R94" s="47">
        <v>0.95899999999999996</v>
      </c>
      <c r="S94" s="47">
        <v>0.9</v>
      </c>
      <c r="T94" s="47">
        <v>0.92</v>
      </c>
      <c r="U94" s="47">
        <v>0.93700000000000006</v>
      </c>
      <c r="V94" s="47">
        <v>0.92300000000000004</v>
      </c>
      <c r="W94" s="173"/>
    </row>
    <row r="95" spans="1:23">
      <c r="A95" s="232"/>
      <c r="B95" s="603">
        <v>7.5</v>
      </c>
      <c r="C95" s="47">
        <v>0.96899999999999997</v>
      </c>
      <c r="D95" s="47">
        <v>0.91</v>
      </c>
      <c r="E95" s="47">
        <v>0.97199999999999998</v>
      </c>
      <c r="F95" s="47">
        <v>0.99199999999999999</v>
      </c>
      <c r="G95" s="47">
        <v>0.92100000000000004</v>
      </c>
      <c r="H95" s="47">
        <v>0.87</v>
      </c>
      <c r="I95" s="47">
        <v>0.93200000000000005</v>
      </c>
      <c r="J95" s="47">
        <v>0.96799999999999997</v>
      </c>
      <c r="K95" s="47">
        <v>0.878</v>
      </c>
      <c r="L95" s="47">
        <v>0.94499999999999995</v>
      </c>
      <c r="M95" s="47">
        <v>0.95499999999999996</v>
      </c>
      <c r="N95" s="47">
        <v>0.95099999999999996</v>
      </c>
      <c r="O95" s="47">
        <v>0.94899999999999995</v>
      </c>
      <c r="P95" s="47">
        <v>0.93700000000000006</v>
      </c>
      <c r="Q95" s="47">
        <v>0.94499999999999995</v>
      </c>
      <c r="R95" s="47">
        <v>0.95599999999999996</v>
      </c>
      <c r="S95" s="47">
        <v>0.91500000000000004</v>
      </c>
      <c r="T95" s="47">
        <v>0.91300000000000003</v>
      </c>
      <c r="U95" s="47">
        <v>0.94499999999999995</v>
      </c>
      <c r="V95" s="47">
        <v>0.92700000000000005</v>
      </c>
      <c r="W95" s="173"/>
    </row>
    <row r="96" spans="1:23">
      <c r="A96" s="232"/>
      <c r="B96" s="603">
        <v>7.58</v>
      </c>
      <c r="C96" s="47">
        <v>0.96699999999999997</v>
      </c>
      <c r="D96" s="47">
        <v>0.90400000000000003</v>
      </c>
      <c r="E96" s="47">
        <v>0.96499999999999997</v>
      </c>
      <c r="F96" s="47">
        <v>0.98099999999999998</v>
      </c>
      <c r="G96" s="47">
        <v>0.91400000000000003</v>
      </c>
      <c r="H96" s="47">
        <v>0.88600000000000001</v>
      </c>
      <c r="I96" s="47">
        <v>0.94899999999999995</v>
      </c>
      <c r="J96" s="47">
        <v>0.95</v>
      </c>
      <c r="K96" s="47">
        <v>0.88400000000000001</v>
      </c>
      <c r="L96" s="47">
        <v>0.92200000000000004</v>
      </c>
      <c r="M96" s="47">
        <v>0.94899999999999995</v>
      </c>
      <c r="N96" s="47">
        <v>0.94199999999999995</v>
      </c>
      <c r="O96" s="47">
        <v>0.95499999999999996</v>
      </c>
      <c r="P96" s="47">
        <v>0.93700000000000006</v>
      </c>
      <c r="Q96" s="47">
        <v>0.93600000000000005</v>
      </c>
      <c r="R96" s="47">
        <v>0.94399999999999995</v>
      </c>
      <c r="S96" s="47">
        <v>0.89500000000000002</v>
      </c>
      <c r="T96" s="47">
        <v>0.91900000000000004</v>
      </c>
      <c r="U96" s="47">
        <v>0.94299999999999995</v>
      </c>
      <c r="V96" s="47">
        <v>0.91300000000000003</v>
      </c>
      <c r="W96" s="173"/>
    </row>
    <row r="97" spans="1:23">
      <c r="A97" s="232"/>
      <c r="B97" s="603">
        <v>7.67</v>
      </c>
      <c r="C97" s="47">
        <v>0.95499999999999996</v>
      </c>
      <c r="D97" s="47">
        <v>0.88800000000000001</v>
      </c>
      <c r="E97" s="47">
        <v>0.97299999999999998</v>
      </c>
      <c r="F97" s="47">
        <v>0.99299999999999999</v>
      </c>
      <c r="G97" s="47">
        <v>0.93600000000000005</v>
      </c>
      <c r="H97" s="47">
        <v>0.90400000000000003</v>
      </c>
      <c r="I97" s="47">
        <v>0.94899999999999995</v>
      </c>
      <c r="J97" s="47">
        <v>0.95399999999999996</v>
      </c>
      <c r="K97" s="47">
        <v>0.88900000000000001</v>
      </c>
      <c r="L97" s="47">
        <v>0.92400000000000004</v>
      </c>
      <c r="M97" s="47">
        <v>0.96599999999999997</v>
      </c>
      <c r="N97" s="47">
        <v>0.95199999999999996</v>
      </c>
      <c r="O97" s="47">
        <v>0.93899999999999995</v>
      </c>
      <c r="P97" s="47">
        <v>0.94899999999999995</v>
      </c>
      <c r="Q97" s="47">
        <v>0.93700000000000006</v>
      </c>
      <c r="R97" s="47">
        <v>0.95199999999999996</v>
      </c>
      <c r="S97" s="47">
        <v>0.89</v>
      </c>
      <c r="T97" s="47">
        <v>0.93899999999999995</v>
      </c>
      <c r="U97" s="47">
        <v>0.95199999999999996</v>
      </c>
      <c r="V97" s="47">
        <v>0.93200000000000005</v>
      </c>
      <c r="W97" s="173"/>
    </row>
    <row r="98" spans="1:23">
      <c r="A98" s="232"/>
      <c r="B98" s="603">
        <v>7.75</v>
      </c>
      <c r="C98" s="47">
        <v>0.97099999999999997</v>
      </c>
      <c r="D98" s="47">
        <v>0.92600000000000005</v>
      </c>
      <c r="E98" s="47">
        <v>0.97499999999999998</v>
      </c>
      <c r="F98" s="47">
        <v>0.997</v>
      </c>
      <c r="G98" s="47">
        <v>0.94599999999999995</v>
      </c>
      <c r="H98" s="47">
        <v>0.88</v>
      </c>
      <c r="I98" s="47">
        <v>0.95799999999999996</v>
      </c>
      <c r="J98" s="47">
        <v>0.96699999999999997</v>
      </c>
      <c r="K98" s="47">
        <v>0.90100000000000002</v>
      </c>
      <c r="L98" s="47">
        <v>0.94</v>
      </c>
      <c r="M98" s="47">
        <v>0.95499999999999996</v>
      </c>
      <c r="N98" s="47">
        <v>0.95799999999999996</v>
      </c>
      <c r="O98" s="47">
        <v>0.96199999999999997</v>
      </c>
      <c r="P98" s="47">
        <v>0.95099999999999996</v>
      </c>
      <c r="Q98" s="47">
        <v>0.93300000000000005</v>
      </c>
      <c r="R98" s="47">
        <v>0.93600000000000005</v>
      </c>
      <c r="S98" s="47">
        <v>0.89200000000000002</v>
      </c>
      <c r="T98" s="47">
        <v>0.92800000000000005</v>
      </c>
      <c r="U98" s="47">
        <v>0.95899999999999996</v>
      </c>
      <c r="V98" s="47">
        <v>0.93600000000000005</v>
      </c>
      <c r="W98" s="173"/>
    </row>
    <row r="99" spans="1:23">
      <c r="A99" s="232"/>
      <c r="B99" s="603">
        <v>7.83</v>
      </c>
      <c r="C99" s="47">
        <v>0.97799999999999998</v>
      </c>
      <c r="D99" s="47">
        <v>0.92300000000000004</v>
      </c>
      <c r="E99" s="47">
        <v>0.96</v>
      </c>
      <c r="F99" s="47">
        <v>0.99</v>
      </c>
      <c r="G99" s="47">
        <v>0.93700000000000006</v>
      </c>
      <c r="H99" s="47">
        <v>0.83299999999999996</v>
      </c>
      <c r="I99" s="47">
        <v>0.95399999999999996</v>
      </c>
      <c r="J99" s="47">
        <v>0.96299999999999997</v>
      </c>
      <c r="K99" s="47">
        <v>0.89900000000000002</v>
      </c>
      <c r="L99" s="47">
        <v>0.95699999999999996</v>
      </c>
      <c r="M99" s="47">
        <v>0.95599999999999996</v>
      </c>
      <c r="N99" s="47">
        <v>0.95899999999999996</v>
      </c>
      <c r="O99" s="47">
        <v>0.93799999999999994</v>
      </c>
      <c r="P99" s="47">
        <v>0.95799999999999996</v>
      </c>
      <c r="Q99" s="47">
        <v>0.92800000000000005</v>
      </c>
      <c r="R99" s="47">
        <v>0.97099999999999997</v>
      </c>
      <c r="S99" s="47">
        <v>0.91200000000000003</v>
      </c>
      <c r="T99" s="47">
        <v>0.92200000000000004</v>
      </c>
      <c r="U99" s="47">
        <v>0.95499999999999996</v>
      </c>
      <c r="V99" s="47">
        <v>0.93</v>
      </c>
      <c r="W99" s="173"/>
    </row>
    <row r="100" spans="1:23">
      <c r="A100" s="232"/>
      <c r="B100" s="603">
        <v>7.92</v>
      </c>
      <c r="C100" s="47">
        <v>0.98499999999999999</v>
      </c>
      <c r="D100" s="47">
        <v>0.92800000000000005</v>
      </c>
      <c r="E100" s="47">
        <v>0.96599999999999997</v>
      </c>
      <c r="F100" s="47">
        <v>0.97799999999999998</v>
      </c>
      <c r="G100" s="47">
        <v>0.94399999999999995</v>
      </c>
      <c r="H100" s="47">
        <v>0.86699999999999999</v>
      </c>
      <c r="I100" s="47">
        <v>0.96499999999999997</v>
      </c>
      <c r="J100" s="47">
        <v>0.95299999999999996</v>
      </c>
      <c r="K100" s="47">
        <v>0.89800000000000002</v>
      </c>
      <c r="L100" s="47">
        <v>0.92</v>
      </c>
      <c r="M100" s="47">
        <v>0.94699999999999995</v>
      </c>
      <c r="N100" s="47">
        <v>0.96099999999999997</v>
      </c>
      <c r="O100" s="47">
        <v>0.93799999999999994</v>
      </c>
      <c r="P100" s="47">
        <v>0.95699999999999996</v>
      </c>
      <c r="Q100" s="47">
        <v>0.96</v>
      </c>
      <c r="R100" s="47">
        <v>0.96</v>
      </c>
      <c r="S100" s="47">
        <v>0.92600000000000005</v>
      </c>
      <c r="T100" s="47">
        <v>0.92600000000000005</v>
      </c>
      <c r="U100" s="47">
        <v>0.95</v>
      </c>
      <c r="V100" s="47">
        <v>0.92300000000000004</v>
      </c>
      <c r="W100" s="173"/>
    </row>
    <row r="101" spans="1:23">
      <c r="A101" s="232"/>
      <c r="B101" s="603">
        <v>8</v>
      </c>
      <c r="C101" s="47">
        <v>0.96799999999999997</v>
      </c>
      <c r="D101" s="47">
        <v>0.93400000000000005</v>
      </c>
      <c r="E101" s="47">
        <v>0.97899999999999998</v>
      </c>
      <c r="F101" s="47">
        <v>0.97899999999999998</v>
      </c>
      <c r="G101" s="47">
        <v>0.94699999999999995</v>
      </c>
      <c r="H101" s="47">
        <v>0.89200000000000002</v>
      </c>
      <c r="I101" s="47">
        <v>0.95799999999999996</v>
      </c>
      <c r="J101" s="47">
        <v>0.93300000000000005</v>
      </c>
      <c r="K101" s="47">
        <v>0.89800000000000002</v>
      </c>
      <c r="L101" s="47">
        <v>0.92400000000000004</v>
      </c>
      <c r="M101" s="47">
        <v>0.94699999999999995</v>
      </c>
      <c r="N101" s="47">
        <v>0.95199999999999996</v>
      </c>
      <c r="O101" s="47">
        <v>0.95499999999999996</v>
      </c>
      <c r="P101" s="47">
        <v>0.95299999999999996</v>
      </c>
      <c r="Q101" s="47">
        <v>0.98099999999999998</v>
      </c>
      <c r="R101" s="47">
        <v>0.97</v>
      </c>
      <c r="S101" s="47">
        <v>0.94399999999999995</v>
      </c>
      <c r="T101" s="47">
        <v>0.94099999999999995</v>
      </c>
      <c r="U101" s="47">
        <v>0.93200000000000005</v>
      </c>
      <c r="V101" s="47">
        <v>0.91800000000000004</v>
      </c>
      <c r="W101" s="173"/>
    </row>
    <row r="102" spans="1:23">
      <c r="A102" s="232"/>
      <c r="B102" s="603">
        <v>8.08</v>
      </c>
      <c r="C102" s="47">
        <v>0.97199999999999998</v>
      </c>
      <c r="D102" s="47">
        <v>0.93</v>
      </c>
      <c r="E102" s="47">
        <v>0.96599999999999997</v>
      </c>
      <c r="F102" s="47">
        <v>0.98199999999999998</v>
      </c>
      <c r="G102" s="47">
        <v>0.94599999999999995</v>
      </c>
      <c r="H102" s="47">
        <v>0.85799999999999998</v>
      </c>
      <c r="I102" s="47">
        <v>0.96</v>
      </c>
      <c r="J102" s="47">
        <v>0.93</v>
      </c>
      <c r="K102" s="47">
        <v>0.88</v>
      </c>
      <c r="L102" s="47">
        <v>0.94199999999999995</v>
      </c>
      <c r="M102" s="47">
        <v>0.96499999999999997</v>
      </c>
      <c r="N102" s="47">
        <v>0.94599999999999995</v>
      </c>
      <c r="O102" s="47">
        <v>0.96199999999999997</v>
      </c>
      <c r="P102" s="47">
        <v>0.95199999999999996</v>
      </c>
      <c r="Q102" s="47">
        <v>0.97599999999999998</v>
      </c>
      <c r="R102" s="47">
        <v>0.96199999999999997</v>
      </c>
      <c r="S102" s="47">
        <v>0.93100000000000005</v>
      </c>
      <c r="T102" s="47">
        <v>0.91700000000000004</v>
      </c>
      <c r="U102" s="47">
        <v>0.94099999999999995</v>
      </c>
      <c r="V102" s="47">
        <v>0.92500000000000004</v>
      </c>
      <c r="W102" s="173"/>
    </row>
    <row r="103" spans="1:23">
      <c r="A103" s="232"/>
      <c r="B103" s="603">
        <v>8.17</v>
      </c>
      <c r="C103" s="47">
        <v>0.97199999999999998</v>
      </c>
      <c r="D103" s="47">
        <v>0.92300000000000004</v>
      </c>
      <c r="E103" s="47">
        <v>0.97299999999999998</v>
      </c>
      <c r="F103" s="47">
        <v>0.98</v>
      </c>
      <c r="G103" s="47">
        <v>0.94699999999999995</v>
      </c>
      <c r="H103" s="47">
        <v>0.875</v>
      </c>
      <c r="I103" s="47">
        <v>0.94399999999999995</v>
      </c>
      <c r="J103" s="47">
        <v>0.92200000000000004</v>
      </c>
      <c r="K103" s="47">
        <v>0.90300000000000002</v>
      </c>
      <c r="L103" s="47">
        <v>0.94699999999999995</v>
      </c>
      <c r="M103" s="47">
        <v>0.95899999999999996</v>
      </c>
      <c r="N103" s="47">
        <v>0.95099999999999996</v>
      </c>
      <c r="O103" s="47">
        <v>0.96499999999999997</v>
      </c>
      <c r="P103" s="47">
        <v>0.94299999999999995</v>
      </c>
      <c r="Q103" s="47">
        <v>0.96099999999999997</v>
      </c>
      <c r="R103" s="47">
        <v>0.94899999999999995</v>
      </c>
      <c r="S103" s="47">
        <v>0.93899999999999995</v>
      </c>
      <c r="T103" s="47">
        <v>0.91600000000000004</v>
      </c>
      <c r="U103" s="47">
        <v>0.94499999999999995</v>
      </c>
      <c r="V103" s="47">
        <v>0.92900000000000005</v>
      </c>
      <c r="W103" s="173"/>
    </row>
    <row r="104" spans="1:23">
      <c r="A104" s="232"/>
      <c r="B104" s="603">
        <v>8.25</v>
      </c>
      <c r="C104" s="47">
        <v>0.97699999999999998</v>
      </c>
      <c r="D104" s="47">
        <v>0.94399999999999995</v>
      </c>
      <c r="E104" s="47">
        <v>0.98299999999999998</v>
      </c>
      <c r="F104" s="47">
        <v>0.97099999999999997</v>
      </c>
      <c r="G104" s="47">
        <v>0.93700000000000006</v>
      </c>
      <c r="H104" s="47">
        <v>0.89400000000000002</v>
      </c>
      <c r="I104" s="47">
        <v>0.94099999999999995</v>
      </c>
      <c r="J104" s="47">
        <v>0.91100000000000003</v>
      </c>
      <c r="K104" s="47">
        <v>0.88700000000000001</v>
      </c>
      <c r="L104" s="47">
        <v>0.96099999999999997</v>
      </c>
      <c r="M104" s="47">
        <v>0.95399999999999996</v>
      </c>
      <c r="N104" s="47">
        <v>0.95899999999999996</v>
      </c>
      <c r="O104" s="47">
        <v>0.96</v>
      </c>
      <c r="P104" s="47">
        <v>0.95</v>
      </c>
      <c r="Q104" s="47">
        <v>0.95899999999999996</v>
      </c>
      <c r="R104" s="47">
        <v>0.94899999999999995</v>
      </c>
      <c r="S104" s="47">
        <v>0.90500000000000003</v>
      </c>
      <c r="T104" s="47">
        <v>0.91700000000000004</v>
      </c>
      <c r="U104" s="47">
        <v>0.94199999999999995</v>
      </c>
      <c r="V104" s="47">
        <v>0.93600000000000005</v>
      </c>
      <c r="W104" s="173"/>
    </row>
    <row r="105" spans="1:23">
      <c r="A105" s="232"/>
      <c r="B105" s="603">
        <v>8.33</v>
      </c>
      <c r="C105" s="47">
        <v>0.98599999999999999</v>
      </c>
      <c r="D105" s="47">
        <v>0.94099999999999995</v>
      </c>
      <c r="E105" s="47">
        <v>0.97799999999999998</v>
      </c>
      <c r="F105" s="47">
        <v>0.98</v>
      </c>
      <c r="G105" s="47">
        <v>0.95</v>
      </c>
      <c r="H105" s="47">
        <v>0.89400000000000002</v>
      </c>
      <c r="I105" s="47">
        <v>0.94499999999999995</v>
      </c>
      <c r="J105" s="47">
        <v>0.90600000000000003</v>
      </c>
      <c r="K105" s="47">
        <v>0.86199999999999999</v>
      </c>
      <c r="L105" s="47">
        <v>0.95899999999999996</v>
      </c>
      <c r="M105" s="47">
        <v>0.96599999999999997</v>
      </c>
      <c r="N105" s="47">
        <v>0.97099999999999997</v>
      </c>
      <c r="O105" s="47">
        <v>0.96499999999999997</v>
      </c>
      <c r="P105" s="47">
        <v>0.94099999999999995</v>
      </c>
      <c r="Q105" s="47">
        <v>0.94799999999999995</v>
      </c>
      <c r="R105" s="47">
        <v>0.93700000000000006</v>
      </c>
      <c r="S105" s="47">
        <v>0.89100000000000001</v>
      </c>
      <c r="T105" s="47">
        <v>0.92900000000000005</v>
      </c>
      <c r="U105" s="47">
        <v>0.92600000000000005</v>
      </c>
      <c r="V105" s="47">
        <v>0.93799999999999994</v>
      </c>
      <c r="W105" s="173"/>
    </row>
    <row r="106" spans="1:23">
      <c r="A106" s="232"/>
      <c r="B106" s="603">
        <v>8.42</v>
      </c>
      <c r="C106" s="47">
        <v>0.97799999999999998</v>
      </c>
      <c r="D106" s="47">
        <v>0.94199999999999995</v>
      </c>
      <c r="E106" s="47">
        <v>0.98199999999999998</v>
      </c>
      <c r="F106" s="47">
        <v>0.98799999999999999</v>
      </c>
      <c r="G106" s="47">
        <v>0.95199999999999996</v>
      </c>
      <c r="H106" s="47">
        <v>0.88600000000000001</v>
      </c>
      <c r="I106" s="47">
        <v>0.94699999999999995</v>
      </c>
      <c r="J106" s="47">
        <v>0.94099999999999995</v>
      </c>
      <c r="K106" s="47">
        <v>0.89800000000000002</v>
      </c>
      <c r="L106" s="47">
        <v>0.95899999999999996</v>
      </c>
      <c r="M106" s="47">
        <v>0.97099999999999997</v>
      </c>
      <c r="N106" s="47">
        <v>0.95699999999999996</v>
      </c>
      <c r="O106" s="47">
        <v>0.97199999999999998</v>
      </c>
      <c r="P106" s="47">
        <v>0.94299999999999995</v>
      </c>
      <c r="Q106" s="47">
        <v>0.94099999999999995</v>
      </c>
      <c r="R106" s="47">
        <v>0.95799999999999996</v>
      </c>
      <c r="S106" s="47">
        <v>0.90800000000000003</v>
      </c>
      <c r="T106" s="47">
        <v>0.93899999999999995</v>
      </c>
      <c r="U106" s="47">
        <v>0.95099999999999996</v>
      </c>
      <c r="V106" s="47">
        <v>0.94</v>
      </c>
      <c r="W106" s="173"/>
    </row>
    <row r="107" spans="1:23">
      <c r="A107" s="232"/>
      <c r="B107" s="603">
        <v>8.5</v>
      </c>
      <c r="C107" s="47">
        <v>0.97099999999999997</v>
      </c>
      <c r="D107" s="47">
        <v>0.92800000000000005</v>
      </c>
      <c r="E107" s="47">
        <v>0.98799999999999999</v>
      </c>
      <c r="F107" s="47">
        <v>0.97499999999999998</v>
      </c>
      <c r="G107" s="47">
        <v>0.95299999999999996</v>
      </c>
      <c r="H107" s="47">
        <v>0.85899999999999999</v>
      </c>
      <c r="I107" s="47">
        <v>0.93400000000000005</v>
      </c>
      <c r="J107" s="47">
        <v>0.95099999999999996</v>
      </c>
      <c r="K107" s="47">
        <v>0.88800000000000001</v>
      </c>
      <c r="L107" s="47">
        <v>0.95399999999999996</v>
      </c>
      <c r="M107" s="47">
        <v>0.97</v>
      </c>
      <c r="N107" s="47">
        <v>0.94899999999999995</v>
      </c>
      <c r="O107" s="47">
        <v>0.96599999999999997</v>
      </c>
      <c r="P107" s="47">
        <v>0.95299999999999996</v>
      </c>
      <c r="Q107" s="47">
        <v>0.91500000000000004</v>
      </c>
      <c r="R107" s="47">
        <v>0.97799999999999998</v>
      </c>
      <c r="S107" s="47">
        <v>0.90300000000000002</v>
      </c>
      <c r="T107" s="47">
        <v>0.91500000000000004</v>
      </c>
      <c r="U107" s="47">
        <v>0.95299999999999996</v>
      </c>
      <c r="V107" s="47">
        <v>0.93300000000000005</v>
      </c>
      <c r="W107" s="173"/>
    </row>
    <row r="108" spans="1:23">
      <c r="A108" s="232"/>
      <c r="B108" s="603">
        <v>8.58</v>
      </c>
      <c r="C108" s="47">
        <v>0.97399999999999998</v>
      </c>
      <c r="D108" s="47">
        <v>0.94599999999999995</v>
      </c>
      <c r="E108" s="47">
        <v>0.92800000000000005</v>
      </c>
      <c r="F108" s="47">
        <v>0.96199999999999997</v>
      </c>
      <c r="G108" s="47">
        <v>0.94399999999999995</v>
      </c>
      <c r="H108" s="47">
        <v>0.871</v>
      </c>
      <c r="I108" s="47">
        <v>0.95099999999999996</v>
      </c>
      <c r="J108" s="47">
        <v>0.95599999999999996</v>
      </c>
      <c r="K108" s="47">
        <v>0.88700000000000001</v>
      </c>
      <c r="L108" s="47">
        <v>0.95399999999999996</v>
      </c>
      <c r="M108" s="47">
        <v>0.95899999999999996</v>
      </c>
      <c r="N108" s="47">
        <v>0.96499999999999997</v>
      </c>
      <c r="O108" s="47">
        <v>0.97499999999999998</v>
      </c>
      <c r="P108" s="47">
        <v>0.95499999999999996</v>
      </c>
      <c r="Q108" s="47">
        <v>0.95799999999999996</v>
      </c>
      <c r="R108" s="47">
        <v>0.99099999999999999</v>
      </c>
      <c r="S108" s="47">
        <v>0.91400000000000003</v>
      </c>
      <c r="T108" s="47">
        <v>0.93600000000000005</v>
      </c>
      <c r="U108" s="47">
        <v>0.94899999999999995</v>
      </c>
      <c r="V108" s="47">
        <v>0.92900000000000005</v>
      </c>
      <c r="W108" s="173"/>
    </row>
    <row r="109" spans="1:23">
      <c r="A109" s="232"/>
      <c r="B109" s="603">
        <v>8.67</v>
      </c>
      <c r="C109" s="47">
        <v>0.99099999999999999</v>
      </c>
      <c r="D109" s="47">
        <v>0.92500000000000004</v>
      </c>
      <c r="E109" s="47">
        <v>0.97499999999999998</v>
      </c>
      <c r="F109" s="47">
        <v>0.98</v>
      </c>
      <c r="G109" s="47">
        <v>0.94099999999999995</v>
      </c>
      <c r="H109" s="47">
        <v>0.86199999999999999</v>
      </c>
      <c r="I109" s="47">
        <v>0.94</v>
      </c>
      <c r="J109" s="47">
        <v>0.96</v>
      </c>
      <c r="K109" s="47">
        <v>0.92900000000000005</v>
      </c>
      <c r="L109" s="47">
        <v>0.95499999999999996</v>
      </c>
      <c r="M109" s="47">
        <v>0.96599999999999997</v>
      </c>
      <c r="N109" s="47">
        <v>0.95499999999999996</v>
      </c>
      <c r="O109" s="47">
        <v>0.98399999999999999</v>
      </c>
      <c r="P109" s="47">
        <v>0.95299999999999996</v>
      </c>
      <c r="Q109" s="47">
        <v>0.97299999999999998</v>
      </c>
      <c r="R109" s="47">
        <v>0.95699999999999996</v>
      </c>
      <c r="S109" s="47">
        <v>0.91200000000000003</v>
      </c>
      <c r="T109" s="47">
        <v>0.93799999999999994</v>
      </c>
      <c r="U109" s="47">
        <v>0.95599999999999996</v>
      </c>
      <c r="V109" s="47">
        <v>0.91700000000000004</v>
      </c>
      <c r="W109" s="173"/>
    </row>
    <row r="110" spans="1:23">
      <c r="A110" s="232"/>
      <c r="B110" s="603">
        <v>8.75</v>
      </c>
      <c r="C110" s="47">
        <v>0.97299999999999998</v>
      </c>
      <c r="D110" s="47">
        <v>0.93700000000000006</v>
      </c>
      <c r="E110" s="47">
        <v>0.98399999999999999</v>
      </c>
      <c r="F110" s="47">
        <v>0.996</v>
      </c>
      <c r="G110" s="47">
        <v>0.94799999999999995</v>
      </c>
      <c r="H110" s="47">
        <v>0.86</v>
      </c>
      <c r="I110" s="47">
        <v>0.95399999999999996</v>
      </c>
      <c r="J110" s="47">
        <v>0.95899999999999996</v>
      </c>
      <c r="K110" s="47">
        <v>0.89800000000000002</v>
      </c>
      <c r="L110" s="47">
        <v>0.94299999999999995</v>
      </c>
      <c r="M110" s="47">
        <v>0.96899999999999997</v>
      </c>
      <c r="N110" s="47">
        <v>0.96399999999999997</v>
      </c>
      <c r="O110" s="47">
        <v>0.97299999999999998</v>
      </c>
      <c r="P110" s="47">
        <v>0.96199999999999997</v>
      </c>
      <c r="Q110" s="47">
        <v>0.96399999999999997</v>
      </c>
      <c r="R110" s="47">
        <v>0.96199999999999997</v>
      </c>
      <c r="S110" s="47">
        <v>0.92800000000000005</v>
      </c>
      <c r="T110" s="47">
        <v>0.94199999999999995</v>
      </c>
      <c r="U110" s="47">
        <v>0.96</v>
      </c>
      <c r="V110" s="47">
        <v>0.91800000000000004</v>
      </c>
      <c r="W110" s="173"/>
    </row>
    <row r="111" spans="1:23">
      <c r="A111" s="232"/>
      <c r="B111" s="603">
        <v>8.83</v>
      </c>
      <c r="C111" s="47">
        <v>0.98699999999999999</v>
      </c>
      <c r="D111" s="47">
        <v>0.93500000000000005</v>
      </c>
      <c r="E111" s="47">
        <v>0.98</v>
      </c>
      <c r="F111" s="47">
        <v>0.98099999999999998</v>
      </c>
      <c r="G111" s="47">
        <v>0.93600000000000005</v>
      </c>
      <c r="H111" s="47">
        <v>0.88700000000000001</v>
      </c>
      <c r="I111" s="47">
        <v>0.97699999999999998</v>
      </c>
      <c r="J111" s="47">
        <v>0.95899999999999996</v>
      </c>
      <c r="K111" s="47">
        <v>0.91700000000000004</v>
      </c>
      <c r="L111" s="47">
        <v>0.93700000000000006</v>
      </c>
      <c r="M111" s="47">
        <v>0.96799999999999997</v>
      </c>
      <c r="N111" s="47">
        <v>0.95899999999999996</v>
      </c>
      <c r="O111" s="47">
        <v>0.97399999999999998</v>
      </c>
      <c r="P111" s="47">
        <v>0.95</v>
      </c>
      <c r="Q111" s="47">
        <v>0.96499999999999997</v>
      </c>
      <c r="R111" s="47">
        <v>0.97099999999999997</v>
      </c>
      <c r="S111" s="47">
        <v>0.94299999999999995</v>
      </c>
      <c r="T111" s="47">
        <v>0.94899999999999995</v>
      </c>
      <c r="U111" s="47">
        <v>0.96499999999999997</v>
      </c>
      <c r="V111" s="47">
        <v>0.93600000000000005</v>
      </c>
      <c r="W111" s="173"/>
    </row>
    <row r="112" spans="1:23">
      <c r="A112" s="232"/>
      <c r="B112" s="603">
        <v>8.92</v>
      </c>
      <c r="C112" s="47">
        <v>0.97199999999999998</v>
      </c>
      <c r="D112" s="47">
        <v>0.93300000000000005</v>
      </c>
      <c r="E112" s="47">
        <v>0.995</v>
      </c>
      <c r="F112" s="47">
        <v>0.98699999999999999</v>
      </c>
      <c r="G112" s="47">
        <v>0.95299999999999996</v>
      </c>
      <c r="H112" s="47">
        <v>0.90800000000000003</v>
      </c>
      <c r="I112" s="47">
        <v>0.97299999999999998</v>
      </c>
      <c r="J112" s="47">
        <v>0.93899999999999995</v>
      </c>
      <c r="K112" s="47">
        <v>0.89200000000000002</v>
      </c>
      <c r="L112" s="47">
        <v>0.93</v>
      </c>
      <c r="M112" s="47">
        <v>0.97599999999999998</v>
      </c>
      <c r="N112" s="47">
        <v>0.95099999999999996</v>
      </c>
      <c r="O112" s="47">
        <v>0.97799999999999998</v>
      </c>
      <c r="P112" s="47">
        <v>0.95099999999999996</v>
      </c>
      <c r="Q112" s="47">
        <v>0.95899999999999996</v>
      </c>
      <c r="R112" s="47">
        <v>0.96</v>
      </c>
      <c r="S112" s="47">
        <v>0.94799999999999995</v>
      </c>
      <c r="T112" s="47">
        <v>0.96499999999999997</v>
      </c>
      <c r="U112" s="47">
        <v>0.96</v>
      </c>
      <c r="V112" s="47">
        <v>0.92600000000000005</v>
      </c>
      <c r="W112" s="173"/>
    </row>
    <row r="113" spans="1:23">
      <c r="A113" s="232"/>
      <c r="B113" s="603">
        <v>9</v>
      </c>
      <c r="C113" s="47">
        <v>0.97099999999999997</v>
      </c>
      <c r="D113" s="47">
        <v>0.93200000000000005</v>
      </c>
      <c r="E113" s="47">
        <v>0.97499999999999998</v>
      </c>
      <c r="F113" s="47">
        <v>0.99399999999999999</v>
      </c>
      <c r="G113" s="47">
        <v>0.96499999999999997</v>
      </c>
      <c r="H113" s="47">
        <v>0.91500000000000004</v>
      </c>
      <c r="I113" s="47">
        <v>0.97299999999999998</v>
      </c>
      <c r="J113" s="47">
        <v>0.93799999999999994</v>
      </c>
      <c r="K113" s="47">
        <v>0.92</v>
      </c>
      <c r="L113" s="47">
        <v>0.93</v>
      </c>
      <c r="M113" s="47">
        <v>0.97</v>
      </c>
      <c r="N113" s="47">
        <v>0.94799999999999995</v>
      </c>
      <c r="O113" s="47">
        <v>0.96499999999999997</v>
      </c>
      <c r="P113" s="47">
        <v>0.95799999999999996</v>
      </c>
      <c r="Q113" s="47">
        <v>0.95899999999999996</v>
      </c>
      <c r="R113" s="47">
        <v>0.95499999999999996</v>
      </c>
      <c r="S113" s="47">
        <v>0.95799999999999996</v>
      </c>
      <c r="T113" s="47">
        <v>0.97299999999999998</v>
      </c>
      <c r="U113" s="47">
        <v>0.97499999999999998</v>
      </c>
      <c r="V113" s="47">
        <v>0.94099999999999995</v>
      </c>
      <c r="W113" s="173"/>
    </row>
    <row r="114" spans="1:23">
      <c r="A114" s="232"/>
      <c r="B114" s="603">
        <v>9.08</v>
      </c>
      <c r="C114" s="47">
        <v>0.97799999999999998</v>
      </c>
      <c r="D114" s="47">
        <v>0.95099999999999996</v>
      </c>
      <c r="E114" s="47">
        <v>0.98799999999999999</v>
      </c>
      <c r="F114" s="47">
        <v>0.98799999999999999</v>
      </c>
      <c r="G114" s="47">
        <v>0.95899999999999996</v>
      </c>
      <c r="H114" s="47">
        <v>0.91100000000000003</v>
      </c>
      <c r="I114" s="47">
        <v>0.97</v>
      </c>
      <c r="J114" s="47">
        <v>0.93799999999999994</v>
      </c>
      <c r="K114" s="47">
        <v>0.90100000000000002</v>
      </c>
      <c r="L114" s="47">
        <v>0.93200000000000005</v>
      </c>
      <c r="M114" s="47">
        <v>0.97799999999999998</v>
      </c>
      <c r="N114" s="47">
        <v>0.95199999999999996</v>
      </c>
      <c r="O114" s="47">
        <v>0.97099999999999997</v>
      </c>
      <c r="P114" s="47">
        <v>0.96499999999999997</v>
      </c>
      <c r="Q114" s="47">
        <v>0.95399999999999996</v>
      </c>
      <c r="R114" s="47">
        <v>0.95099999999999996</v>
      </c>
      <c r="S114" s="47">
        <v>0.95199999999999996</v>
      </c>
      <c r="T114" s="47">
        <v>0.96199999999999997</v>
      </c>
      <c r="U114" s="47">
        <v>0.95099999999999996</v>
      </c>
      <c r="V114" s="47">
        <v>0.94199999999999995</v>
      </c>
      <c r="W114" s="173"/>
    </row>
    <row r="115" spans="1:23">
      <c r="A115" s="232"/>
      <c r="B115" s="603">
        <v>9.17</v>
      </c>
      <c r="C115" s="47">
        <v>0.97499999999999998</v>
      </c>
      <c r="D115" s="47">
        <v>0.93700000000000006</v>
      </c>
      <c r="E115" s="47">
        <v>0.98499999999999999</v>
      </c>
      <c r="F115" s="47">
        <v>1.0089999999999999</v>
      </c>
      <c r="G115" s="47">
        <v>0.96299999999999997</v>
      </c>
      <c r="H115" s="47">
        <v>0.92400000000000004</v>
      </c>
      <c r="I115" s="47">
        <v>0.97299999999999998</v>
      </c>
      <c r="J115" s="47">
        <v>0.92400000000000004</v>
      </c>
      <c r="K115" s="47">
        <v>0.91500000000000004</v>
      </c>
      <c r="L115" s="47">
        <v>0.93400000000000005</v>
      </c>
      <c r="M115" s="47">
        <v>0.97899999999999998</v>
      </c>
      <c r="N115" s="47">
        <v>0.95</v>
      </c>
      <c r="O115" s="47">
        <v>0.95799999999999996</v>
      </c>
      <c r="P115" s="47">
        <v>0.97499999999999998</v>
      </c>
      <c r="Q115" s="47">
        <v>0.97199999999999998</v>
      </c>
      <c r="R115" s="47">
        <v>0.97199999999999998</v>
      </c>
      <c r="S115" s="47">
        <v>0.93200000000000005</v>
      </c>
      <c r="T115" s="47">
        <v>0.95599999999999996</v>
      </c>
      <c r="U115" s="47">
        <v>0.95099999999999996</v>
      </c>
      <c r="V115" s="47">
        <v>0.93400000000000005</v>
      </c>
      <c r="W115" s="173"/>
    </row>
    <row r="116" spans="1:23">
      <c r="A116" s="232"/>
      <c r="B116" s="603">
        <v>9.25</v>
      </c>
      <c r="C116" s="47">
        <v>0.98899999999999999</v>
      </c>
      <c r="D116" s="47">
        <v>0.94</v>
      </c>
      <c r="E116" s="47">
        <v>0.97099999999999997</v>
      </c>
      <c r="F116" s="47">
        <v>0.99299999999999999</v>
      </c>
      <c r="G116" s="47">
        <v>0.96699999999999997</v>
      </c>
      <c r="H116" s="47">
        <v>0.92300000000000004</v>
      </c>
      <c r="I116" s="47">
        <v>0.97899999999999998</v>
      </c>
      <c r="J116" s="47">
        <v>0.92200000000000004</v>
      </c>
      <c r="K116" s="47">
        <v>0.91700000000000004</v>
      </c>
      <c r="L116" s="47">
        <v>0.91600000000000004</v>
      </c>
      <c r="M116" s="47">
        <v>0.96799999999999997</v>
      </c>
      <c r="N116" s="47">
        <v>0.95599999999999996</v>
      </c>
      <c r="O116" s="47">
        <v>0.96299999999999997</v>
      </c>
      <c r="P116" s="47">
        <v>0.98</v>
      </c>
      <c r="Q116" s="47">
        <v>0.96199999999999997</v>
      </c>
      <c r="R116" s="47">
        <v>0.97399999999999998</v>
      </c>
      <c r="S116" s="47">
        <v>0.93899999999999995</v>
      </c>
      <c r="T116" s="47">
        <v>0.96299999999999997</v>
      </c>
      <c r="U116" s="47">
        <v>0.94399999999999995</v>
      </c>
      <c r="V116" s="47">
        <v>0.92300000000000004</v>
      </c>
      <c r="W116" s="173"/>
    </row>
    <row r="117" spans="1:23">
      <c r="A117" s="232"/>
      <c r="B117" s="603">
        <v>9.33</v>
      </c>
      <c r="C117" s="47">
        <v>0.97499999999999998</v>
      </c>
      <c r="D117" s="47">
        <v>0.94099999999999995</v>
      </c>
      <c r="E117" s="47">
        <v>0.98599999999999999</v>
      </c>
      <c r="F117" s="47">
        <v>0.997</v>
      </c>
      <c r="G117" s="47">
        <v>0.96499999999999997</v>
      </c>
      <c r="H117" s="47">
        <v>0.91700000000000004</v>
      </c>
      <c r="I117" s="47">
        <v>0.96199999999999997</v>
      </c>
      <c r="J117" s="47">
        <v>0.92900000000000005</v>
      </c>
      <c r="K117" s="47">
        <v>0.89900000000000002</v>
      </c>
      <c r="L117" s="47">
        <v>0.91500000000000004</v>
      </c>
      <c r="M117" s="47">
        <v>0.96299999999999997</v>
      </c>
      <c r="N117" s="47">
        <v>0.95599999999999996</v>
      </c>
      <c r="O117" s="47">
        <v>0.996</v>
      </c>
      <c r="P117" s="47">
        <v>0.96699999999999997</v>
      </c>
      <c r="Q117" s="47">
        <v>0.95599999999999996</v>
      </c>
      <c r="R117" s="47">
        <v>0.99399999999999999</v>
      </c>
      <c r="S117" s="47">
        <v>0.92</v>
      </c>
      <c r="T117" s="47">
        <v>0.95699999999999996</v>
      </c>
      <c r="U117" s="47">
        <v>0.95</v>
      </c>
      <c r="V117" s="47">
        <v>0.92600000000000005</v>
      </c>
      <c r="W117" s="173"/>
    </row>
    <row r="118" spans="1:23">
      <c r="A118" s="232"/>
      <c r="B118" s="603">
        <v>9.42</v>
      </c>
      <c r="C118" s="47">
        <v>0.98399999999999999</v>
      </c>
      <c r="D118" s="47">
        <v>0.95599999999999996</v>
      </c>
      <c r="E118" s="47">
        <v>0.97399999999999998</v>
      </c>
      <c r="F118" s="47">
        <v>1</v>
      </c>
      <c r="G118" s="47">
        <v>0.95599999999999996</v>
      </c>
      <c r="H118" s="47">
        <v>0.90300000000000002</v>
      </c>
      <c r="I118" s="47">
        <v>0.94599999999999995</v>
      </c>
      <c r="J118" s="47">
        <v>0.94499999999999995</v>
      </c>
      <c r="K118" s="47">
        <v>0.93500000000000005</v>
      </c>
      <c r="L118" s="47">
        <v>0.93200000000000005</v>
      </c>
      <c r="M118" s="47">
        <v>0.97099999999999997</v>
      </c>
      <c r="N118" s="47">
        <v>0.96399999999999997</v>
      </c>
      <c r="O118" s="47">
        <v>0.97799999999999998</v>
      </c>
      <c r="P118" s="47">
        <v>0.96599999999999997</v>
      </c>
      <c r="Q118" s="47">
        <v>0.94799999999999995</v>
      </c>
      <c r="R118" s="47">
        <v>0.97899999999999998</v>
      </c>
      <c r="S118" s="47">
        <v>0.93100000000000005</v>
      </c>
      <c r="T118" s="47">
        <v>0.95599999999999996</v>
      </c>
      <c r="U118" s="47">
        <v>0.93</v>
      </c>
      <c r="V118" s="47">
        <v>0.93</v>
      </c>
      <c r="W118" s="173"/>
    </row>
    <row r="119" spans="1:23">
      <c r="A119" s="232"/>
      <c r="B119" s="603">
        <v>9.5</v>
      </c>
      <c r="C119" s="47">
        <v>0.995</v>
      </c>
      <c r="D119" s="47">
        <v>0.95599999999999996</v>
      </c>
      <c r="E119" s="47">
        <v>0.97599999999999998</v>
      </c>
      <c r="F119" s="47">
        <v>1.0029999999999999</v>
      </c>
      <c r="G119" s="47">
        <v>0.94599999999999995</v>
      </c>
      <c r="H119" s="47">
        <v>0.91</v>
      </c>
      <c r="I119" s="47">
        <v>0.95599999999999996</v>
      </c>
      <c r="J119" s="47">
        <v>0.96599999999999997</v>
      </c>
      <c r="K119" s="47">
        <v>0.90400000000000003</v>
      </c>
      <c r="L119" s="47">
        <v>0.93300000000000005</v>
      </c>
      <c r="M119" s="47">
        <v>0.97499999999999998</v>
      </c>
      <c r="N119" s="47">
        <v>0.96</v>
      </c>
      <c r="O119" s="47">
        <v>0.98599999999999999</v>
      </c>
      <c r="P119" s="47">
        <v>0.95899999999999996</v>
      </c>
      <c r="Q119" s="47">
        <v>0.97</v>
      </c>
      <c r="R119" s="47">
        <v>0.97699999999999998</v>
      </c>
      <c r="S119" s="47">
        <v>0.94699999999999995</v>
      </c>
      <c r="T119" s="47">
        <v>0.96199999999999997</v>
      </c>
      <c r="U119" s="47">
        <v>0.95099999999999996</v>
      </c>
      <c r="V119" s="47">
        <v>0.92900000000000005</v>
      </c>
      <c r="W119" s="173"/>
    </row>
    <row r="120" spans="1:23">
      <c r="A120" s="232"/>
      <c r="B120" s="603">
        <v>9.58</v>
      </c>
      <c r="C120" s="47">
        <v>1.004</v>
      </c>
      <c r="D120" s="47">
        <v>0.95799999999999996</v>
      </c>
      <c r="E120" s="47">
        <v>0.97199999999999998</v>
      </c>
      <c r="F120" s="47">
        <v>0.99199999999999999</v>
      </c>
      <c r="G120" s="47">
        <v>0.96599999999999997</v>
      </c>
      <c r="H120" s="47">
        <v>0.91200000000000003</v>
      </c>
      <c r="I120" s="47">
        <v>0.97599999999999998</v>
      </c>
      <c r="J120" s="47">
        <v>0.96299999999999997</v>
      </c>
      <c r="K120" s="47">
        <v>0.90100000000000002</v>
      </c>
      <c r="L120" s="47">
        <v>0.93600000000000005</v>
      </c>
      <c r="M120" s="47">
        <v>0.97699999999999998</v>
      </c>
      <c r="N120" s="47">
        <v>0.95799999999999996</v>
      </c>
      <c r="O120" s="47">
        <v>0.99099999999999999</v>
      </c>
      <c r="P120" s="47">
        <v>0.96099999999999997</v>
      </c>
      <c r="Q120" s="47">
        <v>0.95699999999999996</v>
      </c>
      <c r="R120" s="47">
        <v>0.96599999999999997</v>
      </c>
      <c r="S120" s="47">
        <v>0.92400000000000004</v>
      </c>
      <c r="T120" s="47">
        <v>0.95499999999999996</v>
      </c>
      <c r="U120" s="47">
        <v>0.95099999999999996</v>
      </c>
      <c r="V120" s="47">
        <v>0.92300000000000004</v>
      </c>
      <c r="W120" s="173"/>
    </row>
    <row r="121" spans="1:23">
      <c r="A121" s="232"/>
      <c r="B121" s="603">
        <v>9.67</v>
      </c>
      <c r="C121" s="47">
        <v>0.999</v>
      </c>
      <c r="D121" s="47">
        <v>0.95799999999999996</v>
      </c>
      <c r="E121" s="47">
        <v>0.996</v>
      </c>
      <c r="F121" s="47">
        <v>0.998</v>
      </c>
      <c r="G121" s="47">
        <v>0.96399999999999997</v>
      </c>
      <c r="H121" s="47">
        <v>0.90300000000000002</v>
      </c>
      <c r="I121" s="47">
        <v>0.98</v>
      </c>
      <c r="J121" s="47">
        <v>0.96299999999999997</v>
      </c>
      <c r="K121" s="47">
        <v>0.91500000000000004</v>
      </c>
      <c r="L121" s="47">
        <v>0.94199999999999995</v>
      </c>
      <c r="M121" s="47">
        <v>0.97099999999999997</v>
      </c>
      <c r="N121" s="47">
        <v>0.94899999999999995</v>
      </c>
      <c r="O121" s="47">
        <v>0.92500000000000004</v>
      </c>
      <c r="P121" s="47">
        <v>0.94599999999999995</v>
      </c>
      <c r="Q121" s="47">
        <v>0.93899999999999995</v>
      </c>
      <c r="R121" s="47">
        <v>0.96199999999999997</v>
      </c>
      <c r="S121" s="47">
        <v>0.93700000000000006</v>
      </c>
      <c r="T121" s="47">
        <v>0.96099999999999997</v>
      </c>
      <c r="U121" s="47">
        <v>0.95</v>
      </c>
      <c r="V121" s="47">
        <v>0.92</v>
      </c>
      <c r="W121" s="173"/>
    </row>
    <row r="122" spans="1:23">
      <c r="A122" s="232"/>
      <c r="B122" s="603">
        <v>9.75</v>
      </c>
      <c r="C122" s="47">
        <v>0.997</v>
      </c>
      <c r="D122" s="47">
        <v>0.95499999999999996</v>
      </c>
      <c r="E122" s="47">
        <v>1.0029999999999999</v>
      </c>
      <c r="F122" s="47">
        <v>0.998</v>
      </c>
      <c r="G122" s="47">
        <v>0.97199999999999998</v>
      </c>
      <c r="H122" s="47">
        <v>0.91300000000000003</v>
      </c>
      <c r="I122" s="47">
        <v>0.97699999999999998</v>
      </c>
      <c r="J122" s="47">
        <v>0.96799999999999997</v>
      </c>
      <c r="K122" s="47">
        <v>0.90600000000000003</v>
      </c>
      <c r="L122" s="47">
        <v>0.93500000000000005</v>
      </c>
      <c r="M122" s="47">
        <v>0.97699999999999998</v>
      </c>
      <c r="N122" s="47">
        <v>0.94899999999999995</v>
      </c>
      <c r="O122" s="47">
        <v>0.97</v>
      </c>
      <c r="P122" s="47">
        <v>0.94699999999999995</v>
      </c>
      <c r="Q122" s="47">
        <v>0.94399999999999995</v>
      </c>
      <c r="R122" s="47">
        <v>0.96399999999999997</v>
      </c>
      <c r="S122" s="47">
        <v>0.92500000000000004</v>
      </c>
      <c r="T122" s="47">
        <v>0.95399999999999996</v>
      </c>
      <c r="U122" s="47">
        <v>0.94799999999999995</v>
      </c>
      <c r="V122" s="47">
        <v>0.91400000000000003</v>
      </c>
      <c r="W122" s="173"/>
    </row>
    <row r="123" spans="1:23">
      <c r="A123" s="232"/>
      <c r="B123" s="603">
        <v>9.83</v>
      </c>
      <c r="C123" s="47">
        <v>0.96199999999999997</v>
      </c>
      <c r="D123" s="47">
        <v>0.93899999999999995</v>
      </c>
      <c r="E123" s="47">
        <v>0.997</v>
      </c>
      <c r="F123" s="47">
        <v>0.99299999999999999</v>
      </c>
      <c r="G123" s="47">
        <v>0.98</v>
      </c>
      <c r="H123" s="47">
        <v>0.91300000000000003</v>
      </c>
      <c r="I123" s="47">
        <v>0.97799999999999998</v>
      </c>
      <c r="J123" s="47">
        <v>0.95799999999999996</v>
      </c>
      <c r="K123" s="47">
        <v>0.89200000000000002</v>
      </c>
      <c r="L123" s="47">
        <v>0.93300000000000005</v>
      </c>
      <c r="M123" s="47">
        <v>0.94599999999999995</v>
      </c>
      <c r="N123" s="47">
        <v>0.93600000000000005</v>
      </c>
      <c r="O123" s="47">
        <v>0.98899999999999999</v>
      </c>
      <c r="P123" s="47">
        <v>0.93700000000000006</v>
      </c>
      <c r="Q123" s="47">
        <v>0.95599999999999996</v>
      </c>
      <c r="R123" s="47">
        <v>0.95399999999999996</v>
      </c>
      <c r="S123" s="47">
        <v>0.94599999999999995</v>
      </c>
      <c r="T123" s="47">
        <v>0.95399999999999996</v>
      </c>
      <c r="U123" s="47">
        <v>0.95599999999999996</v>
      </c>
      <c r="V123" s="47">
        <v>0.91500000000000004</v>
      </c>
      <c r="W123" s="173"/>
    </row>
    <row r="124" spans="1:23">
      <c r="A124" s="232"/>
      <c r="B124" s="603">
        <v>9.92</v>
      </c>
      <c r="C124" s="47">
        <v>1.002</v>
      </c>
      <c r="D124" s="47">
        <v>0.94299999999999995</v>
      </c>
      <c r="E124" s="47">
        <v>0.96499999999999997</v>
      </c>
      <c r="F124" s="47">
        <v>0.99099999999999999</v>
      </c>
      <c r="G124" s="47">
        <v>0.96599999999999997</v>
      </c>
      <c r="H124" s="47">
        <v>0.91600000000000004</v>
      </c>
      <c r="I124" s="47">
        <v>0.96899999999999997</v>
      </c>
      <c r="J124" s="47">
        <v>0.95099999999999996</v>
      </c>
      <c r="K124" s="47">
        <v>0.90600000000000003</v>
      </c>
      <c r="L124" s="47">
        <v>0.92600000000000005</v>
      </c>
      <c r="M124" s="47">
        <v>0.96599999999999997</v>
      </c>
      <c r="N124" s="47">
        <v>0.94699999999999995</v>
      </c>
      <c r="O124" s="47">
        <v>0.996</v>
      </c>
      <c r="P124" s="47">
        <v>0.94</v>
      </c>
      <c r="Q124" s="47">
        <v>0.96599999999999997</v>
      </c>
      <c r="R124" s="47">
        <v>0.96399999999999997</v>
      </c>
      <c r="S124" s="47">
        <v>0.94399999999999995</v>
      </c>
      <c r="T124" s="47">
        <v>0.95599999999999996</v>
      </c>
      <c r="U124" s="47">
        <v>0.95799999999999996</v>
      </c>
      <c r="V124" s="47">
        <v>0.93200000000000005</v>
      </c>
      <c r="W124" s="173"/>
    </row>
    <row r="125" spans="1:23">
      <c r="A125" s="232"/>
      <c r="B125" s="603">
        <v>10</v>
      </c>
      <c r="C125" s="47">
        <v>0.98699999999999999</v>
      </c>
      <c r="D125" s="47">
        <v>0.96</v>
      </c>
      <c r="E125" s="47">
        <v>0.98199999999999998</v>
      </c>
      <c r="F125" s="47">
        <v>0.996</v>
      </c>
      <c r="G125" s="47">
        <v>0.96799999999999997</v>
      </c>
      <c r="H125" s="47">
        <v>0.92400000000000004</v>
      </c>
      <c r="I125" s="47">
        <v>0.96699999999999997</v>
      </c>
      <c r="J125" s="47">
        <v>0.94099999999999995</v>
      </c>
      <c r="K125" s="47">
        <v>0.85099999999999998</v>
      </c>
      <c r="L125" s="47">
        <v>0.92600000000000005</v>
      </c>
      <c r="M125" s="47">
        <v>0.96599999999999997</v>
      </c>
      <c r="N125" s="47">
        <v>0.94</v>
      </c>
      <c r="O125" s="47">
        <v>1.004</v>
      </c>
      <c r="P125" s="47">
        <v>0.95099999999999996</v>
      </c>
      <c r="Q125" s="47">
        <v>0.95399999999999996</v>
      </c>
      <c r="R125" s="47">
        <v>0.97799999999999998</v>
      </c>
      <c r="S125" s="47">
        <v>0.97199999999999998</v>
      </c>
      <c r="T125" s="47">
        <v>0.95</v>
      </c>
      <c r="U125" s="47">
        <v>0.96299999999999997</v>
      </c>
      <c r="V125" s="47">
        <v>0.93500000000000005</v>
      </c>
      <c r="W125" s="173"/>
    </row>
    <row r="126" spans="1:23">
      <c r="A126" s="232"/>
      <c r="B126" s="603">
        <v>10.08</v>
      </c>
      <c r="C126" s="47">
        <v>0.995</v>
      </c>
      <c r="D126" s="47">
        <v>0.94099999999999995</v>
      </c>
      <c r="E126" s="47">
        <v>0.98599999999999999</v>
      </c>
      <c r="F126" s="47">
        <v>0.99299999999999999</v>
      </c>
      <c r="G126" s="47">
        <v>0.97599999999999998</v>
      </c>
      <c r="H126" s="47">
        <v>0.89400000000000002</v>
      </c>
      <c r="I126" s="47">
        <v>0.97099999999999997</v>
      </c>
      <c r="J126" s="47">
        <v>0.96199999999999997</v>
      </c>
      <c r="K126" s="47">
        <v>0.86299999999999999</v>
      </c>
      <c r="L126" s="47">
        <v>0.91400000000000003</v>
      </c>
      <c r="M126" s="47">
        <v>0.96299999999999997</v>
      </c>
      <c r="N126" s="47">
        <v>0.93700000000000006</v>
      </c>
      <c r="O126" s="47">
        <v>1.002</v>
      </c>
      <c r="P126" s="47">
        <v>0.95599999999999996</v>
      </c>
      <c r="Q126" s="47">
        <v>0.95599999999999996</v>
      </c>
      <c r="R126" s="47">
        <v>0.96599999999999997</v>
      </c>
      <c r="S126" s="47">
        <v>0.97399999999999998</v>
      </c>
      <c r="T126" s="47">
        <v>0.95199999999999996</v>
      </c>
      <c r="U126" s="47">
        <v>0.96</v>
      </c>
      <c r="V126" s="47">
        <v>0.93899999999999995</v>
      </c>
      <c r="W126" s="173"/>
    </row>
    <row r="127" spans="1:23">
      <c r="A127" s="232"/>
      <c r="B127" s="603">
        <v>10.17</v>
      </c>
      <c r="C127" s="47">
        <v>1.008</v>
      </c>
      <c r="D127" s="47">
        <v>0.93200000000000005</v>
      </c>
      <c r="E127" s="47">
        <v>0.99199999999999999</v>
      </c>
      <c r="F127" s="47">
        <v>0.997</v>
      </c>
      <c r="G127" s="47">
        <v>0.98</v>
      </c>
      <c r="H127" s="47">
        <v>0.89800000000000002</v>
      </c>
      <c r="I127" s="47">
        <v>0.97499999999999998</v>
      </c>
      <c r="J127" s="47">
        <v>0.96399999999999997</v>
      </c>
      <c r="K127" s="47">
        <v>0.86699999999999999</v>
      </c>
      <c r="L127" s="47">
        <v>0.91200000000000003</v>
      </c>
      <c r="M127" s="47">
        <v>0.95599999999999996</v>
      </c>
      <c r="N127" s="47">
        <v>0.94099999999999995</v>
      </c>
      <c r="O127" s="47">
        <v>0.97499999999999998</v>
      </c>
      <c r="P127" s="47">
        <v>0.94599999999999995</v>
      </c>
      <c r="Q127" s="47">
        <v>0.94199999999999995</v>
      </c>
      <c r="R127" s="47">
        <v>0.96399999999999997</v>
      </c>
      <c r="S127" s="47">
        <v>0.96599999999999997</v>
      </c>
      <c r="T127" s="47">
        <v>0.94299999999999995</v>
      </c>
      <c r="U127" s="47">
        <v>0.95599999999999996</v>
      </c>
      <c r="V127" s="47">
        <v>0.93</v>
      </c>
      <c r="W127" s="173"/>
    </row>
    <row r="128" spans="1:23">
      <c r="A128" s="232"/>
      <c r="B128" s="603">
        <v>10.25</v>
      </c>
      <c r="C128" s="47">
        <v>0.99</v>
      </c>
      <c r="D128" s="47">
        <v>0.93899999999999995</v>
      </c>
      <c r="E128" s="47">
        <v>0.99</v>
      </c>
      <c r="F128" s="47">
        <v>0.99399999999999999</v>
      </c>
      <c r="G128" s="47">
        <v>0.98</v>
      </c>
      <c r="H128" s="47">
        <v>0.91600000000000004</v>
      </c>
      <c r="I128" s="47">
        <v>0.98299999999999998</v>
      </c>
      <c r="J128" s="47">
        <v>0.96199999999999997</v>
      </c>
      <c r="K128" s="47">
        <v>0.86799999999999999</v>
      </c>
      <c r="L128" s="47">
        <v>0.91300000000000003</v>
      </c>
      <c r="M128" s="47">
        <v>0.96699999999999997</v>
      </c>
      <c r="N128" s="47">
        <v>0.95099999999999996</v>
      </c>
      <c r="O128" s="47">
        <v>0.98899999999999999</v>
      </c>
      <c r="P128" s="47">
        <v>0.95499999999999996</v>
      </c>
      <c r="Q128" s="47">
        <v>0.95599999999999996</v>
      </c>
      <c r="R128" s="47">
        <v>0.95599999999999996</v>
      </c>
      <c r="S128" s="47">
        <v>0.94799999999999995</v>
      </c>
      <c r="T128" s="47">
        <v>0.94499999999999995</v>
      </c>
      <c r="U128" s="47">
        <v>0.96799999999999997</v>
      </c>
      <c r="V128" s="47">
        <v>0.93200000000000005</v>
      </c>
      <c r="W128" s="173"/>
    </row>
    <row r="129" spans="1:23">
      <c r="A129" s="232"/>
      <c r="B129" s="603">
        <v>10.33</v>
      </c>
      <c r="C129" s="47">
        <v>0.98</v>
      </c>
      <c r="D129" s="47">
        <v>0.96299999999999997</v>
      </c>
      <c r="E129" s="47">
        <v>0.97899999999999998</v>
      </c>
      <c r="F129" s="47">
        <v>1</v>
      </c>
      <c r="G129" s="47">
        <v>0.95499999999999996</v>
      </c>
      <c r="H129" s="47">
        <v>0.93</v>
      </c>
      <c r="I129" s="47">
        <v>0.99199999999999999</v>
      </c>
      <c r="J129" s="47">
        <v>0.96199999999999997</v>
      </c>
      <c r="K129" s="47">
        <v>0.91200000000000003</v>
      </c>
      <c r="L129" s="47">
        <v>0.92100000000000004</v>
      </c>
      <c r="M129" s="47">
        <v>0.96099999999999997</v>
      </c>
      <c r="N129" s="47">
        <v>0.95</v>
      </c>
      <c r="O129" s="47">
        <v>0.96899999999999997</v>
      </c>
      <c r="P129" s="47">
        <v>0.96899999999999997</v>
      </c>
      <c r="Q129" s="47">
        <v>0.94699999999999995</v>
      </c>
      <c r="R129" s="47">
        <v>0.97399999999999998</v>
      </c>
      <c r="S129" s="47">
        <v>0.95399999999999996</v>
      </c>
      <c r="T129" s="47">
        <v>0.92600000000000005</v>
      </c>
      <c r="U129" s="47">
        <v>0.96199999999999997</v>
      </c>
      <c r="V129" s="47">
        <v>0.93700000000000006</v>
      </c>
      <c r="W129" s="173"/>
    </row>
    <row r="130" spans="1:23">
      <c r="A130" s="232"/>
      <c r="B130" s="603">
        <v>10.42</v>
      </c>
      <c r="C130" s="47">
        <v>0.99399999999999999</v>
      </c>
      <c r="D130" s="47">
        <v>0.95199999999999996</v>
      </c>
      <c r="E130" s="47">
        <v>0.96499999999999997</v>
      </c>
      <c r="F130" s="47">
        <v>1.004</v>
      </c>
      <c r="G130" s="47">
        <v>0.97</v>
      </c>
      <c r="H130" s="47">
        <v>0.92700000000000005</v>
      </c>
      <c r="I130" s="47">
        <v>0.98399999999999999</v>
      </c>
      <c r="J130" s="47">
        <v>0.95099999999999996</v>
      </c>
      <c r="K130" s="47">
        <v>0.93200000000000005</v>
      </c>
      <c r="L130" s="47">
        <v>0.91600000000000004</v>
      </c>
      <c r="M130" s="47">
        <v>0.95499999999999996</v>
      </c>
      <c r="N130" s="47">
        <v>0.94099999999999995</v>
      </c>
      <c r="O130" s="47">
        <v>0.97</v>
      </c>
      <c r="P130" s="47">
        <v>0.96299999999999997</v>
      </c>
      <c r="Q130" s="47">
        <v>0.95299999999999996</v>
      </c>
      <c r="R130" s="47">
        <v>0.96399999999999997</v>
      </c>
      <c r="S130" s="47">
        <v>0.94099999999999995</v>
      </c>
      <c r="T130" s="47">
        <v>0.94199999999999995</v>
      </c>
      <c r="U130" s="47">
        <v>0.94699999999999995</v>
      </c>
      <c r="V130" s="47">
        <v>0.92500000000000004</v>
      </c>
      <c r="W130" s="173"/>
    </row>
    <row r="131" spans="1:23">
      <c r="A131" s="232"/>
      <c r="B131" s="603">
        <v>10.5</v>
      </c>
      <c r="C131" s="47">
        <v>0.99099999999999999</v>
      </c>
      <c r="D131" s="47">
        <v>0.93300000000000005</v>
      </c>
      <c r="E131" s="47">
        <v>0.97299999999999998</v>
      </c>
      <c r="F131" s="47">
        <v>0.99399999999999999</v>
      </c>
      <c r="G131" s="47">
        <v>0.97399999999999998</v>
      </c>
      <c r="H131" s="47">
        <v>0.92600000000000005</v>
      </c>
      <c r="I131" s="47">
        <v>0.98099999999999998</v>
      </c>
      <c r="J131" s="47">
        <v>0.94599999999999995</v>
      </c>
      <c r="K131" s="47">
        <v>0.94799999999999995</v>
      </c>
      <c r="L131" s="47">
        <v>0.91800000000000004</v>
      </c>
      <c r="M131" s="47">
        <v>0.95</v>
      </c>
      <c r="N131" s="47">
        <v>0.94599999999999995</v>
      </c>
      <c r="O131" s="47">
        <v>0.97199999999999998</v>
      </c>
      <c r="P131" s="47">
        <v>0.96399999999999997</v>
      </c>
      <c r="Q131" s="47">
        <v>0.93200000000000005</v>
      </c>
      <c r="R131" s="47">
        <v>0.95399999999999996</v>
      </c>
      <c r="S131" s="47">
        <v>0.96599999999999997</v>
      </c>
      <c r="T131" s="47">
        <v>0.93500000000000005</v>
      </c>
      <c r="U131" s="47">
        <v>0.94399999999999995</v>
      </c>
      <c r="V131" s="47">
        <v>0.91900000000000004</v>
      </c>
      <c r="W131" s="173"/>
    </row>
    <row r="132" spans="1:23">
      <c r="A132" s="232"/>
      <c r="B132" s="603">
        <v>10.58</v>
      </c>
      <c r="C132" s="47">
        <v>0.98599999999999999</v>
      </c>
      <c r="D132" s="47">
        <v>0.94299999999999995</v>
      </c>
      <c r="E132" s="47">
        <v>0.98</v>
      </c>
      <c r="F132" s="47">
        <v>1.006</v>
      </c>
      <c r="G132" s="47">
        <v>0.96499999999999997</v>
      </c>
      <c r="H132" s="47">
        <v>0.91600000000000004</v>
      </c>
      <c r="I132" s="47">
        <v>0.97399999999999998</v>
      </c>
      <c r="J132" s="47">
        <v>0.94399999999999995</v>
      </c>
      <c r="K132" s="47">
        <v>0.92</v>
      </c>
      <c r="L132" s="47">
        <v>0.92500000000000004</v>
      </c>
      <c r="M132" s="47">
        <v>0.95199999999999996</v>
      </c>
      <c r="N132" s="47">
        <v>0.95399999999999996</v>
      </c>
      <c r="O132" s="47">
        <v>0.96499999999999997</v>
      </c>
      <c r="P132" s="47">
        <v>0.95399999999999996</v>
      </c>
      <c r="Q132" s="47">
        <v>0.94799999999999995</v>
      </c>
      <c r="R132" s="47">
        <v>0.97</v>
      </c>
      <c r="S132" s="47">
        <v>0.93200000000000005</v>
      </c>
      <c r="T132" s="47">
        <v>0.93600000000000005</v>
      </c>
      <c r="U132" s="47">
        <v>0.95399999999999996</v>
      </c>
      <c r="V132" s="47">
        <v>0.93700000000000006</v>
      </c>
      <c r="W132" s="173"/>
    </row>
    <row r="133" spans="1:23">
      <c r="A133" s="232"/>
      <c r="B133" s="603">
        <v>10.67</v>
      </c>
      <c r="C133" s="47">
        <v>0.98</v>
      </c>
      <c r="D133" s="47">
        <v>0.94199999999999995</v>
      </c>
      <c r="E133" s="47">
        <v>0.98499999999999999</v>
      </c>
      <c r="F133" s="47">
        <v>0.999</v>
      </c>
      <c r="G133" s="47">
        <v>0.96099999999999997</v>
      </c>
      <c r="H133" s="47">
        <v>0.92100000000000004</v>
      </c>
      <c r="I133" s="47">
        <v>0.95799999999999996</v>
      </c>
      <c r="J133" s="47">
        <v>0.95</v>
      </c>
      <c r="K133" s="47">
        <v>0.89600000000000002</v>
      </c>
      <c r="L133" s="47">
        <v>0.92400000000000004</v>
      </c>
      <c r="M133" s="47">
        <v>0.95099999999999996</v>
      </c>
      <c r="N133" s="47">
        <v>0.94899999999999995</v>
      </c>
      <c r="O133" s="47">
        <v>0.98</v>
      </c>
      <c r="P133" s="47">
        <v>0.95399999999999996</v>
      </c>
      <c r="Q133" s="47">
        <v>0.94399999999999995</v>
      </c>
      <c r="R133" s="47">
        <v>0.97</v>
      </c>
      <c r="S133" s="47">
        <v>0.91100000000000003</v>
      </c>
      <c r="T133" s="47">
        <v>0.93700000000000006</v>
      </c>
      <c r="U133" s="47">
        <v>0.94399999999999995</v>
      </c>
      <c r="V133" s="47">
        <v>0.93799999999999994</v>
      </c>
      <c r="W133" s="173"/>
    </row>
    <row r="134" spans="1:23">
      <c r="A134" s="232"/>
      <c r="B134" s="603">
        <v>10.75</v>
      </c>
      <c r="C134" s="47">
        <v>1.0069999999999999</v>
      </c>
      <c r="D134" s="47">
        <v>0.95499999999999996</v>
      </c>
      <c r="E134" s="47">
        <v>0.999</v>
      </c>
      <c r="F134" s="47">
        <v>0.98899999999999999</v>
      </c>
      <c r="G134" s="47">
        <v>0.94899999999999995</v>
      </c>
      <c r="H134" s="47">
        <v>0.90800000000000003</v>
      </c>
      <c r="I134" s="47">
        <v>0.96699999999999997</v>
      </c>
      <c r="J134" s="47">
        <v>0.93700000000000006</v>
      </c>
      <c r="K134" s="47">
        <v>0.89</v>
      </c>
      <c r="L134" s="47">
        <v>0.91100000000000003</v>
      </c>
      <c r="M134" s="47">
        <v>0.95299999999999996</v>
      </c>
      <c r="N134" s="47">
        <v>0.94599999999999995</v>
      </c>
      <c r="O134" s="47">
        <v>0.97799999999999998</v>
      </c>
      <c r="P134" s="47">
        <v>0.95599999999999996</v>
      </c>
      <c r="Q134" s="47">
        <v>0.94399999999999995</v>
      </c>
      <c r="R134" s="47">
        <v>0.97299999999999998</v>
      </c>
      <c r="S134" s="47">
        <v>0.90200000000000002</v>
      </c>
      <c r="T134" s="47">
        <v>0.93600000000000005</v>
      </c>
      <c r="U134" s="47">
        <v>0.94</v>
      </c>
      <c r="V134" s="47">
        <v>0.94099999999999995</v>
      </c>
      <c r="W134" s="173"/>
    </row>
    <row r="135" spans="1:23">
      <c r="A135" s="232"/>
      <c r="B135" s="603">
        <v>10.83</v>
      </c>
      <c r="C135" s="47">
        <v>0.997</v>
      </c>
      <c r="D135" s="47">
        <v>0.95699999999999996</v>
      </c>
      <c r="E135" s="47">
        <v>0.99299999999999999</v>
      </c>
      <c r="F135" s="47">
        <v>1.0069999999999999</v>
      </c>
      <c r="G135" s="47">
        <v>0.95699999999999996</v>
      </c>
      <c r="H135" s="47">
        <v>0.91100000000000003</v>
      </c>
      <c r="I135" s="47">
        <v>0.95899999999999996</v>
      </c>
      <c r="J135" s="47">
        <v>0.91300000000000003</v>
      </c>
      <c r="K135" s="47">
        <v>0.90600000000000003</v>
      </c>
      <c r="L135" s="47">
        <v>0.91200000000000003</v>
      </c>
      <c r="M135" s="47">
        <v>0.94099999999999995</v>
      </c>
      <c r="N135" s="47">
        <v>0.94399999999999995</v>
      </c>
      <c r="O135" s="47">
        <v>0.98299999999999998</v>
      </c>
      <c r="P135" s="47">
        <v>0.95599999999999996</v>
      </c>
      <c r="Q135" s="47">
        <v>0.95299999999999996</v>
      </c>
      <c r="R135" s="47">
        <v>0.95499999999999996</v>
      </c>
      <c r="S135" s="47">
        <v>0.90400000000000003</v>
      </c>
      <c r="T135" s="47">
        <v>0.92400000000000004</v>
      </c>
      <c r="U135" s="47">
        <v>0.94199999999999995</v>
      </c>
      <c r="V135" s="47">
        <v>0.94099999999999995</v>
      </c>
      <c r="W135" s="173"/>
    </row>
    <row r="136" spans="1:23">
      <c r="A136" s="232"/>
      <c r="B136" s="603">
        <v>10.92</v>
      </c>
      <c r="C136" s="47">
        <v>0.95499999999999996</v>
      </c>
      <c r="D136" s="47">
        <v>0.94799999999999995</v>
      </c>
      <c r="E136" s="47">
        <v>0.998</v>
      </c>
      <c r="F136" s="47">
        <v>0.99299999999999999</v>
      </c>
      <c r="G136" s="47">
        <v>0.95899999999999996</v>
      </c>
      <c r="H136" s="47">
        <v>0.92300000000000004</v>
      </c>
      <c r="I136" s="47">
        <v>0.97699999999999998</v>
      </c>
      <c r="J136" s="47">
        <v>0.92700000000000005</v>
      </c>
      <c r="K136" s="47">
        <v>0.93200000000000005</v>
      </c>
      <c r="L136" s="47">
        <v>0.91400000000000003</v>
      </c>
      <c r="M136" s="47">
        <v>0.93</v>
      </c>
      <c r="N136" s="47">
        <v>0.92900000000000005</v>
      </c>
      <c r="O136" s="47">
        <v>0.97599999999999998</v>
      </c>
      <c r="P136" s="47">
        <v>0.95299999999999996</v>
      </c>
      <c r="Q136" s="47">
        <v>0.94399999999999995</v>
      </c>
      <c r="R136" s="47">
        <v>0.96899999999999997</v>
      </c>
      <c r="S136" s="47">
        <v>0.94399999999999995</v>
      </c>
      <c r="T136" s="47">
        <v>0.93100000000000005</v>
      </c>
      <c r="U136" s="47">
        <v>0.93899999999999995</v>
      </c>
      <c r="V136" s="47">
        <v>0.93600000000000005</v>
      </c>
      <c r="W136" s="173"/>
    </row>
    <row r="137" spans="1:23">
      <c r="A137" s="232"/>
      <c r="B137" s="603">
        <v>11</v>
      </c>
      <c r="C137" s="47">
        <v>0.95699999999999996</v>
      </c>
      <c r="D137" s="47">
        <v>0.94699999999999995</v>
      </c>
      <c r="E137" s="47">
        <v>0.995</v>
      </c>
      <c r="F137" s="47">
        <v>1.0029999999999999</v>
      </c>
      <c r="G137" s="47">
        <v>0.96599999999999997</v>
      </c>
      <c r="H137" s="47">
        <v>0.91800000000000004</v>
      </c>
      <c r="I137" s="47">
        <v>0.97799999999999998</v>
      </c>
      <c r="J137" s="47">
        <v>0.92900000000000005</v>
      </c>
      <c r="K137" s="47">
        <v>0.93200000000000005</v>
      </c>
      <c r="L137" s="47">
        <v>0.91500000000000004</v>
      </c>
      <c r="M137" s="47">
        <v>0.95</v>
      </c>
      <c r="N137" s="47">
        <v>0.93799999999999994</v>
      </c>
      <c r="O137" s="47">
        <v>0.95699999999999996</v>
      </c>
      <c r="P137" s="47">
        <v>0.95399999999999996</v>
      </c>
      <c r="Q137" s="47">
        <v>0.93799999999999994</v>
      </c>
      <c r="R137" s="47">
        <v>0.98</v>
      </c>
      <c r="S137" s="47">
        <v>0.93100000000000005</v>
      </c>
      <c r="T137" s="47">
        <v>0.91600000000000004</v>
      </c>
      <c r="U137" s="47">
        <v>0.94</v>
      </c>
      <c r="V137" s="47">
        <v>0.93100000000000005</v>
      </c>
      <c r="W137" s="173"/>
    </row>
    <row r="138" spans="1:23">
      <c r="A138" s="232"/>
      <c r="B138" s="603">
        <v>11.08</v>
      </c>
      <c r="C138" s="47">
        <v>0.99099999999999999</v>
      </c>
      <c r="D138" s="47">
        <v>0.96899999999999997</v>
      </c>
      <c r="E138" s="47">
        <v>1.002</v>
      </c>
      <c r="F138" s="47">
        <v>1.002</v>
      </c>
      <c r="G138" s="47">
        <v>0.95699999999999996</v>
      </c>
      <c r="H138" s="47">
        <v>0.90300000000000002</v>
      </c>
      <c r="I138" s="47">
        <v>0.97699999999999998</v>
      </c>
      <c r="J138" s="47">
        <v>0.97399999999999998</v>
      </c>
      <c r="K138" s="47">
        <v>0.92100000000000004</v>
      </c>
      <c r="L138" s="47">
        <v>0.89900000000000002</v>
      </c>
      <c r="M138" s="47">
        <v>0.95699999999999996</v>
      </c>
      <c r="N138" s="47">
        <v>0.92500000000000004</v>
      </c>
      <c r="O138" s="47">
        <v>0.95</v>
      </c>
      <c r="P138" s="47">
        <v>0.95599999999999996</v>
      </c>
      <c r="Q138" s="47">
        <v>0.93600000000000005</v>
      </c>
      <c r="R138" s="47">
        <v>0.97899999999999998</v>
      </c>
      <c r="S138" s="47">
        <v>0.94199999999999995</v>
      </c>
      <c r="T138" s="47">
        <v>0.91700000000000004</v>
      </c>
      <c r="U138" s="47">
        <v>0.91900000000000004</v>
      </c>
      <c r="V138" s="47">
        <v>0.93100000000000005</v>
      </c>
      <c r="W138" s="173"/>
    </row>
    <row r="139" spans="1:23">
      <c r="A139" s="232"/>
      <c r="B139" s="603">
        <v>11.17</v>
      </c>
      <c r="C139" s="47">
        <v>0.99099999999999999</v>
      </c>
      <c r="D139" s="47">
        <v>0.94599999999999995</v>
      </c>
      <c r="E139" s="47">
        <v>0.98399999999999999</v>
      </c>
      <c r="F139" s="47">
        <v>1.0069999999999999</v>
      </c>
      <c r="G139" s="47">
        <v>0.96199999999999997</v>
      </c>
      <c r="H139" s="47">
        <v>0.90600000000000003</v>
      </c>
      <c r="I139" s="47">
        <v>0.97099999999999997</v>
      </c>
      <c r="J139" s="47">
        <v>0.94799999999999995</v>
      </c>
      <c r="K139" s="47">
        <v>0.91700000000000004</v>
      </c>
      <c r="L139" s="47">
        <v>0.89700000000000002</v>
      </c>
      <c r="M139" s="47">
        <v>0.95499999999999996</v>
      </c>
      <c r="N139" s="47">
        <v>0.92100000000000004</v>
      </c>
      <c r="O139" s="47">
        <v>0.97099999999999997</v>
      </c>
      <c r="P139" s="47">
        <v>0.94899999999999995</v>
      </c>
      <c r="Q139" s="47">
        <v>0.93700000000000006</v>
      </c>
      <c r="R139" s="47">
        <v>0.99299999999999999</v>
      </c>
      <c r="S139" s="47">
        <v>0.94699999999999995</v>
      </c>
      <c r="T139" s="47">
        <v>0.93700000000000006</v>
      </c>
      <c r="U139" s="47">
        <v>0.91200000000000003</v>
      </c>
      <c r="V139" s="47">
        <v>0.92400000000000004</v>
      </c>
      <c r="W139" s="173"/>
    </row>
    <row r="140" spans="1:23">
      <c r="A140" s="232"/>
      <c r="B140" s="603">
        <v>11.25</v>
      </c>
      <c r="C140" s="47">
        <v>0.99</v>
      </c>
      <c r="D140" s="47">
        <v>0.94399999999999995</v>
      </c>
      <c r="E140" s="47">
        <v>0.996</v>
      </c>
      <c r="F140" s="47">
        <v>0.98399999999999999</v>
      </c>
      <c r="G140" s="47">
        <v>0.95599999999999996</v>
      </c>
      <c r="H140" s="47">
        <v>0.92700000000000005</v>
      </c>
      <c r="I140" s="47">
        <v>0.97599999999999998</v>
      </c>
      <c r="J140" s="47">
        <v>0.95</v>
      </c>
      <c r="K140" s="47">
        <v>0.93500000000000005</v>
      </c>
      <c r="L140" s="47">
        <v>0.91700000000000004</v>
      </c>
      <c r="M140" s="47">
        <v>0.94299999999999995</v>
      </c>
      <c r="N140" s="47">
        <v>0.92800000000000005</v>
      </c>
      <c r="O140" s="47">
        <v>0.97899999999999998</v>
      </c>
      <c r="P140" s="47">
        <v>0.95599999999999996</v>
      </c>
      <c r="Q140" s="47">
        <v>0.94099999999999995</v>
      </c>
      <c r="R140" s="47">
        <v>0.97299999999999998</v>
      </c>
      <c r="S140" s="47">
        <v>0.96499999999999997</v>
      </c>
      <c r="T140" s="47">
        <v>0.95</v>
      </c>
      <c r="U140" s="47">
        <v>0.90900000000000003</v>
      </c>
      <c r="V140" s="47">
        <v>0.94</v>
      </c>
      <c r="W140" s="173"/>
    </row>
    <row r="141" spans="1:23">
      <c r="A141" s="232"/>
      <c r="B141" s="603">
        <v>11.33</v>
      </c>
      <c r="C141" s="47">
        <v>0.98</v>
      </c>
      <c r="D141" s="47">
        <v>0.93600000000000005</v>
      </c>
      <c r="E141" s="47">
        <v>0.98799999999999999</v>
      </c>
      <c r="F141" s="47">
        <v>0.999</v>
      </c>
      <c r="G141" s="47">
        <v>0.98399999999999999</v>
      </c>
      <c r="H141" s="47">
        <v>0.92800000000000005</v>
      </c>
      <c r="I141" s="47">
        <v>0.96099999999999997</v>
      </c>
      <c r="J141" s="47">
        <v>0.92600000000000005</v>
      </c>
      <c r="K141" s="47">
        <v>0.92100000000000004</v>
      </c>
      <c r="L141" s="47">
        <v>0.91300000000000003</v>
      </c>
      <c r="M141" s="47">
        <v>0.94599999999999995</v>
      </c>
      <c r="N141" s="47">
        <v>0.93700000000000006</v>
      </c>
      <c r="O141" s="47">
        <v>0.98</v>
      </c>
      <c r="P141" s="47">
        <v>0.94</v>
      </c>
      <c r="Q141" s="47">
        <v>0.94299999999999995</v>
      </c>
      <c r="R141" s="47">
        <v>0.98299999999999998</v>
      </c>
      <c r="S141" s="47">
        <v>0.96599999999999997</v>
      </c>
      <c r="T141" s="47">
        <v>0.93100000000000005</v>
      </c>
      <c r="U141" s="47">
        <v>0.91900000000000004</v>
      </c>
      <c r="V141" s="47">
        <v>0.93300000000000005</v>
      </c>
      <c r="W141" s="173"/>
    </row>
    <row r="142" spans="1:23">
      <c r="A142" s="232"/>
      <c r="B142" s="603">
        <v>11.42</v>
      </c>
      <c r="C142" s="47">
        <v>1.004</v>
      </c>
      <c r="D142" s="47">
        <v>0.97299999999999998</v>
      </c>
      <c r="E142" s="47">
        <v>0.97799999999999998</v>
      </c>
      <c r="F142" s="47">
        <v>1.0029999999999999</v>
      </c>
      <c r="G142" s="47">
        <v>0.98699999999999999</v>
      </c>
      <c r="H142" s="47">
        <v>0.90500000000000003</v>
      </c>
      <c r="I142" s="47">
        <v>0.96399999999999997</v>
      </c>
      <c r="J142" s="47">
        <v>0.96199999999999997</v>
      </c>
      <c r="K142" s="47">
        <v>0.9</v>
      </c>
      <c r="L142" s="47">
        <v>0.90800000000000003</v>
      </c>
      <c r="M142" s="47">
        <v>0.97499999999999998</v>
      </c>
      <c r="N142" s="47">
        <v>0.94499999999999995</v>
      </c>
      <c r="O142" s="47">
        <v>0.99</v>
      </c>
      <c r="P142" s="47">
        <v>0.93600000000000005</v>
      </c>
      <c r="Q142" s="47">
        <v>0.94299999999999995</v>
      </c>
      <c r="R142" s="47">
        <v>0.97099999999999997</v>
      </c>
      <c r="S142" s="47">
        <v>0.94899999999999995</v>
      </c>
      <c r="T142" s="47">
        <v>0.93799999999999994</v>
      </c>
      <c r="U142" s="47">
        <v>0.93300000000000005</v>
      </c>
      <c r="V142" s="47">
        <v>0.93200000000000005</v>
      </c>
      <c r="W142" s="173"/>
    </row>
    <row r="143" spans="1:23">
      <c r="A143" s="232"/>
      <c r="B143" s="603">
        <v>11.5</v>
      </c>
      <c r="C143" s="47">
        <v>0.99399999999999999</v>
      </c>
      <c r="D143" s="47">
        <v>0.96</v>
      </c>
      <c r="E143" s="47">
        <v>0.98</v>
      </c>
      <c r="F143" s="47">
        <v>1.002</v>
      </c>
      <c r="G143" s="47">
        <v>0.98499999999999999</v>
      </c>
      <c r="H143" s="47">
        <v>0.92</v>
      </c>
      <c r="I143" s="47">
        <v>0.95799999999999996</v>
      </c>
      <c r="J143" s="47">
        <v>0.98299999999999998</v>
      </c>
      <c r="K143" s="47">
        <v>0.89400000000000002</v>
      </c>
      <c r="L143" s="47">
        <v>0.89800000000000002</v>
      </c>
      <c r="M143" s="47">
        <v>0.97299999999999998</v>
      </c>
      <c r="N143" s="47">
        <v>0.94</v>
      </c>
      <c r="O143" s="47">
        <v>0.98599999999999999</v>
      </c>
      <c r="P143" s="47">
        <v>0.93400000000000005</v>
      </c>
      <c r="Q143" s="47">
        <v>0.94299999999999995</v>
      </c>
      <c r="R143" s="47">
        <v>0.97799999999999998</v>
      </c>
      <c r="S143" s="47">
        <v>0.93200000000000005</v>
      </c>
      <c r="T143" s="47">
        <v>0.94799999999999995</v>
      </c>
      <c r="U143" s="47">
        <v>0.93799999999999994</v>
      </c>
      <c r="V143" s="47">
        <v>0.92800000000000005</v>
      </c>
      <c r="W143" s="173"/>
    </row>
    <row r="144" spans="1:23">
      <c r="A144" s="232"/>
      <c r="B144" s="603">
        <v>11.58</v>
      </c>
      <c r="C144" s="47">
        <v>0.98099999999999998</v>
      </c>
      <c r="D144" s="47">
        <v>0.96199999999999997</v>
      </c>
      <c r="E144" s="47">
        <v>0.96799999999999997</v>
      </c>
      <c r="F144" s="47">
        <v>1.0089999999999999</v>
      </c>
      <c r="G144" s="47">
        <v>0.97699999999999998</v>
      </c>
      <c r="H144" s="47">
        <v>0.94299999999999995</v>
      </c>
      <c r="I144" s="47">
        <v>0.98899999999999999</v>
      </c>
      <c r="J144" s="47">
        <v>0.95199999999999996</v>
      </c>
      <c r="K144" s="47">
        <v>0.90300000000000002</v>
      </c>
      <c r="L144" s="47">
        <v>0.89700000000000002</v>
      </c>
      <c r="M144" s="47">
        <v>0.96799999999999997</v>
      </c>
      <c r="N144" s="47">
        <v>0.92700000000000005</v>
      </c>
      <c r="O144" s="47">
        <v>0.98299999999999998</v>
      </c>
      <c r="P144" s="47">
        <v>0.94599999999999995</v>
      </c>
      <c r="Q144" s="47">
        <v>0.94699999999999995</v>
      </c>
      <c r="R144" s="47">
        <v>0.97399999999999998</v>
      </c>
      <c r="S144" s="47">
        <v>0.94</v>
      </c>
      <c r="T144" s="47">
        <v>0.94499999999999995</v>
      </c>
      <c r="U144" s="47">
        <v>0.94599999999999995</v>
      </c>
      <c r="V144" s="47">
        <v>0.92</v>
      </c>
      <c r="W144" s="173"/>
    </row>
    <row r="145" spans="1:23">
      <c r="A145" s="232"/>
      <c r="B145" s="603">
        <v>11.67</v>
      </c>
      <c r="C145" s="47">
        <v>0.96899999999999997</v>
      </c>
      <c r="D145" s="47">
        <v>0.93899999999999995</v>
      </c>
      <c r="E145" s="47">
        <v>0.97699999999999998</v>
      </c>
      <c r="F145" s="47">
        <v>1.008</v>
      </c>
      <c r="G145" s="47">
        <v>0.95699999999999996</v>
      </c>
      <c r="H145" s="47">
        <v>0.95099999999999996</v>
      </c>
      <c r="I145" s="47">
        <v>0.98699999999999999</v>
      </c>
      <c r="J145" s="47">
        <v>0.95699999999999996</v>
      </c>
      <c r="K145" s="47">
        <v>0.90500000000000003</v>
      </c>
      <c r="L145" s="47">
        <v>0.89500000000000002</v>
      </c>
      <c r="M145" s="47">
        <v>0.96799999999999997</v>
      </c>
      <c r="N145" s="47">
        <v>0.92600000000000005</v>
      </c>
      <c r="O145" s="47">
        <v>0.97899999999999998</v>
      </c>
      <c r="P145" s="47">
        <v>0.92700000000000005</v>
      </c>
      <c r="Q145" s="47">
        <v>0.94499999999999995</v>
      </c>
      <c r="R145" s="47">
        <v>0.96599999999999997</v>
      </c>
      <c r="S145" s="47">
        <v>0.95199999999999996</v>
      </c>
      <c r="T145" s="47">
        <v>0.94399999999999995</v>
      </c>
      <c r="U145" s="47">
        <v>0.94499999999999995</v>
      </c>
      <c r="V145" s="47">
        <v>0.91100000000000003</v>
      </c>
      <c r="W145" s="173"/>
    </row>
    <row r="146" spans="1:23">
      <c r="A146" s="232"/>
      <c r="B146" s="603">
        <v>11.75</v>
      </c>
      <c r="C146" s="47">
        <v>0.97299999999999998</v>
      </c>
      <c r="D146" s="47">
        <v>0.95099999999999996</v>
      </c>
      <c r="E146" s="47">
        <v>0.97399999999999998</v>
      </c>
      <c r="F146" s="47">
        <v>1.0089999999999999</v>
      </c>
      <c r="G146" s="47">
        <v>0.96799999999999997</v>
      </c>
      <c r="H146" s="47">
        <v>0.89</v>
      </c>
      <c r="I146" s="47">
        <v>0.97099999999999997</v>
      </c>
      <c r="J146" s="47">
        <v>0.95499999999999996</v>
      </c>
      <c r="K146" s="47">
        <v>0.91500000000000004</v>
      </c>
      <c r="L146" s="47">
        <v>0.90400000000000003</v>
      </c>
      <c r="M146" s="47">
        <v>0.97799999999999998</v>
      </c>
      <c r="N146" s="47">
        <v>0.92700000000000005</v>
      </c>
      <c r="O146" s="47">
        <v>0.97599999999999998</v>
      </c>
      <c r="P146" s="47">
        <v>0.92200000000000004</v>
      </c>
      <c r="Q146" s="47">
        <v>0.94299999999999995</v>
      </c>
      <c r="R146" s="47">
        <v>0.96499999999999997</v>
      </c>
      <c r="S146" s="47">
        <v>0.94899999999999995</v>
      </c>
      <c r="T146" s="47">
        <v>0.95099999999999996</v>
      </c>
      <c r="U146" s="47">
        <v>0.93200000000000005</v>
      </c>
      <c r="V146" s="47">
        <v>0.91300000000000003</v>
      </c>
      <c r="W146" s="173"/>
    </row>
    <row r="147" spans="1:23">
      <c r="A147" s="232"/>
      <c r="B147" s="603">
        <v>11.83</v>
      </c>
      <c r="C147" s="47">
        <v>0.97299999999999998</v>
      </c>
      <c r="D147" s="47">
        <v>0.95</v>
      </c>
      <c r="E147" s="47">
        <v>0.97099999999999997</v>
      </c>
      <c r="F147" s="47">
        <v>0.98699999999999999</v>
      </c>
      <c r="G147" s="47">
        <v>0.96599999999999997</v>
      </c>
      <c r="H147" s="47">
        <v>0.91900000000000004</v>
      </c>
      <c r="I147" s="47">
        <v>0.98499999999999999</v>
      </c>
      <c r="J147" s="47">
        <v>0.97099999999999997</v>
      </c>
      <c r="K147" s="47">
        <v>0.89700000000000002</v>
      </c>
      <c r="L147" s="47">
        <v>0.91800000000000004</v>
      </c>
      <c r="M147" s="47">
        <v>0.96499999999999997</v>
      </c>
      <c r="N147" s="47">
        <v>0.93500000000000005</v>
      </c>
      <c r="O147" s="47">
        <v>0.97</v>
      </c>
      <c r="P147" s="47">
        <v>0.93200000000000005</v>
      </c>
      <c r="Q147" s="47">
        <v>0.93899999999999995</v>
      </c>
      <c r="R147" s="47">
        <v>0.96499999999999997</v>
      </c>
      <c r="S147" s="47">
        <v>0.95099999999999996</v>
      </c>
      <c r="T147" s="47">
        <v>0.94699999999999995</v>
      </c>
      <c r="U147" s="47">
        <v>0.93500000000000005</v>
      </c>
      <c r="V147" s="47">
        <v>0.92300000000000004</v>
      </c>
      <c r="W147" s="173"/>
    </row>
    <row r="148" spans="1:23">
      <c r="A148" s="232"/>
      <c r="B148" s="603">
        <v>11.92</v>
      </c>
      <c r="C148" s="47">
        <v>0.96</v>
      </c>
      <c r="D148" s="47">
        <v>0.97299999999999998</v>
      </c>
      <c r="E148" s="47">
        <v>0.96199999999999997</v>
      </c>
      <c r="F148" s="47">
        <v>0.999</v>
      </c>
      <c r="G148" s="47">
        <v>0.96699999999999997</v>
      </c>
      <c r="H148" s="47">
        <v>0.89300000000000002</v>
      </c>
      <c r="I148" s="47">
        <v>0.97299999999999998</v>
      </c>
      <c r="J148" s="47">
        <v>0.96099999999999997</v>
      </c>
      <c r="K148" s="47">
        <v>0.90400000000000003</v>
      </c>
      <c r="L148" s="47">
        <v>0.91900000000000004</v>
      </c>
      <c r="M148" s="47">
        <v>0.96399999999999997</v>
      </c>
      <c r="N148" s="47">
        <v>0.93899999999999995</v>
      </c>
      <c r="O148" s="47">
        <v>0.96599999999999997</v>
      </c>
      <c r="P148" s="47">
        <v>0.93899999999999995</v>
      </c>
      <c r="Q148" s="47">
        <v>0.94499999999999995</v>
      </c>
      <c r="R148" s="47">
        <v>0.96599999999999997</v>
      </c>
      <c r="S148" s="47">
        <v>0.92800000000000005</v>
      </c>
      <c r="T148" s="47">
        <v>0.93799999999999994</v>
      </c>
      <c r="U148" s="47">
        <v>0.93200000000000005</v>
      </c>
      <c r="V148" s="47">
        <v>0.91300000000000003</v>
      </c>
      <c r="W148" s="173"/>
    </row>
    <row r="149" spans="1:23">
      <c r="A149" s="232"/>
      <c r="B149" s="603">
        <v>12</v>
      </c>
      <c r="C149" s="47">
        <v>0.95399999999999996</v>
      </c>
      <c r="D149" s="47">
        <v>0.99099999999999999</v>
      </c>
      <c r="E149" s="47">
        <v>0.96299999999999997</v>
      </c>
      <c r="F149" s="47">
        <v>1.002</v>
      </c>
      <c r="G149" s="47">
        <v>0.96599999999999997</v>
      </c>
      <c r="H149" s="47">
        <v>0.91300000000000003</v>
      </c>
      <c r="I149" s="47">
        <v>0.97399999999999998</v>
      </c>
      <c r="J149" s="47">
        <v>0.95799999999999996</v>
      </c>
      <c r="K149" s="47">
        <v>0.89800000000000002</v>
      </c>
      <c r="L149" s="47">
        <v>0.91600000000000004</v>
      </c>
      <c r="M149" s="47">
        <v>0.96699999999999997</v>
      </c>
      <c r="N149" s="47">
        <v>0.93600000000000005</v>
      </c>
      <c r="O149" s="47">
        <v>0.96799999999999997</v>
      </c>
      <c r="P149" s="47">
        <v>0.96</v>
      </c>
      <c r="Q149" s="47">
        <v>0.95399999999999996</v>
      </c>
      <c r="R149" s="47">
        <v>0.96499999999999997</v>
      </c>
      <c r="S149" s="47">
        <v>0.92700000000000005</v>
      </c>
      <c r="T149" s="47">
        <v>0.94099999999999995</v>
      </c>
      <c r="U149" s="47">
        <v>0.94699999999999995</v>
      </c>
      <c r="V149" s="47">
        <v>0.90700000000000003</v>
      </c>
      <c r="W149" s="173"/>
    </row>
    <row r="150" spans="1:23">
      <c r="A150" s="232"/>
      <c r="B150" s="603">
        <v>12.08</v>
      </c>
      <c r="C150" s="47">
        <v>0.95399999999999996</v>
      </c>
      <c r="D150" s="47">
        <v>0.95799999999999996</v>
      </c>
      <c r="E150" s="47">
        <v>0.97099999999999997</v>
      </c>
      <c r="F150" s="47">
        <v>1.0029999999999999</v>
      </c>
      <c r="G150" s="47">
        <v>0.95399999999999996</v>
      </c>
      <c r="H150" s="47">
        <v>0.89800000000000002</v>
      </c>
      <c r="I150" s="47">
        <v>0.99099999999999999</v>
      </c>
      <c r="J150" s="47">
        <v>0.95</v>
      </c>
      <c r="K150" s="47">
        <v>0.90400000000000003</v>
      </c>
      <c r="L150" s="47">
        <v>0.92400000000000004</v>
      </c>
      <c r="M150" s="47">
        <v>0.95699999999999996</v>
      </c>
      <c r="N150" s="47">
        <v>0.92600000000000005</v>
      </c>
      <c r="O150" s="47">
        <v>0.96799999999999997</v>
      </c>
      <c r="P150" s="47">
        <v>0.95799999999999996</v>
      </c>
      <c r="Q150" s="47">
        <v>0.94899999999999995</v>
      </c>
      <c r="R150" s="47">
        <v>0.93899999999999995</v>
      </c>
      <c r="S150" s="47">
        <v>0.92400000000000004</v>
      </c>
      <c r="T150" s="47">
        <v>0.94099999999999995</v>
      </c>
      <c r="U150" s="47">
        <v>0.95299999999999996</v>
      </c>
      <c r="V150" s="47">
        <v>0.91</v>
      </c>
      <c r="W150" s="173"/>
    </row>
    <row r="151" spans="1:23">
      <c r="A151" s="232"/>
      <c r="B151" s="603">
        <v>12.17</v>
      </c>
      <c r="C151" s="47">
        <v>0.95299999999999996</v>
      </c>
      <c r="D151" s="47">
        <v>0.96499999999999997</v>
      </c>
      <c r="E151" s="47">
        <v>0.97</v>
      </c>
      <c r="F151" s="47">
        <v>1</v>
      </c>
      <c r="G151" s="47">
        <v>0.94399999999999995</v>
      </c>
      <c r="H151" s="47">
        <v>0.874</v>
      </c>
      <c r="I151" s="47">
        <v>0.98599999999999999</v>
      </c>
      <c r="J151" s="47">
        <v>0.93799999999999994</v>
      </c>
      <c r="K151" s="47">
        <v>0.91700000000000004</v>
      </c>
      <c r="L151" s="47">
        <v>0.93300000000000005</v>
      </c>
      <c r="M151" s="47">
        <v>0.96099999999999997</v>
      </c>
      <c r="N151" s="47">
        <v>0.94699999999999995</v>
      </c>
      <c r="O151" s="47">
        <v>0.95599999999999996</v>
      </c>
      <c r="P151" s="47">
        <v>0.95</v>
      </c>
      <c r="Q151" s="47">
        <v>0.92900000000000005</v>
      </c>
      <c r="R151" s="47">
        <v>0.95</v>
      </c>
      <c r="S151" s="47">
        <v>0.92700000000000005</v>
      </c>
      <c r="T151" s="47">
        <v>0.93300000000000005</v>
      </c>
      <c r="U151" s="47">
        <v>0.94499999999999995</v>
      </c>
      <c r="V151" s="47">
        <v>0.91100000000000003</v>
      </c>
      <c r="W151" s="173"/>
    </row>
    <row r="152" spans="1:23">
      <c r="A152" s="232"/>
      <c r="B152" s="603">
        <v>12.25</v>
      </c>
      <c r="C152" s="47">
        <v>0.93700000000000006</v>
      </c>
      <c r="D152" s="47">
        <v>0.95899999999999996</v>
      </c>
      <c r="E152" s="47">
        <v>0.96099999999999997</v>
      </c>
      <c r="F152" s="47">
        <v>1.0009999999999999</v>
      </c>
      <c r="G152" s="47">
        <v>0.95399999999999996</v>
      </c>
      <c r="H152" s="47">
        <v>0.88700000000000001</v>
      </c>
      <c r="I152" s="47">
        <v>0.99099999999999999</v>
      </c>
      <c r="J152" s="47">
        <v>0.92500000000000004</v>
      </c>
      <c r="K152" s="47">
        <v>0.91200000000000003</v>
      </c>
      <c r="L152" s="47">
        <v>0.94899999999999995</v>
      </c>
      <c r="M152" s="47">
        <v>0.95099999999999996</v>
      </c>
      <c r="N152" s="47">
        <v>0.94599999999999995</v>
      </c>
      <c r="O152" s="47">
        <v>0.95799999999999996</v>
      </c>
      <c r="P152" s="47">
        <v>0.93899999999999995</v>
      </c>
      <c r="Q152" s="47">
        <v>0.93</v>
      </c>
      <c r="R152" s="47">
        <v>0.93799999999999994</v>
      </c>
      <c r="S152" s="47">
        <v>0.97499999999999998</v>
      </c>
      <c r="T152" s="47">
        <v>0.93700000000000006</v>
      </c>
      <c r="U152" s="47">
        <v>0.95299999999999996</v>
      </c>
      <c r="V152" s="47">
        <v>0.89800000000000002</v>
      </c>
      <c r="W152" s="173"/>
    </row>
    <row r="153" spans="1:23">
      <c r="A153" s="232"/>
      <c r="B153" s="603">
        <v>12.33</v>
      </c>
      <c r="C153" s="47">
        <v>0.94499999999999995</v>
      </c>
      <c r="D153" s="47">
        <v>0.96399999999999997</v>
      </c>
      <c r="E153" s="47">
        <v>0.96299999999999997</v>
      </c>
      <c r="F153" s="47">
        <v>1.004</v>
      </c>
      <c r="G153" s="47">
        <v>0.95199999999999996</v>
      </c>
      <c r="H153" s="47">
        <v>0.87</v>
      </c>
      <c r="I153" s="47">
        <v>0.98499999999999999</v>
      </c>
      <c r="J153" s="47">
        <v>0.91600000000000004</v>
      </c>
      <c r="K153" s="47">
        <v>0.91100000000000003</v>
      </c>
      <c r="L153" s="47">
        <v>0.95699999999999996</v>
      </c>
      <c r="M153" s="47">
        <v>0.95799999999999996</v>
      </c>
      <c r="N153" s="47">
        <v>0.94099999999999995</v>
      </c>
      <c r="O153" s="47">
        <v>0.97199999999999998</v>
      </c>
      <c r="P153" s="47">
        <v>0.93300000000000005</v>
      </c>
      <c r="Q153" s="47">
        <v>0.91900000000000004</v>
      </c>
      <c r="R153" s="47">
        <v>0.94499999999999995</v>
      </c>
      <c r="S153" s="47">
        <v>0.95</v>
      </c>
      <c r="T153" s="47">
        <v>0.93899999999999995</v>
      </c>
      <c r="U153" s="47">
        <v>0.96099999999999997</v>
      </c>
      <c r="V153" s="47">
        <v>0.88800000000000001</v>
      </c>
      <c r="W153" s="173"/>
    </row>
    <row r="154" spans="1:23">
      <c r="A154" s="232"/>
      <c r="B154" s="603">
        <v>12.42</v>
      </c>
      <c r="C154" s="47">
        <v>0.93600000000000005</v>
      </c>
      <c r="D154" s="47">
        <v>0.95599999999999996</v>
      </c>
      <c r="E154" s="47">
        <v>0.97699999999999998</v>
      </c>
      <c r="F154" s="47">
        <v>0.999</v>
      </c>
      <c r="G154" s="47">
        <v>0.96699999999999997</v>
      </c>
      <c r="H154" s="47">
        <v>0.88100000000000001</v>
      </c>
      <c r="I154" s="47">
        <v>0.996</v>
      </c>
      <c r="J154" s="47">
        <v>0.94099999999999995</v>
      </c>
      <c r="K154" s="47">
        <v>0.90700000000000003</v>
      </c>
      <c r="L154" s="47">
        <v>0.95899999999999996</v>
      </c>
      <c r="M154" s="47">
        <v>0.95099999999999996</v>
      </c>
      <c r="N154" s="47">
        <v>0.95099999999999996</v>
      </c>
      <c r="O154" s="47">
        <v>0.97699999999999998</v>
      </c>
      <c r="P154" s="47">
        <v>0.94099999999999995</v>
      </c>
      <c r="Q154" s="47">
        <v>0.92200000000000004</v>
      </c>
      <c r="R154" s="47">
        <v>0.96799999999999997</v>
      </c>
      <c r="S154" s="47">
        <v>0.97599999999999998</v>
      </c>
      <c r="T154" s="47">
        <v>0.93300000000000005</v>
      </c>
      <c r="U154" s="47">
        <v>0.95499999999999996</v>
      </c>
      <c r="V154" s="47">
        <v>0.89</v>
      </c>
      <c r="W154" s="173"/>
    </row>
    <row r="155" spans="1:23">
      <c r="A155" s="232"/>
      <c r="B155" s="603">
        <v>12.5</v>
      </c>
      <c r="C155" s="47">
        <v>0.93300000000000005</v>
      </c>
      <c r="D155" s="47">
        <v>0.94799999999999995</v>
      </c>
      <c r="E155" s="47">
        <v>0.97699999999999998</v>
      </c>
      <c r="F155" s="47">
        <v>1.006</v>
      </c>
      <c r="G155" s="47">
        <v>0.96499999999999997</v>
      </c>
      <c r="H155" s="47">
        <v>0.873</v>
      </c>
      <c r="I155" s="47">
        <v>0.98199999999999998</v>
      </c>
      <c r="J155" s="47">
        <v>0.94099999999999995</v>
      </c>
      <c r="K155" s="47">
        <v>0.88700000000000001</v>
      </c>
      <c r="L155" s="47">
        <v>0.95899999999999996</v>
      </c>
      <c r="M155" s="47">
        <v>0.94199999999999995</v>
      </c>
      <c r="N155" s="47">
        <v>0.94</v>
      </c>
      <c r="O155" s="47">
        <v>0.97</v>
      </c>
      <c r="P155" s="47">
        <v>0.92900000000000005</v>
      </c>
      <c r="Q155" s="47">
        <v>0.93200000000000005</v>
      </c>
      <c r="R155" s="47">
        <v>0.96799999999999997</v>
      </c>
      <c r="S155" s="47">
        <v>0.95299999999999996</v>
      </c>
      <c r="T155" s="47">
        <v>0.92100000000000004</v>
      </c>
      <c r="U155" s="47">
        <v>0.93799999999999994</v>
      </c>
      <c r="V155" s="47">
        <v>0.88700000000000001</v>
      </c>
      <c r="W155" s="173"/>
    </row>
    <row r="156" spans="1:23">
      <c r="A156" s="232"/>
      <c r="B156" s="603">
        <v>12.58</v>
      </c>
      <c r="C156" s="47">
        <v>0.93300000000000005</v>
      </c>
      <c r="D156" s="47">
        <v>0.92600000000000005</v>
      </c>
      <c r="E156" s="47">
        <v>0.98399999999999999</v>
      </c>
      <c r="F156" s="47">
        <v>1.0129999999999999</v>
      </c>
      <c r="G156" s="47">
        <v>0.95199999999999996</v>
      </c>
      <c r="H156" s="47">
        <v>0.90100000000000002</v>
      </c>
      <c r="I156" s="47">
        <v>0.98899999999999999</v>
      </c>
      <c r="J156" s="47">
        <v>0.97499999999999998</v>
      </c>
      <c r="K156" s="47">
        <v>0.88800000000000001</v>
      </c>
      <c r="L156" s="47">
        <v>0.96</v>
      </c>
      <c r="M156" s="47">
        <v>0.93500000000000005</v>
      </c>
      <c r="N156" s="47">
        <v>0.92700000000000005</v>
      </c>
      <c r="O156" s="47">
        <v>0.96899999999999997</v>
      </c>
      <c r="P156" s="47">
        <v>0.94099999999999995</v>
      </c>
      <c r="Q156" s="47">
        <v>0.93300000000000005</v>
      </c>
      <c r="R156" s="47">
        <v>0.98699999999999999</v>
      </c>
      <c r="S156" s="47">
        <v>0.96599999999999997</v>
      </c>
      <c r="T156" s="47">
        <v>0.93400000000000005</v>
      </c>
      <c r="U156" s="47">
        <v>0.93600000000000005</v>
      </c>
      <c r="V156" s="47">
        <v>0.89600000000000002</v>
      </c>
      <c r="W156" s="173"/>
    </row>
    <row r="157" spans="1:23">
      <c r="A157" s="232"/>
      <c r="B157" s="603">
        <v>12.67</v>
      </c>
      <c r="C157" s="47">
        <v>0.92700000000000005</v>
      </c>
      <c r="D157" s="47">
        <v>0.96299999999999997</v>
      </c>
      <c r="E157" s="47">
        <v>0.97299999999999998</v>
      </c>
      <c r="F157" s="47">
        <v>1.018</v>
      </c>
      <c r="G157" s="47">
        <v>0.96399999999999997</v>
      </c>
      <c r="H157" s="47">
        <v>0.90200000000000002</v>
      </c>
      <c r="I157" s="47">
        <v>0.98199999999999998</v>
      </c>
      <c r="J157" s="47">
        <v>0.95599999999999996</v>
      </c>
      <c r="K157" s="47">
        <v>0.93100000000000005</v>
      </c>
      <c r="L157" s="47">
        <v>0.95899999999999996</v>
      </c>
      <c r="M157" s="47">
        <v>0.94199999999999995</v>
      </c>
      <c r="N157" s="47">
        <v>0.92500000000000004</v>
      </c>
      <c r="O157" s="47">
        <v>0.95599999999999996</v>
      </c>
      <c r="P157" s="47">
        <v>0.93</v>
      </c>
      <c r="Q157" s="47">
        <v>0.93400000000000005</v>
      </c>
      <c r="R157" s="47">
        <v>0.98499999999999999</v>
      </c>
      <c r="S157" s="47">
        <v>0.97799999999999998</v>
      </c>
      <c r="T157" s="47">
        <v>0.91900000000000004</v>
      </c>
      <c r="U157" s="47">
        <v>0.96099999999999997</v>
      </c>
      <c r="V157" s="47">
        <v>0.90500000000000003</v>
      </c>
      <c r="W157" s="173"/>
    </row>
    <row r="158" spans="1:23">
      <c r="A158" s="232"/>
      <c r="B158" s="603">
        <v>12.75</v>
      </c>
      <c r="C158" s="47">
        <v>0.92700000000000005</v>
      </c>
      <c r="D158" s="47">
        <v>0.96499999999999997</v>
      </c>
      <c r="E158" s="47">
        <v>0.95399999999999996</v>
      </c>
      <c r="F158" s="47">
        <v>1.02</v>
      </c>
      <c r="G158" s="47">
        <v>0.95599999999999996</v>
      </c>
      <c r="H158" s="47">
        <v>0.91200000000000003</v>
      </c>
      <c r="I158" s="47">
        <v>0.96599999999999997</v>
      </c>
      <c r="J158" s="47">
        <v>0.91300000000000003</v>
      </c>
      <c r="K158" s="47">
        <v>0.92700000000000005</v>
      </c>
      <c r="L158" s="47">
        <v>0.94599999999999995</v>
      </c>
      <c r="M158" s="47">
        <v>0.95699999999999996</v>
      </c>
      <c r="N158" s="47">
        <v>0.92300000000000004</v>
      </c>
      <c r="O158" s="47">
        <v>0.95899999999999996</v>
      </c>
      <c r="P158" s="47">
        <v>0.93</v>
      </c>
      <c r="Q158" s="47">
        <v>0.92800000000000005</v>
      </c>
      <c r="R158" s="47">
        <v>0.98699999999999999</v>
      </c>
      <c r="S158" s="47">
        <v>0.95899999999999996</v>
      </c>
      <c r="T158" s="47">
        <v>0.91400000000000003</v>
      </c>
      <c r="U158" s="47">
        <v>0.96299999999999997</v>
      </c>
      <c r="V158" s="47">
        <v>0.90700000000000003</v>
      </c>
      <c r="W158" s="173"/>
    </row>
    <row r="159" spans="1:23">
      <c r="A159" s="232"/>
      <c r="B159" s="603">
        <v>12.83</v>
      </c>
      <c r="C159" s="47">
        <v>0.92400000000000004</v>
      </c>
      <c r="D159" s="47">
        <v>0.94699999999999995</v>
      </c>
      <c r="E159" s="47">
        <v>0.96</v>
      </c>
      <c r="F159" s="47">
        <v>1.0129999999999999</v>
      </c>
      <c r="G159" s="47">
        <v>0.96099999999999997</v>
      </c>
      <c r="H159" s="47">
        <v>0.88900000000000001</v>
      </c>
      <c r="I159" s="47">
        <v>0.97099999999999997</v>
      </c>
      <c r="J159" s="47">
        <v>0.91600000000000004</v>
      </c>
      <c r="K159" s="47">
        <v>0.89800000000000002</v>
      </c>
      <c r="L159" s="47">
        <v>0.93899999999999995</v>
      </c>
      <c r="M159" s="47">
        <v>0.97199999999999998</v>
      </c>
      <c r="N159" s="47">
        <v>0.93600000000000005</v>
      </c>
      <c r="O159" s="47">
        <v>0.96499999999999997</v>
      </c>
      <c r="P159" s="47">
        <v>0.92800000000000005</v>
      </c>
      <c r="Q159" s="47">
        <v>0.92600000000000005</v>
      </c>
      <c r="R159" s="47">
        <v>1.0109999999999999</v>
      </c>
      <c r="S159" s="47">
        <v>0.95299999999999996</v>
      </c>
      <c r="T159" s="47">
        <v>0.92600000000000005</v>
      </c>
      <c r="U159" s="47">
        <v>0.95599999999999996</v>
      </c>
      <c r="V159" s="47">
        <v>0.89</v>
      </c>
      <c r="W159" s="173"/>
    </row>
    <row r="160" spans="1:23">
      <c r="A160" s="232"/>
      <c r="B160" s="603">
        <v>12.92</v>
      </c>
      <c r="C160" s="47">
        <v>0.92400000000000004</v>
      </c>
      <c r="D160" s="47">
        <v>0.94899999999999995</v>
      </c>
      <c r="E160" s="47">
        <v>0.97799999999999998</v>
      </c>
      <c r="F160" s="47">
        <v>1.0109999999999999</v>
      </c>
      <c r="G160" s="47">
        <v>0.95799999999999996</v>
      </c>
      <c r="H160" s="47">
        <v>0.90700000000000003</v>
      </c>
      <c r="I160" s="47">
        <v>0.97199999999999998</v>
      </c>
      <c r="J160" s="47">
        <v>0.93</v>
      </c>
      <c r="K160" s="47">
        <v>0.91</v>
      </c>
      <c r="L160" s="47">
        <v>0.92900000000000005</v>
      </c>
      <c r="M160" s="47">
        <v>0.96399999999999997</v>
      </c>
      <c r="N160" s="47">
        <v>0.94299999999999995</v>
      </c>
      <c r="O160" s="47">
        <v>0.96499999999999997</v>
      </c>
      <c r="P160" s="47">
        <v>0.91300000000000003</v>
      </c>
      <c r="Q160" s="47">
        <v>0.94599999999999995</v>
      </c>
      <c r="R160" s="47">
        <v>1.014</v>
      </c>
      <c r="S160" s="47">
        <v>0.94599999999999995</v>
      </c>
      <c r="T160" s="47">
        <v>0.92700000000000005</v>
      </c>
      <c r="U160" s="47">
        <v>0.95599999999999996</v>
      </c>
      <c r="V160" s="47">
        <v>0.94099999999999995</v>
      </c>
      <c r="W160" s="173"/>
    </row>
    <row r="161" spans="1:23">
      <c r="A161" s="232"/>
      <c r="B161" s="603">
        <v>13</v>
      </c>
      <c r="C161" s="47">
        <v>0.91700000000000004</v>
      </c>
      <c r="D161" s="47">
        <v>0.93100000000000005</v>
      </c>
      <c r="E161" s="47">
        <v>0.94399999999999995</v>
      </c>
      <c r="F161" s="47">
        <v>1.012</v>
      </c>
      <c r="G161" s="47">
        <v>0.97899999999999998</v>
      </c>
      <c r="H161" s="47">
        <v>0.89900000000000002</v>
      </c>
      <c r="I161" s="47">
        <v>0.97</v>
      </c>
      <c r="J161" s="47">
        <v>0.93100000000000005</v>
      </c>
      <c r="K161" s="47">
        <v>0.90800000000000003</v>
      </c>
      <c r="L161" s="47">
        <v>0.92500000000000004</v>
      </c>
      <c r="M161" s="47">
        <v>0.97199999999999998</v>
      </c>
      <c r="N161" s="47">
        <v>0.92500000000000004</v>
      </c>
      <c r="O161" s="47">
        <v>0.96199999999999997</v>
      </c>
      <c r="P161" s="47">
        <v>0.9</v>
      </c>
      <c r="Q161" s="47">
        <v>0.94899999999999995</v>
      </c>
      <c r="R161" s="47">
        <v>0.995</v>
      </c>
      <c r="S161" s="47">
        <v>0.93100000000000005</v>
      </c>
      <c r="T161" s="47">
        <v>0.92600000000000005</v>
      </c>
      <c r="U161" s="47">
        <v>0.95099999999999996</v>
      </c>
      <c r="V161" s="47">
        <v>0.94599999999999995</v>
      </c>
      <c r="W161" s="173"/>
    </row>
    <row r="162" spans="1:23">
      <c r="A162" s="232"/>
      <c r="B162" s="603">
        <v>13.08</v>
      </c>
      <c r="C162" s="47">
        <v>0.90100000000000002</v>
      </c>
      <c r="D162" s="47">
        <v>0.93400000000000005</v>
      </c>
      <c r="E162" s="47">
        <v>0.96499999999999997</v>
      </c>
      <c r="F162" s="47">
        <v>1.0129999999999999</v>
      </c>
      <c r="G162" s="47">
        <v>0.97</v>
      </c>
      <c r="H162" s="47">
        <v>0.89600000000000002</v>
      </c>
      <c r="I162" s="47">
        <v>0.97699999999999998</v>
      </c>
      <c r="J162" s="47">
        <v>0.93100000000000005</v>
      </c>
      <c r="K162" s="47">
        <v>0.874</v>
      </c>
      <c r="L162" s="47">
        <v>0.93700000000000006</v>
      </c>
      <c r="M162" s="47">
        <v>0.96299999999999997</v>
      </c>
      <c r="N162" s="47">
        <v>0.91700000000000004</v>
      </c>
      <c r="O162" s="47">
        <v>0.96399999999999997</v>
      </c>
      <c r="P162" s="47">
        <v>0.89600000000000002</v>
      </c>
      <c r="Q162" s="47">
        <v>0.95399999999999996</v>
      </c>
      <c r="R162" s="47">
        <v>0.98099999999999998</v>
      </c>
      <c r="S162" s="47">
        <v>0.92600000000000005</v>
      </c>
      <c r="T162" s="47">
        <v>0.94399999999999995</v>
      </c>
      <c r="U162" s="47">
        <v>0.94199999999999995</v>
      </c>
      <c r="V162" s="47">
        <v>0.94899999999999995</v>
      </c>
      <c r="W162" s="173"/>
    </row>
    <row r="163" spans="1:23">
      <c r="A163" s="232"/>
      <c r="B163" s="603">
        <v>13.17</v>
      </c>
      <c r="C163" s="47">
        <v>0.91300000000000003</v>
      </c>
      <c r="D163" s="47">
        <v>0.95699999999999996</v>
      </c>
      <c r="E163" s="47">
        <v>0.96699999999999997</v>
      </c>
      <c r="F163" s="47">
        <v>1.0209999999999999</v>
      </c>
      <c r="G163" s="47">
        <v>0.95299999999999996</v>
      </c>
      <c r="H163" s="47">
        <v>0.90400000000000003</v>
      </c>
      <c r="I163" s="47">
        <v>0.96299999999999997</v>
      </c>
      <c r="J163" s="47">
        <v>0.94699999999999995</v>
      </c>
      <c r="K163" s="47">
        <v>0.89300000000000002</v>
      </c>
      <c r="L163" s="47">
        <v>0.93700000000000006</v>
      </c>
      <c r="M163" s="47">
        <v>0.95699999999999996</v>
      </c>
      <c r="N163" s="47">
        <v>0.92400000000000004</v>
      </c>
      <c r="O163" s="47">
        <v>0.96099999999999997</v>
      </c>
      <c r="P163" s="47">
        <v>0.88</v>
      </c>
      <c r="Q163" s="47">
        <v>0.95499999999999996</v>
      </c>
      <c r="R163" s="47">
        <v>0.999</v>
      </c>
      <c r="S163" s="47">
        <v>0.93</v>
      </c>
      <c r="T163" s="47">
        <v>0.93600000000000005</v>
      </c>
      <c r="U163" s="47">
        <v>0.94099999999999995</v>
      </c>
      <c r="V163" s="47">
        <v>0.94799999999999995</v>
      </c>
      <c r="W163" s="173"/>
    </row>
    <row r="164" spans="1:23">
      <c r="A164" s="232"/>
      <c r="B164" s="603">
        <v>13.25</v>
      </c>
      <c r="C164" s="47">
        <v>0.91</v>
      </c>
      <c r="D164" s="47">
        <v>0.93500000000000005</v>
      </c>
      <c r="E164" s="47">
        <v>0.93500000000000005</v>
      </c>
      <c r="F164" s="47">
        <v>1.014</v>
      </c>
      <c r="G164" s="47">
        <v>0.95799999999999996</v>
      </c>
      <c r="H164" s="47">
        <v>0.88200000000000001</v>
      </c>
      <c r="I164" s="47">
        <v>0.97699999999999998</v>
      </c>
      <c r="J164" s="47">
        <v>0.95399999999999996</v>
      </c>
      <c r="K164" s="47">
        <v>0.89200000000000002</v>
      </c>
      <c r="L164" s="47">
        <v>0.93</v>
      </c>
      <c r="M164" s="47">
        <v>0.93899999999999995</v>
      </c>
      <c r="N164" s="47">
        <v>0.91600000000000004</v>
      </c>
      <c r="O164" s="47">
        <v>0.95799999999999996</v>
      </c>
      <c r="P164" s="47">
        <v>0.88700000000000001</v>
      </c>
      <c r="Q164" s="47">
        <v>0.93899999999999995</v>
      </c>
      <c r="R164" s="47">
        <v>0.96099999999999997</v>
      </c>
      <c r="S164" s="47">
        <v>0.91600000000000004</v>
      </c>
      <c r="T164" s="47">
        <v>0.94599999999999995</v>
      </c>
      <c r="U164" s="47">
        <v>0.94199999999999995</v>
      </c>
      <c r="V164" s="47">
        <v>0.94599999999999995</v>
      </c>
      <c r="W164" s="173"/>
    </row>
    <row r="165" spans="1:23">
      <c r="A165" s="232"/>
      <c r="B165" s="603">
        <v>13.33</v>
      </c>
      <c r="C165" s="47">
        <v>0.91400000000000003</v>
      </c>
      <c r="D165" s="47">
        <v>0.96299999999999997</v>
      </c>
      <c r="E165" s="47">
        <v>0.96599999999999997</v>
      </c>
      <c r="F165" s="47">
        <v>1.0109999999999999</v>
      </c>
      <c r="G165" s="47">
        <v>0.97099999999999997</v>
      </c>
      <c r="H165" s="47">
        <v>0.86899999999999999</v>
      </c>
      <c r="I165" s="47">
        <v>0.98399999999999999</v>
      </c>
      <c r="J165" s="47">
        <v>0.95699999999999996</v>
      </c>
      <c r="K165" s="47">
        <v>0.91100000000000003</v>
      </c>
      <c r="L165" s="47">
        <v>0.93300000000000005</v>
      </c>
      <c r="M165" s="47">
        <v>0.95399999999999996</v>
      </c>
      <c r="N165" s="47">
        <v>0.93799999999999994</v>
      </c>
      <c r="O165" s="47">
        <v>0.96</v>
      </c>
      <c r="P165" s="47">
        <v>0.89600000000000002</v>
      </c>
      <c r="Q165" s="47">
        <v>0.94099999999999995</v>
      </c>
      <c r="R165" s="47">
        <v>0.97299999999999998</v>
      </c>
      <c r="S165" s="47">
        <v>0.92400000000000004</v>
      </c>
      <c r="T165" s="47">
        <v>0.94299999999999995</v>
      </c>
      <c r="U165" s="47">
        <v>0.92700000000000005</v>
      </c>
      <c r="V165" s="47">
        <v>0.93799999999999994</v>
      </c>
      <c r="W165" s="173"/>
    </row>
    <row r="166" spans="1:23">
      <c r="A166" s="232"/>
      <c r="B166" s="603">
        <v>13.42</v>
      </c>
      <c r="C166" s="47">
        <v>0.92900000000000005</v>
      </c>
      <c r="D166" s="47">
        <v>0.97599999999999998</v>
      </c>
      <c r="E166" s="47">
        <v>0.97599999999999998</v>
      </c>
      <c r="F166" s="47">
        <v>1.016</v>
      </c>
      <c r="G166" s="47">
        <v>0.97</v>
      </c>
      <c r="H166" s="47">
        <v>0.84199999999999997</v>
      </c>
      <c r="I166" s="47">
        <v>0.995</v>
      </c>
      <c r="J166" s="47">
        <v>0.96699999999999997</v>
      </c>
      <c r="K166" s="47">
        <v>0.89200000000000002</v>
      </c>
      <c r="L166" s="47">
        <v>0.92400000000000004</v>
      </c>
      <c r="M166" s="47">
        <v>0.94699999999999995</v>
      </c>
      <c r="N166" s="47">
        <v>0.93500000000000005</v>
      </c>
      <c r="O166" s="47">
        <v>0.95799999999999996</v>
      </c>
      <c r="P166" s="47">
        <v>0.88700000000000001</v>
      </c>
      <c r="Q166" s="47">
        <v>0.93100000000000005</v>
      </c>
      <c r="R166" s="47">
        <v>0.95399999999999996</v>
      </c>
      <c r="S166" s="47">
        <v>0.93500000000000005</v>
      </c>
      <c r="T166" s="47">
        <v>0.93</v>
      </c>
      <c r="U166" s="47">
        <v>0.92400000000000004</v>
      </c>
      <c r="V166" s="47">
        <v>0.95399999999999996</v>
      </c>
      <c r="W166" s="173"/>
    </row>
    <row r="167" spans="1:23">
      <c r="A167" s="232"/>
      <c r="B167" s="603">
        <v>13.5</v>
      </c>
      <c r="C167" s="47">
        <v>0.92400000000000004</v>
      </c>
      <c r="D167" s="47">
        <v>0.95299999999999996</v>
      </c>
      <c r="E167" s="47">
        <v>0.97099999999999997</v>
      </c>
      <c r="F167" s="47">
        <v>1.0069999999999999</v>
      </c>
      <c r="G167" s="47">
        <v>0.97399999999999998</v>
      </c>
      <c r="H167" s="47">
        <v>0.83399999999999996</v>
      </c>
      <c r="I167" s="47">
        <v>0.995</v>
      </c>
      <c r="J167" s="47">
        <v>0.95699999999999996</v>
      </c>
      <c r="K167" s="47">
        <v>0.89300000000000002</v>
      </c>
      <c r="L167" s="47">
        <v>0.92700000000000005</v>
      </c>
      <c r="M167" s="47">
        <v>0.94799999999999995</v>
      </c>
      <c r="N167" s="47">
        <v>0.88100000000000001</v>
      </c>
      <c r="O167" s="47">
        <v>0.96299999999999997</v>
      </c>
      <c r="P167" s="47">
        <v>0.88800000000000001</v>
      </c>
      <c r="Q167" s="47">
        <v>0.90500000000000003</v>
      </c>
      <c r="R167" s="47">
        <v>0.96899999999999997</v>
      </c>
      <c r="S167" s="47">
        <v>0.92</v>
      </c>
      <c r="T167" s="47">
        <v>0.92500000000000004</v>
      </c>
      <c r="U167" s="47">
        <v>0.93700000000000006</v>
      </c>
      <c r="V167" s="47">
        <v>0.93799999999999994</v>
      </c>
      <c r="W167" s="173"/>
    </row>
    <row r="168" spans="1:23">
      <c r="A168" s="232"/>
      <c r="B168" s="603">
        <v>13.58</v>
      </c>
      <c r="C168" s="47">
        <v>0.91300000000000003</v>
      </c>
      <c r="D168" s="47">
        <v>0.95499999999999996</v>
      </c>
      <c r="E168" s="47">
        <v>0.97399999999999998</v>
      </c>
      <c r="F168" s="47">
        <v>1.0049999999999999</v>
      </c>
      <c r="G168" s="47">
        <v>0.98199999999999998</v>
      </c>
      <c r="H168" s="47">
        <v>0.84499999999999997</v>
      </c>
      <c r="I168" s="47">
        <v>0.98</v>
      </c>
      <c r="J168" s="47">
        <v>0.94499999999999995</v>
      </c>
      <c r="K168" s="47">
        <v>0.89200000000000002</v>
      </c>
      <c r="L168" s="47">
        <v>0.93100000000000005</v>
      </c>
      <c r="M168" s="47">
        <v>0.93899999999999995</v>
      </c>
      <c r="N168" s="47">
        <v>0.90800000000000003</v>
      </c>
      <c r="O168" s="47">
        <v>0.96099999999999997</v>
      </c>
      <c r="P168" s="47">
        <v>0.878</v>
      </c>
      <c r="Q168" s="47">
        <v>0.92700000000000005</v>
      </c>
      <c r="R168" s="47">
        <v>0.95699999999999996</v>
      </c>
      <c r="S168" s="47">
        <v>0.93</v>
      </c>
      <c r="T168" s="47">
        <v>0.93400000000000005</v>
      </c>
      <c r="U168" s="47">
        <v>0.92100000000000004</v>
      </c>
      <c r="V168" s="47">
        <v>0.93</v>
      </c>
      <c r="W168" s="173"/>
    </row>
    <row r="169" spans="1:23">
      <c r="A169" s="232"/>
      <c r="B169" s="603">
        <v>13.67</v>
      </c>
      <c r="C169" s="47">
        <v>0.90700000000000003</v>
      </c>
      <c r="D169" s="47">
        <v>0.94399999999999995</v>
      </c>
      <c r="E169" s="47">
        <v>0.94799999999999995</v>
      </c>
      <c r="F169" s="47">
        <v>1.012</v>
      </c>
      <c r="G169" s="47">
        <v>0.97399999999999998</v>
      </c>
      <c r="H169" s="47">
        <v>0.86099999999999999</v>
      </c>
      <c r="I169" s="47">
        <v>1.0029999999999999</v>
      </c>
      <c r="J169" s="47">
        <v>0.93899999999999995</v>
      </c>
      <c r="K169" s="47">
        <v>0.86699999999999999</v>
      </c>
      <c r="L169" s="47">
        <v>0.93200000000000005</v>
      </c>
      <c r="M169" s="47">
        <v>0.97099999999999997</v>
      </c>
      <c r="N169" s="47">
        <v>0.92100000000000004</v>
      </c>
      <c r="O169" s="47">
        <v>0.95099999999999996</v>
      </c>
      <c r="P169" s="47">
        <v>0.86799999999999999</v>
      </c>
      <c r="Q169" s="47">
        <v>0.93300000000000005</v>
      </c>
      <c r="R169" s="47">
        <v>0.95499999999999996</v>
      </c>
      <c r="S169" s="47">
        <v>0.95</v>
      </c>
      <c r="T169" s="47">
        <v>0.94</v>
      </c>
      <c r="U169" s="47">
        <v>0.91500000000000004</v>
      </c>
      <c r="V169" s="47">
        <v>0.92500000000000004</v>
      </c>
      <c r="W169" s="173"/>
    </row>
    <row r="170" spans="1:23">
      <c r="A170" s="232"/>
      <c r="B170" s="603">
        <v>13.75</v>
      </c>
      <c r="C170" s="47">
        <v>0.91800000000000004</v>
      </c>
      <c r="D170" s="47">
        <v>0.95</v>
      </c>
      <c r="E170" s="47">
        <v>0.98299999999999998</v>
      </c>
      <c r="F170" s="47">
        <v>1.0149999999999999</v>
      </c>
      <c r="G170" s="47">
        <v>0.99199999999999999</v>
      </c>
      <c r="H170" s="47">
        <v>0.88</v>
      </c>
      <c r="I170" s="47">
        <v>0.98</v>
      </c>
      <c r="J170" s="47">
        <v>0.93899999999999995</v>
      </c>
      <c r="K170" s="47">
        <v>0.89</v>
      </c>
      <c r="L170" s="47">
        <v>0.92600000000000005</v>
      </c>
      <c r="M170" s="47">
        <v>0.94799999999999995</v>
      </c>
      <c r="N170" s="47">
        <v>0.90900000000000003</v>
      </c>
      <c r="O170" s="47">
        <v>0.97299999999999998</v>
      </c>
      <c r="P170" s="47">
        <v>0.88900000000000001</v>
      </c>
      <c r="Q170" s="47">
        <v>0.92300000000000004</v>
      </c>
      <c r="R170" s="47">
        <v>1.004</v>
      </c>
      <c r="S170" s="47">
        <v>0.94699999999999995</v>
      </c>
      <c r="T170" s="47">
        <v>0.92</v>
      </c>
      <c r="U170" s="47">
        <v>0.88500000000000001</v>
      </c>
      <c r="V170" s="47">
        <v>0.91800000000000004</v>
      </c>
      <c r="W170" s="173"/>
    </row>
    <row r="171" spans="1:23">
      <c r="A171" s="232"/>
      <c r="B171" s="603">
        <v>13.83</v>
      </c>
      <c r="C171" s="47">
        <v>0.90600000000000003</v>
      </c>
      <c r="D171" s="47">
        <v>0.92100000000000004</v>
      </c>
      <c r="E171" s="47">
        <v>0.98</v>
      </c>
      <c r="F171" s="47">
        <v>1.006</v>
      </c>
      <c r="G171" s="47">
        <v>0.97</v>
      </c>
      <c r="H171" s="47">
        <v>0.90200000000000002</v>
      </c>
      <c r="I171" s="47">
        <v>0.97599999999999998</v>
      </c>
      <c r="J171" s="47">
        <v>0.94399999999999995</v>
      </c>
      <c r="K171" s="47">
        <v>0.89200000000000002</v>
      </c>
      <c r="L171" s="47">
        <v>0.92500000000000004</v>
      </c>
      <c r="M171" s="47">
        <v>0.95799999999999996</v>
      </c>
      <c r="N171" s="47">
        <v>0.89400000000000002</v>
      </c>
      <c r="O171" s="47">
        <v>0.98</v>
      </c>
      <c r="P171" s="47">
        <v>0.88400000000000001</v>
      </c>
      <c r="Q171" s="47">
        <v>0.90600000000000003</v>
      </c>
      <c r="R171" s="47">
        <v>1.014</v>
      </c>
      <c r="S171" s="47">
        <v>0.95199999999999996</v>
      </c>
      <c r="T171" s="47">
        <v>0.90700000000000003</v>
      </c>
      <c r="U171" s="47">
        <v>0.90600000000000003</v>
      </c>
      <c r="V171" s="47">
        <v>0.91100000000000003</v>
      </c>
      <c r="W171" s="173"/>
    </row>
    <row r="172" spans="1:23">
      <c r="A172" s="232"/>
      <c r="B172" s="603">
        <v>13.92</v>
      </c>
      <c r="C172" s="47">
        <v>0.90300000000000002</v>
      </c>
      <c r="D172" s="47">
        <v>0.94599999999999995</v>
      </c>
      <c r="E172" s="47">
        <v>0.97299999999999998</v>
      </c>
      <c r="F172" s="47">
        <v>1.0089999999999999</v>
      </c>
      <c r="G172" s="47">
        <v>0.96399999999999997</v>
      </c>
      <c r="H172" s="47">
        <v>0.89300000000000002</v>
      </c>
      <c r="I172" s="47">
        <v>0.95699999999999996</v>
      </c>
      <c r="J172" s="47">
        <v>0.95099999999999996</v>
      </c>
      <c r="K172" s="47">
        <v>0.89200000000000002</v>
      </c>
      <c r="L172" s="47">
        <v>0.93700000000000006</v>
      </c>
      <c r="M172" s="47">
        <v>0.97399999999999998</v>
      </c>
      <c r="N172" s="47">
        <v>0.88900000000000001</v>
      </c>
      <c r="O172" s="47">
        <v>0.97599999999999998</v>
      </c>
      <c r="P172" s="47">
        <v>0.89400000000000002</v>
      </c>
      <c r="Q172" s="47">
        <v>0.94399999999999995</v>
      </c>
      <c r="R172" s="47">
        <v>0.97099999999999997</v>
      </c>
      <c r="S172" s="47">
        <v>0.94399999999999995</v>
      </c>
      <c r="T172" s="47">
        <v>0.91300000000000003</v>
      </c>
      <c r="U172" s="47">
        <v>0.91400000000000003</v>
      </c>
      <c r="V172" s="47">
        <v>0.93</v>
      </c>
      <c r="W172" s="173"/>
    </row>
    <row r="173" spans="1:23">
      <c r="A173" s="232"/>
      <c r="B173" s="603">
        <v>14</v>
      </c>
      <c r="C173" s="47">
        <v>0.89700000000000002</v>
      </c>
      <c r="D173" s="47">
        <v>0.93400000000000005</v>
      </c>
      <c r="E173" s="47">
        <v>0.96199999999999997</v>
      </c>
      <c r="F173" s="47">
        <v>1.0049999999999999</v>
      </c>
      <c r="G173" s="47">
        <v>0.95699999999999996</v>
      </c>
      <c r="H173" s="47">
        <v>0.89100000000000001</v>
      </c>
      <c r="I173" s="47">
        <v>0.99399999999999999</v>
      </c>
      <c r="J173" s="47">
        <v>0.93899999999999995</v>
      </c>
      <c r="K173" s="47">
        <v>0.86699999999999999</v>
      </c>
      <c r="L173" s="47">
        <v>0.93400000000000005</v>
      </c>
      <c r="M173" s="47">
        <v>0.97099999999999997</v>
      </c>
      <c r="N173" s="47">
        <v>0.90900000000000003</v>
      </c>
      <c r="O173" s="47">
        <v>0.97</v>
      </c>
      <c r="P173" s="47">
        <v>0.90300000000000002</v>
      </c>
      <c r="Q173" s="47">
        <v>0.96399999999999997</v>
      </c>
      <c r="R173" s="47">
        <v>0.96199999999999997</v>
      </c>
      <c r="S173" s="47">
        <v>0.92300000000000004</v>
      </c>
      <c r="T173" s="47">
        <v>0.91800000000000004</v>
      </c>
      <c r="U173" s="47">
        <v>0.92</v>
      </c>
      <c r="V173" s="47">
        <v>0.92700000000000005</v>
      </c>
      <c r="W173" s="173"/>
    </row>
    <row r="174" spans="1:23">
      <c r="A174" s="232"/>
      <c r="B174" s="603">
        <v>14.08</v>
      </c>
      <c r="C174" s="47">
        <v>0.88600000000000001</v>
      </c>
      <c r="D174" s="47">
        <v>0.94899999999999995</v>
      </c>
      <c r="E174" s="47">
        <v>0.94399999999999995</v>
      </c>
      <c r="F174" s="47">
        <v>1.014</v>
      </c>
      <c r="G174" s="47">
        <v>0.96199999999999997</v>
      </c>
      <c r="H174" s="47">
        <v>0.88100000000000001</v>
      </c>
      <c r="I174" s="47">
        <v>0.95299999999999996</v>
      </c>
      <c r="J174" s="47">
        <v>0.94499999999999995</v>
      </c>
      <c r="K174" s="47">
        <v>0.873</v>
      </c>
      <c r="L174" s="47">
        <v>0.96</v>
      </c>
      <c r="M174" s="47">
        <v>0.97799999999999998</v>
      </c>
      <c r="N174" s="47">
        <v>0.90200000000000002</v>
      </c>
      <c r="O174" s="47">
        <v>0.96799999999999997</v>
      </c>
      <c r="P174" s="47">
        <v>0.90900000000000003</v>
      </c>
      <c r="Q174" s="47">
        <v>0.96099999999999997</v>
      </c>
      <c r="R174" s="47">
        <v>0.96399999999999997</v>
      </c>
      <c r="S174" s="47">
        <v>0.93200000000000005</v>
      </c>
      <c r="T174" s="47">
        <v>0.89300000000000002</v>
      </c>
      <c r="U174" s="47">
        <v>0.90900000000000003</v>
      </c>
      <c r="V174" s="47">
        <v>0.91500000000000004</v>
      </c>
      <c r="W174" s="173"/>
    </row>
    <row r="175" spans="1:23">
      <c r="A175" s="232"/>
      <c r="B175" s="603">
        <v>14.17</v>
      </c>
      <c r="C175" s="47">
        <v>0.88600000000000001</v>
      </c>
      <c r="D175" s="47">
        <v>0.94899999999999995</v>
      </c>
      <c r="E175" s="47">
        <v>0.94399999999999995</v>
      </c>
      <c r="F175" s="47">
        <v>1.014</v>
      </c>
      <c r="G175" s="47">
        <v>0.96199999999999997</v>
      </c>
      <c r="H175" s="47">
        <v>0.88100000000000001</v>
      </c>
      <c r="I175" s="47">
        <v>0.95299999999999996</v>
      </c>
      <c r="J175" s="47">
        <v>0.94499999999999995</v>
      </c>
      <c r="K175" s="47">
        <v>0.873</v>
      </c>
      <c r="L175" s="47">
        <v>0.96</v>
      </c>
      <c r="M175" s="47">
        <v>0.97799999999999998</v>
      </c>
      <c r="N175" s="47">
        <v>0.90200000000000002</v>
      </c>
      <c r="O175" s="47">
        <v>0.96799999999999997</v>
      </c>
      <c r="P175" s="47">
        <v>0.90900000000000003</v>
      </c>
      <c r="Q175" s="47">
        <v>0.96099999999999997</v>
      </c>
      <c r="R175" s="47">
        <v>0.96399999999999997</v>
      </c>
      <c r="S175" s="47">
        <v>0.93200000000000005</v>
      </c>
      <c r="T175" s="47">
        <v>0.89300000000000002</v>
      </c>
      <c r="U175" s="47">
        <v>0.90900000000000003</v>
      </c>
      <c r="V175" s="47">
        <v>0.91500000000000004</v>
      </c>
      <c r="W175" s="173"/>
    </row>
    <row r="176" spans="1:23">
      <c r="A176" s="232"/>
      <c r="B176" s="603">
        <v>14.25</v>
      </c>
      <c r="C176" s="47">
        <v>0.91100000000000003</v>
      </c>
      <c r="D176" s="47">
        <v>0.93300000000000005</v>
      </c>
      <c r="E176" s="47">
        <v>0.96899999999999997</v>
      </c>
      <c r="F176" s="47">
        <v>1.014</v>
      </c>
      <c r="G176" s="47">
        <v>0.93100000000000005</v>
      </c>
      <c r="H176" s="47">
        <v>0.879</v>
      </c>
      <c r="I176" s="47">
        <v>0.98799999999999999</v>
      </c>
      <c r="J176" s="47">
        <v>0.92800000000000005</v>
      </c>
      <c r="K176" s="47">
        <v>0.88400000000000001</v>
      </c>
      <c r="L176" s="47">
        <v>0.95599999999999996</v>
      </c>
      <c r="M176" s="47">
        <v>0.97799999999999998</v>
      </c>
      <c r="N176" s="47">
        <v>0.90400000000000003</v>
      </c>
      <c r="O176" s="47">
        <v>0.96299999999999997</v>
      </c>
      <c r="P176" s="47">
        <v>0.90600000000000003</v>
      </c>
      <c r="Q176" s="47">
        <v>0.95</v>
      </c>
      <c r="R176" s="47">
        <v>0.95799999999999996</v>
      </c>
      <c r="S176" s="47">
        <v>0.92600000000000005</v>
      </c>
      <c r="T176" s="47">
        <v>0.89800000000000002</v>
      </c>
      <c r="U176" s="47">
        <v>0.91600000000000004</v>
      </c>
      <c r="V176" s="47">
        <v>0.93500000000000005</v>
      </c>
      <c r="W176" s="173"/>
    </row>
    <row r="177" spans="1:23">
      <c r="A177" s="232"/>
      <c r="B177" s="603">
        <v>14.33</v>
      </c>
      <c r="C177" s="47">
        <v>0.88500000000000001</v>
      </c>
      <c r="D177" s="47">
        <v>0.97299999999999998</v>
      </c>
      <c r="E177" s="47">
        <v>0.96899999999999997</v>
      </c>
      <c r="F177" s="47">
        <v>1.0229999999999999</v>
      </c>
      <c r="G177" s="47">
        <v>0.96399999999999997</v>
      </c>
      <c r="H177" s="47">
        <v>0.876</v>
      </c>
      <c r="I177" s="47">
        <v>0.96799999999999997</v>
      </c>
      <c r="J177" s="47">
        <v>0.91</v>
      </c>
      <c r="K177" s="47">
        <v>0.875</v>
      </c>
      <c r="L177" s="47">
        <v>0.95699999999999996</v>
      </c>
      <c r="M177" s="47">
        <v>0.95899999999999996</v>
      </c>
      <c r="N177" s="47">
        <v>0.91300000000000003</v>
      </c>
      <c r="O177" s="47">
        <v>0.98299999999999998</v>
      </c>
      <c r="P177" s="47">
        <v>0.89800000000000002</v>
      </c>
      <c r="Q177" s="47">
        <v>0.93700000000000006</v>
      </c>
      <c r="R177" s="47">
        <v>0.96799999999999997</v>
      </c>
      <c r="S177" s="47">
        <v>0.92300000000000004</v>
      </c>
      <c r="T177" s="47">
        <v>0.91800000000000004</v>
      </c>
      <c r="U177" s="47">
        <v>0.91800000000000004</v>
      </c>
      <c r="V177" s="47">
        <v>0.92900000000000005</v>
      </c>
      <c r="W177" s="173"/>
    </row>
    <row r="178" spans="1:23">
      <c r="A178" s="232"/>
      <c r="B178" s="603">
        <v>14.42</v>
      </c>
      <c r="C178" s="47">
        <v>0.88900000000000001</v>
      </c>
      <c r="D178" s="47">
        <v>0.94099999999999995</v>
      </c>
      <c r="E178" s="47">
        <v>0.96899999999999997</v>
      </c>
      <c r="F178" s="47">
        <v>1.004</v>
      </c>
      <c r="G178" s="47">
        <v>0.97499999999999998</v>
      </c>
      <c r="H178" s="47">
        <v>0.91900000000000004</v>
      </c>
      <c r="I178" s="47">
        <v>0.97499999999999998</v>
      </c>
      <c r="J178" s="47">
        <v>0.91500000000000004</v>
      </c>
      <c r="K178" s="47">
        <v>0.88100000000000001</v>
      </c>
      <c r="L178" s="47">
        <v>0.94799999999999995</v>
      </c>
      <c r="M178" s="47">
        <v>0.97</v>
      </c>
      <c r="N178" s="47">
        <v>0.90700000000000003</v>
      </c>
      <c r="O178" s="47">
        <v>0.97599999999999998</v>
      </c>
      <c r="P178" s="47">
        <v>0.89500000000000002</v>
      </c>
      <c r="Q178" s="47">
        <v>0.93500000000000005</v>
      </c>
      <c r="R178" s="47">
        <v>0.97099999999999997</v>
      </c>
      <c r="S178" s="47">
        <v>0.91700000000000004</v>
      </c>
      <c r="T178" s="47">
        <v>0.90600000000000003</v>
      </c>
      <c r="U178" s="47">
        <v>0.90800000000000003</v>
      </c>
      <c r="V178" s="47">
        <v>0.92600000000000005</v>
      </c>
      <c r="W178" s="173"/>
    </row>
    <row r="179" spans="1:23">
      <c r="A179" s="232"/>
      <c r="B179" s="603">
        <v>14.5</v>
      </c>
      <c r="C179" s="47">
        <v>0.88</v>
      </c>
      <c r="D179" s="47">
        <v>0.92400000000000004</v>
      </c>
      <c r="E179" s="47">
        <v>0.96599999999999997</v>
      </c>
      <c r="F179" s="47">
        <v>1.0049999999999999</v>
      </c>
      <c r="G179" s="47">
        <v>0.95599999999999996</v>
      </c>
      <c r="H179" s="47">
        <v>0.88500000000000001</v>
      </c>
      <c r="I179" s="47">
        <v>0.98299999999999998</v>
      </c>
      <c r="J179" s="47">
        <v>0.92800000000000005</v>
      </c>
      <c r="K179" s="47">
        <v>0.88400000000000001</v>
      </c>
      <c r="L179" s="47">
        <v>0.93200000000000005</v>
      </c>
      <c r="M179" s="47">
        <v>0.95</v>
      </c>
      <c r="N179" s="47">
        <v>0.92200000000000004</v>
      </c>
      <c r="O179" s="47">
        <v>0.97299999999999998</v>
      </c>
      <c r="P179" s="47">
        <v>0.86499999999999999</v>
      </c>
      <c r="Q179" s="47">
        <v>0.93799999999999994</v>
      </c>
      <c r="R179" s="47">
        <v>1.006</v>
      </c>
      <c r="S179" s="47">
        <v>0.91700000000000004</v>
      </c>
      <c r="T179" s="47">
        <v>0.89500000000000002</v>
      </c>
      <c r="U179" s="47">
        <v>0.92</v>
      </c>
      <c r="V179" s="47">
        <v>0.91100000000000003</v>
      </c>
      <c r="W179" s="173"/>
    </row>
    <row r="180" spans="1:23">
      <c r="A180" s="232"/>
      <c r="B180" s="603">
        <v>14.58</v>
      </c>
      <c r="C180" s="47">
        <v>0.86899999999999999</v>
      </c>
      <c r="D180" s="47">
        <v>0.92100000000000004</v>
      </c>
      <c r="E180" s="47">
        <v>0.94699999999999995</v>
      </c>
      <c r="F180" s="47">
        <v>0.998</v>
      </c>
      <c r="G180" s="47">
        <v>0.93899999999999995</v>
      </c>
      <c r="H180" s="47">
        <v>0.878</v>
      </c>
      <c r="I180" s="47">
        <v>0.97599999999999998</v>
      </c>
      <c r="J180" s="47">
        <v>0.93600000000000005</v>
      </c>
      <c r="K180" s="47">
        <v>0.86799999999999999</v>
      </c>
      <c r="L180" s="47">
        <v>0.92900000000000005</v>
      </c>
      <c r="M180" s="47">
        <v>0.94</v>
      </c>
      <c r="N180" s="47">
        <v>0.91600000000000004</v>
      </c>
      <c r="O180" s="47">
        <v>0.97799999999999998</v>
      </c>
      <c r="P180" s="47">
        <v>0.873</v>
      </c>
      <c r="Q180" s="47">
        <v>0.93300000000000005</v>
      </c>
      <c r="R180" s="47">
        <v>0.98199999999999998</v>
      </c>
      <c r="S180" s="47">
        <v>0.90700000000000003</v>
      </c>
      <c r="T180" s="47">
        <v>0.90900000000000003</v>
      </c>
      <c r="U180" s="47">
        <v>0.91100000000000003</v>
      </c>
      <c r="V180" s="47">
        <v>0.90300000000000002</v>
      </c>
      <c r="W180" s="173"/>
    </row>
    <row r="181" spans="1:23">
      <c r="A181" s="232"/>
      <c r="B181" s="603">
        <v>14.67</v>
      </c>
      <c r="C181" s="47">
        <v>0.874</v>
      </c>
      <c r="D181" s="47">
        <v>0.95199999999999996</v>
      </c>
      <c r="E181" s="47">
        <v>0.97099999999999997</v>
      </c>
      <c r="F181" s="47">
        <v>1.0249999999999999</v>
      </c>
      <c r="G181" s="47">
        <v>0.97099999999999997</v>
      </c>
      <c r="H181" s="47">
        <v>0.86299999999999999</v>
      </c>
      <c r="I181" s="47">
        <v>0.98399999999999999</v>
      </c>
      <c r="J181" s="47">
        <v>0.92500000000000004</v>
      </c>
      <c r="K181" s="47">
        <v>0.86399999999999999</v>
      </c>
      <c r="L181" s="47">
        <v>0.92700000000000005</v>
      </c>
      <c r="M181" s="47">
        <v>0.95299999999999996</v>
      </c>
      <c r="N181" s="47">
        <v>0.92300000000000004</v>
      </c>
      <c r="O181" s="47">
        <v>0.98099999999999998</v>
      </c>
      <c r="P181" s="47">
        <v>0.89400000000000002</v>
      </c>
      <c r="Q181" s="47">
        <v>0.91700000000000004</v>
      </c>
      <c r="R181" s="47">
        <v>0.96799999999999997</v>
      </c>
      <c r="S181" s="47">
        <v>0.94799999999999995</v>
      </c>
      <c r="T181" s="47">
        <v>0.89100000000000001</v>
      </c>
      <c r="U181" s="47">
        <v>0.91700000000000004</v>
      </c>
      <c r="V181" s="47">
        <v>0.90300000000000002</v>
      </c>
      <c r="W181" s="173"/>
    </row>
    <row r="182" spans="1:23">
      <c r="A182" s="232"/>
      <c r="B182" s="603">
        <v>14.75</v>
      </c>
      <c r="C182" s="47">
        <v>0.879</v>
      </c>
      <c r="D182" s="47">
        <v>0.95699999999999996</v>
      </c>
      <c r="E182" s="47">
        <v>0.96699999999999997</v>
      </c>
      <c r="F182" s="47">
        <v>1.0029999999999999</v>
      </c>
      <c r="G182" s="47">
        <v>0.96499999999999997</v>
      </c>
      <c r="H182" s="47">
        <v>0.871</v>
      </c>
      <c r="I182" s="47">
        <v>0.999</v>
      </c>
      <c r="J182" s="47">
        <v>0.93400000000000005</v>
      </c>
      <c r="K182" s="47">
        <v>0.86899999999999999</v>
      </c>
      <c r="L182" s="47">
        <v>0.91700000000000004</v>
      </c>
      <c r="M182" s="47">
        <v>0.96699999999999997</v>
      </c>
      <c r="N182" s="47">
        <v>0.91200000000000003</v>
      </c>
      <c r="O182" s="47">
        <v>0.97799999999999998</v>
      </c>
      <c r="P182" s="47">
        <v>0.88900000000000001</v>
      </c>
      <c r="Q182" s="47">
        <v>0.91400000000000003</v>
      </c>
      <c r="R182" s="47">
        <v>0.97099999999999997</v>
      </c>
      <c r="S182" s="47">
        <v>0.95799999999999996</v>
      </c>
      <c r="T182" s="47">
        <v>0.92400000000000004</v>
      </c>
      <c r="U182" s="47">
        <v>0.89500000000000002</v>
      </c>
      <c r="V182" s="47">
        <v>0.90600000000000003</v>
      </c>
      <c r="W182" s="173"/>
    </row>
    <row r="183" spans="1:23">
      <c r="A183" s="232"/>
      <c r="B183" s="603">
        <v>14.83</v>
      </c>
      <c r="C183" s="47">
        <v>0.91700000000000004</v>
      </c>
      <c r="D183" s="47">
        <v>0.93</v>
      </c>
      <c r="E183" s="47">
        <v>0.97299999999999998</v>
      </c>
      <c r="F183" s="47">
        <v>1.0029999999999999</v>
      </c>
      <c r="G183" s="47">
        <v>0.97699999999999998</v>
      </c>
      <c r="H183" s="47">
        <v>0.89200000000000002</v>
      </c>
      <c r="I183" s="47">
        <v>0.98899999999999999</v>
      </c>
      <c r="J183" s="47">
        <v>0.95399999999999996</v>
      </c>
      <c r="K183" s="47">
        <v>0.84899999999999998</v>
      </c>
      <c r="L183" s="47">
        <v>0.93100000000000005</v>
      </c>
      <c r="M183" s="47">
        <v>0.96499999999999997</v>
      </c>
      <c r="N183" s="47">
        <v>0.91</v>
      </c>
      <c r="O183" s="47">
        <v>0.97899999999999998</v>
      </c>
      <c r="P183" s="47">
        <v>0.91200000000000003</v>
      </c>
      <c r="Q183" s="47">
        <v>0.91900000000000004</v>
      </c>
      <c r="R183" s="47">
        <v>0.94899999999999995</v>
      </c>
      <c r="S183" s="47">
        <v>0.92600000000000005</v>
      </c>
      <c r="T183" s="47">
        <v>0.90700000000000003</v>
      </c>
      <c r="U183" s="47">
        <v>0.92400000000000004</v>
      </c>
      <c r="V183" s="47">
        <v>0.91900000000000004</v>
      </c>
      <c r="W183" s="173"/>
    </row>
    <row r="184" spans="1:23">
      <c r="A184" s="232"/>
      <c r="B184" s="603">
        <v>14.92</v>
      </c>
      <c r="C184" s="47">
        <v>0.91900000000000004</v>
      </c>
      <c r="D184" s="47">
        <v>0.97299999999999998</v>
      </c>
      <c r="E184" s="47">
        <v>0.95399999999999996</v>
      </c>
      <c r="F184" s="47">
        <v>0.98699999999999999</v>
      </c>
      <c r="G184" s="47">
        <v>0.95699999999999996</v>
      </c>
      <c r="H184" s="47">
        <v>0.85499999999999998</v>
      </c>
      <c r="I184" s="47">
        <v>1.0009999999999999</v>
      </c>
      <c r="J184" s="47">
        <v>0.93300000000000005</v>
      </c>
      <c r="K184" s="47">
        <v>0.876</v>
      </c>
      <c r="L184" s="47">
        <v>0.93500000000000005</v>
      </c>
      <c r="M184" s="47">
        <v>0.96299999999999997</v>
      </c>
      <c r="N184" s="47">
        <v>0.92</v>
      </c>
      <c r="O184" s="47">
        <v>0.98199999999999998</v>
      </c>
      <c r="P184" s="47">
        <v>0.93200000000000005</v>
      </c>
      <c r="Q184" s="47">
        <v>0.92800000000000005</v>
      </c>
      <c r="R184" s="47">
        <v>0.94199999999999995</v>
      </c>
      <c r="S184" s="47">
        <v>0.91900000000000004</v>
      </c>
      <c r="T184" s="47">
        <v>0.95</v>
      </c>
      <c r="U184" s="47">
        <v>0.93100000000000005</v>
      </c>
      <c r="V184" s="47">
        <v>0.94499999999999995</v>
      </c>
      <c r="W184" s="173"/>
    </row>
    <row r="185" spans="1:23">
      <c r="A185" s="232"/>
      <c r="B185" s="603">
        <v>15</v>
      </c>
      <c r="C185" s="47">
        <v>0.90400000000000003</v>
      </c>
      <c r="D185" s="47">
        <v>0.98899999999999999</v>
      </c>
      <c r="E185" s="47">
        <v>0.91800000000000004</v>
      </c>
      <c r="F185" s="47">
        <v>0.99199999999999999</v>
      </c>
      <c r="G185" s="47">
        <v>0.97699999999999998</v>
      </c>
      <c r="H185" s="47">
        <v>0.876</v>
      </c>
      <c r="I185" s="47">
        <v>0.98799999999999999</v>
      </c>
      <c r="J185" s="47">
        <v>0.93500000000000005</v>
      </c>
      <c r="K185" s="47">
        <v>0.86099999999999999</v>
      </c>
      <c r="L185" s="47">
        <v>0.93</v>
      </c>
      <c r="M185" s="47">
        <v>0.96199999999999997</v>
      </c>
      <c r="N185" s="47">
        <v>0.89300000000000002</v>
      </c>
      <c r="O185" s="47">
        <v>0.95899999999999996</v>
      </c>
      <c r="P185" s="47">
        <v>0.92400000000000004</v>
      </c>
      <c r="Q185" s="47">
        <v>0.90600000000000003</v>
      </c>
      <c r="R185" s="47">
        <v>0.98099999999999998</v>
      </c>
      <c r="S185" s="47">
        <v>0.90900000000000003</v>
      </c>
      <c r="T185" s="47">
        <v>0.93500000000000005</v>
      </c>
      <c r="U185" s="47">
        <v>0.89700000000000002</v>
      </c>
      <c r="V185" s="47">
        <v>0.93300000000000005</v>
      </c>
      <c r="W185" s="173"/>
    </row>
    <row r="186" spans="1:23">
      <c r="A186" s="232"/>
      <c r="B186" s="603">
        <v>15.08</v>
      </c>
      <c r="C186" s="47">
        <v>0.91500000000000004</v>
      </c>
      <c r="D186" s="47">
        <v>0.97399999999999998</v>
      </c>
      <c r="E186" s="47">
        <v>0.95899999999999996</v>
      </c>
      <c r="F186" s="47">
        <v>0.99199999999999999</v>
      </c>
      <c r="G186" s="47">
        <v>0.96699999999999997</v>
      </c>
      <c r="H186" s="47">
        <v>0.86499999999999999</v>
      </c>
      <c r="I186" s="47">
        <v>0.96899999999999997</v>
      </c>
      <c r="J186" s="47">
        <v>0.93700000000000006</v>
      </c>
      <c r="K186" s="47">
        <v>0.879</v>
      </c>
      <c r="L186" s="47">
        <v>0.93799999999999994</v>
      </c>
      <c r="M186" s="47">
        <v>0.98</v>
      </c>
      <c r="N186" s="47">
        <v>0.89400000000000002</v>
      </c>
      <c r="O186" s="47">
        <v>0.94099999999999995</v>
      </c>
      <c r="P186" s="47">
        <v>0.91400000000000003</v>
      </c>
      <c r="Q186" s="47">
        <v>0.89500000000000002</v>
      </c>
      <c r="R186" s="47">
        <v>0.97499999999999998</v>
      </c>
      <c r="S186" s="47">
        <v>0.89100000000000001</v>
      </c>
      <c r="T186" s="47">
        <v>0.92400000000000004</v>
      </c>
      <c r="U186" s="47">
        <v>0.89700000000000002</v>
      </c>
      <c r="V186" s="47">
        <v>0.93700000000000006</v>
      </c>
      <c r="W186" s="173"/>
    </row>
    <row r="187" spans="1:23">
      <c r="A187" s="232"/>
      <c r="B187" s="603">
        <v>15.17</v>
      </c>
      <c r="C187" s="47">
        <v>0.88600000000000001</v>
      </c>
      <c r="D187" s="47">
        <v>0.94399999999999995</v>
      </c>
      <c r="E187" s="47">
        <v>0.97</v>
      </c>
      <c r="F187" s="47">
        <v>0.995</v>
      </c>
      <c r="G187" s="47">
        <v>0.95799999999999996</v>
      </c>
      <c r="H187" s="47">
        <v>0.9</v>
      </c>
      <c r="I187" s="47">
        <v>0.97599999999999998</v>
      </c>
      <c r="J187" s="47">
        <v>0.93600000000000005</v>
      </c>
      <c r="K187" s="47">
        <v>0.872</v>
      </c>
      <c r="L187" s="47">
        <v>0.95799999999999996</v>
      </c>
      <c r="M187" s="47">
        <v>0.97099999999999997</v>
      </c>
      <c r="N187" s="47">
        <v>0.88100000000000001</v>
      </c>
      <c r="O187" s="47">
        <v>0.93300000000000005</v>
      </c>
      <c r="P187" s="47">
        <v>0.91400000000000003</v>
      </c>
      <c r="Q187" s="47">
        <v>0.91500000000000004</v>
      </c>
      <c r="R187" s="47">
        <v>0.95399999999999996</v>
      </c>
      <c r="S187" s="47">
        <v>0.90200000000000002</v>
      </c>
      <c r="T187" s="47">
        <v>0.91</v>
      </c>
      <c r="U187" s="47">
        <v>0.91300000000000003</v>
      </c>
      <c r="V187" s="47">
        <v>0.92700000000000005</v>
      </c>
      <c r="W187" s="173"/>
    </row>
    <row r="188" spans="1:23">
      <c r="A188" s="232"/>
      <c r="B188" s="603">
        <v>15.25</v>
      </c>
      <c r="C188" s="47">
        <v>0.88400000000000001</v>
      </c>
      <c r="D188" s="47">
        <v>0.93100000000000005</v>
      </c>
      <c r="E188" s="47">
        <v>0.96899999999999997</v>
      </c>
      <c r="F188" s="47">
        <v>0.98899999999999999</v>
      </c>
      <c r="G188" s="47">
        <v>0.94699999999999995</v>
      </c>
      <c r="H188" s="47">
        <v>0.9</v>
      </c>
      <c r="I188" s="47">
        <v>0.97299999999999998</v>
      </c>
      <c r="J188" s="47">
        <v>0.93500000000000005</v>
      </c>
      <c r="K188" s="47">
        <v>0.877</v>
      </c>
      <c r="L188" s="47">
        <v>0.93100000000000005</v>
      </c>
      <c r="M188" s="47">
        <v>0.97499999999999998</v>
      </c>
      <c r="N188" s="47">
        <v>0.86</v>
      </c>
      <c r="O188" s="47">
        <v>0.93300000000000005</v>
      </c>
      <c r="P188" s="47">
        <v>0.89500000000000002</v>
      </c>
      <c r="Q188" s="47">
        <v>0.93400000000000005</v>
      </c>
      <c r="R188" s="47">
        <v>0.94699999999999995</v>
      </c>
      <c r="S188" s="47">
        <v>0.91200000000000003</v>
      </c>
      <c r="T188" s="47">
        <v>0.90600000000000003</v>
      </c>
      <c r="U188" s="47">
        <v>0.90600000000000003</v>
      </c>
      <c r="V188" s="47">
        <v>0.93500000000000005</v>
      </c>
      <c r="W188" s="173"/>
    </row>
    <row r="189" spans="1:23">
      <c r="A189" s="232"/>
      <c r="B189" s="603">
        <v>15.33</v>
      </c>
      <c r="C189" s="47">
        <v>0.88</v>
      </c>
      <c r="D189" s="47">
        <v>0.93500000000000005</v>
      </c>
      <c r="E189" s="47">
        <v>0.95</v>
      </c>
      <c r="F189" s="47">
        <v>0.98899999999999999</v>
      </c>
      <c r="G189" s="47">
        <v>0.93300000000000005</v>
      </c>
      <c r="H189" s="47">
        <v>0.90500000000000003</v>
      </c>
      <c r="I189" s="47">
        <v>0.98399999999999999</v>
      </c>
      <c r="J189" s="47">
        <v>0.92500000000000004</v>
      </c>
      <c r="K189" s="47">
        <v>0.88600000000000001</v>
      </c>
      <c r="L189" s="47">
        <v>0.93300000000000005</v>
      </c>
      <c r="M189" s="47">
        <v>0.95599999999999996</v>
      </c>
      <c r="N189" s="47">
        <v>0.88800000000000001</v>
      </c>
      <c r="O189" s="47">
        <v>0.93400000000000005</v>
      </c>
      <c r="P189" s="47">
        <v>0.871</v>
      </c>
      <c r="Q189" s="47">
        <v>0.94199999999999995</v>
      </c>
      <c r="R189" s="47">
        <v>0.99199999999999999</v>
      </c>
      <c r="S189" s="47">
        <v>0.96099999999999997</v>
      </c>
      <c r="T189" s="47">
        <v>0.90200000000000002</v>
      </c>
      <c r="U189" s="47">
        <v>0.91400000000000003</v>
      </c>
      <c r="V189" s="47">
        <v>0.90800000000000003</v>
      </c>
      <c r="W189" s="173"/>
    </row>
    <row r="190" spans="1:23">
      <c r="A190" s="232"/>
      <c r="B190" s="603">
        <v>15.42</v>
      </c>
      <c r="C190" s="47">
        <v>0.877</v>
      </c>
      <c r="D190" s="47">
        <v>0.95499999999999996</v>
      </c>
      <c r="E190" s="47">
        <v>0.96599999999999997</v>
      </c>
      <c r="F190" s="47">
        <v>0.99399999999999999</v>
      </c>
      <c r="G190" s="47">
        <v>0.95899999999999996</v>
      </c>
      <c r="H190" s="47">
        <v>0.88600000000000001</v>
      </c>
      <c r="I190" s="47">
        <v>0.99</v>
      </c>
      <c r="J190" s="47">
        <v>0.92800000000000005</v>
      </c>
      <c r="K190" s="47">
        <v>0.86599999999999999</v>
      </c>
      <c r="L190" s="47">
        <v>0.91200000000000003</v>
      </c>
      <c r="M190" s="47">
        <v>0.95899999999999996</v>
      </c>
      <c r="N190" s="47">
        <v>0.879</v>
      </c>
      <c r="O190" s="47">
        <v>0.98</v>
      </c>
      <c r="P190" s="47">
        <v>0.86899999999999999</v>
      </c>
      <c r="Q190" s="47">
        <v>0.92700000000000005</v>
      </c>
      <c r="R190" s="47">
        <v>0.95899999999999996</v>
      </c>
      <c r="S190" s="47">
        <v>0.92400000000000004</v>
      </c>
      <c r="T190" s="47">
        <v>0.90100000000000002</v>
      </c>
      <c r="U190" s="47">
        <v>0.9</v>
      </c>
      <c r="V190" s="47">
        <v>0.97</v>
      </c>
      <c r="W190" s="173"/>
    </row>
    <row r="191" spans="1:23">
      <c r="A191" s="232"/>
      <c r="B191" s="603">
        <v>15.5</v>
      </c>
      <c r="C191" s="47">
        <v>0.88100000000000001</v>
      </c>
      <c r="D191" s="47">
        <v>0.94899999999999995</v>
      </c>
      <c r="E191" s="47">
        <v>0.96299999999999997</v>
      </c>
      <c r="F191" s="47">
        <v>0.99099999999999999</v>
      </c>
      <c r="G191" s="47">
        <v>0.94799999999999995</v>
      </c>
      <c r="H191" s="47">
        <v>0.873</v>
      </c>
      <c r="I191" s="47">
        <v>0.97699999999999998</v>
      </c>
      <c r="J191" s="47">
        <v>0.92400000000000004</v>
      </c>
      <c r="K191" s="47">
        <v>0.84199999999999997</v>
      </c>
      <c r="L191" s="47">
        <v>0.89900000000000002</v>
      </c>
      <c r="M191" s="47">
        <v>0.94099999999999995</v>
      </c>
      <c r="N191" s="47">
        <v>0.91700000000000004</v>
      </c>
      <c r="O191" s="47">
        <v>0.97499999999999998</v>
      </c>
      <c r="P191" s="47">
        <v>0.84899999999999998</v>
      </c>
      <c r="Q191" s="47">
        <v>0.88800000000000001</v>
      </c>
      <c r="R191" s="47">
        <v>0.98299999999999998</v>
      </c>
      <c r="S191" s="47">
        <v>0.93799999999999994</v>
      </c>
      <c r="T191" s="47">
        <v>0.88</v>
      </c>
      <c r="U191" s="47">
        <v>0.89900000000000002</v>
      </c>
      <c r="V191" s="47">
        <v>0.93</v>
      </c>
      <c r="W191" s="173"/>
    </row>
    <row r="192" spans="1:23">
      <c r="A192" s="232"/>
      <c r="B192" s="603">
        <v>15.58</v>
      </c>
      <c r="C192" s="47">
        <v>0.878</v>
      </c>
      <c r="D192" s="47">
        <v>0.96499999999999997</v>
      </c>
      <c r="E192" s="47">
        <v>0.94099999999999995</v>
      </c>
      <c r="F192" s="47">
        <v>0.97199999999999998</v>
      </c>
      <c r="G192" s="47">
        <v>0.95099999999999996</v>
      </c>
      <c r="H192" s="47">
        <v>0.86899999999999999</v>
      </c>
      <c r="I192" s="47">
        <v>0.98799999999999999</v>
      </c>
      <c r="J192" s="47">
        <v>0.90600000000000003</v>
      </c>
      <c r="K192" s="47">
        <v>0.90700000000000003</v>
      </c>
      <c r="L192" s="47">
        <v>0.94799999999999995</v>
      </c>
      <c r="M192" s="47">
        <v>0.93400000000000005</v>
      </c>
      <c r="N192" s="47">
        <v>0.90900000000000003</v>
      </c>
      <c r="O192" s="47">
        <v>0.95199999999999996</v>
      </c>
      <c r="P192" s="47">
        <v>0.84599999999999997</v>
      </c>
      <c r="Q192" s="47">
        <v>0.94799999999999995</v>
      </c>
      <c r="R192" s="47">
        <v>0.96899999999999997</v>
      </c>
      <c r="S192" s="47">
        <v>0.90800000000000003</v>
      </c>
      <c r="T192" s="47">
        <v>0.89800000000000002</v>
      </c>
      <c r="U192" s="47">
        <v>0.89700000000000002</v>
      </c>
      <c r="V192" s="47">
        <v>0.94299999999999995</v>
      </c>
      <c r="W192" s="173"/>
    </row>
    <row r="193" spans="1:23">
      <c r="A193" s="232"/>
      <c r="B193" s="603">
        <v>15.67</v>
      </c>
      <c r="C193" s="47">
        <v>0.874</v>
      </c>
      <c r="D193" s="47">
        <v>0.94099999999999995</v>
      </c>
      <c r="E193" s="47">
        <v>0.94899999999999995</v>
      </c>
      <c r="F193" s="47">
        <v>0.97</v>
      </c>
      <c r="G193" s="47">
        <v>0.95099999999999996</v>
      </c>
      <c r="H193" s="47">
        <v>0.86599999999999999</v>
      </c>
      <c r="I193" s="47">
        <v>0.98199999999999998</v>
      </c>
      <c r="J193" s="47">
        <v>0.91200000000000003</v>
      </c>
      <c r="K193" s="47">
        <v>0.90300000000000002</v>
      </c>
      <c r="L193" s="47">
        <v>0.94199999999999995</v>
      </c>
      <c r="M193" s="47">
        <v>0.95199999999999996</v>
      </c>
      <c r="N193" s="47">
        <v>0.90700000000000003</v>
      </c>
      <c r="O193" s="47">
        <v>0.96099999999999997</v>
      </c>
      <c r="P193" s="47">
        <v>0.85299999999999998</v>
      </c>
      <c r="Q193" s="47">
        <v>0.93700000000000006</v>
      </c>
      <c r="R193" s="47">
        <v>0.98399999999999999</v>
      </c>
      <c r="S193" s="47">
        <v>0.93200000000000005</v>
      </c>
      <c r="T193" s="47">
        <v>0.92100000000000004</v>
      </c>
      <c r="U193" s="47">
        <v>0.88</v>
      </c>
      <c r="V193" s="47">
        <v>0.95</v>
      </c>
      <c r="W193" s="173"/>
    </row>
    <row r="194" spans="1:23">
      <c r="A194" s="232"/>
      <c r="B194" s="603">
        <v>15.75</v>
      </c>
      <c r="C194" s="47">
        <v>0.88600000000000001</v>
      </c>
      <c r="D194" s="47">
        <v>0.95599999999999996</v>
      </c>
      <c r="E194" s="47">
        <v>0.94599999999999995</v>
      </c>
      <c r="F194" s="47">
        <v>0.96199999999999997</v>
      </c>
      <c r="G194" s="47">
        <v>0.95399999999999996</v>
      </c>
      <c r="H194" s="47">
        <v>0.86199999999999999</v>
      </c>
      <c r="I194" s="47">
        <v>0.97399999999999998</v>
      </c>
      <c r="J194" s="47">
        <v>0.91500000000000004</v>
      </c>
      <c r="K194" s="47">
        <v>0.89400000000000002</v>
      </c>
      <c r="L194" s="47">
        <v>0.91800000000000004</v>
      </c>
      <c r="M194" s="47">
        <v>0.96199999999999997</v>
      </c>
      <c r="N194" s="47">
        <v>0.88200000000000001</v>
      </c>
      <c r="O194" s="47">
        <v>0.997</v>
      </c>
      <c r="P194" s="47">
        <v>0.85</v>
      </c>
      <c r="Q194" s="47">
        <v>0.91100000000000003</v>
      </c>
      <c r="R194" s="47">
        <v>1.0189999999999999</v>
      </c>
      <c r="S194" s="47">
        <v>0.92500000000000004</v>
      </c>
      <c r="T194" s="47">
        <v>0.90100000000000002</v>
      </c>
      <c r="U194" s="47">
        <v>0.89300000000000002</v>
      </c>
      <c r="V194" s="47">
        <v>0.94899999999999995</v>
      </c>
      <c r="W194" s="173"/>
    </row>
    <row r="195" spans="1:23">
      <c r="A195" s="232"/>
      <c r="B195" s="603">
        <v>15.83</v>
      </c>
      <c r="C195" s="47">
        <v>0.90300000000000002</v>
      </c>
      <c r="D195" s="47">
        <v>0.94</v>
      </c>
      <c r="E195" s="47">
        <v>0.94799999999999995</v>
      </c>
      <c r="F195" s="47">
        <v>0.99099999999999999</v>
      </c>
      <c r="G195" s="47">
        <v>0.95099999999999996</v>
      </c>
      <c r="H195" s="47">
        <v>0.86099999999999999</v>
      </c>
      <c r="I195" s="47">
        <v>0.99</v>
      </c>
      <c r="J195" s="47">
        <v>0.93300000000000005</v>
      </c>
      <c r="K195" s="47">
        <v>0.89400000000000002</v>
      </c>
      <c r="L195" s="47">
        <v>0.91</v>
      </c>
      <c r="M195" s="47">
        <v>0.94899999999999995</v>
      </c>
      <c r="N195" s="47">
        <v>0.90200000000000002</v>
      </c>
      <c r="O195" s="47">
        <v>0.98899999999999999</v>
      </c>
      <c r="P195" s="47">
        <v>0.83099999999999996</v>
      </c>
      <c r="Q195" s="47">
        <v>0.91100000000000003</v>
      </c>
      <c r="R195" s="47">
        <v>1.0109999999999999</v>
      </c>
      <c r="S195" s="47">
        <v>0.93</v>
      </c>
      <c r="T195" s="47">
        <v>0.90500000000000003</v>
      </c>
      <c r="U195" s="47">
        <v>0.90100000000000002</v>
      </c>
      <c r="V195" s="47">
        <v>0.94299999999999995</v>
      </c>
      <c r="W195" s="173"/>
    </row>
    <row r="196" spans="1:23">
      <c r="A196" s="232"/>
      <c r="B196" s="603">
        <v>15.92</v>
      </c>
      <c r="C196" s="47">
        <v>0.89500000000000002</v>
      </c>
      <c r="D196" s="47">
        <v>0.95899999999999996</v>
      </c>
      <c r="E196" s="47">
        <v>0.95399999999999996</v>
      </c>
      <c r="F196" s="47">
        <v>0.98299999999999998</v>
      </c>
      <c r="G196" s="47">
        <v>0.93700000000000006</v>
      </c>
      <c r="H196" s="47">
        <v>0.90200000000000002</v>
      </c>
      <c r="I196" s="47">
        <v>0.98499999999999999</v>
      </c>
      <c r="J196" s="47">
        <v>0.92600000000000005</v>
      </c>
      <c r="K196" s="47">
        <v>0.88400000000000001</v>
      </c>
      <c r="L196" s="47">
        <v>0.91800000000000004</v>
      </c>
      <c r="M196" s="47">
        <v>0.95399999999999996</v>
      </c>
      <c r="N196" s="47">
        <v>0.89900000000000002</v>
      </c>
      <c r="O196" s="47">
        <v>0.98099999999999998</v>
      </c>
      <c r="P196" s="47">
        <v>0.83199999999999996</v>
      </c>
      <c r="Q196" s="47">
        <v>0.94899999999999995</v>
      </c>
      <c r="R196" s="47">
        <v>0.997</v>
      </c>
      <c r="S196" s="47">
        <v>0.93600000000000005</v>
      </c>
      <c r="T196" s="47">
        <v>0.91300000000000003</v>
      </c>
      <c r="U196" s="47">
        <v>0.89200000000000002</v>
      </c>
      <c r="V196" s="47">
        <v>0.94</v>
      </c>
      <c r="W196" s="173"/>
    </row>
    <row r="197" spans="1:23">
      <c r="A197" s="232"/>
      <c r="B197" s="603">
        <v>16</v>
      </c>
      <c r="C197" s="47">
        <v>0.872</v>
      </c>
      <c r="D197" s="47">
        <v>0.95799999999999996</v>
      </c>
      <c r="E197" s="47">
        <v>0.95099999999999996</v>
      </c>
      <c r="F197" s="47">
        <v>0.98199999999999998</v>
      </c>
      <c r="G197" s="47">
        <v>0.96199999999999997</v>
      </c>
      <c r="H197" s="47">
        <v>0.88</v>
      </c>
      <c r="I197" s="47">
        <v>0.98</v>
      </c>
      <c r="J197" s="47">
        <v>0.92300000000000004</v>
      </c>
      <c r="K197" s="47">
        <v>0.89900000000000002</v>
      </c>
      <c r="L197" s="47">
        <v>0.92200000000000004</v>
      </c>
      <c r="M197" s="47">
        <v>0.97199999999999998</v>
      </c>
      <c r="N197" s="47">
        <v>0.91300000000000003</v>
      </c>
      <c r="O197" s="47">
        <v>0.95199999999999996</v>
      </c>
      <c r="P197" s="47">
        <v>0.84</v>
      </c>
      <c r="Q197" s="47">
        <v>0.93100000000000005</v>
      </c>
      <c r="R197" s="47">
        <v>0.97499999999999998</v>
      </c>
      <c r="S197" s="47">
        <v>0.94099999999999995</v>
      </c>
      <c r="T197" s="47">
        <v>0.88200000000000001</v>
      </c>
      <c r="U197" s="47">
        <v>0.872</v>
      </c>
      <c r="V197" s="47">
        <v>0.94099999999999995</v>
      </c>
      <c r="W197" s="173"/>
    </row>
    <row r="198" spans="1:23">
      <c r="A198" s="232"/>
      <c r="B198" s="603">
        <v>16.079999999999998</v>
      </c>
      <c r="C198" s="47">
        <v>0.877</v>
      </c>
      <c r="D198" s="47">
        <v>0.95099999999999996</v>
      </c>
      <c r="E198" s="47">
        <v>0.97299999999999998</v>
      </c>
      <c r="F198" s="47">
        <v>0.98799999999999999</v>
      </c>
      <c r="G198" s="47">
        <v>0.96499999999999997</v>
      </c>
      <c r="H198" s="47">
        <v>0.84699999999999998</v>
      </c>
      <c r="I198" s="47">
        <v>0.98699999999999999</v>
      </c>
      <c r="J198" s="47">
        <v>0.92</v>
      </c>
      <c r="K198" s="47">
        <v>0.92200000000000004</v>
      </c>
      <c r="L198" s="47">
        <v>0.92300000000000004</v>
      </c>
      <c r="M198" s="47">
        <v>0.96399999999999997</v>
      </c>
      <c r="N198" s="47">
        <v>0.90500000000000003</v>
      </c>
      <c r="O198" s="47">
        <v>0.95299999999999996</v>
      </c>
      <c r="P198" s="47">
        <v>0.84599999999999997</v>
      </c>
      <c r="Q198" s="47">
        <v>0.94399999999999995</v>
      </c>
      <c r="R198" s="47">
        <v>0.97399999999999998</v>
      </c>
      <c r="S198" s="47">
        <v>0.93</v>
      </c>
      <c r="T198" s="47">
        <v>0.89600000000000002</v>
      </c>
      <c r="U198" s="47">
        <v>0.86599999999999999</v>
      </c>
      <c r="V198" s="47">
        <v>0.94</v>
      </c>
      <c r="W198" s="173"/>
    </row>
    <row r="199" spans="1:23">
      <c r="A199" s="232"/>
      <c r="B199" s="603">
        <v>16.170000000000002</v>
      </c>
      <c r="C199" s="47">
        <v>0.89400000000000002</v>
      </c>
      <c r="D199" s="47">
        <v>0.93100000000000005</v>
      </c>
      <c r="E199" s="47">
        <v>0.97599999999999998</v>
      </c>
      <c r="F199" s="47">
        <v>0.995</v>
      </c>
      <c r="G199" s="47">
        <v>0.95499999999999996</v>
      </c>
      <c r="H199" s="47">
        <v>0.84199999999999997</v>
      </c>
      <c r="I199" s="47">
        <v>0.98899999999999999</v>
      </c>
      <c r="J199" s="47">
        <v>0.92700000000000005</v>
      </c>
      <c r="K199" s="47">
        <v>0.92</v>
      </c>
      <c r="L199" s="47">
        <v>0.93</v>
      </c>
      <c r="M199" s="47">
        <v>0.97099999999999997</v>
      </c>
      <c r="N199" s="47">
        <v>0.91</v>
      </c>
      <c r="O199" s="47">
        <v>0.94899999999999995</v>
      </c>
      <c r="P199" s="47">
        <v>0.85599999999999998</v>
      </c>
      <c r="Q199" s="47">
        <v>0.93500000000000005</v>
      </c>
      <c r="R199" s="47">
        <v>0.97699999999999998</v>
      </c>
      <c r="S199" s="47">
        <v>0.91800000000000004</v>
      </c>
      <c r="T199" s="47">
        <v>0.88700000000000001</v>
      </c>
      <c r="U199" s="47">
        <v>0.89800000000000002</v>
      </c>
      <c r="V199" s="47">
        <v>0.93400000000000005</v>
      </c>
      <c r="W199" s="173"/>
    </row>
    <row r="200" spans="1:23">
      <c r="A200" s="232"/>
      <c r="B200" s="603">
        <v>16.25</v>
      </c>
      <c r="C200" s="47">
        <v>0.93700000000000006</v>
      </c>
      <c r="D200" s="47">
        <v>0.94899999999999995</v>
      </c>
      <c r="E200" s="47">
        <v>0.95099999999999996</v>
      </c>
      <c r="F200" s="47">
        <v>0.97499999999999998</v>
      </c>
      <c r="G200" s="47">
        <v>0.91400000000000003</v>
      </c>
      <c r="H200" s="47">
        <v>0.85199999999999998</v>
      </c>
      <c r="I200" s="47">
        <v>0.98499999999999999</v>
      </c>
      <c r="J200" s="47">
        <v>0.93500000000000005</v>
      </c>
      <c r="K200" s="47">
        <v>0.90700000000000003</v>
      </c>
      <c r="L200" s="47">
        <v>0.92700000000000005</v>
      </c>
      <c r="M200" s="47">
        <v>0.99099999999999999</v>
      </c>
      <c r="N200" s="47">
        <v>0.90600000000000003</v>
      </c>
      <c r="O200" s="47">
        <v>0.94599999999999995</v>
      </c>
      <c r="P200" s="47">
        <v>0.86699999999999999</v>
      </c>
      <c r="Q200" s="47">
        <v>0.93300000000000005</v>
      </c>
      <c r="R200" s="47">
        <v>0.98299999999999998</v>
      </c>
      <c r="S200" s="47">
        <v>0.91300000000000003</v>
      </c>
      <c r="T200" s="47">
        <v>0.88800000000000001</v>
      </c>
      <c r="U200" s="47">
        <v>0.89800000000000002</v>
      </c>
      <c r="V200" s="47">
        <v>0.95099999999999996</v>
      </c>
      <c r="W200" s="173"/>
    </row>
    <row r="201" spans="1:23">
      <c r="A201" s="232"/>
      <c r="B201" s="603">
        <v>16.329999999999998</v>
      </c>
      <c r="C201" s="47">
        <v>0.93</v>
      </c>
      <c r="D201" s="47">
        <v>0.93200000000000005</v>
      </c>
      <c r="E201" s="47">
        <v>0.96499999999999997</v>
      </c>
      <c r="F201" s="47">
        <v>0.97</v>
      </c>
      <c r="G201" s="47">
        <v>0.92500000000000004</v>
      </c>
      <c r="H201" s="47">
        <v>0.86399999999999999</v>
      </c>
      <c r="I201" s="47">
        <v>0.98</v>
      </c>
      <c r="J201" s="47">
        <v>0.94499999999999995</v>
      </c>
      <c r="K201" s="47">
        <v>0.90300000000000002</v>
      </c>
      <c r="L201" s="47">
        <v>0.92300000000000004</v>
      </c>
      <c r="M201" s="47">
        <v>0.94599999999999995</v>
      </c>
      <c r="N201" s="47">
        <v>0.91900000000000004</v>
      </c>
      <c r="O201" s="47">
        <v>0.93500000000000005</v>
      </c>
      <c r="P201" s="47">
        <v>0.84399999999999997</v>
      </c>
      <c r="Q201" s="47">
        <v>0.96199999999999997</v>
      </c>
      <c r="R201" s="47">
        <v>0.96199999999999997</v>
      </c>
      <c r="S201" s="47">
        <v>0.89300000000000002</v>
      </c>
      <c r="T201" s="47">
        <v>0.91400000000000003</v>
      </c>
      <c r="U201" s="47">
        <v>0.874</v>
      </c>
      <c r="V201" s="47">
        <v>0.92300000000000004</v>
      </c>
      <c r="W201" s="173"/>
    </row>
    <row r="202" spans="1:23">
      <c r="A202" s="232"/>
      <c r="B202" s="603">
        <v>16.420000000000002</v>
      </c>
      <c r="C202" s="47">
        <v>0.93799999999999994</v>
      </c>
      <c r="D202" s="47">
        <v>0.93899999999999995</v>
      </c>
      <c r="E202" s="47">
        <v>0.96</v>
      </c>
      <c r="F202" s="47">
        <v>0.97</v>
      </c>
      <c r="G202" s="47">
        <v>0.93899999999999995</v>
      </c>
      <c r="H202" s="47">
        <v>0.872</v>
      </c>
      <c r="I202" s="47">
        <v>0.96099999999999997</v>
      </c>
      <c r="J202" s="47">
        <v>0.94399999999999995</v>
      </c>
      <c r="K202" s="47">
        <v>0.89200000000000002</v>
      </c>
      <c r="L202" s="47">
        <v>0.90700000000000003</v>
      </c>
      <c r="M202" s="47">
        <v>0.95</v>
      </c>
      <c r="N202" s="47">
        <v>0.91200000000000003</v>
      </c>
      <c r="O202" s="47">
        <v>0.93700000000000006</v>
      </c>
      <c r="P202" s="47">
        <v>0.84899999999999998</v>
      </c>
      <c r="Q202" s="47">
        <v>0.95599999999999996</v>
      </c>
      <c r="R202" s="47">
        <v>0.96199999999999997</v>
      </c>
      <c r="S202" s="47">
        <v>0.877</v>
      </c>
      <c r="T202" s="47">
        <v>0.91200000000000003</v>
      </c>
      <c r="U202" s="47">
        <v>0.88400000000000001</v>
      </c>
      <c r="V202" s="47">
        <v>0.91700000000000004</v>
      </c>
      <c r="W202" s="173"/>
    </row>
    <row r="203" spans="1:23">
      <c r="A203" s="232"/>
      <c r="B203" s="603">
        <v>16.5</v>
      </c>
      <c r="C203" s="47">
        <v>0.91900000000000004</v>
      </c>
      <c r="D203" s="47">
        <v>0.93799999999999994</v>
      </c>
      <c r="E203" s="47">
        <v>0.95599999999999996</v>
      </c>
      <c r="F203" s="47">
        <v>0.97799999999999998</v>
      </c>
      <c r="G203" s="47">
        <v>0.93300000000000005</v>
      </c>
      <c r="H203" s="47">
        <v>0.89900000000000002</v>
      </c>
      <c r="I203" s="47">
        <v>0.96</v>
      </c>
      <c r="J203" s="47">
        <v>0.93799999999999994</v>
      </c>
      <c r="K203" s="47">
        <v>0.86899999999999999</v>
      </c>
      <c r="L203" s="47">
        <v>0.89600000000000002</v>
      </c>
      <c r="M203" s="47">
        <v>0.95199999999999996</v>
      </c>
      <c r="N203" s="47">
        <v>0.9</v>
      </c>
      <c r="O203" s="47">
        <v>0.92900000000000005</v>
      </c>
      <c r="P203" s="47">
        <v>0.85</v>
      </c>
      <c r="Q203" s="47">
        <v>0.95399999999999996</v>
      </c>
      <c r="R203" s="47">
        <v>0.95499999999999996</v>
      </c>
      <c r="S203" s="47">
        <v>0.90200000000000002</v>
      </c>
      <c r="T203" s="47">
        <v>0.91</v>
      </c>
      <c r="U203" s="47">
        <v>0.9</v>
      </c>
      <c r="V203" s="47">
        <v>0.92700000000000005</v>
      </c>
      <c r="W203" s="173"/>
    </row>
    <row r="204" spans="1:23">
      <c r="A204" s="232"/>
      <c r="B204" s="603">
        <v>16.579999999999998</v>
      </c>
      <c r="C204" s="47">
        <v>0.92500000000000004</v>
      </c>
      <c r="D204" s="47">
        <v>0.94599999999999995</v>
      </c>
      <c r="E204" s="47">
        <v>0.94599999999999995</v>
      </c>
      <c r="F204" s="47">
        <v>0.96699999999999997</v>
      </c>
      <c r="G204" s="47">
        <v>0.95799999999999996</v>
      </c>
      <c r="H204" s="47">
        <v>0.88800000000000001</v>
      </c>
      <c r="I204" s="47">
        <v>0.98599999999999999</v>
      </c>
      <c r="J204" s="47">
        <v>0.94</v>
      </c>
      <c r="K204" s="47">
        <v>0.88400000000000001</v>
      </c>
      <c r="L204" s="47">
        <v>0.91200000000000003</v>
      </c>
      <c r="M204" s="47">
        <v>0.93200000000000005</v>
      </c>
      <c r="N204" s="47">
        <v>0.90300000000000002</v>
      </c>
      <c r="O204" s="47">
        <v>0.94</v>
      </c>
      <c r="P204" s="47">
        <v>0.88200000000000001</v>
      </c>
      <c r="Q204" s="47">
        <v>0.93700000000000006</v>
      </c>
      <c r="R204" s="47">
        <v>0.94499999999999995</v>
      </c>
      <c r="S204" s="47">
        <v>0.88200000000000001</v>
      </c>
      <c r="T204" s="47">
        <v>0.91800000000000004</v>
      </c>
      <c r="U204" s="47">
        <v>0.88200000000000001</v>
      </c>
      <c r="V204" s="47">
        <v>0.92900000000000005</v>
      </c>
      <c r="W204" s="173"/>
    </row>
    <row r="205" spans="1:23">
      <c r="A205" s="232"/>
      <c r="B205" s="603">
        <v>16.670000000000002</v>
      </c>
      <c r="C205" s="47">
        <v>0.90800000000000003</v>
      </c>
      <c r="D205" s="47">
        <v>0.96199999999999997</v>
      </c>
      <c r="E205" s="47">
        <v>0.94199999999999995</v>
      </c>
      <c r="F205" s="47">
        <v>0.97199999999999998</v>
      </c>
      <c r="G205" s="47">
        <v>0.95599999999999996</v>
      </c>
      <c r="H205" s="47">
        <v>0.875</v>
      </c>
      <c r="I205" s="47">
        <v>0.98899999999999999</v>
      </c>
      <c r="J205" s="47">
        <v>0.93300000000000005</v>
      </c>
      <c r="K205" s="47">
        <v>0.88900000000000001</v>
      </c>
      <c r="L205" s="47">
        <v>0.89900000000000002</v>
      </c>
      <c r="M205" s="47">
        <v>0.97299999999999998</v>
      </c>
      <c r="N205" s="47">
        <v>0.90900000000000003</v>
      </c>
      <c r="O205" s="47">
        <v>0.92900000000000005</v>
      </c>
      <c r="P205" s="47">
        <v>0.89</v>
      </c>
      <c r="Q205" s="47">
        <v>0.92200000000000004</v>
      </c>
      <c r="R205" s="47">
        <v>0.95099999999999996</v>
      </c>
      <c r="S205" s="47">
        <v>0.93</v>
      </c>
      <c r="T205" s="47">
        <v>0.92800000000000005</v>
      </c>
      <c r="U205" s="47">
        <v>0.89600000000000002</v>
      </c>
      <c r="V205" s="47">
        <v>0.95299999999999996</v>
      </c>
      <c r="W205" s="173"/>
    </row>
    <row r="206" spans="1:23">
      <c r="A206" s="232"/>
      <c r="B206" s="603">
        <v>16.75</v>
      </c>
      <c r="C206" s="47">
        <v>0.88200000000000001</v>
      </c>
      <c r="D206" s="47">
        <v>0.95299999999999996</v>
      </c>
      <c r="E206" s="47">
        <v>0.94099999999999995</v>
      </c>
      <c r="F206" s="47">
        <v>0.98</v>
      </c>
      <c r="G206" s="47">
        <v>0.95699999999999996</v>
      </c>
      <c r="H206" s="47">
        <v>0.84799999999999998</v>
      </c>
      <c r="I206" s="47">
        <v>0.98199999999999998</v>
      </c>
      <c r="J206" s="47">
        <v>0.93200000000000005</v>
      </c>
      <c r="K206" s="47">
        <v>0.9</v>
      </c>
      <c r="L206" s="47">
        <v>0.90300000000000002</v>
      </c>
      <c r="M206" s="47">
        <v>0.96399999999999997</v>
      </c>
      <c r="N206" s="47">
        <v>0.89800000000000002</v>
      </c>
      <c r="O206" s="47">
        <v>0.94899999999999995</v>
      </c>
      <c r="P206" s="47">
        <v>0.88500000000000001</v>
      </c>
      <c r="Q206" s="47">
        <v>0.92300000000000004</v>
      </c>
      <c r="R206" s="47">
        <v>0.97299999999999998</v>
      </c>
      <c r="S206" s="47">
        <v>0.88</v>
      </c>
      <c r="T206" s="47">
        <v>0.90400000000000003</v>
      </c>
      <c r="U206" s="47">
        <v>0.88200000000000001</v>
      </c>
      <c r="V206" s="47">
        <v>0.96</v>
      </c>
      <c r="W206" s="173"/>
    </row>
    <row r="207" spans="1:23">
      <c r="A207" s="232"/>
      <c r="B207" s="603">
        <v>16.829999999999998</v>
      </c>
      <c r="C207" s="47">
        <v>0.89100000000000001</v>
      </c>
      <c r="D207" s="47">
        <v>0.95799999999999996</v>
      </c>
      <c r="E207" s="47">
        <v>0.93700000000000006</v>
      </c>
      <c r="F207" s="47">
        <v>0.97699999999999998</v>
      </c>
      <c r="G207" s="47">
        <v>0.93600000000000005</v>
      </c>
      <c r="H207" s="47">
        <v>0.85699999999999998</v>
      </c>
      <c r="I207" s="47">
        <v>0.98799999999999999</v>
      </c>
      <c r="J207" s="47">
        <v>0.91500000000000004</v>
      </c>
      <c r="K207" s="47">
        <v>0.90600000000000003</v>
      </c>
      <c r="L207" s="47">
        <v>0.94499999999999995</v>
      </c>
      <c r="M207" s="47">
        <v>0.95099999999999996</v>
      </c>
      <c r="N207" s="47">
        <v>0.91</v>
      </c>
      <c r="O207" s="47">
        <v>0.93899999999999995</v>
      </c>
      <c r="P207" s="47">
        <v>0.88500000000000001</v>
      </c>
      <c r="Q207" s="47">
        <v>0.92600000000000005</v>
      </c>
      <c r="R207" s="47">
        <v>0.97199999999999998</v>
      </c>
      <c r="S207" s="47">
        <v>0.90100000000000002</v>
      </c>
      <c r="T207" s="47">
        <v>0.91800000000000004</v>
      </c>
      <c r="U207" s="47">
        <v>0.88600000000000001</v>
      </c>
      <c r="V207" s="47">
        <v>0.93700000000000006</v>
      </c>
      <c r="W207" s="173"/>
    </row>
    <row r="208" spans="1:23">
      <c r="A208" s="232"/>
      <c r="B208" s="603">
        <v>16.920000000000002</v>
      </c>
      <c r="C208" s="47">
        <v>0.91300000000000003</v>
      </c>
      <c r="D208" s="47">
        <v>0.97099999999999997</v>
      </c>
      <c r="E208" s="47">
        <v>0.95299999999999996</v>
      </c>
      <c r="F208" s="47">
        <v>0.99</v>
      </c>
      <c r="G208" s="47">
        <v>0.94</v>
      </c>
      <c r="H208" s="47">
        <v>0.85799999999999998</v>
      </c>
      <c r="I208" s="47">
        <v>0.97699999999999998</v>
      </c>
      <c r="J208" s="47">
        <v>0.93600000000000005</v>
      </c>
      <c r="K208" s="47">
        <v>0.91800000000000004</v>
      </c>
      <c r="L208" s="47">
        <v>0.95099999999999996</v>
      </c>
      <c r="M208" s="47">
        <v>0.95299999999999996</v>
      </c>
      <c r="N208" s="47">
        <v>0.91200000000000003</v>
      </c>
      <c r="O208" s="47">
        <v>0.95299999999999996</v>
      </c>
      <c r="P208" s="47">
        <v>0.879</v>
      </c>
      <c r="Q208" s="47">
        <v>0.90400000000000003</v>
      </c>
      <c r="R208" s="47">
        <v>0.95199999999999996</v>
      </c>
      <c r="S208" s="47">
        <v>0.878</v>
      </c>
      <c r="T208" s="47">
        <v>0.92400000000000004</v>
      </c>
      <c r="U208" s="47">
        <v>0.89500000000000002</v>
      </c>
      <c r="V208" s="47">
        <v>0.95499999999999996</v>
      </c>
      <c r="W208" s="173"/>
    </row>
    <row r="209" spans="1:23">
      <c r="A209" s="232"/>
      <c r="B209" s="603">
        <v>17</v>
      </c>
      <c r="C209" s="47">
        <v>0.91100000000000003</v>
      </c>
      <c r="D209" s="47">
        <v>0.93300000000000005</v>
      </c>
      <c r="E209" s="47">
        <v>0.95199999999999996</v>
      </c>
      <c r="F209" s="47">
        <v>0.98399999999999999</v>
      </c>
      <c r="G209" s="47">
        <v>0.94299999999999995</v>
      </c>
      <c r="H209" s="47">
        <v>0.85699999999999998</v>
      </c>
      <c r="I209" s="47">
        <v>0.998</v>
      </c>
      <c r="J209" s="47">
        <v>0.92200000000000004</v>
      </c>
      <c r="K209" s="47">
        <v>0.871</v>
      </c>
      <c r="L209" s="47">
        <v>0.94799999999999995</v>
      </c>
      <c r="M209" s="47">
        <v>0.93799999999999994</v>
      </c>
      <c r="N209" s="47">
        <v>0.88900000000000001</v>
      </c>
      <c r="O209" s="47">
        <v>0.93799999999999994</v>
      </c>
      <c r="P209" s="47">
        <v>0.85899999999999999</v>
      </c>
      <c r="Q209" s="47">
        <v>0.91100000000000003</v>
      </c>
      <c r="R209" s="47">
        <v>1.0029999999999999</v>
      </c>
      <c r="S209" s="47">
        <v>0.90300000000000002</v>
      </c>
      <c r="T209" s="47">
        <v>0.92700000000000005</v>
      </c>
      <c r="U209" s="47">
        <v>0.89200000000000002</v>
      </c>
      <c r="V209" s="47">
        <v>0.94399999999999995</v>
      </c>
      <c r="W209" s="173"/>
    </row>
    <row r="210" spans="1:23">
      <c r="A210" s="232"/>
      <c r="B210" s="603">
        <v>17.079999999999998</v>
      </c>
      <c r="C210" s="47">
        <v>0.91500000000000004</v>
      </c>
      <c r="D210" s="47">
        <v>0.93300000000000005</v>
      </c>
      <c r="E210" s="47">
        <v>0.93799999999999994</v>
      </c>
      <c r="F210" s="47">
        <v>0.97199999999999998</v>
      </c>
      <c r="G210" s="47">
        <v>0.93700000000000006</v>
      </c>
      <c r="H210" s="47">
        <v>0.90700000000000003</v>
      </c>
      <c r="I210" s="47">
        <v>0.98199999999999998</v>
      </c>
      <c r="J210" s="47">
        <v>0.95</v>
      </c>
      <c r="K210" s="47">
        <v>0.86399999999999999</v>
      </c>
      <c r="L210" s="47">
        <v>0.94299999999999995</v>
      </c>
      <c r="M210" s="47">
        <v>0.93100000000000005</v>
      </c>
      <c r="N210" s="47">
        <v>0.89200000000000002</v>
      </c>
      <c r="O210" s="47">
        <v>0.91600000000000004</v>
      </c>
      <c r="P210" s="47">
        <v>0.83599999999999997</v>
      </c>
      <c r="Q210" s="47">
        <v>0.91200000000000003</v>
      </c>
      <c r="R210" s="47">
        <v>0.94599999999999995</v>
      </c>
      <c r="S210" s="47">
        <v>0.94699999999999995</v>
      </c>
      <c r="T210" s="47">
        <v>0.93600000000000005</v>
      </c>
      <c r="U210" s="47">
        <v>0.89600000000000002</v>
      </c>
      <c r="V210" s="47">
        <v>0.94299999999999995</v>
      </c>
      <c r="W210" s="173"/>
    </row>
    <row r="211" spans="1:23">
      <c r="A211" s="232"/>
      <c r="B211" s="603">
        <v>17.170000000000002</v>
      </c>
      <c r="C211" s="47">
        <v>0.90900000000000003</v>
      </c>
      <c r="D211" s="47">
        <v>0.91300000000000003</v>
      </c>
      <c r="E211" s="47">
        <v>0.94899999999999995</v>
      </c>
      <c r="F211" s="47">
        <v>0.98599999999999999</v>
      </c>
      <c r="G211" s="47">
        <v>0.92500000000000004</v>
      </c>
      <c r="H211" s="47">
        <v>0.90300000000000002</v>
      </c>
      <c r="I211" s="47">
        <v>0.96699999999999997</v>
      </c>
      <c r="J211" s="47">
        <v>0.92400000000000004</v>
      </c>
      <c r="K211" s="47">
        <v>0.86299999999999999</v>
      </c>
      <c r="L211" s="47">
        <v>0.93</v>
      </c>
      <c r="M211" s="47">
        <v>0.96499999999999997</v>
      </c>
      <c r="N211" s="47">
        <v>0.88900000000000001</v>
      </c>
      <c r="O211" s="47">
        <v>0.89800000000000002</v>
      </c>
      <c r="P211" s="47">
        <v>0.83899999999999997</v>
      </c>
      <c r="Q211" s="47">
        <v>0.91200000000000003</v>
      </c>
      <c r="R211" s="47">
        <v>0.97899999999999998</v>
      </c>
      <c r="S211" s="47">
        <v>0.91600000000000004</v>
      </c>
      <c r="T211" s="47">
        <v>0.92500000000000004</v>
      </c>
      <c r="U211" s="47">
        <v>0.89600000000000002</v>
      </c>
      <c r="V211" s="47">
        <v>0.94199999999999995</v>
      </c>
      <c r="W211" s="173"/>
    </row>
    <row r="212" spans="1:23">
      <c r="A212" s="232"/>
      <c r="B212" s="603">
        <v>17.25</v>
      </c>
      <c r="C212" s="47">
        <v>0.88100000000000001</v>
      </c>
      <c r="D212" s="47">
        <v>0.95699999999999996</v>
      </c>
      <c r="E212" s="47">
        <v>0.95</v>
      </c>
      <c r="F212" s="47">
        <v>0.98</v>
      </c>
      <c r="G212" s="47">
        <v>0.92600000000000005</v>
      </c>
      <c r="H212" s="47">
        <v>0.85299999999999998</v>
      </c>
      <c r="I212" s="47">
        <v>0.98699999999999999</v>
      </c>
      <c r="J212" s="47">
        <v>0.95199999999999996</v>
      </c>
      <c r="K212" s="47">
        <v>0.875</v>
      </c>
      <c r="L212" s="47">
        <v>0.92600000000000005</v>
      </c>
      <c r="M212" s="47">
        <v>0.96</v>
      </c>
      <c r="N212" s="47">
        <v>0.88</v>
      </c>
      <c r="O212" s="47">
        <v>0.90500000000000003</v>
      </c>
      <c r="P212" s="47">
        <v>0.85</v>
      </c>
      <c r="Q212" s="47">
        <v>0.92</v>
      </c>
      <c r="R212" s="47">
        <v>1.0249999999999999</v>
      </c>
      <c r="S212" s="47">
        <v>0.90300000000000002</v>
      </c>
      <c r="T212" s="47">
        <v>0.93600000000000005</v>
      </c>
      <c r="U212" s="47">
        <v>0.89800000000000002</v>
      </c>
      <c r="V212" s="47">
        <v>0.94</v>
      </c>
      <c r="W212" s="173"/>
    </row>
    <row r="213" spans="1:23">
      <c r="A213" s="232"/>
      <c r="B213" s="603">
        <v>17.329999999999998</v>
      </c>
      <c r="C213" s="47">
        <v>0.875</v>
      </c>
      <c r="D213" s="47">
        <v>0.94199999999999995</v>
      </c>
      <c r="E213" s="47">
        <v>0.95799999999999996</v>
      </c>
      <c r="F213" s="47">
        <v>0.98499999999999999</v>
      </c>
      <c r="G213" s="47">
        <v>0.92400000000000004</v>
      </c>
      <c r="H213" s="47">
        <v>0.86399999999999999</v>
      </c>
      <c r="I213" s="47">
        <v>0.96699999999999997</v>
      </c>
      <c r="J213" s="47">
        <v>0.95299999999999996</v>
      </c>
      <c r="K213" s="47">
        <v>0.89300000000000002</v>
      </c>
      <c r="L213" s="47">
        <v>0.90900000000000003</v>
      </c>
      <c r="M213" s="47">
        <v>0.95899999999999996</v>
      </c>
      <c r="N213" s="47">
        <v>0.88300000000000001</v>
      </c>
      <c r="O213" s="47">
        <v>0.89400000000000002</v>
      </c>
      <c r="P213" s="47">
        <v>0.86</v>
      </c>
      <c r="Q213" s="47">
        <v>0.93500000000000005</v>
      </c>
      <c r="R213" s="47">
        <v>1.004</v>
      </c>
      <c r="S213" s="47">
        <v>0.91400000000000003</v>
      </c>
      <c r="T213" s="47">
        <v>0.92600000000000005</v>
      </c>
      <c r="U213" s="47">
        <v>0.86899999999999999</v>
      </c>
      <c r="V213" s="47">
        <v>0.93300000000000005</v>
      </c>
      <c r="W213" s="173"/>
    </row>
    <row r="214" spans="1:23">
      <c r="A214" s="232"/>
      <c r="B214" s="603">
        <v>17.420000000000002</v>
      </c>
      <c r="C214" s="47">
        <v>0.877</v>
      </c>
      <c r="D214" s="47">
        <v>0.94299999999999995</v>
      </c>
      <c r="E214" s="47">
        <v>0.96199999999999997</v>
      </c>
      <c r="F214" s="47">
        <v>0.999</v>
      </c>
      <c r="G214" s="47">
        <v>0.93300000000000005</v>
      </c>
      <c r="H214" s="47">
        <v>0.86399999999999999</v>
      </c>
      <c r="I214" s="47">
        <v>0.98099999999999998</v>
      </c>
      <c r="J214" s="47">
        <v>0.94299999999999995</v>
      </c>
      <c r="K214" s="47">
        <v>0.88500000000000001</v>
      </c>
      <c r="L214" s="47">
        <v>0.91</v>
      </c>
      <c r="M214" s="47">
        <v>0.94399999999999995</v>
      </c>
      <c r="N214" s="47">
        <v>0.875</v>
      </c>
      <c r="O214" s="47">
        <v>0.89200000000000002</v>
      </c>
      <c r="P214" s="47">
        <v>0.86299999999999999</v>
      </c>
      <c r="Q214" s="47">
        <v>0.91900000000000004</v>
      </c>
      <c r="R214" s="47">
        <v>0.99299999999999999</v>
      </c>
      <c r="S214" s="47">
        <v>0.89900000000000002</v>
      </c>
      <c r="T214" s="47">
        <v>0.93300000000000005</v>
      </c>
      <c r="U214" s="47">
        <v>0.871</v>
      </c>
      <c r="V214" s="47">
        <v>0.94499999999999995</v>
      </c>
      <c r="W214" s="173"/>
    </row>
    <row r="215" spans="1:23">
      <c r="A215" s="232"/>
      <c r="B215" s="603">
        <v>17.5</v>
      </c>
      <c r="C215" s="47">
        <v>0.91600000000000004</v>
      </c>
      <c r="D215" s="47">
        <v>0.94</v>
      </c>
      <c r="E215" s="47">
        <v>0.95399999999999996</v>
      </c>
      <c r="F215" s="47">
        <v>1.026</v>
      </c>
      <c r="G215" s="47">
        <v>0.92700000000000005</v>
      </c>
      <c r="H215" s="47">
        <v>0.877</v>
      </c>
      <c r="I215" s="47">
        <v>0.98099999999999998</v>
      </c>
      <c r="J215" s="47">
        <v>0.95799999999999996</v>
      </c>
      <c r="K215" s="47">
        <v>0.88200000000000001</v>
      </c>
      <c r="L215" s="47">
        <v>0.90200000000000002</v>
      </c>
      <c r="M215" s="47">
        <v>0.95699999999999996</v>
      </c>
      <c r="N215" s="47">
        <v>0.89500000000000002</v>
      </c>
      <c r="O215" s="47">
        <v>0.88400000000000001</v>
      </c>
      <c r="P215" s="47">
        <v>0.86</v>
      </c>
      <c r="Q215" s="47">
        <v>0.88900000000000001</v>
      </c>
      <c r="R215" s="47">
        <v>0.98699999999999999</v>
      </c>
      <c r="S215" s="47">
        <v>0.90400000000000003</v>
      </c>
      <c r="T215" s="47">
        <v>0.93100000000000005</v>
      </c>
      <c r="U215" s="47">
        <v>0.872</v>
      </c>
      <c r="V215" s="47">
        <v>0.92700000000000005</v>
      </c>
      <c r="W215" s="173"/>
    </row>
    <row r="216" spans="1:23">
      <c r="A216" s="232"/>
      <c r="B216" s="603">
        <v>17.579999999999998</v>
      </c>
      <c r="C216" s="47">
        <v>0.92100000000000004</v>
      </c>
      <c r="D216" s="47">
        <v>0.93400000000000005</v>
      </c>
      <c r="E216" s="47">
        <v>0.93799999999999994</v>
      </c>
      <c r="F216" s="47">
        <v>1.0109999999999999</v>
      </c>
      <c r="G216" s="47">
        <v>0.91100000000000003</v>
      </c>
      <c r="H216" s="47">
        <v>0.86099999999999999</v>
      </c>
      <c r="I216" s="47">
        <v>0.98299999999999998</v>
      </c>
      <c r="J216" s="47">
        <v>0.94899999999999995</v>
      </c>
      <c r="K216" s="47">
        <v>0.88300000000000001</v>
      </c>
      <c r="L216" s="47">
        <v>0.91800000000000004</v>
      </c>
      <c r="M216" s="47">
        <v>0.94699999999999995</v>
      </c>
      <c r="N216" s="47">
        <v>0.88400000000000001</v>
      </c>
      <c r="O216" s="47">
        <v>0.88900000000000001</v>
      </c>
      <c r="P216" s="47">
        <v>0.86299999999999999</v>
      </c>
      <c r="Q216" s="47">
        <v>0.95</v>
      </c>
      <c r="R216" s="47">
        <v>0.96699999999999997</v>
      </c>
      <c r="S216" s="47">
        <v>0.872</v>
      </c>
      <c r="T216" s="47">
        <v>0.93500000000000005</v>
      </c>
      <c r="U216" s="47">
        <v>0.88600000000000001</v>
      </c>
      <c r="V216" s="47">
        <v>0.91200000000000003</v>
      </c>
      <c r="W216" s="173"/>
    </row>
    <row r="217" spans="1:23">
      <c r="A217" s="232"/>
      <c r="B217" s="603">
        <v>17.670000000000002</v>
      </c>
      <c r="C217" s="47">
        <v>0.91100000000000003</v>
      </c>
      <c r="D217" s="47">
        <v>0.91900000000000004</v>
      </c>
      <c r="E217" s="47">
        <v>0.93</v>
      </c>
      <c r="F217" s="47">
        <v>1.0089999999999999</v>
      </c>
      <c r="G217" s="47">
        <v>0.90800000000000003</v>
      </c>
      <c r="H217" s="47">
        <v>0.86599999999999999</v>
      </c>
      <c r="I217" s="47">
        <v>0.98299999999999998</v>
      </c>
      <c r="J217" s="47">
        <v>0.95199999999999996</v>
      </c>
      <c r="K217" s="47">
        <v>0.877</v>
      </c>
      <c r="L217" s="47">
        <v>0.92500000000000004</v>
      </c>
      <c r="M217" s="47">
        <v>0.92700000000000005</v>
      </c>
      <c r="N217" s="47">
        <v>0.89300000000000002</v>
      </c>
      <c r="O217" s="47">
        <v>0.88200000000000001</v>
      </c>
      <c r="P217" s="47">
        <v>0.878</v>
      </c>
      <c r="Q217" s="47">
        <v>0.90600000000000003</v>
      </c>
      <c r="R217" s="47">
        <v>0.95299999999999996</v>
      </c>
      <c r="S217" s="47">
        <v>0.89800000000000002</v>
      </c>
      <c r="T217" s="47">
        <v>0.93799999999999994</v>
      </c>
      <c r="U217" s="47">
        <v>0.86399999999999999</v>
      </c>
      <c r="V217" s="47">
        <v>0.9</v>
      </c>
      <c r="W217" s="173"/>
    </row>
    <row r="218" spans="1:23">
      <c r="A218" s="232"/>
      <c r="B218" s="603">
        <v>17.75</v>
      </c>
      <c r="C218" s="47">
        <v>0.93200000000000005</v>
      </c>
      <c r="D218" s="47">
        <v>0.96499999999999997</v>
      </c>
      <c r="E218" s="47">
        <v>0.92900000000000005</v>
      </c>
      <c r="F218" s="47">
        <v>1.018</v>
      </c>
      <c r="G218" s="47">
        <v>0.91800000000000004</v>
      </c>
      <c r="H218" s="47">
        <v>0.86</v>
      </c>
      <c r="I218" s="47">
        <v>0.97799999999999998</v>
      </c>
      <c r="J218" s="47">
        <v>0.95199999999999996</v>
      </c>
      <c r="K218" s="47">
        <v>0.84899999999999998</v>
      </c>
      <c r="L218" s="47">
        <v>0.91200000000000003</v>
      </c>
      <c r="M218" s="47">
        <v>0.93500000000000005</v>
      </c>
      <c r="N218" s="47">
        <v>0.86699999999999999</v>
      </c>
      <c r="O218" s="47">
        <v>0.89100000000000001</v>
      </c>
      <c r="P218" s="47">
        <v>0.876</v>
      </c>
      <c r="Q218" s="47">
        <v>0.89300000000000002</v>
      </c>
      <c r="R218" s="47">
        <v>0.97699999999999998</v>
      </c>
      <c r="S218" s="47">
        <v>0.89100000000000001</v>
      </c>
      <c r="T218" s="47">
        <v>0.91800000000000004</v>
      </c>
      <c r="U218" s="47">
        <v>0.86599999999999999</v>
      </c>
      <c r="V218" s="47">
        <v>0.90100000000000002</v>
      </c>
      <c r="W218" s="173"/>
    </row>
    <row r="219" spans="1:23">
      <c r="A219" s="232"/>
      <c r="B219" s="603">
        <v>17.829999999999998</v>
      </c>
      <c r="C219" s="47">
        <v>0.93700000000000006</v>
      </c>
      <c r="D219" s="47">
        <v>0.91800000000000004</v>
      </c>
      <c r="E219" s="47">
        <v>0.93100000000000005</v>
      </c>
      <c r="F219" s="47">
        <v>0.99</v>
      </c>
      <c r="G219" s="47">
        <v>0.91100000000000003</v>
      </c>
      <c r="H219" s="47">
        <v>0.86699999999999999</v>
      </c>
      <c r="I219" s="47">
        <v>0.97599999999999998</v>
      </c>
      <c r="J219" s="47">
        <v>0.95599999999999996</v>
      </c>
      <c r="K219" s="47">
        <v>0.86199999999999999</v>
      </c>
      <c r="L219" s="47">
        <v>0.91100000000000003</v>
      </c>
      <c r="M219" s="47">
        <v>0.92300000000000004</v>
      </c>
      <c r="N219" s="47">
        <v>0.88600000000000001</v>
      </c>
      <c r="O219" s="47">
        <v>0.88300000000000001</v>
      </c>
      <c r="P219" s="47">
        <v>0.86399999999999999</v>
      </c>
      <c r="Q219" s="47">
        <v>0.89300000000000002</v>
      </c>
      <c r="R219" s="47">
        <v>0.95</v>
      </c>
      <c r="S219" s="47">
        <v>0.875</v>
      </c>
      <c r="T219" s="47">
        <v>0.92600000000000005</v>
      </c>
      <c r="U219" s="47">
        <v>0.872</v>
      </c>
      <c r="V219" s="47">
        <v>0.89300000000000002</v>
      </c>
      <c r="W219" s="173"/>
    </row>
    <row r="220" spans="1:23">
      <c r="A220" s="232"/>
      <c r="B220" s="603">
        <v>17.920000000000002</v>
      </c>
      <c r="C220" s="47">
        <v>0.91200000000000003</v>
      </c>
      <c r="D220" s="47">
        <v>0.92600000000000005</v>
      </c>
      <c r="E220" s="47">
        <v>0.93300000000000005</v>
      </c>
      <c r="F220" s="47">
        <v>1.026</v>
      </c>
      <c r="G220" s="47">
        <v>0.90900000000000003</v>
      </c>
      <c r="H220" s="47">
        <v>0.85</v>
      </c>
      <c r="I220" s="47">
        <v>0.98099999999999998</v>
      </c>
      <c r="J220" s="47">
        <v>0.94</v>
      </c>
      <c r="K220" s="47">
        <v>0.86699999999999999</v>
      </c>
      <c r="L220" s="47">
        <v>0.90300000000000002</v>
      </c>
      <c r="M220" s="47">
        <v>0.91200000000000003</v>
      </c>
      <c r="N220" s="47">
        <v>0.88300000000000001</v>
      </c>
      <c r="O220" s="47">
        <v>0.88400000000000001</v>
      </c>
      <c r="P220" s="47">
        <v>0.86899999999999999</v>
      </c>
      <c r="Q220" s="47">
        <v>0.89900000000000002</v>
      </c>
      <c r="R220" s="47">
        <v>0.95099999999999996</v>
      </c>
      <c r="S220" s="47">
        <v>0.85899999999999999</v>
      </c>
      <c r="T220" s="47">
        <v>0.92</v>
      </c>
      <c r="U220" s="47">
        <v>0.875</v>
      </c>
      <c r="V220" s="47">
        <v>0.90700000000000003</v>
      </c>
      <c r="W220" s="173"/>
    </row>
    <row r="221" spans="1:23">
      <c r="A221" s="232"/>
      <c r="B221" s="603">
        <v>18</v>
      </c>
      <c r="C221" s="47">
        <v>0.9</v>
      </c>
      <c r="D221" s="47">
        <v>0.92200000000000004</v>
      </c>
      <c r="E221" s="47">
        <v>0.93200000000000005</v>
      </c>
      <c r="F221" s="47">
        <v>1.0249999999999999</v>
      </c>
      <c r="G221" s="47">
        <v>0.93600000000000005</v>
      </c>
      <c r="H221" s="47">
        <v>0.86299999999999999</v>
      </c>
      <c r="I221" s="47">
        <v>1.0029999999999999</v>
      </c>
      <c r="J221" s="47">
        <v>0.93200000000000005</v>
      </c>
      <c r="K221" s="47">
        <v>0.84599999999999997</v>
      </c>
      <c r="L221" s="47">
        <v>0.90100000000000002</v>
      </c>
      <c r="M221" s="47">
        <v>0.89500000000000002</v>
      </c>
      <c r="N221" s="47">
        <v>0.85899999999999999</v>
      </c>
      <c r="O221" s="47">
        <v>0.877</v>
      </c>
      <c r="P221" s="47">
        <v>0.90800000000000003</v>
      </c>
      <c r="Q221" s="47">
        <v>0.93100000000000005</v>
      </c>
      <c r="R221" s="47">
        <v>0.94399999999999995</v>
      </c>
      <c r="S221" s="47">
        <v>0.83899999999999997</v>
      </c>
      <c r="T221" s="47">
        <v>0.92100000000000004</v>
      </c>
      <c r="U221" s="47">
        <v>0.88600000000000001</v>
      </c>
      <c r="V221" s="47">
        <v>0.89800000000000002</v>
      </c>
      <c r="W221" s="173"/>
    </row>
    <row r="222" spans="1:23">
      <c r="A222" s="232"/>
      <c r="B222" s="603">
        <v>18.079999999999998</v>
      </c>
      <c r="C222" s="47">
        <v>0.92700000000000005</v>
      </c>
      <c r="D222" s="47">
        <v>0.99299999999999999</v>
      </c>
      <c r="E222" s="47">
        <v>0.96099999999999997</v>
      </c>
      <c r="F222" s="47">
        <v>1.0129999999999999</v>
      </c>
      <c r="G222" s="47">
        <v>0.95099999999999996</v>
      </c>
      <c r="H222" s="47">
        <v>0.81499999999999995</v>
      </c>
      <c r="I222" s="47">
        <v>0.98499999999999999</v>
      </c>
      <c r="J222" s="47">
        <v>0.93700000000000006</v>
      </c>
      <c r="K222" s="47">
        <v>0.88300000000000001</v>
      </c>
      <c r="L222" s="47">
        <v>0.92400000000000004</v>
      </c>
      <c r="M222" s="47">
        <v>0.92900000000000005</v>
      </c>
      <c r="N222" s="47">
        <v>0.84399999999999997</v>
      </c>
      <c r="O222" s="47">
        <v>0.92800000000000005</v>
      </c>
      <c r="P222" s="47">
        <v>0.91400000000000003</v>
      </c>
      <c r="Q222" s="47">
        <v>0.92700000000000005</v>
      </c>
      <c r="R222" s="47">
        <v>0.95799999999999996</v>
      </c>
      <c r="S222" s="47">
        <v>0.85099999999999998</v>
      </c>
      <c r="T222" s="47">
        <v>0.92300000000000004</v>
      </c>
      <c r="U222" s="47">
        <v>0.91</v>
      </c>
      <c r="V222" s="47">
        <v>0.90800000000000003</v>
      </c>
      <c r="W222" s="173"/>
    </row>
    <row r="223" spans="1:23">
      <c r="A223" s="232"/>
      <c r="B223" s="603">
        <v>18.170000000000002</v>
      </c>
      <c r="C223" s="47">
        <v>0.94399999999999995</v>
      </c>
      <c r="D223" s="47">
        <v>1.002</v>
      </c>
      <c r="E223" s="47">
        <v>0.96399999999999997</v>
      </c>
      <c r="F223" s="47">
        <v>1.0489999999999999</v>
      </c>
      <c r="G223" s="47">
        <v>0.94899999999999995</v>
      </c>
      <c r="H223" s="47">
        <v>0.81799999999999995</v>
      </c>
      <c r="I223" s="47">
        <v>0.99099999999999999</v>
      </c>
      <c r="J223" s="47">
        <v>0.94399999999999995</v>
      </c>
      <c r="K223" s="47">
        <v>0.88</v>
      </c>
      <c r="L223" s="47">
        <v>0.91600000000000004</v>
      </c>
      <c r="M223" s="47">
        <v>0.91900000000000004</v>
      </c>
      <c r="N223" s="47">
        <v>0.85399999999999998</v>
      </c>
      <c r="O223" s="47">
        <v>0.92500000000000004</v>
      </c>
      <c r="P223" s="47">
        <v>0.92400000000000004</v>
      </c>
      <c r="Q223" s="47">
        <v>0.96399999999999997</v>
      </c>
      <c r="R223" s="47">
        <v>0.96199999999999997</v>
      </c>
      <c r="S223" s="47">
        <v>0.84799999999999998</v>
      </c>
      <c r="T223" s="47">
        <v>0.92100000000000004</v>
      </c>
      <c r="U223" s="47">
        <v>0.92300000000000004</v>
      </c>
      <c r="V223" s="47">
        <v>0.92800000000000005</v>
      </c>
      <c r="W223" s="173"/>
    </row>
    <row r="224" spans="1:23">
      <c r="A224" s="232"/>
      <c r="B224" s="603">
        <v>18.25</v>
      </c>
      <c r="C224" s="47">
        <v>0.93100000000000005</v>
      </c>
      <c r="D224" s="47">
        <v>0.96799999999999997</v>
      </c>
      <c r="E224" s="47">
        <v>0.94899999999999995</v>
      </c>
      <c r="F224" s="47">
        <v>1.038</v>
      </c>
      <c r="G224" s="47">
        <v>0.93600000000000005</v>
      </c>
      <c r="H224" s="47">
        <v>0.86799999999999999</v>
      </c>
      <c r="I224" s="47">
        <v>0.99399999999999999</v>
      </c>
      <c r="J224" s="47">
        <v>0.92700000000000005</v>
      </c>
      <c r="K224" s="47">
        <v>0.86599999999999999</v>
      </c>
      <c r="L224" s="47">
        <v>0.92600000000000005</v>
      </c>
      <c r="M224" s="47">
        <v>0.90100000000000002</v>
      </c>
      <c r="N224" s="47">
        <v>0.83899999999999997</v>
      </c>
      <c r="O224" s="47">
        <v>0.92900000000000005</v>
      </c>
      <c r="P224" s="47">
        <v>0.90500000000000003</v>
      </c>
      <c r="Q224" s="47">
        <v>0.97</v>
      </c>
      <c r="R224" s="47">
        <v>0.97799999999999998</v>
      </c>
      <c r="S224" s="47">
        <v>0.83699999999999997</v>
      </c>
      <c r="T224" s="47">
        <v>0.93700000000000006</v>
      </c>
      <c r="U224" s="47">
        <v>0.91600000000000004</v>
      </c>
      <c r="V224" s="47">
        <v>0.93500000000000005</v>
      </c>
      <c r="W224" s="173"/>
    </row>
    <row r="225" spans="1:23">
      <c r="A225" s="232"/>
      <c r="B225" s="603">
        <v>18.329999999999998</v>
      </c>
      <c r="C225" s="47">
        <v>0.91200000000000003</v>
      </c>
      <c r="D225" s="47">
        <v>0.95699999999999996</v>
      </c>
      <c r="E225" s="47">
        <v>0.95299999999999996</v>
      </c>
      <c r="F225" s="47">
        <v>1.038</v>
      </c>
      <c r="G225" s="47">
        <v>0.94799999999999995</v>
      </c>
      <c r="H225" s="47">
        <v>0.86599999999999999</v>
      </c>
      <c r="I225" s="47">
        <v>0.98099999999999998</v>
      </c>
      <c r="J225" s="47">
        <v>0.92100000000000004</v>
      </c>
      <c r="K225" s="47">
        <v>0.85399999999999998</v>
      </c>
      <c r="L225" s="47">
        <v>0.92800000000000005</v>
      </c>
      <c r="M225" s="47">
        <v>0.91500000000000004</v>
      </c>
      <c r="N225" s="47">
        <v>0.89900000000000002</v>
      </c>
      <c r="O225" s="47">
        <v>0.91</v>
      </c>
      <c r="P225" s="47">
        <v>0.878</v>
      </c>
      <c r="Q225" s="47">
        <v>0.95299999999999996</v>
      </c>
      <c r="R225" s="47">
        <v>0.99199999999999999</v>
      </c>
      <c r="S225" s="47">
        <v>0.83799999999999997</v>
      </c>
      <c r="T225" s="47">
        <v>0.95</v>
      </c>
      <c r="U225" s="47">
        <v>0.91100000000000003</v>
      </c>
      <c r="V225" s="47">
        <v>0.92400000000000004</v>
      </c>
      <c r="W225" s="173"/>
    </row>
    <row r="226" spans="1:23">
      <c r="A226" s="232"/>
      <c r="B226" s="603">
        <v>18.420000000000002</v>
      </c>
      <c r="C226" s="47">
        <v>0.90700000000000003</v>
      </c>
      <c r="D226" s="47">
        <v>0.94399999999999995</v>
      </c>
      <c r="E226" s="47">
        <v>0.95799999999999996</v>
      </c>
      <c r="F226" s="47">
        <v>1.0269999999999999</v>
      </c>
      <c r="G226" s="47">
        <v>0.92800000000000005</v>
      </c>
      <c r="H226" s="47">
        <v>0.84699999999999998</v>
      </c>
      <c r="I226" s="47">
        <v>0.96</v>
      </c>
      <c r="J226" s="47">
        <v>0.92400000000000004</v>
      </c>
      <c r="K226" s="47">
        <v>0.85699999999999998</v>
      </c>
      <c r="L226" s="47">
        <v>0.94599999999999995</v>
      </c>
      <c r="M226" s="47">
        <v>0.89700000000000002</v>
      </c>
      <c r="N226" s="47">
        <v>0.88800000000000001</v>
      </c>
      <c r="O226" s="47">
        <v>0.92400000000000004</v>
      </c>
      <c r="P226" s="47">
        <v>0.88100000000000001</v>
      </c>
      <c r="Q226" s="47">
        <v>0.94</v>
      </c>
      <c r="R226" s="47">
        <v>0.995</v>
      </c>
      <c r="S226" s="47">
        <v>0.84299999999999997</v>
      </c>
      <c r="T226" s="47">
        <v>0.91300000000000003</v>
      </c>
      <c r="U226" s="47">
        <v>0.90300000000000002</v>
      </c>
      <c r="V226" s="47">
        <v>0.91500000000000004</v>
      </c>
      <c r="W226" s="173"/>
    </row>
    <row r="227" spans="1:23">
      <c r="A227" s="232"/>
      <c r="B227" s="603">
        <v>18.5</v>
      </c>
      <c r="C227" s="47">
        <v>0.878</v>
      </c>
      <c r="D227" s="47">
        <v>0.93500000000000005</v>
      </c>
      <c r="E227" s="47">
        <v>0.96699999999999997</v>
      </c>
      <c r="F227" s="47">
        <v>1.0449999999999999</v>
      </c>
      <c r="G227" s="47">
        <v>0.94499999999999995</v>
      </c>
      <c r="H227" s="47">
        <v>0.86</v>
      </c>
      <c r="I227" s="47">
        <v>0.96299999999999997</v>
      </c>
      <c r="J227" s="47">
        <v>0.91700000000000004</v>
      </c>
      <c r="K227" s="47">
        <v>0.83599999999999997</v>
      </c>
      <c r="L227" s="47">
        <v>0.94599999999999995</v>
      </c>
      <c r="M227" s="47">
        <v>0.86599999999999999</v>
      </c>
      <c r="N227" s="47">
        <v>0.876</v>
      </c>
      <c r="O227" s="47">
        <v>0.93</v>
      </c>
      <c r="P227" s="47">
        <v>0.87</v>
      </c>
      <c r="Q227" s="47">
        <v>0.92200000000000004</v>
      </c>
      <c r="R227" s="47">
        <v>1.0009999999999999</v>
      </c>
      <c r="S227" s="47">
        <v>0.83499999999999996</v>
      </c>
      <c r="T227" s="47">
        <v>0.91200000000000003</v>
      </c>
      <c r="U227" s="47">
        <v>0.90600000000000003</v>
      </c>
      <c r="V227" s="47">
        <v>0.93200000000000005</v>
      </c>
      <c r="W227" s="173"/>
    </row>
    <row r="228" spans="1:23">
      <c r="A228" s="232"/>
      <c r="B228" s="603">
        <v>18.579999999999998</v>
      </c>
      <c r="C228" s="47">
        <v>0.89500000000000002</v>
      </c>
      <c r="D228" s="47">
        <v>0.93300000000000005</v>
      </c>
      <c r="E228" s="47">
        <v>0.96499999999999997</v>
      </c>
      <c r="F228" s="47">
        <v>1.04</v>
      </c>
      <c r="G228" s="47">
        <v>0.93500000000000005</v>
      </c>
      <c r="H228" s="47">
        <v>0.84499999999999997</v>
      </c>
      <c r="I228" s="47">
        <v>0.96499999999999997</v>
      </c>
      <c r="J228" s="47">
        <v>0.90800000000000003</v>
      </c>
      <c r="K228" s="47">
        <v>0.8</v>
      </c>
      <c r="L228" s="47">
        <v>0.92700000000000005</v>
      </c>
      <c r="M228" s="47">
        <v>0.89900000000000002</v>
      </c>
      <c r="N228" s="47">
        <v>0.89400000000000002</v>
      </c>
      <c r="O228" s="47">
        <v>0.92900000000000005</v>
      </c>
      <c r="P228" s="47">
        <v>0.873</v>
      </c>
      <c r="Q228" s="47">
        <v>0.91200000000000003</v>
      </c>
      <c r="R228" s="47">
        <v>0.97499999999999998</v>
      </c>
      <c r="S228" s="47">
        <v>0.83599999999999997</v>
      </c>
      <c r="T228" s="47">
        <v>0.91500000000000004</v>
      </c>
      <c r="U228" s="47">
        <v>0.90100000000000002</v>
      </c>
      <c r="V228" s="47">
        <v>0.91300000000000003</v>
      </c>
      <c r="W228" s="173"/>
    </row>
    <row r="229" spans="1:23">
      <c r="A229" s="232"/>
      <c r="B229" s="603">
        <v>18.670000000000002</v>
      </c>
      <c r="C229" s="47">
        <v>0.89200000000000002</v>
      </c>
      <c r="D229" s="47">
        <v>0.92</v>
      </c>
      <c r="E229" s="47">
        <v>0.96</v>
      </c>
      <c r="F229" s="47">
        <v>1.0329999999999999</v>
      </c>
      <c r="G229" s="47">
        <v>0.93899999999999995</v>
      </c>
      <c r="H229" s="47">
        <v>0.84299999999999997</v>
      </c>
      <c r="I229" s="47">
        <v>0.95199999999999996</v>
      </c>
      <c r="J229" s="47">
        <v>0.90600000000000003</v>
      </c>
      <c r="K229" s="47">
        <v>0.86499999999999999</v>
      </c>
      <c r="L229" s="47">
        <v>0.92200000000000004</v>
      </c>
      <c r="M229" s="47">
        <v>0.92500000000000004</v>
      </c>
      <c r="N229" s="47">
        <v>0.89800000000000002</v>
      </c>
      <c r="O229" s="47">
        <v>0.96199999999999997</v>
      </c>
      <c r="P229" s="47">
        <v>0.879</v>
      </c>
      <c r="Q229" s="47">
        <v>0.89700000000000002</v>
      </c>
      <c r="R229" s="47">
        <v>0.96099999999999997</v>
      </c>
      <c r="S229" s="47">
        <v>0.83799999999999997</v>
      </c>
      <c r="T229" s="47">
        <v>0.91100000000000003</v>
      </c>
      <c r="U229" s="47">
        <v>0.88100000000000001</v>
      </c>
      <c r="V229" s="47">
        <v>0.91200000000000003</v>
      </c>
      <c r="W229" s="173"/>
    </row>
    <row r="230" spans="1:23">
      <c r="A230" s="232"/>
      <c r="B230" s="603">
        <v>18.75</v>
      </c>
      <c r="C230" s="47">
        <v>0.89300000000000002</v>
      </c>
      <c r="D230" s="47">
        <v>0.90100000000000002</v>
      </c>
      <c r="E230" s="47">
        <v>0.95799999999999996</v>
      </c>
      <c r="F230" s="47">
        <v>1.0269999999999999</v>
      </c>
      <c r="G230" s="47">
        <v>0.92300000000000004</v>
      </c>
      <c r="H230" s="47">
        <v>0.84899999999999998</v>
      </c>
      <c r="I230" s="47">
        <v>0.95499999999999996</v>
      </c>
      <c r="J230" s="47">
        <v>0.92800000000000005</v>
      </c>
      <c r="K230" s="47">
        <v>0.86799999999999999</v>
      </c>
      <c r="L230" s="47">
        <v>0.91700000000000004</v>
      </c>
      <c r="M230" s="47">
        <v>0.91600000000000004</v>
      </c>
      <c r="N230" s="47">
        <v>0.89500000000000002</v>
      </c>
      <c r="O230" s="47">
        <v>0.94399999999999995</v>
      </c>
      <c r="P230" s="47">
        <v>0.88100000000000001</v>
      </c>
      <c r="Q230" s="47">
        <v>0.91400000000000003</v>
      </c>
      <c r="R230" s="47">
        <v>0.95199999999999996</v>
      </c>
      <c r="S230" s="47">
        <v>0.85499999999999998</v>
      </c>
      <c r="T230" s="47">
        <v>0.92400000000000004</v>
      </c>
      <c r="U230" s="47">
        <v>0.875</v>
      </c>
      <c r="V230" s="47">
        <v>0.92500000000000004</v>
      </c>
      <c r="W230" s="173"/>
    </row>
    <row r="231" spans="1:23">
      <c r="A231" s="232"/>
      <c r="B231" s="603">
        <v>18.829999999999998</v>
      </c>
      <c r="C231" s="47">
        <v>0.89600000000000002</v>
      </c>
      <c r="D231" s="47">
        <v>0.89600000000000002</v>
      </c>
      <c r="E231" s="47">
        <v>0.94499999999999995</v>
      </c>
      <c r="F231" s="47">
        <v>1.0549999999999999</v>
      </c>
      <c r="G231" s="47">
        <v>0.92300000000000004</v>
      </c>
      <c r="H231" s="47">
        <v>0.84499999999999997</v>
      </c>
      <c r="I231" s="47">
        <v>0.96</v>
      </c>
      <c r="J231" s="47">
        <v>0.91400000000000003</v>
      </c>
      <c r="K231" s="47">
        <v>0.85299999999999998</v>
      </c>
      <c r="L231" s="47">
        <v>0.90300000000000002</v>
      </c>
      <c r="M231" s="47">
        <v>0.90400000000000003</v>
      </c>
      <c r="N231" s="47">
        <v>0.90300000000000002</v>
      </c>
      <c r="O231" s="47">
        <v>0.94299999999999995</v>
      </c>
      <c r="P231" s="47">
        <v>0.88500000000000001</v>
      </c>
      <c r="Q231" s="47">
        <v>0.89700000000000002</v>
      </c>
      <c r="R231" s="47">
        <v>0.96899999999999997</v>
      </c>
      <c r="S231" s="47">
        <v>0.874</v>
      </c>
      <c r="T231" s="47">
        <v>0.90900000000000003</v>
      </c>
      <c r="U231" s="47">
        <v>0.88900000000000001</v>
      </c>
      <c r="V231" s="47">
        <v>0.92200000000000004</v>
      </c>
      <c r="W231" s="173"/>
    </row>
    <row r="232" spans="1:23">
      <c r="A232" s="232"/>
      <c r="B232" s="603">
        <v>18.920000000000002</v>
      </c>
      <c r="C232" s="47">
        <v>0.90500000000000003</v>
      </c>
      <c r="D232" s="47">
        <v>0.9</v>
      </c>
      <c r="E232" s="47">
        <v>0.93400000000000005</v>
      </c>
      <c r="F232" s="47">
        <v>1.044</v>
      </c>
      <c r="G232" s="47">
        <v>0.91400000000000003</v>
      </c>
      <c r="H232" s="47">
        <v>0.86</v>
      </c>
      <c r="I232" s="47">
        <v>0.96199999999999997</v>
      </c>
      <c r="J232" s="47">
        <v>0.93899999999999995</v>
      </c>
      <c r="K232" s="47">
        <v>0.83899999999999997</v>
      </c>
      <c r="L232" s="47">
        <v>0.90800000000000003</v>
      </c>
      <c r="M232" s="47">
        <v>0.88800000000000001</v>
      </c>
      <c r="N232" s="47">
        <v>0.89900000000000002</v>
      </c>
      <c r="O232" s="47">
        <v>0.94799999999999995</v>
      </c>
      <c r="P232" s="47">
        <v>0.876</v>
      </c>
      <c r="Q232" s="47">
        <v>0.90500000000000003</v>
      </c>
      <c r="R232" s="47">
        <v>0.95299999999999996</v>
      </c>
      <c r="S232" s="47">
        <v>0.88800000000000001</v>
      </c>
      <c r="T232" s="47">
        <v>0.91700000000000004</v>
      </c>
      <c r="U232" s="47">
        <v>0.88900000000000001</v>
      </c>
      <c r="V232" s="47">
        <v>0.90700000000000003</v>
      </c>
      <c r="W232" s="173"/>
    </row>
    <row r="233" spans="1:23">
      <c r="A233" s="232"/>
      <c r="B233" s="603">
        <v>19</v>
      </c>
      <c r="C233" s="47">
        <v>0.89700000000000002</v>
      </c>
      <c r="D233" s="47">
        <v>0.90600000000000003</v>
      </c>
      <c r="E233" s="47">
        <v>0.90700000000000003</v>
      </c>
      <c r="F233" s="47">
        <v>1.04</v>
      </c>
      <c r="G233" s="47">
        <v>0.90600000000000003</v>
      </c>
      <c r="H233" s="47">
        <v>0.85099999999999998</v>
      </c>
      <c r="I233" s="47">
        <v>0.95399999999999996</v>
      </c>
      <c r="J233" s="47">
        <v>0.91700000000000004</v>
      </c>
      <c r="K233" s="47">
        <v>0.82499999999999996</v>
      </c>
      <c r="L233" s="47">
        <v>0.91</v>
      </c>
      <c r="M233" s="47">
        <v>0.879</v>
      </c>
      <c r="N233" s="47">
        <v>0.89100000000000001</v>
      </c>
      <c r="O233" s="47">
        <v>0.90200000000000002</v>
      </c>
      <c r="P233" s="47">
        <v>0.89700000000000002</v>
      </c>
      <c r="Q233" s="47">
        <v>0.91</v>
      </c>
      <c r="R233" s="47">
        <v>0.93700000000000006</v>
      </c>
      <c r="S233" s="47">
        <v>0.85699999999999998</v>
      </c>
      <c r="T233" s="47">
        <v>0.93</v>
      </c>
      <c r="U233" s="47">
        <v>0.89600000000000002</v>
      </c>
      <c r="V233" s="47">
        <v>0.90700000000000003</v>
      </c>
      <c r="W233" s="173"/>
    </row>
    <row r="234" spans="1:23">
      <c r="A234" s="232"/>
      <c r="B234" s="603">
        <v>19.079999999999998</v>
      </c>
      <c r="C234" s="47">
        <v>0.89600000000000002</v>
      </c>
      <c r="D234" s="47">
        <v>0.90200000000000002</v>
      </c>
      <c r="E234" s="47">
        <v>0.96699999999999997</v>
      </c>
      <c r="F234" s="47">
        <v>1.0249999999999999</v>
      </c>
      <c r="G234" s="47">
        <v>0.90900000000000003</v>
      </c>
      <c r="H234" s="47">
        <v>0.84399999999999997</v>
      </c>
      <c r="I234" s="47">
        <v>0.93899999999999995</v>
      </c>
      <c r="J234" s="47">
        <v>0.91500000000000004</v>
      </c>
      <c r="K234" s="47">
        <v>0.871</v>
      </c>
      <c r="L234" s="47">
        <v>0.89100000000000001</v>
      </c>
      <c r="M234" s="47">
        <v>0.88700000000000001</v>
      </c>
      <c r="N234" s="47">
        <v>0.86699999999999999</v>
      </c>
      <c r="O234" s="47">
        <v>0.92</v>
      </c>
      <c r="P234" s="47">
        <v>0.89400000000000002</v>
      </c>
      <c r="Q234" s="47">
        <v>0.89800000000000002</v>
      </c>
      <c r="R234" s="47">
        <v>0.93899999999999995</v>
      </c>
      <c r="S234" s="47">
        <v>0.85699999999999998</v>
      </c>
      <c r="T234" s="47">
        <v>0.92800000000000005</v>
      </c>
      <c r="U234" s="47">
        <v>0.877</v>
      </c>
      <c r="V234" s="47">
        <v>0.90700000000000003</v>
      </c>
      <c r="W234" s="173"/>
    </row>
    <row r="235" spans="1:23">
      <c r="A235" s="232"/>
      <c r="B235" s="603">
        <v>19.170000000000002</v>
      </c>
      <c r="C235" s="47">
        <v>0.88</v>
      </c>
      <c r="D235" s="47">
        <v>0.90500000000000003</v>
      </c>
      <c r="E235" s="47">
        <v>0.94199999999999995</v>
      </c>
      <c r="F235" s="47">
        <v>1.0409999999999999</v>
      </c>
      <c r="G235" s="47">
        <v>0.90600000000000003</v>
      </c>
      <c r="H235" s="47">
        <v>0.83699999999999997</v>
      </c>
      <c r="I235" s="47">
        <v>0.92700000000000005</v>
      </c>
      <c r="J235" s="47">
        <v>0.94199999999999995</v>
      </c>
      <c r="K235" s="47">
        <v>0.88</v>
      </c>
      <c r="L235" s="47">
        <v>0.89700000000000002</v>
      </c>
      <c r="M235" s="47">
        <v>0.89600000000000002</v>
      </c>
      <c r="N235" s="47">
        <v>0.89300000000000002</v>
      </c>
      <c r="O235" s="47">
        <v>0.90200000000000002</v>
      </c>
      <c r="P235" s="47">
        <v>0.88500000000000001</v>
      </c>
      <c r="Q235" s="47">
        <v>0.87</v>
      </c>
      <c r="R235" s="47">
        <v>0.97699999999999998</v>
      </c>
      <c r="S235" s="47">
        <v>0.84099999999999997</v>
      </c>
      <c r="T235" s="47">
        <v>0.92600000000000005</v>
      </c>
      <c r="U235" s="47">
        <v>0.873</v>
      </c>
      <c r="V235" s="47">
        <v>0.89500000000000002</v>
      </c>
      <c r="W235" s="173"/>
    </row>
    <row r="236" spans="1:23">
      <c r="A236" s="232"/>
      <c r="B236" s="603">
        <v>19.25</v>
      </c>
      <c r="C236" s="47">
        <v>0.88600000000000001</v>
      </c>
      <c r="D236" s="47">
        <v>0.89700000000000002</v>
      </c>
      <c r="E236" s="47">
        <v>0.93</v>
      </c>
      <c r="F236" s="47">
        <v>1.0569999999999999</v>
      </c>
      <c r="G236" s="47">
        <v>0.93100000000000005</v>
      </c>
      <c r="H236" s="47">
        <v>0.85099999999999998</v>
      </c>
      <c r="I236" s="47">
        <v>0.93100000000000005</v>
      </c>
      <c r="J236" s="47">
        <v>0.96599999999999997</v>
      </c>
      <c r="K236" s="47">
        <v>0.89200000000000002</v>
      </c>
      <c r="L236" s="47">
        <v>0.90400000000000003</v>
      </c>
      <c r="M236" s="47">
        <v>0.89100000000000001</v>
      </c>
      <c r="N236" s="47">
        <v>0.88800000000000001</v>
      </c>
      <c r="O236" s="47">
        <v>0.89700000000000002</v>
      </c>
      <c r="P236" s="47">
        <v>0.871</v>
      </c>
      <c r="Q236" s="47">
        <v>0.92600000000000005</v>
      </c>
      <c r="R236" s="47">
        <v>0.95899999999999996</v>
      </c>
      <c r="S236" s="47">
        <v>0.85499999999999998</v>
      </c>
      <c r="T236" s="47">
        <v>0.94099999999999995</v>
      </c>
      <c r="U236" s="47">
        <v>0.86899999999999999</v>
      </c>
      <c r="V236" s="47">
        <v>0.89300000000000002</v>
      </c>
      <c r="W236" s="173"/>
    </row>
    <row r="237" spans="1:23">
      <c r="A237" s="232"/>
      <c r="B237" s="603">
        <v>19.329999999999998</v>
      </c>
      <c r="C237" s="47">
        <v>0.876</v>
      </c>
      <c r="D237" s="47">
        <v>0.874</v>
      </c>
      <c r="E237" s="47">
        <v>0.93700000000000006</v>
      </c>
      <c r="F237" s="47">
        <v>1.0609999999999999</v>
      </c>
      <c r="G237" s="47">
        <v>0.92900000000000005</v>
      </c>
      <c r="H237" s="47">
        <v>0.85399999999999998</v>
      </c>
      <c r="I237" s="47">
        <v>0.91900000000000004</v>
      </c>
      <c r="J237" s="47">
        <v>0.97699999999999998</v>
      </c>
      <c r="K237" s="47">
        <v>0.873</v>
      </c>
      <c r="L237" s="47">
        <v>0.89900000000000002</v>
      </c>
      <c r="M237" s="47">
        <v>0.86599999999999999</v>
      </c>
      <c r="N237" s="47">
        <v>0.89</v>
      </c>
      <c r="O237" s="47">
        <v>0.90800000000000003</v>
      </c>
      <c r="P237" s="47">
        <v>0.90300000000000002</v>
      </c>
      <c r="Q237" s="47">
        <v>0.93600000000000005</v>
      </c>
      <c r="R237" s="47">
        <v>0.94099999999999995</v>
      </c>
      <c r="S237" s="47">
        <v>0.84099999999999997</v>
      </c>
      <c r="T237" s="47">
        <v>0.94299999999999995</v>
      </c>
      <c r="U237" s="47">
        <v>0.86199999999999999</v>
      </c>
      <c r="V237" s="47">
        <v>0.89100000000000001</v>
      </c>
      <c r="W237" s="173"/>
    </row>
    <row r="238" spans="1:23">
      <c r="A238" s="232"/>
      <c r="B238" s="603">
        <v>19.420000000000002</v>
      </c>
      <c r="C238" s="47">
        <v>0.89300000000000002</v>
      </c>
      <c r="D238" s="47">
        <v>0.89700000000000002</v>
      </c>
      <c r="E238" s="47">
        <v>0.93300000000000005</v>
      </c>
      <c r="F238" s="47">
        <v>1.0349999999999999</v>
      </c>
      <c r="G238" s="47">
        <v>0.94899999999999995</v>
      </c>
      <c r="H238" s="47">
        <v>0.82899999999999996</v>
      </c>
      <c r="I238" s="47">
        <v>0.92300000000000004</v>
      </c>
      <c r="J238" s="47">
        <v>0.97599999999999998</v>
      </c>
      <c r="K238" s="47">
        <v>0.89600000000000002</v>
      </c>
      <c r="L238" s="47">
        <v>0.90100000000000002</v>
      </c>
      <c r="M238" s="47">
        <v>0.88100000000000001</v>
      </c>
      <c r="N238" s="47">
        <v>0.88300000000000001</v>
      </c>
      <c r="O238" s="47">
        <v>0.90800000000000003</v>
      </c>
      <c r="P238" s="47">
        <v>0.90300000000000002</v>
      </c>
      <c r="Q238" s="47">
        <v>0.94399999999999995</v>
      </c>
      <c r="R238" s="47">
        <v>0.95</v>
      </c>
      <c r="S238" s="47">
        <v>0.84599999999999997</v>
      </c>
      <c r="T238" s="47">
        <v>0.92500000000000004</v>
      </c>
      <c r="U238" s="47">
        <v>0.87</v>
      </c>
      <c r="V238" s="47">
        <v>0.88600000000000001</v>
      </c>
      <c r="W238" s="173"/>
    </row>
    <row r="239" spans="1:23">
      <c r="A239" s="232"/>
      <c r="B239" s="603">
        <v>19.5</v>
      </c>
      <c r="C239" s="47">
        <v>0.89800000000000002</v>
      </c>
      <c r="D239" s="47">
        <v>0.89600000000000002</v>
      </c>
      <c r="E239" s="47">
        <v>0.93700000000000006</v>
      </c>
      <c r="F239" s="47">
        <v>1.0169999999999999</v>
      </c>
      <c r="G239" s="47">
        <v>0.94199999999999995</v>
      </c>
      <c r="H239" s="47">
        <v>0.85599999999999998</v>
      </c>
      <c r="I239" s="47">
        <v>0.91600000000000004</v>
      </c>
      <c r="J239" s="47">
        <v>0.94799999999999995</v>
      </c>
      <c r="K239" s="47">
        <v>0.871</v>
      </c>
      <c r="L239" s="47">
        <v>0.88900000000000001</v>
      </c>
      <c r="M239" s="47">
        <v>0.90600000000000003</v>
      </c>
      <c r="N239" s="47">
        <v>0.89200000000000002</v>
      </c>
      <c r="O239" s="47">
        <v>0.93</v>
      </c>
      <c r="P239" s="47">
        <v>0.90300000000000002</v>
      </c>
      <c r="Q239" s="47">
        <v>0.92900000000000005</v>
      </c>
      <c r="R239" s="47">
        <v>0.96299999999999997</v>
      </c>
      <c r="S239" s="47">
        <v>0.85399999999999998</v>
      </c>
      <c r="T239" s="47">
        <v>0.94599999999999995</v>
      </c>
      <c r="U239" s="47">
        <v>0.85799999999999998</v>
      </c>
      <c r="V239" s="47">
        <v>0.89100000000000001</v>
      </c>
      <c r="W239" s="173"/>
    </row>
    <row r="240" spans="1:23">
      <c r="A240" s="232"/>
      <c r="B240" s="603">
        <v>19.579999999999998</v>
      </c>
      <c r="C240" s="47">
        <v>0.90300000000000002</v>
      </c>
      <c r="D240" s="47">
        <v>0.94599999999999995</v>
      </c>
      <c r="E240" s="47">
        <v>0.94199999999999995</v>
      </c>
      <c r="F240" s="47">
        <v>1.0569999999999999</v>
      </c>
      <c r="G240" s="47">
        <v>0.92</v>
      </c>
      <c r="H240" s="47">
        <v>0.86</v>
      </c>
      <c r="I240" s="47">
        <v>0.96499999999999997</v>
      </c>
      <c r="J240" s="47">
        <v>0.94</v>
      </c>
      <c r="K240" s="47">
        <v>0.874</v>
      </c>
      <c r="L240" s="47">
        <v>0.90300000000000002</v>
      </c>
      <c r="M240" s="47">
        <v>0.90200000000000002</v>
      </c>
      <c r="N240" s="47">
        <v>0.872</v>
      </c>
      <c r="O240" s="47">
        <v>0.9</v>
      </c>
      <c r="P240" s="47">
        <v>0.88800000000000001</v>
      </c>
      <c r="Q240" s="47">
        <v>0.93500000000000005</v>
      </c>
      <c r="R240" s="47">
        <v>0.92800000000000005</v>
      </c>
      <c r="S240" s="47">
        <v>0.85599999999999998</v>
      </c>
      <c r="T240" s="47">
        <v>0.95599999999999996</v>
      </c>
      <c r="U240" s="47">
        <v>0.86899999999999999</v>
      </c>
      <c r="V240" s="47">
        <v>0.89700000000000002</v>
      </c>
      <c r="W240" s="173"/>
    </row>
    <row r="241" spans="1:23">
      <c r="A241" s="232"/>
      <c r="B241" s="603">
        <v>19.670000000000002</v>
      </c>
      <c r="C241" s="47">
        <v>0.90800000000000003</v>
      </c>
      <c r="D241" s="47">
        <v>0.95199999999999996</v>
      </c>
      <c r="E241" s="47">
        <v>0.97299999999999998</v>
      </c>
      <c r="F241" s="47">
        <v>1.0549999999999999</v>
      </c>
      <c r="G241" s="47">
        <v>0.92300000000000004</v>
      </c>
      <c r="H241" s="47">
        <v>0.84099999999999997</v>
      </c>
      <c r="I241" s="47">
        <v>0.93899999999999995</v>
      </c>
      <c r="J241" s="47">
        <v>0.90300000000000002</v>
      </c>
      <c r="K241" s="47">
        <v>0.871</v>
      </c>
      <c r="L241" s="47">
        <v>0.89700000000000002</v>
      </c>
      <c r="M241" s="47">
        <v>0.94099999999999995</v>
      </c>
      <c r="N241" s="47">
        <v>0.88900000000000001</v>
      </c>
      <c r="O241" s="47">
        <v>0.91900000000000004</v>
      </c>
      <c r="P241" s="47">
        <v>0.879</v>
      </c>
      <c r="Q241" s="47">
        <v>0.91400000000000003</v>
      </c>
      <c r="R241" s="47">
        <v>0.93700000000000006</v>
      </c>
      <c r="S241" s="47">
        <v>0.85199999999999998</v>
      </c>
      <c r="T241" s="47">
        <v>0.93500000000000005</v>
      </c>
      <c r="U241" s="47">
        <v>0.85499999999999998</v>
      </c>
      <c r="V241" s="47">
        <v>0.879</v>
      </c>
      <c r="W241" s="173"/>
    </row>
    <row r="242" spans="1:23">
      <c r="A242" s="232"/>
      <c r="B242" s="603">
        <v>19.75</v>
      </c>
      <c r="C242" s="47">
        <v>0.91700000000000004</v>
      </c>
      <c r="D242" s="47">
        <v>0.91100000000000003</v>
      </c>
      <c r="E242" s="47">
        <v>0.94099999999999995</v>
      </c>
      <c r="F242" s="47">
        <v>1.073</v>
      </c>
      <c r="G242" s="47">
        <v>0.92200000000000004</v>
      </c>
      <c r="H242" s="47">
        <v>0.83899999999999997</v>
      </c>
      <c r="I242" s="47">
        <v>0.93700000000000006</v>
      </c>
      <c r="J242" s="47">
        <v>0.89600000000000002</v>
      </c>
      <c r="K242" s="47">
        <v>0.89900000000000002</v>
      </c>
      <c r="L242" s="47">
        <v>0.89200000000000002</v>
      </c>
      <c r="M242" s="47">
        <v>0.89400000000000002</v>
      </c>
      <c r="N242" s="47">
        <v>0.86699999999999999</v>
      </c>
      <c r="O242" s="47">
        <v>0.91100000000000003</v>
      </c>
      <c r="P242" s="47">
        <v>0.88</v>
      </c>
      <c r="Q242" s="47">
        <v>0.90900000000000003</v>
      </c>
      <c r="R242" s="47">
        <v>0.93</v>
      </c>
      <c r="S242" s="47">
        <v>0.84199999999999997</v>
      </c>
      <c r="T242" s="47">
        <v>0.92900000000000005</v>
      </c>
      <c r="U242" s="47">
        <v>0.86599999999999999</v>
      </c>
      <c r="V242" s="47">
        <v>0.877</v>
      </c>
      <c r="W242" s="173"/>
    </row>
    <row r="243" spans="1:23">
      <c r="A243" s="232"/>
      <c r="B243" s="603">
        <v>19.829999999999998</v>
      </c>
      <c r="C243" s="47">
        <v>0.91900000000000004</v>
      </c>
      <c r="D243" s="47">
        <v>0.94599999999999995</v>
      </c>
      <c r="E243" s="47">
        <v>0.94399999999999995</v>
      </c>
      <c r="F243" s="47">
        <v>1.034</v>
      </c>
      <c r="G243" s="47">
        <v>0.91600000000000004</v>
      </c>
      <c r="H243" s="47">
        <v>0.85499999999999998</v>
      </c>
      <c r="I243" s="47">
        <v>0.96499999999999997</v>
      </c>
      <c r="J243" s="47">
        <v>0.89900000000000002</v>
      </c>
      <c r="K243" s="47">
        <v>0.88100000000000001</v>
      </c>
      <c r="L243" s="47">
        <v>0.89200000000000002</v>
      </c>
      <c r="M243" s="47">
        <v>0.872</v>
      </c>
      <c r="N243" s="47">
        <v>0.878</v>
      </c>
      <c r="O243" s="47">
        <v>0.95</v>
      </c>
      <c r="P243" s="47">
        <v>0.877</v>
      </c>
      <c r="Q243" s="47">
        <v>0.90400000000000003</v>
      </c>
      <c r="R243" s="47">
        <v>0.95599999999999996</v>
      </c>
      <c r="S243" s="47">
        <v>0.86</v>
      </c>
      <c r="T243" s="47">
        <v>0.96799999999999997</v>
      </c>
      <c r="U243" s="47">
        <v>0.877</v>
      </c>
      <c r="V243" s="47">
        <v>0.879</v>
      </c>
      <c r="W243" s="173"/>
    </row>
    <row r="244" spans="1:23">
      <c r="A244" s="232"/>
      <c r="B244" s="603">
        <v>19.920000000000002</v>
      </c>
      <c r="C244" s="47">
        <v>0.94399999999999995</v>
      </c>
      <c r="D244" s="47">
        <v>0.93899999999999995</v>
      </c>
      <c r="E244" s="47">
        <v>0.95</v>
      </c>
      <c r="F244" s="47">
        <v>1.016</v>
      </c>
      <c r="G244" s="47">
        <v>0.88500000000000001</v>
      </c>
      <c r="H244" s="47">
        <v>0.83899999999999997</v>
      </c>
      <c r="I244" s="47">
        <v>0.93300000000000005</v>
      </c>
      <c r="J244" s="47">
        <v>0.90800000000000003</v>
      </c>
      <c r="K244" s="47">
        <v>0.90100000000000002</v>
      </c>
      <c r="L244" s="47">
        <v>0.91100000000000003</v>
      </c>
      <c r="M244" s="47">
        <v>0.86099999999999999</v>
      </c>
      <c r="N244" s="47">
        <v>0.89100000000000001</v>
      </c>
      <c r="O244" s="47">
        <v>0.95499999999999996</v>
      </c>
      <c r="P244" s="47">
        <v>0.877</v>
      </c>
      <c r="Q244" s="47">
        <v>0.9</v>
      </c>
      <c r="R244" s="47">
        <v>0.94099999999999995</v>
      </c>
      <c r="S244" s="47">
        <v>0.85199999999999998</v>
      </c>
      <c r="T244" s="47">
        <v>0.95699999999999996</v>
      </c>
      <c r="U244" s="47">
        <v>0.88300000000000001</v>
      </c>
      <c r="V244" s="47">
        <v>0.89200000000000002</v>
      </c>
      <c r="W244" s="173"/>
    </row>
    <row r="245" spans="1:23">
      <c r="A245" s="232"/>
      <c r="B245" s="603">
        <v>20</v>
      </c>
      <c r="C245" s="47">
        <v>0.91600000000000004</v>
      </c>
      <c r="D245" s="47">
        <v>0.91100000000000003</v>
      </c>
      <c r="E245" s="47">
        <v>0.98199999999999998</v>
      </c>
      <c r="F245" s="47">
        <v>1.0289999999999999</v>
      </c>
      <c r="G245" s="47">
        <v>0.88</v>
      </c>
      <c r="H245" s="47">
        <v>0.85299999999999998</v>
      </c>
      <c r="I245" s="47">
        <v>0.91400000000000003</v>
      </c>
      <c r="J245" s="47">
        <v>0.89700000000000002</v>
      </c>
      <c r="K245" s="47">
        <v>0.90900000000000003</v>
      </c>
      <c r="L245" s="47">
        <v>0.91700000000000004</v>
      </c>
      <c r="M245" s="47">
        <v>0.871</v>
      </c>
      <c r="N245" s="47">
        <v>0.876</v>
      </c>
      <c r="O245" s="47">
        <v>0.91900000000000004</v>
      </c>
      <c r="P245" s="47">
        <v>0.88300000000000001</v>
      </c>
      <c r="Q245" s="47">
        <v>0.90200000000000002</v>
      </c>
      <c r="R245" s="47">
        <v>0.92</v>
      </c>
      <c r="S245" s="47">
        <v>0.82899999999999996</v>
      </c>
      <c r="T245" s="47">
        <v>0.95699999999999996</v>
      </c>
      <c r="U245" s="47">
        <v>0.872</v>
      </c>
      <c r="V245" s="47">
        <v>0.89</v>
      </c>
      <c r="W245" s="173"/>
    </row>
    <row r="246" spans="1:23">
      <c r="A246" s="232"/>
      <c r="B246" s="603">
        <v>20.079999999999998</v>
      </c>
      <c r="C246" s="47">
        <v>0.90500000000000003</v>
      </c>
      <c r="D246" s="47">
        <v>0.92700000000000005</v>
      </c>
      <c r="E246" s="47">
        <v>0.93300000000000005</v>
      </c>
      <c r="F246" s="47">
        <v>1.03</v>
      </c>
      <c r="G246" s="47">
        <v>0.89400000000000002</v>
      </c>
      <c r="H246" s="47">
        <v>0.82199999999999995</v>
      </c>
      <c r="I246" s="47">
        <v>0.89</v>
      </c>
      <c r="J246" s="47">
        <v>0.88800000000000001</v>
      </c>
      <c r="K246" s="47">
        <v>0.91</v>
      </c>
      <c r="L246" s="47">
        <v>0.92300000000000004</v>
      </c>
      <c r="M246" s="47">
        <v>0.89400000000000002</v>
      </c>
      <c r="N246" s="47">
        <v>0.876</v>
      </c>
      <c r="O246" s="47">
        <v>0.93899999999999995</v>
      </c>
      <c r="P246" s="47">
        <v>0.88600000000000001</v>
      </c>
      <c r="Q246" s="47">
        <v>0.89300000000000002</v>
      </c>
      <c r="R246" s="47">
        <v>0.97499999999999998</v>
      </c>
      <c r="S246" s="47">
        <v>0.85599999999999998</v>
      </c>
      <c r="T246" s="47">
        <v>0.94</v>
      </c>
      <c r="U246" s="47">
        <v>0.88500000000000001</v>
      </c>
      <c r="V246" s="47">
        <v>0.88900000000000001</v>
      </c>
      <c r="W246" s="173"/>
    </row>
    <row r="247" spans="1:23">
      <c r="A247" s="232"/>
      <c r="B247" s="603">
        <v>20.170000000000002</v>
      </c>
      <c r="C247" s="47">
        <v>0.89600000000000002</v>
      </c>
      <c r="D247" s="47">
        <v>0.89600000000000002</v>
      </c>
      <c r="E247" s="47">
        <v>0.92600000000000005</v>
      </c>
      <c r="F247" s="47">
        <v>1.028</v>
      </c>
      <c r="G247" s="47">
        <v>0.89600000000000002</v>
      </c>
      <c r="H247" s="47">
        <v>0.83599999999999997</v>
      </c>
      <c r="I247" s="47">
        <v>0.89400000000000002</v>
      </c>
      <c r="J247" s="47">
        <v>0.874</v>
      </c>
      <c r="K247" s="47">
        <v>0.9</v>
      </c>
      <c r="L247" s="47">
        <v>0.92500000000000004</v>
      </c>
      <c r="M247" s="47">
        <v>0.88700000000000001</v>
      </c>
      <c r="N247" s="47">
        <v>0.88500000000000001</v>
      </c>
      <c r="O247" s="47">
        <v>0.92600000000000005</v>
      </c>
      <c r="P247" s="47">
        <v>0.90100000000000002</v>
      </c>
      <c r="Q247" s="47">
        <v>0.88500000000000001</v>
      </c>
      <c r="R247" s="47">
        <v>0.95199999999999996</v>
      </c>
      <c r="S247" s="47">
        <v>0.88100000000000001</v>
      </c>
      <c r="T247" s="47">
        <v>0.95299999999999996</v>
      </c>
      <c r="U247" s="47">
        <v>0.86099999999999999</v>
      </c>
      <c r="V247" s="47">
        <v>0.88200000000000001</v>
      </c>
      <c r="W247" s="173"/>
    </row>
    <row r="248" spans="1:23">
      <c r="A248" s="232"/>
      <c r="B248" s="603">
        <v>20.25</v>
      </c>
      <c r="C248" s="47">
        <v>0.88700000000000001</v>
      </c>
      <c r="D248" s="47">
        <v>0.86799999999999999</v>
      </c>
      <c r="E248" s="47">
        <v>0.91100000000000003</v>
      </c>
      <c r="F248" s="47">
        <v>1.0129999999999999</v>
      </c>
      <c r="G248" s="47">
        <v>0.9</v>
      </c>
      <c r="H248" s="47">
        <v>0.81499999999999995</v>
      </c>
      <c r="I248" s="47">
        <v>0.89700000000000002</v>
      </c>
      <c r="J248" s="47">
        <v>0.88100000000000001</v>
      </c>
      <c r="K248" s="47">
        <v>0.90900000000000003</v>
      </c>
      <c r="L248" s="47">
        <v>0.91</v>
      </c>
      <c r="M248" s="47">
        <v>0.88100000000000001</v>
      </c>
      <c r="N248" s="47">
        <v>0.90100000000000002</v>
      </c>
      <c r="O248" s="47">
        <v>0.92900000000000005</v>
      </c>
      <c r="P248" s="47">
        <v>0.92</v>
      </c>
      <c r="Q248" s="47">
        <v>0.86199999999999999</v>
      </c>
      <c r="R248" s="47">
        <v>0.92700000000000005</v>
      </c>
      <c r="S248" s="47">
        <v>0.85699999999999998</v>
      </c>
      <c r="T248" s="47">
        <v>0.93799999999999994</v>
      </c>
      <c r="U248" s="47">
        <v>0.88400000000000001</v>
      </c>
      <c r="V248" s="47">
        <v>0.88100000000000001</v>
      </c>
      <c r="W248" s="173"/>
    </row>
    <row r="249" spans="1:23">
      <c r="A249" s="232"/>
      <c r="B249" s="603">
        <v>20.329999999999998</v>
      </c>
      <c r="C249" s="47">
        <v>0.876</v>
      </c>
      <c r="D249" s="47">
        <v>0.879</v>
      </c>
      <c r="E249" s="47">
        <v>0.89400000000000002</v>
      </c>
      <c r="F249" s="47">
        <v>1.018</v>
      </c>
      <c r="G249" s="47">
        <v>0.90300000000000002</v>
      </c>
      <c r="H249" s="47">
        <v>0.83699999999999997</v>
      </c>
      <c r="I249" s="47">
        <v>0.91200000000000003</v>
      </c>
      <c r="J249" s="47">
        <v>0.872</v>
      </c>
      <c r="K249" s="47">
        <v>0.89600000000000002</v>
      </c>
      <c r="L249" s="47">
        <v>0.91600000000000004</v>
      </c>
      <c r="M249" s="47">
        <v>0.878</v>
      </c>
      <c r="N249" s="47">
        <v>0.90600000000000003</v>
      </c>
      <c r="O249" s="47">
        <v>0.92</v>
      </c>
      <c r="P249" s="47">
        <v>0.91200000000000003</v>
      </c>
      <c r="Q249" s="47">
        <v>0.88</v>
      </c>
      <c r="R249" s="47">
        <v>0.90700000000000003</v>
      </c>
      <c r="S249" s="47">
        <v>0.82699999999999996</v>
      </c>
      <c r="T249" s="47">
        <v>0.94099999999999995</v>
      </c>
      <c r="U249" s="47">
        <v>0.88200000000000001</v>
      </c>
      <c r="V249" s="47">
        <v>0.877</v>
      </c>
      <c r="W249" s="173"/>
    </row>
    <row r="250" spans="1:23">
      <c r="A250" s="232"/>
      <c r="B250" s="603">
        <v>20.420000000000002</v>
      </c>
      <c r="C250" s="47">
        <v>0.873</v>
      </c>
      <c r="D250" s="47">
        <v>0.92200000000000004</v>
      </c>
      <c r="E250" s="47">
        <v>0.95</v>
      </c>
      <c r="F250" s="47">
        <v>1.0229999999999999</v>
      </c>
      <c r="G250" s="47">
        <v>0.92700000000000005</v>
      </c>
      <c r="H250" s="47">
        <v>0.84899999999999998</v>
      </c>
      <c r="I250" s="47">
        <v>0.90800000000000003</v>
      </c>
      <c r="J250" s="47">
        <v>0.89700000000000002</v>
      </c>
      <c r="K250" s="47">
        <v>0.90600000000000003</v>
      </c>
      <c r="L250" s="47">
        <v>0.90100000000000002</v>
      </c>
      <c r="M250" s="47">
        <v>0.88700000000000001</v>
      </c>
      <c r="N250" s="47">
        <v>0.91100000000000003</v>
      </c>
      <c r="O250" s="47">
        <v>0.91700000000000004</v>
      </c>
      <c r="P250" s="47">
        <v>0.91400000000000003</v>
      </c>
      <c r="Q250" s="47">
        <v>0.90100000000000002</v>
      </c>
      <c r="R250" s="47">
        <v>0.91700000000000004</v>
      </c>
      <c r="S250" s="47">
        <v>0.84199999999999997</v>
      </c>
      <c r="T250" s="47">
        <v>0.93</v>
      </c>
      <c r="U250" s="47">
        <v>0.85199999999999998</v>
      </c>
      <c r="V250" s="47">
        <v>0.876</v>
      </c>
      <c r="W250" s="173"/>
    </row>
    <row r="251" spans="1:23">
      <c r="A251" s="232"/>
      <c r="B251" s="603">
        <v>20.5</v>
      </c>
      <c r="C251" s="47">
        <v>0.89500000000000002</v>
      </c>
      <c r="D251" s="47">
        <v>0.92300000000000004</v>
      </c>
      <c r="E251" s="47">
        <v>0.94799999999999995</v>
      </c>
      <c r="F251" s="47">
        <v>1.034</v>
      </c>
      <c r="G251" s="47">
        <v>0.94299999999999995</v>
      </c>
      <c r="H251" s="47">
        <v>0.81799999999999995</v>
      </c>
      <c r="I251" s="47">
        <v>0.89</v>
      </c>
      <c r="J251" s="47">
        <v>0.88300000000000001</v>
      </c>
      <c r="K251" s="47">
        <v>0.93700000000000006</v>
      </c>
      <c r="L251" s="47">
        <v>0.89700000000000002</v>
      </c>
      <c r="M251" s="47">
        <v>0.88700000000000001</v>
      </c>
      <c r="N251" s="47">
        <v>0.93500000000000005</v>
      </c>
      <c r="O251" s="47">
        <v>0.89800000000000002</v>
      </c>
      <c r="P251" s="47">
        <v>0.90200000000000002</v>
      </c>
      <c r="Q251" s="47">
        <v>0.86</v>
      </c>
      <c r="R251" s="47">
        <v>0.92800000000000005</v>
      </c>
      <c r="S251" s="47">
        <v>0.83399999999999996</v>
      </c>
      <c r="T251" s="47">
        <v>0.94</v>
      </c>
      <c r="U251" s="47">
        <v>0.90300000000000002</v>
      </c>
      <c r="V251" s="47">
        <v>0.94799999999999995</v>
      </c>
      <c r="W251" s="173"/>
    </row>
    <row r="252" spans="1:23">
      <c r="A252" s="232"/>
      <c r="B252" s="603">
        <v>20.58</v>
      </c>
      <c r="C252" s="47">
        <v>0.85499999999999998</v>
      </c>
      <c r="D252" s="47">
        <v>0.90800000000000003</v>
      </c>
      <c r="E252" s="47">
        <v>0.96599999999999997</v>
      </c>
      <c r="F252" s="47">
        <v>1.016</v>
      </c>
      <c r="G252" s="47">
        <v>0.92900000000000005</v>
      </c>
      <c r="H252" s="47">
        <v>0.82699999999999996</v>
      </c>
      <c r="I252" s="47">
        <v>0.93300000000000005</v>
      </c>
      <c r="J252" s="47">
        <v>0.89500000000000002</v>
      </c>
      <c r="K252" s="47">
        <v>0.95599999999999996</v>
      </c>
      <c r="L252" s="47">
        <v>0.90700000000000003</v>
      </c>
      <c r="M252" s="47">
        <v>0.874</v>
      </c>
      <c r="N252" s="47">
        <v>0.90600000000000003</v>
      </c>
      <c r="O252" s="47">
        <v>0.91200000000000003</v>
      </c>
      <c r="P252" s="47">
        <v>0.89900000000000002</v>
      </c>
      <c r="Q252" s="47">
        <v>0.89900000000000002</v>
      </c>
      <c r="R252" s="47">
        <v>0.92</v>
      </c>
      <c r="S252" s="47">
        <v>0.89</v>
      </c>
      <c r="T252" s="47">
        <v>0.95099999999999996</v>
      </c>
      <c r="U252" s="47">
        <v>0.89</v>
      </c>
      <c r="V252" s="47">
        <v>0.95399999999999996</v>
      </c>
      <c r="W252" s="173"/>
    </row>
    <row r="253" spans="1:23">
      <c r="A253" s="232"/>
      <c r="B253" s="603">
        <v>20.67</v>
      </c>
      <c r="C253" s="47">
        <v>0.86799999999999999</v>
      </c>
      <c r="D253" s="47">
        <v>0.91600000000000004</v>
      </c>
      <c r="E253" s="47">
        <v>0.94599999999999995</v>
      </c>
      <c r="F253" s="47">
        <v>1.016</v>
      </c>
      <c r="G253" s="47">
        <v>0.93799999999999994</v>
      </c>
      <c r="H253" s="47">
        <v>0.81699999999999995</v>
      </c>
      <c r="I253" s="47">
        <v>0.93400000000000005</v>
      </c>
      <c r="J253" s="47">
        <v>0.88900000000000001</v>
      </c>
      <c r="K253" s="47">
        <v>0.94799999999999995</v>
      </c>
      <c r="L253" s="47">
        <v>0.90800000000000003</v>
      </c>
      <c r="M253" s="47">
        <v>0.875</v>
      </c>
      <c r="N253" s="47">
        <v>0.94799999999999995</v>
      </c>
      <c r="O253" s="47">
        <v>0.90100000000000002</v>
      </c>
      <c r="P253" s="47">
        <v>0.91900000000000004</v>
      </c>
      <c r="Q253" s="47">
        <v>0.88</v>
      </c>
      <c r="R253" s="47">
        <v>0.88500000000000001</v>
      </c>
      <c r="S253" s="47">
        <v>0.88200000000000001</v>
      </c>
      <c r="T253" s="47">
        <v>0.92300000000000004</v>
      </c>
      <c r="U253" s="47">
        <v>0.88300000000000001</v>
      </c>
      <c r="V253" s="47">
        <v>0.93700000000000006</v>
      </c>
      <c r="W253" s="173"/>
    </row>
    <row r="254" spans="1:23">
      <c r="A254" s="232"/>
      <c r="B254" s="603">
        <v>20.75</v>
      </c>
      <c r="C254" s="47">
        <v>0.86899999999999999</v>
      </c>
      <c r="D254" s="47">
        <v>0.88900000000000001</v>
      </c>
      <c r="E254" s="47">
        <v>0.94699999999999995</v>
      </c>
      <c r="F254" s="47">
        <v>1.008</v>
      </c>
      <c r="G254" s="47">
        <v>0.94199999999999995</v>
      </c>
      <c r="H254" s="47">
        <v>0.86499999999999999</v>
      </c>
      <c r="I254" s="47">
        <v>0.95099999999999996</v>
      </c>
      <c r="J254" s="47">
        <v>0.88100000000000001</v>
      </c>
      <c r="K254" s="47">
        <v>0.89400000000000002</v>
      </c>
      <c r="L254" s="47">
        <v>0.89300000000000002</v>
      </c>
      <c r="M254" s="47">
        <v>0.88900000000000001</v>
      </c>
      <c r="N254" s="47">
        <v>0.92600000000000005</v>
      </c>
      <c r="O254" s="47">
        <v>0.89500000000000002</v>
      </c>
      <c r="P254" s="47">
        <v>0.92300000000000004</v>
      </c>
      <c r="Q254" s="47">
        <v>0.879</v>
      </c>
      <c r="R254" s="47">
        <v>0.94699999999999995</v>
      </c>
      <c r="S254" s="47">
        <v>0.874</v>
      </c>
      <c r="T254" s="47">
        <v>0.94499999999999995</v>
      </c>
      <c r="U254" s="47">
        <v>0.871</v>
      </c>
      <c r="V254" s="47">
        <v>0.93700000000000006</v>
      </c>
      <c r="W254" s="173"/>
    </row>
    <row r="255" spans="1:23">
      <c r="A255" s="232"/>
      <c r="B255" s="603">
        <v>20.83</v>
      </c>
      <c r="C255" s="47">
        <v>0.88500000000000001</v>
      </c>
      <c r="D255" s="47">
        <v>0.88400000000000001</v>
      </c>
      <c r="E255" s="47">
        <v>0.95199999999999996</v>
      </c>
      <c r="F255" s="47">
        <v>1.018</v>
      </c>
      <c r="G255" s="47">
        <v>0.93799999999999994</v>
      </c>
      <c r="H255" s="47">
        <v>0.84499999999999997</v>
      </c>
      <c r="I255" s="47">
        <v>0.96399999999999997</v>
      </c>
      <c r="J255" s="47">
        <v>0.85499999999999998</v>
      </c>
      <c r="K255" s="47">
        <v>0.89300000000000002</v>
      </c>
      <c r="L255" s="47">
        <v>0.88600000000000001</v>
      </c>
      <c r="M255" s="47">
        <v>0.90900000000000003</v>
      </c>
      <c r="N255" s="47">
        <v>0.91100000000000003</v>
      </c>
      <c r="O255" s="47">
        <v>0.88700000000000001</v>
      </c>
      <c r="P255" s="47">
        <v>0.86199999999999999</v>
      </c>
      <c r="Q255" s="47">
        <v>0.89800000000000002</v>
      </c>
      <c r="R255" s="47">
        <v>0.90300000000000002</v>
      </c>
      <c r="S255" s="47">
        <v>0.88100000000000001</v>
      </c>
      <c r="T255" s="47">
        <v>0.96</v>
      </c>
      <c r="U255" s="47">
        <v>0.84599999999999997</v>
      </c>
      <c r="V255" s="47">
        <v>0.89500000000000002</v>
      </c>
      <c r="W255" s="173"/>
    </row>
    <row r="256" spans="1:23">
      <c r="A256" s="232"/>
      <c r="B256" s="603">
        <v>20.92</v>
      </c>
      <c r="C256" s="47">
        <v>0.90100000000000002</v>
      </c>
      <c r="D256" s="47">
        <v>0.92500000000000004</v>
      </c>
      <c r="E256" s="47">
        <v>0.93300000000000005</v>
      </c>
      <c r="F256" s="47">
        <v>1.0269999999999999</v>
      </c>
      <c r="G256" s="47">
        <v>0.93200000000000005</v>
      </c>
      <c r="H256" s="47">
        <v>0.81699999999999995</v>
      </c>
      <c r="I256" s="47">
        <v>0.96</v>
      </c>
      <c r="J256" s="47">
        <v>0.871</v>
      </c>
      <c r="K256" s="47">
        <v>0.90100000000000002</v>
      </c>
      <c r="L256" s="47">
        <v>0.90400000000000003</v>
      </c>
      <c r="M256" s="47">
        <v>0.92900000000000005</v>
      </c>
      <c r="N256" s="47">
        <v>0.89400000000000002</v>
      </c>
      <c r="O256" s="47">
        <v>0.90400000000000003</v>
      </c>
      <c r="P256" s="47">
        <v>0.90500000000000003</v>
      </c>
      <c r="Q256" s="47">
        <v>0.90300000000000002</v>
      </c>
      <c r="R256" s="47">
        <v>0.89300000000000002</v>
      </c>
      <c r="S256" s="47">
        <v>0.89300000000000002</v>
      </c>
      <c r="T256" s="47">
        <v>0.95799999999999996</v>
      </c>
      <c r="U256" s="47">
        <v>0.86199999999999999</v>
      </c>
      <c r="V256" s="47">
        <v>0.90400000000000003</v>
      </c>
      <c r="W256" s="173"/>
    </row>
    <row r="257" spans="1:23">
      <c r="A257" s="232"/>
      <c r="B257" s="603">
        <v>21</v>
      </c>
      <c r="C257" s="47">
        <v>0.89900000000000002</v>
      </c>
      <c r="D257" s="47">
        <v>0.95099999999999996</v>
      </c>
      <c r="E257" s="47">
        <v>0.95399999999999996</v>
      </c>
      <c r="F257" s="47">
        <v>1.0129999999999999</v>
      </c>
      <c r="G257" s="47">
        <v>0.92</v>
      </c>
      <c r="H257" s="47">
        <v>0.83899999999999997</v>
      </c>
      <c r="I257" s="47">
        <v>0.95</v>
      </c>
      <c r="J257" s="47">
        <v>0.86899999999999999</v>
      </c>
      <c r="K257" s="47">
        <v>0.89400000000000002</v>
      </c>
      <c r="L257" s="47">
        <v>0.89800000000000002</v>
      </c>
      <c r="M257" s="47">
        <v>0.90400000000000003</v>
      </c>
      <c r="N257" s="47">
        <v>0.89300000000000002</v>
      </c>
      <c r="O257" s="47">
        <v>0.89</v>
      </c>
      <c r="P257" s="47">
        <v>0.90900000000000003</v>
      </c>
      <c r="Q257" s="47">
        <v>0.94599999999999995</v>
      </c>
      <c r="R257" s="47">
        <v>0.86699999999999999</v>
      </c>
      <c r="S257" s="47">
        <v>0.87</v>
      </c>
      <c r="T257" s="47">
        <v>0.95799999999999996</v>
      </c>
      <c r="U257" s="47">
        <v>0.88700000000000001</v>
      </c>
      <c r="V257" s="47">
        <v>0.89900000000000002</v>
      </c>
      <c r="W257" s="173"/>
    </row>
    <row r="258" spans="1:23">
      <c r="A258" s="232"/>
      <c r="B258" s="603">
        <v>21.08</v>
      </c>
      <c r="C258" s="47">
        <v>0.90600000000000003</v>
      </c>
      <c r="D258" s="47">
        <v>0.86899999999999999</v>
      </c>
      <c r="E258" s="47">
        <v>0.95199999999999996</v>
      </c>
      <c r="F258" s="47">
        <v>1.006</v>
      </c>
      <c r="G258" s="47">
        <v>0.92300000000000004</v>
      </c>
      <c r="H258" s="47">
        <v>0.81100000000000005</v>
      </c>
      <c r="I258" s="47">
        <v>0.92700000000000005</v>
      </c>
      <c r="J258" s="47">
        <v>0.89</v>
      </c>
      <c r="K258" s="47">
        <v>0.89900000000000002</v>
      </c>
      <c r="L258" s="47">
        <v>0.90900000000000003</v>
      </c>
      <c r="M258" s="47">
        <v>0.89300000000000002</v>
      </c>
      <c r="N258" s="47">
        <v>0.89300000000000002</v>
      </c>
      <c r="O258" s="47">
        <v>0.88400000000000001</v>
      </c>
      <c r="P258" s="47">
        <v>0.92700000000000005</v>
      </c>
      <c r="Q258" s="47">
        <v>0.94899999999999995</v>
      </c>
      <c r="R258" s="47">
        <v>0.95099999999999996</v>
      </c>
      <c r="S258" s="47">
        <v>0.85699999999999998</v>
      </c>
      <c r="T258" s="47">
        <v>0.95699999999999996</v>
      </c>
      <c r="U258" s="47">
        <v>0.89300000000000002</v>
      </c>
      <c r="V258" s="47">
        <v>0.89400000000000002</v>
      </c>
      <c r="W258" s="173"/>
    </row>
    <row r="259" spans="1:23">
      <c r="A259" s="232"/>
      <c r="B259" s="603">
        <v>21.17</v>
      </c>
      <c r="C259" s="47">
        <v>0.90700000000000003</v>
      </c>
      <c r="D259" s="47">
        <v>0.86699999999999999</v>
      </c>
      <c r="E259" s="47">
        <v>0.95</v>
      </c>
      <c r="F259" s="47">
        <v>1.026</v>
      </c>
      <c r="G259" s="47">
        <v>0.92500000000000004</v>
      </c>
      <c r="H259" s="47">
        <v>0.81799999999999995</v>
      </c>
      <c r="I259" s="47">
        <v>0.93200000000000005</v>
      </c>
      <c r="J259" s="47">
        <v>0.89300000000000002</v>
      </c>
      <c r="K259" s="47">
        <v>0.88200000000000001</v>
      </c>
      <c r="L259" s="47">
        <v>0.90400000000000003</v>
      </c>
      <c r="M259" s="47">
        <v>0.88</v>
      </c>
      <c r="N259" s="47">
        <v>0.89400000000000002</v>
      </c>
      <c r="O259" s="47">
        <v>0.92900000000000005</v>
      </c>
      <c r="P259" s="47">
        <v>0.872</v>
      </c>
      <c r="Q259" s="47">
        <v>0.91200000000000003</v>
      </c>
      <c r="R259" s="47">
        <v>0.99099999999999999</v>
      </c>
      <c r="S259" s="47">
        <v>0.874</v>
      </c>
      <c r="T259" s="47">
        <v>0.93200000000000005</v>
      </c>
      <c r="U259" s="47">
        <v>0.89500000000000002</v>
      </c>
      <c r="V259" s="47">
        <v>0.91</v>
      </c>
      <c r="W259" s="173"/>
    </row>
    <row r="260" spans="1:23">
      <c r="A260" s="232"/>
      <c r="B260" s="603">
        <v>21.25</v>
      </c>
      <c r="C260" s="47">
        <v>0.90600000000000003</v>
      </c>
      <c r="D260" s="47">
        <v>0.89200000000000002</v>
      </c>
      <c r="E260" s="47">
        <v>0.93799999999999994</v>
      </c>
      <c r="F260" s="47">
        <v>1.0189999999999999</v>
      </c>
      <c r="G260" s="47">
        <v>0.90400000000000003</v>
      </c>
      <c r="H260" s="47">
        <v>0.84799999999999998</v>
      </c>
      <c r="I260" s="47">
        <v>0.91200000000000003</v>
      </c>
      <c r="J260" s="47">
        <v>0.95</v>
      </c>
      <c r="K260" s="47">
        <v>0.88400000000000001</v>
      </c>
      <c r="L260" s="47">
        <v>0.89900000000000002</v>
      </c>
      <c r="M260" s="47">
        <v>0.88</v>
      </c>
      <c r="N260" s="47">
        <v>0.89100000000000001</v>
      </c>
      <c r="O260" s="47">
        <v>0.94099999999999995</v>
      </c>
      <c r="P260" s="47">
        <v>0.89800000000000002</v>
      </c>
      <c r="Q260" s="47">
        <v>0.90500000000000003</v>
      </c>
      <c r="R260" s="47">
        <v>0.94799999999999995</v>
      </c>
      <c r="S260" s="47">
        <v>0.87</v>
      </c>
      <c r="T260" s="47">
        <v>0.93300000000000005</v>
      </c>
      <c r="U260" s="47">
        <v>0.89700000000000002</v>
      </c>
      <c r="V260" s="47">
        <v>0.91</v>
      </c>
      <c r="W260" s="173"/>
    </row>
    <row r="261" spans="1:23">
      <c r="A261" s="232"/>
      <c r="B261" s="603">
        <v>21.33</v>
      </c>
      <c r="C261" s="47">
        <v>0.91600000000000004</v>
      </c>
      <c r="D261" s="47">
        <v>0.90700000000000003</v>
      </c>
      <c r="E261" s="47">
        <v>0.93799999999999994</v>
      </c>
      <c r="F261" s="47">
        <v>1.008</v>
      </c>
      <c r="G261" s="47">
        <v>0.89700000000000002</v>
      </c>
      <c r="H261" s="47">
        <v>0.80900000000000005</v>
      </c>
      <c r="I261" s="47">
        <v>0.91</v>
      </c>
      <c r="J261" s="47">
        <v>0.93100000000000005</v>
      </c>
      <c r="K261" s="47">
        <v>0.879</v>
      </c>
      <c r="L261" s="47">
        <v>0.89600000000000002</v>
      </c>
      <c r="M261" s="47">
        <v>0.89600000000000002</v>
      </c>
      <c r="N261" s="47">
        <v>0.90700000000000003</v>
      </c>
      <c r="O261" s="47">
        <v>0.94099999999999995</v>
      </c>
      <c r="P261" s="47">
        <v>0.93100000000000005</v>
      </c>
      <c r="Q261" s="47">
        <v>0.88400000000000001</v>
      </c>
      <c r="R261" s="47">
        <v>0.92200000000000004</v>
      </c>
      <c r="S261" s="47">
        <v>0.88400000000000001</v>
      </c>
      <c r="T261" s="47">
        <v>0.90900000000000003</v>
      </c>
      <c r="U261" s="47">
        <v>0.90300000000000002</v>
      </c>
      <c r="V261" s="47">
        <v>0.90800000000000003</v>
      </c>
      <c r="W261" s="173"/>
    </row>
    <row r="262" spans="1:23">
      <c r="A262" s="232"/>
      <c r="B262" s="603">
        <v>21.42</v>
      </c>
      <c r="C262" s="47">
        <v>0.89400000000000002</v>
      </c>
      <c r="D262" s="47">
        <v>0.89900000000000002</v>
      </c>
      <c r="E262" s="47">
        <v>0.93400000000000005</v>
      </c>
      <c r="F262" s="47">
        <v>1.0269999999999999</v>
      </c>
      <c r="G262" s="47">
        <v>0.91900000000000004</v>
      </c>
      <c r="H262" s="47">
        <v>0.85</v>
      </c>
      <c r="I262" s="47">
        <v>0.91800000000000004</v>
      </c>
      <c r="J262" s="47">
        <v>0.94499999999999995</v>
      </c>
      <c r="K262" s="47">
        <v>0.877</v>
      </c>
      <c r="L262" s="47">
        <v>0.90400000000000003</v>
      </c>
      <c r="M262" s="47">
        <v>0.88800000000000001</v>
      </c>
      <c r="N262" s="47">
        <v>0.88800000000000001</v>
      </c>
      <c r="O262" s="47">
        <v>0.92100000000000004</v>
      </c>
      <c r="P262" s="47">
        <v>0.93200000000000005</v>
      </c>
      <c r="Q262" s="47">
        <v>0.88800000000000001</v>
      </c>
      <c r="R262" s="47">
        <v>0.91600000000000004</v>
      </c>
      <c r="S262" s="47">
        <v>0.873</v>
      </c>
      <c r="T262" s="47">
        <v>0.92</v>
      </c>
      <c r="U262" s="47">
        <v>0.88700000000000001</v>
      </c>
      <c r="V262" s="47">
        <v>0.91500000000000004</v>
      </c>
      <c r="W262" s="173"/>
    </row>
    <row r="263" spans="1:23">
      <c r="A263" s="232"/>
      <c r="B263" s="603">
        <v>21.5</v>
      </c>
      <c r="C263" s="47">
        <v>0.88500000000000001</v>
      </c>
      <c r="D263" s="47">
        <v>0.89200000000000002</v>
      </c>
      <c r="E263" s="47">
        <v>0.93200000000000005</v>
      </c>
      <c r="F263" s="47">
        <v>1.0269999999999999</v>
      </c>
      <c r="G263" s="47">
        <v>0.91800000000000004</v>
      </c>
      <c r="H263" s="47">
        <v>0.86799999999999999</v>
      </c>
      <c r="I263" s="47">
        <v>0.92100000000000004</v>
      </c>
      <c r="J263" s="47">
        <v>0.91600000000000004</v>
      </c>
      <c r="K263" s="47">
        <v>0.88300000000000001</v>
      </c>
      <c r="L263" s="47">
        <v>0.91300000000000003</v>
      </c>
      <c r="M263" s="47">
        <v>0.88100000000000001</v>
      </c>
      <c r="N263" s="47">
        <v>0.88200000000000001</v>
      </c>
      <c r="O263" s="47">
        <v>0.92</v>
      </c>
      <c r="P263" s="47">
        <v>0.9</v>
      </c>
      <c r="Q263" s="47">
        <v>0.874</v>
      </c>
      <c r="R263" s="47">
        <v>0.90200000000000002</v>
      </c>
      <c r="S263" s="47">
        <v>0.878</v>
      </c>
      <c r="T263" s="47">
        <v>0.93500000000000005</v>
      </c>
      <c r="U263" s="47">
        <v>0.879</v>
      </c>
      <c r="V263" s="47">
        <v>0.95099999999999996</v>
      </c>
      <c r="W263" s="173"/>
    </row>
    <row r="264" spans="1:23">
      <c r="A264" s="232"/>
      <c r="B264" s="603">
        <v>21.58</v>
      </c>
      <c r="C264" s="47">
        <v>0.86899999999999999</v>
      </c>
      <c r="D264" s="47">
        <v>0.97599999999999998</v>
      </c>
      <c r="E264" s="47">
        <v>0.92800000000000005</v>
      </c>
      <c r="F264" s="47">
        <v>0.99099999999999999</v>
      </c>
      <c r="G264" s="47">
        <v>0.88700000000000001</v>
      </c>
      <c r="H264" s="47">
        <v>0.83599999999999997</v>
      </c>
      <c r="I264" s="47">
        <v>0.93300000000000005</v>
      </c>
      <c r="J264" s="47">
        <v>0.879</v>
      </c>
      <c r="K264" s="47">
        <v>0.86899999999999999</v>
      </c>
      <c r="L264" s="47">
        <v>0.95599999999999996</v>
      </c>
      <c r="M264" s="47">
        <v>0.879</v>
      </c>
      <c r="N264" s="47">
        <v>0.89300000000000002</v>
      </c>
      <c r="O264" s="47">
        <v>0.91700000000000004</v>
      </c>
      <c r="P264" s="47">
        <v>0.91</v>
      </c>
      <c r="Q264" s="47">
        <v>0.88400000000000001</v>
      </c>
      <c r="R264" s="47">
        <v>0.89300000000000002</v>
      </c>
      <c r="S264" s="47">
        <v>0.877</v>
      </c>
      <c r="T264" s="47">
        <v>0.93200000000000005</v>
      </c>
      <c r="U264" s="47">
        <v>0.88</v>
      </c>
      <c r="V264" s="47">
        <v>0.93400000000000005</v>
      </c>
      <c r="W264" s="173"/>
    </row>
    <row r="265" spans="1:23">
      <c r="A265" s="232"/>
      <c r="B265" s="603">
        <v>21.67</v>
      </c>
      <c r="C265" s="47">
        <v>0.85499999999999998</v>
      </c>
      <c r="D265" s="47">
        <v>0.92300000000000004</v>
      </c>
      <c r="E265" s="47">
        <v>0.95199999999999996</v>
      </c>
      <c r="F265" s="47">
        <v>0.996</v>
      </c>
      <c r="G265" s="47">
        <v>0.86799999999999999</v>
      </c>
      <c r="H265" s="47">
        <v>0.84</v>
      </c>
      <c r="I265" s="47">
        <v>0.93600000000000005</v>
      </c>
      <c r="J265" s="47">
        <v>0.86499999999999999</v>
      </c>
      <c r="K265" s="47">
        <v>0.84299999999999997</v>
      </c>
      <c r="L265" s="47">
        <v>0.95499999999999996</v>
      </c>
      <c r="M265" s="47">
        <v>0.85699999999999998</v>
      </c>
      <c r="N265" s="47">
        <v>0.89600000000000002</v>
      </c>
      <c r="O265" s="47">
        <v>0.88600000000000001</v>
      </c>
      <c r="P265" s="47">
        <v>0.92600000000000005</v>
      </c>
      <c r="Q265" s="47">
        <v>0.95099999999999996</v>
      </c>
      <c r="R265" s="47">
        <v>0.96499999999999997</v>
      </c>
      <c r="S265" s="47">
        <v>0.88</v>
      </c>
      <c r="T265" s="47">
        <v>0.94799999999999995</v>
      </c>
      <c r="U265" s="47">
        <v>0.86599999999999999</v>
      </c>
      <c r="V265" s="47">
        <v>0.91200000000000003</v>
      </c>
      <c r="W265" s="173"/>
    </row>
    <row r="266" spans="1:23">
      <c r="A266" s="232"/>
      <c r="B266" s="603">
        <v>21.75</v>
      </c>
      <c r="C266" s="47">
        <v>0.85099999999999998</v>
      </c>
      <c r="D266" s="47">
        <v>0.92300000000000004</v>
      </c>
      <c r="E266" s="47">
        <v>0.93899999999999995</v>
      </c>
      <c r="F266" s="47">
        <v>0.99</v>
      </c>
      <c r="G266" s="47">
        <v>0.874</v>
      </c>
      <c r="H266" s="47">
        <v>0.79100000000000004</v>
      </c>
      <c r="I266" s="47">
        <v>0.90400000000000003</v>
      </c>
      <c r="J266" s="47">
        <v>0.92300000000000004</v>
      </c>
      <c r="K266" s="47">
        <v>0.877</v>
      </c>
      <c r="L266" s="47">
        <v>0.93300000000000005</v>
      </c>
      <c r="M266" s="47">
        <v>0.872</v>
      </c>
      <c r="N266" s="47">
        <v>0.88300000000000001</v>
      </c>
      <c r="O266" s="47">
        <v>0.877</v>
      </c>
      <c r="P266" s="47">
        <v>0.91700000000000004</v>
      </c>
      <c r="Q266" s="47">
        <v>0.93</v>
      </c>
      <c r="R266" s="47">
        <v>0.92900000000000005</v>
      </c>
      <c r="S266" s="47">
        <v>0.871</v>
      </c>
      <c r="T266" s="47">
        <v>0.91600000000000004</v>
      </c>
      <c r="U266" s="47">
        <v>0.86299999999999999</v>
      </c>
      <c r="V266" s="47">
        <v>0.90600000000000003</v>
      </c>
      <c r="W266" s="173"/>
    </row>
    <row r="267" spans="1:23">
      <c r="A267" s="232"/>
      <c r="B267" s="603">
        <v>21.83</v>
      </c>
      <c r="C267" s="47">
        <v>0.85899999999999999</v>
      </c>
      <c r="D267" s="47">
        <v>0.91100000000000003</v>
      </c>
      <c r="E267" s="47">
        <v>0.93400000000000005</v>
      </c>
      <c r="F267" s="47">
        <v>1.012</v>
      </c>
      <c r="G267" s="47">
        <v>0.88700000000000001</v>
      </c>
      <c r="H267" s="47">
        <v>0.81699999999999995</v>
      </c>
      <c r="I267" s="47">
        <v>0.89200000000000002</v>
      </c>
      <c r="J267" s="47">
        <v>0.91800000000000004</v>
      </c>
      <c r="K267" s="47">
        <v>0.88300000000000001</v>
      </c>
      <c r="L267" s="47">
        <v>0.91100000000000003</v>
      </c>
      <c r="M267" s="47">
        <v>0.85599999999999998</v>
      </c>
      <c r="N267" s="47">
        <v>0.87</v>
      </c>
      <c r="O267" s="47">
        <v>0.86099999999999999</v>
      </c>
      <c r="P267" s="47">
        <v>0.93500000000000005</v>
      </c>
      <c r="Q267" s="47">
        <v>0.89700000000000002</v>
      </c>
      <c r="R267" s="47">
        <v>0.90200000000000002</v>
      </c>
      <c r="S267" s="47">
        <v>0.85899999999999999</v>
      </c>
      <c r="T267" s="47">
        <v>0.91100000000000003</v>
      </c>
      <c r="U267" s="47">
        <v>0.86</v>
      </c>
      <c r="V267" s="47">
        <v>0.90700000000000003</v>
      </c>
      <c r="W267" s="173"/>
    </row>
    <row r="268" spans="1:23">
      <c r="A268" s="232"/>
      <c r="B268" s="603">
        <v>21.92</v>
      </c>
      <c r="C268" s="47">
        <v>0.874</v>
      </c>
      <c r="D268" s="47">
        <v>0.90900000000000003</v>
      </c>
      <c r="E268" s="47">
        <v>0.96399999999999997</v>
      </c>
      <c r="F268" s="47">
        <v>1.0169999999999999</v>
      </c>
      <c r="G268" s="47">
        <v>0.89900000000000002</v>
      </c>
      <c r="H268" s="47">
        <v>0.876</v>
      </c>
      <c r="I268" s="47">
        <v>0.90500000000000003</v>
      </c>
      <c r="J268" s="47">
        <v>0.90300000000000002</v>
      </c>
      <c r="K268" s="47">
        <v>0.85899999999999999</v>
      </c>
      <c r="L268" s="47">
        <v>0.91</v>
      </c>
      <c r="M268" s="47">
        <v>0.85499999999999998</v>
      </c>
      <c r="N268" s="47">
        <v>0.89100000000000001</v>
      </c>
      <c r="O268" s="47">
        <v>0.86</v>
      </c>
      <c r="P268" s="47">
        <v>0.90900000000000003</v>
      </c>
      <c r="Q268" s="47">
        <v>0.92500000000000004</v>
      </c>
      <c r="R268" s="47">
        <v>0.93100000000000005</v>
      </c>
      <c r="S268" s="47">
        <v>0.85799999999999998</v>
      </c>
      <c r="T268" s="47">
        <v>0.94499999999999995</v>
      </c>
      <c r="U268" s="47">
        <v>0.85099999999999998</v>
      </c>
      <c r="V268" s="47">
        <v>0.91</v>
      </c>
      <c r="W268" s="173"/>
    </row>
    <row r="269" spans="1:23">
      <c r="A269" s="232"/>
      <c r="B269" s="603">
        <v>22</v>
      </c>
      <c r="C269" s="47">
        <v>0.877</v>
      </c>
      <c r="D269" s="47">
        <v>0.91100000000000003</v>
      </c>
      <c r="E269" s="47">
        <v>0.98499999999999999</v>
      </c>
      <c r="F269" s="47">
        <v>1.0129999999999999</v>
      </c>
      <c r="G269" s="47">
        <v>0.89900000000000002</v>
      </c>
      <c r="H269" s="47">
        <v>0.86799999999999999</v>
      </c>
      <c r="I269" s="47">
        <v>0.92800000000000005</v>
      </c>
      <c r="J269" s="47">
        <v>0.87</v>
      </c>
      <c r="K269" s="47">
        <v>0.84199999999999997</v>
      </c>
      <c r="L269" s="47">
        <v>0.91200000000000003</v>
      </c>
      <c r="M269" s="47">
        <v>0.88500000000000001</v>
      </c>
      <c r="N269" s="47">
        <v>0.90600000000000003</v>
      </c>
      <c r="O269" s="47">
        <v>0.85599999999999998</v>
      </c>
      <c r="P269" s="47">
        <v>0.92500000000000004</v>
      </c>
      <c r="Q269" s="47">
        <v>0.91500000000000004</v>
      </c>
      <c r="R269" s="47">
        <v>0.89400000000000002</v>
      </c>
      <c r="S269" s="47">
        <v>0.87</v>
      </c>
      <c r="T269" s="47">
        <v>0.96799999999999997</v>
      </c>
      <c r="U269" s="47">
        <v>0.85599999999999998</v>
      </c>
      <c r="V269" s="47">
        <v>0.89</v>
      </c>
      <c r="W269" s="173"/>
    </row>
    <row r="270" spans="1:23">
      <c r="A270" s="232"/>
      <c r="B270" s="603">
        <v>22.08</v>
      </c>
      <c r="C270" s="47">
        <v>0.879</v>
      </c>
      <c r="D270" s="47">
        <v>0.94799999999999995</v>
      </c>
      <c r="E270" s="47">
        <v>0.96199999999999997</v>
      </c>
      <c r="F270" s="47">
        <v>1.008</v>
      </c>
      <c r="G270" s="47">
        <v>0.92300000000000004</v>
      </c>
      <c r="H270" s="47">
        <v>0.875</v>
      </c>
      <c r="I270" s="47">
        <v>0.93700000000000006</v>
      </c>
      <c r="J270" s="47">
        <v>0.86199999999999999</v>
      </c>
      <c r="K270" s="47">
        <v>0.879</v>
      </c>
      <c r="L270" s="47">
        <v>0.91</v>
      </c>
      <c r="M270" s="47">
        <v>0.88400000000000001</v>
      </c>
      <c r="N270" s="47">
        <v>0.89400000000000002</v>
      </c>
      <c r="O270" s="47">
        <v>0.84799999999999998</v>
      </c>
      <c r="P270" s="47">
        <v>0.91</v>
      </c>
      <c r="Q270" s="47">
        <v>0.91200000000000003</v>
      </c>
      <c r="R270" s="47">
        <v>0.92600000000000005</v>
      </c>
      <c r="S270" s="47">
        <v>0.874</v>
      </c>
      <c r="T270" s="47">
        <v>0.94099999999999995</v>
      </c>
      <c r="U270" s="47">
        <v>0.872</v>
      </c>
      <c r="V270" s="47">
        <v>0.89400000000000002</v>
      </c>
      <c r="W270" s="173"/>
    </row>
    <row r="271" spans="1:23">
      <c r="A271" s="232"/>
      <c r="B271" s="603">
        <v>22.17</v>
      </c>
      <c r="C271" s="47">
        <v>0.88600000000000001</v>
      </c>
      <c r="D271" s="47">
        <v>0.93300000000000005</v>
      </c>
      <c r="E271" s="47">
        <v>0.95399999999999996</v>
      </c>
      <c r="F271" s="47">
        <v>0.99099999999999999</v>
      </c>
      <c r="G271" s="47">
        <v>0.90600000000000003</v>
      </c>
      <c r="H271" s="47">
        <v>0.872</v>
      </c>
      <c r="I271" s="47">
        <v>0.94599999999999995</v>
      </c>
      <c r="J271" s="47">
        <v>0.86199999999999999</v>
      </c>
      <c r="K271" s="47">
        <v>0.88</v>
      </c>
      <c r="L271" s="47">
        <v>0.91</v>
      </c>
      <c r="M271" s="47">
        <v>0.876</v>
      </c>
      <c r="N271" s="47">
        <v>0.89500000000000002</v>
      </c>
      <c r="O271" s="47">
        <v>0.83899999999999997</v>
      </c>
      <c r="P271" s="47">
        <v>0.90300000000000002</v>
      </c>
      <c r="Q271" s="47">
        <v>0.89700000000000002</v>
      </c>
      <c r="R271" s="47">
        <v>0.92300000000000004</v>
      </c>
      <c r="S271" s="47">
        <v>0.85799999999999998</v>
      </c>
      <c r="T271" s="47">
        <v>0.93200000000000005</v>
      </c>
      <c r="U271" s="47">
        <v>0.86099999999999999</v>
      </c>
      <c r="V271" s="47">
        <v>0.88500000000000001</v>
      </c>
      <c r="W271" s="173"/>
    </row>
    <row r="272" spans="1:23">
      <c r="A272" s="232"/>
      <c r="B272" s="603">
        <v>22.25</v>
      </c>
      <c r="C272" s="47">
        <v>0.878</v>
      </c>
      <c r="D272" s="47">
        <v>0.92100000000000004</v>
      </c>
      <c r="E272" s="47">
        <v>0.94599999999999995</v>
      </c>
      <c r="F272" s="47">
        <v>0.98699999999999999</v>
      </c>
      <c r="G272" s="47">
        <v>0.86799999999999999</v>
      </c>
      <c r="H272" s="47">
        <v>0.88700000000000001</v>
      </c>
      <c r="I272" s="47">
        <v>0.92500000000000004</v>
      </c>
      <c r="J272" s="47">
        <v>0.85199999999999998</v>
      </c>
      <c r="K272" s="47">
        <v>0.88300000000000001</v>
      </c>
      <c r="L272" s="47">
        <v>0.90300000000000002</v>
      </c>
      <c r="M272" s="47">
        <v>0.871</v>
      </c>
      <c r="N272" s="47">
        <v>0.91400000000000003</v>
      </c>
      <c r="O272" s="47">
        <v>0.84899999999999998</v>
      </c>
      <c r="P272" s="47">
        <v>0.90200000000000002</v>
      </c>
      <c r="Q272" s="47">
        <v>0.876</v>
      </c>
      <c r="R272" s="47">
        <v>0.89400000000000002</v>
      </c>
      <c r="S272" s="47">
        <v>0.84899999999999998</v>
      </c>
      <c r="T272" s="47">
        <v>0.92400000000000004</v>
      </c>
      <c r="U272" s="47">
        <v>0.85399999999999998</v>
      </c>
      <c r="V272" s="47">
        <v>0.9</v>
      </c>
      <c r="W272" s="173"/>
    </row>
    <row r="273" spans="1:23">
      <c r="A273" s="232"/>
      <c r="B273" s="603">
        <v>22.33</v>
      </c>
      <c r="C273" s="47">
        <v>0.86099999999999999</v>
      </c>
      <c r="D273" s="47">
        <v>0.93200000000000005</v>
      </c>
      <c r="E273" s="47">
        <v>0.95799999999999996</v>
      </c>
      <c r="F273" s="47">
        <v>0.98099999999999998</v>
      </c>
      <c r="G273" s="47">
        <v>0.88600000000000001</v>
      </c>
      <c r="H273" s="47">
        <v>0.88400000000000001</v>
      </c>
      <c r="I273" s="47">
        <v>0.89400000000000002</v>
      </c>
      <c r="J273" s="47">
        <v>0.85399999999999998</v>
      </c>
      <c r="K273" s="47">
        <v>0.89300000000000002</v>
      </c>
      <c r="L273" s="47">
        <v>0.90100000000000002</v>
      </c>
      <c r="M273" s="47">
        <v>0.874</v>
      </c>
      <c r="N273" s="47">
        <v>0.876</v>
      </c>
      <c r="O273" s="47">
        <v>0.84899999999999998</v>
      </c>
      <c r="P273" s="47">
        <v>0.93799999999999994</v>
      </c>
      <c r="Q273" s="47">
        <v>0.86499999999999999</v>
      </c>
      <c r="R273" s="47">
        <v>0.90600000000000003</v>
      </c>
      <c r="S273" s="47">
        <v>0.873</v>
      </c>
      <c r="T273" s="47">
        <v>0.93200000000000005</v>
      </c>
      <c r="U273" s="47">
        <v>0.83499999999999996</v>
      </c>
      <c r="V273" s="47">
        <v>0.91400000000000003</v>
      </c>
      <c r="W273" s="173"/>
    </row>
    <row r="274" spans="1:23">
      <c r="A274" s="232"/>
      <c r="B274" s="603">
        <v>22.42</v>
      </c>
      <c r="C274" s="47">
        <v>0.86299999999999999</v>
      </c>
      <c r="D274" s="47">
        <v>0.93400000000000005</v>
      </c>
      <c r="E274" s="47">
        <v>0.94299999999999995</v>
      </c>
      <c r="F274" s="47">
        <v>0.97599999999999998</v>
      </c>
      <c r="G274" s="47">
        <v>0.88600000000000001</v>
      </c>
      <c r="H274" s="47">
        <v>0.874</v>
      </c>
      <c r="I274" s="47">
        <v>0.91300000000000003</v>
      </c>
      <c r="J274" s="47">
        <v>0.86199999999999999</v>
      </c>
      <c r="K274" s="47">
        <v>0.88</v>
      </c>
      <c r="L274" s="47">
        <v>0.91200000000000003</v>
      </c>
      <c r="M274" s="47">
        <v>0.878</v>
      </c>
      <c r="N274" s="47">
        <v>0.875</v>
      </c>
      <c r="O274" s="47">
        <v>0.84099999999999997</v>
      </c>
      <c r="P274" s="47">
        <v>0.91900000000000004</v>
      </c>
      <c r="Q274" s="47">
        <v>0.875</v>
      </c>
      <c r="R274" s="47">
        <v>0.95</v>
      </c>
      <c r="S274" s="47">
        <v>0.872</v>
      </c>
      <c r="T274" s="47">
        <v>0.94699999999999995</v>
      </c>
      <c r="U274" s="47">
        <v>0.85499999999999998</v>
      </c>
      <c r="V274" s="47">
        <v>0.91100000000000003</v>
      </c>
      <c r="W274" s="173"/>
    </row>
    <row r="275" spans="1:23">
      <c r="A275" s="232"/>
      <c r="B275" s="603">
        <v>22.5</v>
      </c>
      <c r="C275" s="47">
        <v>0.876</v>
      </c>
      <c r="D275" s="47">
        <v>0.94</v>
      </c>
      <c r="E275" s="47">
        <v>0.94299999999999995</v>
      </c>
      <c r="F275" s="47">
        <v>0.98699999999999999</v>
      </c>
      <c r="G275" s="47">
        <v>0.88200000000000001</v>
      </c>
      <c r="H275" s="47">
        <v>0.88800000000000001</v>
      </c>
      <c r="I275" s="47">
        <v>0.91</v>
      </c>
      <c r="J275" s="47">
        <v>0.84599999999999997</v>
      </c>
      <c r="K275" s="47">
        <v>0.86399999999999999</v>
      </c>
      <c r="L275" s="47">
        <v>0.90800000000000003</v>
      </c>
      <c r="M275" s="47">
        <v>0.90100000000000002</v>
      </c>
      <c r="N275" s="47">
        <v>0.89800000000000002</v>
      </c>
      <c r="O275" s="47">
        <v>0.85099999999999998</v>
      </c>
      <c r="P275" s="47">
        <v>0.93400000000000005</v>
      </c>
      <c r="Q275" s="47">
        <v>0.83799999999999997</v>
      </c>
      <c r="R275" s="47">
        <v>0.96</v>
      </c>
      <c r="S275" s="47">
        <v>0.85499999999999998</v>
      </c>
      <c r="T275" s="47">
        <v>0.96199999999999997</v>
      </c>
      <c r="U275" s="47">
        <v>0.90300000000000002</v>
      </c>
      <c r="V275" s="47">
        <v>0.92200000000000004</v>
      </c>
      <c r="W275" s="173"/>
    </row>
    <row r="276" spans="1:23">
      <c r="A276" s="232"/>
      <c r="B276" s="603">
        <v>22.58</v>
      </c>
      <c r="C276" s="47">
        <v>0.84</v>
      </c>
      <c r="D276" s="47">
        <v>0.89400000000000002</v>
      </c>
      <c r="E276" s="47">
        <v>0.91900000000000004</v>
      </c>
      <c r="F276" s="47">
        <v>0.996</v>
      </c>
      <c r="G276" s="47">
        <v>0.86799999999999999</v>
      </c>
      <c r="H276" s="47">
        <v>0.89800000000000002</v>
      </c>
      <c r="I276" s="47">
        <v>0.90100000000000002</v>
      </c>
      <c r="J276" s="47">
        <v>0.83499999999999996</v>
      </c>
      <c r="K276" s="47">
        <v>0.87</v>
      </c>
      <c r="L276" s="47">
        <v>0.90900000000000003</v>
      </c>
      <c r="M276" s="47">
        <v>0.89</v>
      </c>
      <c r="N276" s="47">
        <v>0.88700000000000001</v>
      </c>
      <c r="O276" s="47">
        <v>0.86399999999999999</v>
      </c>
      <c r="P276" s="47">
        <v>0.89200000000000002</v>
      </c>
      <c r="Q276" s="47">
        <v>0.89300000000000002</v>
      </c>
      <c r="R276" s="47">
        <v>0.96599999999999997</v>
      </c>
      <c r="S276" s="47">
        <v>0.85899999999999999</v>
      </c>
      <c r="T276" s="47">
        <v>0.94599999999999995</v>
      </c>
      <c r="U276" s="47">
        <v>0.90100000000000002</v>
      </c>
      <c r="V276" s="47">
        <v>0.94399999999999995</v>
      </c>
      <c r="W276" s="173"/>
    </row>
    <row r="277" spans="1:23">
      <c r="A277" s="232"/>
      <c r="B277" s="603">
        <v>22.67</v>
      </c>
      <c r="C277" s="47">
        <v>0.82299999999999995</v>
      </c>
      <c r="D277" s="47">
        <v>0.94399999999999995</v>
      </c>
      <c r="E277" s="47">
        <v>0.95599999999999996</v>
      </c>
      <c r="F277" s="47">
        <v>0.997</v>
      </c>
      <c r="G277" s="47">
        <v>0.872</v>
      </c>
      <c r="H277" s="47">
        <v>0.90600000000000003</v>
      </c>
      <c r="I277" s="47">
        <v>0.92200000000000004</v>
      </c>
      <c r="J277" s="47">
        <v>0.83699999999999997</v>
      </c>
      <c r="K277" s="47">
        <v>0.85399999999999998</v>
      </c>
      <c r="L277" s="47">
        <v>0.91700000000000004</v>
      </c>
      <c r="M277" s="47">
        <v>0.88800000000000001</v>
      </c>
      <c r="N277" s="47">
        <v>0.88900000000000001</v>
      </c>
      <c r="O277" s="47">
        <v>0.90800000000000003</v>
      </c>
      <c r="P277" s="47">
        <v>0.89100000000000001</v>
      </c>
      <c r="Q277" s="47">
        <v>0.89600000000000002</v>
      </c>
      <c r="R277" s="47">
        <v>0.90600000000000003</v>
      </c>
      <c r="S277" s="47">
        <v>0.88900000000000001</v>
      </c>
      <c r="T277" s="47">
        <v>0.93600000000000005</v>
      </c>
      <c r="U277" s="47">
        <v>0.89600000000000002</v>
      </c>
      <c r="V277" s="47">
        <v>0.95099999999999996</v>
      </c>
      <c r="W277" s="173"/>
    </row>
    <row r="278" spans="1:23">
      <c r="A278" s="232"/>
      <c r="B278" s="603">
        <v>22.75</v>
      </c>
      <c r="C278" s="47">
        <v>0.872</v>
      </c>
      <c r="D278" s="47">
        <v>0.94</v>
      </c>
      <c r="E278" s="47">
        <v>0.95599999999999996</v>
      </c>
      <c r="F278" s="47">
        <v>0.97899999999999998</v>
      </c>
      <c r="G278" s="47">
        <v>0.88100000000000001</v>
      </c>
      <c r="H278" s="47">
        <v>0.91</v>
      </c>
      <c r="I278" s="47">
        <v>0.94499999999999995</v>
      </c>
      <c r="J278" s="47">
        <v>0.84899999999999998</v>
      </c>
      <c r="K278" s="47">
        <v>0.92</v>
      </c>
      <c r="L278" s="47">
        <v>0.92300000000000004</v>
      </c>
      <c r="M278" s="47">
        <v>0.86899999999999999</v>
      </c>
      <c r="N278" s="47">
        <v>0.875</v>
      </c>
      <c r="O278" s="47">
        <v>0.91900000000000004</v>
      </c>
      <c r="P278" s="47">
        <v>0.88900000000000001</v>
      </c>
      <c r="Q278" s="47">
        <v>0.878</v>
      </c>
      <c r="R278" s="47">
        <v>0.92900000000000005</v>
      </c>
      <c r="S278" s="47">
        <v>0.89500000000000002</v>
      </c>
      <c r="T278" s="47">
        <v>0.97299999999999998</v>
      </c>
      <c r="U278" s="47">
        <v>0.90300000000000002</v>
      </c>
      <c r="V278" s="47">
        <v>0.96799999999999997</v>
      </c>
      <c r="W278" s="173"/>
    </row>
    <row r="279" spans="1:23">
      <c r="A279" s="232"/>
      <c r="B279" s="603">
        <v>22.83</v>
      </c>
      <c r="C279" s="47">
        <v>0.9</v>
      </c>
      <c r="D279" s="47">
        <v>0.95799999999999996</v>
      </c>
      <c r="E279" s="47">
        <v>0.94799999999999995</v>
      </c>
      <c r="F279" s="47">
        <v>1.0509999999999999</v>
      </c>
      <c r="G279" s="47">
        <v>0.89300000000000002</v>
      </c>
      <c r="H279" s="47">
        <v>0.91300000000000003</v>
      </c>
      <c r="I279" s="47">
        <v>0.94299999999999995</v>
      </c>
      <c r="J279" s="47">
        <v>0.86899999999999999</v>
      </c>
      <c r="K279" s="47">
        <v>0.94099999999999995</v>
      </c>
      <c r="L279" s="47">
        <v>0.94</v>
      </c>
      <c r="M279" s="47">
        <v>0.86</v>
      </c>
      <c r="N279" s="47">
        <v>0.93300000000000005</v>
      </c>
      <c r="O279" s="47">
        <v>0.90200000000000002</v>
      </c>
      <c r="P279" s="47">
        <v>0.94399999999999995</v>
      </c>
      <c r="Q279" s="47">
        <v>1.004</v>
      </c>
      <c r="R279" s="47">
        <v>0.95099999999999996</v>
      </c>
      <c r="S279" s="47">
        <v>0.97399999999999998</v>
      </c>
      <c r="T279" s="47">
        <v>0.996</v>
      </c>
      <c r="U279" s="47">
        <v>0.91100000000000003</v>
      </c>
      <c r="V279" s="47">
        <v>0.93700000000000006</v>
      </c>
      <c r="W279" s="173"/>
    </row>
    <row r="280" spans="1:23">
      <c r="A280" s="232"/>
      <c r="B280" s="603">
        <v>22.92</v>
      </c>
      <c r="C280" s="47">
        <v>0.85299999999999998</v>
      </c>
      <c r="D280" s="47">
        <v>0.92100000000000004</v>
      </c>
      <c r="E280" s="47">
        <v>0.97599999999999998</v>
      </c>
      <c r="F280" s="47">
        <v>1.02</v>
      </c>
      <c r="G280" s="47">
        <v>0.89500000000000002</v>
      </c>
      <c r="H280" s="47">
        <v>0.88300000000000001</v>
      </c>
      <c r="I280" s="47">
        <v>0.96299999999999997</v>
      </c>
      <c r="J280" s="47">
        <v>0.89</v>
      </c>
      <c r="K280" s="47">
        <v>0.92500000000000004</v>
      </c>
      <c r="L280" s="47">
        <v>0.93600000000000005</v>
      </c>
      <c r="M280" s="47">
        <v>0.84</v>
      </c>
      <c r="N280" s="47">
        <v>0.89100000000000001</v>
      </c>
      <c r="O280" s="47">
        <v>0.88500000000000001</v>
      </c>
      <c r="P280" s="47">
        <v>0.94</v>
      </c>
      <c r="Q280" s="47">
        <v>0.91100000000000003</v>
      </c>
      <c r="R280" s="47">
        <v>0.96299999999999997</v>
      </c>
      <c r="S280" s="47">
        <v>0.92400000000000004</v>
      </c>
      <c r="T280" s="47">
        <v>0.97399999999999998</v>
      </c>
      <c r="U280" s="47">
        <v>0.91200000000000003</v>
      </c>
      <c r="V280" s="47">
        <v>0.94099999999999995</v>
      </c>
      <c r="W280" s="173"/>
    </row>
    <row r="281" spans="1:23">
      <c r="A281" s="232"/>
      <c r="B281" s="603">
        <v>23</v>
      </c>
      <c r="C281" s="47">
        <v>0.83399999999999996</v>
      </c>
      <c r="D281" s="47">
        <v>0.89</v>
      </c>
      <c r="E281" s="47">
        <v>0.98699999999999999</v>
      </c>
      <c r="F281" s="47">
        <v>1.01</v>
      </c>
      <c r="G281" s="47">
        <v>0.90200000000000002</v>
      </c>
      <c r="H281" s="47">
        <v>0.89500000000000002</v>
      </c>
      <c r="I281" s="47">
        <v>0.95399999999999996</v>
      </c>
      <c r="J281" s="47">
        <v>0.91400000000000003</v>
      </c>
      <c r="K281" s="47">
        <v>0.93100000000000005</v>
      </c>
      <c r="L281" s="47">
        <v>0.93</v>
      </c>
      <c r="M281" s="47">
        <v>0.83199999999999996</v>
      </c>
      <c r="N281" s="47">
        <v>0.871</v>
      </c>
      <c r="O281" s="47">
        <v>0.88700000000000001</v>
      </c>
      <c r="P281" s="47">
        <v>0.92</v>
      </c>
      <c r="Q281" s="47">
        <v>0.85699999999999998</v>
      </c>
      <c r="R281" s="47">
        <v>0.94</v>
      </c>
      <c r="S281" s="47">
        <v>0.90600000000000003</v>
      </c>
      <c r="T281" s="47">
        <v>0.95199999999999996</v>
      </c>
      <c r="U281" s="47">
        <v>0.874</v>
      </c>
      <c r="V281" s="47">
        <v>0.91800000000000004</v>
      </c>
      <c r="W281" s="173"/>
    </row>
    <row r="282" spans="1:23">
      <c r="A282" s="232"/>
      <c r="B282" s="603">
        <v>23.08</v>
      </c>
      <c r="C282" s="47">
        <v>0.83</v>
      </c>
      <c r="D282" s="47">
        <v>0.872</v>
      </c>
      <c r="E282" s="47">
        <v>0.93400000000000005</v>
      </c>
      <c r="F282" s="47">
        <v>0.97299999999999998</v>
      </c>
      <c r="G282" s="47">
        <v>0.89300000000000002</v>
      </c>
      <c r="H282" s="47">
        <v>0.91200000000000003</v>
      </c>
      <c r="I282" s="47">
        <v>0.96899999999999997</v>
      </c>
      <c r="J282" s="47">
        <v>0.9</v>
      </c>
      <c r="K282" s="47">
        <v>0.89900000000000002</v>
      </c>
      <c r="L282" s="47">
        <v>0.90500000000000003</v>
      </c>
      <c r="M282" s="47">
        <v>0.78700000000000003</v>
      </c>
      <c r="N282" s="47">
        <v>0.85099999999999998</v>
      </c>
      <c r="O282" s="47">
        <v>0.89</v>
      </c>
      <c r="P282" s="47">
        <v>0.91</v>
      </c>
      <c r="Q282" s="47">
        <v>0.86199999999999999</v>
      </c>
      <c r="R282" s="47">
        <v>0.92300000000000004</v>
      </c>
      <c r="S282" s="47">
        <v>0.88100000000000001</v>
      </c>
      <c r="T282" s="47">
        <v>0.94099999999999995</v>
      </c>
      <c r="U282" s="47">
        <v>0.86899999999999999</v>
      </c>
      <c r="V282" s="47">
        <v>0.91900000000000004</v>
      </c>
      <c r="W282" s="173"/>
    </row>
    <row r="283" spans="1:23">
      <c r="A283" s="232"/>
      <c r="B283" s="603">
        <v>23.17</v>
      </c>
      <c r="C283" s="47">
        <v>0.85399999999999998</v>
      </c>
      <c r="D283" s="47">
        <v>0.92100000000000004</v>
      </c>
      <c r="E283" s="47">
        <v>0.98099999999999998</v>
      </c>
      <c r="F283" s="47">
        <v>0.98699999999999999</v>
      </c>
      <c r="G283" s="47">
        <v>0.90900000000000003</v>
      </c>
      <c r="H283" s="47">
        <v>0.88100000000000001</v>
      </c>
      <c r="I283" s="47">
        <v>0.90900000000000003</v>
      </c>
      <c r="J283" s="47">
        <v>0.85799999999999998</v>
      </c>
      <c r="K283" s="47">
        <v>0.89600000000000002</v>
      </c>
      <c r="L283" s="47">
        <v>0.89400000000000002</v>
      </c>
      <c r="M283" s="47">
        <v>0.86499999999999999</v>
      </c>
      <c r="N283" s="47">
        <v>0.86799999999999999</v>
      </c>
      <c r="O283" s="47">
        <v>0.875</v>
      </c>
      <c r="P283" s="47">
        <v>0.91400000000000003</v>
      </c>
      <c r="Q283" s="47">
        <v>0.85299999999999998</v>
      </c>
      <c r="R283" s="47">
        <v>0.93100000000000005</v>
      </c>
      <c r="S283" s="47">
        <v>0.85799999999999998</v>
      </c>
      <c r="T283" s="47">
        <v>0.93100000000000005</v>
      </c>
      <c r="U283" s="47">
        <v>0.88400000000000001</v>
      </c>
      <c r="V283" s="47">
        <v>0.93</v>
      </c>
      <c r="W283" s="173"/>
    </row>
    <row r="284" spans="1:23">
      <c r="A284" s="232"/>
      <c r="B284" s="603">
        <v>23.25</v>
      </c>
      <c r="C284" s="47">
        <v>0.82699999999999996</v>
      </c>
      <c r="D284" s="47">
        <v>0.92500000000000004</v>
      </c>
      <c r="E284" s="47">
        <v>0.97099999999999997</v>
      </c>
      <c r="F284" s="47">
        <v>0.98599999999999999</v>
      </c>
      <c r="G284" s="47">
        <v>0.90600000000000003</v>
      </c>
      <c r="H284" s="47">
        <v>0.88800000000000001</v>
      </c>
      <c r="I284" s="47">
        <v>0.92700000000000005</v>
      </c>
      <c r="J284" s="47">
        <v>0.90300000000000002</v>
      </c>
      <c r="K284" s="47">
        <v>0.88400000000000001</v>
      </c>
      <c r="L284" s="47">
        <v>0.88</v>
      </c>
      <c r="M284" s="47">
        <v>0.78800000000000003</v>
      </c>
      <c r="N284" s="47">
        <v>0.88700000000000001</v>
      </c>
      <c r="O284" s="47">
        <v>0.88600000000000001</v>
      </c>
      <c r="P284" s="47">
        <v>0.90900000000000003</v>
      </c>
      <c r="Q284" s="47">
        <v>0.83699999999999997</v>
      </c>
      <c r="R284" s="47">
        <v>0.95899999999999996</v>
      </c>
      <c r="S284" s="47">
        <v>0.85099999999999998</v>
      </c>
      <c r="T284" s="47">
        <v>0.91800000000000004</v>
      </c>
      <c r="U284" s="47">
        <v>0.89300000000000002</v>
      </c>
      <c r="V284" s="47">
        <v>0.92</v>
      </c>
      <c r="W284" s="173"/>
    </row>
    <row r="285" spans="1:23">
      <c r="A285" s="232"/>
      <c r="B285" s="603">
        <v>23.33</v>
      </c>
      <c r="C285" s="47">
        <v>0.81200000000000006</v>
      </c>
      <c r="D285" s="47">
        <v>0.89900000000000002</v>
      </c>
      <c r="E285" s="47">
        <v>0.96</v>
      </c>
      <c r="F285" s="47">
        <v>0.97699999999999998</v>
      </c>
      <c r="G285" s="47">
        <v>0.91400000000000003</v>
      </c>
      <c r="H285" s="47">
        <v>0.89700000000000002</v>
      </c>
      <c r="I285" s="47">
        <v>0.94</v>
      </c>
      <c r="J285" s="47">
        <v>0.89</v>
      </c>
      <c r="K285" s="47">
        <v>0.875</v>
      </c>
      <c r="L285" s="47">
        <v>0.875</v>
      </c>
      <c r="M285" s="47">
        <v>0.8</v>
      </c>
      <c r="N285" s="47">
        <v>0.88500000000000001</v>
      </c>
      <c r="O285" s="47">
        <v>0.878</v>
      </c>
      <c r="P285" s="47">
        <v>0.91</v>
      </c>
      <c r="Q285" s="47">
        <v>0.84699999999999998</v>
      </c>
      <c r="R285" s="47">
        <v>0.92900000000000005</v>
      </c>
      <c r="S285" s="47">
        <v>0.86699999999999999</v>
      </c>
      <c r="T285" s="47">
        <v>0.91900000000000004</v>
      </c>
      <c r="U285" s="47">
        <v>0.90600000000000003</v>
      </c>
      <c r="V285" s="47">
        <v>0.91900000000000004</v>
      </c>
      <c r="W285" s="173"/>
    </row>
    <row r="286" spans="1:23">
      <c r="A286" s="232"/>
      <c r="B286" s="603">
        <v>23.42</v>
      </c>
      <c r="C286" s="47">
        <v>0.81</v>
      </c>
      <c r="D286" s="47">
        <v>0.89500000000000002</v>
      </c>
      <c r="E286" s="47">
        <v>0.92900000000000005</v>
      </c>
      <c r="F286" s="47">
        <v>0.98499999999999999</v>
      </c>
      <c r="G286" s="47">
        <v>0.93600000000000005</v>
      </c>
      <c r="H286" s="47">
        <v>0.878</v>
      </c>
      <c r="I286" s="47">
        <v>0.98</v>
      </c>
      <c r="J286" s="47">
        <v>0.877</v>
      </c>
      <c r="K286" s="47">
        <v>0.9</v>
      </c>
      <c r="L286" s="47">
        <v>0.877</v>
      </c>
      <c r="M286" s="47">
        <v>0.80100000000000005</v>
      </c>
      <c r="N286" s="47">
        <v>0.88800000000000001</v>
      </c>
      <c r="O286" s="47">
        <v>0.86</v>
      </c>
      <c r="P286" s="47">
        <v>0.88700000000000001</v>
      </c>
      <c r="Q286" s="47">
        <v>0.84499999999999997</v>
      </c>
      <c r="R286" s="47">
        <v>0.95499999999999996</v>
      </c>
      <c r="S286" s="47">
        <v>0.871</v>
      </c>
      <c r="T286" s="47">
        <v>0.91</v>
      </c>
      <c r="U286" s="47">
        <v>0.90500000000000003</v>
      </c>
      <c r="V286" s="47">
        <v>0.91600000000000004</v>
      </c>
      <c r="W286" s="173"/>
    </row>
    <row r="287" spans="1:23">
      <c r="A287" s="232"/>
      <c r="B287" s="603">
        <v>23.5</v>
      </c>
      <c r="C287" s="47">
        <v>0.79900000000000004</v>
      </c>
      <c r="D287" s="47">
        <v>0.89200000000000002</v>
      </c>
      <c r="E287" s="47">
        <v>0.94199999999999995</v>
      </c>
      <c r="F287" s="47">
        <v>0.95399999999999996</v>
      </c>
      <c r="G287" s="47">
        <v>0.93100000000000005</v>
      </c>
      <c r="H287" s="47">
        <v>0.871</v>
      </c>
      <c r="I287" s="47">
        <v>0.98799999999999999</v>
      </c>
      <c r="J287" s="47">
        <v>0.87</v>
      </c>
      <c r="K287" s="47">
        <v>0.89700000000000002</v>
      </c>
      <c r="L287" s="47">
        <v>0.877</v>
      </c>
      <c r="M287" s="47">
        <v>0.81399999999999995</v>
      </c>
      <c r="N287" s="47">
        <v>0.89400000000000002</v>
      </c>
      <c r="O287" s="47">
        <v>0.88200000000000001</v>
      </c>
      <c r="P287" s="47">
        <v>0.88200000000000001</v>
      </c>
      <c r="Q287" s="47">
        <v>0.82899999999999996</v>
      </c>
      <c r="R287" s="47">
        <v>0.92600000000000005</v>
      </c>
      <c r="S287" s="47">
        <v>0.875</v>
      </c>
      <c r="T287" s="47">
        <v>0.90600000000000003</v>
      </c>
      <c r="U287" s="47">
        <v>0.90500000000000003</v>
      </c>
      <c r="V287" s="47">
        <v>0.92800000000000005</v>
      </c>
      <c r="W287" s="173"/>
    </row>
    <row r="288" spans="1:23">
      <c r="A288" s="232"/>
      <c r="B288" s="603">
        <v>23.58</v>
      </c>
      <c r="C288" s="47">
        <v>0.82499999999999996</v>
      </c>
      <c r="D288" s="47">
        <v>0.92300000000000004</v>
      </c>
      <c r="E288" s="47">
        <v>0.93700000000000006</v>
      </c>
      <c r="F288" s="47">
        <v>0.95799999999999996</v>
      </c>
      <c r="G288" s="47">
        <v>0.93200000000000005</v>
      </c>
      <c r="H288" s="47">
        <v>0.90300000000000002</v>
      </c>
      <c r="I288" s="47">
        <v>0.95799999999999996</v>
      </c>
      <c r="J288" s="47">
        <v>0.88200000000000001</v>
      </c>
      <c r="K288" s="47">
        <v>0.90100000000000002</v>
      </c>
      <c r="L288" s="47">
        <v>0.88400000000000001</v>
      </c>
      <c r="M288" s="47">
        <v>0.82699999999999996</v>
      </c>
      <c r="N288" s="47">
        <v>0.91400000000000003</v>
      </c>
      <c r="O288" s="47">
        <v>0.89400000000000002</v>
      </c>
      <c r="P288" s="47">
        <v>0.92700000000000005</v>
      </c>
      <c r="Q288" s="47">
        <v>0.85</v>
      </c>
      <c r="R288" s="47">
        <v>0.92300000000000004</v>
      </c>
      <c r="S288" s="47">
        <v>0.878</v>
      </c>
      <c r="T288" s="47">
        <v>0.91500000000000004</v>
      </c>
      <c r="U288" s="47">
        <v>0.90400000000000003</v>
      </c>
      <c r="V288" s="47">
        <v>0.91900000000000004</v>
      </c>
      <c r="W288" s="173"/>
    </row>
    <row r="289" spans="1:23">
      <c r="A289" s="232"/>
      <c r="B289" s="603">
        <v>23.67</v>
      </c>
      <c r="C289" s="47">
        <v>0.81200000000000006</v>
      </c>
      <c r="D289" s="47">
        <v>0.90200000000000002</v>
      </c>
      <c r="E289" s="47">
        <v>0.94299999999999995</v>
      </c>
      <c r="F289" s="47">
        <v>0.96699999999999997</v>
      </c>
      <c r="G289" s="47">
        <v>0.92200000000000004</v>
      </c>
      <c r="H289" s="47">
        <v>0.90700000000000003</v>
      </c>
      <c r="I289" s="47">
        <v>0.95699999999999996</v>
      </c>
      <c r="J289" s="47">
        <v>0.86499999999999999</v>
      </c>
      <c r="K289" s="47">
        <v>0.91600000000000004</v>
      </c>
      <c r="L289" s="47">
        <v>0.88300000000000001</v>
      </c>
      <c r="M289" s="47">
        <v>0.83</v>
      </c>
      <c r="N289" s="47">
        <v>0.93700000000000006</v>
      </c>
      <c r="O289" s="47">
        <v>0.86</v>
      </c>
      <c r="P289" s="47">
        <v>0.95699999999999996</v>
      </c>
      <c r="Q289" s="47">
        <v>0.84699999999999998</v>
      </c>
      <c r="R289" s="47">
        <v>0.92800000000000005</v>
      </c>
      <c r="S289" s="47">
        <v>0.85199999999999998</v>
      </c>
      <c r="T289" s="47">
        <v>0.9</v>
      </c>
      <c r="U289" s="47">
        <v>0.90100000000000002</v>
      </c>
      <c r="V289" s="47">
        <v>0.93</v>
      </c>
      <c r="W289" s="173"/>
    </row>
    <row r="290" spans="1:23">
      <c r="A290" s="232"/>
      <c r="B290" s="603">
        <v>23.75</v>
      </c>
      <c r="C290" s="47">
        <v>0.83</v>
      </c>
      <c r="D290" s="47">
        <v>0.89800000000000002</v>
      </c>
      <c r="E290" s="47">
        <v>0.95199999999999996</v>
      </c>
      <c r="F290" s="47">
        <v>0.95599999999999996</v>
      </c>
      <c r="G290" s="47">
        <v>0.92600000000000005</v>
      </c>
      <c r="H290" s="47">
        <v>0.90600000000000003</v>
      </c>
      <c r="I290" s="47">
        <v>0.96099999999999997</v>
      </c>
      <c r="J290" s="47">
        <v>0.85799999999999998</v>
      </c>
      <c r="K290" s="47">
        <v>0.91600000000000004</v>
      </c>
      <c r="L290" s="47">
        <v>0.85199999999999998</v>
      </c>
      <c r="M290" s="47">
        <v>0.83099999999999996</v>
      </c>
      <c r="N290" s="47">
        <v>0.92700000000000005</v>
      </c>
      <c r="O290" s="47">
        <v>0.88600000000000001</v>
      </c>
      <c r="P290" s="47">
        <v>0.97099999999999997</v>
      </c>
      <c r="Q290" s="47">
        <v>0.83899999999999997</v>
      </c>
      <c r="R290" s="47">
        <v>0.90100000000000002</v>
      </c>
      <c r="S290" s="47">
        <v>0.85199999999999998</v>
      </c>
      <c r="T290" s="47">
        <v>0.89800000000000002</v>
      </c>
      <c r="U290" s="47">
        <v>0.89400000000000002</v>
      </c>
      <c r="V290" s="47">
        <v>0.92800000000000005</v>
      </c>
      <c r="W290" s="173"/>
    </row>
    <row r="291" spans="1:23">
      <c r="A291" s="232"/>
      <c r="B291" s="603">
        <v>23.83</v>
      </c>
      <c r="C291" s="47">
        <v>0.83799999999999997</v>
      </c>
      <c r="D291" s="47">
        <v>0.91200000000000003</v>
      </c>
      <c r="E291" s="47">
        <v>0.95499999999999996</v>
      </c>
      <c r="F291" s="47">
        <v>0.96699999999999997</v>
      </c>
      <c r="G291" s="47">
        <v>0.92300000000000004</v>
      </c>
      <c r="H291" s="47">
        <v>0.91300000000000003</v>
      </c>
      <c r="I291" s="47">
        <v>0.96099999999999997</v>
      </c>
      <c r="J291" s="47">
        <v>0.86399999999999999</v>
      </c>
      <c r="K291" s="47">
        <v>0.89600000000000002</v>
      </c>
      <c r="L291" s="47">
        <v>0.872</v>
      </c>
      <c r="M291" s="47">
        <v>0.90700000000000003</v>
      </c>
      <c r="N291" s="47">
        <v>0.95299999999999996</v>
      </c>
      <c r="O291" s="47">
        <v>0.877</v>
      </c>
      <c r="P291" s="47">
        <v>0.93600000000000005</v>
      </c>
      <c r="Q291" s="47">
        <v>0.83599999999999997</v>
      </c>
      <c r="R291" s="47">
        <v>0.92100000000000004</v>
      </c>
      <c r="S291" s="47">
        <v>0.86199999999999999</v>
      </c>
      <c r="T291" s="47">
        <v>0.91100000000000003</v>
      </c>
      <c r="U291" s="47">
        <v>0.88700000000000001</v>
      </c>
      <c r="V291" s="47">
        <v>0.91400000000000003</v>
      </c>
      <c r="W291" s="173"/>
    </row>
    <row r="292" spans="1:23">
      <c r="A292" s="232"/>
      <c r="B292" s="603">
        <v>23.92</v>
      </c>
      <c r="C292" s="47">
        <v>0.84399999999999997</v>
      </c>
      <c r="D292" s="47">
        <v>0.91700000000000004</v>
      </c>
      <c r="E292" s="47">
        <v>0.95899999999999996</v>
      </c>
      <c r="F292" s="47">
        <v>0.96299999999999997</v>
      </c>
      <c r="G292" s="47">
        <v>0.92600000000000005</v>
      </c>
      <c r="H292" s="47">
        <v>0.90500000000000003</v>
      </c>
      <c r="I292" s="47">
        <v>0.96099999999999997</v>
      </c>
      <c r="J292" s="47">
        <v>0.85799999999999998</v>
      </c>
      <c r="K292" s="47">
        <v>0.91400000000000003</v>
      </c>
      <c r="L292" s="47">
        <v>0.90200000000000002</v>
      </c>
      <c r="M292" s="47">
        <v>0.87</v>
      </c>
      <c r="N292" s="47">
        <v>0.93200000000000005</v>
      </c>
      <c r="O292" s="47">
        <v>0.878</v>
      </c>
      <c r="P292" s="47">
        <v>0.94399999999999995</v>
      </c>
      <c r="Q292" s="47">
        <v>0.84699999999999998</v>
      </c>
      <c r="R292" s="47">
        <v>0.91100000000000003</v>
      </c>
      <c r="S292" s="47">
        <v>0.85499999999999998</v>
      </c>
      <c r="T292" s="47">
        <v>0.90900000000000003</v>
      </c>
      <c r="U292" s="47">
        <v>0.89600000000000002</v>
      </c>
      <c r="V292" s="47">
        <v>0.92100000000000004</v>
      </c>
      <c r="W292" s="173"/>
    </row>
    <row r="293" spans="1:23">
      <c r="A293" s="232"/>
      <c r="B293" s="603">
        <v>24</v>
      </c>
      <c r="C293" s="47">
        <v>0.83199999999999996</v>
      </c>
      <c r="D293" s="47">
        <v>0.92500000000000004</v>
      </c>
      <c r="E293" s="47">
        <v>0.95299999999999996</v>
      </c>
      <c r="F293" s="47">
        <v>0.96799999999999997</v>
      </c>
      <c r="G293" s="47">
        <v>0.91400000000000003</v>
      </c>
      <c r="H293" s="47">
        <v>0.89800000000000002</v>
      </c>
      <c r="I293" s="47">
        <v>0.96499999999999997</v>
      </c>
      <c r="J293" s="47">
        <v>0.84099999999999997</v>
      </c>
      <c r="K293" s="47">
        <v>0.92600000000000005</v>
      </c>
      <c r="L293" s="47">
        <v>0.89200000000000002</v>
      </c>
      <c r="M293" s="47">
        <v>0.86699999999999999</v>
      </c>
      <c r="N293" s="47">
        <v>0.91800000000000004</v>
      </c>
      <c r="O293" s="47">
        <v>0.89500000000000002</v>
      </c>
      <c r="P293" s="47">
        <v>0.93799999999999994</v>
      </c>
      <c r="Q293" s="47">
        <v>0.85899999999999999</v>
      </c>
      <c r="R293" s="47">
        <v>0.90300000000000002</v>
      </c>
      <c r="S293" s="47">
        <v>0.91100000000000003</v>
      </c>
      <c r="T293" s="47">
        <v>0.91200000000000003</v>
      </c>
      <c r="U293" s="47">
        <v>0.90300000000000002</v>
      </c>
      <c r="V293" s="47">
        <v>0.90600000000000003</v>
      </c>
      <c r="W293" s="173"/>
    </row>
    <row r="294" spans="1:23">
      <c r="A294" s="232"/>
      <c r="B294" s="603">
        <v>24.08</v>
      </c>
      <c r="C294" s="47">
        <v>0.86299999999999999</v>
      </c>
      <c r="D294" s="47">
        <v>0.91200000000000003</v>
      </c>
      <c r="E294" s="47">
        <v>0.93899999999999995</v>
      </c>
      <c r="F294" s="47">
        <v>0.97099999999999997</v>
      </c>
      <c r="G294" s="47">
        <v>0.92400000000000004</v>
      </c>
      <c r="H294" s="47">
        <v>0.90500000000000003</v>
      </c>
      <c r="I294" s="47">
        <v>0.96499999999999997</v>
      </c>
      <c r="J294" s="47">
        <v>0.86099999999999999</v>
      </c>
      <c r="K294" s="47">
        <v>0.93400000000000005</v>
      </c>
      <c r="L294" s="47">
        <v>0.88100000000000001</v>
      </c>
      <c r="M294" s="47">
        <v>0.85599999999999998</v>
      </c>
      <c r="N294" s="47">
        <v>0.91</v>
      </c>
      <c r="O294" s="47">
        <v>0.84899999999999998</v>
      </c>
      <c r="P294" s="47">
        <v>0.92200000000000004</v>
      </c>
      <c r="Q294" s="47">
        <v>0.84799999999999998</v>
      </c>
      <c r="R294" s="47">
        <v>0.96299999999999997</v>
      </c>
      <c r="S294" s="47">
        <v>0.92700000000000005</v>
      </c>
      <c r="T294" s="47">
        <v>0.91300000000000003</v>
      </c>
      <c r="U294" s="47">
        <v>0.88700000000000001</v>
      </c>
      <c r="V294" s="47">
        <v>0.90900000000000003</v>
      </c>
      <c r="W294" s="173"/>
    </row>
    <row r="295" spans="1:23">
      <c r="A295" s="232"/>
      <c r="B295" s="603">
        <v>24.17</v>
      </c>
      <c r="C295" s="47">
        <v>0.88</v>
      </c>
      <c r="D295" s="47">
        <v>0.90400000000000003</v>
      </c>
      <c r="E295" s="47">
        <v>0.95899999999999996</v>
      </c>
      <c r="F295" s="47">
        <v>0.95899999999999996</v>
      </c>
      <c r="G295" s="47">
        <v>0.91700000000000004</v>
      </c>
      <c r="H295" s="47">
        <v>0.91700000000000004</v>
      </c>
      <c r="I295" s="47">
        <v>0.95599999999999996</v>
      </c>
      <c r="J295" s="47">
        <v>0.83899999999999997</v>
      </c>
      <c r="K295" s="47">
        <v>0.92400000000000004</v>
      </c>
      <c r="L295" s="47">
        <v>0.879</v>
      </c>
      <c r="M295" s="47">
        <v>0.84799999999999998</v>
      </c>
      <c r="N295" s="47">
        <v>0.89400000000000002</v>
      </c>
      <c r="O295" s="47">
        <v>0.84</v>
      </c>
      <c r="P295" s="47">
        <v>0.88600000000000001</v>
      </c>
      <c r="Q295" s="47">
        <v>0.84699999999999998</v>
      </c>
      <c r="R295" s="47">
        <v>0.98699999999999999</v>
      </c>
      <c r="S295" s="47">
        <v>0.90300000000000002</v>
      </c>
      <c r="T295" s="47">
        <v>0.90400000000000003</v>
      </c>
      <c r="U295" s="47">
        <v>0.89600000000000002</v>
      </c>
      <c r="V295" s="47">
        <v>0.92400000000000004</v>
      </c>
      <c r="W295" s="173"/>
    </row>
    <row r="296" spans="1:23">
      <c r="A296" s="232"/>
      <c r="B296" s="603">
        <v>24.25</v>
      </c>
      <c r="C296" s="47">
        <v>0.84899999999999998</v>
      </c>
      <c r="D296" s="47">
        <v>0.94599999999999995</v>
      </c>
      <c r="E296" s="47">
        <v>0.98599999999999999</v>
      </c>
      <c r="F296" s="47">
        <v>0.93400000000000005</v>
      </c>
      <c r="G296" s="47">
        <v>0.90400000000000003</v>
      </c>
      <c r="H296" s="47">
        <v>0.95599999999999996</v>
      </c>
      <c r="I296" s="47">
        <v>0.96</v>
      </c>
      <c r="J296" s="47">
        <v>0.84199999999999997</v>
      </c>
      <c r="K296" s="47">
        <v>0.90700000000000003</v>
      </c>
      <c r="L296" s="47">
        <v>0.86799999999999999</v>
      </c>
      <c r="M296" s="47">
        <v>0.85099999999999998</v>
      </c>
      <c r="N296" s="47">
        <v>0.89500000000000002</v>
      </c>
      <c r="O296" s="47">
        <v>0.85799999999999998</v>
      </c>
      <c r="P296" s="47">
        <v>0.90200000000000002</v>
      </c>
      <c r="Q296" s="47">
        <v>0.873</v>
      </c>
      <c r="R296" s="47">
        <v>0.96499999999999997</v>
      </c>
      <c r="S296" s="47">
        <v>0.875</v>
      </c>
      <c r="T296" s="47">
        <v>0.91</v>
      </c>
      <c r="U296" s="47">
        <v>0.89</v>
      </c>
      <c r="V296" s="47">
        <v>0.90700000000000003</v>
      </c>
      <c r="W296" s="173"/>
    </row>
    <row r="297" spans="1:23">
      <c r="A297" s="232"/>
      <c r="B297" s="603">
        <v>24.33</v>
      </c>
      <c r="C297" s="47">
        <v>0.83099999999999996</v>
      </c>
      <c r="D297" s="47">
        <v>0.93500000000000005</v>
      </c>
      <c r="E297" s="47">
        <v>0.99099999999999999</v>
      </c>
      <c r="F297" s="47">
        <v>0.92800000000000005</v>
      </c>
      <c r="G297" s="47">
        <v>0.91200000000000003</v>
      </c>
      <c r="H297" s="47">
        <v>0.93899999999999995</v>
      </c>
      <c r="I297" s="47">
        <v>0.96899999999999997</v>
      </c>
      <c r="J297" s="47">
        <v>0.83699999999999997</v>
      </c>
      <c r="K297" s="47">
        <v>0.92</v>
      </c>
      <c r="L297" s="47">
        <v>0.89100000000000001</v>
      </c>
      <c r="M297" s="47">
        <v>0.88100000000000001</v>
      </c>
      <c r="N297" s="47">
        <v>0.88800000000000001</v>
      </c>
      <c r="O297" s="47">
        <v>0.89400000000000002</v>
      </c>
      <c r="P297" s="47">
        <v>0.92900000000000005</v>
      </c>
      <c r="Q297" s="47">
        <v>0.86099999999999999</v>
      </c>
      <c r="R297" s="47">
        <v>0.94499999999999995</v>
      </c>
      <c r="S297" s="47">
        <v>0.88600000000000001</v>
      </c>
      <c r="T297" s="47">
        <v>0.90200000000000002</v>
      </c>
      <c r="U297" s="47">
        <v>0.89100000000000001</v>
      </c>
      <c r="V297" s="47">
        <v>0.94599999999999995</v>
      </c>
      <c r="W297" s="173"/>
    </row>
    <row r="298" spans="1:23">
      <c r="A298" s="232"/>
      <c r="B298" s="603">
        <v>24.42</v>
      </c>
      <c r="C298" s="47">
        <v>0.81399999999999995</v>
      </c>
      <c r="D298" s="47">
        <v>0.91700000000000004</v>
      </c>
      <c r="E298" s="47">
        <v>1.0029999999999999</v>
      </c>
      <c r="F298" s="47">
        <v>0.96899999999999997</v>
      </c>
      <c r="G298" s="47">
        <v>0.93400000000000005</v>
      </c>
      <c r="H298" s="47">
        <v>0.97799999999999998</v>
      </c>
      <c r="I298" s="47">
        <v>0.97499999999999998</v>
      </c>
      <c r="J298" s="47">
        <v>0.85499999999999998</v>
      </c>
      <c r="K298" s="47">
        <v>0.92</v>
      </c>
      <c r="L298" s="47">
        <v>0.92100000000000004</v>
      </c>
      <c r="M298" s="47">
        <v>0.872</v>
      </c>
      <c r="N298" s="47">
        <v>0.877</v>
      </c>
      <c r="O298" s="47">
        <v>0.89</v>
      </c>
      <c r="P298" s="47">
        <v>0.90700000000000003</v>
      </c>
      <c r="Q298" s="47">
        <v>0.86099999999999999</v>
      </c>
      <c r="R298" s="47">
        <v>0.91800000000000004</v>
      </c>
      <c r="S298" s="47">
        <v>0.85</v>
      </c>
      <c r="T298" s="47">
        <v>0.96199999999999997</v>
      </c>
      <c r="U298" s="47">
        <v>0.91100000000000003</v>
      </c>
      <c r="V298" s="47">
        <v>0.94699999999999995</v>
      </c>
      <c r="W298" s="173"/>
    </row>
    <row r="299" spans="1:23">
      <c r="A299" s="232"/>
      <c r="B299" s="603">
        <v>24.5</v>
      </c>
      <c r="C299" s="47">
        <v>0.8</v>
      </c>
      <c r="D299" s="47">
        <v>0.9</v>
      </c>
      <c r="E299" s="47">
        <v>1.012</v>
      </c>
      <c r="F299" s="47">
        <v>0.96699999999999997</v>
      </c>
      <c r="G299" s="47">
        <v>0.92400000000000004</v>
      </c>
      <c r="H299" s="47">
        <v>0.92200000000000004</v>
      </c>
      <c r="I299" s="47">
        <v>0.98399999999999999</v>
      </c>
      <c r="J299" s="47">
        <v>0.89900000000000002</v>
      </c>
      <c r="K299" s="47">
        <v>0.89300000000000002</v>
      </c>
      <c r="L299" s="47">
        <v>0.91400000000000003</v>
      </c>
      <c r="M299" s="47">
        <v>0.84799999999999998</v>
      </c>
      <c r="N299" s="47">
        <v>0.86799999999999999</v>
      </c>
      <c r="O299" s="47">
        <v>0.88100000000000001</v>
      </c>
      <c r="P299" s="47">
        <v>0.93100000000000005</v>
      </c>
      <c r="Q299" s="47">
        <v>0.90100000000000002</v>
      </c>
      <c r="R299" s="47">
        <v>0.95699999999999996</v>
      </c>
      <c r="S299" s="47">
        <v>0.88100000000000001</v>
      </c>
      <c r="T299" s="47">
        <v>0.95599999999999996</v>
      </c>
      <c r="U299" s="47">
        <v>0.88900000000000001</v>
      </c>
      <c r="V299" s="47">
        <v>0.95399999999999996</v>
      </c>
      <c r="W299" s="173"/>
    </row>
    <row r="300" spans="1:23">
      <c r="A300" s="232"/>
      <c r="B300" s="603">
        <v>24.58</v>
      </c>
      <c r="C300" s="47">
        <v>0.81799999999999995</v>
      </c>
      <c r="D300" s="47">
        <v>0.91900000000000004</v>
      </c>
      <c r="E300" s="47">
        <v>0.96099999999999997</v>
      </c>
      <c r="F300" s="47">
        <v>1.002</v>
      </c>
      <c r="G300" s="47">
        <v>0.92200000000000004</v>
      </c>
      <c r="H300" s="47">
        <v>0.93500000000000005</v>
      </c>
      <c r="I300" s="47">
        <v>1.0029999999999999</v>
      </c>
      <c r="J300" s="47">
        <v>0.89</v>
      </c>
      <c r="K300" s="47">
        <v>0.871</v>
      </c>
      <c r="L300" s="47">
        <v>0.89900000000000002</v>
      </c>
      <c r="M300" s="47">
        <v>0.83899999999999997</v>
      </c>
      <c r="N300" s="47">
        <v>0.878</v>
      </c>
      <c r="O300" s="47">
        <v>0.88</v>
      </c>
      <c r="P300" s="47">
        <v>0.92600000000000005</v>
      </c>
      <c r="Q300" s="47">
        <v>0.89100000000000001</v>
      </c>
      <c r="R300" s="47">
        <v>0.94299999999999995</v>
      </c>
      <c r="S300" s="47">
        <v>0.88400000000000001</v>
      </c>
      <c r="T300" s="47">
        <v>0.94199999999999995</v>
      </c>
      <c r="U300" s="47">
        <v>0.88500000000000001</v>
      </c>
      <c r="V300" s="47">
        <v>0.93400000000000005</v>
      </c>
      <c r="W300" s="173"/>
    </row>
    <row r="301" spans="1:23">
      <c r="A301" s="232"/>
      <c r="B301" s="603">
        <v>24.67</v>
      </c>
      <c r="C301" s="47">
        <v>0.82699999999999996</v>
      </c>
      <c r="D301" s="47">
        <v>0.96199999999999997</v>
      </c>
      <c r="E301" s="47">
        <v>0.99099999999999999</v>
      </c>
      <c r="F301" s="47">
        <v>0.97699999999999998</v>
      </c>
      <c r="G301" s="47">
        <v>0.92100000000000004</v>
      </c>
      <c r="H301" s="47">
        <v>0.93899999999999995</v>
      </c>
      <c r="I301" s="47">
        <v>0.99</v>
      </c>
      <c r="J301" s="47">
        <v>0.876</v>
      </c>
      <c r="K301" s="47">
        <v>0.88500000000000001</v>
      </c>
      <c r="L301" s="47">
        <v>0.90100000000000002</v>
      </c>
      <c r="M301" s="47">
        <v>0.85799999999999998</v>
      </c>
      <c r="N301" s="47">
        <v>0.879</v>
      </c>
      <c r="O301" s="47">
        <v>0.88300000000000001</v>
      </c>
      <c r="P301" s="47">
        <v>0.95099999999999996</v>
      </c>
      <c r="Q301" s="47">
        <v>0.91200000000000003</v>
      </c>
      <c r="R301" s="47">
        <v>0.95099999999999996</v>
      </c>
      <c r="S301" s="47">
        <v>0.90200000000000002</v>
      </c>
      <c r="T301" s="47">
        <v>0.94399999999999995</v>
      </c>
      <c r="U301" s="47">
        <v>0.89400000000000002</v>
      </c>
      <c r="V301" s="47">
        <v>0.91700000000000004</v>
      </c>
      <c r="W301" s="173"/>
    </row>
    <row r="302" spans="1:23">
      <c r="A302" s="232"/>
      <c r="B302" s="603">
        <v>24.75</v>
      </c>
      <c r="C302" s="47">
        <v>0.83499999999999996</v>
      </c>
      <c r="D302" s="47">
        <v>0.93700000000000006</v>
      </c>
      <c r="E302" s="47">
        <v>0.92300000000000004</v>
      </c>
      <c r="F302" s="47">
        <v>0.99</v>
      </c>
      <c r="G302" s="47">
        <v>0.96599999999999997</v>
      </c>
      <c r="H302" s="47">
        <v>0.93</v>
      </c>
      <c r="I302" s="47">
        <v>1.0069999999999999</v>
      </c>
      <c r="J302" s="47">
        <v>0.86799999999999999</v>
      </c>
      <c r="K302" s="47">
        <v>0.878</v>
      </c>
      <c r="L302" s="47">
        <v>0.91100000000000003</v>
      </c>
      <c r="M302" s="47">
        <v>0.84099999999999997</v>
      </c>
      <c r="N302" s="47">
        <v>0.86799999999999999</v>
      </c>
      <c r="O302" s="47">
        <v>0.871</v>
      </c>
      <c r="P302" s="47">
        <v>0.92</v>
      </c>
      <c r="Q302" s="47">
        <v>0.91100000000000003</v>
      </c>
      <c r="R302" s="47">
        <v>0.99099999999999999</v>
      </c>
      <c r="S302" s="47">
        <v>0.86599999999999999</v>
      </c>
      <c r="T302" s="47">
        <v>0.93799999999999994</v>
      </c>
      <c r="U302" s="47">
        <v>0.89300000000000002</v>
      </c>
      <c r="V302" s="47">
        <v>0.91500000000000004</v>
      </c>
      <c r="W302" s="173"/>
    </row>
    <row r="303" spans="1:23">
      <c r="A303" s="232"/>
      <c r="B303" s="603">
        <v>24.83</v>
      </c>
      <c r="C303" s="47">
        <v>0.84199999999999997</v>
      </c>
      <c r="D303" s="47">
        <v>0.92100000000000004</v>
      </c>
      <c r="E303" s="47">
        <v>0.94599999999999995</v>
      </c>
      <c r="F303" s="47">
        <v>0.96</v>
      </c>
      <c r="G303" s="47">
        <v>0.96699999999999997</v>
      </c>
      <c r="H303" s="47">
        <v>0.92400000000000004</v>
      </c>
      <c r="I303" s="47">
        <v>1.0089999999999999</v>
      </c>
      <c r="J303" s="47">
        <v>0.89600000000000002</v>
      </c>
      <c r="K303" s="47">
        <v>0.86599999999999999</v>
      </c>
      <c r="L303" s="47">
        <v>0.91500000000000004</v>
      </c>
      <c r="M303" s="47">
        <v>0.80500000000000005</v>
      </c>
      <c r="N303" s="47">
        <v>0.86099999999999999</v>
      </c>
      <c r="O303" s="47">
        <v>0.873</v>
      </c>
      <c r="P303" s="47">
        <v>0.89500000000000002</v>
      </c>
      <c r="Q303" s="47">
        <v>0.88100000000000001</v>
      </c>
      <c r="R303" s="47">
        <v>0.95699999999999996</v>
      </c>
      <c r="S303" s="47">
        <v>0.86799999999999999</v>
      </c>
      <c r="T303" s="47">
        <v>0.93200000000000005</v>
      </c>
      <c r="U303" s="47">
        <v>0.91600000000000004</v>
      </c>
      <c r="V303" s="47">
        <v>0.90400000000000003</v>
      </c>
      <c r="W303" s="173"/>
    </row>
    <row r="304" spans="1:23">
      <c r="A304" s="232"/>
      <c r="B304" s="603">
        <v>24.92</v>
      </c>
      <c r="C304" s="47">
        <v>0.83399999999999996</v>
      </c>
      <c r="D304" s="47">
        <v>0.91700000000000004</v>
      </c>
      <c r="E304" s="47">
        <v>0.97199999999999998</v>
      </c>
      <c r="F304" s="47">
        <v>0.93899999999999995</v>
      </c>
      <c r="G304" s="47">
        <v>0.92700000000000005</v>
      </c>
      <c r="H304" s="47">
        <v>0.93400000000000005</v>
      </c>
      <c r="I304" s="47">
        <v>0.98499999999999999</v>
      </c>
      <c r="J304" s="47">
        <v>0.874</v>
      </c>
      <c r="K304" s="47">
        <v>0.88900000000000001</v>
      </c>
      <c r="L304" s="47">
        <v>0.91100000000000003</v>
      </c>
      <c r="M304" s="47">
        <v>0.80800000000000005</v>
      </c>
      <c r="N304" s="47">
        <v>0.876</v>
      </c>
      <c r="O304" s="47">
        <v>0.86499999999999999</v>
      </c>
      <c r="P304" s="47">
        <v>0.91400000000000003</v>
      </c>
      <c r="Q304" s="47">
        <v>0.89300000000000002</v>
      </c>
      <c r="R304" s="47">
        <v>0.97899999999999998</v>
      </c>
      <c r="S304" s="47">
        <v>0.876</v>
      </c>
      <c r="T304" s="47">
        <v>0.93799999999999994</v>
      </c>
      <c r="U304" s="47">
        <v>0.91800000000000004</v>
      </c>
      <c r="V304" s="47">
        <v>0.89100000000000001</v>
      </c>
      <c r="W304" s="173"/>
    </row>
    <row r="305" spans="1:23">
      <c r="A305" s="232"/>
      <c r="B305" s="603">
        <v>25</v>
      </c>
      <c r="C305" s="47">
        <v>0.82499999999999996</v>
      </c>
      <c r="D305" s="47">
        <v>0.93799999999999994</v>
      </c>
      <c r="E305" s="47">
        <v>0.98099999999999998</v>
      </c>
      <c r="F305" s="47">
        <v>0.95099999999999996</v>
      </c>
      <c r="G305" s="47">
        <v>0.92500000000000004</v>
      </c>
      <c r="H305" s="47">
        <v>0.93</v>
      </c>
      <c r="I305" s="47">
        <v>0.96799999999999997</v>
      </c>
      <c r="J305" s="47">
        <v>0.86699999999999999</v>
      </c>
      <c r="K305" s="47">
        <v>0.91500000000000004</v>
      </c>
      <c r="L305" s="47">
        <v>0.91300000000000003</v>
      </c>
      <c r="M305" s="47">
        <v>0.84499999999999997</v>
      </c>
      <c r="N305" s="47">
        <v>0.873</v>
      </c>
      <c r="O305" s="47">
        <v>0.86399999999999999</v>
      </c>
      <c r="P305" s="47">
        <v>0.94399999999999995</v>
      </c>
      <c r="Q305" s="47">
        <v>0.9</v>
      </c>
      <c r="R305" s="47">
        <v>0.97299999999999998</v>
      </c>
      <c r="S305" s="47">
        <v>0.87</v>
      </c>
      <c r="T305" s="47">
        <v>0.94099999999999995</v>
      </c>
      <c r="U305" s="47">
        <v>0.90600000000000003</v>
      </c>
      <c r="V305" s="47">
        <v>0.89700000000000002</v>
      </c>
      <c r="W305" s="173"/>
    </row>
    <row r="306" spans="1:23">
      <c r="A306" s="232"/>
      <c r="B306" s="603">
        <v>25.08</v>
      </c>
      <c r="C306" s="47">
        <v>0.83799999999999997</v>
      </c>
      <c r="D306" s="47">
        <v>0.93200000000000005</v>
      </c>
      <c r="E306" s="47">
        <v>0.94899999999999995</v>
      </c>
      <c r="F306" s="47">
        <v>0.93500000000000005</v>
      </c>
      <c r="G306" s="47">
        <v>0.90100000000000002</v>
      </c>
      <c r="H306" s="47">
        <v>0.93899999999999995</v>
      </c>
      <c r="I306" s="47">
        <v>1.012</v>
      </c>
      <c r="J306" s="47">
        <v>0.84899999999999998</v>
      </c>
      <c r="K306" s="47">
        <v>0.92600000000000005</v>
      </c>
      <c r="L306" s="47">
        <v>0.92500000000000004</v>
      </c>
      <c r="M306" s="47">
        <v>0.86399999999999999</v>
      </c>
      <c r="N306" s="47">
        <v>0.85</v>
      </c>
      <c r="O306" s="47">
        <v>0.85599999999999998</v>
      </c>
      <c r="P306" s="47">
        <v>0.94299999999999995</v>
      </c>
      <c r="Q306" s="47">
        <v>0.89600000000000002</v>
      </c>
      <c r="R306" s="47">
        <v>0.97799999999999998</v>
      </c>
      <c r="S306" s="47">
        <v>0.86799999999999999</v>
      </c>
      <c r="T306" s="47">
        <v>0.92500000000000004</v>
      </c>
      <c r="U306" s="47">
        <v>0.877</v>
      </c>
      <c r="V306" s="47">
        <v>0.89900000000000002</v>
      </c>
      <c r="W306" s="173"/>
    </row>
    <row r="307" spans="1:23">
      <c r="A307" s="232"/>
      <c r="B307" s="603">
        <v>25.17</v>
      </c>
      <c r="C307" s="47">
        <v>0.82399999999999995</v>
      </c>
      <c r="D307" s="47">
        <v>0.93799999999999994</v>
      </c>
      <c r="E307" s="47">
        <v>0.95</v>
      </c>
      <c r="F307" s="47">
        <v>0.96</v>
      </c>
      <c r="G307" s="47">
        <v>0.91700000000000004</v>
      </c>
      <c r="H307" s="47">
        <v>0.92700000000000005</v>
      </c>
      <c r="I307" s="47">
        <v>1.026</v>
      </c>
      <c r="J307" s="47">
        <v>0.86199999999999999</v>
      </c>
      <c r="K307" s="47">
        <v>0.91</v>
      </c>
      <c r="L307" s="47">
        <v>0.90600000000000003</v>
      </c>
      <c r="M307" s="47">
        <v>0.82899999999999996</v>
      </c>
      <c r="N307" s="47">
        <v>0.84799999999999998</v>
      </c>
      <c r="O307" s="47">
        <v>0.84699999999999998</v>
      </c>
      <c r="P307" s="47">
        <v>0.94099999999999995</v>
      </c>
      <c r="Q307" s="47">
        <v>0.89</v>
      </c>
      <c r="R307" s="47">
        <v>0.97299999999999998</v>
      </c>
      <c r="S307" s="47">
        <v>0.874</v>
      </c>
      <c r="T307" s="47">
        <v>0.90700000000000003</v>
      </c>
      <c r="U307" s="47">
        <v>0.86399999999999999</v>
      </c>
      <c r="V307" s="47">
        <v>0.876</v>
      </c>
      <c r="W307" s="173"/>
    </row>
    <row r="308" spans="1:23">
      <c r="A308" s="232"/>
      <c r="B308" s="603">
        <v>25.25</v>
      </c>
      <c r="C308" s="47">
        <v>0.82399999999999995</v>
      </c>
      <c r="D308" s="47">
        <v>0.96799999999999997</v>
      </c>
      <c r="E308" s="47">
        <v>0.95599999999999996</v>
      </c>
      <c r="F308" s="47">
        <v>0.95599999999999996</v>
      </c>
      <c r="G308" s="47">
        <v>0.91800000000000004</v>
      </c>
      <c r="H308" s="47">
        <v>0.94</v>
      </c>
      <c r="I308" s="47">
        <v>1.014</v>
      </c>
      <c r="J308" s="47">
        <v>0.874</v>
      </c>
      <c r="K308" s="47">
        <v>0.91100000000000003</v>
      </c>
      <c r="L308" s="47">
        <v>0.90200000000000002</v>
      </c>
      <c r="M308" s="47">
        <v>0.82499999999999996</v>
      </c>
      <c r="N308" s="47">
        <v>0.86399999999999999</v>
      </c>
      <c r="O308" s="47">
        <v>0.84</v>
      </c>
      <c r="P308" s="47">
        <v>0.95299999999999996</v>
      </c>
      <c r="Q308" s="47">
        <v>0.93200000000000005</v>
      </c>
      <c r="R308" s="47">
        <v>0.98399999999999999</v>
      </c>
      <c r="S308" s="47">
        <v>0.879</v>
      </c>
      <c r="T308" s="47">
        <v>0.91200000000000003</v>
      </c>
      <c r="U308" s="47">
        <v>0.86299999999999999</v>
      </c>
      <c r="V308" s="47">
        <v>0.88</v>
      </c>
      <c r="W308" s="173"/>
    </row>
    <row r="309" spans="1:23">
      <c r="A309" s="232"/>
      <c r="B309" s="603">
        <v>25.33</v>
      </c>
      <c r="C309" s="47">
        <v>0.81200000000000006</v>
      </c>
      <c r="D309" s="47">
        <v>0.99299999999999999</v>
      </c>
      <c r="E309" s="47">
        <v>0.98399999999999999</v>
      </c>
      <c r="F309" s="47">
        <v>0.97099999999999997</v>
      </c>
      <c r="G309" s="47">
        <v>0.92</v>
      </c>
      <c r="H309" s="47">
        <v>0.94199999999999995</v>
      </c>
      <c r="I309" s="47">
        <v>0.96899999999999997</v>
      </c>
      <c r="J309" s="47">
        <v>0.86399999999999999</v>
      </c>
      <c r="K309" s="47">
        <v>0.88</v>
      </c>
      <c r="L309" s="47">
        <v>0.90300000000000002</v>
      </c>
      <c r="M309" s="47">
        <v>0.83599999999999997</v>
      </c>
      <c r="N309" s="47">
        <v>0.85699999999999998</v>
      </c>
      <c r="O309" s="47">
        <v>0.84899999999999998</v>
      </c>
      <c r="P309" s="47">
        <v>0.94599999999999995</v>
      </c>
      <c r="Q309" s="47">
        <v>0.92900000000000005</v>
      </c>
      <c r="R309" s="47">
        <v>0.98299999999999998</v>
      </c>
      <c r="S309" s="47">
        <v>0.86199999999999999</v>
      </c>
      <c r="T309" s="47">
        <v>0.91500000000000004</v>
      </c>
      <c r="U309" s="47">
        <v>0.88200000000000001</v>
      </c>
      <c r="V309" s="47">
        <v>0.89700000000000002</v>
      </c>
      <c r="W309" s="173"/>
    </row>
    <row r="310" spans="1:23">
      <c r="A310" s="232"/>
      <c r="B310" s="603">
        <v>25.42</v>
      </c>
      <c r="C310" s="47">
        <v>0.80600000000000005</v>
      </c>
      <c r="D310" s="47">
        <v>0.96699999999999997</v>
      </c>
      <c r="E310" s="47">
        <v>0.98399999999999999</v>
      </c>
      <c r="F310" s="47">
        <v>0.91600000000000004</v>
      </c>
      <c r="G310" s="47">
        <v>0.89500000000000002</v>
      </c>
      <c r="H310" s="47">
        <v>0.97899999999999998</v>
      </c>
      <c r="I310" s="47">
        <v>0.98099999999999998</v>
      </c>
      <c r="J310" s="47">
        <v>0.874</v>
      </c>
      <c r="K310" s="47">
        <v>0.877</v>
      </c>
      <c r="L310" s="47">
        <v>0.89800000000000002</v>
      </c>
      <c r="M310" s="47">
        <v>0.84399999999999997</v>
      </c>
      <c r="N310" s="47">
        <v>0.83199999999999996</v>
      </c>
      <c r="O310" s="47">
        <v>0.84899999999999998</v>
      </c>
      <c r="P310" s="47">
        <v>0.93200000000000005</v>
      </c>
      <c r="Q310" s="47">
        <v>0.92500000000000004</v>
      </c>
      <c r="R310" s="47">
        <v>1</v>
      </c>
      <c r="S310" s="47">
        <v>0.84599999999999997</v>
      </c>
      <c r="T310" s="47">
        <v>0.91800000000000004</v>
      </c>
      <c r="U310" s="47">
        <v>0.89</v>
      </c>
      <c r="V310" s="47">
        <v>0.90700000000000003</v>
      </c>
      <c r="W310" s="173"/>
    </row>
    <row r="311" spans="1:23">
      <c r="A311" s="232"/>
      <c r="B311" s="603">
        <v>25.5</v>
      </c>
      <c r="C311" s="47">
        <v>0.78900000000000003</v>
      </c>
      <c r="D311" s="47">
        <v>0.94399999999999995</v>
      </c>
      <c r="E311" s="47">
        <v>0.98199999999999998</v>
      </c>
      <c r="F311" s="47">
        <v>0.95</v>
      </c>
      <c r="G311" s="47">
        <v>0.92300000000000004</v>
      </c>
      <c r="H311" s="47">
        <v>0.94599999999999995</v>
      </c>
      <c r="I311" s="47">
        <v>0.98</v>
      </c>
      <c r="J311" s="47">
        <v>0.86399999999999999</v>
      </c>
      <c r="K311" s="47">
        <v>0.85399999999999998</v>
      </c>
      <c r="L311" s="47">
        <v>0.91500000000000004</v>
      </c>
      <c r="M311" s="47">
        <v>0.82399999999999995</v>
      </c>
      <c r="N311" s="47">
        <v>0.81699999999999995</v>
      </c>
      <c r="O311" s="47">
        <v>0.85299999999999998</v>
      </c>
      <c r="P311" s="47">
        <v>0.94</v>
      </c>
      <c r="Q311" s="47">
        <v>0.92</v>
      </c>
      <c r="R311" s="47">
        <v>1.01</v>
      </c>
      <c r="S311" s="47">
        <v>0.84499999999999997</v>
      </c>
      <c r="T311" s="47">
        <v>0.90900000000000003</v>
      </c>
      <c r="U311" s="47">
        <v>0.88400000000000001</v>
      </c>
      <c r="V311" s="47">
        <v>0.89200000000000002</v>
      </c>
      <c r="W311" s="173"/>
    </row>
    <row r="312" spans="1:23">
      <c r="A312" s="232"/>
      <c r="B312" s="603">
        <v>25.58</v>
      </c>
      <c r="C312" s="47">
        <v>0.82199999999999995</v>
      </c>
      <c r="D312" s="47">
        <v>0.92800000000000005</v>
      </c>
      <c r="E312" s="47">
        <v>0.98699999999999999</v>
      </c>
      <c r="F312" s="47">
        <v>0.93799999999999994</v>
      </c>
      <c r="G312" s="47">
        <v>0.92700000000000005</v>
      </c>
      <c r="H312" s="47">
        <v>0.95899999999999996</v>
      </c>
      <c r="I312" s="47">
        <v>0.98</v>
      </c>
      <c r="J312" s="47">
        <v>0.90500000000000003</v>
      </c>
      <c r="K312" s="47">
        <v>0.88300000000000001</v>
      </c>
      <c r="L312" s="47">
        <v>0.95899999999999996</v>
      </c>
      <c r="M312" s="47">
        <v>0.84599999999999997</v>
      </c>
      <c r="N312" s="47">
        <v>0.85</v>
      </c>
      <c r="O312" s="47">
        <v>0.85299999999999998</v>
      </c>
      <c r="P312" s="47">
        <v>0.95799999999999996</v>
      </c>
      <c r="Q312" s="47">
        <v>0.94199999999999995</v>
      </c>
      <c r="R312" s="47">
        <v>0.97199999999999998</v>
      </c>
      <c r="S312" s="47">
        <v>0.90600000000000003</v>
      </c>
      <c r="T312" s="47">
        <v>0.92500000000000004</v>
      </c>
      <c r="U312" s="47">
        <v>0.877</v>
      </c>
      <c r="V312" s="47">
        <v>0.875</v>
      </c>
      <c r="W312" s="173"/>
    </row>
    <row r="313" spans="1:23">
      <c r="A313" s="232"/>
      <c r="B313" s="603">
        <v>25.67</v>
      </c>
      <c r="C313" s="47">
        <v>0.82299999999999995</v>
      </c>
      <c r="D313" s="47">
        <v>0.95499999999999996</v>
      </c>
      <c r="E313" s="47">
        <v>0.96799999999999997</v>
      </c>
      <c r="F313" s="47">
        <v>0.94599999999999995</v>
      </c>
      <c r="G313" s="47">
        <v>0.94799999999999995</v>
      </c>
      <c r="H313" s="47">
        <v>0.95899999999999996</v>
      </c>
      <c r="I313" s="47">
        <v>0.98</v>
      </c>
      <c r="J313" s="47">
        <v>0.89400000000000002</v>
      </c>
      <c r="K313" s="47">
        <v>0.873</v>
      </c>
      <c r="L313" s="47">
        <v>0.96799999999999997</v>
      </c>
      <c r="M313" s="47">
        <v>0.83699999999999997</v>
      </c>
      <c r="N313" s="47">
        <v>0.86899999999999999</v>
      </c>
      <c r="O313" s="47">
        <v>0.83599999999999997</v>
      </c>
      <c r="P313" s="47">
        <v>0.94899999999999995</v>
      </c>
      <c r="Q313" s="47">
        <v>0.93700000000000006</v>
      </c>
      <c r="R313" s="47">
        <v>0.98</v>
      </c>
      <c r="S313" s="47">
        <v>0.88</v>
      </c>
      <c r="T313" s="47">
        <v>0.93</v>
      </c>
      <c r="U313" s="47">
        <v>0.86899999999999999</v>
      </c>
      <c r="V313" s="47">
        <v>0.86599999999999999</v>
      </c>
      <c r="W313" s="173"/>
    </row>
    <row r="314" spans="1:23">
      <c r="A314" s="232"/>
      <c r="B314" s="603">
        <v>25.75</v>
      </c>
      <c r="C314" s="47">
        <v>0.79500000000000004</v>
      </c>
      <c r="D314" s="47">
        <v>0.95</v>
      </c>
      <c r="E314" s="47">
        <v>0.95699999999999996</v>
      </c>
      <c r="F314" s="47">
        <v>0.94099999999999995</v>
      </c>
      <c r="G314" s="47">
        <v>0.91900000000000004</v>
      </c>
      <c r="H314" s="47">
        <v>0.95299999999999996</v>
      </c>
      <c r="I314" s="47">
        <v>0.98299999999999998</v>
      </c>
      <c r="J314" s="47">
        <v>0.88100000000000001</v>
      </c>
      <c r="K314" s="47">
        <v>0.86199999999999999</v>
      </c>
      <c r="L314" s="47">
        <v>0.94899999999999995</v>
      </c>
      <c r="M314" s="47">
        <v>0.84199999999999997</v>
      </c>
      <c r="N314" s="47">
        <v>0.84599999999999997</v>
      </c>
      <c r="O314" s="47">
        <v>0.84</v>
      </c>
      <c r="P314" s="47">
        <v>0.96199999999999997</v>
      </c>
      <c r="Q314" s="47">
        <v>0.92900000000000005</v>
      </c>
      <c r="R314" s="47">
        <v>0.97499999999999998</v>
      </c>
      <c r="S314" s="47">
        <v>0.86399999999999999</v>
      </c>
      <c r="T314" s="47">
        <v>0.91900000000000004</v>
      </c>
      <c r="U314" s="47">
        <v>0.83499999999999996</v>
      </c>
      <c r="V314" s="47">
        <v>0.86299999999999999</v>
      </c>
      <c r="W314" s="173"/>
    </row>
    <row r="315" spans="1:23">
      <c r="A315" s="232"/>
      <c r="B315" s="603">
        <v>25.83</v>
      </c>
      <c r="C315" s="47">
        <v>0.81100000000000005</v>
      </c>
      <c r="D315" s="47">
        <v>0.96499999999999997</v>
      </c>
      <c r="E315" s="47">
        <v>0.95699999999999996</v>
      </c>
      <c r="F315" s="47">
        <v>0.94199999999999995</v>
      </c>
      <c r="G315" s="47">
        <v>0.93</v>
      </c>
      <c r="H315" s="47">
        <v>0.93700000000000006</v>
      </c>
      <c r="I315" s="47">
        <v>0.98599999999999999</v>
      </c>
      <c r="J315" s="47">
        <v>0.86599999999999999</v>
      </c>
      <c r="K315" s="47">
        <v>0.84699999999999998</v>
      </c>
      <c r="L315" s="47">
        <v>0.94099999999999995</v>
      </c>
      <c r="M315" s="47">
        <v>0.82499999999999996</v>
      </c>
      <c r="N315" s="47">
        <v>0.86899999999999999</v>
      </c>
      <c r="O315" s="47">
        <v>0.85299999999999998</v>
      </c>
      <c r="P315" s="47">
        <v>0.94799999999999995</v>
      </c>
      <c r="Q315" s="47">
        <v>0.91900000000000004</v>
      </c>
      <c r="R315" s="47">
        <v>1.02</v>
      </c>
      <c r="S315" s="47">
        <v>0.85799999999999998</v>
      </c>
      <c r="T315" s="47">
        <v>0.92300000000000004</v>
      </c>
      <c r="U315" s="47">
        <v>0.81399999999999995</v>
      </c>
      <c r="V315" s="47">
        <v>0.86199999999999999</v>
      </c>
      <c r="W315" s="173"/>
    </row>
    <row r="316" spans="1:23">
      <c r="A316" s="232"/>
      <c r="B316" s="603">
        <v>25.92</v>
      </c>
      <c r="C316" s="47">
        <v>0.81100000000000005</v>
      </c>
      <c r="D316" s="47">
        <v>0.93500000000000005</v>
      </c>
      <c r="E316" s="47">
        <v>0.97399999999999998</v>
      </c>
      <c r="F316" s="47">
        <v>0.92900000000000005</v>
      </c>
      <c r="G316" s="47">
        <v>0.89500000000000002</v>
      </c>
      <c r="H316" s="47">
        <v>0.92700000000000005</v>
      </c>
      <c r="I316" s="47">
        <v>1.0029999999999999</v>
      </c>
      <c r="J316" s="47">
        <v>0.86199999999999999</v>
      </c>
      <c r="K316" s="47">
        <v>0.86099999999999999</v>
      </c>
      <c r="L316" s="47">
        <v>0.93</v>
      </c>
      <c r="M316" s="47">
        <v>0.83099999999999996</v>
      </c>
      <c r="N316" s="47">
        <v>0.88</v>
      </c>
      <c r="O316" s="47">
        <v>0.85399999999999998</v>
      </c>
      <c r="P316" s="47">
        <v>0.93</v>
      </c>
      <c r="Q316" s="47">
        <v>0.92900000000000005</v>
      </c>
      <c r="R316" s="47">
        <v>1.0009999999999999</v>
      </c>
      <c r="S316" s="47">
        <v>0.83699999999999997</v>
      </c>
      <c r="T316" s="47">
        <v>0.90300000000000002</v>
      </c>
      <c r="U316" s="47">
        <v>0.81</v>
      </c>
      <c r="V316" s="47">
        <v>0.86199999999999999</v>
      </c>
      <c r="W316" s="173"/>
    </row>
    <row r="317" spans="1:23">
      <c r="A317" s="232"/>
      <c r="B317" s="603">
        <v>26</v>
      </c>
      <c r="C317" s="47">
        <v>0.81299999999999994</v>
      </c>
      <c r="D317" s="47">
        <v>0.97</v>
      </c>
      <c r="E317" s="47">
        <v>0.97399999999999998</v>
      </c>
      <c r="F317" s="47">
        <v>0.92900000000000005</v>
      </c>
      <c r="G317" s="47">
        <v>0.92300000000000004</v>
      </c>
      <c r="H317" s="47">
        <v>0.92600000000000005</v>
      </c>
      <c r="I317" s="47">
        <v>0.97099999999999997</v>
      </c>
      <c r="J317" s="47">
        <v>0.85699999999999998</v>
      </c>
      <c r="K317" s="47">
        <v>0.88200000000000001</v>
      </c>
      <c r="L317" s="47">
        <v>0.93100000000000005</v>
      </c>
      <c r="M317" s="47">
        <v>0.84699999999999998</v>
      </c>
      <c r="N317" s="47">
        <v>0.91700000000000004</v>
      </c>
      <c r="O317" s="47">
        <v>0.84399999999999997</v>
      </c>
      <c r="P317" s="47">
        <v>0.93200000000000005</v>
      </c>
      <c r="Q317" s="47">
        <v>0.92400000000000004</v>
      </c>
      <c r="R317" s="47">
        <v>0.95599999999999996</v>
      </c>
      <c r="S317" s="47">
        <v>0.84199999999999997</v>
      </c>
      <c r="T317" s="47">
        <v>0.90300000000000002</v>
      </c>
      <c r="U317" s="47">
        <v>0.81899999999999995</v>
      </c>
      <c r="V317" s="47">
        <v>0.85899999999999999</v>
      </c>
      <c r="W317" s="173"/>
    </row>
    <row r="318" spans="1:23">
      <c r="A318" s="232"/>
      <c r="B318" s="603">
        <v>26.08</v>
      </c>
      <c r="C318" s="47">
        <v>0.81299999999999994</v>
      </c>
      <c r="D318" s="47">
        <v>0.93899999999999995</v>
      </c>
      <c r="E318" s="47">
        <v>0.97199999999999998</v>
      </c>
      <c r="F318" s="47">
        <v>0.92500000000000004</v>
      </c>
      <c r="G318" s="47">
        <v>0.93300000000000005</v>
      </c>
      <c r="H318" s="47">
        <v>0.94199999999999995</v>
      </c>
      <c r="I318" s="47">
        <v>0.96099999999999997</v>
      </c>
      <c r="J318" s="47">
        <v>0.88400000000000001</v>
      </c>
      <c r="K318" s="47">
        <v>0.88900000000000001</v>
      </c>
      <c r="L318" s="47">
        <v>0.93100000000000005</v>
      </c>
      <c r="M318" s="47">
        <v>0.87</v>
      </c>
      <c r="N318" s="47">
        <v>0.90400000000000003</v>
      </c>
      <c r="O318" s="47">
        <v>0.872</v>
      </c>
      <c r="P318" s="47">
        <v>0.90300000000000002</v>
      </c>
      <c r="Q318" s="47">
        <v>0.91800000000000004</v>
      </c>
      <c r="R318" s="47">
        <v>0.93899999999999995</v>
      </c>
      <c r="S318" s="47">
        <v>0.83499999999999996</v>
      </c>
      <c r="T318" s="47">
        <v>0.90900000000000003</v>
      </c>
      <c r="U318" s="47">
        <v>0.83799999999999997</v>
      </c>
      <c r="V318" s="47">
        <v>0.85499999999999998</v>
      </c>
      <c r="W318" s="173"/>
    </row>
    <row r="319" spans="1:23">
      <c r="A319" s="232"/>
      <c r="B319" s="603">
        <v>26.17</v>
      </c>
      <c r="C319" s="47">
        <v>0.81200000000000006</v>
      </c>
      <c r="D319" s="47">
        <v>0.89</v>
      </c>
      <c r="E319" s="47">
        <v>0.97099999999999997</v>
      </c>
      <c r="F319" s="47">
        <v>0.90800000000000003</v>
      </c>
      <c r="G319" s="47">
        <v>0.94699999999999995</v>
      </c>
      <c r="H319" s="47">
        <v>0.92800000000000005</v>
      </c>
      <c r="I319" s="47">
        <v>0.95799999999999996</v>
      </c>
      <c r="J319" s="47">
        <v>0.875</v>
      </c>
      <c r="K319" s="47">
        <v>0.88100000000000001</v>
      </c>
      <c r="L319" s="47">
        <v>0.92700000000000005</v>
      </c>
      <c r="M319" s="47">
        <v>0.84899999999999998</v>
      </c>
      <c r="N319" s="47">
        <v>0.88</v>
      </c>
      <c r="O319" s="47">
        <v>0.877</v>
      </c>
      <c r="P319" s="47">
        <v>0.93700000000000006</v>
      </c>
      <c r="Q319" s="47">
        <v>0.93200000000000005</v>
      </c>
      <c r="R319" s="47">
        <v>0.97099999999999997</v>
      </c>
      <c r="S319" s="47">
        <v>0.84899999999999998</v>
      </c>
      <c r="T319" s="47">
        <v>0.90100000000000002</v>
      </c>
      <c r="U319" s="47">
        <v>0.83399999999999996</v>
      </c>
      <c r="V319" s="47">
        <v>0.84399999999999997</v>
      </c>
      <c r="W319" s="173"/>
    </row>
    <row r="320" spans="1:23">
      <c r="A320" s="232"/>
      <c r="B320" s="603">
        <v>26.25</v>
      </c>
      <c r="C320" s="47">
        <v>0.82</v>
      </c>
      <c r="D320" s="47">
        <v>0.92300000000000004</v>
      </c>
      <c r="E320" s="47">
        <v>0.99399999999999999</v>
      </c>
      <c r="F320" s="47">
        <v>0.90300000000000002</v>
      </c>
      <c r="G320" s="47">
        <v>0.93799999999999994</v>
      </c>
      <c r="H320" s="47">
        <v>0.94899999999999995</v>
      </c>
      <c r="I320" s="47">
        <v>0.95399999999999996</v>
      </c>
      <c r="J320" s="47">
        <v>0.85699999999999998</v>
      </c>
      <c r="K320" s="47">
        <v>0.85699999999999998</v>
      </c>
      <c r="L320" s="47">
        <v>0.92100000000000004</v>
      </c>
      <c r="M320" s="47">
        <v>0.84599999999999997</v>
      </c>
      <c r="N320" s="47">
        <v>0.88300000000000001</v>
      </c>
      <c r="O320" s="47">
        <v>0.877</v>
      </c>
      <c r="P320" s="47">
        <v>0.95699999999999996</v>
      </c>
      <c r="Q320" s="47">
        <v>0.93500000000000005</v>
      </c>
      <c r="R320" s="47">
        <v>0.95899999999999996</v>
      </c>
      <c r="S320" s="47">
        <v>0.86399999999999999</v>
      </c>
      <c r="T320" s="47">
        <v>0.91600000000000004</v>
      </c>
      <c r="U320" s="47">
        <v>0.83099999999999996</v>
      </c>
      <c r="V320" s="47">
        <v>0.85199999999999998</v>
      </c>
      <c r="W320" s="173"/>
    </row>
    <row r="321" spans="1:23">
      <c r="A321" s="232"/>
      <c r="B321" s="603">
        <v>26.33</v>
      </c>
      <c r="C321" s="47">
        <v>0.81599999999999995</v>
      </c>
      <c r="D321" s="47">
        <v>0.93899999999999995</v>
      </c>
      <c r="E321" s="47">
        <v>0.99399999999999999</v>
      </c>
      <c r="F321" s="47">
        <v>0.90700000000000003</v>
      </c>
      <c r="G321" s="47">
        <v>0.91700000000000004</v>
      </c>
      <c r="H321" s="47">
        <v>0.94499999999999995</v>
      </c>
      <c r="I321" s="47">
        <v>0.97899999999999998</v>
      </c>
      <c r="J321" s="47">
        <v>0.84799999999999998</v>
      </c>
      <c r="K321" s="47">
        <v>0.88200000000000001</v>
      </c>
      <c r="L321" s="47">
        <v>0.93200000000000005</v>
      </c>
      <c r="M321" s="47">
        <v>0.84199999999999997</v>
      </c>
      <c r="N321" s="47">
        <v>0.88400000000000001</v>
      </c>
      <c r="O321" s="47">
        <v>0.88100000000000001</v>
      </c>
      <c r="P321" s="47">
        <v>0.91400000000000003</v>
      </c>
      <c r="Q321" s="47">
        <v>0.91900000000000004</v>
      </c>
      <c r="R321" s="47">
        <v>0.98899999999999999</v>
      </c>
      <c r="S321" s="47">
        <v>0.85899999999999999</v>
      </c>
      <c r="T321" s="47">
        <v>0.89600000000000002</v>
      </c>
      <c r="U321" s="47">
        <v>0.84099999999999997</v>
      </c>
      <c r="V321" s="47">
        <v>0.85</v>
      </c>
      <c r="W321" s="173"/>
    </row>
    <row r="322" spans="1:23">
      <c r="A322" s="232"/>
      <c r="B322" s="603">
        <v>26.42</v>
      </c>
      <c r="C322" s="47">
        <v>0.84399999999999997</v>
      </c>
      <c r="D322" s="47">
        <v>0.92500000000000004</v>
      </c>
      <c r="E322" s="47">
        <v>0.95399999999999996</v>
      </c>
      <c r="F322" s="47">
        <v>0.92600000000000005</v>
      </c>
      <c r="G322" s="47">
        <v>0.91100000000000003</v>
      </c>
      <c r="H322" s="47">
        <v>0.97599999999999998</v>
      </c>
      <c r="I322" s="47">
        <v>1.0029999999999999</v>
      </c>
      <c r="J322" s="47">
        <v>0.90900000000000003</v>
      </c>
      <c r="K322" s="47">
        <v>0.88200000000000001</v>
      </c>
      <c r="L322" s="47">
        <v>0.94299999999999995</v>
      </c>
      <c r="M322" s="47">
        <v>0.83899999999999997</v>
      </c>
      <c r="N322" s="47">
        <v>0.874</v>
      </c>
      <c r="O322" s="47">
        <v>0.84699999999999998</v>
      </c>
      <c r="P322" s="47">
        <v>0.91400000000000003</v>
      </c>
      <c r="Q322" s="47">
        <v>0.91200000000000003</v>
      </c>
      <c r="R322" s="47">
        <v>1.006</v>
      </c>
      <c r="S322" s="47">
        <v>0.83299999999999996</v>
      </c>
      <c r="T322" s="47">
        <v>0.91500000000000004</v>
      </c>
      <c r="U322" s="47">
        <v>0.85</v>
      </c>
      <c r="V322" s="47">
        <v>0.85599999999999998</v>
      </c>
      <c r="W322" s="173"/>
    </row>
    <row r="323" spans="1:23">
      <c r="A323" s="232"/>
      <c r="B323" s="603">
        <v>26.5</v>
      </c>
      <c r="C323" s="47">
        <v>0.84799999999999998</v>
      </c>
      <c r="D323" s="47">
        <v>0.91800000000000004</v>
      </c>
      <c r="E323" s="47">
        <v>0.95099999999999996</v>
      </c>
      <c r="F323" s="47">
        <v>0.92500000000000004</v>
      </c>
      <c r="G323" s="47">
        <v>0.92200000000000004</v>
      </c>
      <c r="H323" s="47">
        <v>0.95299999999999996</v>
      </c>
      <c r="I323" s="47">
        <v>1.014</v>
      </c>
      <c r="J323" s="47">
        <v>0.91700000000000004</v>
      </c>
      <c r="K323" s="47">
        <v>0.88</v>
      </c>
      <c r="L323" s="47">
        <v>0.92700000000000005</v>
      </c>
      <c r="M323" s="47">
        <v>0.82499999999999996</v>
      </c>
      <c r="N323" s="47">
        <v>0.91100000000000003</v>
      </c>
      <c r="O323" s="47">
        <v>0.84599999999999997</v>
      </c>
      <c r="P323" s="47">
        <v>0.93200000000000005</v>
      </c>
      <c r="Q323" s="47">
        <v>0.91600000000000004</v>
      </c>
      <c r="R323" s="47">
        <v>1.004</v>
      </c>
      <c r="S323" s="47">
        <v>0.872</v>
      </c>
      <c r="T323" s="47">
        <v>0.91700000000000004</v>
      </c>
      <c r="U323" s="47">
        <v>0.82499999999999996</v>
      </c>
      <c r="V323" s="47">
        <v>0.88600000000000001</v>
      </c>
      <c r="W323" s="173"/>
    </row>
    <row r="324" spans="1:23">
      <c r="A324" s="232"/>
      <c r="B324" s="603">
        <v>26.58</v>
      </c>
      <c r="C324" s="47">
        <v>0.85299999999999998</v>
      </c>
      <c r="D324" s="47">
        <v>0.93300000000000005</v>
      </c>
      <c r="E324" s="47">
        <v>0.94799999999999995</v>
      </c>
      <c r="F324" s="47">
        <v>0.89900000000000002</v>
      </c>
      <c r="G324" s="47">
        <v>0.90300000000000002</v>
      </c>
      <c r="H324" s="47">
        <v>0.97199999999999998</v>
      </c>
      <c r="I324" s="47">
        <v>1.004</v>
      </c>
      <c r="J324" s="47">
        <v>0.9</v>
      </c>
      <c r="K324" s="47">
        <v>0.90300000000000002</v>
      </c>
      <c r="L324" s="47">
        <v>0.94599999999999995</v>
      </c>
      <c r="M324" s="47">
        <v>0.81599999999999995</v>
      </c>
      <c r="N324" s="47">
        <v>0.88700000000000001</v>
      </c>
      <c r="O324" s="47">
        <v>0.85899999999999999</v>
      </c>
      <c r="P324" s="47">
        <v>0.96099999999999997</v>
      </c>
      <c r="Q324" s="47">
        <v>0.92400000000000004</v>
      </c>
      <c r="R324" s="47">
        <v>0.96399999999999997</v>
      </c>
      <c r="S324" s="47">
        <v>0.86299999999999999</v>
      </c>
      <c r="T324" s="47">
        <v>0.93300000000000005</v>
      </c>
      <c r="U324" s="47">
        <v>0.82399999999999995</v>
      </c>
      <c r="V324" s="47">
        <v>0.90500000000000003</v>
      </c>
      <c r="W324" s="173"/>
    </row>
    <row r="325" spans="1:23">
      <c r="A325" s="232"/>
      <c r="B325" s="603">
        <v>26.67</v>
      </c>
      <c r="C325" s="47">
        <v>0.85199999999999998</v>
      </c>
      <c r="D325" s="47">
        <v>0.94299999999999995</v>
      </c>
      <c r="E325" s="47">
        <v>0.96899999999999997</v>
      </c>
      <c r="F325" s="47">
        <v>0.91200000000000003</v>
      </c>
      <c r="G325" s="47">
        <v>0.93300000000000005</v>
      </c>
      <c r="H325" s="47">
        <v>0.98399999999999999</v>
      </c>
      <c r="I325" s="47">
        <v>0.99399999999999999</v>
      </c>
      <c r="J325" s="47">
        <v>0.90500000000000003</v>
      </c>
      <c r="K325" s="47">
        <v>0.91600000000000004</v>
      </c>
      <c r="L325" s="47">
        <v>0.94099999999999995</v>
      </c>
      <c r="M325" s="47">
        <v>0.82299999999999995</v>
      </c>
      <c r="N325" s="47">
        <v>0.88300000000000001</v>
      </c>
      <c r="O325" s="47">
        <v>0.89900000000000002</v>
      </c>
      <c r="P325" s="47">
        <v>0.94599999999999995</v>
      </c>
      <c r="Q325" s="47">
        <v>0.94399999999999995</v>
      </c>
      <c r="R325" s="47">
        <v>0.98299999999999998</v>
      </c>
      <c r="S325" s="47">
        <v>0.85899999999999999</v>
      </c>
      <c r="T325" s="47">
        <v>0.96499999999999997</v>
      </c>
      <c r="U325" s="47">
        <v>0.82099999999999995</v>
      </c>
      <c r="V325" s="47">
        <v>0.89300000000000002</v>
      </c>
      <c r="W325" s="173"/>
    </row>
    <row r="326" spans="1:23">
      <c r="A326" s="232"/>
      <c r="B326" s="603">
        <v>26.75</v>
      </c>
      <c r="C326" s="47">
        <v>0.80900000000000005</v>
      </c>
      <c r="D326" s="47">
        <v>0.98799999999999999</v>
      </c>
      <c r="E326" s="47">
        <v>0.96499999999999997</v>
      </c>
      <c r="F326" s="47">
        <v>0.90700000000000003</v>
      </c>
      <c r="G326" s="47">
        <v>0.94199999999999995</v>
      </c>
      <c r="H326" s="47">
        <v>0.96799999999999997</v>
      </c>
      <c r="I326" s="47">
        <v>0.997</v>
      </c>
      <c r="J326" s="47">
        <v>0.92400000000000004</v>
      </c>
      <c r="K326" s="47">
        <v>0.92500000000000004</v>
      </c>
      <c r="L326" s="47">
        <v>0.94199999999999995</v>
      </c>
      <c r="M326" s="47">
        <v>0.82499999999999996</v>
      </c>
      <c r="N326" s="47">
        <v>0.878</v>
      </c>
      <c r="O326" s="47">
        <v>0.90100000000000002</v>
      </c>
      <c r="P326" s="47">
        <v>0.94599999999999995</v>
      </c>
      <c r="Q326" s="47">
        <v>0.91600000000000004</v>
      </c>
      <c r="R326" s="47">
        <v>0.93799999999999994</v>
      </c>
      <c r="S326" s="47">
        <v>0.85199999999999998</v>
      </c>
      <c r="T326" s="47">
        <v>0.93700000000000006</v>
      </c>
      <c r="U326" s="47">
        <v>0.82199999999999995</v>
      </c>
      <c r="V326" s="47">
        <v>0.88900000000000001</v>
      </c>
      <c r="W326" s="173"/>
    </row>
    <row r="327" spans="1:23">
      <c r="A327" s="232"/>
      <c r="B327" s="603">
        <v>26.83</v>
      </c>
      <c r="C327" s="47">
        <v>0.82399999999999995</v>
      </c>
      <c r="D327" s="47">
        <v>0.98299999999999998</v>
      </c>
      <c r="E327" s="47">
        <v>0.97499999999999998</v>
      </c>
      <c r="F327" s="47">
        <v>0.92600000000000005</v>
      </c>
      <c r="G327" s="47">
        <v>0.94699999999999995</v>
      </c>
      <c r="H327" s="47">
        <v>0.95599999999999996</v>
      </c>
      <c r="I327" s="47">
        <v>0.99199999999999999</v>
      </c>
      <c r="J327" s="47">
        <v>0.91900000000000004</v>
      </c>
      <c r="K327" s="47">
        <v>0.88200000000000001</v>
      </c>
      <c r="L327" s="47">
        <v>0.95799999999999996</v>
      </c>
      <c r="M327" s="47">
        <v>0.81</v>
      </c>
      <c r="N327" s="47">
        <v>0.88</v>
      </c>
      <c r="O327" s="47">
        <v>0.93</v>
      </c>
      <c r="P327" s="47">
        <v>0.91200000000000003</v>
      </c>
      <c r="Q327" s="47">
        <v>0.92500000000000004</v>
      </c>
      <c r="R327" s="47">
        <v>0.96199999999999997</v>
      </c>
      <c r="S327" s="47">
        <v>0.91100000000000003</v>
      </c>
      <c r="T327" s="47">
        <v>0.93899999999999995</v>
      </c>
      <c r="U327" s="47">
        <v>0.84299999999999997</v>
      </c>
      <c r="V327" s="47">
        <v>0.89900000000000002</v>
      </c>
      <c r="W327" s="173"/>
    </row>
    <row r="328" spans="1:23">
      <c r="A328" s="232"/>
      <c r="B328" s="603">
        <v>26.92</v>
      </c>
      <c r="C328" s="47">
        <v>0.82099999999999995</v>
      </c>
      <c r="D328" s="47">
        <v>0.97199999999999998</v>
      </c>
      <c r="E328" s="47">
        <v>0.99099999999999999</v>
      </c>
      <c r="F328" s="47">
        <v>0.91400000000000003</v>
      </c>
      <c r="G328" s="47">
        <v>0.94599999999999995</v>
      </c>
      <c r="H328" s="47">
        <v>0.94699999999999995</v>
      </c>
      <c r="I328" s="47">
        <v>0.97099999999999997</v>
      </c>
      <c r="J328" s="47">
        <v>0.92800000000000005</v>
      </c>
      <c r="K328" s="47">
        <v>0.86199999999999999</v>
      </c>
      <c r="L328" s="47">
        <v>0.95699999999999996</v>
      </c>
      <c r="M328" s="47">
        <v>0.83499999999999996</v>
      </c>
      <c r="N328" s="47">
        <v>0.872</v>
      </c>
      <c r="O328" s="47">
        <v>0.92500000000000004</v>
      </c>
      <c r="P328" s="47">
        <v>0.97799999999999998</v>
      </c>
      <c r="Q328" s="47">
        <v>0.91600000000000004</v>
      </c>
      <c r="R328" s="47">
        <v>0.92300000000000004</v>
      </c>
      <c r="S328" s="47">
        <v>0.90600000000000003</v>
      </c>
      <c r="T328" s="47">
        <v>0.94</v>
      </c>
      <c r="U328" s="47">
        <v>0.84099999999999997</v>
      </c>
      <c r="V328" s="47">
        <v>0.90400000000000003</v>
      </c>
      <c r="W328" s="173"/>
    </row>
    <row r="329" spans="1:23">
      <c r="A329" s="232"/>
      <c r="B329" s="603">
        <v>27</v>
      </c>
      <c r="C329" s="47">
        <v>0.80300000000000005</v>
      </c>
      <c r="D329" s="47">
        <v>0.93700000000000006</v>
      </c>
      <c r="E329" s="47">
        <v>0.98599999999999999</v>
      </c>
      <c r="F329" s="47">
        <v>0.92200000000000004</v>
      </c>
      <c r="G329" s="47">
        <v>0.92400000000000004</v>
      </c>
      <c r="H329" s="47">
        <v>0.95899999999999996</v>
      </c>
      <c r="I329" s="47">
        <v>0.96899999999999997</v>
      </c>
      <c r="J329" s="47">
        <v>0.90600000000000003</v>
      </c>
      <c r="K329" s="47">
        <v>0.82699999999999996</v>
      </c>
      <c r="L329" s="47">
        <v>0.95699999999999996</v>
      </c>
      <c r="M329" s="47">
        <v>0.82099999999999995</v>
      </c>
      <c r="N329" s="47">
        <v>0.89300000000000002</v>
      </c>
      <c r="O329" s="47">
        <v>0.93500000000000005</v>
      </c>
      <c r="P329" s="47">
        <v>0.97099999999999997</v>
      </c>
      <c r="Q329" s="47">
        <v>0.91700000000000004</v>
      </c>
      <c r="R329" s="47">
        <v>0.90600000000000003</v>
      </c>
      <c r="S329" s="47">
        <v>0.91100000000000003</v>
      </c>
      <c r="T329" s="47">
        <v>0.93300000000000005</v>
      </c>
      <c r="U329" s="47">
        <v>0.82599999999999996</v>
      </c>
      <c r="V329" s="47">
        <v>0.90700000000000003</v>
      </c>
      <c r="W329" s="173"/>
    </row>
    <row r="330" spans="1:23">
      <c r="A330" s="232"/>
      <c r="B330" s="603">
        <v>27.08</v>
      </c>
      <c r="C330" s="47">
        <v>0.85299999999999998</v>
      </c>
      <c r="D330" s="47">
        <v>0.95299999999999996</v>
      </c>
      <c r="E330" s="47">
        <v>0.97199999999999998</v>
      </c>
      <c r="F330" s="47">
        <v>0.95799999999999996</v>
      </c>
      <c r="G330" s="47">
        <v>0.93400000000000005</v>
      </c>
      <c r="H330" s="47">
        <v>0.98099999999999998</v>
      </c>
      <c r="I330" s="47">
        <v>0.98799999999999999</v>
      </c>
      <c r="J330" s="47">
        <v>0.90100000000000002</v>
      </c>
      <c r="K330" s="47">
        <v>0.82299999999999995</v>
      </c>
      <c r="L330" s="47">
        <v>0.97499999999999998</v>
      </c>
      <c r="M330" s="47">
        <v>0.84799999999999998</v>
      </c>
      <c r="N330" s="47">
        <v>0.88200000000000001</v>
      </c>
      <c r="O330" s="47">
        <v>0.91500000000000004</v>
      </c>
      <c r="P330" s="47">
        <v>0.96699999999999997</v>
      </c>
      <c r="Q330" s="47">
        <v>0.91200000000000003</v>
      </c>
      <c r="R330" s="47">
        <v>0.95</v>
      </c>
      <c r="S330" s="47">
        <v>0.88200000000000001</v>
      </c>
      <c r="T330" s="47">
        <v>0.93</v>
      </c>
      <c r="U330" s="47">
        <v>0.82899999999999996</v>
      </c>
      <c r="V330" s="47">
        <v>0.90100000000000002</v>
      </c>
      <c r="W330" s="173"/>
    </row>
    <row r="331" spans="1:23">
      <c r="A331" s="232"/>
      <c r="B331" s="603">
        <v>27.17</v>
      </c>
      <c r="C331" s="47">
        <v>0.82</v>
      </c>
      <c r="D331" s="47">
        <v>0.95399999999999996</v>
      </c>
      <c r="E331" s="47">
        <v>0.98299999999999998</v>
      </c>
      <c r="F331" s="47">
        <v>0.94099999999999995</v>
      </c>
      <c r="G331" s="47">
        <v>0.93200000000000005</v>
      </c>
      <c r="H331" s="47">
        <v>0.95799999999999996</v>
      </c>
      <c r="I331" s="47">
        <v>0.997</v>
      </c>
      <c r="J331" s="47">
        <v>0.90800000000000003</v>
      </c>
      <c r="K331" s="47">
        <v>0.82399999999999995</v>
      </c>
      <c r="L331" s="47">
        <v>0.97599999999999998</v>
      </c>
      <c r="M331" s="47">
        <v>0.83899999999999997</v>
      </c>
      <c r="N331" s="47">
        <v>0.871</v>
      </c>
      <c r="O331" s="47">
        <v>0.93899999999999995</v>
      </c>
      <c r="P331" s="47">
        <v>0.95599999999999996</v>
      </c>
      <c r="Q331" s="47">
        <v>0.94199999999999995</v>
      </c>
      <c r="R331" s="47">
        <v>0.96599999999999997</v>
      </c>
      <c r="S331" s="47">
        <v>0.88500000000000001</v>
      </c>
      <c r="T331" s="47">
        <v>0.93300000000000005</v>
      </c>
      <c r="U331" s="47">
        <v>0.83899999999999997</v>
      </c>
      <c r="V331" s="47">
        <v>0.89700000000000002</v>
      </c>
      <c r="W331" s="173"/>
    </row>
    <row r="332" spans="1:23">
      <c r="A332" s="232"/>
      <c r="B332" s="603">
        <v>27.25</v>
      </c>
      <c r="C332" s="47">
        <v>0.81499999999999995</v>
      </c>
      <c r="D332" s="47">
        <v>0.94</v>
      </c>
      <c r="E332" s="47">
        <v>0.995</v>
      </c>
      <c r="F332" s="47">
        <v>0.93400000000000005</v>
      </c>
      <c r="G332" s="47">
        <v>0.92600000000000005</v>
      </c>
      <c r="H332" s="47">
        <v>0.92700000000000005</v>
      </c>
      <c r="I332" s="47">
        <v>0.98599999999999999</v>
      </c>
      <c r="J332" s="47">
        <v>0.90800000000000003</v>
      </c>
      <c r="K332" s="47">
        <v>0.82899999999999996</v>
      </c>
      <c r="L332" s="47">
        <v>0.96399999999999997</v>
      </c>
      <c r="M332" s="47">
        <v>0.82</v>
      </c>
      <c r="N332" s="47">
        <v>0.89900000000000002</v>
      </c>
      <c r="O332" s="47">
        <v>0.94399999999999995</v>
      </c>
      <c r="P332" s="47">
        <v>0.94799999999999995</v>
      </c>
      <c r="Q332" s="47">
        <v>0.92500000000000004</v>
      </c>
      <c r="R332" s="47">
        <v>0.93</v>
      </c>
      <c r="S332" s="47">
        <v>0.89100000000000001</v>
      </c>
      <c r="T332" s="47">
        <v>0.93300000000000005</v>
      </c>
      <c r="U332" s="47">
        <v>0.83299999999999996</v>
      </c>
      <c r="V332" s="47">
        <v>0.91200000000000003</v>
      </c>
      <c r="W332" s="173"/>
    </row>
    <row r="333" spans="1:23">
      <c r="A333" s="232"/>
      <c r="B333" s="603">
        <v>27.33</v>
      </c>
      <c r="C333" s="47">
        <v>0.80400000000000005</v>
      </c>
      <c r="D333" s="47">
        <v>0.96199999999999997</v>
      </c>
      <c r="E333" s="47">
        <v>0.96799999999999997</v>
      </c>
      <c r="F333" s="47">
        <v>0.95099999999999996</v>
      </c>
      <c r="G333" s="47">
        <v>0.94599999999999995</v>
      </c>
      <c r="H333" s="47">
        <v>0.95899999999999996</v>
      </c>
      <c r="I333" s="47">
        <v>0.97199999999999998</v>
      </c>
      <c r="J333" s="47">
        <v>0.92500000000000004</v>
      </c>
      <c r="K333" s="47">
        <v>0.83099999999999996</v>
      </c>
      <c r="L333" s="47">
        <v>0.96299999999999997</v>
      </c>
      <c r="M333" s="47">
        <v>0.82299999999999995</v>
      </c>
      <c r="N333" s="47">
        <v>0.89</v>
      </c>
      <c r="O333" s="47">
        <v>0.94</v>
      </c>
      <c r="P333" s="47">
        <v>0.93100000000000005</v>
      </c>
      <c r="Q333" s="47">
        <v>0.93200000000000005</v>
      </c>
      <c r="R333" s="47">
        <v>0.93700000000000006</v>
      </c>
      <c r="S333" s="47">
        <v>0.9</v>
      </c>
      <c r="T333" s="47">
        <v>0.92900000000000005</v>
      </c>
      <c r="U333" s="47">
        <v>0.82399999999999995</v>
      </c>
      <c r="V333" s="47">
        <v>0.91100000000000003</v>
      </c>
      <c r="W333" s="173"/>
    </row>
    <row r="334" spans="1:23">
      <c r="A334" s="232"/>
      <c r="B334" s="603">
        <v>27.42</v>
      </c>
      <c r="C334" s="47">
        <v>0.80400000000000005</v>
      </c>
      <c r="D334" s="47">
        <v>0.96599999999999997</v>
      </c>
      <c r="E334" s="47">
        <v>0.94599999999999995</v>
      </c>
      <c r="F334" s="47">
        <v>0.93</v>
      </c>
      <c r="G334" s="47">
        <v>0.91800000000000004</v>
      </c>
      <c r="H334" s="47">
        <v>0.99199999999999999</v>
      </c>
      <c r="I334" s="47">
        <v>0.96699999999999997</v>
      </c>
      <c r="J334" s="47">
        <v>0.92800000000000005</v>
      </c>
      <c r="K334" s="47">
        <v>0.83699999999999997</v>
      </c>
      <c r="L334" s="47">
        <v>0.95399999999999996</v>
      </c>
      <c r="M334" s="47">
        <v>0.83299999999999996</v>
      </c>
      <c r="N334" s="47">
        <v>0.878</v>
      </c>
      <c r="O334" s="47">
        <v>0.91700000000000004</v>
      </c>
      <c r="P334" s="47">
        <v>0.92300000000000004</v>
      </c>
      <c r="Q334" s="47">
        <v>0.94</v>
      </c>
      <c r="R334" s="47">
        <v>0.92300000000000004</v>
      </c>
      <c r="S334" s="47">
        <v>0.90400000000000003</v>
      </c>
      <c r="T334" s="47">
        <v>0.93200000000000005</v>
      </c>
      <c r="U334" s="47">
        <v>0.80800000000000005</v>
      </c>
      <c r="V334" s="47">
        <v>0.90800000000000003</v>
      </c>
      <c r="W334" s="173"/>
    </row>
    <row r="335" spans="1:23">
      <c r="A335" s="232"/>
      <c r="B335" s="603">
        <v>27.5</v>
      </c>
      <c r="C335" s="47">
        <v>0.80500000000000005</v>
      </c>
      <c r="D335" s="47">
        <v>0.98199999999999998</v>
      </c>
      <c r="E335" s="47">
        <v>0.95099999999999996</v>
      </c>
      <c r="F335" s="47">
        <v>0.95299999999999996</v>
      </c>
      <c r="G335" s="47">
        <v>0.93700000000000006</v>
      </c>
      <c r="H335" s="47">
        <v>1.0069999999999999</v>
      </c>
      <c r="I335" s="47">
        <v>0.96699999999999997</v>
      </c>
      <c r="J335" s="47">
        <v>0.92400000000000004</v>
      </c>
      <c r="K335" s="47">
        <v>0.82099999999999995</v>
      </c>
      <c r="L335" s="47">
        <v>0.93300000000000005</v>
      </c>
      <c r="M335" s="47">
        <v>0.81799999999999995</v>
      </c>
      <c r="N335" s="47">
        <v>0.88500000000000001</v>
      </c>
      <c r="O335" s="47">
        <v>0.95499999999999996</v>
      </c>
      <c r="P335" s="47">
        <v>0.91800000000000004</v>
      </c>
      <c r="Q335" s="47">
        <v>0.91300000000000003</v>
      </c>
      <c r="R335" s="47">
        <v>0.93600000000000005</v>
      </c>
      <c r="S335" s="47">
        <v>0.91500000000000004</v>
      </c>
      <c r="T335" s="47">
        <v>0.91</v>
      </c>
      <c r="U335" s="47">
        <v>0.78500000000000003</v>
      </c>
      <c r="V335" s="47">
        <v>0.88600000000000001</v>
      </c>
      <c r="W335" s="173"/>
    </row>
    <row r="336" spans="1:23">
      <c r="A336" s="232"/>
      <c r="B336" s="603">
        <v>27.58</v>
      </c>
      <c r="C336" s="47">
        <v>0.82099999999999995</v>
      </c>
      <c r="D336" s="47">
        <v>0.96699999999999997</v>
      </c>
      <c r="E336" s="47">
        <v>0.97199999999999998</v>
      </c>
      <c r="F336" s="47">
        <v>0.99</v>
      </c>
      <c r="G336" s="47">
        <v>0.94399999999999995</v>
      </c>
      <c r="H336" s="47">
        <v>0.98599999999999999</v>
      </c>
      <c r="I336" s="47">
        <v>1.02</v>
      </c>
      <c r="J336" s="47">
        <v>0.94599999999999995</v>
      </c>
      <c r="K336" s="47">
        <v>0.81399999999999995</v>
      </c>
      <c r="L336" s="47">
        <v>0.93400000000000005</v>
      </c>
      <c r="M336" s="47">
        <v>0.86</v>
      </c>
      <c r="N336" s="47">
        <v>0.89</v>
      </c>
      <c r="O336" s="47">
        <v>0.95699999999999996</v>
      </c>
      <c r="P336" s="47">
        <v>0.92200000000000004</v>
      </c>
      <c r="Q336" s="47">
        <v>0.94399999999999995</v>
      </c>
      <c r="R336" s="47">
        <v>0.96099999999999997</v>
      </c>
      <c r="S336" s="47">
        <v>0.90500000000000003</v>
      </c>
      <c r="T336" s="47">
        <v>0.90600000000000003</v>
      </c>
      <c r="U336" s="47">
        <v>0.78500000000000003</v>
      </c>
      <c r="V336" s="47">
        <v>0.88500000000000001</v>
      </c>
      <c r="W336" s="173"/>
    </row>
    <row r="337" spans="1:23">
      <c r="A337" s="232"/>
      <c r="B337" s="603">
        <v>27.67</v>
      </c>
      <c r="C337" s="47">
        <v>0.81799999999999995</v>
      </c>
      <c r="D337" s="47">
        <v>1.008</v>
      </c>
      <c r="E337" s="47">
        <v>0.99099999999999999</v>
      </c>
      <c r="F337" s="47">
        <v>0.96099999999999997</v>
      </c>
      <c r="G337" s="47">
        <v>0.93200000000000005</v>
      </c>
      <c r="H337" s="47">
        <v>0.96299999999999997</v>
      </c>
      <c r="I337" s="47">
        <v>0.99399999999999999</v>
      </c>
      <c r="J337" s="47">
        <v>0.93200000000000005</v>
      </c>
      <c r="K337" s="47">
        <v>0.84599999999999997</v>
      </c>
      <c r="L337" s="47">
        <v>0.93200000000000005</v>
      </c>
      <c r="M337" s="47">
        <v>0.88400000000000001</v>
      </c>
      <c r="N337" s="47">
        <v>0.90700000000000003</v>
      </c>
      <c r="O337" s="47">
        <v>0.96299999999999997</v>
      </c>
      <c r="P337" s="47">
        <v>0.90900000000000003</v>
      </c>
      <c r="Q337" s="47">
        <v>0.92600000000000005</v>
      </c>
      <c r="R337" s="47">
        <v>0.98199999999999998</v>
      </c>
      <c r="S337" s="47">
        <v>0.88700000000000001</v>
      </c>
      <c r="T337" s="47">
        <v>0.88800000000000001</v>
      </c>
      <c r="U337" s="47">
        <v>0.79200000000000004</v>
      </c>
      <c r="V337" s="47">
        <v>0.88100000000000001</v>
      </c>
      <c r="W337" s="173"/>
    </row>
    <row r="338" spans="1:23">
      <c r="A338" s="232"/>
      <c r="B338" s="603">
        <v>27.75</v>
      </c>
      <c r="C338" s="47">
        <v>0.80300000000000005</v>
      </c>
      <c r="D338" s="47">
        <v>0.98299999999999998</v>
      </c>
      <c r="E338" s="47">
        <v>0.96899999999999997</v>
      </c>
      <c r="F338" s="47">
        <v>0.97199999999999998</v>
      </c>
      <c r="G338" s="47">
        <v>0.93300000000000005</v>
      </c>
      <c r="H338" s="47">
        <v>0.97599999999999998</v>
      </c>
      <c r="I338" s="47">
        <v>1.0029999999999999</v>
      </c>
      <c r="J338" s="47">
        <v>0.96899999999999997</v>
      </c>
      <c r="K338" s="47">
        <v>0.877</v>
      </c>
      <c r="L338" s="47">
        <v>0.93799999999999994</v>
      </c>
      <c r="M338" s="47">
        <v>0.81599999999999995</v>
      </c>
      <c r="N338" s="47">
        <v>0.874</v>
      </c>
      <c r="O338" s="47">
        <v>0.94599999999999995</v>
      </c>
      <c r="P338" s="47">
        <v>0.90500000000000003</v>
      </c>
      <c r="Q338" s="47">
        <v>0.93</v>
      </c>
      <c r="R338" s="47">
        <v>0.90300000000000002</v>
      </c>
      <c r="S338" s="47">
        <v>0.88600000000000001</v>
      </c>
      <c r="T338" s="47">
        <v>0.91200000000000003</v>
      </c>
      <c r="U338" s="47">
        <v>0.84699999999999998</v>
      </c>
      <c r="V338" s="47">
        <v>0.88800000000000001</v>
      </c>
      <c r="W338" s="173"/>
    </row>
    <row r="339" spans="1:23">
      <c r="A339" s="232"/>
      <c r="B339" s="603">
        <v>27.83</v>
      </c>
      <c r="C339" s="47">
        <v>0.86899999999999999</v>
      </c>
      <c r="D339" s="47">
        <v>0.98599999999999999</v>
      </c>
      <c r="E339" s="47">
        <v>0.96299999999999997</v>
      </c>
      <c r="F339" s="47">
        <v>0.96899999999999997</v>
      </c>
      <c r="G339" s="47">
        <v>0.93700000000000006</v>
      </c>
      <c r="H339" s="47">
        <v>0.96099999999999997</v>
      </c>
      <c r="I339" s="47">
        <v>0.99399999999999999</v>
      </c>
      <c r="J339" s="47">
        <v>0.96399999999999997</v>
      </c>
      <c r="K339" s="47">
        <v>0.83499999999999996</v>
      </c>
      <c r="L339" s="47">
        <v>0.93799999999999994</v>
      </c>
      <c r="M339" s="47">
        <v>0.84099999999999997</v>
      </c>
      <c r="N339" s="47">
        <v>0.93899999999999995</v>
      </c>
      <c r="O339" s="47">
        <v>0.95099999999999996</v>
      </c>
      <c r="P339" s="47">
        <v>0.90200000000000002</v>
      </c>
      <c r="Q339" s="47">
        <v>0.95499999999999996</v>
      </c>
      <c r="R339" s="47">
        <v>0.89900000000000002</v>
      </c>
      <c r="S339" s="47">
        <v>0.86799999999999999</v>
      </c>
      <c r="T339" s="47">
        <v>0.92400000000000004</v>
      </c>
      <c r="U339" s="47">
        <v>0.83799999999999997</v>
      </c>
      <c r="V339" s="47">
        <v>0.874</v>
      </c>
      <c r="W339" s="173"/>
    </row>
    <row r="340" spans="1:23">
      <c r="A340" s="232"/>
      <c r="B340" s="603">
        <v>27.92</v>
      </c>
      <c r="C340" s="47">
        <v>0.86599999999999999</v>
      </c>
      <c r="D340" s="47">
        <v>0.94</v>
      </c>
      <c r="E340" s="47">
        <v>0.94199999999999995</v>
      </c>
      <c r="F340" s="47">
        <v>0.97899999999999998</v>
      </c>
      <c r="G340" s="47">
        <v>0.93799999999999994</v>
      </c>
      <c r="H340" s="47">
        <v>0.96799999999999997</v>
      </c>
      <c r="I340" s="47">
        <v>0.98699999999999999</v>
      </c>
      <c r="J340" s="47">
        <v>0.95</v>
      </c>
      <c r="K340" s="47">
        <v>0.82199999999999995</v>
      </c>
      <c r="L340" s="47">
        <v>0.95799999999999996</v>
      </c>
      <c r="M340" s="47">
        <v>0.81100000000000005</v>
      </c>
      <c r="N340" s="47">
        <v>0.94799999999999995</v>
      </c>
      <c r="O340" s="47">
        <v>0.95</v>
      </c>
      <c r="P340" s="47">
        <v>0.878</v>
      </c>
      <c r="Q340" s="47">
        <v>0.92900000000000005</v>
      </c>
      <c r="R340" s="47">
        <v>0.88600000000000001</v>
      </c>
      <c r="S340" s="47">
        <v>0.872</v>
      </c>
      <c r="T340" s="47">
        <v>0.92</v>
      </c>
      <c r="U340" s="47">
        <v>0.83699999999999997</v>
      </c>
      <c r="V340" s="47">
        <v>0.88200000000000001</v>
      </c>
      <c r="W340" s="173"/>
    </row>
    <row r="341" spans="1:23">
      <c r="A341" s="232"/>
      <c r="B341" s="603">
        <v>28</v>
      </c>
      <c r="C341" s="47">
        <v>0.86</v>
      </c>
      <c r="D341" s="47">
        <v>0.92600000000000005</v>
      </c>
      <c r="E341" s="47">
        <v>0.96599999999999997</v>
      </c>
      <c r="F341" s="47">
        <v>0.995</v>
      </c>
      <c r="G341" s="47">
        <v>0.95099999999999996</v>
      </c>
      <c r="H341" s="47">
        <v>0.96299999999999997</v>
      </c>
      <c r="I341" s="47">
        <v>1</v>
      </c>
      <c r="J341" s="47">
        <v>0.90200000000000002</v>
      </c>
      <c r="K341" s="47">
        <v>0.80900000000000005</v>
      </c>
      <c r="L341" s="47">
        <v>0.95199999999999996</v>
      </c>
      <c r="M341" s="47">
        <v>0.8</v>
      </c>
      <c r="N341" s="47">
        <v>0.93400000000000005</v>
      </c>
      <c r="O341" s="47">
        <v>0.93799999999999994</v>
      </c>
      <c r="P341" s="47">
        <v>0.96</v>
      </c>
      <c r="Q341" s="47">
        <v>0.95799999999999996</v>
      </c>
      <c r="R341" s="47">
        <v>0.88100000000000001</v>
      </c>
      <c r="S341" s="47">
        <v>0.86899999999999999</v>
      </c>
      <c r="T341" s="47">
        <v>0.9</v>
      </c>
      <c r="U341" s="47">
        <v>0.82099999999999995</v>
      </c>
      <c r="V341" s="47">
        <v>0.872</v>
      </c>
      <c r="W341" s="173"/>
    </row>
    <row r="342" spans="1:23">
      <c r="A342" s="232"/>
      <c r="B342" s="603">
        <v>28.08</v>
      </c>
      <c r="C342" s="47">
        <v>0.86799999999999999</v>
      </c>
      <c r="D342" s="47">
        <v>0.95899999999999996</v>
      </c>
      <c r="E342" s="47">
        <v>0.94699999999999995</v>
      </c>
      <c r="F342" s="47">
        <v>0.98899999999999999</v>
      </c>
      <c r="G342" s="47">
        <v>0.94499999999999995</v>
      </c>
      <c r="H342" s="47">
        <v>0.97099999999999997</v>
      </c>
      <c r="I342" s="47">
        <v>1.0129999999999999</v>
      </c>
      <c r="J342" s="47">
        <v>0.94399999999999995</v>
      </c>
      <c r="K342" s="47">
        <v>0.85499999999999998</v>
      </c>
      <c r="L342" s="47">
        <v>0.95099999999999996</v>
      </c>
      <c r="M342" s="47">
        <v>0.86599999999999999</v>
      </c>
      <c r="N342" s="47">
        <v>0.95</v>
      </c>
      <c r="O342" s="47">
        <v>0.92900000000000005</v>
      </c>
      <c r="P342" s="47">
        <v>0.94299999999999995</v>
      </c>
      <c r="Q342" s="47">
        <v>0.94</v>
      </c>
      <c r="R342" s="47">
        <v>0.872</v>
      </c>
      <c r="S342" s="47">
        <v>0.86599999999999999</v>
      </c>
      <c r="T342" s="47">
        <v>0.90400000000000003</v>
      </c>
      <c r="U342" s="47">
        <v>0.85199999999999998</v>
      </c>
      <c r="V342" s="47">
        <v>0.877</v>
      </c>
      <c r="W342" s="173"/>
    </row>
    <row r="343" spans="1:23">
      <c r="A343" s="232"/>
      <c r="B343" s="603">
        <v>28.17</v>
      </c>
      <c r="C343" s="47">
        <v>0.877</v>
      </c>
      <c r="D343" s="47">
        <v>0.94199999999999995</v>
      </c>
      <c r="E343" s="47">
        <v>0.96799999999999997</v>
      </c>
      <c r="F343" s="47">
        <v>0.98799999999999999</v>
      </c>
      <c r="G343" s="47">
        <v>0.96799999999999997</v>
      </c>
      <c r="H343" s="47">
        <v>0.94799999999999995</v>
      </c>
      <c r="I343" s="47">
        <v>0.97899999999999998</v>
      </c>
      <c r="J343" s="47">
        <v>0.96199999999999997</v>
      </c>
      <c r="K343" s="47">
        <v>0.85599999999999998</v>
      </c>
      <c r="L343" s="47">
        <v>0.94699999999999995</v>
      </c>
      <c r="M343" s="47">
        <v>0.85299999999999998</v>
      </c>
      <c r="N343" s="47">
        <v>0.92800000000000005</v>
      </c>
      <c r="O343" s="47">
        <v>0.97499999999999998</v>
      </c>
      <c r="P343" s="47">
        <v>0.93700000000000006</v>
      </c>
      <c r="Q343" s="47">
        <v>0.89400000000000002</v>
      </c>
      <c r="R343" s="47">
        <v>0.85399999999999998</v>
      </c>
      <c r="S343" s="47">
        <v>0.92</v>
      </c>
      <c r="T343" s="47">
        <v>0.94299999999999995</v>
      </c>
      <c r="U343" s="47">
        <v>0.81399999999999995</v>
      </c>
      <c r="V343" s="47">
        <v>0.86799999999999999</v>
      </c>
      <c r="W343" s="173"/>
    </row>
    <row r="344" spans="1:23">
      <c r="A344" s="232"/>
      <c r="B344" s="603">
        <v>28.25</v>
      </c>
      <c r="C344" s="47">
        <v>0.88400000000000001</v>
      </c>
      <c r="D344" s="47">
        <v>0.97299999999999998</v>
      </c>
      <c r="E344" s="47">
        <v>0.96299999999999997</v>
      </c>
      <c r="F344" s="47">
        <v>0.995</v>
      </c>
      <c r="G344" s="47">
        <v>0.97099999999999997</v>
      </c>
      <c r="H344" s="47">
        <v>0.96899999999999997</v>
      </c>
      <c r="I344" s="47">
        <v>0.98299999999999998</v>
      </c>
      <c r="J344" s="47">
        <v>0.93700000000000006</v>
      </c>
      <c r="K344" s="47">
        <v>0.83699999999999997</v>
      </c>
      <c r="L344" s="47">
        <v>0.93700000000000006</v>
      </c>
      <c r="M344" s="47">
        <v>0.85499999999999998</v>
      </c>
      <c r="N344" s="47">
        <v>0.93300000000000005</v>
      </c>
      <c r="O344" s="47">
        <v>0.96899999999999997</v>
      </c>
      <c r="P344" s="47">
        <v>0.92500000000000004</v>
      </c>
      <c r="Q344" s="47">
        <v>0.89800000000000002</v>
      </c>
      <c r="R344" s="47">
        <v>0.90700000000000003</v>
      </c>
      <c r="S344" s="47">
        <v>0.91600000000000004</v>
      </c>
      <c r="T344" s="47">
        <v>0.95799999999999996</v>
      </c>
      <c r="U344" s="47">
        <v>0.83299999999999996</v>
      </c>
      <c r="V344" s="47">
        <v>0.89900000000000002</v>
      </c>
      <c r="W344" s="173"/>
    </row>
    <row r="345" spans="1:23">
      <c r="A345" s="232"/>
      <c r="B345" s="603">
        <v>28.33</v>
      </c>
      <c r="C345" s="47">
        <v>0.874</v>
      </c>
      <c r="D345" s="47">
        <v>1</v>
      </c>
      <c r="E345" s="47">
        <v>0.94899999999999995</v>
      </c>
      <c r="F345" s="47">
        <v>0.996</v>
      </c>
      <c r="G345" s="47">
        <v>0.97899999999999998</v>
      </c>
      <c r="H345" s="47">
        <v>0.96499999999999997</v>
      </c>
      <c r="I345" s="47">
        <v>0.97699999999999998</v>
      </c>
      <c r="J345" s="47">
        <v>0.93200000000000005</v>
      </c>
      <c r="K345" s="47">
        <v>0.83199999999999996</v>
      </c>
      <c r="L345" s="47">
        <v>0.92800000000000005</v>
      </c>
      <c r="M345" s="47">
        <v>0.85399999999999998</v>
      </c>
      <c r="N345" s="47">
        <v>0.92300000000000004</v>
      </c>
      <c r="O345" s="47">
        <v>0.95399999999999996</v>
      </c>
      <c r="P345" s="47">
        <v>0.95</v>
      </c>
      <c r="Q345" s="47">
        <v>0.88500000000000001</v>
      </c>
      <c r="R345" s="47">
        <v>0.95</v>
      </c>
      <c r="S345" s="47">
        <v>0.875</v>
      </c>
      <c r="T345" s="47">
        <v>0.96399999999999997</v>
      </c>
      <c r="U345" s="47">
        <v>0.86499999999999999</v>
      </c>
      <c r="V345" s="47">
        <v>0.95599999999999996</v>
      </c>
      <c r="W345" s="173"/>
    </row>
    <row r="346" spans="1:23">
      <c r="A346" s="232"/>
      <c r="B346" s="603">
        <v>28.42</v>
      </c>
      <c r="C346" s="47">
        <v>0.88800000000000001</v>
      </c>
      <c r="D346" s="47">
        <v>1.004</v>
      </c>
      <c r="E346" s="47">
        <v>0.93899999999999995</v>
      </c>
      <c r="F346" s="47">
        <v>0.99199999999999999</v>
      </c>
      <c r="G346" s="47">
        <v>0.92900000000000005</v>
      </c>
      <c r="H346" s="47">
        <v>0.92800000000000005</v>
      </c>
      <c r="I346" s="47">
        <v>0.97</v>
      </c>
      <c r="J346" s="47">
        <v>0.97899999999999998</v>
      </c>
      <c r="K346" s="47">
        <v>0.87</v>
      </c>
      <c r="L346" s="47">
        <v>0.92300000000000004</v>
      </c>
      <c r="M346" s="47">
        <v>0.84599999999999997</v>
      </c>
      <c r="N346" s="47">
        <v>0.91200000000000003</v>
      </c>
      <c r="O346" s="47">
        <v>0.97299999999999998</v>
      </c>
      <c r="P346" s="47">
        <v>0.94499999999999995</v>
      </c>
      <c r="Q346" s="47">
        <v>0.88800000000000001</v>
      </c>
      <c r="R346" s="47">
        <v>0.95399999999999996</v>
      </c>
      <c r="S346" s="47">
        <v>0.86</v>
      </c>
      <c r="T346" s="47">
        <v>0.94099999999999995</v>
      </c>
      <c r="U346" s="47">
        <v>0.878</v>
      </c>
      <c r="V346" s="47">
        <v>0.98499999999999999</v>
      </c>
      <c r="W346" s="173"/>
    </row>
    <row r="347" spans="1:23">
      <c r="A347" s="232"/>
      <c r="B347" s="603">
        <v>28.5</v>
      </c>
      <c r="C347" s="47">
        <v>0.89</v>
      </c>
      <c r="D347" s="47">
        <v>0.98399999999999999</v>
      </c>
      <c r="E347" s="47">
        <v>0.93500000000000005</v>
      </c>
      <c r="F347" s="47">
        <v>0.99</v>
      </c>
      <c r="G347" s="47">
        <v>0.94899999999999995</v>
      </c>
      <c r="H347" s="47">
        <v>0.92700000000000005</v>
      </c>
      <c r="I347" s="47">
        <v>0.96299999999999997</v>
      </c>
      <c r="J347" s="47">
        <v>0.95399999999999996</v>
      </c>
      <c r="K347" s="47">
        <v>0.86599999999999999</v>
      </c>
      <c r="L347" s="47">
        <v>0.93500000000000005</v>
      </c>
      <c r="M347" s="47">
        <v>0.85</v>
      </c>
      <c r="N347" s="47">
        <v>0.90200000000000002</v>
      </c>
      <c r="O347" s="47">
        <v>0.94399999999999995</v>
      </c>
      <c r="P347" s="47">
        <v>0.92200000000000004</v>
      </c>
      <c r="Q347" s="47">
        <v>0.88</v>
      </c>
      <c r="R347" s="47">
        <v>0.92200000000000004</v>
      </c>
      <c r="S347" s="47">
        <v>0.93200000000000005</v>
      </c>
      <c r="T347" s="47">
        <v>0.93899999999999995</v>
      </c>
      <c r="U347" s="47">
        <v>0.88100000000000001</v>
      </c>
      <c r="V347" s="47">
        <v>0.90900000000000003</v>
      </c>
      <c r="W347" s="173"/>
    </row>
    <row r="348" spans="1:23">
      <c r="A348" s="232"/>
      <c r="B348" s="603">
        <v>28.58</v>
      </c>
      <c r="C348" s="47">
        <v>0.90400000000000003</v>
      </c>
      <c r="D348" s="47">
        <v>0.94299999999999995</v>
      </c>
      <c r="E348" s="47">
        <v>0.97099999999999997</v>
      </c>
      <c r="F348" s="47">
        <v>0.99099999999999999</v>
      </c>
      <c r="G348" s="47">
        <v>0.90700000000000003</v>
      </c>
      <c r="H348" s="47">
        <v>0.95899999999999996</v>
      </c>
      <c r="I348" s="47">
        <v>0.97</v>
      </c>
      <c r="J348" s="47">
        <v>0.91900000000000004</v>
      </c>
      <c r="K348" s="47">
        <v>0.85899999999999999</v>
      </c>
      <c r="L348" s="47">
        <v>0.96199999999999997</v>
      </c>
      <c r="M348" s="47">
        <v>0.85299999999999998</v>
      </c>
      <c r="N348" s="47">
        <v>0.90500000000000003</v>
      </c>
      <c r="O348" s="47">
        <v>0.98399999999999999</v>
      </c>
      <c r="P348" s="47">
        <v>0.94199999999999995</v>
      </c>
      <c r="Q348" s="47">
        <v>0.89800000000000002</v>
      </c>
      <c r="R348" s="47">
        <v>0.90600000000000003</v>
      </c>
      <c r="S348" s="47">
        <v>0.88800000000000001</v>
      </c>
      <c r="T348" s="47">
        <v>0.92700000000000005</v>
      </c>
      <c r="U348" s="47">
        <v>0.88400000000000001</v>
      </c>
      <c r="V348" s="47">
        <v>0.90400000000000003</v>
      </c>
      <c r="W348" s="173"/>
    </row>
    <row r="349" spans="1:23">
      <c r="A349" s="232"/>
      <c r="B349" s="603">
        <v>28.67</v>
      </c>
      <c r="C349" s="47">
        <v>0.89700000000000002</v>
      </c>
      <c r="D349" s="47">
        <v>0.94899999999999995</v>
      </c>
      <c r="E349" s="47">
        <v>0.95399999999999996</v>
      </c>
      <c r="F349" s="47">
        <v>1.0029999999999999</v>
      </c>
      <c r="G349" s="47">
        <v>0.92700000000000005</v>
      </c>
      <c r="H349" s="47">
        <v>0.97499999999999998</v>
      </c>
      <c r="I349" s="47">
        <v>0.98799999999999999</v>
      </c>
      <c r="J349" s="47">
        <v>0.92400000000000004</v>
      </c>
      <c r="K349" s="47">
        <v>0.83399999999999996</v>
      </c>
      <c r="L349" s="47">
        <v>0.95699999999999996</v>
      </c>
      <c r="M349" s="47">
        <v>0.875</v>
      </c>
      <c r="N349" s="47">
        <v>0.93200000000000005</v>
      </c>
      <c r="O349" s="47">
        <v>0.99399999999999999</v>
      </c>
      <c r="P349" s="47">
        <v>0.94199999999999995</v>
      </c>
      <c r="Q349" s="47">
        <v>0.90200000000000002</v>
      </c>
      <c r="R349" s="47">
        <v>0.9</v>
      </c>
      <c r="S349" s="47">
        <v>0.876</v>
      </c>
      <c r="T349" s="47">
        <v>0.95099999999999996</v>
      </c>
      <c r="U349" s="47">
        <v>0.84599999999999997</v>
      </c>
      <c r="V349" s="47">
        <v>0.89700000000000002</v>
      </c>
      <c r="W349" s="173"/>
    </row>
    <row r="350" spans="1:23">
      <c r="A350" s="232"/>
      <c r="B350" s="603">
        <v>28.75</v>
      </c>
      <c r="C350" s="47">
        <v>0.92500000000000004</v>
      </c>
      <c r="D350" s="47">
        <v>0.93</v>
      </c>
      <c r="E350" s="47">
        <v>0.93</v>
      </c>
      <c r="F350" s="47">
        <v>1.0029999999999999</v>
      </c>
      <c r="G350" s="47">
        <v>0.94099999999999995</v>
      </c>
      <c r="H350" s="47">
        <v>0.98599999999999999</v>
      </c>
      <c r="I350" s="47">
        <v>0.998</v>
      </c>
      <c r="J350" s="47">
        <v>0.93500000000000005</v>
      </c>
      <c r="K350" s="47">
        <v>0.85699999999999998</v>
      </c>
      <c r="L350" s="47">
        <v>0.98099999999999998</v>
      </c>
      <c r="M350" s="47">
        <v>0.88300000000000001</v>
      </c>
      <c r="N350" s="47">
        <v>0.91</v>
      </c>
      <c r="O350" s="47">
        <v>0.92800000000000005</v>
      </c>
      <c r="P350" s="47">
        <v>0.95</v>
      </c>
      <c r="Q350" s="47">
        <v>0.89500000000000002</v>
      </c>
      <c r="R350" s="47">
        <v>0.89800000000000002</v>
      </c>
      <c r="S350" s="47">
        <v>0.90800000000000003</v>
      </c>
      <c r="T350" s="47">
        <v>0.93700000000000006</v>
      </c>
      <c r="U350" s="47">
        <v>0.86799999999999999</v>
      </c>
      <c r="V350" s="47">
        <v>0.90100000000000002</v>
      </c>
      <c r="W350" s="173"/>
    </row>
    <row r="351" spans="1:23">
      <c r="A351" s="232"/>
      <c r="B351" s="603">
        <v>28.83</v>
      </c>
      <c r="C351" s="47">
        <v>0.92700000000000005</v>
      </c>
      <c r="D351" s="47">
        <v>0.94499999999999995</v>
      </c>
      <c r="E351" s="47">
        <v>0.93</v>
      </c>
      <c r="F351" s="47">
        <v>0.99099999999999999</v>
      </c>
      <c r="G351" s="47">
        <v>0.94799999999999995</v>
      </c>
      <c r="H351" s="47">
        <v>0.97599999999999998</v>
      </c>
      <c r="I351" s="47">
        <v>0.99399999999999999</v>
      </c>
      <c r="J351" s="47">
        <v>0.91900000000000004</v>
      </c>
      <c r="K351" s="47">
        <v>0.84599999999999997</v>
      </c>
      <c r="L351" s="47">
        <v>0.95499999999999996</v>
      </c>
      <c r="M351" s="47">
        <v>0.89400000000000002</v>
      </c>
      <c r="N351" s="47">
        <v>0.88200000000000001</v>
      </c>
      <c r="O351" s="47">
        <v>0.94299999999999995</v>
      </c>
      <c r="P351" s="47">
        <v>0.94599999999999995</v>
      </c>
      <c r="Q351" s="47">
        <v>0.91200000000000003</v>
      </c>
      <c r="R351" s="47">
        <v>0.88500000000000001</v>
      </c>
      <c r="S351" s="47">
        <v>0.89400000000000002</v>
      </c>
      <c r="T351" s="47">
        <v>0.91900000000000004</v>
      </c>
      <c r="U351" s="47">
        <v>0.875</v>
      </c>
      <c r="V351" s="47">
        <v>0.92200000000000004</v>
      </c>
      <c r="W351" s="173"/>
    </row>
    <row r="352" spans="1:23">
      <c r="A352" s="232"/>
      <c r="B352" s="603">
        <v>28.92</v>
      </c>
      <c r="C352" s="47">
        <v>0.90500000000000003</v>
      </c>
      <c r="D352" s="47">
        <v>0.94099999999999995</v>
      </c>
      <c r="E352" s="47">
        <v>0.97599999999999998</v>
      </c>
      <c r="F352" s="47">
        <v>1.0009999999999999</v>
      </c>
      <c r="G352" s="47">
        <v>0.94699999999999995</v>
      </c>
      <c r="H352" s="47">
        <v>0.98299999999999998</v>
      </c>
      <c r="I352" s="47">
        <v>1.0089999999999999</v>
      </c>
      <c r="J352" s="47">
        <v>0.94199999999999995</v>
      </c>
      <c r="K352" s="47">
        <v>0.84099999999999997</v>
      </c>
      <c r="L352" s="47">
        <v>0.92200000000000004</v>
      </c>
      <c r="M352" s="47">
        <v>0.89</v>
      </c>
      <c r="N352" s="47">
        <v>0.90500000000000003</v>
      </c>
      <c r="O352" s="47">
        <v>0.91200000000000003</v>
      </c>
      <c r="P352" s="47">
        <v>0.96799999999999997</v>
      </c>
      <c r="Q352" s="47">
        <v>0.93200000000000005</v>
      </c>
      <c r="R352" s="47">
        <v>0.85799999999999998</v>
      </c>
      <c r="S352" s="47">
        <v>0.89900000000000002</v>
      </c>
      <c r="T352" s="47">
        <v>0.91500000000000004</v>
      </c>
      <c r="U352" s="47">
        <v>0.877</v>
      </c>
      <c r="V352" s="47">
        <v>0.92100000000000004</v>
      </c>
      <c r="W352" s="173"/>
    </row>
    <row r="353" spans="1:23">
      <c r="A353" s="232"/>
      <c r="B353" s="603">
        <v>29</v>
      </c>
      <c r="C353" s="47">
        <v>0.89400000000000002</v>
      </c>
      <c r="D353" s="47">
        <v>0.95199999999999996</v>
      </c>
      <c r="E353" s="47">
        <v>0.96099999999999997</v>
      </c>
      <c r="F353" s="47">
        <v>0.997</v>
      </c>
      <c r="G353" s="47">
        <v>0.91500000000000004</v>
      </c>
      <c r="H353" s="47">
        <v>0.97099999999999997</v>
      </c>
      <c r="I353" s="47">
        <v>0.97799999999999998</v>
      </c>
      <c r="J353" s="47">
        <v>0.93200000000000005</v>
      </c>
      <c r="K353" s="47">
        <v>0.86099999999999999</v>
      </c>
      <c r="L353" s="47">
        <v>0.92600000000000005</v>
      </c>
      <c r="M353" s="47">
        <v>0.89200000000000002</v>
      </c>
      <c r="N353" s="47">
        <v>0.94799999999999995</v>
      </c>
      <c r="O353" s="47">
        <v>0.95199999999999996</v>
      </c>
      <c r="P353" s="47">
        <v>0.93799999999999994</v>
      </c>
      <c r="Q353" s="47">
        <v>0.90500000000000003</v>
      </c>
      <c r="R353" s="47">
        <v>0.86799999999999999</v>
      </c>
      <c r="S353" s="47">
        <v>0.89</v>
      </c>
      <c r="T353" s="47">
        <v>0.90700000000000003</v>
      </c>
      <c r="U353" s="47">
        <v>0.88900000000000001</v>
      </c>
      <c r="V353" s="47">
        <v>0.91900000000000004</v>
      </c>
      <c r="W353" s="173"/>
    </row>
    <row r="354" spans="1:23">
      <c r="A354" s="232"/>
      <c r="B354" s="603">
        <v>29.08</v>
      </c>
      <c r="C354" s="47">
        <v>0.91300000000000003</v>
      </c>
      <c r="D354" s="47">
        <v>0.98499999999999999</v>
      </c>
      <c r="E354" s="47">
        <v>0.95399999999999996</v>
      </c>
      <c r="F354" s="47">
        <v>1.0069999999999999</v>
      </c>
      <c r="G354" s="47">
        <v>0.92200000000000004</v>
      </c>
      <c r="H354" s="47">
        <v>0.96599999999999997</v>
      </c>
      <c r="I354" s="47">
        <v>0.98299999999999998</v>
      </c>
      <c r="J354" s="47">
        <v>0.95599999999999996</v>
      </c>
      <c r="K354" s="47">
        <v>0.85899999999999999</v>
      </c>
      <c r="L354" s="47">
        <v>0.92900000000000005</v>
      </c>
      <c r="M354" s="47">
        <v>0.89800000000000002</v>
      </c>
      <c r="N354" s="47">
        <v>0.94099999999999995</v>
      </c>
      <c r="O354" s="47">
        <v>0.93</v>
      </c>
      <c r="P354" s="47">
        <v>0.91600000000000004</v>
      </c>
      <c r="Q354" s="47">
        <v>0.91100000000000003</v>
      </c>
      <c r="R354" s="47">
        <v>0.88400000000000001</v>
      </c>
      <c r="S354" s="47">
        <v>0.86899999999999999</v>
      </c>
      <c r="T354" s="47">
        <v>0.93700000000000006</v>
      </c>
      <c r="U354" s="47">
        <v>0.89500000000000002</v>
      </c>
      <c r="V354" s="47">
        <v>0.91400000000000003</v>
      </c>
      <c r="W354" s="173"/>
    </row>
    <row r="355" spans="1:23">
      <c r="A355" s="232"/>
      <c r="B355" s="603">
        <v>29.17</v>
      </c>
      <c r="C355" s="47">
        <v>0.91400000000000003</v>
      </c>
      <c r="D355" s="47">
        <v>0.97099999999999997</v>
      </c>
      <c r="E355" s="47">
        <v>0.95299999999999996</v>
      </c>
      <c r="F355" s="47">
        <v>1.004</v>
      </c>
      <c r="G355" s="47">
        <v>0.93500000000000005</v>
      </c>
      <c r="H355" s="47">
        <v>0.98899999999999999</v>
      </c>
      <c r="I355" s="47">
        <v>0.97299999999999998</v>
      </c>
      <c r="J355" s="47">
        <v>0.97899999999999998</v>
      </c>
      <c r="K355" s="47">
        <v>0.84199999999999997</v>
      </c>
      <c r="L355" s="47">
        <v>0.93100000000000005</v>
      </c>
      <c r="M355" s="47">
        <v>0.89900000000000002</v>
      </c>
      <c r="N355" s="47">
        <v>0.92200000000000004</v>
      </c>
      <c r="O355" s="47">
        <v>0.91500000000000004</v>
      </c>
      <c r="P355" s="47">
        <v>0.89300000000000002</v>
      </c>
      <c r="Q355" s="47">
        <v>0.89100000000000001</v>
      </c>
      <c r="R355" s="47">
        <v>0.89400000000000002</v>
      </c>
      <c r="S355" s="47">
        <v>0.90300000000000002</v>
      </c>
      <c r="T355" s="47">
        <v>0.93799999999999994</v>
      </c>
      <c r="U355" s="47">
        <v>0.90300000000000002</v>
      </c>
      <c r="V355" s="47">
        <v>0.91100000000000003</v>
      </c>
      <c r="W355" s="173"/>
    </row>
    <row r="356" spans="1:23">
      <c r="A356" s="232"/>
      <c r="B356" s="603">
        <v>29.25</v>
      </c>
      <c r="C356" s="47">
        <v>0.91800000000000004</v>
      </c>
      <c r="D356" s="47">
        <v>0.98399999999999999</v>
      </c>
      <c r="E356" s="47">
        <v>0.93899999999999995</v>
      </c>
      <c r="F356" s="47">
        <v>1.0109999999999999</v>
      </c>
      <c r="G356" s="47">
        <v>0.99399999999999999</v>
      </c>
      <c r="H356" s="47">
        <v>1.002</v>
      </c>
      <c r="I356" s="47">
        <v>0.94799999999999995</v>
      </c>
      <c r="J356" s="47">
        <v>0.98299999999999998</v>
      </c>
      <c r="K356" s="47">
        <v>0.872</v>
      </c>
      <c r="L356" s="47">
        <v>0.96499999999999997</v>
      </c>
      <c r="M356" s="47">
        <v>0.91100000000000003</v>
      </c>
      <c r="N356" s="47">
        <v>0.89900000000000002</v>
      </c>
      <c r="O356" s="47">
        <v>0.91100000000000003</v>
      </c>
      <c r="P356" s="47">
        <v>0.92300000000000004</v>
      </c>
      <c r="Q356" s="47">
        <v>0.92500000000000004</v>
      </c>
      <c r="R356" s="47">
        <v>0.86699999999999999</v>
      </c>
      <c r="S356" s="47">
        <v>0.90500000000000003</v>
      </c>
      <c r="T356" s="47">
        <v>0.93300000000000005</v>
      </c>
      <c r="U356" s="47">
        <v>0.91500000000000004</v>
      </c>
      <c r="V356" s="47">
        <v>0.91900000000000004</v>
      </c>
      <c r="W356" s="173"/>
    </row>
    <row r="357" spans="1:23">
      <c r="A357" s="232"/>
      <c r="B357" s="603">
        <v>29.33</v>
      </c>
      <c r="C357" s="47">
        <v>0.91500000000000004</v>
      </c>
      <c r="D357" s="47">
        <v>0.98299999999999998</v>
      </c>
      <c r="E357" s="47">
        <v>0.95099999999999996</v>
      </c>
      <c r="F357" s="47">
        <v>0.998</v>
      </c>
      <c r="G357" s="47">
        <v>0.93300000000000005</v>
      </c>
      <c r="H357" s="47">
        <v>0.99099999999999999</v>
      </c>
      <c r="I357" s="47">
        <v>0.95699999999999996</v>
      </c>
      <c r="J357" s="47">
        <v>0.95199999999999996</v>
      </c>
      <c r="K357" s="47">
        <v>0.83899999999999997</v>
      </c>
      <c r="L357" s="47">
        <v>0.95799999999999996</v>
      </c>
      <c r="M357" s="47">
        <v>0.89700000000000002</v>
      </c>
      <c r="N357" s="47">
        <v>0.93300000000000005</v>
      </c>
      <c r="O357" s="47">
        <v>0.90800000000000003</v>
      </c>
      <c r="P357" s="47">
        <v>0.94199999999999995</v>
      </c>
      <c r="Q357" s="47">
        <v>0.94399999999999995</v>
      </c>
      <c r="R357" s="47">
        <v>0.86499999999999999</v>
      </c>
      <c r="S357" s="47">
        <v>0.89700000000000002</v>
      </c>
      <c r="T357" s="47">
        <v>0.93</v>
      </c>
      <c r="U357" s="47">
        <v>0.92</v>
      </c>
      <c r="V357" s="47">
        <v>0.92</v>
      </c>
      <c r="W357" s="173"/>
    </row>
    <row r="358" spans="1:23">
      <c r="A358" s="232"/>
      <c r="B358" s="603">
        <v>29.42</v>
      </c>
      <c r="C358" s="47">
        <v>0.93799999999999994</v>
      </c>
      <c r="D358" s="47">
        <v>0.97499999999999998</v>
      </c>
      <c r="E358" s="47">
        <v>0.96499999999999997</v>
      </c>
      <c r="F358" s="47">
        <v>1.004</v>
      </c>
      <c r="G358" s="47">
        <v>0.94599999999999995</v>
      </c>
      <c r="H358" s="47">
        <v>0.996</v>
      </c>
      <c r="I358" s="47">
        <v>0.97799999999999998</v>
      </c>
      <c r="J358" s="47">
        <v>0.98799999999999999</v>
      </c>
      <c r="K358" s="47">
        <v>0.86399999999999999</v>
      </c>
      <c r="L358" s="47">
        <v>0.96199999999999997</v>
      </c>
      <c r="M358" s="47">
        <v>0.93200000000000005</v>
      </c>
      <c r="N358" s="47">
        <v>0.91500000000000004</v>
      </c>
      <c r="O358" s="47">
        <v>0.90400000000000003</v>
      </c>
      <c r="P358" s="47">
        <v>0.93799999999999994</v>
      </c>
      <c r="Q358" s="47">
        <v>0.93899999999999995</v>
      </c>
      <c r="R358" s="47">
        <v>0.88500000000000001</v>
      </c>
      <c r="S358" s="47">
        <v>0.88300000000000001</v>
      </c>
      <c r="T358" s="47">
        <v>0.93500000000000005</v>
      </c>
      <c r="U358" s="47">
        <v>0.94</v>
      </c>
      <c r="V358" s="47">
        <v>0.91600000000000004</v>
      </c>
      <c r="W358" s="173"/>
    </row>
    <row r="359" spans="1:23">
      <c r="A359" s="232"/>
      <c r="B359" s="603">
        <v>29.5</v>
      </c>
      <c r="C359" s="47">
        <v>0.98199999999999998</v>
      </c>
      <c r="D359" s="47">
        <v>0.96299999999999997</v>
      </c>
      <c r="E359" s="47">
        <v>0.96699999999999997</v>
      </c>
      <c r="F359" s="47">
        <v>0.98399999999999999</v>
      </c>
      <c r="G359" s="47">
        <v>0.95</v>
      </c>
      <c r="H359" s="47">
        <v>0.995</v>
      </c>
      <c r="I359" s="47">
        <v>0.98399999999999999</v>
      </c>
      <c r="J359" s="47">
        <v>0.99399999999999999</v>
      </c>
      <c r="K359" s="47">
        <v>0.85499999999999998</v>
      </c>
      <c r="L359" s="47">
        <v>0.98499999999999999</v>
      </c>
      <c r="M359" s="47">
        <v>0.93300000000000005</v>
      </c>
      <c r="N359" s="47">
        <v>0.91900000000000004</v>
      </c>
      <c r="O359" s="47">
        <v>0.93500000000000005</v>
      </c>
      <c r="P359" s="47">
        <v>0.93500000000000005</v>
      </c>
      <c r="Q359" s="47">
        <v>0.94799999999999995</v>
      </c>
      <c r="R359" s="47">
        <v>0.9</v>
      </c>
      <c r="S359" s="47">
        <v>0.89500000000000002</v>
      </c>
      <c r="T359" s="47">
        <v>0.94</v>
      </c>
      <c r="U359" s="47">
        <v>0.93500000000000005</v>
      </c>
      <c r="V359" s="47">
        <v>0.90500000000000003</v>
      </c>
      <c r="W359" s="173"/>
    </row>
    <row r="360" spans="1:23">
      <c r="A360" s="232"/>
      <c r="B360" s="603">
        <v>29.58</v>
      </c>
      <c r="C360" s="47">
        <v>0.94799999999999995</v>
      </c>
      <c r="D360" s="47">
        <v>0.95299999999999996</v>
      </c>
      <c r="E360" s="47">
        <v>0.97199999999999998</v>
      </c>
      <c r="F360" s="47">
        <v>0.999</v>
      </c>
      <c r="G360" s="47">
        <v>0.93600000000000005</v>
      </c>
      <c r="H360" s="47">
        <v>0.97399999999999998</v>
      </c>
      <c r="I360" s="47">
        <v>0.96799999999999997</v>
      </c>
      <c r="J360" s="47">
        <v>0.94199999999999995</v>
      </c>
      <c r="K360" s="47">
        <v>0.84699999999999998</v>
      </c>
      <c r="L360" s="47">
        <v>0.97599999999999998</v>
      </c>
      <c r="M360" s="47">
        <v>0.90300000000000002</v>
      </c>
      <c r="N360" s="47">
        <v>0.94</v>
      </c>
      <c r="O360" s="47">
        <v>0.93799999999999994</v>
      </c>
      <c r="P360" s="47">
        <v>0.95699999999999996</v>
      </c>
      <c r="Q360" s="47">
        <v>0.93700000000000006</v>
      </c>
      <c r="R360" s="47">
        <v>0.875</v>
      </c>
      <c r="S360" s="47">
        <v>0.93600000000000005</v>
      </c>
      <c r="T360" s="47">
        <v>0.93300000000000005</v>
      </c>
      <c r="U360" s="47">
        <v>0.92700000000000005</v>
      </c>
      <c r="V360" s="47">
        <v>0.91400000000000003</v>
      </c>
      <c r="W360" s="173"/>
    </row>
    <row r="361" spans="1:23">
      <c r="A361" s="232"/>
      <c r="B361" s="603">
        <v>29.67</v>
      </c>
      <c r="C361" s="47">
        <v>0.94699999999999995</v>
      </c>
      <c r="D361" s="47">
        <v>0.94299999999999995</v>
      </c>
      <c r="E361" s="47">
        <v>0.98099999999999998</v>
      </c>
      <c r="F361" s="47">
        <v>1.0069999999999999</v>
      </c>
      <c r="G361" s="47">
        <v>0.93400000000000005</v>
      </c>
      <c r="H361" s="47">
        <v>0.96299999999999997</v>
      </c>
      <c r="I361" s="47">
        <v>0.93</v>
      </c>
      <c r="J361" s="47">
        <v>0.97199999999999998</v>
      </c>
      <c r="K361" s="47">
        <v>0.89200000000000002</v>
      </c>
      <c r="L361" s="47">
        <v>0.97399999999999998</v>
      </c>
      <c r="M361" s="47">
        <v>0.88</v>
      </c>
      <c r="N361" s="47">
        <v>0.96399999999999997</v>
      </c>
      <c r="O361" s="47">
        <v>0.96399999999999997</v>
      </c>
      <c r="P361" s="47">
        <v>0.94899999999999995</v>
      </c>
      <c r="Q361" s="47">
        <v>0.92800000000000005</v>
      </c>
      <c r="R361" s="47">
        <v>0.92400000000000004</v>
      </c>
      <c r="S361" s="47">
        <v>0.94199999999999995</v>
      </c>
      <c r="T361" s="47">
        <v>0.91</v>
      </c>
      <c r="U361" s="47">
        <v>0.90300000000000002</v>
      </c>
      <c r="V361" s="47">
        <v>0.95199999999999996</v>
      </c>
      <c r="W361" s="173"/>
    </row>
    <row r="362" spans="1:23">
      <c r="A362" s="232"/>
      <c r="B362" s="603">
        <v>29.75</v>
      </c>
      <c r="C362" s="47">
        <v>0.94499999999999995</v>
      </c>
      <c r="D362" s="47">
        <v>0.97299999999999998</v>
      </c>
      <c r="E362" s="47">
        <v>0.96699999999999997</v>
      </c>
      <c r="F362" s="47">
        <v>0.98</v>
      </c>
      <c r="G362" s="47">
        <v>0.92400000000000004</v>
      </c>
      <c r="H362" s="47">
        <v>0.96399999999999997</v>
      </c>
      <c r="I362" s="47">
        <v>0.93600000000000005</v>
      </c>
      <c r="J362" s="47">
        <v>0.96099999999999997</v>
      </c>
      <c r="K362" s="47">
        <v>0.88500000000000001</v>
      </c>
      <c r="L362" s="47">
        <v>0.94299999999999995</v>
      </c>
      <c r="M362" s="47">
        <v>0.91400000000000003</v>
      </c>
      <c r="N362" s="47">
        <v>0.93899999999999995</v>
      </c>
      <c r="O362" s="47">
        <v>0.91700000000000004</v>
      </c>
      <c r="P362" s="47">
        <v>0.93899999999999995</v>
      </c>
      <c r="Q362" s="47">
        <v>0.93200000000000005</v>
      </c>
      <c r="R362" s="47">
        <v>0.92500000000000004</v>
      </c>
      <c r="S362" s="47">
        <v>0.91100000000000003</v>
      </c>
      <c r="T362" s="47">
        <v>0.92400000000000004</v>
      </c>
      <c r="U362" s="47">
        <v>0.91800000000000004</v>
      </c>
      <c r="V362" s="47">
        <v>0.94699999999999995</v>
      </c>
      <c r="W362" s="173"/>
    </row>
    <row r="363" spans="1:23">
      <c r="A363" s="232"/>
      <c r="B363" s="603">
        <v>29.83</v>
      </c>
      <c r="C363" s="47">
        <v>0.94499999999999995</v>
      </c>
      <c r="D363" s="47">
        <v>0.99</v>
      </c>
      <c r="E363" s="47">
        <v>0.96499999999999997</v>
      </c>
      <c r="F363" s="47">
        <v>0.98699999999999999</v>
      </c>
      <c r="G363" s="47">
        <v>0.92500000000000004</v>
      </c>
      <c r="H363" s="47">
        <v>1.006</v>
      </c>
      <c r="I363" s="47">
        <v>0.94599999999999995</v>
      </c>
      <c r="J363" s="47">
        <v>0.93500000000000005</v>
      </c>
      <c r="K363" s="47">
        <v>0.85399999999999998</v>
      </c>
      <c r="L363" s="47">
        <v>0.91100000000000003</v>
      </c>
      <c r="M363" s="47">
        <v>0.90200000000000002</v>
      </c>
      <c r="N363" s="47">
        <v>0.93700000000000006</v>
      </c>
      <c r="O363" s="47">
        <v>0.89900000000000002</v>
      </c>
      <c r="P363" s="47">
        <v>0.90900000000000003</v>
      </c>
      <c r="Q363" s="47">
        <v>0.90900000000000003</v>
      </c>
      <c r="R363" s="47">
        <v>0.88500000000000001</v>
      </c>
      <c r="S363" s="47">
        <v>0.877</v>
      </c>
      <c r="T363" s="47">
        <v>0.93600000000000005</v>
      </c>
      <c r="U363" s="47">
        <v>0.92800000000000005</v>
      </c>
      <c r="V363" s="47">
        <v>0.93200000000000005</v>
      </c>
      <c r="W363" s="173"/>
    </row>
    <row r="364" spans="1:23">
      <c r="A364" s="232"/>
      <c r="B364" s="603">
        <v>29.92</v>
      </c>
      <c r="C364" s="47">
        <v>0.93799999999999994</v>
      </c>
      <c r="D364" s="47">
        <v>0.92500000000000004</v>
      </c>
      <c r="E364" s="47">
        <v>0.94099999999999995</v>
      </c>
      <c r="F364" s="47">
        <v>0.99199999999999999</v>
      </c>
      <c r="G364" s="47">
        <v>0.92400000000000004</v>
      </c>
      <c r="H364" s="47">
        <v>1.0009999999999999</v>
      </c>
      <c r="I364" s="47">
        <v>0.94699999999999995</v>
      </c>
      <c r="J364" s="47">
        <v>0.93600000000000005</v>
      </c>
      <c r="K364" s="47">
        <v>0.871</v>
      </c>
      <c r="L364" s="47">
        <v>0.91800000000000004</v>
      </c>
      <c r="M364" s="47">
        <v>0.89900000000000002</v>
      </c>
      <c r="N364" s="47">
        <v>0.92700000000000005</v>
      </c>
      <c r="O364" s="47">
        <v>0.92100000000000004</v>
      </c>
      <c r="P364" s="47">
        <v>0.92800000000000005</v>
      </c>
      <c r="Q364" s="47">
        <v>0.91300000000000003</v>
      </c>
      <c r="R364" s="47">
        <v>0.86299999999999999</v>
      </c>
      <c r="S364" s="47">
        <v>0.88600000000000001</v>
      </c>
      <c r="T364" s="47">
        <v>0.93799999999999994</v>
      </c>
      <c r="U364" s="47">
        <v>0.91800000000000004</v>
      </c>
      <c r="V364" s="47">
        <v>0.9</v>
      </c>
      <c r="W364" s="173"/>
    </row>
    <row r="365" spans="1:23">
      <c r="A365" s="232"/>
      <c r="B365" s="603">
        <v>30</v>
      </c>
      <c r="C365" s="47">
        <v>0.93700000000000006</v>
      </c>
      <c r="D365" s="47">
        <v>0.89800000000000002</v>
      </c>
      <c r="E365" s="47">
        <v>0.92500000000000004</v>
      </c>
      <c r="F365" s="47">
        <v>0.98399999999999999</v>
      </c>
      <c r="G365" s="47">
        <v>0.91900000000000004</v>
      </c>
      <c r="H365" s="47">
        <v>1.008</v>
      </c>
      <c r="I365" s="47">
        <v>0.96299999999999997</v>
      </c>
      <c r="J365" s="47">
        <v>0.95</v>
      </c>
      <c r="K365" s="47">
        <v>0.91200000000000003</v>
      </c>
      <c r="L365" s="47">
        <v>0.92700000000000005</v>
      </c>
      <c r="M365" s="47">
        <v>0.90100000000000002</v>
      </c>
      <c r="N365" s="47">
        <v>0.92200000000000004</v>
      </c>
      <c r="O365" s="47">
        <v>0.93</v>
      </c>
      <c r="P365" s="47">
        <v>0.91100000000000003</v>
      </c>
      <c r="Q365" s="47">
        <v>0.89100000000000001</v>
      </c>
      <c r="R365" s="47">
        <v>0.85699999999999998</v>
      </c>
      <c r="S365" s="47">
        <v>0.89500000000000002</v>
      </c>
      <c r="T365" s="47">
        <v>0.93600000000000005</v>
      </c>
      <c r="U365" s="47">
        <v>0.93400000000000005</v>
      </c>
      <c r="V365" s="47">
        <v>0.90600000000000003</v>
      </c>
      <c r="W365" s="173"/>
    </row>
    <row r="366" spans="1:23">
      <c r="A366" s="232"/>
      <c r="B366" s="603">
        <v>30.08</v>
      </c>
      <c r="C366" s="47">
        <v>0.97499999999999998</v>
      </c>
      <c r="D366" s="47">
        <v>0.9</v>
      </c>
      <c r="E366" s="47">
        <v>0.93600000000000005</v>
      </c>
      <c r="F366" s="47">
        <v>1.0289999999999999</v>
      </c>
      <c r="G366" s="47">
        <v>0.92500000000000004</v>
      </c>
      <c r="H366" s="47">
        <v>0.99</v>
      </c>
      <c r="I366" s="47">
        <v>0.98099999999999998</v>
      </c>
      <c r="J366" s="47">
        <v>0.93799999999999994</v>
      </c>
      <c r="K366" s="47">
        <v>0.90700000000000003</v>
      </c>
      <c r="L366" s="47">
        <v>0.90900000000000003</v>
      </c>
      <c r="M366" s="47">
        <v>0.89800000000000002</v>
      </c>
      <c r="N366" s="47">
        <v>0.94299999999999995</v>
      </c>
      <c r="O366" s="47">
        <v>0.92900000000000005</v>
      </c>
      <c r="P366" s="47">
        <v>0.89900000000000002</v>
      </c>
      <c r="Q366" s="47">
        <v>0.89400000000000002</v>
      </c>
      <c r="R366" s="47">
        <v>0.878</v>
      </c>
      <c r="S366" s="47">
        <v>0.86599999999999999</v>
      </c>
      <c r="T366" s="47">
        <v>0.97199999999999998</v>
      </c>
      <c r="U366" s="47">
        <v>0.93500000000000005</v>
      </c>
      <c r="V366" s="47">
        <v>0.90200000000000002</v>
      </c>
      <c r="W366" s="173"/>
    </row>
    <row r="367" spans="1:23">
      <c r="A367" s="232"/>
      <c r="B367" s="603">
        <v>30.17</v>
      </c>
      <c r="C367" s="47">
        <v>0.96699999999999997</v>
      </c>
      <c r="D367" s="47">
        <v>0.89100000000000001</v>
      </c>
      <c r="E367" s="47">
        <v>0.94499999999999995</v>
      </c>
      <c r="F367" s="47">
        <v>1.0069999999999999</v>
      </c>
      <c r="G367" s="47">
        <v>0.91600000000000004</v>
      </c>
      <c r="H367" s="47">
        <v>0.96</v>
      </c>
      <c r="I367" s="47">
        <v>0.98399999999999999</v>
      </c>
      <c r="J367" s="47">
        <v>0.94099999999999995</v>
      </c>
      <c r="K367" s="47">
        <v>0.90100000000000002</v>
      </c>
      <c r="L367" s="47">
        <v>0.91400000000000003</v>
      </c>
      <c r="M367" s="47">
        <v>0.92500000000000004</v>
      </c>
      <c r="N367" s="47">
        <v>0.94799999999999995</v>
      </c>
      <c r="O367" s="47">
        <v>0.95</v>
      </c>
      <c r="P367" s="47">
        <v>0.91900000000000004</v>
      </c>
      <c r="Q367" s="47">
        <v>0.88600000000000001</v>
      </c>
      <c r="R367" s="47">
        <v>0.90700000000000003</v>
      </c>
      <c r="S367" s="47">
        <v>0.88700000000000001</v>
      </c>
      <c r="T367" s="47">
        <v>0.95799999999999996</v>
      </c>
      <c r="U367" s="47">
        <v>0.91800000000000004</v>
      </c>
      <c r="V367" s="47">
        <v>0.89900000000000002</v>
      </c>
      <c r="W367" s="173"/>
    </row>
    <row r="368" spans="1:23">
      <c r="A368" s="232"/>
      <c r="B368" s="603">
        <v>30.25</v>
      </c>
      <c r="C368" s="47">
        <v>0.95899999999999996</v>
      </c>
      <c r="D368" s="47">
        <v>0.88700000000000001</v>
      </c>
      <c r="E368" s="47">
        <v>0.94799999999999995</v>
      </c>
      <c r="F368" s="47">
        <v>1.0009999999999999</v>
      </c>
      <c r="G368" s="47">
        <v>0.90500000000000003</v>
      </c>
      <c r="H368" s="47">
        <v>0.99199999999999999</v>
      </c>
      <c r="I368" s="47">
        <v>0.94499999999999995</v>
      </c>
      <c r="J368" s="47">
        <v>0.94499999999999995</v>
      </c>
      <c r="K368" s="47">
        <v>0.90200000000000002</v>
      </c>
      <c r="L368" s="47">
        <v>0.91800000000000004</v>
      </c>
      <c r="M368" s="47">
        <v>0.92600000000000005</v>
      </c>
      <c r="N368" s="47">
        <v>0.91800000000000004</v>
      </c>
      <c r="O368" s="47">
        <v>0.98099999999999998</v>
      </c>
      <c r="P368" s="47">
        <v>0.88500000000000001</v>
      </c>
      <c r="Q368" s="47">
        <v>0.91900000000000004</v>
      </c>
      <c r="R368" s="47">
        <v>0.90400000000000003</v>
      </c>
      <c r="S368" s="47">
        <v>0.86199999999999999</v>
      </c>
      <c r="T368" s="47">
        <v>0.96599999999999997</v>
      </c>
      <c r="U368" s="47">
        <v>0.91700000000000004</v>
      </c>
      <c r="V368" s="47">
        <v>0.90600000000000003</v>
      </c>
      <c r="W368" s="173"/>
    </row>
    <row r="369" spans="1:23">
      <c r="A369" s="232"/>
      <c r="B369" s="603">
        <v>30.33</v>
      </c>
      <c r="C369" s="47">
        <v>0.94899999999999995</v>
      </c>
      <c r="D369" s="47">
        <v>0.92200000000000004</v>
      </c>
      <c r="E369" s="47">
        <v>0.94599999999999995</v>
      </c>
      <c r="F369" s="47">
        <v>1.018</v>
      </c>
      <c r="G369" s="47">
        <v>0.91100000000000003</v>
      </c>
      <c r="H369" s="47">
        <v>0.97699999999999998</v>
      </c>
      <c r="I369" s="47">
        <v>0.93</v>
      </c>
      <c r="J369" s="47">
        <v>0.93799999999999994</v>
      </c>
      <c r="K369" s="47">
        <v>0.92800000000000005</v>
      </c>
      <c r="L369" s="47">
        <v>0.92300000000000004</v>
      </c>
      <c r="M369" s="47">
        <v>0.91800000000000004</v>
      </c>
      <c r="N369" s="47">
        <v>0.90400000000000003</v>
      </c>
      <c r="O369" s="47">
        <v>0.99099999999999999</v>
      </c>
      <c r="P369" s="47">
        <v>0.91200000000000003</v>
      </c>
      <c r="Q369" s="47">
        <v>0.90100000000000002</v>
      </c>
      <c r="R369" s="47">
        <v>0.9</v>
      </c>
      <c r="S369" s="47">
        <v>0.90700000000000003</v>
      </c>
      <c r="T369" s="47">
        <v>0.93300000000000005</v>
      </c>
      <c r="U369" s="47">
        <v>0.92800000000000005</v>
      </c>
      <c r="V369" s="47">
        <v>0.93600000000000005</v>
      </c>
      <c r="W369" s="173"/>
    </row>
    <row r="370" spans="1:23">
      <c r="A370" s="232"/>
      <c r="B370" s="603">
        <v>30.42</v>
      </c>
      <c r="C370" s="47">
        <v>0.96499999999999997</v>
      </c>
      <c r="D370" s="47">
        <v>0.94599999999999995</v>
      </c>
      <c r="E370" s="47">
        <v>0.95499999999999996</v>
      </c>
      <c r="F370" s="47">
        <v>1.0209999999999999</v>
      </c>
      <c r="G370" s="47">
        <v>0.94099999999999995</v>
      </c>
      <c r="H370" s="47">
        <v>0.98</v>
      </c>
      <c r="I370" s="47">
        <v>0.92100000000000004</v>
      </c>
      <c r="J370" s="47">
        <v>0.96699999999999997</v>
      </c>
      <c r="K370" s="47">
        <v>0.89100000000000001</v>
      </c>
      <c r="L370" s="47">
        <v>0.95899999999999996</v>
      </c>
      <c r="M370" s="47">
        <v>0.92800000000000005</v>
      </c>
      <c r="N370" s="47">
        <v>0.93799999999999994</v>
      </c>
      <c r="O370" s="47">
        <v>0.96099999999999997</v>
      </c>
      <c r="P370" s="47">
        <v>0.90900000000000003</v>
      </c>
      <c r="Q370" s="47">
        <v>0.9</v>
      </c>
      <c r="R370" s="47">
        <v>0.89800000000000002</v>
      </c>
      <c r="S370" s="47">
        <v>0.92400000000000004</v>
      </c>
      <c r="T370" s="47">
        <v>0.92300000000000004</v>
      </c>
      <c r="U370" s="47">
        <v>0.94499999999999995</v>
      </c>
      <c r="V370" s="47">
        <v>0.92600000000000005</v>
      </c>
      <c r="W370" s="173"/>
    </row>
    <row r="371" spans="1:23">
      <c r="A371" s="232"/>
      <c r="B371" s="603">
        <v>30.5</v>
      </c>
      <c r="C371" s="47">
        <v>0.98099999999999998</v>
      </c>
      <c r="D371" s="47">
        <v>0.92900000000000005</v>
      </c>
      <c r="E371" s="47">
        <v>0.95</v>
      </c>
      <c r="F371" s="47">
        <v>1.0169999999999999</v>
      </c>
      <c r="G371" s="47">
        <v>0.93600000000000005</v>
      </c>
      <c r="H371" s="47">
        <v>0.98399999999999999</v>
      </c>
      <c r="I371" s="47">
        <v>0.92900000000000005</v>
      </c>
      <c r="J371" s="47">
        <v>0.997</v>
      </c>
      <c r="K371" s="47">
        <v>0.89100000000000001</v>
      </c>
      <c r="L371" s="47">
        <v>0.94799999999999995</v>
      </c>
      <c r="M371" s="47">
        <v>0.92</v>
      </c>
      <c r="N371" s="47">
        <v>0.95099999999999996</v>
      </c>
      <c r="O371" s="47">
        <v>0.95</v>
      </c>
      <c r="P371" s="47">
        <v>0.89200000000000002</v>
      </c>
      <c r="Q371" s="47">
        <v>0.90100000000000002</v>
      </c>
      <c r="R371" s="47">
        <v>0.89900000000000002</v>
      </c>
      <c r="S371" s="47">
        <v>0.89600000000000002</v>
      </c>
      <c r="T371" s="47">
        <v>0.90500000000000003</v>
      </c>
      <c r="U371" s="47">
        <v>0.95299999999999996</v>
      </c>
      <c r="V371" s="47">
        <v>0.92600000000000005</v>
      </c>
      <c r="W371" s="173"/>
    </row>
    <row r="372" spans="1:23">
      <c r="A372" s="232"/>
      <c r="B372" s="603">
        <v>30.58</v>
      </c>
      <c r="C372" s="47">
        <v>0.96</v>
      </c>
      <c r="D372" s="47">
        <v>0.93700000000000006</v>
      </c>
      <c r="E372" s="47">
        <v>0.95299999999999996</v>
      </c>
      <c r="F372" s="47">
        <v>1.0249999999999999</v>
      </c>
      <c r="G372" s="47">
        <v>0.95199999999999996</v>
      </c>
      <c r="H372" s="47">
        <v>0.98799999999999999</v>
      </c>
      <c r="I372" s="47">
        <v>0.97099999999999997</v>
      </c>
      <c r="J372" s="47">
        <v>0.97799999999999998</v>
      </c>
      <c r="K372" s="47">
        <v>0.88200000000000001</v>
      </c>
      <c r="L372" s="47">
        <v>0.95399999999999996</v>
      </c>
      <c r="M372" s="47">
        <v>0.90400000000000003</v>
      </c>
      <c r="N372" s="47">
        <v>0.92700000000000005</v>
      </c>
      <c r="O372" s="47">
        <v>0.94299999999999995</v>
      </c>
      <c r="P372" s="47">
        <v>0.86299999999999999</v>
      </c>
      <c r="Q372" s="47">
        <v>0.92500000000000004</v>
      </c>
      <c r="R372" s="47">
        <v>0.90300000000000002</v>
      </c>
      <c r="S372" s="47">
        <v>0.877</v>
      </c>
      <c r="T372" s="47">
        <v>0.90800000000000003</v>
      </c>
      <c r="U372" s="47">
        <v>0.94799999999999995</v>
      </c>
      <c r="V372" s="47">
        <v>0.91800000000000004</v>
      </c>
      <c r="W372" s="173"/>
    </row>
    <row r="373" spans="1:23">
      <c r="A373" s="232"/>
      <c r="B373" s="603">
        <v>30.67</v>
      </c>
      <c r="C373" s="47">
        <v>0.95</v>
      </c>
      <c r="D373" s="47">
        <v>0.89</v>
      </c>
      <c r="E373" s="47">
        <v>0.97499999999999998</v>
      </c>
      <c r="F373" s="47">
        <v>1.018</v>
      </c>
      <c r="G373" s="47">
        <v>0.94399999999999995</v>
      </c>
      <c r="H373" s="47">
        <v>0.98399999999999999</v>
      </c>
      <c r="I373" s="47">
        <v>0.96399999999999997</v>
      </c>
      <c r="J373" s="47">
        <v>0.95499999999999996</v>
      </c>
      <c r="K373" s="47">
        <v>0.88900000000000001</v>
      </c>
      <c r="L373" s="47">
        <v>0.95399999999999996</v>
      </c>
      <c r="M373" s="47">
        <v>0.90600000000000003</v>
      </c>
      <c r="N373" s="47">
        <v>0.93700000000000006</v>
      </c>
      <c r="O373" s="47">
        <v>0.96499999999999997</v>
      </c>
      <c r="P373" s="47">
        <v>0.84699999999999998</v>
      </c>
      <c r="Q373" s="47">
        <v>0.90800000000000003</v>
      </c>
      <c r="R373" s="47">
        <v>0.91800000000000004</v>
      </c>
      <c r="S373" s="47">
        <v>0.88600000000000001</v>
      </c>
      <c r="T373" s="47">
        <v>0.91500000000000004</v>
      </c>
      <c r="U373" s="47">
        <v>0.89700000000000002</v>
      </c>
      <c r="V373" s="47">
        <v>0.91100000000000003</v>
      </c>
      <c r="W373" s="173"/>
    </row>
    <row r="374" spans="1:23">
      <c r="A374" s="232"/>
      <c r="B374" s="603">
        <v>30.75</v>
      </c>
      <c r="C374" s="47">
        <v>0.95799999999999996</v>
      </c>
      <c r="D374" s="47">
        <v>0.90300000000000002</v>
      </c>
      <c r="E374" s="47">
        <v>0.97699999999999998</v>
      </c>
      <c r="F374" s="47">
        <v>1.018</v>
      </c>
      <c r="G374" s="47">
        <v>0.94799999999999995</v>
      </c>
      <c r="H374" s="47">
        <v>0.97899999999999998</v>
      </c>
      <c r="I374" s="47">
        <v>0.95</v>
      </c>
      <c r="J374" s="47">
        <v>0.93899999999999995</v>
      </c>
      <c r="K374" s="47">
        <v>0.9</v>
      </c>
      <c r="L374" s="47">
        <v>0.91500000000000004</v>
      </c>
      <c r="M374" s="47">
        <v>0.91</v>
      </c>
      <c r="N374" s="47">
        <v>0.93899999999999995</v>
      </c>
      <c r="O374" s="47">
        <v>0.97099999999999997</v>
      </c>
      <c r="P374" s="47">
        <v>0.84799999999999998</v>
      </c>
      <c r="Q374" s="47">
        <v>0.91700000000000004</v>
      </c>
      <c r="R374" s="47">
        <v>0.90500000000000003</v>
      </c>
      <c r="S374" s="47">
        <v>0.88900000000000001</v>
      </c>
      <c r="T374" s="47">
        <v>0.91300000000000003</v>
      </c>
      <c r="U374" s="47">
        <v>0.92200000000000004</v>
      </c>
      <c r="V374" s="47">
        <v>0.90500000000000003</v>
      </c>
      <c r="W374" s="173"/>
    </row>
    <row r="375" spans="1:23">
      <c r="A375" s="232"/>
      <c r="B375" s="603">
        <v>30.83</v>
      </c>
      <c r="C375" s="47">
        <v>0.95799999999999996</v>
      </c>
      <c r="D375" s="47">
        <v>0.89100000000000001</v>
      </c>
      <c r="E375" s="47">
        <v>0.96699999999999997</v>
      </c>
      <c r="F375" s="47">
        <v>1.0209999999999999</v>
      </c>
      <c r="G375" s="47">
        <v>0.95599999999999996</v>
      </c>
      <c r="H375" s="47">
        <v>0.98799999999999999</v>
      </c>
      <c r="I375" s="47">
        <v>0.94699999999999995</v>
      </c>
      <c r="J375" s="47">
        <v>0.94</v>
      </c>
      <c r="K375" s="47">
        <v>0.89100000000000001</v>
      </c>
      <c r="L375" s="47">
        <v>0.91800000000000004</v>
      </c>
      <c r="M375" s="47">
        <v>0.90900000000000003</v>
      </c>
      <c r="N375" s="47">
        <v>0.93</v>
      </c>
      <c r="O375" s="47">
        <v>0.97399999999999998</v>
      </c>
      <c r="P375" s="47">
        <v>0.85499999999999998</v>
      </c>
      <c r="Q375" s="47">
        <v>0.90200000000000002</v>
      </c>
      <c r="R375" s="47">
        <v>0.9</v>
      </c>
      <c r="S375" s="47">
        <v>0.91100000000000003</v>
      </c>
      <c r="T375" s="47">
        <v>0.91900000000000004</v>
      </c>
      <c r="U375" s="47">
        <v>0.93500000000000005</v>
      </c>
      <c r="V375" s="47">
        <v>0.86699999999999999</v>
      </c>
      <c r="W375" s="173"/>
    </row>
    <row r="376" spans="1:23">
      <c r="A376" s="232"/>
      <c r="B376" s="603">
        <v>30.92</v>
      </c>
      <c r="C376" s="47">
        <v>0.97699999999999998</v>
      </c>
      <c r="D376" s="47">
        <v>0.89300000000000002</v>
      </c>
      <c r="E376" s="47">
        <v>0.96199999999999997</v>
      </c>
      <c r="F376" s="47">
        <v>1.002</v>
      </c>
      <c r="G376" s="47">
        <v>0.93799999999999994</v>
      </c>
      <c r="H376" s="47">
        <v>0.96199999999999997</v>
      </c>
      <c r="I376" s="47">
        <v>0.93799999999999994</v>
      </c>
      <c r="J376" s="47">
        <v>0.95299999999999996</v>
      </c>
      <c r="K376" s="47">
        <v>0.89</v>
      </c>
      <c r="L376" s="47">
        <v>0.92</v>
      </c>
      <c r="M376" s="47">
        <v>0.90800000000000003</v>
      </c>
      <c r="N376" s="47">
        <v>0.94199999999999995</v>
      </c>
      <c r="O376" s="47">
        <v>0.98</v>
      </c>
      <c r="P376" s="47">
        <v>0.86299999999999999</v>
      </c>
      <c r="Q376" s="47">
        <v>0.89900000000000002</v>
      </c>
      <c r="R376" s="47">
        <v>0.90200000000000002</v>
      </c>
      <c r="S376" s="47">
        <v>0.87</v>
      </c>
      <c r="T376" s="47">
        <v>0.91200000000000003</v>
      </c>
      <c r="U376" s="47">
        <v>0.92600000000000005</v>
      </c>
      <c r="V376" s="47">
        <v>0.86699999999999999</v>
      </c>
      <c r="W376" s="173"/>
    </row>
    <row r="377" spans="1:23">
      <c r="A377" s="232"/>
      <c r="B377" s="603">
        <v>31</v>
      </c>
      <c r="C377" s="47">
        <v>0.96599999999999997</v>
      </c>
      <c r="D377" s="47">
        <v>0.874</v>
      </c>
      <c r="E377" s="47">
        <v>0.98099999999999998</v>
      </c>
      <c r="F377" s="47">
        <v>1.0029999999999999</v>
      </c>
      <c r="G377" s="47">
        <v>0.94399999999999995</v>
      </c>
      <c r="H377" s="47">
        <v>0.97099999999999997</v>
      </c>
      <c r="I377" s="47">
        <v>0.91800000000000004</v>
      </c>
      <c r="J377" s="47">
        <v>0.97199999999999998</v>
      </c>
      <c r="K377" s="47">
        <v>0.90100000000000002</v>
      </c>
      <c r="L377" s="47">
        <v>0.92500000000000004</v>
      </c>
      <c r="M377" s="47">
        <v>0.90500000000000003</v>
      </c>
      <c r="N377" s="47">
        <v>0.91700000000000004</v>
      </c>
      <c r="O377" s="47">
        <v>0.96399999999999997</v>
      </c>
      <c r="P377" s="47">
        <v>0.89300000000000002</v>
      </c>
      <c r="Q377" s="47">
        <v>0.90900000000000003</v>
      </c>
      <c r="R377" s="47">
        <v>0.9</v>
      </c>
      <c r="S377" s="47">
        <v>0.86499999999999999</v>
      </c>
      <c r="T377" s="47">
        <v>0.89600000000000002</v>
      </c>
      <c r="U377" s="47">
        <v>0.92700000000000005</v>
      </c>
      <c r="V377" s="47">
        <v>0.879</v>
      </c>
      <c r="W377" s="173"/>
    </row>
    <row r="378" spans="1:23">
      <c r="A378" s="232"/>
      <c r="B378" s="603">
        <v>31.08</v>
      </c>
      <c r="C378" s="47">
        <v>0.98099999999999998</v>
      </c>
      <c r="D378" s="47">
        <v>0.90500000000000003</v>
      </c>
      <c r="E378" s="47">
        <v>0.98199999999999998</v>
      </c>
      <c r="F378" s="47">
        <v>0.999</v>
      </c>
      <c r="G378" s="47">
        <v>0.93500000000000005</v>
      </c>
      <c r="H378" s="47">
        <v>0.98399999999999999</v>
      </c>
      <c r="I378" s="47">
        <v>0.92600000000000005</v>
      </c>
      <c r="J378" s="47">
        <v>0.95899999999999996</v>
      </c>
      <c r="K378" s="47">
        <v>0.879</v>
      </c>
      <c r="L378" s="47">
        <v>0.93799999999999994</v>
      </c>
      <c r="M378" s="47">
        <v>0.90500000000000003</v>
      </c>
      <c r="N378" s="47">
        <v>0.91500000000000004</v>
      </c>
      <c r="O378" s="47">
        <v>0.94299999999999995</v>
      </c>
      <c r="P378" s="47">
        <v>0.88400000000000001</v>
      </c>
      <c r="Q378" s="47">
        <v>0.90800000000000003</v>
      </c>
      <c r="R378" s="47">
        <v>0.92300000000000004</v>
      </c>
      <c r="S378" s="47">
        <v>0.878</v>
      </c>
      <c r="T378" s="47">
        <v>0.89700000000000002</v>
      </c>
      <c r="U378" s="47">
        <v>0.92100000000000004</v>
      </c>
      <c r="V378" s="47">
        <v>0.88700000000000001</v>
      </c>
      <c r="W378" s="173"/>
    </row>
    <row r="379" spans="1:23">
      <c r="A379" s="232"/>
      <c r="B379" s="603">
        <v>31.17</v>
      </c>
      <c r="C379" s="47">
        <v>0.96499999999999997</v>
      </c>
      <c r="D379" s="47">
        <v>0.90800000000000003</v>
      </c>
      <c r="E379" s="47">
        <v>0.97599999999999998</v>
      </c>
      <c r="F379" s="47">
        <v>1.0029999999999999</v>
      </c>
      <c r="G379" s="47">
        <v>0.93400000000000005</v>
      </c>
      <c r="H379" s="47">
        <v>0.97299999999999998</v>
      </c>
      <c r="I379" s="47">
        <v>0.93200000000000005</v>
      </c>
      <c r="J379" s="47">
        <v>0.96</v>
      </c>
      <c r="K379" s="47">
        <v>0.875</v>
      </c>
      <c r="L379" s="47">
        <v>0.93500000000000005</v>
      </c>
      <c r="M379" s="47">
        <v>0.90900000000000003</v>
      </c>
      <c r="N379" s="47">
        <v>0.92900000000000005</v>
      </c>
      <c r="O379" s="47">
        <v>0.93300000000000005</v>
      </c>
      <c r="P379" s="47">
        <v>0.86599999999999999</v>
      </c>
      <c r="Q379" s="47">
        <v>0.90700000000000003</v>
      </c>
      <c r="R379" s="47">
        <v>0.94399999999999995</v>
      </c>
      <c r="S379" s="47">
        <v>0.89400000000000002</v>
      </c>
      <c r="T379" s="47">
        <v>0.89500000000000002</v>
      </c>
      <c r="U379" s="47">
        <v>0.92100000000000004</v>
      </c>
      <c r="V379" s="47">
        <v>0.91700000000000004</v>
      </c>
      <c r="W379" s="173"/>
    </row>
    <row r="380" spans="1:23">
      <c r="A380" s="232"/>
      <c r="B380" s="603">
        <v>31.25</v>
      </c>
      <c r="C380" s="47">
        <v>0.96</v>
      </c>
      <c r="D380" s="47">
        <v>0.91200000000000003</v>
      </c>
      <c r="E380" s="47">
        <v>0.96499999999999997</v>
      </c>
      <c r="F380" s="47">
        <v>1.0209999999999999</v>
      </c>
      <c r="G380" s="47">
        <v>0.93600000000000005</v>
      </c>
      <c r="H380" s="47">
        <v>0.95299999999999996</v>
      </c>
      <c r="I380" s="47">
        <v>0.93200000000000005</v>
      </c>
      <c r="J380" s="47">
        <v>0.91800000000000004</v>
      </c>
      <c r="K380" s="47">
        <v>0.877</v>
      </c>
      <c r="L380" s="47">
        <v>0.92</v>
      </c>
      <c r="M380" s="47">
        <v>0.90700000000000003</v>
      </c>
      <c r="N380" s="47">
        <v>0.93</v>
      </c>
      <c r="O380" s="47">
        <v>0.94299999999999995</v>
      </c>
      <c r="P380" s="47">
        <v>0.85399999999999998</v>
      </c>
      <c r="Q380" s="47">
        <v>0.90700000000000003</v>
      </c>
      <c r="R380" s="47">
        <v>0.94299999999999995</v>
      </c>
      <c r="S380" s="47">
        <v>0.89900000000000002</v>
      </c>
      <c r="T380" s="47">
        <v>0.88200000000000001</v>
      </c>
      <c r="U380" s="47">
        <v>0.91700000000000004</v>
      </c>
      <c r="V380" s="47">
        <v>0.91300000000000003</v>
      </c>
      <c r="W380" s="173"/>
    </row>
    <row r="381" spans="1:23">
      <c r="A381" s="232"/>
      <c r="B381" s="603">
        <v>31.33</v>
      </c>
      <c r="C381" s="47">
        <v>0.95699999999999996</v>
      </c>
      <c r="D381" s="47">
        <v>0.91800000000000004</v>
      </c>
      <c r="E381" s="47">
        <v>0.96499999999999997</v>
      </c>
      <c r="F381" s="47">
        <v>1.014</v>
      </c>
      <c r="G381" s="47">
        <v>0.92400000000000004</v>
      </c>
      <c r="H381" s="47">
        <v>0.95599999999999996</v>
      </c>
      <c r="I381" s="47">
        <v>0.93300000000000005</v>
      </c>
      <c r="J381" s="47">
        <v>0.93700000000000006</v>
      </c>
      <c r="K381" s="47">
        <v>0.872</v>
      </c>
      <c r="L381" s="47">
        <v>0.92400000000000004</v>
      </c>
      <c r="M381" s="47">
        <v>0.90700000000000003</v>
      </c>
      <c r="N381" s="47">
        <v>0.92700000000000005</v>
      </c>
      <c r="O381" s="47">
        <v>0.97899999999999998</v>
      </c>
      <c r="P381" s="47">
        <v>0.875</v>
      </c>
      <c r="Q381" s="47">
        <v>0.91</v>
      </c>
      <c r="R381" s="47">
        <v>0.95199999999999996</v>
      </c>
      <c r="S381" s="47">
        <v>0.90500000000000003</v>
      </c>
      <c r="T381" s="47">
        <v>0.876</v>
      </c>
      <c r="U381" s="47">
        <v>0.91700000000000004</v>
      </c>
      <c r="V381" s="47">
        <v>0.90200000000000002</v>
      </c>
      <c r="W381" s="173"/>
    </row>
    <row r="382" spans="1:23">
      <c r="A382" s="232"/>
      <c r="B382" s="603">
        <v>31.42</v>
      </c>
      <c r="C382" s="47">
        <v>0.95399999999999996</v>
      </c>
      <c r="D382" s="47">
        <v>0.91700000000000004</v>
      </c>
      <c r="E382" s="47">
        <v>0.96499999999999997</v>
      </c>
      <c r="F382" s="47">
        <v>1.0189999999999999</v>
      </c>
      <c r="G382" s="47">
        <v>0.93700000000000006</v>
      </c>
      <c r="H382" s="47">
        <v>0.95399999999999996</v>
      </c>
      <c r="I382" s="47">
        <v>0.93200000000000005</v>
      </c>
      <c r="J382" s="47">
        <v>0.93</v>
      </c>
      <c r="K382" s="47">
        <v>0.86799999999999999</v>
      </c>
      <c r="L382" s="47">
        <v>0.9</v>
      </c>
      <c r="M382" s="47">
        <v>0.91800000000000004</v>
      </c>
      <c r="N382" s="47">
        <v>0.92800000000000005</v>
      </c>
      <c r="O382" s="47">
        <v>0.93899999999999995</v>
      </c>
      <c r="P382" s="47">
        <v>0.876</v>
      </c>
      <c r="Q382" s="47">
        <v>0.88900000000000001</v>
      </c>
      <c r="R382" s="47">
        <v>0.93200000000000005</v>
      </c>
      <c r="S382" s="47">
        <v>0.9</v>
      </c>
      <c r="T382" s="47">
        <v>0.90300000000000002</v>
      </c>
      <c r="U382" s="47">
        <v>0.91</v>
      </c>
      <c r="V382" s="47">
        <v>0.89800000000000002</v>
      </c>
      <c r="W382" s="173"/>
    </row>
    <row r="383" spans="1:23">
      <c r="A383" s="232"/>
      <c r="B383" s="603">
        <v>31.5</v>
      </c>
      <c r="C383" s="47">
        <v>0.94599999999999995</v>
      </c>
      <c r="D383" s="47">
        <v>0.91900000000000004</v>
      </c>
      <c r="E383" s="47">
        <v>0.96</v>
      </c>
      <c r="F383" s="47">
        <v>1.028</v>
      </c>
      <c r="G383" s="47">
        <v>0.93600000000000005</v>
      </c>
      <c r="H383" s="47">
        <v>0.96</v>
      </c>
      <c r="I383" s="47">
        <v>0.93400000000000005</v>
      </c>
      <c r="J383" s="47">
        <v>0.92800000000000005</v>
      </c>
      <c r="K383" s="47">
        <v>0.85699999999999998</v>
      </c>
      <c r="L383" s="47">
        <v>0.92900000000000005</v>
      </c>
      <c r="M383" s="47">
        <v>0.91900000000000004</v>
      </c>
      <c r="N383" s="47">
        <v>0.92800000000000005</v>
      </c>
      <c r="O383" s="47">
        <v>0.96099999999999997</v>
      </c>
      <c r="P383" s="47">
        <v>0.88700000000000001</v>
      </c>
      <c r="Q383" s="47">
        <v>0.88900000000000001</v>
      </c>
      <c r="R383" s="47">
        <v>0.94599999999999995</v>
      </c>
      <c r="S383" s="47">
        <v>0.9</v>
      </c>
      <c r="T383" s="47">
        <v>0.93200000000000005</v>
      </c>
      <c r="U383" s="47">
        <v>0.92200000000000004</v>
      </c>
      <c r="V383" s="47">
        <v>0.89700000000000002</v>
      </c>
      <c r="W383" s="173"/>
    </row>
    <row r="384" spans="1:23">
      <c r="A384" s="232"/>
      <c r="B384" s="603">
        <v>31.58</v>
      </c>
      <c r="C384" s="47">
        <v>0.96299999999999997</v>
      </c>
      <c r="D384" s="47">
        <v>0.89800000000000002</v>
      </c>
      <c r="E384" s="47">
        <v>0.94899999999999995</v>
      </c>
      <c r="F384" s="47">
        <v>1.0149999999999999</v>
      </c>
      <c r="G384" s="47">
        <v>0.95</v>
      </c>
      <c r="H384" s="47">
        <v>0.96399999999999997</v>
      </c>
      <c r="I384" s="47">
        <v>0.92400000000000004</v>
      </c>
      <c r="J384" s="47">
        <v>0.94299999999999995</v>
      </c>
      <c r="K384" s="47">
        <v>0.85399999999999998</v>
      </c>
      <c r="L384" s="47">
        <v>0.94499999999999995</v>
      </c>
      <c r="M384" s="47">
        <v>0.92</v>
      </c>
      <c r="N384" s="47">
        <v>0.93300000000000005</v>
      </c>
      <c r="O384" s="47">
        <v>0.97199999999999998</v>
      </c>
      <c r="P384" s="47">
        <v>0.90200000000000002</v>
      </c>
      <c r="Q384" s="47">
        <v>0.89900000000000002</v>
      </c>
      <c r="R384" s="47">
        <v>0.95</v>
      </c>
      <c r="S384" s="47">
        <v>0.88300000000000001</v>
      </c>
      <c r="T384" s="47">
        <v>0.93400000000000005</v>
      </c>
      <c r="U384" s="47">
        <v>0.92300000000000004</v>
      </c>
      <c r="V384" s="47">
        <v>0.90900000000000003</v>
      </c>
      <c r="W384" s="173"/>
    </row>
    <row r="385" spans="1:23">
      <c r="A385" s="232"/>
      <c r="B385" s="603">
        <v>31.67</v>
      </c>
      <c r="C385" s="47">
        <v>0.96299999999999997</v>
      </c>
      <c r="D385" s="47">
        <v>0.90200000000000002</v>
      </c>
      <c r="E385" s="47">
        <v>0.95899999999999996</v>
      </c>
      <c r="F385" s="47">
        <v>1.028</v>
      </c>
      <c r="G385" s="47">
        <v>0.94299999999999995</v>
      </c>
      <c r="H385" s="47">
        <v>0.96399999999999997</v>
      </c>
      <c r="I385" s="47">
        <v>0.93200000000000005</v>
      </c>
      <c r="J385" s="47">
        <v>0.93200000000000005</v>
      </c>
      <c r="K385" s="47">
        <v>0.89200000000000002</v>
      </c>
      <c r="L385" s="47">
        <v>0.93799999999999994</v>
      </c>
      <c r="M385" s="47">
        <v>0.92400000000000004</v>
      </c>
      <c r="N385" s="47">
        <v>0.91800000000000004</v>
      </c>
      <c r="O385" s="47">
        <v>0.96</v>
      </c>
      <c r="P385" s="47">
        <v>0.89800000000000002</v>
      </c>
      <c r="Q385" s="47">
        <v>0.88900000000000001</v>
      </c>
      <c r="R385" s="47">
        <v>0.95799999999999996</v>
      </c>
      <c r="S385" s="47">
        <v>0.89300000000000002</v>
      </c>
      <c r="T385" s="47">
        <v>0.94099999999999995</v>
      </c>
      <c r="U385" s="47">
        <v>0.91100000000000003</v>
      </c>
      <c r="V385" s="47">
        <v>0.91400000000000003</v>
      </c>
      <c r="W385" s="173"/>
    </row>
    <row r="386" spans="1:23">
      <c r="A386" s="232"/>
      <c r="B386" s="603">
        <v>31.75</v>
      </c>
      <c r="C386" s="47">
        <v>0.94699999999999995</v>
      </c>
      <c r="D386" s="47">
        <v>0.92900000000000005</v>
      </c>
      <c r="E386" s="47">
        <v>0.96</v>
      </c>
      <c r="F386" s="47">
        <v>1.0009999999999999</v>
      </c>
      <c r="G386" s="47">
        <v>0.94499999999999995</v>
      </c>
      <c r="H386" s="47">
        <v>0.97699999999999998</v>
      </c>
      <c r="I386" s="47">
        <v>0.94499999999999995</v>
      </c>
      <c r="J386" s="47">
        <v>0.92400000000000004</v>
      </c>
      <c r="K386" s="47">
        <v>0.89100000000000001</v>
      </c>
      <c r="L386" s="47">
        <v>0.93799999999999994</v>
      </c>
      <c r="M386" s="47">
        <v>0.91500000000000004</v>
      </c>
      <c r="N386" s="47">
        <v>0.92300000000000004</v>
      </c>
      <c r="O386" s="47">
        <v>0.96</v>
      </c>
      <c r="P386" s="47">
        <v>0.9</v>
      </c>
      <c r="Q386" s="47">
        <v>0.89600000000000002</v>
      </c>
      <c r="R386" s="47">
        <v>0.93400000000000005</v>
      </c>
      <c r="S386" s="47">
        <v>0.89300000000000002</v>
      </c>
      <c r="T386" s="47">
        <v>0.94399999999999995</v>
      </c>
      <c r="U386" s="47">
        <v>0.91700000000000004</v>
      </c>
      <c r="V386" s="47">
        <v>0.91300000000000003</v>
      </c>
      <c r="W386" s="173"/>
    </row>
    <row r="387" spans="1:23">
      <c r="A387" s="232"/>
      <c r="B387" s="603">
        <v>31.83</v>
      </c>
      <c r="C387" s="47">
        <v>0.96899999999999997</v>
      </c>
      <c r="D387" s="47">
        <v>0.92300000000000004</v>
      </c>
      <c r="E387" s="47">
        <v>0.95899999999999996</v>
      </c>
      <c r="F387" s="47">
        <v>1.0089999999999999</v>
      </c>
      <c r="G387" s="47">
        <v>0.95099999999999996</v>
      </c>
      <c r="H387" s="47">
        <v>0.95199999999999996</v>
      </c>
      <c r="I387" s="47">
        <v>0.93500000000000005</v>
      </c>
      <c r="J387" s="47">
        <v>0.93799999999999994</v>
      </c>
      <c r="K387" s="47">
        <v>0.89600000000000002</v>
      </c>
      <c r="L387" s="47">
        <v>0.93400000000000005</v>
      </c>
      <c r="M387" s="47">
        <v>0.94499999999999995</v>
      </c>
      <c r="N387" s="47">
        <v>0.93700000000000006</v>
      </c>
      <c r="O387" s="47">
        <v>0.95799999999999996</v>
      </c>
      <c r="P387" s="47">
        <v>0.86699999999999999</v>
      </c>
      <c r="Q387" s="47">
        <v>0.91300000000000003</v>
      </c>
      <c r="R387" s="47">
        <v>0.94199999999999995</v>
      </c>
      <c r="S387" s="47">
        <v>0.90500000000000003</v>
      </c>
      <c r="T387" s="47">
        <v>0.92</v>
      </c>
      <c r="U387" s="47">
        <v>0.92700000000000005</v>
      </c>
      <c r="V387" s="47">
        <v>0.90200000000000002</v>
      </c>
      <c r="W387" s="173"/>
    </row>
    <row r="388" spans="1:23">
      <c r="A388" s="232"/>
      <c r="B388" s="603">
        <v>31.92</v>
      </c>
      <c r="C388" s="47">
        <v>0.97199999999999998</v>
      </c>
      <c r="D388" s="47">
        <v>0.92700000000000005</v>
      </c>
      <c r="E388" s="47">
        <v>0.95899999999999996</v>
      </c>
      <c r="F388" s="47">
        <v>0.99</v>
      </c>
      <c r="G388" s="47">
        <v>0.93100000000000005</v>
      </c>
      <c r="H388" s="47">
        <v>0.96399999999999997</v>
      </c>
      <c r="I388" s="47">
        <v>0.96</v>
      </c>
      <c r="J388" s="47">
        <v>0.94099999999999995</v>
      </c>
      <c r="K388" s="47">
        <v>0.90200000000000002</v>
      </c>
      <c r="L388" s="47">
        <v>0.93500000000000005</v>
      </c>
      <c r="M388" s="47">
        <v>0.93600000000000005</v>
      </c>
      <c r="N388" s="47">
        <v>0.95099999999999996</v>
      </c>
      <c r="O388" s="47">
        <v>0.96399999999999997</v>
      </c>
      <c r="P388" s="47">
        <v>0.84</v>
      </c>
      <c r="Q388" s="47">
        <v>0.92300000000000004</v>
      </c>
      <c r="R388" s="47">
        <v>0.94099999999999995</v>
      </c>
      <c r="S388" s="47">
        <v>0.92</v>
      </c>
      <c r="T388" s="47">
        <v>0.92900000000000005</v>
      </c>
      <c r="U388" s="47">
        <v>0.93200000000000005</v>
      </c>
      <c r="V388" s="47">
        <v>0.92400000000000004</v>
      </c>
      <c r="W388" s="173"/>
    </row>
    <row r="389" spans="1:23">
      <c r="A389" s="232"/>
      <c r="B389" s="603">
        <v>32</v>
      </c>
      <c r="C389" s="47">
        <v>0.95199999999999996</v>
      </c>
      <c r="D389" s="47">
        <v>0.92700000000000005</v>
      </c>
      <c r="E389" s="47">
        <v>0.95699999999999996</v>
      </c>
      <c r="F389" s="47">
        <v>1.018</v>
      </c>
      <c r="G389" s="47">
        <v>0.95699999999999996</v>
      </c>
      <c r="H389" s="47">
        <v>0.96499999999999997</v>
      </c>
      <c r="I389" s="47">
        <v>0.96699999999999997</v>
      </c>
      <c r="J389" s="47">
        <v>0.91600000000000004</v>
      </c>
      <c r="K389" s="47">
        <v>0.89500000000000002</v>
      </c>
      <c r="L389" s="47">
        <v>0.92100000000000004</v>
      </c>
      <c r="M389" s="47">
        <v>0.93100000000000005</v>
      </c>
      <c r="N389" s="47">
        <v>0.95099999999999996</v>
      </c>
      <c r="O389" s="47">
        <v>0.97499999999999998</v>
      </c>
      <c r="P389" s="47">
        <v>0.88100000000000001</v>
      </c>
      <c r="Q389" s="47">
        <v>0.94799999999999995</v>
      </c>
      <c r="R389" s="47">
        <v>0.92</v>
      </c>
      <c r="S389" s="47">
        <v>0.92100000000000004</v>
      </c>
      <c r="T389" s="47">
        <v>0.92200000000000004</v>
      </c>
      <c r="U389" s="47">
        <v>0.91200000000000003</v>
      </c>
      <c r="V389" s="47">
        <v>0.91500000000000004</v>
      </c>
      <c r="W389" s="173"/>
    </row>
    <row r="390" spans="1:23">
      <c r="A390" s="232"/>
      <c r="B390" s="603">
        <v>32.08</v>
      </c>
      <c r="C390" s="47">
        <v>0.95699999999999996</v>
      </c>
      <c r="D390" s="47">
        <v>0.94</v>
      </c>
      <c r="E390" s="47">
        <v>0.97</v>
      </c>
      <c r="F390" s="47">
        <v>1.0209999999999999</v>
      </c>
      <c r="G390" s="47">
        <v>0.96599999999999997</v>
      </c>
      <c r="H390" s="47">
        <v>0.96</v>
      </c>
      <c r="I390" s="47">
        <v>0.96099999999999997</v>
      </c>
      <c r="J390" s="47">
        <v>0.94199999999999995</v>
      </c>
      <c r="K390" s="47">
        <v>0.90200000000000002</v>
      </c>
      <c r="L390" s="47">
        <v>0.93400000000000005</v>
      </c>
      <c r="M390" s="47">
        <v>0.93300000000000005</v>
      </c>
      <c r="N390" s="47">
        <v>0.93899999999999995</v>
      </c>
      <c r="O390" s="47">
        <v>0.97399999999999998</v>
      </c>
      <c r="P390" s="47">
        <v>0.86599999999999999</v>
      </c>
      <c r="Q390" s="47">
        <v>0.95099999999999996</v>
      </c>
      <c r="R390" s="47">
        <v>0.93400000000000005</v>
      </c>
      <c r="S390" s="47">
        <v>0.91700000000000004</v>
      </c>
      <c r="T390" s="47">
        <v>0.92200000000000004</v>
      </c>
      <c r="U390" s="47">
        <v>0.92900000000000005</v>
      </c>
      <c r="V390" s="47">
        <v>0.92200000000000004</v>
      </c>
      <c r="W390" s="173"/>
    </row>
    <row r="391" spans="1:23">
      <c r="A391" s="232"/>
      <c r="B391" s="603">
        <v>32.17</v>
      </c>
      <c r="C391" s="47">
        <v>0.94699999999999995</v>
      </c>
      <c r="D391" s="47">
        <v>0.92</v>
      </c>
      <c r="E391" s="47">
        <v>0.96599999999999997</v>
      </c>
      <c r="F391" s="47">
        <v>1.006</v>
      </c>
      <c r="G391" s="47">
        <v>0.95899999999999996</v>
      </c>
      <c r="H391" s="47">
        <v>0.94</v>
      </c>
      <c r="I391" s="47">
        <v>0.95</v>
      </c>
      <c r="J391" s="47">
        <v>0.93600000000000005</v>
      </c>
      <c r="K391" s="47">
        <v>0.90100000000000002</v>
      </c>
      <c r="L391" s="47">
        <v>0.94099999999999995</v>
      </c>
      <c r="M391" s="47">
        <v>0.93799999999999994</v>
      </c>
      <c r="N391" s="47">
        <v>0.93799999999999994</v>
      </c>
      <c r="O391" s="47">
        <v>0.96199999999999997</v>
      </c>
      <c r="P391" s="47">
        <v>0.89200000000000002</v>
      </c>
      <c r="Q391" s="47">
        <v>0.93899999999999995</v>
      </c>
      <c r="R391" s="47">
        <v>0.95899999999999996</v>
      </c>
      <c r="S391" s="47">
        <v>0.91700000000000004</v>
      </c>
      <c r="T391" s="47">
        <v>0.91700000000000004</v>
      </c>
      <c r="U391" s="47">
        <v>0.94499999999999995</v>
      </c>
      <c r="V391" s="47">
        <v>0.93600000000000005</v>
      </c>
      <c r="W391" s="173"/>
    </row>
    <row r="392" spans="1:23">
      <c r="A392" s="232"/>
      <c r="B392" s="603">
        <v>32.25</v>
      </c>
      <c r="C392" s="47">
        <v>0.95</v>
      </c>
      <c r="D392" s="47">
        <v>0.93200000000000005</v>
      </c>
      <c r="E392" s="47">
        <v>0.94499999999999995</v>
      </c>
      <c r="F392" s="47">
        <v>0.99299999999999999</v>
      </c>
      <c r="G392" s="47">
        <v>0.93500000000000005</v>
      </c>
      <c r="H392" s="47">
        <v>0.98499999999999999</v>
      </c>
      <c r="I392" s="47">
        <v>0.95199999999999996</v>
      </c>
      <c r="J392" s="47">
        <v>0.92800000000000005</v>
      </c>
      <c r="K392" s="47">
        <v>0.88300000000000001</v>
      </c>
      <c r="L392" s="47">
        <v>0.93500000000000005</v>
      </c>
      <c r="M392" s="47">
        <v>0.92700000000000005</v>
      </c>
      <c r="N392" s="47">
        <v>0.93799999999999994</v>
      </c>
      <c r="O392" s="47">
        <v>0.96199999999999997</v>
      </c>
      <c r="P392" s="47">
        <v>0.9</v>
      </c>
      <c r="Q392" s="47">
        <v>0.92100000000000004</v>
      </c>
      <c r="R392" s="47">
        <v>0.95</v>
      </c>
      <c r="S392" s="47">
        <v>0.93100000000000005</v>
      </c>
      <c r="T392" s="47">
        <v>0.92</v>
      </c>
      <c r="U392" s="47">
        <v>0.94699999999999995</v>
      </c>
      <c r="V392" s="47">
        <v>0.92800000000000005</v>
      </c>
      <c r="W392" s="173"/>
    </row>
    <row r="393" spans="1:23">
      <c r="A393" s="232"/>
      <c r="B393" s="603">
        <v>32.33</v>
      </c>
      <c r="C393" s="47">
        <v>0.95599999999999996</v>
      </c>
      <c r="D393" s="47">
        <v>0.95899999999999996</v>
      </c>
      <c r="E393" s="47">
        <v>0.96499999999999997</v>
      </c>
      <c r="F393" s="47">
        <v>1.0169999999999999</v>
      </c>
      <c r="G393" s="47">
        <v>0.95499999999999996</v>
      </c>
      <c r="H393" s="47">
        <v>0.97599999999999998</v>
      </c>
      <c r="I393" s="47">
        <v>0.93700000000000006</v>
      </c>
      <c r="J393" s="47">
        <v>0.92500000000000004</v>
      </c>
      <c r="K393" s="47">
        <v>0.85899999999999999</v>
      </c>
      <c r="L393" s="47">
        <v>0.93400000000000005</v>
      </c>
      <c r="M393" s="47">
        <v>0.94599999999999995</v>
      </c>
      <c r="N393" s="47">
        <v>0.93100000000000005</v>
      </c>
      <c r="O393" s="47">
        <v>0.98399999999999999</v>
      </c>
      <c r="P393" s="47">
        <v>0.88700000000000001</v>
      </c>
      <c r="Q393" s="47">
        <v>0.90500000000000003</v>
      </c>
      <c r="R393" s="47">
        <v>0.95399999999999996</v>
      </c>
      <c r="S393" s="47">
        <v>0.92900000000000005</v>
      </c>
      <c r="T393" s="47">
        <v>0.91700000000000004</v>
      </c>
      <c r="U393" s="47">
        <v>0.94099999999999995</v>
      </c>
      <c r="V393" s="47">
        <v>0.92500000000000004</v>
      </c>
      <c r="W393" s="173"/>
    </row>
    <row r="394" spans="1:23">
      <c r="A394" s="232"/>
      <c r="B394" s="603">
        <v>32.42</v>
      </c>
      <c r="C394" s="47">
        <v>0.96399999999999997</v>
      </c>
      <c r="D394" s="47">
        <v>0.93300000000000005</v>
      </c>
      <c r="E394" s="47">
        <v>0.95899999999999996</v>
      </c>
      <c r="F394" s="47">
        <v>1.0049999999999999</v>
      </c>
      <c r="G394" s="47">
        <v>0.95799999999999996</v>
      </c>
      <c r="H394" s="47">
        <v>0.95899999999999996</v>
      </c>
      <c r="I394" s="47">
        <v>0.95899999999999996</v>
      </c>
      <c r="J394" s="47">
        <v>0.92700000000000005</v>
      </c>
      <c r="K394" s="47">
        <v>0.875</v>
      </c>
      <c r="L394" s="47">
        <v>0.92800000000000005</v>
      </c>
      <c r="M394" s="47">
        <v>0.93200000000000005</v>
      </c>
      <c r="N394" s="47">
        <v>0.92400000000000004</v>
      </c>
      <c r="O394" s="47">
        <v>0.97899999999999998</v>
      </c>
      <c r="P394" s="47">
        <v>0.89400000000000002</v>
      </c>
      <c r="Q394" s="47">
        <v>0.91100000000000003</v>
      </c>
      <c r="R394" s="47">
        <v>0.93799999999999994</v>
      </c>
      <c r="S394" s="47">
        <v>0.93600000000000005</v>
      </c>
      <c r="T394" s="47">
        <v>0.93400000000000005</v>
      </c>
      <c r="U394" s="47">
        <v>0.93100000000000005</v>
      </c>
      <c r="V394" s="47">
        <v>0.92600000000000005</v>
      </c>
      <c r="W394" s="173"/>
    </row>
    <row r="395" spans="1:23">
      <c r="A395" s="232"/>
      <c r="B395" s="603">
        <v>32.5</v>
      </c>
      <c r="C395" s="47">
        <v>0.93600000000000005</v>
      </c>
      <c r="D395" s="47">
        <v>0.93899999999999995</v>
      </c>
      <c r="E395" s="47">
        <v>0.95799999999999996</v>
      </c>
      <c r="F395" s="47">
        <v>1.0089999999999999</v>
      </c>
      <c r="G395" s="47">
        <v>0.95099999999999996</v>
      </c>
      <c r="H395" s="47">
        <v>0.98299999999999998</v>
      </c>
      <c r="I395" s="47">
        <v>0.96099999999999997</v>
      </c>
      <c r="J395" s="47">
        <v>0.92800000000000005</v>
      </c>
      <c r="K395" s="47">
        <v>0.878</v>
      </c>
      <c r="L395" s="47">
        <v>0.91600000000000004</v>
      </c>
      <c r="M395" s="47">
        <v>0.97199999999999998</v>
      </c>
      <c r="N395" s="47">
        <v>0.92300000000000004</v>
      </c>
      <c r="O395" s="47">
        <v>0.97399999999999998</v>
      </c>
      <c r="P395" s="47">
        <v>0.873</v>
      </c>
      <c r="Q395" s="47">
        <v>0.89800000000000002</v>
      </c>
      <c r="R395" s="47">
        <v>0.94</v>
      </c>
      <c r="S395" s="47">
        <v>0.92</v>
      </c>
      <c r="T395" s="47">
        <v>0.94099999999999995</v>
      </c>
      <c r="U395" s="47">
        <v>0.92</v>
      </c>
      <c r="V395" s="47">
        <v>0.91400000000000003</v>
      </c>
      <c r="W395" s="173"/>
    </row>
    <row r="396" spans="1:23">
      <c r="A396" s="232"/>
      <c r="B396" s="603">
        <v>32.58</v>
      </c>
      <c r="C396" s="47">
        <v>0.95099999999999996</v>
      </c>
      <c r="D396" s="47">
        <v>0.92600000000000005</v>
      </c>
      <c r="E396" s="47">
        <v>0.94</v>
      </c>
      <c r="F396" s="47">
        <v>1.0089999999999999</v>
      </c>
      <c r="G396" s="47">
        <v>0.94399999999999995</v>
      </c>
      <c r="H396" s="47">
        <v>0.96699999999999997</v>
      </c>
      <c r="I396" s="47">
        <v>0.96399999999999997</v>
      </c>
      <c r="J396" s="47">
        <v>0.92300000000000004</v>
      </c>
      <c r="K396" s="47">
        <v>0.86</v>
      </c>
      <c r="L396" s="47">
        <v>0.90600000000000003</v>
      </c>
      <c r="M396" s="47">
        <v>0.95799999999999996</v>
      </c>
      <c r="N396" s="47">
        <v>0.91600000000000004</v>
      </c>
      <c r="O396" s="47">
        <v>0.96699999999999997</v>
      </c>
      <c r="P396" s="47">
        <v>0.86499999999999999</v>
      </c>
      <c r="Q396" s="47">
        <v>0.91100000000000003</v>
      </c>
      <c r="R396" s="47">
        <v>0.93500000000000005</v>
      </c>
      <c r="S396" s="47">
        <v>0.90900000000000003</v>
      </c>
      <c r="T396" s="47">
        <v>0.92800000000000005</v>
      </c>
      <c r="U396" s="47">
        <v>0.92</v>
      </c>
      <c r="V396" s="47">
        <v>0.91200000000000003</v>
      </c>
      <c r="W396" s="173"/>
    </row>
    <row r="397" spans="1:23">
      <c r="A397" s="232"/>
      <c r="B397" s="603">
        <v>32.67</v>
      </c>
      <c r="C397" s="47">
        <v>0.94899999999999995</v>
      </c>
      <c r="D397" s="47">
        <v>0.93300000000000005</v>
      </c>
      <c r="E397" s="47">
        <v>0.94399999999999995</v>
      </c>
      <c r="F397" s="47">
        <v>1.0029999999999999</v>
      </c>
      <c r="G397" s="47">
        <v>0.95799999999999996</v>
      </c>
      <c r="H397" s="47">
        <v>0.96699999999999997</v>
      </c>
      <c r="I397" s="47">
        <v>0.95699999999999996</v>
      </c>
      <c r="J397" s="47">
        <v>0.90700000000000003</v>
      </c>
      <c r="K397" s="47">
        <v>0.873</v>
      </c>
      <c r="L397" s="47">
        <v>0.90700000000000003</v>
      </c>
      <c r="M397" s="47">
        <v>0.93899999999999995</v>
      </c>
      <c r="N397" s="47">
        <v>0.93400000000000005</v>
      </c>
      <c r="O397" s="47">
        <v>0.96899999999999997</v>
      </c>
      <c r="P397" s="47">
        <v>0.86799999999999999</v>
      </c>
      <c r="Q397" s="47">
        <v>0.88800000000000001</v>
      </c>
      <c r="R397" s="47">
        <v>0.95099999999999996</v>
      </c>
      <c r="S397" s="47">
        <v>0.93100000000000005</v>
      </c>
      <c r="T397" s="47">
        <v>0.93500000000000005</v>
      </c>
      <c r="U397" s="47">
        <v>0.94199999999999995</v>
      </c>
      <c r="V397" s="47">
        <v>0.92100000000000004</v>
      </c>
      <c r="W397" s="173"/>
    </row>
    <row r="398" spans="1:23">
      <c r="A398" s="232"/>
      <c r="B398" s="603">
        <v>32.75</v>
      </c>
      <c r="C398" s="47">
        <v>0.95299999999999996</v>
      </c>
      <c r="D398" s="47">
        <v>0.94299999999999995</v>
      </c>
      <c r="E398" s="47">
        <v>0.95199999999999996</v>
      </c>
      <c r="F398" s="47">
        <v>0.98899999999999999</v>
      </c>
      <c r="G398" s="47">
        <v>0.95699999999999996</v>
      </c>
      <c r="H398" s="47">
        <v>0.99</v>
      </c>
      <c r="I398" s="47">
        <v>0.97299999999999998</v>
      </c>
      <c r="J398" s="47">
        <v>0.91800000000000004</v>
      </c>
      <c r="K398" s="47">
        <v>0.86899999999999999</v>
      </c>
      <c r="L398" s="47">
        <v>0.91400000000000003</v>
      </c>
      <c r="M398" s="47">
        <v>0.95199999999999996</v>
      </c>
      <c r="N398" s="47">
        <v>0.92500000000000004</v>
      </c>
      <c r="O398" s="47">
        <v>0.95899999999999996</v>
      </c>
      <c r="P398" s="47">
        <v>0.878</v>
      </c>
      <c r="Q398" s="47">
        <v>0.88600000000000001</v>
      </c>
      <c r="R398" s="47">
        <v>0.95499999999999996</v>
      </c>
      <c r="S398" s="47">
        <v>0.91</v>
      </c>
      <c r="T398" s="47">
        <v>0.93300000000000005</v>
      </c>
      <c r="U398" s="47">
        <v>0.93100000000000005</v>
      </c>
      <c r="V398" s="47">
        <v>0.93600000000000005</v>
      </c>
      <c r="W398" s="173"/>
    </row>
    <row r="399" spans="1:23">
      <c r="A399" s="232"/>
      <c r="B399" s="603">
        <v>32.83</v>
      </c>
      <c r="C399" s="47">
        <v>0.96099999999999997</v>
      </c>
      <c r="D399" s="47">
        <v>0.94299999999999995</v>
      </c>
      <c r="E399" s="47">
        <v>0.94799999999999995</v>
      </c>
      <c r="F399" s="47">
        <v>0.999</v>
      </c>
      <c r="G399" s="47">
        <v>0.97</v>
      </c>
      <c r="H399" s="47">
        <v>0.95499999999999996</v>
      </c>
      <c r="I399" s="47">
        <v>0.95299999999999996</v>
      </c>
      <c r="J399" s="47">
        <v>0.93</v>
      </c>
      <c r="K399" s="47">
        <v>0.86</v>
      </c>
      <c r="L399" s="47">
        <v>0.91900000000000004</v>
      </c>
      <c r="M399" s="47">
        <v>0.94799999999999995</v>
      </c>
      <c r="N399" s="47">
        <v>0.92600000000000005</v>
      </c>
      <c r="O399" s="47">
        <v>0.95299999999999996</v>
      </c>
      <c r="P399" s="47">
        <v>0.86499999999999999</v>
      </c>
      <c r="Q399" s="47">
        <v>0.85399999999999998</v>
      </c>
      <c r="R399" s="47">
        <v>0.95599999999999996</v>
      </c>
      <c r="S399" s="47">
        <v>0.91700000000000004</v>
      </c>
      <c r="T399" s="47">
        <v>0.91900000000000004</v>
      </c>
      <c r="U399" s="47">
        <v>0.94</v>
      </c>
      <c r="V399" s="47">
        <v>0.93200000000000005</v>
      </c>
      <c r="W399" s="173"/>
    </row>
    <row r="400" spans="1:23">
      <c r="A400" s="232"/>
      <c r="B400" s="603">
        <v>32.92</v>
      </c>
      <c r="C400" s="47">
        <v>0.96099999999999997</v>
      </c>
      <c r="D400" s="47">
        <v>0.96899999999999997</v>
      </c>
      <c r="E400" s="47">
        <v>0.93899999999999995</v>
      </c>
      <c r="F400" s="47">
        <v>1.0069999999999999</v>
      </c>
      <c r="G400" s="47">
        <v>0.97099999999999997</v>
      </c>
      <c r="H400" s="47">
        <v>0.95899999999999996</v>
      </c>
      <c r="I400" s="47">
        <v>0.95299999999999996</v>
      </c>
      <c r="J400" s="47">
        <v>0.92200000000000004</v>
      </c>
      <c r="K400" s="47">
        <v>0.874</v>
      </c>
      <c r="L400" s="47">
        <v>0.92400000000000004</v>
      </c>
      <c r="M400" s="47">
        <v>0.94899999999999995</v>
      </c>
      <c r="N400" s="47">
        <v>0.95499999999999996</v>
      </c>
      <c r="O400" s="47">
        <v>0.95599999999999996</v>
      </c>
      <c r="P400" s="47">
        <v>0.86399999999999999</v>
      </c>
      <c r="Q400" s="47">
        <v>0.88900000000000001</v>
      </c>
      <c r="R400" s="47">
        <v>0.95599999999999996</v>
      </c>
      <c r="S400" s="47">
        <v>0.91500000000000004</v>
      </c>
      <c r="T400" s="47">
        <v>0.92300000000000004</v>
      </c>
      <c r="U400" s="47">
        <v>0.93600000000000005</v>
      </c>
      <c r="V400" s="47">
        <v>0.92100000000000004</v>
      </c>
      <c r="W400" s="173"/>
    </row>
    <row r="401" spans="1:23">
      <c r="A401" s="232"/>
      <c r="B401" s="603">
        <v>33</v>
      </c>
      <c r="C401" s="47">
        <v>0.95299999999999996</v>
      </c>
      <c r="D401" s="47">
        <v>0.97399999999999998</v>
      </c>
      <c r="E401" s="47">
        <v>0.93400000000000005</v>
      </c>
      <c r="F401" s="47">
        <v>1.008</v>
      </c>
      <c r="G401" s="47">
        <v>0.97199999999999998</v>
      </c>
      <c r="H401" s="47">
        <v>0.96599999999999997</v>
      </c>
      <c r="I401" s="47">
        <v>0.97299999999999998</v>
      </c>
      <c r="J401" s="47">
        <v>0.91200000000000003</v>
      </c>
      <c r="K401" s="47">
        <v>0.871</v>
      </c>
      <c r="L401" s="47">
        <v>0.92900000000000005</v>
      </c>
      <c r="M401" s="47">
        <v>0.94099999999999995</v>
      </c>
      <c r="N401" s="47">
        <v>0.96599999999999997</v>
      </c>
      <c r="O401" s="47">
        <v>0.95499999999999996</v>
      </c>
      <c r="P401" s="47">
        <v>0.89</v>
      </c>
      <c r="Q401" s="47">
        <v>0.9</v>
      </c>
      <c r="R401" s="47">
        <v>0.96199999999999997</v>
      </c>
      <c r="S401" s="47">
        <v>0.91100000000000003</v>
      </c>
      <c r="T401" s="47">
        <v>0.92300000000000004</v>
      </c>
      <c r="U401" s="47">
        <v>0.91</v>
      </c>
      <c r="V401" s="47">
        <v>0.92900000000000005</v>
      </c>
      <c r="W401" s="173"/>
    </row>
    <row r="402" spans="1:23">
      <c r="A402" s="232"/>
      <c r="B402" s="603">
        <v>33.08</v>
      </c>
      <c r="C402" s="47">
        <v>0.96199999999999997</v>
      </c>
      <c r="D402" s="47">
        <v>0.96</v>
      </c>
      <c r="E402" s="47">
        <v>0.93</v>
      </c>
      <c r="F402" s="47">
        <v>0.97499999999999998</v>
      </c>
      <c r="G402" s="47">
        <v>0.98399999999999999</v>
      </c>
      <c r="H402" s="47">
        <v>0.98499999999999999</v>
      </c>
      <c r="I402" s="47">
        <v>0.98</v>
      </c>
      <c r="J402" s="47">
        <v>0.874</v>
      </c>
      <c r="K402" s="47">
        <v>0.86699999999999999</v>
      </c>
      <c r="L402" s="47">
        <v>0.92</v>
      </c>
      <c r="M402" s="47">
        <v>0.96099999999999997</v>
      </c>
      <c r="N402" s="47">
        <v>0.94799999999999995</v>
      </c>
      <c r="O402" s="47">
        <v>0.96199999999999997</v>
      </c>
      <c r="P402" s="47">
        <v>0.88200000000000001</v>
      </c>
      <c r="Q402" s="47">
        <v>0.89400000000000002</v>
      </c>
      <c r="R402" s="47">
        <v>0.95499999999999996</v>
      </c>
      <c r="S402" s="47">
        <v>0.92100000000000004</v>
      </c>
      <c r="T402" s="47">
        <v>0.92</v>
      </c>
      <c r="U402" s="47">
        <v>0.93100000000000005</v>
      </c>
      <c r="V402" s="47">
        <v>0.92500000000000004</v>
      </c>
      <c r="W402" s="173"/>
    </row>
    <row r="403" spans="1:23">
      <c r="A403" s="232"/>
      <c r="B403" s="603">
        <v>33.17</v>
      </c>
      <c r="C403" s="47">
        <v>0.96499999999999997</v>
      </c>
      <c r="D403" s="47">
        <v>0.96</v>
      </c>
      <c r="E403" s="47">
        <v>0.92900000000000005</v>
      </c>
      <c r="F403" s="47">
        <v>0.96699999999999997</v>
      </c>
      <c r="G403" s="47">
        <v>0.97499999999999998</v>
      </c>
      <c r="H403" s="47">
        <v>0.98099999999999998</v>
      </c>
      <c r="I403" s="47">
        <v>0.99</v>
      </c>
      <c r="J403" s="47">
        <v>0.97099999999999997</v>
      </c>
      <c r="K403" s="47">
        <v>0.85899999999999999</v>
      </c>
      <c r="L403" s="47">
        <v>0.91400000000000003</v>
      </c>
      <c r="M403" s="47">
        <v>0.94399999999999995</v>
      </c>
      <c r="N403" s="47">
        <v>0.95</v>
      </c>
      <c r="O403" s="47">
        <v>0.96099999999999997</v>
      </c>
      <c r="P403" s="47">
        <v>0.89400000000000002</v>
      </c>
      <c r="Q403" s="47">
        <v>0.88500000000000001</v>
      </c>
      <c r="R403" s="47">
        <v>0.95</v>
      </c>
      <c r="S403" s="47">
        <v>0.93</v>
      </c>
      <c r="T403" s="47">
        <v>0.93200000000000005</v>
      </c>
      <c r="U403" s="47">
        <v>0.93400000000000005</v>
      </c>
      <c r="V403" s="47">
        <v>0.93400000000000005</v>
      </c>
      <c r="W403" s="173"/>
    </row>
    <row r="404" spans="1:23">
      <c r="A404" s="232"/>
      <c r="B404" s="603">
        <v>33.25</v>
      </c>
      <c r="C404" s="47">
        <v>0.95499999999999996</v>
      </c>
      <c r="D404" s="47">
        <v>0.94</v>
      </c>
      <c r="E404" s="47">
        <v>0.91200000000000003</v>
      </c>
      <c r="F404" s="47">
        <v>0.96299999999999997</v>
      </c>
      <c r="G404" s="47">
        <v>0.94699999999999995</v>
      </c>
      <c r="H404" s="47">
        <v>0.97399999999999998</v>
      </c>
      <c r="I404" s="47">
        <v>0.998</v>
      </c>
      <c r="J404" s="47">
        <v>0.95099999999999996</v>
      </c>
      <c r="K404" s="47">
        <v>0.88700000000000001</v>
      </c>
      <c r="L404" s="47">
        <v>0.91800000000000004</v>
      </c>
      <c r="M404" s="47">
        <v>0.94699999999999995</v>
      </c>
      <c r="N404" s="47">
        <v>0.95199999999999996</v>
      </c>
      <c r="O404" s="47">
        <v>0.95799999999999996</v>
      </c>
      <c r="P404" s="47">
        <v>0.92600000000000005</v>
      </c>
      <c r="Q404" s="47">
        <v>0.90300000000000002</v>
      </c>
      <c r="R404" s="47">
        <v>0.95299999999999996</v>
      </c>
      <c r="S404" s="47">
        <v>0.94099999999999995</v>
      </c>
      <c r="T404" s="47">
        <v>0.93799999999999994</v>
      </c>
      <c r="U404" s="47">
        <v>0.94099999999999995</v>
      </c>
      <c r="V404" s="47">
        <v>0.94599999999999995</v>
      </c>
      <c r="W404" s="173"/>
    </row>
    <row r="405" spans="1:23">
      <c r="A405" s="232"/>
      <c r="B405" s="603">
        <v>33.33</v>
      </c>
      <c r="C405" s="47">
        <v>0.94299999999999995</v>
      </c>
      <c r="D405" s="47">
        <v>0.95299999999999996</v>
      </c>
      <c r="E405" s="47">
        <v>0.92100000000000004</v>
      </c>
      <c r="F405" s="47">
        <v>0.98499999999999999</v>
      </c>
      <c r="G405" s="47">
        <v>0.96899999999999997</v>
      </c>
      <c r="H405" s="47">
        <v>0.96599999999999997</v>
      </c>
      <c r="I405" s="47">
        <v>0.98899999999999999</v>
      </c>
      <c r="J405" s="47">
        <v>0.94</v>
      </c>
      <c r="K405" s="47">
        <v>0.872</v>
      </c>
      <c r="L405" s="47">
        <v>0.91900000000000004</v>
      </c>
      <c r="M405" s="47">
        <v>0.94899999999999995</v>
      </c>
      <c r="N405" s="47">
        <v>0.94499999999999995</v>
      </c>
      <c r="O405" s="47">
        <v>0.96499999999999997</v>
      </c>
      <c r="P405" s="47">
        <v>0.91200000000000003</v>
      </c>
      <c r="Q405" s="47">
        <v>0.91200000000000003</v>
      </c>
      <c r="R405" s="47">
        <v>0.94499999999999995</v>
      </c>
      <c r="S405" s="47">
        <v>0.93300000000000005</v>
      </c>
      <c r="T405" s="47">
        <v>0.94899999999999995</v>
      </c>
      <c r="U405" s="47">
        <v>0.94299999999999995</v>
      </c>
      <c r="V405" s="47">
        <v>0.95599999999999996</v>
      </c>
      <c r="W405" s="173"/>
    </row>
    <row r="406" spans="1:23">
      <c r="A406" s="232"/>
      <c r="B406" s="603">
        <v>33.42</v>
      </c>
      <c r="C406" s="47">
        <v>0.95199999999999996</v>
      </c>
      <c r="D406" s="47">
        <v>0.95099999999999996</v>
      </c>
      <c r="E406" s="47">
        <v>0.94199999999999995</v>
      </c>
      <c r="F406" s="47">
        <v>0.995</v>
      </c>
      <c r="G406" s="47">
        <v>0.97599999999999998</v>
      </c>
      <c r="H406" s="47">
        <v>0.97399999999999998</v>
      </c>
      <c r="I406" s="47">
        <v>0.98399999999999999</v>
      </c>
      <c r="J406" s="47">
        <v>0.92800000000000005</v>
      </c>
      <c r="K406" s="47">
        <v>0.89</v>
      </c>
      <c r="L406" s="47">
        <v>0.92100000000000004</v>
      </c>
      <c r="M406" s="47">
        <v>0.96599999999999997</v>
      </c>
      <c r="N406" s="47">
        <v>0.93700000000000006</v>
      </c>
      <c r="O406" s="47">
        <v>0.96599999999999997</v>
      </c>
      <c r="P406" s="47">
        <v>0.90900000000000003</v>
      </c>
      <c r="Q406" s="47">
        <v>0.90600000000000003</v>
      </c>
      <c r="R406" s="47">
        <v>0.96599999999999997</v>
      </c>
      <c r="S406" s="47">
        <v>0.92800000000000005</v>
      </c>
      <c r="T406" s="47">
        <v>0.94799999999999995</v>
      </c>
      <c r="U406" s="47">
        <v>0.93400000000000005</v>
      </c>
      <c r="V406" s="47">
        <v>0.95799999999999996</v>
      </c>
      <c r="W406" s="173"/>
    </row>
    <row r="407" spans="1:23">
      <c r="A407" s="232"/>
      <c r="B407" s="603">
        <v>33.5</v>
      </c>
      <c r="C407" s="47">
        <v>0.93700000000000006</v>
      </c>
      <c r="D407" s="47">
        <v>0.96299999999999997</v>
      </c>
      <c r="E407" s="47">
        <v>0.93799999999999994</v>
      </c>
      <c r="F407" s="47">
        <v>0.999</v>
      </c>
      <c r="G407" s="47">
        <v>0.97699999999999998</v>
      </c>
      <c r="H407" s="47">
        <v>0.94299999999999995</v>
      </c>
      <c r="I407" s="47">
        <v>0.96899999999999997</v>
      </c>
      <c r="J407" s="47">
        <v>0.92300000000000004</v>
      </c>
      <c r="K407" s="47">
        <v>0.88700000000000001</v>
      </c>
      <c r="L407" s="47">
        <v>0.92</v>
      </c>
      <c r="M407" s="47">
        <v>0.96199999999999997</v>
      </c>
      <c r="N407" s="47">
        <v>0.94199999999999995</v>
      </c>
      <c r="O407" s="47">
        <v>0.95499999999999996</v>
      </c>
      <c r="P407" s="47">
        <v>0.91800000000000004</v>
      </c>
      <c r="Q407" s="47">
        <v>0.92600000000000005</v>
      </c>
      <c r="R407" s="47">
        <v>0.96399999999999997</v>
      </c>
      <c r="S407" s="47">
        <v>0.91500000000000004</v>
      </c>
      <c r="T407" s="47">
        <v>0.93</v>
      </c>
      <c r="U407" s="47">
        <v>0.94699999999999995</v>
      </c>
      <c r="V407" s="47">
        <v>0.94799999999999995</v>
      </c>
      <c r="W407" s="173"/>
    </row>
    <row r="408" spans="1:23">
      <c r="A408" s="232"/>
      <c r="B408" s="603">
        <v>33.58</v>
      </c>
      <c r="C408" s="47">
        <v>0.96899999999999997</v>
      </c>
      <c r="D408" s="47">
        <v>0.95899999999999996</v>
      </c>
      <c r="E408" s="47">
        <v>0.94</v>
      </c>
      <c r="F408" s="47">
        <v>1.002</v>
      </c>
      <c r="G408" s="47">
        <v>0.96199999999999997</v>
      </c>
      <c r="H408" s="47">
        <v>0.97899999999999998</v>
      </c>
      <c r="I408" s="47">
        <v>0.97699999999999998</v>
      </c>
      <c r="J408" s="47">
        <v>0.93</v>
      </c>
      <c r="K408" s="47">
        <v>0.92100000000000004</v>
      </c>
      <c r="L408" s="47">
        <v>0.91600000000000004</v>
      </c>
      <c r="M408" s="47">
        <v>0.96599999999999997</v>
      </c>
      <c r="N408" s="47">
        <v>0.95099999999999996</v>
      </c>
      <c r="O408" s="47">
        <v>0.95899999999999996</v>
      </c>
      <c r="P408" s="47">
        <v>0.89900000000000002</v>
      </c>
      <c r="Q408" s="47">
        <v>0.94</v>
      </c>
      <c r="R408" s="47">
        <v>0.96899999999999997</v>
      </c>
      <c r="S408" s="47">
        <v>0.91600000000000004</v>
      </c>
      <c r="T408" s="47">
        <v>0.94099999999999995</v>
      </c>
      <c r="U408" s="47">
        <v>0.94399999999999995</v>
      </c>
      <c r="V408" s="47">
        <v>0.94099999999999995</v>
      </c>
      <c r="W408" s="173"/>
    </row>
    <row r="409" spans="1:23">
      <c r="A409" s="232"/>
      <c r="B409" s="603">
        <v>33.67</v>
      </c>
      <c r="C409" s="47">
        <v>0.94399999999999995</v>
      </c>
      <c r="D409" s="47">
        <v>0.93700000000000006</v>
      </c>
      <c r="E409" s="47">
        <v>0.94199999999999995</v>
      </c>
      <c r="F409" s="47">
        <v>0.997</v>
      </c>
      <c r="G409" s="47">
        <v>0.95899999999999996</v>
      </c>
      <c r="H409" s="47">
        <v>0.98099999999999998</v>
      </c>
      <c r="I409" s="47">
        <v>0.97299999999999998</v>
      </c>
      <c r="J409" s="47">
        <v>0.92400000000000004</v>
      </c>
      <c r="K409" s="47">
        <v>0.91100000000000003</v>
      </c>
      <c r="L409" s="47">
        <v>0.91300000000000003</v>
      </c>
      <c r="M409" s="47">
        <v>0.96899999999999997</v>
      </c>
      <c r="N409" s="47">
        <v>0.94299999999999995</v>
      </c>
      <c r="O409" s="47">
        <v>0.96699999999999997</v>
      </c>
      <c r="P409" s="47">
        <v>0.88600000000000001</v>
      </c>
      <c r="Q409" s="47">
        <v>0.92200000000000004</v>
      </c>
      <c r="R409" s="47">
        <v>0.97899999999999998</v>
      </c>
      <c r="S409" s="47">
        <v>0.92800000000000005</v>
      </c>
      <c r="T409" s="47">
        <v>0.93400000000000005</v>
      </c>
      <c r="U409" s="47">
        <v>0.93500000000000005</v>
      </c>
      <c r="V409" s="47">
        <v>0.92500000000000004</v>
      </c>
      <c r="W409" s="173"/>
    </row>
    <row r="410" spans="1:23">
      <c r="A410" s="232"/>
      <c r="B410" s="603">
        <v>33.75</v>
      </c>
      <c r="C410" s="47">
        <v>0.95199999999999996</v>
      </c>
      <c r="D410" s="47">
        <v>0.94399999999999995</v>
      </c>
      <c r="E410" s="47">
        <v>0.95099999999999996</v>
      </c>
      <c r="F410" s="47">
        <v>0.98799999999999999</v>
      </c>
      <c r="G410" s="47">
        <v>0.96899999999999997</v>
      </c>
      <c r="H410" s="47">
        <v>0.96499999999999997</v>
      </c>
      <c r="I410" s="47">
        <v>0.96399999999999997</v>
      </c>
      <c r="J410" s="47">
        <v>0.94899999999999995</v>
      </c>
      <c r="K410" s="47">
        <v>0.90200000000000002</v>
      </c>
      <c r="L410" s="47">
        <v>0.90800000000000003</v>
      </c>
      <c r="M410" s="47">
        <v>0.96599999999999997</v>
      </c>
      <c r="N410" s="47">
        <v>0.93799999999999994</v>
      </c>
      <c r="O410" s="47">
        <v>0.95399999999999996</v>
      </c>
      <c r="P410" s="47">
        <v>0.874</v>
      </c>
      <c r="Q410" s="47">
        <v>0.92500000000000004</v>
      </c>
      <c r="R410" s="47">
        <v>0.97</v>
      </c>
      <c r="S410" s="47">
        <v>0.92300000000000004</v>
      </c>
      <c r="T410" s="47">
        <v>0.91900000000000004</v>
      </c>
      <c r="U410" s="47">
        <v>0.94099999999999995</v>
      </c>
      <c r="V410" s="47">
        <v>0.92600000000000005</v>
      </c>
      <c r="W410" s="173"/>
    </row>
    <row r="411" spans="1:23">
      <c r="A411" s="232"/>
      <c r="B411" s="603">
        <v>33.83</v>
      </c>
      <c r="C411" s="47">
        <v>0.93700000000000006</v>
      </c>
      <c r="D411" s="47">
        <v>0.94699999999999995</v>
      </c>
      <c r="E411" s="47">
        <v>0.95699999999999996</v>
      </c>
      <c r="F411" s="47">
        <v>0.995</v>
      </c>
      <c r="G411" s="47">
        <v>0.96499999999999997</v>
      </c>
      <c r="H411" s="47">
        <v>0.95199999999999996</v>
      </c>
      <c r="I411" s="47">
        <v>0.97299999999999998</v>
      </c>
      <c r="J411" s="47">
        <v>0.94399999999999995</v>
      </c>
      <c r="K411" s="47">
        <v>0.89300000000000002</v>
      </c>
      <c r="L411" s="47">
        <v>0.89900000000000002</v>
      </c>
      <c r="M411" s="47">
        <v>0.97199999999999998</v>
      </c>
      <c r="N411" s="47">
        <v>0.93700000000000006</v>
      </c>
      <c r="O411" s="47">
        <v>0.97599999999999998</v>
      </c>
      <c r="P411" s="47">
        <v>0.872</v>
      </c>
      <c r="Q411" s="47">
        <v>0.91200000000000003</v>
      </c>
      <c r="R411" s="47">
        <v>0.96699999999999997</v>
      </c>
      <c r="S411" s="47">
        <v>0.93500000000000005</v>
      </c>
      <c r="T411" s="47">
        <v>0.92600000000000005</v>
      </c>
      <c r="U411" s="47">
        <v>0.94</v>
      </c>
      <c r="V411" s="47">
        <v>0.92500000000000004</v>
      </c>
      <c r="W411" s="173"/>
    </row>
    <row r="412" spans="1:23">
      <c r="A412" s="232"/>
      <c r="B412" s="603">
        <v>33.92</v>
      </c>
      <c r="C412" s="47">
        <v>0.95299999999999996</v>
      </c>
      <c r="D412" s="47">
        <v>0.96399999999999997</v>
      </c>
      <c r="E412" s="47">
        <v>0.95</v>
      </c>
      <c r="F412" s="47">
        <v>1</v>
      </c>
      <c r="G412" s="47">
        <v>0.96299999999999997</v>
      </c>
      <c r="H412" s="47">
        <v>0.97399999999999998</v>
      </c>
      <c r="I412" s="47">
        <v>0.996</v>
      </c>
      <c r="J412" s="47">
        <v>0.94</v>
      </c>
      <c r="K412" s="47">
        <v>0.89200000000000002</v>
      </c>
      <c r="L412" s="47">
        <v>0.90500000000000003</v>
      </c>
      <c r="M412" s="47">
        <v>0.94499999999999995</v>
      </c>
      <c r="N412" s="47">
        <v>0.94299999999999995</v>
      </c>
      <c r="O412" s="47">
        <v>0.97399999999999998</v>
      </c>
      <c r="P412" s="47">
        <v>0.88700000000000001</v>
      </c>
      <c r="Q412" s="47">
        <v>0.91900000000000004</v>
      </c>
      <c r="R412" s="47">
        <v>0.96099999999999997</v>
      </c>
      <c r="S412" s="47">
        <v>0.96199999999999997</v>
      </c>
      <c r="T412" s="47">
        <v>0.93200000000000005</v>
      </c>
      <c r="U412" s="47">
        <v>0.94099999999999995</v>
      </c>
      <c r="V412" s="47">
        <v>0.93700000000000006</v>
      </c>
      <c r="W412" s="173"/>
    </row>
    <row r="413" spans="1:23">
      <c r="A413" s="232"/>
      <c r="B413" s="603">
        <v>34</v>
      </c>
      <c r="C413" s="47">
        <v>0.92900000000000005</v>
      </c>
      <c r="D413" s="47">
        <v>0.94799999999999995</v>
      </c>
      <c r="E413" s="47">
        <v>0.95099999999999996</v>
      </c>
      <c r="F413" s="47">
        <v>1.0049999999999999</v>
      </c>
      <c r="G413" s="47">
        <v>0.97399999999999998</v>
      </c>
      <c r="H413" s="47">
        <v>0.97499999999999998</v>
      </c>
      <c r="I413" s="47">
        <v>0.99199999999999999</v>
      </c>
      <c r="J413" s="47">
        <v>0.93799999999999994</v>
      </c>
      <c r="K413" s="47">
        <v>0.88900000000000001</v>
      </c>
      <c r="L413" s="47">
        <v>0.91200000000000003</v>
      </c>
      <c r="M413" s="47">
        <v>0.97</v>
      </c>
      <c r="N413" s="47">
        <v>0.94899999999999995</v>
      </c>
      <c r="O413" s="47">
        <v>0.96399999999999997</v>
      </c>
      <c r="P413" s="47">
        <v>0.89900000000000002</v>
      </c>
      <c r="Q413" s="47">
        <v>0.91700000000000004</v>
      </c>
      <c r="R413" s="47">
        <v>0.94399999999999995</v>
      </c>
      <c r="S413" s="47">
        <v>0.95</v>
      </c>
      <c r="T413" s="47">
        <v>0.92900000000000005</v>
      </c>
      <c r="U413" s="47">
        <v>0.93100000000000005</v>
      </c>
      <c r="V413" s="47">
        <v>0.94099999999999995</v>
      </c>
      <c r="W413" s="173"/>
    </row>
    <row r="414" spans="1:23">
      <c r="A414" s="232"/>
      <c r="B414" s="603">
        <v>34.08</v>
      </c>
      <c r="C414" s="47">
        <v>0.95599999999999996</v>
      </c>
      <c r="D414" s="47">
        <v>0.96399999999999997</v>
      </c>
      <c r="E414" s="47">
        <v>0.95699999999999996</v>
      </c>
      <c r="F414" s="47">
        <v>1.0089999999999999</v>
      </c>
      <c r="G414" s="47">
        <v>0.96899999999999997</v>
      </c>
      <c r="H414" s="47">
        <v>0.98799999999999999</v>
      </c>
      <c r="I414" s="47">
        <v>0.99199999999999999</v>
      </c>
      <c r="J414" s="47">
        <v>0.93600000000000005</v>
      </c>
      <c r="K414" s="47">
        <v>0.9</v>
      </c>
      <c r="L414" s="47">
        <v>0.92400000000000004</v>
      </c>
      <c r="M414" s="47">
        <v>0.96499999999999997</v>
      </c>
      <c r="N414" s="47">
        <v>0.93500000000000005</v>
      </c>
      <c r="O414" s="47">
        <v>0.97599999999999998</v>
      </c>
      <c r="P414" s="47">
        <v>0.90600000000000003</v>
      </c>
      <c r="Q414" s="47">
        <v>0.91600000000000004</v>
      </c>
      <c r="R414" s="47">
        <v>0.94699999999999995</v>
      </c>
      <c r="S414" s="47">
        <v>0.92</v>
      </c>
      <c r="T414" s="47">
        <v>0.91900000000000004</v>
      </c>
      <c r="U414" s="47">
        <v>0.92500000000000004</v>
      </c>
      <c r="V414" s="47">
        <v>0.93</v>
      </c>
      <c r="W414" s="173"/>
    </row>
    <row r="415" spans="1:23">
      <c r="A415" s="232"/>
      <c r="B415" s="603">
        <v>34.17</v>
      </c>
      <c r="C415" s="47">
        <v>0.93500000000000005</v>
      </c>
      <c r="D415" s="47">
        <v>0.94199999999999995</v>
      </c>
      <c r="E415" s="47">
        <v>0.96399999999999997</v>
      </c>
      <c r="F415" s="47">
        <v>0.98599999999999999</v>
      </c>
      <c r="G415" s="47">
        <v>0.96399999999999997</v>
      </c>
      <c r="H415" s="47">
        <v>0.97099999999999997</v>
      </c>
      <c r="I415" s="47">
        <v>0.98099999999999998</v>
      </c>
      <c r="J415" s="47">
        <v>0.93500000000000005</v>
      </c>
      <c r="K415" s="47">
        <v>0.90900000000000003</v>
      </c>
      <c r="L415" s="47">
        <v>0.93200000000000005</v>
      </c>
      <c r="M415" s="47">
        <v>0.95499999999999996</v>
      </c>
      <c r="N415" s="47">
        <v>0.95299999999999996</v>
      </c>
      <c r="O415" s="47">
        <v>0.96699999999999997</v>
      </c>
      <c r="P415" s="47">
        <v>0.89700000000000002</v>
      </c>
      <c r="Q415" s="47">
        <v>0.91600000000000004</v>
      </c>
      <c r="R415" s="47">
        <v>0.95199999999999996</v>
      </c>
      <c r="S415" s="47">
        <v>0.95099999999999996</v>
      </c>
      <c r="T415" s="47">
        <v>0.93200000000000005</v>
      </c>
      <c r="U415" s="47">
        <v>0.93300000000000005</v>
      </c>
      <c r="V415" s="47">
        <v>0.93300000000000005</v>
      </c>
      <c r="W415" s="173"/>
    </row>
    <row r="416" spans="1:23">
      <c r="A416" s="232"/>
      <c r="B416" s="603">
        <v>34.25</v>
      </c>
      <c r="C416" s="47">
        <v>0.93700000000000006</v>
      </c>
      <c r="D416" s="47">
        <v>0.97699999999999998</v>
      </c>
      <c r="E416" s="47">
        <v>0.96199999999999997</v>
      </c>
      <c r="F416" s="47">
        <v>0.999</v>
      </c>
      <c r="G416" s="47">
        <v>0.96699999999999997</v>
      </c>
      <c r="H416" s="47">
        <v>0.97899999999999998</v>
      </c>
      <c r="I416" s="47">
        <v>0.97699999999999998</v>
      </c>
      <c r="J416" s="47">
        <v>0.93899999999999995</v>
      </c>
      <c r="K416" s="47">
        <v>0.89700000000000002</v>
      </c>
      <c r="L416" s="47">
        <v>0.93400000000000005</v>
      </c>
      <c r="M416" s="47">
        <v>0.96699999999999997</v>
      </c>
      <c r="N416" s="47">
        <v>0.96</v>
      </c>
      <c r="O416" s="47">
        <v>0.96599999999999997</v>
      </c>
      <c r="P416" s="47">
        <v>0.89100000000000001</v>
      </c>
      <c r="Q416" s="47">
        <v>0.92800000000000005</v>
      </c>
      <c r="R416" s="47">
        <v>0.94599999999999995</v>
      </c>
      <c r="S416" s="47">
        <v>0.92400000000000004</v>
      </c>
      <c r="T416" s="47">
        <v>0.92900000000000005</v>
      </c>
      <c r="U416" s="47">
        <v>0.92600000000000005</v>
      </c>
      <c r="V416" s="47">
        <v>0.93400000000000005</v>
      </c>
      <c r="W416" s="173"/>
    </row>
    <row r="417" spans="1:23">
      <c r="A417" s="232"/>
      <c r="B417" s="603">
        <v>34.33</v>
      </c>
      <c r="C417" s="47">
        <v>0.92700000000000005</v>
      </c>
      <c r="D417" s="47">
        <v>0.97199999999999998</v>
      </c>
      <c r="E417" s="47">
        <v>0.96</v>
      </c>
      <c r="F417" s="47">
        <v>1.008</v>
      </c>
      <c r="G417" s="47">
        <v>0.99199999999999999</v>
      </c>
      <c r="H417" s="47">
        <v>0.97</v>
      </c>
      <c r="I417" s="47">
        <v>0.96099999999999997</v>
      </c>
      <c r="J417" s="47">
        <v>0.92500000000000004</v>
      </c>
      <c r="K417" s="47">
        <v>0.88500000000000001</v>
      </c>
      <c r="L417" s="47">
        <v>0.93799999999999994</v>
      </c>
      <c r="M417" s="47">
        <v>0.96</v>
      </c>
      <c r="N417" s="47">
        <v>0.95499999999999996</v>
      </c>
      <c r="O417" s="47">
        <v>0.97099999999999997</v>
      </c>
      <c r="P417" s="47">
        <v>0.86699999999999999</v>
      </c>
      <c r="Q417" s="47">
        <v>0.91600000000000004</v>
      </c>
      <c r="R417" s="47">
        <v>0.94699999999999995</v>
      </c>
      <c r="S417" s="47">
        <v>0.93700000000000006</v>
      </c>
      <c r="T417" s="47">
        <v>0.91300000000000003</v>
      </c>
      <c r="U417" s="47">
        <v>0.94199999999999995</v>
      </c>
      <c r="V417" s="47">
        <v>0.93500000000000005</v>
      </c>
      <c r="W417" s="173"/>
    </row>
    <row r="418" spans="1:23">
      <c r="A418" s="232"/>
      <c r="B418" s="603">
        <v>34.42</v>
      </c>
      <c r="C418" s="47">
        <v>0.93200000000000005</v>
      </c>
      <c r="D418" s="47">
        <v>0.95699999999999996</v>
      </c>
      <c r="E418" s="47">
        <v>0.93899999999999995</v>
      </c>
      <c r="F418" s="47">
        <v>0.99399999999999999</v>
      </c>
      <c r="G418" s="47">
        <v>0.97599999999999998</v>
      </c>
      <c r="H418" s="47">
        <v>0.99199999999999999</v>
      </c>
      <c r="I418" s="47">
        <v>0.97</v>
      </c>
      <c r="J418" s="47">
        <v>0.92200000000000004</v>
      </c>
      <c r="K418" s="47">
        <v>0.877</v>
      </c>
      <c r="L418" s="47">
        <v>0.93500000000000005</v>
      </c>
      <c r="M418" s="47">
        <v>0.96</v>
      </c>
      <c r="N418" s="47">
        <v>0.94099999999999995</v>
      </c>
      <c r="O418" s="47">
        <v>0.97299999999999998</v>
      </c>
      <c r="P418" s="47">
        <v>0.86599999999999999</v>
      </c>
      <c r="Q418" s="47">
        <v>0.91600000000000004</v>
      </c>
      <c r="R418" s="47">
        <v>0.97199999999999998</v>
      </c>
      <c r="S418" s="47">
        <v>0.93700000000000006</v>
      </c>
      <c r="T418" s="47">
        <v>0.95</v>
      </c>
      <c r="U418" s="47">
        <v>0.94499999999999995</v>
      </c>
      <c r="V418" s="47">
        <v>0.93799999999999994</v>
      </c>
      <c r="W418" s="173"/>
    </row>
    <row r="419" spans="1:23">
      <c r="A419" s="232"/>
      <c r="B419" s="603">
        <v>34.5</v>
      </c>
      <c r="C419" s="47">
        <v>0.91200000000000003</v>
      </c>
      <c r="D419" s="47">
        <v>0.96599999999999997</v>
      </c>
      <c r="E419" s="47">
        <v>0.94099999999999995</v>
      </c>
      <c r="F419" s="47">
        <v>0.98899999999999999</v>
      </c>
      <c r="G419" s="47">
        <v>0.97299999999999998</v>
      </c>
      <c r="H419" s="47">
        <v>0.97399999999999998</v>
      </c>
      <c r="I419" s="47">
        <v>0.96199999999999997</v>
      </c>
      <c r="J419" s="47">
        <v>0.92400000000000004</v>
      </c>
      <c r="K419" s="47">
        <v>0.879</v>
      </c>
      <c r="L419" s="47">
        <v>0.92500000000000004</v>
      </c>
      <c r="M419" s="47">
        <v>0.94799999999999995</v>
      </c>
      <c r="N419" s="47">
        <v>0.94499999999999995</v>
      </c>
      <c r="O419" s="47">
        <v>0.96699999999999997</v>
      </c>
      <c r="P419" s="47">
        <v>0.879</v>
      </c>
      <c r="Q419" s="47">
        <v>0.90100000000000002</v>
      </c>
      <c r="R419" s="47">
        <v>0.95199999999999996</v>
      </c>
      <c r="S419" s="47">
        <v>0.93700000000000006</v>
      </c>
      <c r="T419" s="47">
        <v>0.93600000000000005</v>
      </c>
      <c r="U419" s="47">
        <v>0.94299999999999995</v>
      </c>
      <c r="V419" s="47">
        <v>0.93400000000000005</v>
      </c>
      <c r="W419" s="173"/>
    </row>
    <row r="420" spans="1:23">
      <c r="A420" s="232"/>
      <c r="B420" s="603">
        <v>34.58</v>
      </c>
      <c r="C420" s="47">
        <v>0.91900000000000004</v>
      </c>
      <c r="D420" s="47">
        <v>0.96199999999999997</v>
      </c>
      <c r="E420" s="47">
        <v>0.95099999999999996</v>
      </c>
      <c r="F420" s="47">
        <v>1.0109999999999999</v>
      </c>
      <c r="G420" s="47">
        <v>0.97799999999999998</v>
      </c>
      <c r="H420" s="47">
        <v>0.96799999999999997</v>
      </c>
      <c r="I420" s="47">
        <v>1</v>
      </c>
      <c r="J420" s="47">
        <v>0.91900000000000004</v>
      </c>
      <c r="K420" s="47">
        <v>0.88600000000000001</v>
      </c>
      <c r="L420" s="47">
        <v>0.91600000000000004</v>
      </c>
      <c r="M420" s="47">
        <v>0.93799999999999994</v>
      </c>
      <c r="N420" s="47">
        <v>0.94199999999999995</v>
      </c>
      <c r="O420" s="47">
        <v>0.97199999999999998</v>
      </c>
      <c r="P420" s="47">
        <v>0.89100000000000001</v>
      </c>
      <c r="Q420" s="47">
        <v>0.91500000000000004</v>
      </c>
      <c r="R420" s="47">
        <v>0.95499999999999996</v>
      </c>
      <c r="S420" s="47">
        <v>0.94</v>
      </c>
      <c r="T420" s="47">
        <v>0.94299999999999995</v>
      </c>
      <c r="U420" s="47">
        <v>0.93600000000000005</v>
      </c>
      <c r="V420" s="47">
        <v>0.93200000000000005</v>
      </c>
      <c r="W420" s="173"/>
    </row>
    <row r="421" spans="1:23">
      <c r="A421" s="232"/>
      <c r="B421" s="603">
        <v>34.67</v>
      </c>
      <c r="C421" s="47">
        <v>0.92</v>
      </c>
      <c r="D421" s="47">
        <v>0.95199999999999996</v>
      </c>
      <c r="E421" s="47">
        <v>0.97499999999999998</v>
      </c>
      <c r="F421" s="47">
        <v>1.0109999999999999</v>
      </c>
      <c r="G421" s="47">
        <v>0.97499999999999998</v>
      </c>
      <c r="H421" s="47">
        <v>0.96499999999999997</v>
      </c>
      <c r="I421" s="47">
        <v>0.97499999999999998</v>
      </c>
      <c r="J421" s="47">
        <v>0.92200000000000004</v>
      </c>
      <c r="K421" s="47">
        <v>0.90600000000000003</v>
      </c>
      <c r="L421" s="47">
        <v>0.91600000000000004</v>
      </c>
      <c r="M421" s="47">
        <v>0.94899999999999995</v>
      </c>
      <c r="N421" s="47">
        <v>0.94599999999999995</v>
      </c>
      <c r="O421" s="47">
        <v>0.96299999999999997</v>
      </c>
      <c r="P421" s="47">
        <v>0.89100000000000001</v>
      </c>
      <c r="Q421" s="47">
        <v>0.91700000000000004</v>
      </c>
      <c r="R421" s="47">
        <v>0.97399999999999998</v>
      </c>
      <c r="S421" s="47">
        <v>0.95199999999999996</v>
      </c>
      <c r="T421" s="47">
        <v>0.95299999999999996</v>
      </c>
      <c r="U421" s="47">
        <v>0.93</v>
      </c>
      <c r="V421" s="47">
        <v>0.92500000000000004</v>
      </c>
      <c r="W421" s="173"/>
    </row>
    <row r="422" spans="1:23">
      <c r="A422" s="232"/>
      <c r="B422" s="603">
        <v>34.75</v>
      </c>
      <c r="C422" s="47">
        <v>0.93600000000000005</v>
      </c>
      <c r="D422" s="47">
        <v>0.94599999999999995</v>
      </c>
      <c r="E422" s="47">
        <v>0.96299999999999997</v>
      </c>
      <c r="F422" s="47">
        <v>1.008</v>
      </c>
      <c r="G422" s="47">
        <v>0.96799999999999997</v>
      </c>
      <c r="H422" s="47">
        <v>0.97799999999999998</v>
      </c>
      <c r="I422" s="47">
        <v>0.997</v>
      </c>
      <c r="J422" s="47">
        <v>0.92800000000000005</v>
      </c>
      <c r="K422" s="47">
        <v>0.88700000000000001</v>
      </c>
      <c r="L422" s="47">
        <v>0.90800000000000003</v>
      </c>
      <c r="M422" s="47">
        <v>0.94599999999999995</v>
      </c>
      <c r="N422" s="47">
        <v>0.93400000000000005</v>
      </c>
      <c r="O422" s="47">
        <v>0.96399999999999997</v>
      </c>
      <c r="P422" s="47">
        <v>0.89900000000000002</v>
      </c>
      <c r="Q422" s="47">
        <v>0.92500000000000004</v>
      </c>
      <c r="R422" s="47">
        <v>0.96399999999999997</v>
      </c>
      <c r="S422" s="47">
        <v>0.95799999999999996</v>
      </c>
      <c r="T422" s="47">
        <v>0.96299999999999997</v>
      </c>
      <c r="U422" s="47">
        <v>0.93</v>
      </c>
      <c r="V422" s="47">
        <v>0.92700000000000005</v>
      </c>
      <c r="W422" s="173"/>
    </row>
    <row r="423" spans="1:23">
      <c r="A423" s="232"/>
      <c r="B423" s="603">
        <v>34.83</v>
      </c>
      <c r="C423" s="47">
        <v>0.95599999999999996</v>
      </c>
      <c r="D423" s="47">
        <v>0.94099999999999995</v>
      </c>
      <c r="E423" s="47">
        <v>0.95099999999999996</v>
      </c>
      <c r="F423" s="47">
        <v>0.996</v>
      </c>
      <c r="G423" s="47">
        <v>0.96199999999999997</v>
      </c>
      <c r="H423" s="47">
        <v>0.96399999999999997</v>
      </c>
      <c r="I423" s="47">
        <v>0.99</v>
      </c>
      <c r="J423" s="47">
        <v>0.93899999999999995</v>
      </c>
      <c r="K423" s="47">
        <v>0.88</v>
      </c>
      <c r="L423" s="47">
        <v>0.90500000000000003</v>
      </c>
      <c r="M423" s="47">
        <v>0.95099999999999996</v>
      </c>
      <c r="N423" s="47">
        <v>0.95299999999999996</v>
      </c>
      <c r="O423" s="47">
        <v>0.95899999999999996</v>
      </c>
      <c r="P423" s="47">
        <v>0.88600000000000001</v>
      </c>
      <c r="Q423" s="47">
        <v>0.89700000000000002</v>
      </c>
      <c r="R423" s="47">
        <v>0.95</v>
      </c>
      <c r="S423" s="47">
        <v>0.94</v>
      </c>
      <c r="T423" s="47">
        <v>0.96099999999999997</v>
      </c>
      <c r="U423" s="47">
        <v>0.92900000000000005</v>
      </c>
      <c r="V423" s="47">
        <v>0.92600000000000005</v>
      </c>
      <c r="W423" s="173"/>
    </row>
    <row r="424" spans="1:23">
      <c r="A424" s="232"/>
      <c r="B424" s="603">
        <v>34.92</v>
      </c>
      <c r="C424" s="47">
        <v>0.94599999999999995</v>
      </c>
      <c r="D424" s="47">
        <v>0.93500000000000005</v>
      </c>
      <c r="E424" s="47">
        <v>0.94399999999999995</v>
      </c>
      <c r="F424" s="47">
        <v>0.998</v>
      </c>
      <c r="G424" s="47">
        <v>0.96399999999999997</v>
      </c>
      <c r="H424" s="47">
        <v>0.96199999999999997</v>
      </c>
      <c r="I424" s="47">
        <v>0.997</v>
      </c>
      <c r="J424" s="47">
        <v>0.93200000000000005</v>
      </c>
      <c r="K424" s="47">
        <v>0.89600000000000002</v>
      </c>
      <c r="L424" s="47">
        <v>0.91200000000000003</v>
      </c>
      <c r="M424" s="47">
        <v>0.95599999999999996</v>
      </c>
      <c r="N424" s="47">
        <v>0.95599999999999996</v>
      </c>
      <c r="O424" s="47">
        <v>0.95599999999999996</v>
      </c>
      <c r="P424" s="47">
        <v>0.88300000000000001</v>
      </c>
      <c r="Q424" s="47">
        <v>0.91</v>
      </c>
      <c r="R424" s="47">
        <v>0.95199999999999996</v>
      </c>
      <c r="S424" s="47">
        <v>0.92</v>
      </c>
      <c r="T424" s="47">
        <v>0.95899999999999996</v>
      </c>
      <c r="U424" s="47">
        <v>0.92700000000000005</v>
      </c>
      <c r="V424" s="47">
        <v>0.93100000000000005</v>
      </c>
      <c r="W424" s="173"/>
    </row>
    <row r="425" spans="1:23">
      <c r="A425" s="232"/>
      <c r="B425" s="603">
        <v>35</v>
      </c>
      <c r="C425" s="47">
        <v>0.94399999999999995</v>
      </c>
      <c r="D425" s="47">
        <v>0.94499999999999995</v>
      </c>
      <c r="E425" s="47">
        <v>0.97499999999999998</v>
      </c>
      <c r="F425" s="47">
        <v>1.0129999999999999</v>
      </c>
      <c r="G425" s="47">
        <v>0.98</v>
      </c>
      <c r="H425" s="47">
        <v>0.97399999999999998</v>
      </c>
      <c r="I425" s="47">
        <v>0.996</v>
      </c>
      <c r="J425" s="47">
        <v>0.94599999999999995</v>
      </c>
      <c r="K425" s="47">
        <v>0.88600000000000001</v>
      </c>
      <c r="L425" s="47">
        <v>0.91400000000000003</v>
      </c>
      <c r="M425" s="47">
        <v>0.96099999999999997</v>
      </c>
      <c r="N425" s="47">
        <v>0.96</v>
      </c>
      <c r="O425" s="47">
        <v>0.97</v>
      </c>
      <c r="P425" s="47">
        <v>0.879</v>
      </c>
      <c r="Q425" s="47">
        <v>0.90500000000000003</v>
      </c>
      <c r="R425" s="47">
        <v>0.95799999999999996</v>
      </c>
      <c r="S425" s="47">
        <v>0.92700000000000005</v>
      </c>
      <c r="T425" s="47">
        <v>0.94399999999999995</v>
      </c>
      <c r="U425" s="47">
        <v>0.92100000000000004</v>
      </c>
      <c r="V425" s="47">
        <v>0.92700000000000005</v>
      </c>
      <c r="W425" s="173"/>
    </row>
    <row r="426" spans="1:23">
      <c r="A426" s="232"/>
      <c r="B426" s="603">
        <v>35.08</v>
      </c>
      <c r="C426" s="47">
        <v>0.94399999999999995</v>
      </c>
      <c r="D426" s="47">
        <v>0.94199999999999995</v>
      </c>
      <c r="E426" s="47">
        <v>0.94</v>
      </c>
      <c r="F426" s="47">
        <v>1.006</v>
      </c>
      <c r="G426" s="47">
        <v>0.98</v>
      </c>
      <c r="H426" s="47">
        <v>0.98699999999999999</v>
      </c>
      <c r="I426" s="47">
        <v>1.008</v>
      </c>
      <c r="J426" s="47">
        <v>0.93600000000000005</v>
      </c>
      <c r="K426" s="47">
        <v>0.88600000000000001</v>
      </c>
      <c r="L426" s="47">
        <v>0.90900000000000003</v>
      </c>
      <c r="M426" s="47">
        <v>0.96099999999999997</v>
      </c>
      <c r="N426" s="47">
        <v>0.94</v>
      </c>
      <c r="O426" s="47">
        <v>0.96199999999999997</v>
      </c>
      <c r="P426" s="47">
        <v>0.88300000000000001</v>
      </c>
      <c r="Q426" s="47">
        <v>0.91200000000000003</v>
      </c>
      <c r="R426" s="47">
        <v>0.96</v>
      </c>
      <c r="S426" s="47">
        <v>0.93100000000000005</v>
      </c>
      <c r="T426" s="47">
        <v>0.96499999999999997</v>
      </c>
      <c r="U426" s="47">
        <v>0.93600000000000005</v>
      </c>
      <c r="V426" s="47">
        <v>0.93</v>
      </c>
      <c r="W426" s="173"/>
    </row>
    <row r="427" spans="1:23">
      <c r="A427" s="232"/>
      <c r="B427" s="603">
        <v>35.17</v>
      </c>
      <c r="C427" s="47">
        <v>0.93100000000000005</v>
      </c>
      <c r="D427" s="47">
        <v>0.92600000000000005</v>
      </c>
      <c r="E427" s="47">
        <v>0.95299999999999996</v>
      </c>
      <c r="F427" s="47">
        <v>0.999</v>
      </c>
      <c r="G427" s="47">
        <v>0.98399999999999999</v>
      </c>
      <c r="H427" s="47">
        <v>0.95699999999999996</v>
      </c>
      <c r="I427" s="47">
        <v>1.006</v>
      </c>
      <c r="J427" s="47">
        <v>0.92800000000000005</v>
      </c>
      <c r="K427" s="47">
        <v>0.85899999999999999</v>
      </c>
      <c r="L427" s="47">
        <v>0.91100000000000003</v>
      </c>
      <c r="M427" s="47">
        <v>0.94599999999999995</v>
      </c>
      <c r="N427" s="47">
        <v>0.94099999999999995</v>
      </c>
      <c r="O427" s="47">
        <v>0.95699999999999996</v>
      </c>
      <c r="P427" s="47">
        <v>0.876</v>
      </c>
      <c r="Q427" s="47">
        <v>0.90200000000000002</v>
      </c>
      <c r="R427" s="47">
        <v>0.96199999999999997</v>
      </c>
      <c r="S427" s="47">
        <v>0.93400000000000005</v>
      </c>
      <c r="T427" s="47">
        <v>0.96299999999999997</v>
      </c>
      <c r="U427" s="47">
        <v>0.91800000000000004</v>
      </c>
      <c r="V427" s="47">
        <v>0.92800000000000005</v>
      </c>
      <c r="W427" s="173"/>
    </row>
    <row r="428" spans="1:23">
      <c r="A428" s="232"/>
      <c r="B428" s="603">
        <v>35.25</v>
      </c>
      <c r="C428" s="47">
        <v>0.91900000000000004</v>
      </c>
      <c r="D428" s="47">
        <v>0.93700000000000006</v>
      </c>
      <c r="E428" s="47">
        <v>0.97</v>
      </c>
      <c r="F428" s="47">
        <v>0.997</v>
      </c>
      <c r="G428" s="47">
        <v>0.97699999999999998</v>
      </c>
      <c r="H428" s="47">
        <v>0.95799999999999996</v>
      </c>
      <c r="I428" s="47">
        <v>0.999</v>
      </c>
      <c r="J428" s="47">
        <v>0.91</v>
      </c>
      <c r="K428" s="47">
        <v>0.85899999999999999</v>
      </c>
      <c r="L428" s="47">
        <v>0.92900000000000005</v>
      </c>
      <c r="M428" s="47">
        <v>0.94099999999999995</v>
      </c>
      <c r="N428" s="47">
        <v>0.92900000000000005</v>
      </c>
      <c r="O428" s="47">
        <v>0.95299999999999996</v>
      </c>
      <c r="P428" s="47">
        <v>0.87</v>
      </c>
      <c r="Q428" s="47">
        <v>0.88400000000000001</v>
      </c>
      <c r="R428" s="47">
        <v>0.96799999999999997</v>
      </c>
      <c r="S428" s="47">
        <v>0.90800000000000003</v>
      </c>
      <c r="T428" s="47">
        <v>0.95299999999999996</v>
      </c>
      <c r="U428" s="47">
        <v>0.91600000000000004</v>
      </c>
      <c r="V428" s="47">
        <v>0.91300000000000003</v>
      </c>
      <c r="W428" s="173"/>
    </row>
    <row r="429" spans="1:23">
      <c r="A429" s="232"/>
      <c r="B429" s="603">
        <v>35.33</v>
      </c>
      <c r="C429" s="47">
        <v>0.90900000000000003</v>
      </c>
      <c r="D429" s="47">
        <v>0.94099999999999995</v>
      </c>
      <c r="E429" s="47">
        <v>0.96399999999999997</v>
      </c>
      <c r="F429" s="47">
        <v>0.996</v>
      </c>
      <c r="G429" s="47">
        <v>0.98399999999999999</v>
      </c>
      <c r="H429" s="47">
        <v>0.96</v>
      </c>
      <c r="I429" s="47">
        <v>0.97799999999999998</v>
      </c>
      <c r="J429" s="47">
        <v>0.89600000000000002</v>
      </c>
      <c r="K429" s="47">
        <v>0.88400000000000001</v>
      </c>
      <c r="L429" s="47">
        <v>0.93500000000000005</v>
      </c>
      <c r="M429" s="47">
        <v>0.97099999999999997</v>
      </c>
      <c r="N429" s="47">
        <v>0.93700000000000006</v>
      </c>
      <c r="O429" s="47">
        <v>0.98499999999999999</v>
      </c>
      <c r="P429" s="47">
        <v>0.873</v>
      </c>
      <c r="Q429" s="47">
        <v>0.89500000000000002</v>
      </c>
      <c r="R429" s="47">
        <v>0.97799999999999998</v>
      </c>
      <c r="S429" s="47">
        <v>0.95899999999999996</v>
      </c>
      <c r="T429" s="47">
        <v>0.94399999999999995</v>
      </c>
      <c r="U429" s="47">
        <v>0.91400000000000003</v>
      </c>
      <c r="V429" s="47">
        <v>0.94399999999999995</v>
      </c>
      <c r="W429" s="173"/>
    </row>
    <row r="430" spans="1:23">
      <c r="A430" s="232"/>
      <c r="B430" s="603">
        <v>35.42</v>
      </c>
      <c r="C430" s="47">
        <v>0.91600000000000004</v>
      </c>
      <c r="D430" s="47">
        <v>0.95399999999999996</v>
      </c>
      <c r="E430" s="47">
        <v>0.95199999999999996</v>
      </c>
      <c r="F430" s="47">
        <v>0.997</v>
      </c>
      <c r="G430" s="47">
        <v>0.98799999999999999</v>
      </c>
      <c r="H430" s="47">
        <v>0.96899999999999997</v>
      </c>
      <c r="I430" s="47">
        <v>1</v>
      </c>
      <c r="J430" s="47">
        <v>0.89800000000000002</v>
      </c>
      <c r="K430" s="47">
        <v>0.89800000000000002</v>
      </c>
      <c r="L430" s="47">
        <v>0.93899999999999995</v>
      </c>
      <c r="M430" s="47">
        <v>0.96399999999999997</v>
      </c>
      <c r="N430" s="47">
        <v>0.94799999999999995</v>
      </c>
      <c r="O430" s="47">
        <v>1.0029999999999999</v>
      </c>
      <c r="P430" s="47">
        <v>0.876</v>
      </c>
      <c r="Q430" s="47">
        <v>0.89300000000000002</v>
      </c>
      <c r="R430" s="47">
        <v>0.97</v>
      </c>
      <c r="S430" s="47">
        <v>0.92300000000000004</v>
      </c>
      <c r="T430" s="47">
        <v>0.94399999999999995</v>
      </c>
      <c r="U430" s="47">
        <v>0.92900000000000005</v>
      </c>
      <c r="V430" s="47">
        <v>0.94799999999999995</v>
      </c>
      <c r="W430" s="173"/>
    </row>
    <row r="431" spans="1:23">
      <c r="A431" s="232"/>
      <c r="B431" s="603">
        <v>35.5</v>
      </c>
      <c r="C431" s="47">
        <v>0.92100000000000004</v>
      </c>
      <c r="D431" s="47">
        <v>0.93700000000000006</v>
      </c>
      <c r="E431" s="47">
        <v>0.94399999999999995</v>
      </c>
      <c r="F431" s="47">
        <v>0.99299999999999999</v>
      </c>
      <c r="G431" s="47">
        <v>0.98699999999999999</v>
      </c>
      <c r="H431" s="47">
        <v>0.98</v>
      </c>
      <c r="I431" s="47">
        <v>1.012</v>
      </c>
      <c r="J431" s="47">
        <v>0.90800000000000003</v>
      </c>
      <c r="K431" s="47">
        <v>0.90800000000000003</v>
      </c>
      <c r="L431" s="47">
        <v>0.93700000000000006</v>
      </c>
      <c r="M431" s="47">
        <v>0.97</v>
      </c>
      <c r="N431" s="47">
        <v>0.93400000000000005</v>
      </c>
      <c r="O431" s="47">
        <v>0.97599999999999998</v>
      </c>
      <c r="P431" s="47">
        <v>0.88600000000000001</v>
      </c>
      <c r="Q431" s="47">
        <v>0.89100000000000001</v>
      </c>
      <c r="R431" s="47">
        <v>0.96</v>
      </c>
      <c r="S431" s="47">
        <v>0.88800000000000001</v>
      </c>
      <c r="T431" s="47">
        <v>0.94599999999999995</v>
      </c>
      <c r="U431" s="47">
        <v>0.92900000000000005</v>
      </c>
      <c r="V431" s="47">
        <v>0.93100000000000005</v>
      </c>
      <c r="W431" s="173"/>
    </row>
    <row r="432" spans="1:23">
      <c r="A432" s="232"/>
      <c r="B432" s="603">
        <v>35.58</v>
      </c>
      <c r="C432" s="47">
        <v>0.93100000000000005</v>
      </c>
      <c r="D432" s="47">
        <v>0.96299999999999997</v>
      </c>
      <c r="E432" s="47">
        <v>0.94299999999999995</v>
      </c>
      <c r="F432" s="47">
        <v>0.997</v>
      </c>
      <c r="G432" s="47">
        <v>0.97</v>
      </c>
      <c r="H432" s="47">
        <v>1.016</v>
      </c>
      <c r="I432" s="47">
        <v>0.995</v>
      </c>
      <c r="J432" s="47">
        <v>0.93200000000000005</v>
      </c>
      <c r="K432" s="47">
        <v>0.89400000000000002</v>
      </c>
      <c r="L432" s="47">
        <v>0.93500000000000005</v>
      </c>
      <c r="M432" s="47">
        <v>0.96599999999999997</v>
      </c>
      <c r="N432" s="47">
        <v>0.92500000000000004</v>
      </c>
      <c r="O432" s="47">
        <v>0.98</v>
      </c>
      <c r="P432" s="47">
        <v>0.88700000000000001</v>
      </c>
      <c r="Q432" s="47">
        <v>0.91300000000000003</v>
      </c>
      <c r="R432" s="47">
        <v>0.94799999999999995</v>
      </c>
      <c r="S432" s="47">
        <v>0.95199999999999996</v>
      </c>
      <c r="T432" s="47">
        <v>0.95299999999999996</v>
      </c>
      <c r="U432" s="47">
        <v>0.92200000000000004</v>
      </c>
      <c r="V432" s="47">
        <v>0.95</v>
      </c>
      <c r="W432" s="173"/>
    </row>
    <row r="433" spans="1:23">
      <c r="A433" s="232"/>
      <c r="B433" s="603">
        <v>35.67</v>
      </c>
      <c r="C433" s="47">
        <v>0.92800000000000005</v>
      </c>
      <c r="D433" s="47">
        <v>0.94799999999999995</v>
      </c>
      <c r="E433" s="47">
        <v>0.94699999999999995</v>
      </c>
      <c r="F433" s="47">
        <v>0.99</v>
      </c>
      <c r="G433" s="47">
        <v>0.97299999999999998</v>
      </c>
      <c r="H433" s="47">
        <v>1.008</v>
      </c>
      <c r="I433" s="47">
        <v>0.98599999999999999</v>
      </c>
      <c r="J433" s="47">
        <v>0.92100000000000004</v>
      </c>
      <c r="K433" s="47">
        <v>0.89300000000000002</v>
      </c>
      <c r="L433" s="47">
        <v>0.92500000000000004</v>
      </c>
      <c r="M433" s="47">
        <v>0.96</v>
      </c>
      <c r="N433" s="47">
        <v>0.91900000000000004</v>
      </c>
      <c r="O433" s="47">
        <v>0.95899999999999996</v>
      </c>
      <c r="P433" s="47">
        <v>0.89200000000000002</v>
      </c>
      <c r="Q433" s="47">
        <v>0.90200000000000002</v>
      </c>
      <c r="R433" s="47">
        <v>0.94599999999999995</v>
      </c>
      <c r="S433" s="47">
        <v>0.94499999999999995</v>
      </c>
      <c r="T433" s="47">
        <v>0.93600000000000005</v>
      </c>
      <c r="U433" s="47">
        <v>0.89100000000000001</v>
      </c>
      <c r="V433" s="47">
        <v>0.91500000000000004</v>
      </c>
      <c r="W433" s="173"/>
    </row>
    <row r="434" spans="1:23">
      <c r="A434" s="232"/>
      <c r="B434" s="603">
        <v>35.75</v>
      </c>
      <c r="C434" s="47">
        <v>0.92200000000000004</v>
      </c>
      <c r="D434" s="47">
        <v>0.96</v>
      </c>
      <c r="E434" s="47">
        <v>0.94399999999999995</v>
      </c>
      <c r="F434" s="47">
        <v>1.0029999999999999</v>
      </c>
      <c r="G434" s="47">
        <v>0.97799999999999998</v>
      </c>
      <c r="H434" s="47">
        <v>1.006</v>
      </c>
      <c r="I434" s="47">
        <v>0.99</v>
      </c>
      <c r="J434" s="47">
        <v>0.91300000000000003</v>
      </c>
      <c r="K434" s="47">
        <v>0.90900000000000003</v>
      </c>
      <c r="L434" s="47">
        <v>0.92600000000000005</v>
      </c>
      <c r="M434" s="47">
        <v>0.94599999999999995</v>
      </c>
      <c r="N434" s="47">
        <v>0.91700000000000004</v>
      </c>
      <c r="O434" s="47">
        <v>0.97299999999999998</v>
      </c>
      <c r="P434" s="47">
        <v>0.88400000000000001</v>
      </c>
      <c r="Q434" s="47">
        <v>0.9</v>
      </c>
      <c r="R434" s="47">
        <v>0.96499999999999997</v>
      </c>
      <c r="S434" s="47">
        <v>0.96199999999999997</v>
      </c>
      <c r="T434" s="47">
        <v>0.94799999999999995</v>
      </c>
      <c r="U434" s="47">
        <v>0.94499999999999995</v>
      </c>
      <c r="V434" s="47">
        <v>0.95</v>
      </c>
      <c r="W434" s="173"/>
    </row>
    <row r="435" spans="1:23">
      <c r="A435" s="232"/>
      <c r="B435" s="603">
        <v>35.83</v>
      </c>
      <c r="C435" s="47">
        <v>0.92800000000000005</v>
      </c>
      <c r="D435" s="47">
        <v>0.95099999999999996</v>
      </c>
      <c r="E435" s="47">
        <v>0.94399999999999995</v>
      </c>
      <c r="F435" s="47">
        <v>0.999</v>
      </c>
      <c r="G435" s="47">
        <v>0.97099999999999997</v>
      </c>
      <c r="H435" s="47">
        <v>0.96899999999999997</v>
      </c>
      <c r="I435" s="47">
        <v>0.97899999999999998</v>
      </c>
      <c r="J435" s="47">
        <v>0.91</v>
      </c>
      <c r="K435" s="47">
        <v>0.89800000000000002</v>
      </c>
      <c r="L435" s="47">
        <v>0.91900000000000004</v>
      </c>
      <c r="M435" s="47">
        <v>0.94599999999999995</v>
      </c>
      <c r="N435" s="47">
        <v>0.94199999999999995</v>
      </c>
      <c r="O435" s="47">
        <v>0.97699999999999998</v>
      </c>
      <c r="P435" s="47">
        <v>0.86799999999999999</v>
      </c>
      <c r="Q435" s="47">
        <v>0.90600000000000003</v>
      </c>
      <c r="R435" s="47">
        <v>0.95799999999999996</v>
      </c>
      <c r="S435" s="47">
        <v>0.91900000000000004</v>
      </c>
      <c r="T435" s="47">
        <v>0.92700000000000005</v>
      </c>
      <c r="U435" s="47">
        <v>0.94199999999999995</v>
      </c>
      <c r="V435" s="47">
        <v>0.93300000000000005</v>
      </c>
      <c r="W435" s="173"/>
    </row>
    <row r="436" spans="1:23">
      <c r="A436" s="232"/>
      <c r="B436" s="603">
        <v>35.92</v>
      </c>
      <c r="C436" s="47">
        <v>0.94399999999999995</v>
      </c>
      <c r="D436" s="47">
        <v>0.95699999999999996</v>
      </c>
      <c r="E436" s="47">
        <v>0.93100000000000005</v>
      </c>
      <c r="F436" s="47">
        <v>1.0009999999999999</v>
      </c>
      <c r="G436" s="47">
        <v>0.97599999999999998</v>
      </c>
      <c r="H436" s="47">
        <v>1.0109999999999999</v>
      </c>
      <c r="I436" s="47">
        <v>0.96199999999999997</v>
      </c>
      <c r="J436" s="47">
        <v>0.91300000000000003</v>
      </c>
      <c r="K436" s="47">
        <v>0.88400000000000001</v>
      </c>
      <c r="L436" s="47">
        <v>0.91300000000000003</v>
      </c>
      <c r="M436" s="47">
        <v>0.94499999999999995</v>
      </c>
      <c r="N436" s="47">
        <v>0.94799999999999995</v>
      </c>
      <c r="O436" s="47">
        <v>0.97799999999999998</v>
      </c>
      <c r="P436" s="47">
        <v>0.86299999999999999</v>
      </c>
      <c r="Q436" s="47">
        <v>0.90900000000000003</v>
      </c>
      <c r="R436" s="47">
        <v>0.95299999999999996</v>
      </c>
      <c r="S436" s="47">
        <v>0.92</v>
      </c>
      <c r="T436" s="47">
        <v>0.93200000000000005</v>
      </c>
      <c r="U436" s="47">
        <v>0.93899999999999995</v>
      </c>
      <c r="V436" s="47">
        <v>0.95399999999999996</v>
      </c>
      <c r="W436" s="173"/>
    </row>
    <row r="437" spans="1:23">
      <c r="A437" s="232"/>
      <c r="B437" s="603">
        <v>36</v>
      </c>
      <c r="C437" s="47">
        <v>0.94499999999999995</v>
      </c>
      <c r="D437" s="47">
        <v>0.96099999999999997</v>
      </c>
      <c r="E437" s="47">
        <v>0.93500000000000005</v>
      </c>
      <c r="F437" s="47">
        <v>1.002</v>
      </c>
      <c r="G437" s="47">
        <v>0.97699999999999998</v>
      </c>
      <c r="H437" s="47">
        <v>1.01</v>
      </c>
      <c r="I437" s="47">
        <v>0.98</v>
      </c>
      <c r="J437" s="47">
        <v>0.93500000000000005</v>
      </c>
      <c r="K437" s="47">
        <v>0.89</v>
      </c>
      <c r="L437" s="47">
        <v>0.92400000000000004</v>
      </c>
      <c r="M437" s="47">
        <v>0.95499999999999996</v>
      </c>
      <c r="N437" s="47">
        <v>0.95599999999999996</v>
      </c>
      <c r="O437" s="47">
        <v>0.97399999999999998</v>
      </c>
      <c r="P437" s="47">
        <v>0.87</v>
      </c>
      <c r="Q437" s="47">
        <v>0.90700000000000003</v>
      </c>
      <c r="R437" s="47">
        <v>0.92700000000000005</v>
      </c>
      <c r="S437" s="47">
        <v>0.92</v>
      </c>
      <c r="T437" s="47">
        <v>0.93100000000000005</v>
      </c>
      <c r="U437" s="47">
        <v>0.93799999999999994</v>
      </c>
      <c r="V437" s="47">
        <v>0.96299999999999997</v>
      </c>
      <c r="W437" s="173"/>
    </row>
    <row r="438" spans="1:23">
      <c r="A438" s="232"/>
      <c r="B438" s="603">
        <v>36.08</v>
      </c>
      <c r="C438" s="47">
        <v>0.95499999999999996</v>
      </c>
      <c r="D438" s="47">
        <v>0.93200000000000005</v>
      </c>
      <c r="E438" s="47">
        <v>0.93300000000000005</v>
      </c>
      <c r="F438" s="47">
        <v>0.996</v>
      </c>
      <c r="G438" s="47">
        <v>0.95399999999999996</v>
      </c>
      <c r="H438" s="47">
        <v>1.012</v>
      </c>
      <c r="I438" s="47">
        <v>0.96399999999999997</v>
      </c>
      <c r="J438" s="47">
        <v>0.89800000000000002</v>
      </c>
      <c r="K438" s="47">
        <v>0.89400000000000002</v>
      </c>
      <c r="L438" s="47">
        <v>0.92700000000000005</v>
      </c>
      <c r="M438" s="47">
        <v>0.94799999999999995</v>
      </c>
      <c r="N438" s="47">
        <v>0.93600000000000005</v>
      </c>
      <c r="O438" s="47">
        <v>0.97299999999999998</v>
      </c>
      <c r="P438" s="47">
        <v>0.875</v>
      </c>
      <c r="Q438" s="47">
        <v>0.89900000000000002</v>
      </c>
      <c r="R438" s="47">
        <v>0.92200000000000004</v>
      </c>
      <c r="S438" s="47">
        <v>0.93</v>
      </c>
      <c r="T438" s="47">
        <v>0.92900000000000005</v>
      </c>
      <c r="U438" s="47">
        <v>0.93500000000000005</v>
      </c>
      <c r="V438" s="47">
        <v>0.95899999999999996</v>
      </c>
      <c r="W438" s="173"/>
    </row>
    <row r="439" spans="1:23">
      <c r="A439" s="232"/>
      <c r="B439" s="603">
        <v>36.17</v>
      </c>
      <c r="C439" s="47">
        <v>0.95399999999999996</v>
      </c>
      <c r="D439" s="47">
        <v>0.93600000000000005</v>
      </c>
      <c r="E439" s="47">
        <v>0.92600000000000005</v>
      </c>
      <c r="F439" s="47">
        <v>1.008</v>
      </c>
      <c r="G439" s="47">
        <v>0.96599999999999997</v>
      </c>
      <c r="H439" s="47">
        <v>0.98599999999999999</v>
      </c>
      <c r="I439" s="47">
        <v>0.98699999999999999</v>
      </c>
      <c r="J439" s="47">
        <v>0.88900000000000001</v>
      </c>
      <c r="K439" s="47">
        <v>0.88200000000000001</v>
      </c>
      <c r="L439" s="47">
        <v>0.93</v>
      </c>
      <c r="M439" s="47">
        <v>0.92</v>
      </c>
      <c r="N439" s="47">
        <v>0.94</v>
      </c>
      <c r="O439" s="47">
        <v>0.97699999999999998</v>
      </c>
      <c r="P439" s="47">
        <v>0.89300000000000002</v>
      </c>
      <c r="Q439" s="47">
        <v>0.89500000000000002</v>
      </c>
      <c r="R439" s="47">
        <v>0.91700000000000004</v>
      </c>
      <c r="S439" s="47">
        <v>0.91800000000000004</v>
      </c>
      <c r="T439" s="47">
        <v>0.92300000000000004</v>
      </c>
      <c r="U439" s="47">
        <v>0.94899999999999995</v>
      </c>
      <c r="V439" s="47">
        <v>0.93899999999999995</v>
      </c>
      <c r="W439" s="173"/>
    </row>
    <row r="440" spans="1:23">
      <c r="A440" s="232"/>
      <c r="B440" s="603">
        <v>36.25</v>
      </c>
      <c r="C440" s="47">
        <v>0.94299999999999995</v>
      </c>
      <c r="D440" s="47">
        <v>0.94499999999999995</v>
      </c>
      <c r="E440" s="47">
        <v>0.91200000000000003</v>
      </c>
      <c r="F440" s="47">
        <v>1.012</v>
      </c>
      <c r="G440" s="47">
        <v>0.94499999999999995</v>
      </c>
      <c r="H440" s="47">
        <v>0.96899999999999997</v>
      </c>
      <c r="I440" s="47">
        <v>0.95099999999999996</v>
      </c>
      <c r="J440" s="47">
        <v>0.91500000000000004</v>
      </c>
      <c r="K440" s="47">
        <v>0.89100000000000001</v>
      </c>
      <c r="L440" s="47">
        <v>0.93300000000000005</v>
      </c>
      <c r="M440" s="47">
        <v>0.94</v>
      </c>
      <c r="N440" s="47">
        <v>0.94099999999999995</v>
      </c>
      <c r="O440" s="47">
        <v>0.97299999999999998</v>
      </c>
      <c r="P440" s="47">
        <v>0.89300000000000002</v>
      </c>
      <c r="Q440" s="47">
        <v>0.89900000000000002</v>
      </c>
      <c r="R440" s="47">
        <v>0.91200000000000003</v>
      </c>
      <c r="S440" s="47">
        <v>0.92300000000000004</v>
      </c>
      <c r="T440" s="47">
        <v>0.92500000000000004</v>
      </c>
      <c r="U440" s="47">
        <v>0.94099999999999995</v>
      </c>
      <c r="V440" s="47">
        <v>0.93200000000000005</v>
      </c>
      <c r="W440" s="173"/>
    </row>
    <row r="441" spans="1:23">
      <c r="A441" s="232"/>
      <c r="B441" s="603">
        <v>36.33</v>
      </c>
      <c r="C441" s="47">
        <v>0.93799999999999994</v>
      </c>
      <c r="D441" s="47">
        <v>0.94699999999999995</v>
      </c>
      <c r="E441" s="47">
        <v>0.91200000000000003</v>
      </c>
      <c r="F441" s="47">
        <v>1.0029999999999999</v>
      </c>
      <c r="G441" s="47">
        <v>0.98</v>
      </c>
      <c r="H441" s="47">
        <v>0.97499999999999998</v>
      </c>
      <c r="I441" s="47">
        <v>0.94099999999999995</v>
      </c>
      <c r="J441" s="47">
        <v>0.90900000000000003</v>
      </c>
      <c r="K441" s="47">
        <v>0.89400000000000002</v>
      </c>
      <c r="L441" s="47">
        <v>0.93200000000000005</v>
      </c>
      <c r="M441" s="47">
        <v>0.95199999999999996</v>
      </c>
      <c r="N441" s="47">
        <v>0.94099999999999995</v>
      </c>
      <c r="O441" s="47">
        <v>0.98299999999999998</v>
      </c>
      <c r="P441" s="47">
        <v>0.89100000000000001</v>
      </c>
      <c r="Q441" s="47">
        <v>0.89500000000000002</v>
      </c>
      <c r="R441" s="47">
        <v>0.90200000000000002</v>
      </c>
      <c r="S441" s="47">
        <v>0.93100000000000005</v>
      </c>
      <c r="T441" s="47">
        <v>0.91500000000000004</v>
      </c>
      <c r="U441" s="47">
        <v>0.92400000000000004</v>
      </c>
      <c r="V441" s="47">
        <v>0.97</v>
      </c>
      <c r="W441" s="173"/>
    </row>
    <row r="442" spans="1:23">
      <c r="A442" s="232"/>
      <c r="B442" s="603">
        <v>36.42</v>
      </c>
      <c r="C442" s="47">
        <v>0.95199999999999996</v>
      </c>
      <c r="D442" s="47">
        <v>0.93200000000000005</v>
      </c>
      <c r="E442" s="47">
        <v>0.90100000000000002</v>
      </c>
      <c r="F442" s="47">
        <v>0.99399999999999999</v>
      </c>
      <c r="G442" s="47">
        <v>0.98199999999999998</v>
      </c>
      <c r="H442" s="47">
        <v>0.96899999999999997</v>
      </c>
      <c r="I442" s="47">
        <v>0.94699999999999995</v>
      </c>
      <c r="J442" s="47">
        <v>0.88900000000000001</v>
      </c>
      <c r="K442" s="47">
        <v>0.872</v>
      </c>
      <c r="L442" s="47">
        <v>0.92200000000000004</v>
      </c>
      <c r="M442" s="47">
        <v>0.94699999999999995</v>
      </c>
      <c r="N442" s="47">
        <v>0.92900000000000005</v>
      </c>
      <c r="O442" s="47">
        <v>0.98199999999999998</v>
      </c>
      <c r="P442" s="47">
        <v>0.89100000000000001</v>
      </c>
      <c r="Q442" s="47">
        <v>0.89</v>
      </c>
      <c r="R442" s="47">
        <v>0.89300000000000002</v>
      </c>
      <c r="S442" s="47">
        <v>0.94</v>
      </c>
      <c r="T442" s="47">
        <v>0.92500000000000004</v>
      </c>
      <c r="U442" s="47">
        <v>0.94</v>
      </c>
      <c r="V442" s="47">
        <v>0.97699999999999998</v>
      </c>
      <c r="W442" s="173"/>
    </row>
    <row r="443" spans="1:23">
      <c r="A443" s="232"/>
      <c r="B443" s="603">
        <v>36.5</v>
      </c>
      <c r="C443" s="47">
        <v>0.94799999999999995</v>
      </c>
      <c r="D443" s="47">
        <v>0.94099999999999995</v>
      </c>
      <c r="E443" s="47">
        <v>0.89800000000000002</v>
      </c>
      <c r="F443" s="47">
        <v>0.996</v>
      </c>
      <c r="G443" s="47">
        <v>0.99099999999999999</v>
      </c>
      <c r="H443" s="47">
        <v>0.96399999999999997</v>
      </c>
      <c r="I443" s="47">
        <v>0.94799999999999995</v>
      </c>
      <c r="J443" s="47">
        <v>0.92200000000000004</v>
      </c>
      <c r="K443" s="47">
        <v>0.872</v>
      </c>
      <c r="L443" s="47">
        <v>0.92600000000000005</v>
      </c>
      <c r="M443" s="47">
        <v>0.95</v>
      </c>
      <c r="N443" s="47">
        <v>0.94099999999999995</v>
      </c>
      <c r="O443" s="47">
        <v>0.98699999999999999</v>
      </c>
      <c r="P443" s="47">
        <v>0.88700000000000001</v>
      </c>
      <c r="Q443" s="47">
        <v>0.88600000000000001</v>
      </c>
      <c r="R443" s="47">
        <v>0.95299999999999996</v>
      </c>
      <c r="S443" s="47">
        <v>0.93200000000000005</v>
      </c>
      <c r="T443" s="47">
        <v>0.91700000000000004</v>
      </c>
      <c r="U443" s="47">
        <v>0.93300000000000005</v>
      </c>
      <c r="V443" s="47">
        <v>0.97899999999999998</v>
      </c>
      <c r="W443" s="173"/>
    </row>
    <row r="444" spans="1:23">
      <c r="A444" s="232"/>
      <c r="B444" s="603">
        <v>36.58</v>
      </c>
      <c r="C444" s="47">
        <v>0.94399999999999995</v>
      </c>
      <c r="D444" s="47">
        <v>0.94599999999999995</v>
      </c>
      <c r="E444" s="47">
        <v>0.90500000000000003</v>
      </c>
      <c r="F444" s="47">
        <v>0.98599999999999999</v>
      </c>
      <c r="G444" s="47">
        <v>0.98799999999999999</v>
      </c>
      <c r="H444" s="47">
        <v>0.96799999999999997</v>
      </c>
      <c r="I444" s="47">
        <v>0.97499999999999998</v>
      </c>
      <c r="J444" s="47">
        <v>0.92</v>
      </c>
      <c r="K444" s="47">
        <v>0.88200000000000001</v>
      </c>
      <c r="L444" s="47">
        <v>0.92200000000000004</v>
      </c>
      <c r="M444" s="47">
        <v>0.93100000000000005</v>
      </c>
      <c r="N444" s="47">
        <v>0.93400000000000005</v>
      </c>
      <c r="O444" s="47">
        <v>0.97299999999999998</v>
      </c>
      <c r="P444" s="47">
        <v>0.871</v>
      </c>
      <c r="Q444" s="47">
        <v>0.88200000000000001</v>
      </c>
      <c r="R444" s="47">
        <v>0.96399999999999997</v>
      </c>
      <c r="S444" s="47">
        <v>0.91</v>
      </c>
      <c r="T444" s="47">
        <v>0.91200000000000003</v>
      </c>
      <c r="U444" s="47">
        <v>0.93100000000000005</v>
      </c>
      <c r="V444" s="47">
        <v>0.96399999999999997</v>
      </c>
      <c r="W444" s="173"/>
    </row>
    <row r="445" spans="1:23">
      <c r="A445" s="232"/>
      <c r="B445" s="603">
        <v>36.67</v>
      </c>
      <c r="C445" s="47">
        <v>0.95199999999999996</v>
      </c>
      <c r="D445" s="47">
        <v>0.93500000000000005</v>
      </c>
      <c r="E445" s="47">
        <v>0.90100000000000002</v>
      </c>
      <c r="F445" s="47">
        <v>0.99099999999999999</v>
      </c>
      <c r="G445" s="47">
        <v>0.98599999999999999</v>
      </c>
      <c r="H445" s="47">
        <v>0.97799999999999998</v>
      </c>
      <c r="I445" s="47">
        <v>0.97199999999999998</v>
      </c>
      <c r="J445" s="47">
        <v>0.89400000000000002</v>
      </c>
      <c r="K445" s="47">
        <v>0.876</v>
      </c>
      <c r="L445" s="47">
        <v>0.91300000000000003</v>
      </c>
      <c r="M445" s="47">
        <v>0.93300000000000005</v>
      </c>
      <c r="N445" s="47">
        <v>0.94699999999999995</v>
      </c>
      <c r="O445" s="47">
        <v>0.98199999999999998</v>
      </c>
      <c r="P445" s="47">
        <v>0.86499999999999999</v>
      </c>
      <c r="Q445" s="47">
        <v>0.86899999999999999</v>
      </c>
      <c r="R445" s="47">
        <v>0.91100000000000003</v>
      </c>
      <c r="S445" s="47">
        <v>0.95</v>
      </c>
      <c r="T445" s="47">
        <v>0.91700000000000004</v>
      </c>
      <c r="U445" s="47">
        <v>0.93300000000000005</v>
      </c>
      <c r="V445" s="47">
        <v>0.97</v>
      </c>
      <c r="W445" s="173"/>
    </row>
    <row r="446" spans="1:23">
      <c r="A446" s="232"/>
      <c r="B446" s="603">
        <v>36.75</v>
      </c>
      <c r="C446" s="47">
        <v>0.94299999999999995</v>
      </c>
      <c r="D446" s="47">
        <v>0.97499999999999998</v>
      </c>
      <c r="E446" s="47">
        <v>0.89400000000000002</v>
      </c>
      <c r="F446" s="47">
        <v>0.99199999999999999</v>
      </c>
      <c r="G446" s="47">
        <v>0.995</v>
      </c>
      <c r="H446" s="47">
        <v>1.032</v>
      </c>
      <c r="I446" s="47">
        <v>0.97499999999999998</v>
      </c>
      <c r="J446" s="47">
        <v>0.89400000000000002</v>
      </c>
      <c r="K446" s="47">
        <v>0.85799999999999998</v>
      </c>
      <c r="L446" s="47">
        <v>0.91500000000000004</v>
      </c>
      <c r="M446" s="47">
        <v>0.98299999999999998</v>
      </c>
      <c r="N446" s="47">
        <v>0.92800000000000005</v>
      </c>
      <c r="O446" s="47">
        <v>0.98299999999999998</v>
      </c>
      <c r="P446" s="47">
        <v>0.86699999999999999</v>
      </c>
      <c r="Q446" s="47">
        <v>0.85899999999999999</v>
      </c>
      <c r="R446" s="47">
        <v>0.93600000000000005</v>
      </c>
      <c r="S446" s="47">
        <v>0.94099999999999995</v>
      </c>
      <c r="T446" s="47">
        <v>0.93600000000000005</v>
      </c>
      <c r="U446" s="47">
        <v>0.92300000000000004</v>
      </c>
      <c r="V446" s="47">
        <v>0.96599999999999997</v>
      </c>
      <c r="W446" s="173"/>
    </row>
    <row r="447" spans="1:23">
      <c r="A447" s="232"/>
      <c r="B447" s="603">
        <v>36.83</v>
      </c>
      <c r="C447" s="47">
        <v>0.93400000000000005</v>
      </c>
      <c r="D447" s="47">
        <v>0.93200000000000005</v>
      </c>
      <c r="E447" s="47">
        <v>0.89600000000000002</v>
      </c>
      <c r="F447" s="47">
        <v>0.98799999999999999</v>
      </c>
      <c r="G447" s="47">
        <v>0.98799999999999999</v>
      </c>
      <c r="H447" s="47">
        <v>0.998</v>
      </c>
      <c r="I447" s="47">
        <v>0.97499999999999998</v>
      </c>
      <c r="J447" s="47">
        <v>0.89300000000000002</v>
      </c>
      <c r="K447" s="47">
        <v>0.85099999999999998</v>
      </c>
      <c r="L447" s="47">
        <v>0.92300000000000004</v>
      </c>
      <c r="M447" s="47">
        <v>0.96899999999999997</v>
      </c>
      <c r="N447" s="47">
        <v>0.90900000000000003</v>
      </c>
      <c r="O447" s="47">
        <v>0.997</v>
      </c>
      <c r="P447" s="47">
        <v>0.86499999999999999</v>
      </c>
      <c r="Q447" s="47">
        <v>0.91</v>
      </c>
      <c r="R447" s="47">
        <v>0.93200000000000005</v>
      </c>
      <c r="S447" s="47">
        <v>0.92500000000000004</v>
      </c>
      <c r="T447" s="47">
        <v>0.92600000000000005</v>
      </c>
      <c r="U447" s="47">
        <v>0.93300000000000005</v>
      </c>
      <c r="V447" s="47">
        <v>0.95699999999999996</v>
      </c>
      <c r="W447" s="173"/>
    </row>
    <row r="448" spans="1:23">
      <c r="A448" s="232"/>
      <c r="B448" s="603">
        <v>36.92</v>
      </c>
      <c r="C448" s="47">
        <v>0.93500000000000005</v>
      </c>
      <c r="D448" s="47">
        <v>0.93700000000000006</v>
      </c>
      <c r="E448" s="47">
        <v>0.877</v>
      </c>
      <c r="F448" s="47">
        <v>1.0089999999999999</v>
      </c>
      <c r="G448" s="47">
        <v>1.002</v>
      </c>
      <c r="H448" s="47">
        <v>1.0049999999999999</v>
      </c>
      <c r="I448" s="47">
        <v>0.96399999999999997</v>
      </c>
      <c r="J448" s="47">
        <v>0.88100000000000001</v>
      </c>
      <c r="K448" s="47">
        <v>0.85699999999999998</v>
      </c>
      <c r="L448" s="47">
        <v>0.93</v>
      </c>
      <c r="M448" s="47">
        <v>0.95099999999999996</v>
      </c>
      <c r="N448" s="47">
        <v>0.91900000000000004</v>
      </c>
      <c r="O448" s="47">
        <v>0.98299999999999998</v>
      </c>
      <c r="P448" s="47">
        <v>0.86199999999999999</v>
      </c>
      <c r="Q448" s="47">
        <v>0.91800000000000004</v>
      </c>
      <c r="R448" s="47">
        <v>0.92800000000000005</v>
      </c>
      <c r="S448" s="47">
        <v>0.95199999999999996</v>
      </c>
      <c r="T448" s="47">
        <v>0.92500000000000004</v>
      </c>
      <c r="U448" s="47">
        <v>0.94699999999999995</v>
      </c>
      <c r="V448" s="47">
        <v>0.94099999999999995</v>
      </c>
      <c r="W448" s="173"/>
    </row>
    <row r="449" spans="1:23">
      <c r="A449" s="232"/>
      <c r="B449" s="603">
        <v>37</v>
      </c>
      <c r="C449" s="47">
        <v>0.93300000000000005</v>
      </c>
      <c r="D449" s="47">
        <v>0.92800000000000005</v>
      </c>
      <c r="E449" s="47">
        <v>0.89</v>
      </c>
      <c r="F449" s="47">
        <v>1.0089999999999999</v>
      </c>
      <c r="G449" s="47">
        <v>0.99299999999999999</v>
      </c>
      <c r="H449" s="47">
        <v>1.012</v>
      </c>
      <c r="I449" s="47">
        <v>0.97</v>
      </c>
      <c r="J449" s="47">
        <v>0.86599999999999999</v>
      </c>
      <c r="K449" s="47">
        <v>0.89300000000000002</v>
      </c>
      <c r="L449" s="47">
        <v>0.92700000000000005</v>
      </c>
      <c r="M449" s="47">
        <v>0.96699999999999997</v>
      </c>
      <c r="N449" s="47">
        <v>0.94299999999999995</v>
      </c>
      <c r="O449" s="47">
        <v>0.98399999999999999</v>
      </c>
      <c r="P449" s="47">
        <v>0.86899999999999999</v>
      </c>
      <c r="Q449" s="47">
        <v>0.89900000000000002</v>
      </c>
      <c r="R449" s="47">
        <v>0.93</v>
      </c>
      <c r="S449" s="47">
        <v>0.95</v>
      </c>
      <c r="T449" s="47">
        <v>0.91100000000000003</v>
      </c>
      <c r="U449" s="47">
        <v>0.93600000000000005</v>
      </c>
      <c r="V449" s="47">
        <v>0.94799999999999995</v>
      </c>
      <c r="W449" s="173"/>
    </row>
    <row r="450" spans="1:23">
      <c r="A450" s="232"/>
      <c r="B450" s="603">
        <v>37.08</v>
      </c>
      <c r="C450" s="47">
        <v>0.92100000000000004</v>
      </c>
      <c r="D450" s="47">
        <v>0.94</v>
      </c>
      <c r="E450" s="47">
        <v>0.91800000000000004</v>
      </c>
      <c r="F450" s="47">
        <v>1.0029999999999999</v>
      </c>
      <c r="G450" s="47">
        <v>0.98799999999999999</v>
      </c>
      <c r="H450" s="47">
        <v>0.98399999999999999</v>
      </c>
      <c r="I450" s="47">
        <v>0.95899999999999996</v>
      </c>
      <c r="J450" s="47">
        <v>0.874</v>
      </c>
      <c r="K450" s="47">
        <v>0.89300000000000002</v>
      </c>
      <c r="L450" s="47">
        <v>0.91400000000000003</v>
      </c>
      <c r="M450" s="47">
        <v>0.95299999999999996</v>
      </c>
      <c r="N450" s="47">
        <v>0.92600000000000005</v>
      </c>
      <c r="O450" s="47">
        <v>0.98399999999999999</v>
      </c>
      <c r="P450" s="47">
        <v>0.86899999999999999</v>
      </c>
      <c r="Q450" s="47">
        <v>0.89800000000000002</v>
      </c>
      <c r="R450" s="47">
        <v>0.93300000000000005</v>
      </c>
      <c r="S450" s="47">
        <v>0.94499999999999995</v>
      </c>
      <c r="T450" s="47">
        <v>0.92500000000000004</v>
      </c>
      <c r="U450" s="47">
        <v>0.92400000000000004</v>
      </c>
      <c r="V450" s="47">
        <v>0.94299999999999995</v>
      </c>
      <c r="W450" s="173"/>
    </row>
    <row r="451" spans="1:23">
      <c r="A451" s="232"/>
      <c r="B451" s="603">
        <v>37.17</v>
      </c>
      <c r="C451" s="47">
        <v>0.91</v>
      </c>
      <c r="D451" s="47">
        <v>0.92900000000000005</v>
      </c>
      <c r="E451" s="47">
        <v>0.90700000000000003</v>
      </c>
      <c r="F451" s="47">
        <v>0.98899999999999999</v>
      </c>
      <c r="G451" s="47">
        <v>0.99</v>
      </c>
      <c r="H451" s="47">
        <v>0.97799999999999998</v>
      </c>
      <c r="I451" s="47">
        <v>0.96399999999999997</v>
      </c>
      <c r="J451" s="47">
        <v>0.84099999999999997</v>
      </c>
      <c r="K451" s="47">
        <v>0.876</v>
      </c>
      <c r="L451" s="47">
        <v>0.92200000000000004</v>
      </c>
      <c r="M451" s="47">
        <v>0.95</v>
      </c>
      <c r="N451" s="47">
        <v>0.92700000000000005</v>
      </c>
      <c r="O451" s="47">
        <v>0.97399999999999998</v>
      </c>
      <c r="P451" s="47">
        <v>0.86799999999999999</v>
      </c>
      <c r="Q451" s="47">
        <v>0.90200000000000002</v>
      </c>
      <c r="R451" s="47">
        <v>0.92100000000000004</v>
      </c>
      <c r="S451" s="47">
        <v>0.95199999999999996</v>
      </c>
      <c r="T451" s="47">
        <v>0.92200000000000004</v>
      </c>
      <c r="U451" s="47">
        <v>0.93400000000000005</v>
      </c>
      <c r="V451" s="47">
        <v>0.92300000000000004</v>
      </c>
      <c r="W451" s="173"/>
    </row>
    <row r="452" spans="1:23">
      <c r="A452" s="232"/>
      <c r="B452" s="603">
        <v>37.25</v>
      </c>
      <c r="C452" s="47">
        <v>0.91100000000000003</v>
      </c>
      <c r="D452" s="47">
        <v>0.94499999999999995</v>
      </c>
      <c r="E452" s="47">
        <v>0.89400000000000002</v>
      </c>
      <c r="F452" s="47">
        <v>0.97</v>
      </c>
      <c r="G452" s="47">
        <v>0.97299999999999998</v>
      </c>
      <c r="H452" s="47">
        <v>0.97499999999999998</v>
      </c>
      <c r="I452" s="47">
        <v>0.95899999999999996</v>
      </c>
      <c r="J452" s="47">
        <v>0.86399999999999999</v>
      </c>
      <c r="K452" s="47">
        <v>0.88400000000000001</v>
      </c>
      <c r="L452" s="47">
        <v>0.91700000000000004</v>
      </c>
      <c r="M452" s="47">
        <v>0.96099999999999997</v>
      </c>
      <c r="N452" s="47">
        <v>0.93400000000000005</v>
      </c>
      <c r="O452" s="47">
        <v>0.97899999999999998</v>
      </c>
      <c r="P452" s="47">
        <v>0.876</v>
      </c>
      <c r="Q452" s="47">
        <v>0.89800000000000002</v>
      </c>
      <c r="R452" s="47">
        <v>0.90100000000000002</v>
      </c>
      <c r="S452" s="47">
        <v>0.94799999999999995</v>
      </c>
      <c r="T452" s="47">
        <v>0.93500000000000005</v>
      </c>
      <c r="U452" s="47">
        <v>0.93899999999999995</v>
      </c>
      <c r="V452" s="47">
        <v>0.92</v>
      </c>
      <c r="W452" s="173"/>
    </row>
    <row r="453" spans="1:23">
      <c r="A453" s="232"/>
      <c r="B453" s="603">
        <v>37.33</v>
      </c>
      <c r="C453" s="47">
        <v>0.89700000000000002</v>
      </c>
      <c r="D453" s="47">
        <v>0.95299999999999996</v>
      </c>
      <c r="E453" s="47">
        <v>0.90500000000000003</v>
      </c>
      <c r="F453" s="47">
        <v>0.98899999999999999</v>
      </c>
      <c r="G453" s="47">
        <v>0.95499999999999996</v>
      </c>
      <c r="H453" s="47">
        <v>0.98199999999999998</v>
      </c>
      <c r="I453" s="47">
        <v>0.95199999999999996</v>
      </c>
      <c r="J453" s="47">
        <v>0.86199999999999999</v>
      </c>
      <c r="K453" s="47">
        <v>0.87</v>
      </c>
      <c r="L453" s="47">
        <v>0.91400000000000003</v>
      </c>
      <c r="M453" s="47">
        <v>0.95899999999999996</v>
      </c>
      <c r="N453" s="47">
        <v>0.92</v>
      </c>
      <c r="O453" s="47">
        <v>0.96699999999999997</v>
      </c>
      <c r="P453" s="47">
        <v>0.89500000000000002</v>
      </c>
      <c r="Q453" s="47">
        <v>0.89</v>
      </c>
      <c r="R453" s="47">
        <v>0.90500000000000003</v>
      </c>
      <c r="S453" s="47">
        <v>0.94399999999999995</v>
      </c>
      <c r="T453" s="47">
        <v>0.93799999999999994</v>
      </c>
      <c r="U453" s="47">
        <v>0.94499999999999995</v>
      </c>
      <c r="V453" s="47">
        <v>0.91800000000000004</v>
      </c>
      <c r="W453" s="173"/>
    </row>
    <row r="454" spans="1:23">
      <c r="A454" s="232"/>
      <c r="B454" s="603">
        <v>37.42</v>
      </c>
      <c r="C454" s="47">
        <v>0.89900000000000002</v>
      </c>
      <c r="D454" s="47">
        <v>0.94599999999999995</v>
      </c>
      <c r="E454" s="47">
        <v>0.91600000000000004</v>
      </c>
      <c r="F454" s="47">
        <v>0.98299999999999998</v>
      </c>
      <c r="G454" s="47">
        <v>0.97599999999999998</v>
      </c>
      <c r="H454" s="47">
        <v>0.98199999999999998</v>
      </c>
      <c r="I454" s="47">
        <v>0.96</v>
      </c>
      <c r="J454" s="47">
        <v>0.84599999999999997</v>
      </c>
      <c r="K454" s="47">
        <v>0.872</v>
      </c>
      <c r="L454" s="47">
        <v>0.89800000000000002</v>
      </c>
      <c r="M454" s="47">
        <v>0.95499999999999996</v>
      </c>
      <c r="N454" s="47">
        <v>0.90500000000000003</v>
      </c>
      <c r="O454" s="47">
        <v>0.96599999999999997</v>
      </c>
      <c r="P454" s="47">
        <v>0.89200000000000002</v>
      </c>
      <c r="Q454" s="47">
        <v>0.88400000000000001</v>
      </c>
      <c r="R454" s="47">
        <v>0.88300000000000001</v>
      </c>
      <c r="S454" s="47">
        <v>0.92500000000000004</v>
      </c>
      <c r="T454" s="47">
        <v>0.92900000000000005</v>
      </c>
      <c r="U454" s="47">
        <v>0.94099999999999995</v>
      </c>
      <c r="V454" s="47">
        <v>0.90900000000000003</v>
      </c>
      <c r="W454" s="173"/>
    </row>
    <row r="455" spans="1:23">
      <c r="A455" s="232"/>
      <c r="B455" s="603">
        <v>37.5</v>
      </c>
      <c r="C455" s="47">
        <v>0.89400000000000002</v>
      </c>
      <c r="D455" s="47">
        <v>0.93100000000000005</v>
      </c>
      <c r="E455" s="47">
        <v>0.91</v>
      </c>
      <c r="F455" s="47">
        <v>0.97899999999999998</v>
      </c>
      <c r="G455" s="47">
        <v>0.98</v>
      </c>
      <c r="H455" s="47">
        <v>0.97099999999999997</v>
      </c>
      <c r="I455" s="47">
        <v>0.95299999999999996</v>
      </c>
      <c r="J455" s="47">
        <v>0.85699999999999998</v>
      </c>
      <c r="K455" s="47">
        <v>0.88500000000000001</v>
      </c>
      <c r="L455" s="47">
        <v>0.89700000000000002</v>
      </c>
      <c r="M455" s="47">
        <v>0.94699999999999995</v>
      </c>
      <c r="N455" s="47">
        <v>0.90300000000000002</v>
      </c>
      <c r="O455" s="47">
        <v>0.97499999999999998</v>
      </c>
      <c r="P455" s="47">
        <v>0.88700000000000001</v>
      </c>
      <c r="Q455" s="47">
        <v>0.875</v>
      </c>
      <c r="R455" s="47">
        <v>0.91400000000000003</v>
      </c>
      <c r="S455" s="47">
        <v>0.94799999999999995</v>
      </c>
      <c r="T455" s="47">
        <v>0.89200000000000002</v>
      </c>
      <c r="U455" s="47">
        <v>0.92400000000000004</v>
      </c>
      <c r="V455" s="47">
        <v>0.90200000000000002</v>
      </c>
      <c r="W455" s="173"/>
    </row>
    <row r="456" spans="1:23">
      <c r="A456" s="232"/>
      <c r="B456" s="603">
        <v>37.58</v>
      </c>
      <c r="C456" s="47">
        <v>0.90700000000000003</v>
      </c>
      <c r="D456" s="47">
        <v>0.95399999999999996</v>
      </c>
      <c r="E456" s="47">
        <v>0.90600000000000003</v>
      </c>
      <c r="F456" s="47">
        <v>1.0029999999999999</v>
      </c>
      <c r="G456" s="47">
        <v>0.97899999999999998</v>
      </c>
      <c r="H456" s="47">
        <v>0.97799999999999998</v>
      </c>
      <c r="I456" s="47">
        <v>0.93899999999999995</v>
      </c>
      <c r="J456" s="47">
        <v>0.86199999999999999</v>
      </c>
      <c r="K456" s="47">
        <v>0.89200000000000002</v>
      </c>
      <c r="L456" s="47">
        <v>0.91500000000000004</v>
      </c>
      <c r="M456" s="47">
        <v>0.94599999999999995</v>
      </c>
      <c r="N456" s="47">
        <v>0.89700000000000002</v>
      </c>
      <c r="O456" s="47">
        <v>0.97099999999999997</v>
      </c>
      <c r="P456" s="47">
        <v>0.876</v>
      </c>
      <c r="Q456" s="47">
        <v>0.85599999999999998</v>
      </c>
      <c r="R456" s="47">
        <v>0.92700000000000005</v>
      </c>
      <c r="S456" s="47">
        <v>0.94399999999999995</v>
      </c>
      <c r="T456" s="47">
        <v>0.90600000000000003</v>
      </c>
      <c r="U456" s="47">
        <v>0.91600000000000004</v>
      </c>
      <c r="V456" s="47">
        <v>0.92100000000000004</v>
      </c>
      <c r="W456" s="173"/>
    </row>
    <row r="457" spans="1:23">
      <c r="A457" s="232"/>
      <c r="B457" s="603">
        <v>37.67</v>
      </c>
      <c r="C457" s="47">
        <v>0.91300000000000003</v>
      </c>
      <c r="D457" s="47">
        <v>0.96299999999999997</v>
      </c>
      <c r="E457" s="47">
        <v>0.89100000000000001</v>
      </c>
      <c r="F457" s="47">
        <v>1.0009999999999999</v>
      </c>
      <c r="G457" s="47">
        <v>0.97799999999999998</v>
      </c>
      <c r="H457" s="47">
        <v>0.97799999999999998</v>
      </c>
      <c r="I457" s="47">
        <v>0.93</v>
      </c>
      <c r="J457" s="47">
        <v>0.82699999999999996</v>
      </c>
      <c r="K457" s="47">
        <v>0.89800000000000002</v>
      </c>
      <c r="L457" s="47">
        <v>0.91700000000000004</v>
      </c>
      <c r="M457" s="47">
        <v>0.93300000000000005</v>
      </c>
      <c r="N457" s="47">
        <v>0.89200000000000002</v>
      </c>
      <c r="O457" s="47">
        <v>0.95599999999999996</v>
      </c>
      <c r="P457" s="47">
        <v>0.86199999999999999</v>
      </c>
      <c r="Q457" s="47">
        <v>0.88800000000000001</v>
      </c>
      <c r="R457" s="47">
        <v>0.91400000000000003</v>
      </c>
      <c r="S457" s="47">
        <v>0.92900000000000005</v>
      </c>
      <c r="T457" s="47">
        <v>0.88800000000000001</v>
      </c>
      <c r="U457" s="47">
        <v>0.92500000000000004</v>
      </c>
      <c r="V457" s="47">
        <v>0.93799999999999994</v>
      </c>
      <c r="W457" s="173"/>
    </row>
    <row r="458" spans="1:23">
      <c r="A458" s="232"/>
      <c r="B458" s="603">
        <v>37.75</v>
      </c>
      <c r="C458" s="47">
        <v>0.92200000000000004</v>
      </c>
      <c r="D458" s="47">
        <v>0.96199999999999997</v>
      </c>
      <c r="E458" s="47">
        <v>0.88900000000000001</v>
      </c>
      <c r="F458" s="47">
        <v>1.0069999999999999</v>
      </c>
      <c r="G458" s="47">
        <v>0.98</v>
      </c>
      <c r="H458" s="47">
        <v>0.96499999999999997</v>
      </c>
      <c r="I458" s="47">
        <v>0.92200000000000004</v>
      </c>
      <c r="J458" s="47">
        <v>0.84599999999999997</v>
      </c>
      <c r="K458" s="47">
        <v>0.9</v>
      </c>
      <c r="L458" s="47">
        <v>0.92100000000000004</v>
      </c>
      <c r="M458" s="47">
        <v>0.96499999999999997</v>
      </c>
      <c r="N458" s="47">
        <v>0.876</v>
      </c>
      <c r="O458" s="47">
        <v>0.96899999999999997</v>
      </c>
      <c r="P458" s="47">
        <v>0.86199999999999999</v>
      </c>
      <c r="Q458" s="47">
        <v>0.88</v>
      </c>
      <c r="R458" s="47">
        <v>0.90200000000000002</v>
      </c>
      <c r="S458" s="47">
        <v>0.92500000000000004</v>
      </c>
      <c r="T458" s="47">
        <v>0.88700000000000001</v>
      </c>
      <c r="U458" s="47">
        <v>0.94299999999999995</v>
      </c>
      <c r="V458" s="47">
        <v>0.92500000000000004</v>
      </c>
      <c r="W458" s="173"/>
    </row>
    <row r="459" spans="1:23">
      <c r="A459" s="232"/>
      <c r="B459" s="603">
        <v>37.83</v>
      </c>
      <c r="C459" s="47">
        <v>0.94399999999999995</v>
      </c>
      <c r="D459" s="47">
        <v>0.94399999999999995</v>
      </c>
      <c r="E459" s="47">
        <v>0.89300000000000002</v>
      </c>
      <c r="F459" s="47">
        <v>0.999</v>
      </c>
      <c r="G459" s="47">
        <v>0.96899999999999997</v>
      </c>
      <c r="H459" s="47">
        <v>0.94799999999999995</v>
      </c>
      <c r="I459" s="47">
        <v>0.92</v>
      </c>
      <c r="J459" s="47">
        <v>0.82299999999999995</v>
      </c>
      <c r="K459" s="47">
        <v>0.88700000000000001</v>
      </c>
      <c r="L459" s="47">
        <v>0.93100000000000005</v>
      </c>
      <c r="M459" s="47">
        <v>0.96399999999999997</v>
      </c>
      <c r="N459" s="47">
        <v>0.91900000000000004</v>
      </c>
      <c r="O459" s="47">
        <v>0.98299999999999998</v>
      </c>
      <c r="P459" s="47">
        <v>0.85499999999999998</v>
      </c>
      <c r="Q459" s="47">
        <v>0.90400000000000003</v>
      </c>
      <c r="R459" s="47">
        <v>0.91500000000000004</v>
      </c>
      <c r="S459" s="47">
        <v>0.95</v>
      </c>
      <c r="T459" s="47">
        <v>0.873</v>
      </c>
      <c r="U459" s="47">
        <v>0.91700000000000004</v>
      </c>
      <c r="V459" s="47">
        <v>0.92400000000000004</v>
      </c>
      <c r="W459" s="173"/>
    </row>
    <row r="460" spans="1:23">
      <c r="A460" s="232"/>
      <c r="B460" s="603">
        <v>37.92</v>
      </c>
      <c r="C460" s="47">
        <v>0.92500000000000004</v>
      </c>
      <c r="D460" s="47">
        <v>0.96499999999999997</v>
      </c>
      <c r="E460" s="47">
        <v>0.88600000000000001</v>
      </c>
      <c r="F460" s="47">
        <v>0.98499999999999999</v>
      </c>
      <c r="G460" s="47">
        <v>0.95299999999999996</v>
      </c>
      <c r="H460" s="47">
        <v>0.96</v>
      </c>
      <c r="I460" s="47">
        <v>0.95499999999999996</v>
      </c>
      <c r="J460" s="47">
        <v>0.84599999999999997</v>
      </c>
      <c r="K460" s="47">
        <v>0.89700000000000002</v>
      </c>
      <c r="L460" s="47">
        <v>0.93899999999999995</v>
      </c>
      <c r="M460" s="47">
        <v>0.96099999999999997</v>
      </c>
      <c r="N460" s="47">
        <v>0.92600000000000005</v>
      </c>
      <c r="O460" s="47">
        <v>0.97099999999999997</v>
      </c>
      <c r="P460" s="47">
        <v>0.85599999999999998</v>
      </c>
      <c r="Q460" s="47">
        <v>0.89900000000000002</v>
      </c>
      <c r="R460" s="47">
        <v>0.89900000000000002</v>
      </c>
      <c r="S460" s="47">
        <v>0.92600000000000005</v>
      </c>
      <c r="T460" s="47">
        <v>0.88600000000000001</v>
      </c>
      <c r="U460" s="47">
        <v>0.91700000000000004</v>
      </c>
      <c r="V460" s="47">
        <v>0.91400000000000003</v>
      </c>
      <c r="W460" s="173"/>
    </row>
    <row r="461" spans="1:23">
      <c r="A461" s="232"/>
      <c r="B461" s="603">
        <v>38</v>
      </c>
      <c r="C461" s="47">
        <v>0.90600000000000003</v>
      </c>
      <c r="D461" s="47">
        <v>0.97499999999999998</v>
      </c>
      <c r="E461" s="47">
        <v>0.874</v>
      </c>
      <c r="F461" s="47">
        <v>1</v>
      </c>
      <c r="G461" s="47">
        <v>0.96799999999999997</v>
      </c>
      <c r="H461" s="47">
        <v>0.95699999999999996</v>
      </c>
      <c r="I461" s="47">
        <v>0.94599999999999995</v>
      </c>
      <c r="J461" s="47">
        <v>0.82699999999999996</v>
      </c>
      <c r="K461" s="47">
        <v>0.89100000000000001</v>
      </c>
      <c r="L461" s="47">
        <v>0.93799999999999994</v>
      </c>
      <c r="M461" s="47">
        <v>0.96399999999999997</v>
      </c>
      <c r="N461" s="47">
        <v>0.93500000000000005</v>
      </c>
      <c r="O461" s="47">
        <v>0.96799999999999997</v>
      </c>
      <c r="P461" s="47">
        <v>0.85899999999999999</v>
      </c>
      <c r="Q461" s="47">
        <v>0.89800000000000002</v>
      </c>
      <c r="R461" s="47">
        <v>0.88300000000000001</v>
      </c>
      <c r="S461" s="47">
        <v>0.93</v>
      </c>
      <c r="T461" s="47">
        <v>0.90500000000000003</v>
      </c>
      <c r="U461" s="47">
        <v>0.90800000000000003</v>
      </c>
      <c r="V461" s="47">
        <v>0.91400000000000003</v>
      </c>
      <c r="W461" s="173"/>
    </row>
    <row r="462" spans="1:23">
      <c r="A462" s="232"/>
      <c r="B462" s="603">
        <v>38.08</v>
      </c>
      <c r="C462" s="47">
        <v>0.92600000000000005</v>
      </c>
      <c r="D462" s="47">
        <v>0.97099999999999997</v>
      </c>
      <c r="E462" s="47">
        <v>0.86699999999999999</v>
      </c>
      <c r="F462" s="47">
        <v>0.999</v>
      </c>
      <c r="G462" s="47">
        <v>0.95899999999999996</v>
      </c>
      <c r="H462" s="47">
        <v>0.98799999999999999</v>
      </c>
      <c r="I462" s="47">
        <v>0.94799999999999995</v>
      </c>
      <c r="J462" s="47">
        <v>0.83099999999999996</v>
      </c>
      <c r="K462" s="47">
        <v>0.88300000000000001</v>
      </c>
      <c r="L462" s="47">
        <v>0.93</v>
      </c>
      <c r="M462" s="47">
        <v>0.96299999999999997</v>
      </c>
      <c r="N462" s="47">
        <v>0.91700000000000004</v>
      </c>
      <c r="O462" s="47">
        <v>0.96899999999999997</v>
      </c>
      <c r="P462" s="47">
        <v>0.86699999999999999</v>
      </c>
      <c r="Q462" s="47">
        <v>0.91700000000000004</v>
      </c>
      <c r="R462" s="47">
        <v>0.91</v>
      </c>
      <c r="S462" s="47">
        <v>0.89500000000000002</v>
      </c>
      <c r="T462" s="47">
        <v>0.90500000000000003</v>
      </c>
      <c r="U462" s="47">
        <v>0.94</v>
      </c>
      <c r="V462" s="47">
        <v>0.91300000000000003</v>
      </c>
      <c r="W462" s="173"/>
    </row>
    <row r="463" spans="1:23">
      <c r="A463" s="232"/>
      <c r="B463" s="603">
        <v>38.17</v>
      </c>
      <c r="C463" s="47">
        <v>0.94</v>
      </c>
      <c r="D463" s="47">
        <v>0.95299999999999996</v>
      </c>
      <c r="E463" s="47">
        <v>0.85199999999999998</v>
      </c>
      <c r="F463" s="47">
        <v>0.98</v>
      </c>
      <c r="G463" s="47">
        <v>0.94899999999999995</v>
      </c>
      <c r="H463" s="47">
        <v>0.96099999999999997</v>
      </c>
      <c r="I463" s="47">
        <v>0.94599999999999995</v>
      </c>
      <c r="J463" s="47">
        <v>0.84499999999999997</v>
      </c>
      <c r="K463" s="47">
        <v>0.88300000000000001</v>
      </c>
      <c r="L463" s="47">
        <v>0.93300000000000005</v>
      </c>
      <c r="M463" s="47">
        <v>0.95099999999999996</v>
      </c>
      <c r="N463" s="47">
        <v>0.92</v>
      </c>
      <c r="O463" s="47">
        <v>0.97399999999999998</v>
      </c>
      <c r="P463" s="47">
        <v>0.86099999999999999</v>
      </c>
      <c r="Q463" s="47">
        <v>0.91300000000000003</v>
      </c>
      <c r="R463" s="47">
        <v>0.94599999999999995</v>
      </c>
      <c r="S463" s="47">
        <v>0.90700000000000003</v>
      </c>
      <c r="T463" s="47">
        <v>0.92100000000000004</v>
      </c>
      <c r="U463" s="47">
        <v>0.91900000000000004</v>
      </c>
      <c r="V463" s="47">
        <v>0.95</v>
      </c>
      <c r="W463" s="173"/>
    </row>
    <row r="464" spans="1:23">
      <c r="A464" s="232"/>
      <c r="B464" s="603">
        <v>38.25</v>
      </c>
      <c r="C464" s="47">
        <v>0.95</v>
      </c>
      <c r="D464" s="47">
        <v>0.94499999999999995</v>
      </c>
      <c r="E464" s="47">
        <v>0.82399999999999995</v>
      </c>
      <c r="F464" s="47">
        <v>0.98099999999999998</v>
      </c>
      <c r="G464" s="47">
        <v>0.94799999999999995</v>
      </c>
      <c r="H464" s="47">
        <v>0.97099999999999997</v>
      </c>
      <c r="I464" s="47">
        <v>0.95499999999999996</v>
      </c>
      <c r="J464" s="47">
        <v>0.83199999999999996</v>
      </c>
      <c r="K464" s="47">
        <v>0.89</v>
      </c>
      <c r="L464" s="47">
        <v>0.93899999999999995</v>
      </c>
      <c r="M464" s="47">
        <v>0.93899999999999995</v>
      </c>
      <c r="N464" s="47">
        <v>0.91900000000000004</v>
      </c>
      <c r="O464" s="47">
        <v>0.96199999999999997</v>
      </c>
      <c r="P464" s="47">
        <v>0.88100000000000001</v>
      </c>
      <c r="Q464" s="47">
        <v>0.91900000000000004</v>
      </c>
      <c r="R464" s="47">
        <v>0.97099999999999997</v>
      </c>
      <c r="S464" s="47">
        <v>0.86299999999999999</v>
      </c>
      <c r="T464" s="47">
        <v>0.91500000000000004</v>
      </c>
      <c r="U464" s="47">
        <v>0.91800000000000004</v>
      </c>
      <c r="V464" s="47">
        <v>0.95099999999999996</v>
      </c>
      <c r="W464" s="173"/>
    </row>
    <row r="465" spans="1:23">
      <c r="A465" s="232"/>
      <c r="B465" s="603">
        <v>38.33</v>
      </c>
      <c r="C465" s="47">
        <v>0.93799999999999994</v>
      </c>
      <c r="D465" s="47">
        <v>0.94199999999999995</v>
      </c>
      <c r="E465" s="47">
        <v>0.85</v>
      </c>
      <c r="F465" s="47">
        <v>0.97899999999999998</v>
      </c>
      <c r="G465" s="47">
        <v>0.95099999999999996</v>
      </c>
      <c r="H465" s="47">
        <v>0.96699999999999997</v>
      </c>
      <c r="I465" s="47">
        <v>0.94</v>
      </c>
      <c r="J465" s="47">
        <v>0.82399999999999995</v>
      </c>
      <c r="K465" s="47">
        <v>0.88500000000000001</v>
      </c>
      <c r="L465" s="47">
        <v>0.92900000000000005</v>
      </c>
      <c r="M465" s="47">
        <v>0.94099999999999995</v>
      </c>
      <c r="N465" s="47">
        <v>0.91300000000000003</v>
      </c>
      <c r="O465" s="47">
        <v>0.94499999999999995</v>
      </c>
      <c r="P465" s="47">
        <v>0.877</v>
      </c>
      <c r="Q465" s="47">
        <v>0.88500000000000001</v>
      </c>
      <c r="R465" s="47">
        <v>0.93799999999999994</v>
      </c>
      <c r="S465" s="47">
        <v>0.86399999999999999</v>
      </c>
      <c r="T465" s="47">
        <v>0.91100000000000003</v>
      </c>
      <c r="U465" s="47">
        <v>0.90600000000000003</v>
      </c>
      <c r="V465" s="47">
        <v>0.95699999999999996</v>
      </c>
      <c r="W465" s="173"/>
    </row>
    <row r="466" spans="1:23">
      <c r="A466" s="232"/>
      <c r="B466" s="603">
        <v>38.42</v>
      </c>
      <c r="C466" s="47">
        <v>0.94399999999999995</v>
      </c>
      <c r="D466" s="47">
        <v>0.93799999999999994</v>
      </c>
      <c r="E466" s="47">
        <v>0.85699999999999998</v>
      </c>
      <c r="F466" s="47">
        <v>0.95399999999999996</v>
      </c>
      <c r="G466" s="47">
        <v>0.97</v>
      </c>
      <c r="H466" s="47">
        <v>0.96299999999999997</v>
      </c>
      <c r="I466" s="47">
        <v>0.96499999999999997</v>
      </c>
      <c r="J466" s="47">
        <v>0.79700000000000004</v>
      </c>
      <c r="K466" s="47">
        <v>0.879</v>
      </c>
      <c r="L466" s="47">
        <v>0.95699999999999996</v>
      </c>
      <c r="M466" s="47">
        <v>0.93200000000000005</v>
      </c>
      <c r="N466" s="47">
        <v>0.90600000000000003</v>
      </c>
      <c r="O466" s="47">
        <v>0.96699999999999997</v>
      </c>
      <c r="P466" s="47">
        <v>0.875</v>
      </c>
      <c r="Q466" s="47">
        <v>0.90200000000000002</v>
      </c>
      <c r="R466" s="47">
        <v>0.94599999999999995</v>
      </c>
      <c r="S466" s="47">
        <v>0.85699999999999998</v>
      </c>
      <c r="T466" s="47">
        <v>0.91800000000000004</v>
      </c>
      <c r="U466" s="47">
        <v>0.90200000000000002</v>
      </c>
      <c r="V466" s="47">
        <v>0.95399999999999996</v>
      </c>
      <c r="W466" s="173"/>
    </row>
    <row r="467" spans="1:23">
      <c r="A467" s="232"/>
      <c r="B467" s="603">
        <v>38.5</v>
      </c>
      <c r="C467" s="47">
        <v>0.92500000000000004</v>
      </c>
      <c r="D467" s="47">
        <v>0.93799999999999994</v>
      </c>
      <c r="E467" s="47">
        <v>0.86</v>
      </c>
      <c r="F467" s="47">
        <v>0.95699999999999996</v>
      </c>
      <c r="G467" s="47">
        <v>0.97799999999999998</v>
      </c>
      <c r="H467" s="47">
        <v>0.98099999999999998</v>
      </c>
      <c r="I467" s="47">
        <v>0.96399999999999997</v>
      </c>
      <c r="J467" s="47">
        <v>0.82</v>
      </c>
      <c r="K467" s="47">
        <v>0.86299999999999999</v>
      </c>
      <c r="L467" s="47">
        <v>0.97</v>
      </c>
      <c r="M467" s="47">
        <v>0.93600000000000005</v>
      </c>
      <c r="N467" s="47">
        <v>0.91200000000000003</v>
      </c>
      <c r="O467" s="47">
        <v>0.98899999999999999</v>
      </c>
      <c r="P467" s="47">
        <v>0.88500000000000001</v>
      </c>
      <c r="Q467" s="47">
        <v>0.88600000000000001</v>
      </c>
      <c r="R467" s="47">
        <v>0.94299999999999995</v>
      </c>
      <c r="S467" s="47">
        <v>0.89100000000000001</v>
      </c>
      <c r="T467" s="47">
        <v>0.91300000000000003</v>
      </c>
      <c r="U467" s="47">
        <v>0.91100000000000003</v>
      </c>
      <c r="V467" s="47">
        <v>0.93100000000000005</v>
      </c>
      <c r="W467" s="173"/>
    </row>
    <row r="468" spans="1:23">
      <c r="A468" s="232"/>
      <c r="B468" s="603">
        <v>38.58</v>
      </c>
      <c r="C468" s="47">
        <v>0.94499999999999995</v>
      </c>
      <c r="D468" s="47">
        <v>0.90900000000000003</v>
      </c>
      <c r="E468" s="47">
        <v>0.83899999999999997</v>
      </c>
      <c r="F468" s="47">
        <v>0.95199999999999996</v>
      </c>
      <c r="G468" s="47">
        <v>0.95199999999999996</v>
      </c>
      <c r="H468" s="47">
        <v>0.97099999999999997</v>
      </c>
      <c r="I468" s="47">
        <v>0.97799999999999998</v>
      </c>
      <c r="J468" s="47">
        <v>0.80300000000000005</v>
      </c>
      <c r="K468" s="47">
        <v>0.89100000000000001</v>
      </c>
      <c r="L468" s="47">
        <v>0.95399999999999996</v>
      </c>
      <c r="M468" s="47">
        <v>0.92600000000000005</v>
      </c>
      <c r="N468" s="47">
        <v>0.91400000000000003</v>
      </c>
      <c r="O468" s="47">
        <v>0.97599999999999998</v>
      </c>
      <c r="P468" s="47">
        <v>0.88600000000000001</v>
      </c>
      <c r="Q468" s="47">
        <v>0.86699999999999999</v>
      </c>
      <c r="R468" s="47">
        <v>0.94899999999999995</v>
      </c>
      <c r="S468" s="47">
        <v>0.88700000000000001</v>
      </c>
      <c r="T468" s="47">
        <v>0.91600000000000004</v>
      </c>
      <c r="U468" s="47">
        <v>0.94899999999999995</v>
      </c>
      <c r="V468" s="47">
        <v>0.93300000000000005</v>
      </c>
      <c r="W468" s="173"/>
    </row>
    <row r="469" spans="1:23">
      <c r="A469" s="232"/>
      <c r="B469" s="603">
        <v>38.67</v>
      </c>
      <c r="C469" s="47">
        <v>0.93600000000000005</v>
      </c>
      <c r="D469" s="47">
        <v>0.93600000000000005</v>
      </c>
      <c r="E469" s="47">
        <v>0.84299999999999997</v>
      </c>
      <c r="F469" s="47">
        <v>0.96599999999999997</v>
      </c>
      <c r="G469" s="47">
        <v>0.97299999999999998</v>
      </c>
      <c r="H469" s="47">
        <v>0.97399999999999998</v>
      </c>
      <c r="I469" s="47">
        <v>0.96799999999999997</v>
      </c>
      <c r="J469" s="47">
        <v>0.79700000000000004</v>
      </c>
      <c r="K469" s="47">
        <v>0.874</v>
      </c>
      <c r="L469" s="47">
        <v>0.94899999999999995</v>
      </c>
      <c r="M469" s="47">
        <v>0.93200000000000005</v>
      </c>
      <c r="N469" s="47">
        <v>0.89400000000000002</v>
      </c>
      <c r="O469" s="47">
        <v>0.98499999999999999</v>
      </c>
      <c r="P469" s="47">
        <v>0.89600000000000002</v>
      </c>
      <c r="Q469" s="47">
        <v>0.90700000000000003</v>
      </c>
      <c r="R469" s="47">
        <v>0.90600000000000003</v>
      </c>
      <c r="S469" s="47">
        <v>0.94199999999999995</v>
      </c>
      <c r="T469" s="47">
        <v>0.92</v>
      </c>
      <c r="U469" s="47">
        <v>0.93300000000000005</v>
      </c>
      <c r="V469" s="47">
        <v>0.92500000000000004</v>
      </c>
      <c r="W469" s="173"/>
    </row>
    <row r="470" spans="1:23">
      <c r="A470" s="232"/>
      <c r="B470" s="603">
        <v>38.75</v>
      </c>
      <c r="C470" s="47">
        <v>0.93799999999999994</v>
      </c>
      <c r="D470" s="47">
        <v>0.94299999999999995</v>
      </c>
      <c r="E470" s="47">
        <v>0.84499999999999997</v>
      </c>
      <c r="F470" s="47">
        <v>0.94799999999999995</v>
      </c>
      <c r="G470" s="47">
        <v>0.96199999999999997</v>
      </c>
      <c r="H470" s="47">
        <v>0.98599999999999999</v>
      </c>
      <c r="I470" s="47">
        <v>0.95399999999999996</v>
      </c>
      <c r="J470" s="47">
        <v>0.81100000000000005</v>
      </c>
      <c r="K470" s="47">
        <v>0.90800000000000003</v>
      </c>
      <c r="L470" s="47">
        <v>0.94599999999999995</v>
      </c>
      <c r="M470" s="47">
        <v>0.93300000000000005</v>
      </c>
      <c r="N470" s="47">
        <v>0.89400000000000002</v>
      </c>
      <c r="O470" s="47">
        <v>0.98599999999999999</v>
      </c>
      <c r="P470" s="47">
        <v>0.89800000000000002</v>
      </c>
      <c r="Q470" s="47">
        <v>0.92200000000000004</v>
      </c>
      <c r="R470" s="47">
        <v>0.90900000000000003</v>
      </c>
      <c r="S470" s="47">
        <v>0.93500000000000005</v>
      </c>
      <c r="T470" s="47">
        <v>0.90700000000000003</v>
      </c>
      <c r="U470" s="47">
        <v>0.92600000000000005</v>
      </c>
      <c r="V470" s="47">
        <v>0.96</v>
      </c>
      <c r="W470" s="173"/>
    </row>
    <row r="471" spans="1:23">
      <c r="A471" s="232"/>
      <c r="B471" s="603">
        <v>38.83</v>
      </c>
      <c r="C471" s="47">
        <v>0.93400000000000005</v>
      </c>
      <c r="D471" s="47">
        <v>0.94399999999999995</v>
      </c>
      <c r="E471" s="47">
        <v>0.84299999999999997</v>
      </c>
      <c r="F471" s="47">
        <v>0.95099999999999996</v>
      </c>
      <c r="G471" s="47">
        <v>0.95399999999999996</v>
      </c>
      <c r="H471" s="47">
        <v>0.96299999999999997</v>
      </c>
      <c r="I471" s="47">
        <v>0.94</v>
      </c>
      <c r="J471" s="47">
        <v>0.79900000000000004</v>
      </c>
      <c r="K471" s="47">
        <v>0.89300000000000002</v>
      </c>
      <c r="L471" s="47">
        <v>0.93500000000000005</v>
      </c>
      <c r="M471" s="47">
        <v>0.90600000000000003</v>
      </c>
      <c r="N471" s="47">
        <v>0.91700000000000004</v>
      </c>
      <c r="O471" s="47">
        <v>0.96299999999999997</v>
      </c>
      <c r="P471" s="47">
        <v>0.89300000000000002</v>
      </c>
      <c r="Q471" s="47">
        <v>0.92600000000000005</v>
      </c>
      <c r="R471" s="47">
        <v>0.90300000000000002</v>
      </c>
      <c r="S471" s="47">
        <v>0.94699999999999995</v>
      </c>
      <c r="T471" s="47">
        <v>0.9</v>
      </c>
      <c r="U471" s="47">
        <v>0.91900000000000004</v>
      </c>
      <c r="V471" s="47">
        <v>0.91900000000000004</v>
      </c>
      <c r="W471" s="173"/>
    </row>
    <row r="472" spans="1:23">
      <c r="A472" s="232"/>
      <c r="B472" s="603">
        <v>38.92</v>
      </c>
      <c r="C472" s="47">
        <v>0.93400000000000005</v>
      </c>
      <c r="D472" s="47">
        <v>0.95399999999999996</v>
      </c>
      <c r="E472" s="47">
        <v>0.84599999999999997</v>
      </c>
      <c r="F472" s="47">
        <v>0.95399999999999996</v>
      </c>
      <c r="G472" s="47">
        <v>0.95699999999999996</v>
      </c>
      <c r="H472" s="47">
        <v>0.98399999999999999</v>
      </c>
      <c r="I472" s="47">
        <v>0.97499999999999998</v>
      </c>
      <c r="J472" s="47">
        <v>0.81100000000000005</v>
      </c>
      <c r="K472" s="47">
        <v>0.89</v>
      </c>
      <c r="L472" s="47">
        <v>0.95299999999999996</v>
      </c>
      <c r="M472" s="47">
        <v>0.9</v>
      </c>
      <c r="N472" s="47">
        <v>0.89900000000000002</v>
      </c>
      <c r="O472" s="47">
        <v>0.96399999999999997</v>
      </c>
      <c r="P472" s="47">
        <v>0.878</v>
      </c>
      <c r="Q472" s="47">
        <v>0.96</v>
      </c>
      <c r="R472" s="47">
        <v>0.89</v>
      </c>
      <c r="S472" s="47">
        <v>0.92900000000000005</v>
      </c>
      <c r="T472" s="47">
        <v>0.91100000000000003</v>
      </c>
      <c r="U472" s="47">
        <v>0.92400000000000004</v>
      </c>
      <c r="V472" s="47">
        <v>0.92900000000000005</v>
      </c>
      <c r="W472" s="173"/>
    </row>
    <row r="473" spans="1:23">
      <c r="A473" s="232"/>
      <c r="B473" s="603">
        <v>39</v>
      </c>
      <c r="C473" s="47">
        <v>0.93700000000000006</v>
      </c>
      <c r="D473" s="47">
        <v>0.94499999999999995</v>
      </c>
      <c r="E473" s="47">
        <v>0.84299999999999997</v>
      </c>
      <c r="F473" s="47">
        <v>0.96</v>
      </c>
      <c r="G473" s="47">
        <v>0.97599999999999998</v>
      </c>
      <c r="H473" s="47">
        <v>0.98</v>
      </c>
      <c r="I473" s="47">
        <v>0.97699999999999998</v>
      </c>
      <c r="J473" s="47">
        <v>0.82</v>
      </c>
      <c r="K473" s="47">
        <v>0.91</v>
      </c>
      <c r="L473" s="47">
        <v>0.95099999999999996</v>
      </c>
      <c r="M473" s="47">
        <v>0.93600000000000005</v>
      </c>
      <c r="N473" s="47">
        <v>0.88800000000000001</v>
      </c>
      <c r="O473" s="47">
        <v>0.97499999999999998</v>
      </c>
      <c r="P473" s="47">
        <v>0.871</v>
      </c>
      <c r="Q473" s="47">
        <v>0.91500000000000004</v>
      </c>
      <c r="R473" s="47">
        <v>0.94899999999999995</v>
      </c>
      <c r="S473" s="47">
        <v>0.94599999999999995</v>
      </c>
      <c r="T473" s="47">
        <v>0.89300000000000002</v>
      </c>
      <c r="U473" s="47">
        <v>0.91200000000000003</v>
      </c>
      <c r="V473" s="47">
        <v>0.91400000000000003</v>
      </c>
      <c r="W473" s="173"/>
    </row>
    <row r="474" spans="1:23">
      <c r="A474" s="232"/>
      <c r="B474" s="603">
        <v>39.08</v>
      </c>
      <c r="C474" s="47">
        <v>0.92900000000000005</v>
      </c>
      <c r="D474" s="47">
        <v>0.94099999999999995</v>
      </c>
      <c r="E474" s="47">
        <v>0.83</v>
      </c>
      <c r="F474" s="47">
        <v>0.97599999999999998</v>
      </c>
      <c r="G474" s="47">
        <v>0.98699999999999999</v>
      </c>
      <c r="H474" s="47">
        <v>0.98799999999999999</v>
      </c>
      <c r="I474" s="47">
        <v>0.97399999999999998</v>
      </c>
      <c r="J474" s="47">
        <v>0.85</v>
      </c>
      <c r="K474" s="47">
        <v>0.90800000000000003</v>
      </c>
      <c r="L474" s="47">
        <v>0.94199999999999995</v>
      </c>
      <c r="M474" s="47">
        <v>0.93</v>
      </c>
      <c r="N474" s="47">
        <v>0.871</v>
      </c>
      <c r="O474" s="47">
        <v>0.98199999999999998</v>
      </c>
      <c r="P474" s="47">
        <v>0.872</v>
      </c>
      <c r="Q474" s="47">
        <v>0.90700000000000003</v>
      </c>
      <c r="R474" s="47">
        <v>0.91200000000000003</v>
      </c>
      <c r="S474" s="47">
        <v>0.93100000000000005</v>
      </c>
      <c r="T474" s="47">
        <v>0.92500000000000004</v>
      </c>
      <c r="U474" s="47">
        <v>0.93899999999999995</v>
      </c>
      <c r="V474" s="47">
        <v>0.94199999999999995</v>
      </c>
      <c r="W474" s="173"/>
    </row>
    <row r="475" spans="1:23">
      <c r="A475" s="232"/>
      <c r="B475" s="603">
        <v>39.17</v>
      </c>
      <c r="C475" s="47">
        <v>0.94899999999999995</v>
      </c>
      <c r="D475" s="47">
        <v>0.93400000000000005</v>
      </c>
      <c r="E475" s="47">
        <v>0.83</v>
      </c>
      <c r="F475" s="47">
        <v>0.97499999999999998</v>
      </c>
      <c r="G475" s="47">
        <v>0.96899999999999997</v>
      </c>
      <c r="H475" s="47">
        <v>0.97799999999999998</v>
      </c>
      <c r="I475" s="47">
        <v>0.97399999999999998</v>
      </c>
      <c r="J475" s="47">
        <v>0.85</v>
      </c>
      <c r="K475" s="47">
        <v>0.90200000000000002</v>
      </c>
      <c r="L475" s="47">
        <v>0.92500000000000004</v>
      </c>
      <c r="M475" s="47">
        <v>0.93899999999999995</v>
      </c>
      <c r="N475" s="47">
        <v>0.91400000000000003</v>
      </c>
      <c r="O475" s="47">
        <v>0.99299999999999999</v>
      </c>
      <c r="P475" s="47">
        <v>0.92100000000000004</v>
      </c>
      <c r="Q475" s="47">
        <v>0.92300000000000004</v>
      </c>
      <c r="R475" s="47">
        <v>0.88700000000000001</v>
      </c>
      <c r="S475" s="47">
        <v>0.88500000000000001</v>
      </c>
      <c r="T475" s="47">
        <v>0.93100000000000005</v>
      </c>
      <c r="U475" s="47">
        <v>0.92600000000000005</v>
      </c>
      <c r="V475" s="47">
        <v>0.88</v>
      </c>
      <c r="W475" s="173"/>
    </row>
    <row r="476" spans="1:23">
      <c r="A476" s="232"/>
      <c r="B476" s="603">
        <v>39.25</v>
      </c>
      <c r="C476" s="47">
        <v>0.93300000000000005</v>
      </c>
      <c r="D476" s="47">
        <v>0.95599999999999996</v>
      </c>
      <c r="E476" s="47">
        <v>0.79600000000000004</v>
      </c>
      <c r="F476" s="47">
        <v>0.98</v>
      </c>
      <c r="G476" s="47">
        <v>0.94599999999999995</v>
      </c>
      <c r="H476" s="47">
        <v>0.97</v>
      </c>
      <c r="I476" s="47">
        <v>0.92700000000000005</v>
      </c>
      <c r="J476" s="47">
        <v>0.85799999999999998</v>
      </c>
      <c r="K476" s="47">
        <v>0.875</v>
      </c>
      <c r="L476" s="47">
        <v>0.94199999999999995</v>
      </c>
      <c r="M476" s="47">
        <v>0.94499999999999995</v>
      </c>
      <c r="N476" s="47">
        <v>0.92</v>
      </c>
      <c r="O476" s="47">
        <v>0.98099999999999998</v>
      </c>
      <c r="P476" s="47">
        <v>0.92500000000000004</v>
      </c>
      <c r="Q476" s="47">
        <v>0.89300000000000002</v>
      </c>
      <c r="R476" s="47">
        <v>0.90300000000000002</v>
      </c>
      <c r="S476" s="47">
        <v>0.89600000000000002</v>
      </c>
      <c r="T476" s="47">
        <v>0.93</v>
      </c>
      <c r="U476" s="47">
        <v>0.93</v>
      </c>
      <c r="V476" s="47">
        <v>0.92900000000000005</v>
      </c>
      <c r="W476" s="173"/>
    </row>
    <row r="477" spans="1:23">
      <c r="A477" s="232"/>
      <c r="B477" s="603">
        <v>39.33</v>
      </c>
      <c r="C477" s="47">
        <v>0.92600000000000005</v>
      </c>
      <c r="D477" s="47">
        <v>0.93899999999999995</v>
      </c>
      <c r="E477" s="47">
        <v>0.80700000000000005</v>
      </c>
      <c r="F477" s="47">
        <v>0.99099999999999999</v>
      </c>
      <c r="G477" s="47">
        <v>0.94699999999999995</v>
      </c>
      <c r="H477" s="47">
        <v>0.97</v>
      </c>
      <c r="I477" s="47">
        <v>0.93899999999999995</v>
      </c>
      <c r="J477" s="47">
        <v>0.85699999999999998</v>
      </c>
      <c r="K477" s="47">
        <v>0.89300000000000002</v>
      </c>
      <c r="L477" s="47">
        <v>0.93899999999999995</v>
      </c>
      <c r="M477" s="47">
        <v>0.91600000000000004</v>
      </c>
      <c r="N477" s="47">
        <v>0.92</v>
      </c>
      <c r="O477" s="47">
        <v>0.94199999999999995</v>
      </c>
      <c r="P477" s="47">
        <v>0.91800000000000004</v>
      </c>
      <c r="Q477" s="47">
        <v>0.91500000000000004</v>
      </c>
      <c r="R477" s="47">
        <v>0.90200000000000002</v>
      </c>
      <c r="S477" s="47">
        <v>0.91400000000000003</v>
      </c>
      <c r="T477" s="47">
        <v>0.92100000000000004</v>
      </c>
      <c r="U477" s="47">
        <v>0.92900000000000005</v>
      </c>
      <c r="V477" s="47">
        <v>0.92</v>
      </c>
      <c r="W477" s="173"/>
    </row>
    <row r="478" spans="1:23">
      <c r="A478" s="232"/>
      <c r="B478" s="603">
        <v>39.42</v>
      </c>
      <c r="C478" s="47">
        <v>0.93799999999999994</v>
      </c>
      <c r="D478" s="47">
        <v>0.92500000000000004</v>
      </c>
      <c r="E478" s="47">
        <v>0.83899999999999997</v>
      </c>
      <c r="F478" s="47">
        <v>1.0009999999999999</v>
      </c>
      <c r="G478" s="47">
        <v>0.96699999999999997</v>
      </c>
      <c r="H478" s="47">
        <v>1.012</v>
      </c>
      <c r="I478" s="47">
        <v>0.96199999999999997</v>
      </c>
      <c r="J478" s="47">
        <v>0.85</v>
      </c>
      <c r="K478" s="47">
        <v>0.89</v>
      </c>
      <c r="L478" s="47">
        <v>0.91600000000000004</v>
      </c>
      <c r="M478" s="47">
        <v>0.92400000000000004</v>
      </c>
      <c r="N478" s="47">
        <v>0.90400000000000003</v>
      </c>
      <c r="O478" s="47">
        <v>0.97699999999999998</v>
      </c>
      <c r="P478" s="47">
        <v>0.91300000000000003</v>
      </c>
      <c r="Q478" s="47">
        <v>0.93200000000000005</v>
      </c>
      <c r="R478" s="47">
        <v>0.91500000000000004</v>
      </c>
      <c r="S478" s="47">
        <v>0.89100000000000001</v>
      </c>
      <c r="T478" s="47">
        <v>0.91700000000000004</v>
      </c>
      <c r="U478" s="47">
        <v>0.92800000000000005</v>
      </c>
      <c r="V478" s="47">
        <v>0.92800000000000005</v>
      </c>
      <c r="W478" s="173"/>
    </row>
    <row r="479" spans="1:23">
      <c r="A479" s="232"/>
      <c r="B479" s="603">
        <v>39.5</v>
      </c>
      <c r="C479" s="47">
        <v>0.95499999999999996</v>
      </c>
      <c r="D479" s="47">
        <v>0.92900000000000005</v>
      </c>
      <c r="E479" s="47">
        <v>0.84</v>
      </c>
      <c r="F479" s="47">
        <v>0.97399999999999998</v>
      </c>
      <c r="G479" s="47">
        <v>0.94199999999999995</v>
      </c>
      <c r="H479" s="47">
        <v>0.96699999999999997</v>
      </c>
      <c r="I479" s="47">
        <v>0.97399999999999998</v>
      </c>
      <c r="J479" s="47">
        <v>0.84399999999999997</v>
      </c>
      <c r="K479" s="47">
        <v>0.89600000000000002</v>
      </c>
      <c r="L479" s="47">
        <v>0.94</v>
      </c>
      <c r="M479" s="47">
        <v>0.93100000000000005</v>
      </c>
      <c r="N479" s="47">
        <v>0.93</v>
      </c>
      <c r="O479" s="47">
        <v>0.97599999999999998</v>
      </c>
      <c r="P479" s="47">
        <v>0.89600000000000002</v>
      </c>
      <c r="Q479" s="47">
        <v>0.93</v>
      </c>
      <c r="R479" s="47">
        <v>0.92500000000000004</v>
      </c>
      <c r="S479" s="47">
        <v>0.89500000000000002</v>
      </c>
      <c r="T479" s="47">
        <v>0.91500000000000004</v>
      </c>
      <c r="U479" s="47">
        <v>0.92100000000000004</v>
      </c>
      <c r="V479" s="47">
        <v>0.90200000000000002</v>
      </c>
      <c r="W479" s="173"/>
    </row>
    <row r="480" spans="1:23">
      <c r="A480" s="232"/>
      <c r="B480" s="603">
        <v>39.58</v>
      </c>
      <c r="C480" s="47">
        <v>0.93300000000000005</v>
      </c>
      <c r="D480" s="47">
        <v>0.93600000000000005</v>
      </c>
      <c r="E480" s="47">
        <v>0.81699999999999995</v>
      </c>
      <c r="F480" s="47">
        <v>0.97299999999999998</v>
      </c>
      <c r="G480" s="47">
        <v>0.96699999999999997</v>
      </c>
      <c r="H480" s="47">
        <v>0.97899999999999998</v>
      </c>
      <c r="I480" s="47">
        <v>0.98799999999999999</v>
      </c>
      <c r="J480" s="47">
        <v>0.82799999999999996</v>
      </c>
      <c r="K480" s="47">
        <v>0.90700000000000003</v>
      </c>
      <c r="L480" s="47">
        <v>0.93500000000000005</v>
      </c>
      <c r="M480" s="47">
        <v>0.92200000000000004</v>
      </c>
      <c r="N480" s="47">
        <v>0.90900000000000003</v>
      </c>
      <c r="O480" s="47">
        <v>0.97</v>
      </c>
      <c r="P480" s="47">
        <v>0.88800000000000001</v>
      </c>
      <c r="Q480" s="47">
        <v>0.94899999999999995</v>
      </c>
      <c r="R480" s="47">
        <v>0.91300000000000003</v>
      </c>
      <c r="S480" s="47">
        <v>0.875</v>
      </c>
      <c r="T480" s="47">
        <v>0.92100000000000004</v>
      </c>
      <c r="U480" s="47">
        <v>0.92500000000000004</v>
      </c>
      <c r="V480" s="47">
        <v>0.92200000000000004</v>
      </c>
      <c r="W480" s="173"/>
    </row>
    <row r="481" spans="1:23">
      <c r="A481" s="232"/>
      <c r="B481" s="603">
        <v>39.67</v>
      </c>
      <c r="C481" s="47">
        <v>0.93100000000000005</v>
      </c>
      <c r="D481" s="47">
        <v>0.93700000000000006</v>
      </c>
      <c r="E481" s="47">
        <v>0.84</v>
      </c>
      <c r="F481" s="47">
        <v>0.97899999999999998</v>
      </c>
      <c r="G481" s="47">
        <v>0.96299999999999997</v>
      </c>
      <c r="H481" s="47">
        <v>0.98699999999999999</v>
      </c>
      <c r="I481" s="47">
        <v>0.97899999999999998</v>
      </c>
      <c r="J481" s="47">
        <v>0.82799999999999996</v>
      </c>
      <c r="K481" s="47">
        <v>0.92200000000000004</v>
      </c>
      <c r="L481" s="47">
        <v>0.94699999999999995</v>
      </c>
      <c r="M481" s="47">
        <v>0.96399999999999997</v>
      </c>
      <c r="N481" s="47">
        <v>0.9</v>
      </c>
      <c r="O481" s="47">
        <v>0.96799999999999997</v>
      </c>
      <c r="P481" s="47">
        <v>0.877</v>
      </c>
      <c r="Q481" s="47">
        <v>0.94599999999999995</v>
      </c>
      <c r="R481" s="47">
        <v>0.92300000000000004</v>
      </c>
      <c r="S481" s="47">
        <v>0.89400000000000002</v>
      </c>
      <c r="T481" s="47">
        <v>0.9</v>
      </c>
      <c r="U481" s="47">
        <v>0.90800000000000003</v>
      </c>
      <c r="V481" s="47">
        <v>0.93700000000000006</v>
      </c>
      <c r="W481" s="173"/>
    </row>
    <row r="482" spans="1:23">
      <c r="A482" s="232"/>
      <c r="B482" s="603">
        <v>39.75</v>
      </c>
      <c r="C482" s="47">
        <v>0.96099999999999997</v>
      </c>
      <c r="D482" s="47">
        <v>0.93200000000000005</v>
      </c>
      <c r="E482" s="47">
        <v>0.86499999999999999</v>
      </c>
      <c r="F482" s="47">
        <v>0.98499999999999999</v>
      </c>
      <c r="G482" s="47">
        <v>0.95499999999999996</v>
      </c>
      <c r="H482" s="47">
        <v>0.98199999999999998</v>
      </c>
      <c r="I482" s="47">
        <v>0.97199999999999998</v>
      </c>
      <c r="J482" s="47">
        <v>0.83799999999999997</v>
      </c>
      <c r="K482" s="47">
        <v>0.95099999999999996</v>
      </c>
      <c r="L482" s="47">
        <v>0.94199999999999995</v>
      </c>
      <c r="M482" s="47">
        <v>0.93400000000000005</v>
      </c>
      <c r="N482" s="47">
        <v>0.878</v>
      </c>
      <c r="O482" s="47">
        <v>0.96699999999999997</v>
      </c>
      <c r="P482" s="47">
        <v>0.88500000000000001</v>
      </c>
      <c r="Q482" s="47">
        <v>0.93300000000000005</v>
      </c>
      <c r="R482" s="47">
        <v>0.91200000000000003</v>
      </c>
      <c r="S482" s="47">
        <v>0.879</v>
      </c>
      <c r="T482" s="47">
        <v>0.89800000000000002</v>
      </c>
      <c r="U482" s="47">
        <v>0.90900000000000003</v>
      </c>
      <c r="V482" s="47">
        <v>0.93</v>
      </c>
      <c r="W482" s="173"/>
    </row>
    <row r="483" spans="1:23">
      <c r="A483" s="232"/>
      <c r="B483" s="603">
        <v>39.83</v>
      </c>
      <c r="C483" s="47">
        <v>0.95</v>
      </c>
      <c r="D483" s="47">
        <v>0.93700000000000006</v>
      </c>
      <c r="E483" s="47">
        <v>0.86699999999999999</v>
      </c>
      <c r="F483" s="47">
        <v>0.97</v>
      </c>
      <c r="G483" s="47">
        <v>0.94099999999999995</v>
      </c>
      <c r="H483" s="47">
        <v>0.98299999999999998</v>
      </c>
      <c r="I483" s="47">
        <v>0.96699999999999997</v>
      </c>
      <c r="J483" s="47">
        <v>0.83</v>
      </c>
      <c r="K483" s="47">
        <v>0.93799999999999994</v>
      </c>
      <c r="L483" s="47">
        <v>0.94799999999999995</v>
      </c>
      <c r="M483" s="47">
        <v>0.97099999999999997</v>
      </c>
      <c r="N483" s="47">
        <v>0.871</v>
      </c>
      <c r="O483" s="47">
        <v>0.95599999999999996</v>
      </c>
      <c r="P483" s="47">
        <v>0.872</v>
      </c>
      <c r="Q483" s="47">
        <v>0.91500000000000004</v>
      </c>
      <c r="R483" s="47">
        <v>0.92900000000000005</v>
      </c>
      <c r="S483" s="47">
        <v>0.90800000000000003</v>
      </c>
      <c r="T483" s="47">
        <v>0.91300000000000003</v>
      </c>
      <c r="U483" s="47">
        <v>0.91200000000000003</v>
      </c>
      <c r="V483" s="47">
        <v>0.94</v>
      </c>
      <c r="W483" s="173"/>
    </row>
    <row r="484" spans="1:23">
      <c r="A484" s="232"/>
      <c r="B484" s="603">
        <v>39.92</v>
      </c>
      <c r="C484" s="47">
        <v>0.92900000000000005</v>
      </c>
      <c r="D484" s="47">
        <v>0.92200000000000004</v>
      </c>
      <c r="E484" s="47">
        <v>0.876</v>
      </c>
      <c r="F484" s="47">
        <v>0.97699999999999998</v>
      </c>
      <c r="G484" s="47">
        <v>0.98499999999999999</v>
      </c>
      <c r="H484" s="47">
        <v>0.98899999999999999</v>
      </c>
      <c r="I484" s="47">
        <v>0.98599999999999999</v>
      </c>
      <c r="J484" s="47">
        <v>0.82799999999999996</v>
      </c>
      <c r="K484" s="47">
        <v>0.93400000000000005</v>
      </c>
      <c r="L484" s="47">
        <v>0.94899999999999995</v>
      </c>
      <c r="M484" s="47">
        <v>0.96899999999999997</v>
      </c>
      <c r="N484" s="47">
        <v>0.88</v>
      </c>
      <c r="O484" s="47">
        <v>0.94699999999999995</v>
      </c>
      <c r="P484" s="47">
        <v>0.88500000000000001</v>
      </c>
      <c r="Q484" s="47">
        <v>0.89700000000000002</v>
      </c>
      <c r="R484" s="47">
        <v>0.90400000000000003</v>
      </c>
      <c r="S484" s="47">
        <v>0.91600000000000004</v>
      </c>
      <c r="T484" s="47">
        <v>0.90700000000000003</v>
      </c>
      <c r="U484" s="47">
        <v>0.91200000000000003</v>
      </c>
      <c r="V484" s="47">
        <v>0.93400000000000005</v>
      </c>
      <c r="W484" s="173"/>
    </row>
    <row r="485" spans="1:23">
      <c r="A485" s="232"/>
      <c r="B485" s="603">
        <v>40</v>
      </c>
      <c r="C485" s="47">
        <v>0.93700000000000006</v>
      </c>
      <c r="D485" s="47">
        <v>0.90200000000000002</v>
      </c>
      <c r="E485" s="47">
        <v>0.874</v>
      </c>
      <c r="F485" s="47">
        <v>0.97099999999999997</v>
      </c>
      <c r="G485" s="47">
        <v>0.93300000000000005</v>
      </c>
      <c r="H485" s="47">
        <v>0.98099999999999998</v>
      </c>
      <c r="I485" s="47">
        <v>0.97399999999999998</v>
      </c>
      <c r="J485" s="47">
        <v>0.82199999999999995</v>
      </c>
      <c r="K485" s="47">
        <v>0.91500000000000004</v>
      </c>
      <c r="L485" s="47">
        <v>0.94799999999999995</v>
      </c>
      <c r="M485" s="47">
        <v>0.95399999999999996</v>
      </c>
      <c r="N485" s="47">
        <v>0.88400000000000001</v>
      </c>
      <c r="O485" s="47">
        <v>0.94099999999999995</v>
      </c>
      <c r="P485" s="47">
        <v>0.87</v>
      </c>
      <c r="Q485" s="47">
        <v>0.90500000000000003</v>
      </c>
      <c r="R485" s="47">
        <v>0.92600000000000005</v>
      </c>
      <c r="S485" s="47">
        <v>0.92200000000000004</v>
      </c>
      <c r="T485" s="47">
        <v>0.90600000000000003</v>
      </c>
      <c r="U485" s="47">
        <v>0.93100000000000005</v>
      </c>
      <c r="V485" s="47">
        <v>0.94699999999999995</v>
      </c>
      <c r="W485" s="173"/>
    </row>
    <row r="486" spans="1:23">
      <c r="A486" s="232"/>
      <c r="B486" s="603">
        <v>40.08</v>
      </c>
      <c r="C486" s="47">
        <v>0.93400000000000005</v>
      </c>
      <c r="D486" s="47">
        <v>0.94699999999999995</v>
      </c>
      <c r="E486" s="47">
        <v>0.88500000000000001</v>
      </c>
      <c r="F486" s="47">
        <v>0.98099999999999998</v>
      </c>
      <c r="G486" s="47">
        <v>0.97299999999999998</v>
      </c>
      <c r="H486" s="47">
        <v>0.96799999999999997</v>
      </c>
      <c r="I486" s="47">
        <v>0.96799999999999997</v>
      </c>
      <c r="J486" s="47">
        <v>0.82499999999999996</v>
      </c>
      <c r="K486" s="47">
        <v>0.92200000000000004</v>
      </c>
      <c r="L486" s="47">
        <v>0.98</v>
      </c>
      <c r="M486" s="47">
        <v>0.95099999999999996</v>
      </c>
      <c r="N486" s="47">
        <v>0.89100000000000001</v>
      </c>
      <c r="O486" s="47">
        <v>0.96199999999999997</v>
      </c>
      <c r="P486" s="47">
        <v>0.874</v>
      </c>
      <c r="Q486" s="47">
        <v>0.90500000000000003</v>
      </c>
      <c r="R486" s="47">
        <v>0.92</v>
      </c>
      <c r="S486" s="47">
        <v>0.9</v>
      </c>
      <c r="T486" s="47">
        <v>0.90200000000000002</v>
      </c>
      <c r="U486" s="47">
        <v>0.91600000000000004</v>
      </c>
      <c r="V486" s="47">
        <v>0.94399999999999995</v>
      </c>
      <c r="W486" s="173"/>
    </row>
    <row r="487" spans="1:23">
      <c r="A487" s="232"/>
      <c r="B487" s="603">
        <v>40.17</v>
      </c>
      <c r="C487" s="47">
        <v>0.92700000000000005</v>
      </c>
      <c r="D487" s="47">
        <v>0.94</v>
      </c>
      <c r="E487" s="47">
        <v>0.88100000000000001</v>
      </c>
      <c r="F487" s="47">
        <v>0.96</v>
      </c>
      <c r="G487" s="47">
        <v>0.97099999999999997</v>
      </c>
      <c r="H487" s="47">
        <v>0.99299999999999999</v>
      </c>
      <c r="I487" s="47">
        <v>0.97299999999999998</v>
      </c>
      <c r="J487" s="47">
        <v>0.81499999999999995</v>
      </c>
      <c r="K487" s="47">
        <v>0.90800000000000003</v>
      </c>
      <c r="L487" s="47">
        <v>0.94799999999999995</v>
      </c>
      <c r="M487" s="47">
        <v>0.92800000000000005</v>
      </c>
      <c r="N487" s="47">
        <v>0.88400000000000001</v>
      </c>
      <c r="O487" s="47">
        <v>0.96199999999999997</v>
      </c>
      <c r="P487" s="47">
        <v>0.89100000000000001</v>
      </c>
      <c r="Q487" s="47">
        <v>0.90100000000000002</v>
      </c>
      <c r="R487" s="47">
        <v>0.92600000000000005</v>
      </c>
      <c r="S487" s="47">
        <v>0.91200000000000003</v>
      </c>
      <c r="T487" s="47">
        <v>0.89600000000000002</v>
      </c>
      <c r="U487" s="47">
        <v>0.91300000000000003</v>
      </c>
      <c r="V487" s="47">
        <v>0.95399999999999996</v>
      </c>
      <c r="W487" s="173"/>
    </row>
    <row r="488" spans="1:23">
      <c r="A488" s="232"/>
      <c r="B488" s="603">
        <v>40.25</v>
      </c>
      <c r="C488" s="47">
        <v>0.92900000000000005</v>
      </c>
      <c r="D488" s="47">
        <v>0.94099999999999995</v>
      </c>
      <c r="E488" s="47">
        <v>0.88400000000000001</v>
      </c>
      <c r="F488" s="47">
        <v>0.95699999999999996</v>
      </c>
      <c r="G488" s="47">
        <v>0.97499999999999998</v>
      </c>
      <c r="H488" s="47">
        <v>1.008</v>
      </c>
      <c r="I488" s="47">
        <v>0.99399999999999999</v>
      </c>
      <c r="J488" s="47">
        <v>0.82599999999999996</v>
      </c>
      <c r="K488" s="47">
        <v>0.92100000000000004</v>
      </c>
      <c r="L488" s="47">
        <v>0.94799999999999995</v>
      </c>
      <c r="M488" s="47">
        <v>0.92</v>
      </c>
      <c r="N488" s="47">
        <v>0.86899999999999999</v>
      </c>
      <c r="O488" s="47">
        <v>0.96399999999999997</v>
      </c>
      <c r="P488" s="47">
        <v>0.90500000000000003</v>
      </c>
      <c r="Q488" s="47">
        <v>0.91300000000000003</v>
      </c>
      <c r="R488" s="47">
        <v>0.92200000000000004</v>
      </c>
      <c r="S488" s="47">
        <v>0.92100000000000004</v>
      </c>
      <c r="T488" s="47">
        <v>0.88800000000000001</v>
      </c>
      <c r="U488" s="47">
        <v>0.91600000000000004</v>
      </c>
      <c r="V488" s="47">
        <v>0.93300000000000005</v>
      </c>
      <c r="W488" s="173"/>
    </row>
    <row r="489" spans="1:23">
      <c r="A489" s="232"/>
      <c r="B489" s="603">
        <v>40.33</v>
      </c>
      <c r="C489" s="47">
        <v>0.91200000000000003</v>
      </c>
      <c r="D489" s="47">
        <v>0.95199999999999996</v>
      </c>
      <c r="E489" s="47">
        <v>0.88900000000000001</v>
      </c>
      <c r="F489" s="47">
        <v>0.97099999999999997</v>
      </c>
      <c r="G489" s="47">
        <v>0.97799999999999998</v>
      </c>
      <c r="H489" s="47">
        <v>0.99399999999999999</v>
      </c>
      <c r="I489" s="47">
        <v>0.96699999999999997</v>
      </c>
      <c r="J489" s="47">
        <v>0.83099999999999996</v>
      </c>
      <c r="K489" s="47">
        <v>0.90400000000000003</v>
      </c>
      <c r="L489" s="47">
        <v>0.95199999999999996</v>
      </c>
      <c r="M489" s="47">
        <v>0.95899999999999996</v>
      </c>
      <c r="N489" s="47">
        <v>0.85699999999999998</v>
      </c>
      <c r="O489" s="47">
        <v>0.95</v>
      </c>
      <c r="P489" s="47">
        <v>0.90300000000000002</v>
      </c>
      <c r="Q489" s="47">
        <v>0.92</v>
      </c>
      <c r="R489" s="47">
        <v>0.93799999999999994</v>
      </c>
      <c r="S489" s="47">
        <v>0.92400000000000004</v>
      </c>
      <c r="T489" s="47">
        <v>0.89</v>
      </c>
      <c r="U489" s="47">
        <v>0.91600000000000004</v>
      </c>
      <c r="V489" s="47">
        <v>0.92900000000000005</v>
      </c>
      <c r="W489" s="173"/>
    </row>
    <row r="490" spans="1:23">
      <c r="A490" s="232"/>
      <c r="B490" s="603">
        <v>40.42</v>
      </c>
      <c r="C490" s="47">
        <v>0.93500000000000005</v>
      </c>
      <c r="D490" s="47">
        <v>0.91600000000000004</v>
      </c>
      <c r="E490" s="47">
        <v>0.88500000000000001</v>
      </c>
      <c r="F490" s="47">
        <v>0.96399999999999997</v>
      </c>
      <c r="G490" s="47">
        <v>0.97399999999999998</v>
      </c>
      <c r="H490" s="47">
        <v>0.99</v>
      </c>
      <c r="I490" s="47">
        <v>0.96599999999999997</v>
      </c>
      <c r="J490" s="47">
        <v>0.83899999999999997</v>
      </c>
      <c r="K490" s="47">
        <v>0.89900000000000002</v>
      </c>
      <c r="L490" s="47">
        <v>0.93700000000000006</v>
      </c>
      <c r="M490" s="47">
        <v>0.94099999999999995</v>
      </c>
      <c r="N490" s="47">
        <v>0.85699999999999998</v>
      </c>
      <c r="O490" s="47">
        <v>0.95099999999999996</v>
      </c>
      <c r="P490" s="47">
        <v>0.90400000000000003</v>
      </c>
      <c r="Q490" s="47">
        <v>0.92900000000000005</v>
      </c>
      <c r="R490" s="47">
        <v>0.94599999999999995</v>
      </c>
      <c r="S490" s="47">
        <v>0.91800000000000004</v>
      </c>
      <c r="T490" s="47">
        <v>0.90800000000000003</v>
      </c>
      <c r="U490" s="47">
        <v>0.90600000000000003</v>
      </c>
      <c r="V490" s="47">
        <v>0.92900000000000005</v>
      </c>
      <c r="W490" s="173"/>
    </row>
    <row r="491" spans="1:23">
      <c r="A491" s="232"/>
      <c r="B491" s="603">
        <v>40.5</v>
      </c>
      <c r="C491" s="47">
        <v>0.94099999999999995</v>
      </c>
      <c r="D491" s="47">
        <v>0.93200000000000005</v>
      </c>
      <c r="E491" s="47">
        <v>0.88800000000000001</v>
      </c>
      <c r="F491" s="47">
        <v>0.94099999999999995</v>
      </c>
      <c r="G491" s="47">
        <v>0.97499999999999998</v>
      </c>
      <c r="H491" s="47">
        <v>0.996</v>
      </c>
      <c r="I491" s="47">
        <v>0.97399999999999998</v>
      </c>
      <c r="J491" s="47">
        <v>0.84299999999999997</v>
      </c>
      <c r="K491" s="47">
        <v>0.88600000000000001</v>
      </c>
      <c r="L491" s="47">
        <v>0.93300000000000005</v>
      </c>
      <c r="M491" s="47">
        <v>0.95299999999999996</v>
      </c>
      <c r="N491" s="47">
        <v>0.89600000000000002</v>
      </c>
      <c r="O491" s="47">
        <v>0.96499999999999997</v>
      </c>
      <c r="P491" s="47">
        <v>0.91600000000000004</v>
      </c>
      <c r="Q491" s="47">
        <v>0.93200000000000005</v>
      </c>
      <c r="R491" s="47">
        <v>0.93</v>
      </c>
      <c r="S491" s="47">
        <v>0.93500000000000005</v>
      </c>
      <c r="T491" s="47">
        <v>0.92500000000000004</v>
      </c>
      <c r="U491" s="47">
        <v>0.90700000000000003</v>
      </c>
      <c r="V491" s="47">
        <v>0.89500000000000002</v>
      </c>
      <c r="W491" s="173"/>
    </row>
    <row r="492" spans="1:23">
      <c r="A492" s="232"/>
      <c r="B492" s="603">
        <v>40.58</v>
      </c>
      <c r="C492" s="47">
        <v>0.94099999999999995</v>
      </c>
      <c r="D492" s="47">
        <v>0.92100000000000004</v>
      </c>
      <c r="E492" s="47">
        <v>0.90300000000000002</v>
      </c>
      <c r="F492" s="47">
        <v>0.92600000000000005</v>
      </c>
      <c r="G492" s="47">
        <v>0.95699999999999996</v>
      </c>
      <c r="H492" s="47">
        <v>0.97799999999999998</v>
      </c>
      <c r="I492" s="47">
        <v>0.99</v>
      </c>
      <c r="J492" s="47">
        <v>0.84599999999999997</v>
      </c>
      <c r="K492" s="47">
        <v>0.89100000000000001</v>
      </c>
      <c r="L492" s="47">
        <v>0.95299999999999996</v>
      </c>
      <c r="M492" s="47">
        <v>0.94899999999999995</v>
      </c>
      <c r="N492" s="47">
        <v>0.88300000000000001</v>
      </c>
      <c r="O492" s="47">
        <v>0.96</v>
      </c>
      <c r="P492" s="47">
        <v>0.91100000000000003</v>
      </c>
      <c r="Q492" s="47">
        <v>0.88800000000000001</v>
      </c>
      <c r="R492" s="47">
        <v>0.91900000000000004</v>
      </c>
      <c r="S492" s="47">
        <v>0.92700000000000005</v>
      </c>
      <c r="T492" s="47">
        <v>0.92300000000000004</v>
      </c>
      <c r="U492" s="47">
        <v>0.90300000000000002</v>
      </c>
      <c r="V492" s="47">
        <v>0.92300000000000004</v>
      </c>
      <c r="W492" s="173"/>
    </row>
    <row r="493" spans="1:23">
      <c r="A493" s="232"/>
      <c r="B493" s="603">
        <v>40.67</v>
      </c>
      <c r="C493" s="47">
        <v>0.94499999999999995</v>
      </c>
      <c r="D493" s="47">
        <v>0.94799999999999995</v>
      </c>
      <c r="E493" s="47">
        <v>0.92500000000000004</v>
      </c>
      <c r="F493" s="47">
        <v>0.94899999999999995</v>
      </c>
      <c r="G493" s="47">
        <v>0.95699999999999996</v>
      </c>
      <c r="H493" s="47">
        <v>0.97399999999999998</v>
      </c>
      <c r="I493" s="47">
        <v>0.98399999999999999</v>
      </c>
      <c r="J493" s="47">
        <v>0.875</v>
      </c>
      <c r="K493" s="47">
        <v>0.91300000000000003</v>
      </c>
      <c r="L493" s="47">
        <v>0.94599999999999995</v>
      </c>
      <c r="M493" s="47">
        <v>0.94299999999999995</v>
      </c>
      <c r="N493" s="47">
        <v>0.89</v>
      </c>
      <c r="O493" s="47">
        <v>0.94099999999999995</v>
      </c>
      <c r="P493" s="47">
        <v>0.90500000000000003</v>
      </c>
      <c r="Q493" s="47">
        <v>0.92200000000000004</v>
      </c>
      <c r="R493" s="47">
        <v>0.91500000000000004</v>
      </c>
      <c r="S493" s="47">
        <v>0.91300000000000003</v>
      </c>
      <c r="T493" s="47">
        <v>0.91400000000000003</v>
      </c>
      <c r="U493" s="47">
        <v>0.90600000000000003</v>
      </c>
      <c r="V493" s="47">
        <v>0.91900000000000004</v>
      </c>
      <c r="W493" s="173"/>
    </row>
    <row r="494" spans="1:23">
      <c r="A494" s="232"/>
      <c r="B494" s="603">
        <v>40.75</v>
      </c>
      <c r="C494" s="47">
        <v>0.94499999999999995</v>
      </c>
      <c r="D494" s="47">
        <v>0.95299999999999996</v>
      </c>
      <c r="E494" s="47">
        <v>0.91900000000000004</v>
      </c>
      <c r="F494" s="47">
        <v>0.94199999999999995</v>
      </c>
      <c r="G494" s="47">
        <v>0.98799999999999999</v>
      </c>
      <c r="H494" s="47">
        <v>0.98599999999999999</v>
      </c>
      <c r="I494" s="47">
        <v>0.97</v>
      </c>
      <c r="J494" s="47">
        <v>0.83299999999999996</v>
      </c>
      <c r="K494" s="47">
        <v>0.88300000000000001</v>
      </c>
      <c r="L494" s="47">
        <v>0.94299999999999995</v>
      </c>
      <c r="M494" s="47">
        <v>0.94299999999999995</v>
      </c>
      <c r="N494" s="47">
        <v>0.874</v>
      </c>
      <c r="O494" s="47">
        <v>0.94699999999999995</v>
      </c>
      <c r="P494" s="47">
        <v>0.9</v>
      </c>
      <c r="Q494" s="47">
        <v>0.89900000000000002</v>
      </c>
      <c r="R494" s="47">
        <v>0.92400000000000004</v>
      </c>
      <c r="S494" s="47">
        <v>0.91100000000000003</v>
      </c>
      <c r="T494" s="47">
        <v>0.91600000000000004</v>
      </c>
      <c r="U494" s="47">
        <v>0.92</v>
      </c>
      <c r="V494" s="47">
        <v>0.92500000000000004</v>
      </c>
      <c r="W494" s="173"/>
    </row>
    <row r="495" spans="1:23">
      <c r="A495" s="232"/>
      <c r="B495" s="603">
        <v>40.83</v>
      </c>
      <c r="C495" s="47">
        <v>0.94899999999999995</v>
      </c>
      <c r="D495" s="47">
        <v>0.93799999999999994</v>
      </c>
      <c r="E495" s="47">
        <v>0.91900000000000004</v>
      </c>
      <c r="F495" s="47">
        <v>0.94799999999999995</v>
      </c>
      <c r="G495" s="47">
        <v>0.98699999999999999</v>
      </c>
      <c r="H495" s="47">
        <v>0.96599999999999997</v>
      </c>
      <c r="I495" s="47">
        <v>0.96699999999999997</v>
      </c>
      <c r="J495" s="47">
        <v>0.83199999999999996</v>
      </c>
      <c r="K495" s="47">
        <v>0.877</v>
      </c>
      <c r="L495" s="47">
        <v>0.95</v>
      </c>
      <c r="M495" s="47">
        <v>0.94499999999999995</v>
      </c>
      <c r="N495" s="47">
        <v>0.878</v>
      </c>
      <c r="O495" s="47">
        <v>0.95899999999999996</v>
      </c>
      <c r="P495" s="47">
        <v>0.876</v>
      </c>
      <c r="Q495" s="47">
        <v>0.92</v>
      </c>
      <c r="R495" s="47">
        <v>0.93899999999999995</v>
      </c>
      <c r="S495" s="47">
        <v>0.88500000000000001</v>
      </c>
      <c r="T495" s="47">
        <v>0.90400000000000003</v>
      </c>
      <c r="U495" s="47">
        <v>0.91900000000000004</v>
      </c>
      <c r="V495" s="47">
        <v>0.91600000000000004</v>
      </c>
      <c r="W495" s="173"/>
    </row>
    <row r="496" spans="1:23">
      <c r="A496" s="232"/>
      <c r="B496" s="603">
        <v>40.92</v>
      </c>
      <c r="C496" s="47">
        <v>0.92700000000000005</v>
      </c>
      <c r="D496" s="47">
        <v>0.92900000000000005</v>
      </c>
      <c r="E496" s="47">
        <v>0.91800000000000004</v>
      </c>
      <c r="F496" s="47">
        <v>0.95599999999999996</v>
      </c>
      <c r="G496" s="47">
        <v>0.95699999999999996</v>
      </c>
      <c r="H496" s="47">
        <v>0.95199999999999996</v>
      </c>
      <c r="I496" s="47">
        <v>0.97099999999999997</v>
      </c>
      <c r="J496" s="47">
        <v>0.83</v>
      </c>
      <c r="K496" s="47">
        <v>0.88900000000000001</v>
      </c>
      <c r="L496" s="47">
        <v>0.97099999999999997</v>
      </c>
      <c r="M496" s="47">
        <v>0.93700000000000006</v>
      </c>
      <c r="N496" s="47">
        <v>0.86199999999999999</v>
      </c>
      <c r="O496" s="47">
        <v>0.95599999999999996</v>
      </c>
      <c r="P496" s="47">
        <v>0.88300000000000001</v>
      </c>
      <c r="Q496" s="47">
        <v>0.91700000000000004</v>
      </c>
      <c r="R496" s="47">
        <v>0.94599999999999995</v>
      </c>
      <c r="S496" s="47">
        <v>0.88</v>
      </c>
      <c r="T496" s="47">
        <v>0.89600000000000002</v>
      </c>
      <c r="U496" s="47">
        <v>0.90700000000000003</v>
      </c>
      <c r="V496" s="47">
        <v>0.91500000000000004</v>
      </c>
      <c r="W496" s="173"/>
    </row>
    <row r="497" spans="1:23">
      <c r="A497" s="232"/>
      <c r="B497" s="603">
        <v>41</v>
      </c>
      <c r="C497" s="47">
        <v>0.93799999999999994</v>
      </c>
      <c r="D497" s="47">
        <v>0.94099999999999995</v>
      </c>
      <c r="E497" s="47">
        <v>0.93100000000000005</v>
      </c>
      <c r="F497" s="47">
        <v>0.95299999999999996</v>
      </c>
      <c r="G497" s="47">
        <v>0.97599999999999998</v>
      </c>
      <c r="H497" s="47">
        <v>0.95299999999999996</v>
      </c>
      <c r="I497" s="47">
        <v>0.97899999999999998</v>
      </c>
      <c r="J497" s="47">
        <v>0.83599999999999997</v>
      </c>
      <c r="K497" s="47">
        <v>0.89800000000000002</v>
      </c>
      <c r="L497" s="47">
        <v>0.97499999999999998</v>
      </c>
      <c r="M497" s="47">
        <v>0.93</v>
      </c>
      <c r="N497" s="47">
        <v>0.88200000000000001</v>
      </c>
      <c r="O497" s="47">
        <v>0.93899999999999995</v>
      </c>
      <c r="P497" s="47">
        <v>0.873</v>
      </c>
      <c r="Q497" s="47">
        <v>0.93100000000000005</v>
      </c>
      <c r="R497" s="47">
        <v>0.96199999999999997</v>
      </c>
      <c r="S497" s="47">
        <v>0.877</v>
      </c>
      <c r="T497" s="47">
        <v>0.92500000000000004</v>
      </c>
      <c r="U497" s="47">
        <v>0.89700000000000002</v>
      </c>
      <c r="V497" s="47">
        <v>0.91600000000000004</v>
      </c>
      <c r="W497" s="173"/>
    </row>
    <row r="498" spans="1:23">
      <c r="A498" s="232"/>
      <c r="B498" s="603">
        <v>41.08</v>
      </c>
      <c r="C498" s="47">
        <v>0.91100000000000003</v>
      </c>
      <c r="D498" s="47">
        <v>0.94399999999999995</v>
      </c>
      <c r="E498" s="47">
        <v>0.93400000000000005</v>
      </c>
      <c r="F498" s="47">
        <v>0.96299999999999997</v>
      </c>
      <c r="G498" s="47">
        <v>0.97399999999999998</v>
      </c>
      <c r="H498" s="47">
        <v>0.97299999999999998</v>
      </c>
      <c r="I498" s="47">
        <v>0.99299999999999999</v>
      </c>
      <c r="J498" s="47">
        <v>0.84099999999999997</v>
      </c>
      <c r="K498" s="47">
        <v>0.90900000000000003</v>
      </c>
      <c r="L498" s="47">
        <v>0.96799999999999997</v>
      </c>
      <c r="M498" s="47">
        <v>0.92</v>
      </c>
      <c r="N498" s="47">
        <v>0.86599999999999999</v>
      </c>
      <c r="O498" s="47">
        <v>0.95199999999999996</v>
      </c>
      <c r="P498" s="47">
        <v>0.875</v>
      </c>
      <c r="Q498" s="47">
        <v>0.92900000000000005</v>
      </c>
      <c r="R498" s="47">
        <v>0.95</v>
      </c>
      <c r="S498" s="47">
        <v>0.88</v>
      </c>
      <c r="T498" s="47">
        <v>0.92300000000000004</v>
      </c>
      <c r="U498" s="47">
        <v>0.89500000000000002</v>
      </c>
      <c r="V498" s="47">
        <v>0.91700000000000004</v>
      </c>
      <c r="W498" s="173"/>
    </row>
    <row r="499" spans="1:23">
      <c r="A499" s="232"/>
      <c r="B499" s="603">
        <v>41.17</v>
      </c>
      <c r="C499" s="47">
        <v>0.88900000000000001</v>
      </c>
      <c r="D499" s="47">
        <v>0.94399999999999995</v>
      </c>
      <c r="E499" s="47">
        <v>0.93600000000000005</v>
      </c>
      <c r="F499" s="47">
        <v>0.96799999999999997</v>
      </c>
      <c r="G499" s="47">
        <v>0.96499999999999997</v>
      </c>
      <c r="H499" s="47">
        <v>0.97299999999999998</v>
      </c>
      <c r="I499" s="47">
        <v>0.99199999999999999</v>
      </c>
      <c r="J499" s="47">
        <v>0.871</v>
      </c>
      <c r="K499" s="47">
        <v>0.92500000000000004</v>
      </c>
      <c r="L499" s="47">
        <v>0.96</v>
      </c>
      <c r="M499" s="47">
        <v>0.91700000000000004</v>
      </c>
      <c r="N499" s="47">
        <v>0.88400000000000001</v>
      </c>
      <c r="O499" s="47">
        <v>0.96299999999999997</v>
      </c>
      <c r="P499" s="47">
        <v>0.879</v>
      </c>
      <c r="Q499" s="47">
        <v>0.93</v>
      </c>
      <c r="R499" s="47">
        <v>0.94099999999999995</v>
      </c>
      <c r="S499" s="47">
        <v>0.872</v>
      </c>
      <c r="T499" s="47">
        <v>0.90900000000000003</v>
      </c>
      <c r="U499" s="47">
        <v>0.93100000000000005</v>
      </c>
      <c r="V499" s="47">
        <v>0.94099999999999995</v>
      </c>
      <c r="W499" s="173"/>
    </row>
    <row r="500" spans="1:23">
      <c r="A500" s="232"/>
      <c r="B500" s="603">
        <v>41.25</v>
      </c>
      <c r="C500" s="47">
        <v>0.91300000000000003</v>
      </c>
      <c r="D500" s="47">
        <v>0.97099999999999997</v>
      </c>
      <c r="E500" s="47">
        <v>0.91600000000000004</v>
      </c>
      <c r="F500" s="47">
        <v>0.96099999999999997</v>
      </c>
      <c r="G500" s="47">
        <v>0.95299999999999996</v>
      </c>
      <c r="H500" s="47">
        <v>0.97799999999999998</v>
      </c>
      <c r="I500" s="47">
        <v>1.02</v>
      </c>
      <c r="J500" s="47">
        <v>0.878</v>
      </c>
      <c r="K500" s="47">
        <v>0.90700000000000003</v>
      </c>
      <c r="L500" s="47">
        <v>0.94499999999999995</v>
      </c>
      <c r="M500" s="47">
        <v>0.92900000000000005</v>
      </c>
      <c r="N500" s="47">
        <v>0.88</v>
      </c>
      <c r="O500" s="47">
        <v>0.96299999999999997</v>
      </c>
      <c r="P500" s="47">
        <v>0.875</v>
      </c>
      <c r="Q500" s="47">
        <v>0.93500000000000005</v>
      </c>
      <c r="R500" s="47">
        <v>0.93899999999999995</v>
      </c>
      <c r="S500" s="47">
        <v>0.88200000000000001</v>
      </c>
      <c r="T500" s="47">
        <v>0.91800000000000004</v>
      </c>
      <c r="U500" s="47">
        <v>0.91500000000000004</v>
      </c>
      <c r="V500" s="47">
        <v>0.93300000000000005</v>
      </c>
      <c r="W500" s="173"/>
    </row>
    <row r="501" spans="1:23">
      <c r="A501" s="232"/>
      <c r="B501" s="603">
        <v>41.33</v>
      </c>
      <c r="C501" s="47">
        <v>0.94099999999999995</v>
      </c>
      <c r="D501" s="47">
        <v>0.96899999999999997</v>
      </c>
      <c r="E501" s="47">
        <v>0.91300000000000003</v>
      </c>
      <c r="F501" s="47">
        <v>0.97</v>
      </c>
      <c r="G501" s="47">
        <v>0.96</v>
      </c>
      <c r="H501" s="47">
        <v>0.96799999999999997</v>
      </c>
      <c r="I501" s="47">
        <v>0.97199999999999998</v>
      </c>
      <c r="J501" s="47">
        <v>0.86299999999999999</v>
      </c>
      <c r="K501" s="47">
        <v>0.91100000000000003</v>
      </c>
      <c r="L501" s="47">
        <v>0.95399999999999996</v>
      </c>
      <c r="M501" s="47">
        <v>0.93600000000000005</v>
      </c>
      <c r="N501" s="47">
        <v>0.879</v>
      </c>
      <c r="O501" s="47">
        <v>0.93799999999999994</v>
      </c>
      <c r="P501" s="47">
        <v>0.876</v>
      </c>
      <c r="Q501" s="47">
        <v>0.92100000000000004</v>
      </c>
      <c r="R501" s="47">
        <v>0.96</v>
      </c>
      <c r="S501" s="47">
        <v>0.88700000000000001</v>
      </c>
      <c r="T501" s="47">
        <v>0.90100000000000002</v>
      </c>
      <c r="U501" s="47">
        <v>0.92400000000000004</v>
      </c>
      <c r="V501" s="47">
        <v>0.92100000000000004</v>
      </c>
      <c r="W501" s="173"/>
    </row>
    <row r="502" spans="1:23">
      <c r="A502" s="232"/>
      <c r="B502" s="603">
        <v>41.42</v>
      </c>
      <c r="C502" s="47">
        <v>0.93300000000000005</v>
      </c>
      <c r="D502" s="47">
        <v>0.97399999999999998</v>
      </c>
      <c r="E502" s="47">
        <v>0.93300000000000005</v>
      </c>
      <c r="F502" s="47">
        <v>0.98299999999999998</v>
      </c>
      <c r="G502" s="47">
        <v>0.94899999999999995</v>
      </c>
      <c r="H502" s="47">
        <v>0.95699999999999996</v>
      </c>
      <c r="I502" s="47">
        <v>0.98799999999999999</v>
      </c>
      <c r="J502" s="47">
        <v>0.873</v>
      </c>
      <c r="K502" s="47">
        <v>0.89500000000000002</v>
      </c>
      <c r="L502" s="47">
        <v>0.95299999999999996</v>
      </c>
      <c r="M502" s="47">
        <v>0.94</v>
      </c>
      <c r="N502" s="47">
        <v>0.874</v>
      </c>
      <c r="O502" s="47">
        <v>0.94899999999999995</v>
      </c>
      <c r="P502" s="47">
        <v>0.86899999999999999</v>
      </c>
      <c r="Q502" s="47">
        <v>0.91200000000000003</v>
      </c>
      <c r="R502" s="47">
        <v>0.93200000000000005</v>
      </c>
      <c r="S502" s="47">
        <v>0.93200000000000005</v>
      </c>
      <c r="T502" s="47">
        <v>0.91100000000000003</v>
      </c>
      <c r="U502" s="47">
        <v>0.91800000000000004</v>
      </c>
      <c r="V502" s="47">
        <v>0.93300000000000005</v>
      </c>
      <c r="W502" s="173"/>
    </row>
    <row r="503" spans="1:23">
      <c r="A503" s="232"/>
      <c r="B503" s="603">
        <v>41.5</v>
      </c>
      <c r="C503" s="47">
        <v>0.94599999999999995</v>
      </c>
      <c r="D503" s="47">
        <v>0.96299999999999997</v>
      </c>
      <c r="E503" s="47">
        <v>0.92900000000000005</v>
      </c>
      <c r="F503" s="47">
        <v>0.96899999999999997</v>
      </c>
      <c r="G503" s="47">
        <v>0.95099999999999996</v>
      </c>
      <c r="H503" s="47">
        <v>0.90100000000000002</v>
      </c>
      <c r="I503" s="47">
        <v>0.98699999999999999</v>
      </c>
      <c r="J503" s="47">
        <v>0.85199999999999998</v>
      </c>
      <c r="K503" s="47">
        <v>0.88</v>
      </c>
      <c r="L503" s="47">
        <v>0.95799999999999996</v>
      </c>
      <c r="M503" s="47">
        <v>0.94399999999999995</v>
      </c>
      <c r="N503" s="47">
        <v>0.89100000000000001</v>
      </c>
      <c r="O503" s="47">
        <v>0.95099999999999996</v>
      </c>
      <c r="P503" s="47">
        <v>0.88</v>
      </c>
      <c r="Q503" s="47">
        <v>0.90300000000000002</v>
      </c>
      <c r="R503" s="47">
        <v>0.92200000000000004</v>
      </c>
      <c r="S503" s="47">
        <v>0.90700000000000003</v>
      </c>
      <c r="T503" s="47">
        <v>0.89700000000000002</v>
      </c>
      <c r="U503" s="47">
        <v>0.93200000000000005</v>
      </c>
      <c r="V503" s="47">
        <v>0.95599999999999996</v>
      </c>
      <c r="W503" s="173"/>
    </row>
    <row r="504" spans="1:23">
      <c r="A504" s="232"/>
      <c r="B504" s="603">
        <v>41.58</v>
      </c>
      <c r="C504" s="47">
        <v>0.95399999999999996</v>
      </c>
      <c r="D504" s="47">
        <v>0.96</v>
      </c>
      <c r="E504" s="47">
        <v>0.91500000000000004</v>
      </c>
      <c r="F504" s="47">
        <v>0.97799999999999998</v>
      </c>
      <c r="G504" s="47">
        <v>0.96099999999999997</v>
      </c>
      <c r="H504" s="47">
        <v>0.94099999999999995</v>
      </c>
      <c r="I504" s="47">
        <v>0.98</v>
      </c>
      <c r="J504" s="47">
        <v>0.85599999999999998</v>
      </c>
      <c r="K504" s="47">
        <v>0.90800000000000003</v>
      </c>
      <c r="L504" s="47">
        <v>0.95099999999999996</v>
      </c>
      <c r="M504" s="47">
        <v>0.95099999999999996</v>
      </c>
      <c r="N504" s="47">
        <v>0.89800000000000002</v>
      </c>
      <c r="O504" s="47">
        <v>0.94699999999999995</v>
      </c>
      <c r="P504" s="47">
        <v>0.9</v>
      </c>
      <c r="Q504" s="47">
        <v>0.96199999999999997</v>
      </c>
      <c r="R504" s="47">
        <v>0.91200000000000003</v>
      </c>
      <c r="S504" s="47">
        <v>0.92800000000000005</v>
      </c>
      <c r="T504" s="47">
        <v>0.90500000000000003</v>
      </c>
      <c r="U504" s="47">
        <v>0.93</v>
      </c>
      <c r="V504" s="47">
        <v>0.92400000000000004</v>
      </c>
      <c r="W504" s="173"/>
    </row>
    <row r="505" spans="1:23">
      <c r="A505" s="232"/>
      <c r="B505" s="603">
        <v>41.67</v>
      </c>
      <c r="C505" s="47">
        <v>0.93</v>
      </c>
      <c r="D505" s="47">
        <v>0.96699999999999997</v>
      </c>
      <c r="E505" s="47">
        <v>0.92500000000000004</v>
      </c>
      <c r="F505" s="47">
        <v>0.98399999999999999</v>
      </c>
      <c r="G505" s="47">
        <v>0.98099999999999998</v>
      </c>
      <c r="H505" s="47">
        <v>0.96499999999999997</v>
      </c>
      <c r="I505" s="47">
        <v>0.97599999999999998</v>
      </c>
      <c r="J505" s="47">
        <v>0.85699999999999998</v>
      </c>
      <c r="K505" s="47">
        <v>0.88800000000000001</v>
      </c>
      <c r="L505" s="47">
        <v>0.96199999999999997</v>
      </c>
      <c r="M505" s="47">
        <v>0.93</v>
      </c>
      <c r="N505" s="47">
        <v>0.88800000000000001</v>
      </c>
      <c r="O505" s="47">
        <v>0.93</v>
      </c>
      <c r="P505" s="47">
        <v>0.88800000000000001</v>
      </c>
      <c r="Q505" s="47">
        <v>0.95299999999999996</v>
      </c>
      <c r="R505" s="47">
        <v>0.92</v>
      </c>
      <c r="S505" s="47">
        <v>0.92300000000000004</v>
      </c>
      <c r="T505" s="47">
        <v>0.89900000000000002</v>
      </c>
      <c r="U505" s="47">
        <v>0.92300000000000004</v>
      </c>
      <c r="V505" s="47">
        <v>0.94099999999999995</v>
      </c>
      <c r="W505" s="173"/>
    </row>
    <row r="506" spans="1:23">
      <c r="A506" s="232"/>
      <c r="B506" s="603">
        <v>41.75</v>
      </c>
      <c r="C506" s="47">
        <v>0.9</v>
      </c>
      <c r="D506" s="47">
        <v>0.95599999999999996</v>
      </c>
      <c r="E506" s="47">
        <v>0.91</v>
      </c>
      <c r="F506" s="47">
        <v>0.97799999999999998</v>
      </c>
      <c r="G506" s="47">
        <v>0.95599999999999996</v>
      </c>
      <c r="H506" s="47">
        <v>1.018</v>
      </c>
      <c r="I506" s="47">
        <v>0.97599999999999998</v>
      </c>
      <c r="J506" s="47">
        <v>0.84799999999999998</v>
      </c>
      <c r="K506" s="47">
        <v>0.88300000000000001</v>
      </c>
      <c r="L506" s="47">
        <v>0.97699999999999998</v>
      </c>
      <c r="M506" s="47">
        <v>0.94699999999999995</v>
      </c>
      <c r="N506" s="47">
        <v>0.879</v>
      </c>
      <c r="O506" s="47">
        <v>0.95799999999999996</v>
      </c>
      <c r="P506" s="47">
        <v>0.89900000000000002</v>
      </c>
      <c r="Q506" s="47">
        <v>0.95199999999999996</v>
      </c>
      <c r="R506" s="47">
        <v>0.91300000000000003</v>
      </c>
      <c r="S506" s="47">
        <v>0.90800000000000003</v>
      </c>
      <c r="T506" s="47">
        <v>0.9</v>
      </c>
      <c r="U506" s="47">
        <v>0.91400000000000003</v>
      </c>
      <c r="V506" s="47">
        <v>0.94199999999999995</v>
      </c>
      <c r="W506" s="173"/>
    </row>
    <row r="507" spans="1:23">
      <c r="A507" s="232"/>
      <c r="B507" s="603">
        <v>41.83</v>
      </c>
      <c r="C507" s="47">
        <v>0.92800000000000005</v>
      </c>
      <c r="D507" s="47">
        <v>0.94099999999999995</v>
      </c>
      <c r="E507" s="47">
        <v>0.89700000000000002</v>
      </c>
      <c r="F507" s="47">
        <v>0.97399999999999998</v>
      </c>
      <c r="G507" s="47">
        <v>0.96299999999999997</v>
      </c>
      <c r="H507" s="47">
        <v>0.98</v>
      </c>
      <c r="I507" s="47">
        <v>0.97</v>
      </c>
      <c r="J507" s="47">
        <v>0.85399999999999998</v>
      </c>
      <c r="K507" s="47">
        <v>0.91100000000000003</v>
      </c>
      <c r="L507" s="47">
        <v>0.97099999999999997</v>
      </c>
      <c r="M507" s="47">
        <v>0.90800000000000003</v>
      </c>
      <c r="N507" s="47">
        <v>0.88100000000000001</v>
      </c>
      <c r="O507" s="47">
        <v>0.92400000000000004</v>
      </c>
      <c r="P507" s="47">
        <v>0.92700000000000005</v>
      </c>
      <c r="Q507" s="47">
        <v>0.92200000000000004</v>
      </c>
      <c r="R507" s="47">
        <v>0.93</v>
      </c>
      <c r="S507" s="47">
        <v>0.96499999999999997</v>
      </c>
      <c r="T507" s="47">
        <v>0.91100000000000003</v>
      </c>
      <c r="U507" s="47">
        <v>0.91300000000000003</v>
      </c>
      <c r="V507" s="47">
        <v>0.94099999999999995</v>
      </c>
      <c r="W507" s="173"/>
    </row>
    <row r="508" spans="1:23">
      <c r="A508" s="232"/>
      <c r="B508" s="603">
        <v>41.92</v>
      </c>
      <c r="C508" s="47">
        <v>0.94299999999999995</v>
      </c>
      <c r="D508" s="47">
        <v>0.95899999999999996</v>
      </c>
      <c r="E508" s="47">
        <v>0.88100000000000001</v>
      </c>
      <c r="F508" s="47">
        <v>0.97</v>
      </c>
      <c r="G508" s="47">
        <v>0.96299999999999997</v>
      </c>
      <c r="H508" s="47">
        <v>0.98299999999999998</v>
      </c>
      <c r="I508" s="47">
        <v>0.98</v>
      </c>
      <c r="J508" s="47">
        <v>0.83899999999999997</v>
      </c>
      <c r="K508" s="47">
        <v>0.92100000000000004</v>
      </c>
      <c r="L508" s="47">
        <v>0.96499999999999997</v>
      </c>
      <c r="M508" s="47">
        <v>0.89600000000000002</v>
      </c>
      <c r="N508" s="47">
        <v>0.876</v>
      </c>
      <c r="O508" s="47">
        <v>0.93200000000000005</v>
      </c>
      <c r="P508" s="47">
        <v>0.91500000000000004</v>
      </c>
      <c r="Q508" s="47">
        <v>0.97799999999999998</v>
      </c>
      <c r="R508" s="47">
        <v>0.91300000000000003</v>
      </c>
      <c r="S508" s="47">
        <v>0.93799999999999994</v>
      </c>
      <c r="T508" s="47">
        <v>0.90900000000000003</v>
      </c>
      <c r="U508" s="47">
        <v>0.91200000000000003</v>
      </c>
      <c r="V508" s="47">
        <v>0.93400000000000005</v>
      </c>
      <c r="W508" s="173"/>
    </row>
    <row r="509" spans="1:23">
      <c r="A509" s="232"/>
      <c r="B509" s="603">
        <v>42</v>
      </c>
      <c r="C509" s="47">
        <v>0.93</v>
      </c>
      <c r="D509" s="47">
        <v>0.96499999999999997</v>
      </c>
      <c r="E509" s="47">
        <v>0.91200000000000003</v>
      </c>
      <c r="F509" s="47">
        <v>0.96799999999999997</v>
      </c>
      <c r="G509" s="47">
        <v>0.98199999999999998</v>
      </c>
      <c r="H509" s="47">
        <v>0.97499999999999998</v>
      </c>
      <c r="I509" s="47">
        <v>0.94899999999999995</v>
      </c>
      <c r="J509" s="47">
        <v>0.82199999999999995</v>
      </c>
      <c r="K509" s="47">
        <v>0.91700000000000004</v>
      </c>
      <c r="L509" s="47">
        <v>0.96099999999999997</v>
      </c>
      <c r="M509" s="47">
        <v>0.92900000000000005</v>
      </c>
      <c r="N509" s="47">
        <v>0.86299999999999999</v>
      </c>
      <c r="O509" s="47">
        <v>0.92400000000000004</v>
      </c>
      <c r="P509" s="47">
        <v>0.91300000000000003</v>
      </c>
      <c r="Q509" s="47">
        <v>0.95299999999999996</v>
      </c>
      <c r="R509" s="47">
        <v>0.96099999999999997</v>
      </c>
      <c r="S509" s="47">
        <v>0.96099999999999997</v>
      </c>
      <c r="T509" s="47">
        <v>0.89500000000000002</v>
      </c>
      <c r="U509" s="47">
        <v>0.89500000000000002</v>
      </c>
      <c r="V509" s="47">
        <v>0.91800000000000004</v>
      </c>
      <c r="W509" s="173"/>
    </row>
    <row r="510" spans="1:23">
      <c r="A510" s="232"/>
      <c r="B510" s="603">
        <v>42.08</v>
      </c>
      <c r="C510" s="47">
        <v>0.94699999999999995</v>
      </c>
      <c r="D510" s="47">
        <v>0.97899999999999998</v>
      </c>
      <c r="E510" s="47">
        <v>0.94199999999999995</v>
      </c>
      <c r="F510" s="47">
        <v>0.96399999999999997</v>
      </c>
      <c r="G510" s="47">
        <v>0.95199999999999996</v>
      </c>
      <c r="H510" s="47">
        <v>0.997</v>
      </c>
      <c r="I510" s="47">
        <v>0.96899999999999997</v>
      </c>
      <c r="J510" s="47">
        <v>0.84399999999999997</v>
      </c>
      <c r="K510" s="47">
        <v>0.90800000000000003</v>
      </c>
      <c r="L510" s="47">
        <v>0.96699999999999997</v>
      </c>
      <c r="M510" s="47">
        <v>0.93400000000000005</v>
      </c>
      <c r="N510" s="47">
        <v>0.85499999999999998</v>
      </c>
      <c r="O510" s="47">
        <v>0.93700000000000006</v>
      </c>
      <c r="P510" s="47">
        <v>0.92800000000000005</v>
      </c>
      <c r="Q510" s="47">
        <v>0.95899999999999996</v>
      </c>
      <c r="R510" s="47">
        <v>0.93899999999999995</v>
      </c>
      <c r="S510" s="47">
        <v>0.94399999999999995</v>
      </c>
      <c r="T510" s="47">
        <v>0.92800000000000005</v>
      </c>
      <c r="U510" s="47">
        <v>0.90500000000000003</v>
      </c>
      <c r="V510" s="47">
        <v>0.92900000000000005</v>
      </c>
      <c r="W510" s="173"/>
    </row>
    <row r="511" spans="1:23">
      <c r="A511" s="232"/>
      <c r="B511" s="603">
        <v>42.17</v>
      </c>
      <c r="C511" s="47">
        <v>0.94399999999999995</v>
      </c>
      <c r="D511" s="47">
        <v>0.96199999999999997</v>
      </c>
      <c r="E511" s="47">
        <v>0.94199999999999995</v>
      </c>
      <c r="F511" s="47">
        <v>0.95299999999999996</v>
      </c>
      <c r="G511" s="47">
        <v>0.95399999999999996</v>
      </c>
      <c r="H511" s="47">
        <v>0.98599999999999999</v>
      </c>
      <c r="I511" s="47">
        <v>0.97</v>
      </c>
      <c r="J511" s="47">
        <v>0.86699999999999999</v>
      </c>
      <c r="K511" s="47">
        <v>0.90700000000000003</v>
      </c>
      <c r="L511" s="47">
        <v>0.95399999999999996</v>
      </c>
      <c r="M511" s="47">
        <v>0.93</v>
      </c>
      <c r="N511" s="47">
        <v>0.85599999999999998</v>
      </c>
      <c r="O511" s="47">
        <v>0.94699999999999995</v>
      </c>
      <c r="P511" s="47">
        <v>0.92500000000000004</v>
      </c>
      <c r="Q511" s="47">
        <v>0.94099999999999995</v>
      </c>
      <c r="R511" s="47">
        <v>0.95499999999999996</v>
      </c>
      <c r="S511" s="47">
        <v>0.95</v>
      </c>
      <c r="T511" s="47">
        <v>0.93200000000000005</v>
      </c>
      <c r="U511" s="47">
        <v>0.91300000000000003</v>
      </c>
      <c r="V511" s="47">
        <v>0.92400000000000004</v>
      </c>
      <c r="W511" s="173"/>
    </row>
    <row r="512" spans="1:23">
      <c r="A512" s="232"/>
      <c r="B512" s="603">
        <v>42.25</v>
      </c>
      <c r="C512" s="47">
        <v>0.94899999999999995</v>
      </c>
      <c r="D512" s="47">
        <v>0.97799999999999998</v>
      </c>
      <c r="E512" s="47">
        <v>0.92100000000000004</v>
      </c>
      <c r="F512" s="47">
        <v>0.94899999999999995</v>
      </c>
      <c r="G512" s="47">
        <v>0.94899999999999995</v>
      </c>
      <c r="H512" s="47">
        <v>0.98199999999999998</v>
      </c>
      <c r="I512" s="47">
        <v>0.97199999999999998</v>
      </c>
      <c r="J512" s="47">
        <v>0.84699999999999998</v>
      </c>
      <c r="K512" s="47">
        <v>0.89200000000000002</v>
      </c>
      <c r="L512" s="47">
        <v>0.95199999999999996</v>
      </c>
      <c r="M512" s="47">
        <v>0.92700000000000005</v>
      </c>
      <c r="N512" s="47">
        <v>0.87</v>
      </c>
      <c r="O512" s="47">
        <v>0.91500000000000004</v>
      </c>
      <c r="P512" s="47">
        <v>0.90900000000000003</v>
      </c>
      <c r="Q512" s="47">
        <v>0.93700000000000006</v>
      </c>
      <c r="R512" s="47">
        <v>0.91100000000000003</v>
      </c>
      <c r="S512" s="47">
        <v>0.95699999999999996</v>
      </c>
      <c r="T512" s="47">
        <v>0.92800000000000005</v>
      </c>
      <c r="U512" s="47">
        <v>0.89700000000000002</v>
      </c>
      <c r="V512" s="47">
        <v>0.93200000000000005</v>
      </c>
      <c r="W512" s="173"/>
    </row>
    <row r="513" spans="1:23">
      <c r="A513" s="232"/>
      <c r="B513" s="603">
        <v>42.33</v>
      </c>
      <c r="C513" s="47">
        <v>0.94399999999999995</v>
      </c>
      <c r="D513" s="47">
        <v>0.98399999999999999</v>
      </c>
      <c r="E513" s="47">
        <v>0.95799999999999996</v>
      </c>
      <c r="F513" s="47">
        <v>0.93899999999999995</v>
      </c>
      <c r="G513" s="47">
        <v>0.92800000000000005</v>
      </c>
      <c r="H513" s="47">
        <v>0.96499999999999997</v>
      </c>
      <c r="I513" s="47">
        <v>0.96299999999999997</v>
      </c>
      <c r="J513" s="47">
        <v>0.81899999999999995</v>
      </c>
      <c r="K513" s="47">
        <v>0.90100000000000002</v>
      </c>
      <c r="L513" s="47">
        <v>0.94899999999999995</v>
      </c>
      <c r="M513" s="47">
        <v>0.93100000000000005</v>
      </c>
      <c r="N513" s="47">
        <v>0.876</v>
      </c>
      <c r="O513" s="47">
        <v>0.95899999999999996</v>
      </c>
      <c r="P513" s="47">
        <v>0.89200000000000002</v>
      </c>
      <c r="Q513" s="47">
        <v>0.91</v>
      </c>
      <c r="R513" s="47">
        <v>0.88700000000000001</v>
      </c>
      <c r="S513" s="47">
        <v>0.96</v>
      </c>
      <c r="T513" s="47">
        <v>0.9</v>
      </c>
      <c r="U513" s="47">
        <v>0.9</v>
      </c>
      <c r="V513" s="47">
        <v>0.91300000000000003</v>
      </c>
      <c r="W513" s="173"/>
    </row>
    <row r="514" spans="1:23">
      <c r="A514" s="232"/>
      <c r="B514" s="603">
        <v>42.42</v>
      </c>
      <c r="C514" s="47">
        <v>0.90200000000000002</v>
      </c>
      <c r="D514" s="47">
        <v>0.98399999999999999</v>
      </c>
      <c r="E514" s="47">
        <v>0.93</v>
      </c>
      <c r="F514" s="47">
        <v>0.89900000000000002</v>
      </c>
      <c r="G514" s="47">
        <v>0.94399999999999995</v>
      </c>
      <c r="H514" s="47">
        <v>0.97599999999999998</v>
      </c>
      <c r="I514" s="47">
        <v>0.95899999999999996</v>
      </c>
      <c r="J514" s="47">
        <v>0.84699999999999998</v>
      </c>
      <c r="K514" s="47">
        <v>0.90700000000000003</v>
      </c>
      <c r="L514" s="47">
        <v>0.93700000000000006</v>
      </c>
      <c r="M514" s="47">
        <v>0.92800000000000005</v>
      </c>
      <c r="N514" s="47">
        <v>0.85599999999999998</v>
      </c>
      <c r="O514" s="47">
        <v>0.92600000000000005</v>
      </c>
      <c r="P514" s="47">
        <v>0.88900000000000001</v>
      </c>
      <c r="Q514" s="47">
        <v>0.91500000000000004</v>
      </c>
      <c r="R514" s="47">
        <v>0.88100000000000001</v>
      </c>
      <c r="S514" s="47">
        <v>0.96899999999999997</v>
      </c>
      <c r="T514" s="47">
        <v>0.89</v>
      </c>
      <c r="U514" s="47">
        <v>0.90800000000000003</v>
      </c>
      <c r="V514" s="47">
        <v>0.90600000000000003</v>
      </c>
      <c r="W514" s="173"/>
    </row>
    <row r="515" spans="1:23">
      <c r="A515" s="232"/>
      <c r="B515" s="603">
        <v>42.5</v>
      </c>
      <c r="C515" s="47">
        <v>0.91</v>
      </c>
      <c r="D515" s="47">
        <v>0.96699999999999997</v>
      </c>
      <c r="E515" s="47">
        <v>0.94599999999999995</v>
      </c>
      <c r="F515" s="47">
        <v>0.94399999999999995</v>
      </c>
      <c r="G515" s="47">
        <v>0.93899999999999995</v>
      </c>
      <c r="H515" s="47">
        <v>0.94899999999999995</v>
      </c>
      <c r="I515" s="47">
        <v>0.97399999999999998</v>
      </c>
      <c r="J515" s="47">
        <v>0.84099999999999997</v>
      </c>
      <c r="K515" s="47">
        <v>0.90600000000000003</v>
      </c>
      <c r="L515" s="47">
        <v>0.94399999999999995</v>
      </c>
      <c r="M515" s="47">
        <v>0.92</v>
      </c>
      <c r="N515" s="47">
        <v>0.85699999999999998</v>
      </c>
      <c r="O515" s="47">
        <v>0.93100000000000005</v>
      </c>
      <c r="P515" s="47">
        <v>0.86</v>
      </c>
      <c r="Q515" s="47">
        <v>0.88600000000000001</v>
      </c>
      <c r="R515" s="47">
        <v>0.89400000000000002</v>
      </c>
      <c r="S515" s="47">
        <v>0.94199999999999995</v>
      </c>
      <c r="T515" s="47">
        <v>0.88700000000000001</v>
      </c>
      <c r="U515" s="47">
        <v>0.9</v>
      </c>
      <c r="V515" s="47">
        <v>0.90200000000000002</v>
      </c>
      <c r="W515" s="173"/>
    </row>
    <row r="516" spans="1:23">
      <c r="A516" s="232"/>
      <c r="B516" s="603">
        <v>42.58</v>
      </c>
      <c r="C516" s="47">
        <v>0.93899999999999995</v>
      </c>
      <c r="D516" s="47">
        <v>0.96499999999999997</v>
      </c>
      <c r="E516" s="47">
        <v>0.94199999999999995</v>
      </c>
      <c r="F516" s="47">
        <v>0.96099999999999997</v>
      </c>
      <c r="G516" s="47">
        <v>0.96099999999999997</v>
      </c>
      <c r="H516" s="47">
        <v>0.97299999999999998</v>
      </c>
      <c r="I516" s="47">
        <v>0.96499999999999997</v>
      </c>
      <c r="J516" s="47">
        <v>0.86599999999999999</v>
      </c>
      <c r="K516" s="47">
        <v>0.89500000000000002</v>
      </c>
      <c r="L516" s="47">
        <v>0.92300000000000004</v>
      </c>
      <c r="M516" s="47">
        <v>0.93200000000000005</v>
      </c>
      <c r="N516" s="47">
        <v>0.871</v>
      </c>
      <c r="O516" s="47">
        <v>0.92800000000000005</v>
      </c>
      <c r="P516" s="47">
        <v>0.87</v>
      </c>
      <c r="Q516" s="47">
        <v>0.88800000000000001</v>
      </c>
      <c r="R516" s="47">
        <v>0.89800000000000002</v>
      </c>
      <c r="S516" s="47">
        <v>0.95</v>
      </c>
      <c r="T516" s="47">
        <v>0.88</v>
      </c>
      <c r="U516" s="47">
        <v>0.89800000000000002</v>
      </c>
      <c r="V516" s="47">
        <v>0.88900000000000001</v>
      </c>
      <c r="W516" s="173"/>
    </row>
    <row r="517" spans="1:23">
      <c r="A517" s="232"/>
      <c r="B517" s="603">
        <v>42.67</v>
      </c>
      <c r="C517" s="47">
        <v>0.91500000000000004</v>
      </c>
      <c r="D517" s="47">
        <v>0.96199999999999997</v>
      </c>
      <c r="E517" s="47">
        <v>0.94899999999999995</v>
      </c>
      <c r="F517" s="47">
        <v>0.94099999999999995</v>
      </c>
      <c r="G517" s="47">
        <v>0.93600000000000005</v>
      </c>
      <c r="H517" s="47">
        <v>0.96199999999999997</v>
      </c>
      <c r="I517" s="47">
        <v>0.95099999999999996</v>
      </c>
      <c r="J517" s="47">
        <v>0.84799999999999998</v>
      </c>
      <c r="K517" s="47">
        <v>0.89</v>
      </c>
      <c r="L517" s="47">
        <v>0.92200000000000004</v>
      </c>
      <c r="M517" s="47">
        <v>0.92400000000000004</v>
      </c>
      <c r="N517" s="47">
        <v>0.89300000000000002</v>
      </c>
      <c r="O517" s="47">
        <v>0.94599999999999995</v>
      </c>
      <c r="P517" s="47">
        <v>0.89500000000000002</v>
      </c>
      <c r="Q517" s="47">
        <v>0.876</v>
      </c>
      <c r="R517" s="47">
        <v>0.93700000000000006</v>
      </c>
      <c r="S517" s="47">
        <v>0.93600000000000005</v>
      </c>
      <c r="T517" s="47">
        <v>0.86599999999999999</v>
      </c>
      <c r="U517" s="47">
        <v>0.88500000000000001</v>
      </c>
      <c r="V517" s="47">
        <v>0.88600000000000001</v>
      </c>
      <c r="W517" s="173"/>
    </row>
    <row r="518" spans="1:23">
      <c r="A518" s="232"/>
      <c r="B518" s="603">
        <v>42.75</v>
      </c>
      <c r="C518" s="47">
        <v>0.92800000000000005</v>
      </c>
      <c r="D518" s="47">
        <v>0.94599999999999995</v>
      </c>
      <c r="E518" s="47">
        <v>0.94299999999999995</v>
      </c>
      <c r="F518" s="47">
        <v>0.93899999999999995</v>
      </c>
      <c r="G518" s="47">
        <v>0.95499999999999996</v>
      </c>
      <c r="H518" s="47">
        <v>0.96599999999999997</v>
      </c>
      <c r="I518" s="47">
        <v>0.97</v>
      </c>
      <c r="J518" s="47">
        <v>0.86199999999999999</v>
      </c>
      <c r="K518" s="47">
        <v>0.88</v>
      </c>
      <c r="L518" s="47">
        <v>0.93500000000000005</v>
      </c>
      <c r="M518" s="47">
        <v>0.93799999999999994</v>
      </c>
      <c r="N518" s="47">
        <v>0.86599999999999999</v>
      </c>
      <c r="O518" s="47">
        <v>0.95499999999999996</v>
      </c>
      <c r="P518" s="47">
        <v>0.89200000000000002</v>
      </c>
      <c r="Q518" s="47">
        <v>0.86899999999999999</v>
      </c>
      <c r="R518" s="47">
        <v>0.93400000000000005</v>
      </c>
      <c r="S518" s="47">
        <v>0.93200000000000005</v>
      </c>
      <c r="T518" s="47">
        <v>0.87</v>
      </c>
      <c r="U518" s="47">
        <v>0.88100000000000001</v>
      </c>
      <c r="V518" s="47">
        <v>0.878</v>
      </c>
      <c r="W518" s="173"/>
    </row>
    <row r="519" spans="1:23">
      <c r="A519" s="232"/>
      <c r="B519" s="603">
        <v>42.83</v>
      </c>
      <c r="C519" s="47">
        <v>0.93200000000000005</v>
      </c>
      <c r="D519" s="47">
        <v>0.96299999999999997</v>
      </c>
      <c r="E519" s="47">
        <v>0.93500000000000005</v>
      </c>
      <c r="F519" s="47">
        <v>0.95099999999999996</v>
      </c>
      <c r="G519" s="47">
        <v>0.97099999999999997</v>
      </c>
      <c r="H519" s="47">
        <v>0.95599999999999996</v>
      </c>
      <c r="I519" s="47">
        <v>0.96599999999999997</v>
      </c>
      <c r="J519" s="47">
        <v>0.86699999999999999</v>
      </c>
      <c r="K519" s="47">
        <v>0.86199999999999999</v>
      </c>
      <c r="L519" s="47">
        <v>0.94099999999999995</v>
      </c>
      <c r="M519" s="47">
        <v>0.92200000000000004</v>
      </c>
      <c r="N519" s="47">
        <v>0.88900000000000001</v>
      </c>
      <c r="O519" s="47">
        <v>0.93100000000000005</v>
      </c>
      <c r="P519" s="47">
        <v>0.86199999999999999</v>
      </c>
      <c r="Q519" s="47">
        <v>0.88</v>
      </c>
      <c r="R519" s="47">
        <v>0.88300000000000001</v>
      </c>
      <c r="S519" s="47">
        <v>0.91300000000000003</v>
      </c>
      <c r="T519" s="47">
        <v>0.86399999999999999</v>
      </c>
      <c r="U519" s="47">
        <v>0.88</v>
      </c>
      <c r="V519" s="47">
        <v>0.88200000000000001</v>
      </c>
      <c r="W519" s="173"/>
    </row>
    <row r="520" spans="1:23">
      <c r="A520" s="232"/>
      <c r="B520" s="603">
        <v>42.92</v>
      </c>
      <c r="C520" s="47">
        <v>0.94899999999999995</v>
      </c>
      <c r="D520" s="47">
        <v>0.96</v>
      </c>
      <c r="E520" s="47">
        <v>0.95699999999999996</v>
      </c>
      <c r="F520" s="47">
        <v>0.93400000000000005</v>
      </c>
      <c r="G520" s="47">
        <v>0.97699999999999998</v>
      </c>
      <c r="H520" s="47">
        <v>0.93899999999999995</v>
      </c>
      <c r="I520" s="47">
        <v>0.96899999999999997</v>
      </c>
      <c r="J520" s="47">
        <v>0.88100000000000001</v>
      </c>
      <c r="K520" s="47">
        <v>0.89300000000000002</v>
      </c>
      <c r="L520" s="47">
        <v>0.93500000000000005</v>
      </c>
      <c r="M520" s="47">
        <v>0.91600000000000004</v>
      </c>
      <c r="N520" s="47">
        <v>0.89800000000000002</v>
      </c>
      <c r="O520" s="47">
        <v>0.92700000000000005</v>
      </c>
      <c r="P520" s="47">
        <v>0.85299999999999998</v>
      </c>
      <c r="Q520" s="47">
        <v>0.875</v>
      </c>
      <c r="R520" s="47">
        <v>0.88700000000000001</v>
      </c>
      <c r="S520" s="47">
        <v>0.88700000000000001</v>
      </c>
      <c r="T520" s="47">
        <v>0.85899999999999999</v>
      </c>
      <c r="U520" s="47">
        <v>0.89500000000000002</v>
      </c>
      <c r="V520" s="47">
        <v>0.879</v>
      </c>
      <c r="W520" s="173"/>
    </row>
    <row r="521" spans="1:23">
      <c r="A521" s="232"/>
      <c r="B521" s="603">
        <v>43</v>
      </c>
      <c r="C521" s="47">
        <v>0.94899999999999995</v>
      </c>
      <c r="D521" s="47">
        <v>0.93899999999999995</v>
      </c>
      <c r="E521" s="47">
        <v>0.91800000000000004</v>
      </c>
      <c r="F521" s="47">
        <v>0.93500000000000005</v>
      </c>
      <c r="G521" s="47">
        <v>0.97799999999999998</v>
      </c>
      <c r="H521" s="47">
        <v>0.94099999999999995</v>
      </c>
      <c r="I521" s="47">
        <v>0.95099999999999996</v>
      </c>
      <c r="J521" s="47">
        <v>0.86899999999999999</v>
      </c>
      <c r="K521" s="47">
        <v>0.873</v>
      </c>
      <c r="L521" s="47">
        <v>0.94599999999999995</v>
      </c>
      <c r="M521" s="47">
        <v>0.89900000000000002</v>
      </c>
      <c r="N521" s="47">
        <v>0.92600000000000005</v>
      </c>
      <c r="O521" s="47">
        <v>0.89900000000000002</v>
      </c>
      <c r="P521" s="47">
        <v>0.85799999999999998</v>
      </c>
      <c r="Q521" s="47">
        <v>0.88900000000000001</v>
      </c>
      <c r="R521" s="47">
        <v>0.89100000000000001</v>
      </c>
      <c r="S521" s="47">
        <v>0.90100000000000002</v>
      </c>
      <c r="T521" s="47">
        <v>0.85899999999999999</v>
      </c>
      <c r="U521" s="47">
        <v>0.86599999999999999</v>
      </c>
      <c r="V521" s="47">
        <v>0.878</v>
      </c>
      <c r="W521" s="173"/>
    </row>
    <row r="522" spans="1:23">
      <c r="A522" s="232"/>
      <c r="B522" s="603">
        <v>43.08</v>
      </c>
      <c r="C522" s="47">
        <v>0.91500000000000004</v>
      </c>
      <c r="D522" s="47">
        <v>0.93799999999999994</v>
      </c>
      <c r="E522" s="47">
        <v>0.93500000000000005</v>
      </c>
      <c r="F522" s="47">
        <v>0.92300000000000004</v>
      </c>
      <c r="G522" s="47">
        <v>0.96699999999999997</v>
      </c>
      <c r="H522" s="47">
        <v>0.94699999999999995</v>
      </c>
      <c r="I522" s="47">
        <v>0.94</v>
      </c>
      <c r="J522" s="47">
        <v>0.86199999999999999</v>
      </c>
      <c r="K522" s="47">
        <v>0.873</v>
      </c>
      <c r="L522" s="47">
        <v>0.92300000000000004</v>
      </c>
      <c r="M522" s="47">
        <v>0.90400000000000003</v>
      </c>
      <c r="N522" s="47">
        <v>0.89500000000000002</v>
      </c>
      <c r="O522" s="47">
        <v>0.90300000000000002</v>
      </c>
      <c r="P522" s="47">
        <v>0.85199999999999998</v>
      </c>
      <c r="Q522" s="47">
        <v>0.877</v>
      </c>
      <c r="R522" s="47">
        <v>0.85399999999999998</v>
      </c>
      <c r="S522" s="47">
        <v>0.88300000000000001</v>
      </c>
      <c r="T522" s="47">
        <v>0.86599999999999999</v>
      </c>
      <c r="U522" s="47">
        <v>0.86599999999999999</v>
      </c>
      <c r="V522" s="47">
        <v>0.88300000000000001</v>
      </c>
      <c r="W522" s="173"/>
    </row>
    <row r="523" spans="1:23">
      <c r="A523" s="232"/>
      <c r="B523" s="603">
        <v>43.17</v>
      </c>
      <c r="C523" s="47">
        <v>0.92200000000000004</v>
      </c>
      <c r="D523" s="47">
        <v>0.93100000000000005</v>
      </c>
      <c r="E523" s="47">
        <v>0.94199999999999995</v>
      </c>
      <c r="F523" s="47">
        <v>0.95699999999999996</v>
      </c>
      <c r="G523" s="47">
        <v>0.96499999999999997</v>
      </c>
      <c r="H523" s="47">
        <v>0.95599999999999996</v>
      </c>
      <c r="I523" s="47">
        <v>0.94899999999999995</v>
      </c>
      <c r="J523" s="47">
        <v>0.84</v>
      </c>
      <c r="K523" s="47">
        <v>0.86899999999999999</v>
      </c>
      <c r="L523" s="47">
        <v>0.92500000000000004</v>
      </c>
      <c r="M523" s="47">
        <v>0.90700000000000003</v>
      </c>
      <c r="N523" s="47">
        <v>0.89100000000000001</v>
      </c>
      <c r="O523" s="47">
        <v>0.91100000000000003</v>
      </c>
      <c r="P523" s="47">
        <v>0.84099999999999997</v>
      </c>
      <c r="Q523" s="47">
        <v>0.83499999999999996</v>
      </c>
      <c r="R523" s="47">
        <v>0.83499999999999996</v>
      </c>
      <c r="S523" s="47">
        <v>0.96099999999999997</v>
      </c>
      <c r="T523" s="47">
        <v>0.87</v>
      </c>
      <c r="U523" s="47">
        <v>0.88100000000000001</v>
      </c>
      <c r="V523" s="47">
        <v>0.88300000000000001</v>
      </c>
      <c r="W523" s="173"/>
    </row>
    <row r="524" spans="1:23">
      <c r="A524" s="232"/>
      <c r="B524" s="603">
        <v>43.25</v>
      </c>
      <c r="C524" s="47">
        <v>0.92600000000000005</v>
      </c>
      <c r="D524" s="47">
        <v>0.97</v>
      </c>
      <c r="E524" s="47">
        <v>0.92700000000000005</v>
      </c>
      <c r="F524" s="47">
        <v>0.94</v>
      </c>
      <c r="G524" s="47">
        <v>0.96599999999999997</v>
      </c>
      <c r="H524" s="47">
        <v>0.97399999999999998</v>
      </c>
      <c r="I524" s="47">
        <v>0.96499999999999997</v>
      </c>
      <c r="J524" s="47">
        <v>0.86199999999999999</v>
      </c>
      <c r="K524" s="47">
        <v>0.85599999999999998</v>
      </c>
      <c r="L524" s="47">
        <v>0.93200000000000005</v>
      </c>
      <c r="M524" s="47">
        <v>0.91900000000000004</v>
      </c>
      <c r="N524" s="47">
        <v>0.88600000000000001</v>
      </c>
      <c r="O524" s="47">
        <v>0.91</v>
      </c>
      <c r="P524" s="47">
        <v>0.86499999999999999</v>
      </c>
      <c r="Q524" s="47">
        <v>0.84799999999999998</v>
      </c>
      <c r="R524" s="47">
        <v>0.83299999999999996</v>
      </c>
      <c r="S524" s="47">
        <v>0.90300000000000002</v>
      </c>
      <c r="T524" s="47">
        <v>0.873</v>
      </c>
      <c r="U524" s="47">
        <v>0.88200000000000001</v>
      </c>
      <c r="V524" s="47">
        <v>0.871</v>
      </c>
      <c r="W524" s="173"/>
    </row>
    <row r="525" spans="1:23">
      <c r="A525" s="232"/>
      <c r="B525" s="603">
        <v>43.33</v>
      </c>
      <c r="C525" s="47">
        <v>0.91400000000000003</v>
      </c>
      <c r="D525" s="47">
        <v>0.95099999999999996</v>
      </c>
      <c r="E525" s="47">
        <v>0.96599999999999997</v>
      </c>
      <c r="F525" s="47">
        <v>0.94</v>
      </c>
      <c r="G525" s="47">
        <v>0.96699999999999997</v>
      </c>
      <c r="H525" s="47">
        <v>0.95199999999999996</v>
      </c>
      <c r="I525" s="47">
        <v>0.91400000000000003</v>
      </c>
      <c r="J525" s="47">
        <v>0.86399999999999999</v>
      </c>
      <c r="K525" s="47">
        <v>0.86399999999999999</v>
      </c>
      <c r="L525" s="47">
        <v>0.93100000000000005</v>
      </c>
      <c r="M525" s="47">
        <v>0.90900000000000003</v>
      </c>
      <c r="N525" s="47">
        <v>0.86899999999999999</v>
      </c>
      <c r="O525" s="47">
        <v>0.89600000000000002</v>
      </c>
      <c r="P525" s="47">
        <v>0.86799999999999999</v>
      </c>
      <c r="Q525" s="47">
        <v>0.86</v>
      </c>
      <c r="R525" s="47">
        <v>0.84</v>
      </c>
      <c r="S525" s="47">
        <v>0.90400000000000003</v>
      </c>
      <c r="T525" s="47">
        <v>0.86699999999999999</v>
      </c>
      <c r="U525" s="47">
        <v>0.86899999999999999</v>
      </c>
      <c r="V525" s="47">
        <v>0.86599999999999999</v>
      </c>
      <c r="W525" s="173"/>
    </row>
    <row r="526" spans="1:23">
      <c r="A526" s="232"/>
      <c r="B526" s="603">
        <v>43.42</v>
      </c>
      <c r="C526" s="47">
        <v>0.94599999999999995</v>
      </c>
      <c r="D526" s="47">
        <v>0.90900000000000003</v>
      </c>
      <c r="E526" s="47">
        <v>0.97099999999999997</v>
      </c>
      <c r="F526" s="47">
        <v>0.92900000000000005</v>
      </c>
      <c r="G526" s="47">
        <v>0.96199999999999997</v>
      </c>
      <c r="H526" s="47">
        <v>0.95599999999999996</v>
      </c>
      <c r="I526" s="47">
        <v>0.94699999999999995</v>
      </c>
      <c r="J526" s="47">
        <v>0.85299999999999998</v>
      </c>
      <c r="K526" s="47">
        <v>0.874</v>
      </c>
      <c r="L526" s="47">
        <v>0.93200000000000005</v>
      </c>
      <c r="M526" s="47">
        <v>0.91400000000000003</v>
      </c>
      <c r="N526" s="47">
        <v>0.86099999999999999</v>
      </c>
      <c r="O526" s="47">
        <v>0.95</v>
      </c>
      <c r="P526" s="47">
        <v>0.876</v>
      </c>
      <c r="Q526" s="47">
        <v>0.86899999999999999</v>
      </c>
      <c r="R526" s="47">
        <v>0.84199999999999997</v>
      </c>
      <c r="S526" s="47">
        <v>0.89500000000000002</v>
      </c>
      <c r="T526" s="47">
        <v>0.84299999999999997</v>
      </c>
      <c r="U526" s="47">
        <v>0.86899999999999999</v>
      </c>
      <c r="V526" s="47">
        <v>0.86799999999999999</v>
      </c>
      <c r="W526" s="173"/>
    </row>
    <row r="527" spans="1:23">
      <c r="A527" s="232"/>
      <c r="B527" s="603">
        <v>43.5</v>
      </c>
      <c r="C527" s="47">
        <v>0.94199999999999995</v>
      </c>
      <c r="D527" s="47">
        <v>0.92600000000000005</v>
      </c>
      <c r="E527" s="47">
        <v>0.98399999999999999</v>
      </c>
      <c r="F527" s="47">
        <v>0.90100000000000002</v>
      </c>
      <c r="G527" s="47">
        <v>0.97</v>
      </c>
      <c r="H527" s="47">
        <v>0.97</v>
      </c>
      <c r="I527" s="47">
        <v>0.94299999999999995</v>
      </c>
      <c r="J527" s="47">
        <v>0.85899999999999999</v>
      </c>
      <c r="K527" s="47">
        <v>0.85699999999999998</v>
      </c>
      <c r="L527" s="47">
        <v>0.92</v>
      </c>
      <c r="M527" s="47">
        <v>0.89300000000000002</v>
      </c>
      <c r="N527" s="47">
        <v>0.873</v>
      </c>
      <c r="O527" s="47">
        <v>0.91400000000000003</v>
      </c>
      <c r="P527" s="47">
        <v>0.88100000000000001</v>
      </c>
      <c r="Q527" s="47">
        <v>0.85699999999999998</v>
      </c>
      <c r="R527" s="47">
        <v>0.82399999999999995</v>
      </c>
      <c r="S527" s="47">
        <v>0.89100000000000001</v>
      </c>
      <c r="T527" s="47">
        <v>0.84799999999999998</v>
      </c>
      <c r="U527" s="47">
        <v>0.86899999999999999</v>
      </c>
      <c r="V527" s="47">
        <v>0.88200000000000001</v>
      </c>
      <c r="W527" s="173"/>
    </row>
    <row r="528" spans="1:23">
      <c r="A528" s="232"/>
      <c r="B528" s="603">
        <v>43.58</v>
      </c>
      <c r="C528" s="47">
        <v>0.94199999999999995</v>
      </c>
      <c r="D528" s="47">
        <v>0.96399999999999997</v>
      </c>
      <c r="E528" s="47">
        <v>0.95199999999999996</v>
      </c>
      <c r="F528" s="47">
        <v>0.9</v>
      </c>
      <c r="G528" s="47">
        <v>0.98199999999999998</v>
      </c>
      <c r="H528" s="47">
        <v>0.99299999999999999</v>
      </c>
      <c r="I528" s="47">
        <v>0.94499999999999995</v>
      </c>
      <c r="J528" s="47">
        <v>0.84699999999999998</v>
      </c>
      <c r="K528" s="47">
        <v>0.90100000000000002</v>
      </c>
      <c r="L528" s="47">
        <v>0.93300000000000005</v>
      </c>
      <c r="M528" s="47">
        <v>0.88800000000000001</v>
      </c>
      <c r="N528" s="47">
        <v>0.84099999999999997</v>
      </c>
      <c r="O528" s="47">
        <v>0.93500000000000005</v>
      </c>
      <c r="P528" s="47">
        <v>0.88300000000000001</v>
      </c>
      <c r="Q528" s="47">
        <v>0.88600000000000001</v>
      </c>
      <c r="R528" s="47">
        <v>0.84</v>
      </c>
      <c r="S528" s="47">
        <v>0.95399999999999996</v>
      </c>
      <c r="T528" s="47">
        <v>0.85699999999999998</v>
      </c>
      <c r="U528" s="47">
        <v>0.874</v>
      </c>
      <c r="V528" s="47">
        <v>0.85599999999999998</v>
      </c>
      <c r="W528" s="173"/>
    </row>
    <row r="529" spans="1:23">
      <c r="A529" s="232"/>
      <c r="B529" s="603">
        <v>43.67</v>
      </c>
      <c r="C529" s="47">
        <v>0.92600000000000005</v>
      </c>
      <c r="D529" s="47">
        <v>0.96599999999999997</v>
      </c>
      <c r="E529" s="47">
        <v>0.95699999999999996</v>
      </c>
      <c r="F529" s="47">
        <v>0.9</v>
      </c>
      <c r="G529" s="47">
        <v>0.95499999999999996</v>
      </c>
      <c r="H529" s="47">
        <v>0.995</v>
      </c>
      <c r="I529" s="47">
        <v>0.92900000000000005</v>
      </c>
      <c r="J529" s="47">
        <v>0.83899999999999997</v>
      </c>
      <c r="K529" s="47">
        <v>0.90900000000000003</v>
      </c>
      <c r="L529" s="47">
        <v>0.92700000000000005</v>
      </c>
      <c r="M529" s="47">
        <v>0.93500000000000005</v>
      </c>
      <c r="N529" s="47">
        <v>0.877</v>
      </c>
      <c r="O529" s="47">
        <v>0.93</v>
      </c>
      <c r="P529" s="47">
        <v>0.89200000000000002</v>
      </c>
      <c r="Q529" s="47">
        <v>0.90600000000000003</v>
      </c>
      <c r="R529" s="47">
        <v>0.83699999999999997</v>
      </c>
      <c r="S529" s="47">
        <v>0.94199999999999995</v>
      </c>
      <c r="T529" s="47">
        <v>0.877</v>
      </c>
      <c r="U529" s="47">
        <v>0.86399999999999999</v>
      </c>
      <c r="V529" s="47">
        <v>0.86</v>
      </c>
      <c r="W529" s="173"/>
    </row>
    <row r="530" spans="1:23">
      <c r="A530" s="232"/>
      <c r="B530" s="603">
        <v>43.75</v>
      </c>
      <c r="C530" s="47">
        <v>0.91900000000000004</v>
      </c>
      <c r="D530" s="47">
        <v>0.95299999999999996</v>
      </c>
      <c r="E530" s="47">
        <v>0.98399999999999999</v>
      </c>
      <c r="F530" s="47">
        <v>0.88400000000000001</v>
      </c>
      <c r="G530" s="47">
        <v>0.96</v>
      </c>
      <c r="H530" s="47">
        <v>0.98199999999999998</v>
      </c>
      <c r="I530" s="47">
        <v>0.92900000000000005</v>
      </c>
      <c r="J530" s="47">
        <v>0.85099999999999998</v>
      </c>
      <c r="K530" s="47">
        <v>0.88100000000000001</v>
      </c>
      <c r="L530" s="47">
        <v>0.96</v>
      </c>
      <c r="M530" s="47">
        <v>0.94299999999999995</v>
      </c>
      <c r="N530" s="47">
        <v>0.86799999999999999</v>
      </c>
      <c r="O530" s="47">
        <v>0.93799999999999994</v>
      </c>
      <c r="P530" s="47">
        <v>0.88600000000000001</v>
      </c>
      <c r="Q530" s="47">
        <v>0.89800000000000002</v>
      </c>
      <c r="R530" s="47">
        <v>0.85599999999999998</v>
      </c>
      <c r="S530" s="47">
        <v>0.93</v>
      </c>
      <c r="T530" s="47">
        <v>0.84699999999999998</v>
      </c>
      <c r="U530" s="47">
        <v>0.874</v>
      </c>
      <c r="V530" s="47">
        <v>0.85699999999999998</v>
      </c>
      <c r="W530" s="173"/>
    </row>
    <row r="531" spans="1:23">
      <c r="A531" s="232"/>
      <c r="B531" s="603">
        <v>43.83</v>
      </c>
      <c r="C531" s="47">
        <v>0.89900000000000002</v>
      </c>
      <c r="D531" s="47">
        <v>0.93300000000000005</v>
      </c>
      <c r="E531" s="47">
        <v>0.98499999999999999</v>
      </c>
      <c r="F531" s="47">
        <v>0.88900000000000001</v>
      </c>
      <c r="G531" s="47">
        <v>0.96399999999999997</v>
      </c>
      <c r="H531" s="47">
        <v>0.97199999999999998</v>
      </c>
      <c r="I531" s="47">
        <v>0.93799999999999994</v>
      </c>
      <c r="J531" s="47">
        <v>0.871</v>
      </c>
      <c r="K531" s="47">
        <v>0.86899999999999999</v>
      </c>
      <c r="L531" s="47">
        <v>0.94799999999999995</v>
      </c>
      <c r="M531" s="47">
        <v>0.91100000000000003</v>
      </c>
      <c r="N531" s="47">
        <v>0.85599999999999998</v>
      </c>
      <c r="O531" s="47">
        <v>0.95799999999999996</v>
      </c>
      <c r="P531" s="47">
        <v>0.871</v>
      </c>
      <c r="Q531" s="47">
        <v>0.89300000000000002</v>
      </c>
      <c r="R531" s="47">
        <v>0.84599999999999997</v>
      </c>
      <c r="S531" s="47">
        <v>0.96899999999999997</v>
      </c>
      <c r="T531" s="47">
        <v>0.88900000000000001</v>
      </c>
      <c r="U531" s="47">
        <v>0.879</v>
      </c>
      <c r="V531" s="47">
        <v>0.85299999999999998</v>
      </c>
      <c r="W531" s="173"/>
    </row>
    <row r="532" spans="1:23">
      <c r="A532" s="232"/>
      <c r="B532" s="603">
        <v>43.92</v>
      </c>
      <c r="C532" s="47">
        <v>0.90600000000000003</v>
      </c>
      <c r="D532" s="47">
        <v>0.93899999999999995</v>
      </c>
      <c r="E532" s="47">
        <v>0.98099999999999998</v>
      </c>
      <c r="F532" s="47">
        <v>0.89500000000000002</v>
      </c>
      <c r="G532" s="47">
        <v>0.95699999999999996</v>
      </c>
      <c r="H532" s="47">
        <v>0.98499999999999999</v>
      </c>
      <c r="I532" s="47">
        <v>0.93300000000000005</v>
      </c>
      <c r="J532" s="47">
        <v>0.874</v>
      </c>
      <c r="K532" s="47">
        <v>0.89200000000000002</v>
      </c>
      <c r="L532" s="47">
        <v>0.92600000000000005</v>
      </c>
      <c r="M532" s="47">
        <v>0.91600000000000004</v>
      </c>
      <c r="N532" s="47">
        <v>0.85499999999999998</v>
      </c>
      <c r="O532" s="47">
        <v>0.95499999999999996</v>
      </c>
      <c r="P532" s="47">
        <v>0.873</v>
      </c>
      <c r="Q532" s="47">
        <v>0.89600000000000002</v>
      </c>
      <c r="R532" s="47">
        <v>0.83599999999999997</v>
      </c>
      <c r="S532" s="47">
        <v>0.94</v>
      </c>
      <c r="T532" s="47">
        <v>0.876</v>
      </c>
      <c r="U532" s="47">
        <v>0.879</v>
      </c>
      <c r="V532" s="47">
        <v>0.84699999999999998</v>
      </c>
      <c r="W532" s="173"/>
    </row>
    <row r="533" spans="1:23">
      <c r="A533" s="232"/>
      <c r="B533" s="603">
        <v>44</v>
      </c>
      <c r="C533" s="47">
        <v>0.90400000000000003</v>
      </c>
      <c r="D533" s="47">
        <v>0.93799999999999994</v>
      </c>
      <c r="E533" s="47">
        <v>0.97</v>
      </c>
      <c r="F533" s="47">
        <v>0.89800000000000002</v>
      </c>
      <c r="G533" s="47">
        <v>0.97199999999999998</v>
      </c>
      <c r="H533" s="47">
        <v>0.98599999999999999</v>
      </c>
      <c r="I533" s="47">
        <v>0.90900000000000003</v>
      </c>
      <c r="J533" s="47">
        <v>0.86199999999999999</v>
      </c>
      <c r="K533" s="47">
        <v>0.89800000000000002</v>
      </c>
      <c r="L533" s="47">
        <v>0.92700000000000005</v>
      </c>
      <c r="M533" s="47">
        <v>0.94199999999999995</v>
      </c>
      <c r="N533" s="47">
        <v>0.85299999999999998</v>
      </c>
      <c r="O533" s="47">
        <v>0.91800000000000004</v>
      </c>
      <c r="P533" s="47">
        <v>0.85099999999999998</v>
      </c>
      <c r="Q533" s="47">
        <v>0.872</v>
      </c>
      <c r="R533" s="47">
        <v>0.82699999999999996</v>
      </c>
      <c r="S533" s="47">
        <v>0.93799999999999994</v>
      </c>
      <c r="T533" s="47">
        <v>0.85499999999999998</v>
      </c>
      <c r="U533" s="47">
        <v>0.89400000000000002</v>
      </c>
      <c r="V533" s="47">
        <v>0.85699999999999998</v>
      </c>
      <c r="W533" s="173"/>
    </row>
    <row r="534" spans="1:23">
      <c r="A534" s="232"/>
      <c r="B534" s="603">
        <v>44.08</v>
      </c>
      <c r="C534" s="47">
        <v>0.94199999999999995</v>
      </c>
      <c r="D534" s="47">
        <v>0.94499999999999995</v>
      </c>
      <c r="E534" s="47">
        <v>0.94399999999999995</v>
      </c>
      <c r="F534" s="47">
        <v>0.86899999999999999</v>
      </c>
      <c r="G534" s="47">
        <v>0.97699999999999998</v>
      </c>
      <c r="H534" s="47">
        <v>0.98499999999999999</v>
      </c>
      <c r="I534" s="47">
        <v>0.92</v>
      </c>
      <c r="J534" s="47">
        <v>0.82199999999999995</v>
      </c>
      <c r="K534" s="47">
        <v>0.92900000000000005</v>
      </c>
      <c r="L534" s="47">
        <v>0.93100000000000005</v>
      </c>
      <c r="M534" s="47">
        <v>0.95199999999999996</v>
      </c>
      <c r="N534" s="47">
        <v>0.81299999999999994</v>
      </c>
      <c r="O534" s="47">
        <v>0.93500000000000005</v>
      </c>
      <c r="P534" s="47">
        <v>0.874</v>
      </c>
      <c r="Q534" s="47">
        <v>0.88900000000000001</v>
      </c>
      <c r="R534" s="47">
        <v>0.86199999999999999</v>
      </c>
      <c r="S534" s="47">
        <v>0.92</v>
      </c>
      <c r="T534" s="47">
        <v>0.85099999999999998</v>
      </c>
      <c r="U534" s="47">
        <v>0.879</v>
      </c>
      <c r="V534" s="47">
        <v>0.85199999999999998</v>
      </c>
      <c r="W534" s="173"/>
    </row>
    <row r="535" spans="1:23">
      <c r="A535" s="232"/>
      <c r="B535" s="603">
        <v>44.17</v>
      </c>
      <c r="C535" s="47">
        <v>0.92400000000000004</v>
      </c>
      <c r="D535" s="47">
        <v>0.93400000000000005</v>
      </c>
      <c r="E535" s="47">
        <v>0.94299999999999995</v>
      </c>
      <c r="F535" s="47">
        <v>0.86099999999999999</v>
      </c>
      <c r="G535" s="47">
        <v>0.98299999999999998</v>
      </c>
      <c r="H535" s="47">
        <v>0.98799999999999999</v>
      </c>
      <c r="I535" s="47">
        <v>0.91700000000000004</v>
      </c>
      <c r="J535" s="47">
        <v>0.84799999999999998</v>
      </c>
      <c r="K535" s="47">
        <v>0.93300000000000005</v>
      </c>
      <c r="L535" s="47">
        <v>0.94099999999999995</v>
      </c>
      <c r="M535" s="47">
        <v>0.94899999999999995</v>
      </c>
      <c r="N535" s="47">
        <v>0.84499999999999997</v>
      </c>
      <c r="O535" s="47">
        <v>0.88700000000000001</v>
      </c>
      <c r="P535" s="47">
        <v>0.88900000000000001</v>
      </c>
      <c r="Q535" s="47">
        <v>0.88200000000000001</v>
      </c>
      <c r="R535" s="47">
        <v>0.84299999999999997</v>
      </c>
      <c r="S535" s="47">
        <v>0.91</v>
      </c>
      <c r="T535" s="47">
        <v>0.92300000000000004</v>
      </c>
      <c r="U535" s="47">
        <v>0.84399999999999997</v>
      </c>
      <c r="V535" s="47">
        <v>0.83799999999999997</v>
      </c>
      <c r="W535" s="173"/>
    </row>
    <row r="536" spans="1:23">
      <c r="A536" s="232"/>
      <c r="B536" s="603">
        <v>44.25</v>
      </c>
      <c r="C536" s="47">
        <v>0.91400000000000003</v>
      </c>
      <c r="D536" s="47">
        <v>0.93400000000000005</v>
      </c>
      <c r="E536" s="47">
        <v>0.93899999999999995</v>
      </c>
      <c r="F536" s="47">
        <v>0.86899999999999999</v>
      </c>
      <c r="G536" s="47">
        <v>0.95799999999999996</v>
      </c>
      <c r="H536" s="47">
        <v>0.98899999999999999</v>
      </c>
      <c r="I536" s="47">
        <v>0.90700000000000003</v>
      </c>
      <c r="J536" s="47">
        <v>0.84199999999999997</v>
      </c>
      <c r="K536" s="47">
        <v>0.88</v>
      </c>
      <c r="L536" s="47">
        <v>0.92800000000000005</v>
      </c>
      <c r="M536" s="47">
        <v>0.93500000000000005</v>
      </c>
      <c r="N536" s="47">
        <v>0.85599999999999998</v>
      </c>
      <c r="O536" s="47">
        <v>0.88700000000000001</v>
      </c>
      <c r="P536" s="47">
        <v>0.879</v>
      </c>
      <c r="Q536" s="47">
        <v>0.89</v>
      </c>
      <c r="R536" s="47">
        <v>0.84699999999999998</v>
      </c>
      <c r="S536" s="47">
        <v>0.92700000000000005</v>
      </c>
      <c r="T536" s="47">
        <v>0.90100000000000002</v>
      </c>
      <c r="U536" s="47">
        <v>0.83799999999999997</v>
      </c>
      <c r="V536" s="47">
        <v>0.89100000000000001</v>
      </c>
      <c r="W536" s="173"/>
    </row>
    <row r="537" spans="1:23">
      <c r="A537" s="232"/>
      <c r="B537" s="603">
        <v>44.33</v>
      </c>
      <c r="C537" s="47">
        <v>0.91700000000000004</v>
      </c>
      <c r="D537" s="47">
        <v>0.995</v>
      </c>
      <c r="E537" s="47">
        <v>0.95499999999999996</v>
      </c>
      <c r="F537" s="47">
        <v>0.871</v>
      </c>
      <c r="G537" s="47">
        <v>0.95599999999999996</v>
      </c>
      <c r="H537" s="47">
        <v>0.98299999999999998</v>
      </c>
      <c r="I537" s="47">
        <v>0.89400000000000002</v>
      </c>
      <c r="J537" s="47">
        <v>0.83599999999999997</v>
      </c>
      <c r="K537" s="47">
        <v>0.88400000000000001</v>
      </c>
      <c r="L537" s="47">
        <v>0.92800000000000005</v>
      </c>
      <c r="M537" s="47">
        <v>0.93799999999999994</v>
      </c>
      <c r="N537" s="47">
        <v>0.86399999999999999</v>
      </c>
      <c r="O537" s="47">
        <v>0.92400000000000004</v>
      </c>
      <c r="P537" s="47">
        <v>0.89100000000000001</v>
      </c>
      <c r="Q537" s="47">
        <v>0.89200000000000002</v>
      </c>
      <c r="R537" s="47">
        <v>0.82499999999999996</v>
      </c>
      <c r="S537" s="47">
        <v>0.94899999999999995</v>
      </c>
      <c r="T537" s="47">
        <v>0.86499999999999999</v>
      </c>
      <c r="U537" s="47">
        <v>0.83099999999999996</v>
      </c>
      <c r="V537" s="47">
        <v>0.872</v>
      </c>
      <c r="W537" s="173"/>
    </row>
    <row r="538" spans="1:23">
      <c r="A538" s="232"/>
      <c r="B538" s="603">
        <v>44.42</v>
      </c>
      <c r="C538" s="47">
        <v>0.93100000000000005</v>
      </c>
      <c r="D538" s="47">
        <v>0.96799999999999997</v>
      </c>
      <c r="E538" s="47">
        <v>0.99</v>
      </c>
      <c r="F538" s="47">
        <v>0.86399999999999999</v>
      </c>
      <c r="G538" s="47">
        <v>0.96699999999999997</v>
      </c>
      <c r="H538" s="47">
        <v>1.0049999999999999</v>
      </c>
      <c r="I538" s="47">
        <v>0.92500000000000004</v>
      </c>
      <c r="J538" s="47">
        <v>0.84</v>
      </c>
      <c r="K538" s="47">
        <v>0.88500000000000001</v>
      </c>
      <c r="L538" s="47">
        <v>0.98299999999999998</v>
      </c>
      <c r="M538" s="47">
        <v>0.91100000000000003</v>
      </c>
      <c r="N538" s="47">
        <v>0.82099999999999995</v>
      </c>
      <c r="O538" s="47">
        <v>0.89800000000000002</v>
      </c>
      <c r="P538" s="47">
        <v>0.88700000000000001</v>
      </c>
      <c r="Q538" s="47">
        <v>0.91300000000000003</v>
      </c>
      <c r="R538" s="47">
        <v>0.83199999999999996</v>
      </c>
      <c r="S538" s="47">
        <v>0.93899999999999995</v>
      </c>
      <c r="T538" s="47">
        <v>0.88700000000000001</v>
      </c>
      <c r="U538" s="47">
        <v>0.85399999999999998</v>
      </c>
      <c r="V538" s="47">
        <v>0.872</v>
      </c>
      <c r="W538" s="173"/>
    </row>
    <row r="539" spans="1:23">
      <c r="A539" s="232"/>
      <c r="B539" s="603">
        <v>44.5</v>
      </c>
      <c r="C539" s="47">
        <v>0.91900000000000004</v>
      </c>
      <c r="D539" s="47">
        <v>0.96299999999999997</v>
      </c>
      <c r="E539" s="47">
        <v>0.98</v>
      </c>
      <c r="F539" s="47">
        <v>0.89300000000000002</v>
      </c>
      <c r="G539" s="47">
        <v>0.96099999999999997</v>
      </c>
      <c r="H539" s="47">
        <v>0.999</v>
      </c>
      <c r="I539" s="47">
        <v>0.91900000000000004</v>
      </c>
      <c r="J539" s="47">
        <v>0.85899999999999999</v>
      </c>
      <c r="K539" s="47">
        <v>0.89100000000000001</v>
      </c>
      <c r="L539" s="47">
        <v>0.98199999999999998</v>
      </c>
      <c r="M539" s="47">
        <v>0.90400000000000003</v>
      </c>
      <c r="N539" s="47">
        <v>0.85799999999999998</v>
      </c>
      <c r="O539" s="47">
        <v>0.84699999999999998</v>
      </c>
      <c r="P539" s="47">
        <v>0.86099999999999999</v>
      </c>
      <c r="Q539" s="47">
        <v>0.88100000000000001</v>
      </c>
      <c r="R539" s="47">
        <v>0.84299999999999997</v>
      </c>
      <c r="S539" s="47">
        <v>0.91600000000000004</v>
      </c>
      <c r="T539" s="47">
        <v>0.85199999999999998</v>
      </c>
      <c r="U539" s="47">
        <v>0.85499999999999998</v>
      </c>
      <c r="V539" s="47">
        <v>0.86699999999999999</v>
      </c>
      <c r="W539" s="173"/>
    </row>
    <row r="540" spans="1:23">
      <c r="A540" s="232"/>
      <c r="B540" s="603">
        <v>44.58</v>
      </c>
      <c r="C540" s="47">
        <v>0.91800000000000004</v>
      </c>
      <c r="D540" s="47">
        <v>0.96299999999999997</v>
      </c>
      <c r="E540" s="47">
        <v>0.99199999999999999</v>
      </c>
      <c r="F540" s="47">
        <v>0.875</v>
      </c>
      <c r="G540" s="47">
        <v>0.95399999999999996</v>
      </c>
      <c r="H540" s="47">
        <v>0.99199999999999999</v>
      </c>
      <c r="I540" s="47">
        <v>0.93100000000000005</v>
      </c>
      <c r="J540" s="47">
        <v>0.89</v>
      </c>
      <c r="K540" s="47">
        <v>0.88200000000000001</v>
      </c>
      <c r="L540" s="47">
        <v>0.96799999999999997</v>
      </c>
      <c r="M540" s="47">
        <v>0.91700000000000004</v>
      </c>
      <c r="N540" s="47">
        <v>0.86299999999999999</v>
      </c>
      <c r="O540" s="47">
        <v>0.92800000000000005</v>
      </c>
      <c r="P540" s="47">
        <v>0.86399999999999999</v>
      </c>
      <c r="Q540" s="47">
        <v>0.88600000000000001</v>
      </c>
      <c r="R540" s="47">
        <v>0.83099999999999996</v>
      </c>
      <c r="S540" s="47">
        <v>0.93899999999999995</v>
      </c>
      <c r="T540" s="47">
        <v>0.84199999999999997</v>
      </c>
      <c r="U540" s="47">
        <v>0.84899999999999998</v>
      </c>
      <c r="V540" s="47">
        <v>0.876</v>
      </c>
      <c r="W540" s="173"/>
    </row>
    <row r="541" spans="1:23">
      <c r="A541" s="232"/>
      <c r="B541" s="603">
        <v>44.67</v>
      </c>
      <c r="C541" s="47">
        <v>0.91200000000000003</v>
      </c>
      <c r="D541" s="47">
        <v>0.95499999999999996</v>
      </c>
      <c r="E541" s="47">
        <v>0.995</v>
      </c>
      <c r="F541" s="47">
        <v>0.85899999999999999</v>
      </c>
      <c r="G541" s="47">
        <v>0.97399999999999998</v>
      </c>
      <c r="H541" s="47">
        <v>0.98099999999999998</v>
      </c>
      <c r="I541" s="47">
        <v>0.92400000000000004</v>
      </c>
      <c r="J541" s="47">
        <v>0.86799999999999999</v>
      </c>
      <c r="K541" s="47">
        <v>0.93</v>
      </c>
      <c r="L541" s="47">
        <v>0.96699999999999997</v>
      </c>
      <c r="M541" s="47">
        <v>0.95</v>
      </c>
      <c r="N541" s="47">
        <v>0.85</v>
      </c>
      <c r="O541" s="47">
        <v>0.95699999999999996</v>
      </c>
      <c r="P541" s="47">
        <v>0.87</v>
      </c>
      <c r="Q541" s="47">
        <v>0.89800000000000002</v>
      </c>
      <c r="R541" s="47">
        <v>0.85499999999999998</v>
      </c>
      <c r="S541" s="47">
        <v>0.95399999999999996</v>
      </c>
      <c r="T541" s="47">
        <v>0.85699999999999998</v>
      </c>
      <c r="U541" s="47">
        <v>0.872</v>
      </c>
      <c r="V541" s="47">
        <v>0.874</v>
      </c>
      <c r="W541" s="173"/>
    </row>
    <row r="542" spans="1:23">
      <c r="A542" s="232"/>
      <c r="B542" s="603">
        <v>44.75</v>
      </c>
      <c r="C542" s="47">
        <v>0.91600000000000004</v>
      </c>
      <c r="D542" s="47">
        <v>0.95099999999999996</v>
      </c>
      <c r="E542" s="47">
        <v>0.97199999999999998</v>
      </c>
      <c r="F542" s="47">
        <v>0.85099999999999998</v>
      </c>
      <c r="G542" s="47">
        <v>0.97199999999999998</v>
      </c>
      <c r="H542" s="47">
        <v>1.006</v>
      </c>
      <c r="I542" s="47">
        <v>0.95499999999999996</v>
      </c>
      <c r="J542" s="47">
        <v>0.873</v>
      </c>
      <c r="K542" s="47">
        <v>0.93300000000000005</v>
      </c>
      <c r="L542" s="47">
        <v>0.95199999999999996</v>
      </c>
      <c r="M542" s="47">
        <v>0.95799999999999996</v>
      </c>
      <c r="N542" s="47">
        <v>0.86599999999999999</v>
      </c>
      <c r="O542" s="47">
        <v>0.90900000000000003</v>
      </c>
      <c r="P542" s="47">
        <v>0.873</v>
      </c>
      <c r="Q542" s="47">
        <v>0.89400000000000002</v>
      </c>
      <c r="R542" s="47">
        <v>0.83399999999999996</v>
      </c>
      <c r="S542" s="47">
        <v>0.94899999999999995</v>
      </c>
      <c r="T542" s="47">
        <v>0.88400000000000001</v>
      </c>
      <c r="U542" s="47">
        <v>0.87</v>
      </c>
      <c r="V542" s="47">
        <v>0.88100000000000001</v>
      </c>
      <c r="W542" s="173"/>
    </row>
    <row r="543" spans="1:23">
      <c r="A543" s="232"/>
      <c r="B543" s="603">
        <v>44.83</v>
      </c>
      <c r="C543" s="47">
        <v>0.93</v>
      </c>
      <c r="D543" s="47">
        <v>0.92900000000000005</v>
      </c>
      <c r="E543" s="47">
        <v>0.97499999999999998</v>
      </c>
      <c r="F543" s="47">
        <v>0.872</v>
      </c>
      <c r="G543" s="47">
        <v>0.98099999999999998</v>
      </c>
      <c r="H543" s="47">
        <v>0.96399999999999997</v>
      </c>
      <c r="I543" s="47">
        <v>0.95699999999999996</v>
      </c>
      <c r="J543" s="47">
        <v>0.86199999999999999</v>
      </c>
      <c r="K543" s="47">
        <v>0.93100000000000005</v>
      </c>
      <c r="L543" s="47">
        <v>0.93400000000000005</v>
      </c>
      <c r="M543" s="47">
        <v>0.95599999999999996</v>
      </c>
      <c r="N543" s="47">
        <v>0.875</v>
      </c>
      <c r="O543" s="47">
        <v>0.89100000000000001</v>
      </c>
      <c r="P543" s="47">
        <v>0.86899999999999999</v>
      </c>
      <c r="Q543" s="47">
        <v>0.89600000000000002</v>
      </c>
      <c r="R543" s="47">
        <v>0.80700000000000005</v>
      </c>
      <c r="S543" s="47">
        <v>0.95599999999999996</v>
      </c>
      <c r="T543" s="47">
        <v>0.88500000000000001</v>
      </c>
      <c r="U543" s="47">
        <v>0.88400000000000001</v>
      </c>
      <c r="V543" s="47">
        <v>0.877</v>
      </c>
      <c r="W543" s="173"/>
    </row>
    <row r="544" spans="1:23">
      <c r="A544" s="232"/>
      <c r="B544" s="603">
        <v>44.92</v>
      </c>
      <c r="C544" s="47">
        <v>0.94299999999999995</v>
      </c>
      <c r="D544" s="47">
        <v>0.93700000000000006</v>
      </c>
      <c r="E544" s="47">
        <v>0.97199999999999998</v>
      </c>
      <c r="F544" s="47">
        <v>0.88400000000000001</v>
      </c>
      <c r="G544" s="47">
        <v>0.98099999999999998</v>
      </c>
      <c r="H544" s="47">
        <v>0.96499999999999997</v>
      </c>
      <c r="I544" s="47">
        <v>0.92500000000000004</v>
      </c>
      <c r="J544" s="47">
        <v>0.88800000000000001</v>
      </c>
      <c r="K544" s="47">
        <v>0.90800000000000003</v>
      </c>
      <c r="L544" s="47">
        <v>0.92300000000000004</v>
      </c>
      <c r="M544" s="47">
        <v>0.92300000000000004</v>
      </c>
      <c r="N544" s="47">
        <v>0.85399999999999998</v>
      </c>
      <c r="O544" s="47">
        <v>0.89600000000000002</v>
      </c>
      <c r="P544" s="47">
        <v>0.85099999999999998</v>
      </c>
      <c r="Q544" s="47">
        <v>0.90900000000000003</v>
      </c>
      <c r="R544" s="47">
        <v>0.77700000000000002</v>
      </c>
      <c r="S544" s="47">
        <v>0.91900000000000004</v>
      </c>
      <c r="T544" s="47">
        <v>0.89</v>
      </c>
      <c r="U544" s="47">
        <v>0.88</v>
      </c>
      <c r="V544" s="47">
        <v>0.876</v>
      </c>
      <c r="W544" s="173"/>
    </row>
    <row r="545" spans="1:23">
      <c r="A545" s="232"/>
      <c r="B545" s="603">
        <v>45</v>
      </c>
      <c r="C545" s="47">
        <v>0.94199999999999995</v>
      </c>
      <c r="D545" s="47">
        <v>0.92600000000000005</v>
      </c>
      <c r="E545" s="47">
        <v>0.96299999999999997</v>
      </c>
      <c r="F545" s="47">
        <v>0.88100000000000001</v>
      </c>
      <c r="G545" s="47">
        <v>0.97099999999999997</v>
      </c>
      <c r="H545" s="47">
        <v>0.97599999999999998</v>
      </c>
      <c r="I545" s="47">
        <v>0.92800000000000005</v>
      </c>
      <c r="J545" s="47">
        <v>0.88</v>
      </c>
      <c r="K545" s="47">
        <v>0.93100000000000005</v>
      </c>
      <c r="L545" s="47">
        <v>0.92800000000000005</v>
      </c>
      <c r="M545" s="47">
        <v>0.91100000000000003</v>
      </c>
      <c r="N545" s="47">
        <v>0.83199999999999996</v>
      </c>
      <c r="O545" s="47">
        <v>0.88300000000000001</v>
      </c>
      <c r="P545" s="47">
        <v>0.86199999999999999</v>
      </c>
      <c r="Q545" s="47">
        <v>0.88100000000000001</v>
      </c>
      <c r="R545" s="47">
        <v>0.76200000000000001</v>
      </c>
      <c r="S545" s="47">
        <v>0.93300000000000005</v>
      </c>
      <c r="T545" s="47">
        <v>0.85299999999999998</v>
      </c>
      <c r="U545" s="47">
        <v>0.87</v>
      </c>
      <c r="V545" s="47">
        <v>0.88500000000000001</v>
      </c>
      <c r="W545" s="173"/>
    </row>
    <row r="546" spans="1:23">
      <c r="A546" s="232"/>
      <c r="B546" s="603">
        <v>45.08</v>
      </c>
      <c r="C546" s="47">
        <v>0.93</v>
      </c>
      <c r="D546" s="47">
        <v>0.94899999999999995</v>
      </c>
      <c r="E546" s="47">
        <v>0.96599999999999997</v>
      </c>
      <c r="F546" s="47">
        <v>0.88800000000000001</v>
      </c>
      <c r="G546" s="47">
        <v>0.95699999999999996</v>
      </c>
      <c r="H546" s="47">
        <v>0.98199999999999998</v>
      </c>
      <c r="I546" s="47">
        <v>0.93700000000000006</v>
      </c>
      <c r="J546" s="47">
        <v>0.88100000000000001</v>
      </c>
      <c r="K546" s="47">
        <v>0.89100000000000001</v>
      </c>
      <c r="L546" s="47">
        <v>0.90700000000000003</v>
      </c>
      <c r="M546" s="47">
        <v>0.92900000000000005</v>
      </c>
      <c r="N546" s="47">
        <v>0.83299999999999996</v>
      </c>
      <c r="O546" s="47">
        <v>0.89500000000000002</v>
      </c>
      <c r="P546" s="47">
        <v>0.86299999999999999</v>
      </c>
      <c r="Q546" s="47">
        <v>0.88300000000000001</v>
      </c>
      <c r="R546" s="47">
        <v>0.78400000000000003</v>
      </c>
      <c r="S546" s="47">
        <v>0.92700000000000005</v>
      </c>
      <c r="T546" s="47">
        <v>0.88100000000000001</v>
      </c>
      <c r="U546" s="47">
        <v>0.873</v>
      </c>
      <c r="V546" s="47">
        <v>0.89100000000000001</v>
      </c>
      <c r="W546" s="173"/>
    </row>
    <row r="547" spans="1:23">
      <c r="A547" s="232"/>
      <c r="B547" s="603">
        <v>45.17</v>
      </c>
      <c r="C547" s="47">
        <v>0.91400000000000003</v>
      </c>
      <c r="D547" s="47">
        <v>0.93</v>
      </c>
      <c r="E547" s="47">
        <v>0.95799999999999996</v>
      </c>
      <c r="F547" s="47">
        <v>0.877</v>
      </c>
      <c r="G547" s="47">
        <v>0.96799999999999997</v>
      </c>
      <c r="H547" s="47">
        <v>0.98299999999999998</v>
      </c>
      <c r="I547" s="47">
        <v>0.93500000000000005</v>
      </c>
      <c r="J547" s="47">
        <v>0.876</v>
      </c>
      <c r="K547" s="47">
        <v>0.9</v>
      </c>
      <c r="L547" s="47">
        <v>0.90800000000000003</v>
      </c>
      <c r="M547" s="47">
        <v>0.92800000000000005</v>
      </c>
      <c r="N547" s="47">
        <v>0.82399999999999995</v>
      </c>
      <c r="O547" s="47">
        <v>0.89800000000000002</v>
      </c>
      <c r="P547" s="47">
        <v>0.871</v>
      </c>
      <c r="Q547" s="47">
        <v>0.86899999999999999</v>
      </c>
      <c r="R547" s="47">
        <v>0.81</v>
      </c>
      <c r="S547" s="47">
        <v>0.91700000000000004</v>
      </c>
      <c r="T547" s="47">
        <v>0.91500000000000004</v>
      </c>
      <c r="U547" s="47">
        <v>0.874</v>
      </c>
      <c r="V547" s="47">
        <v>0.91500000000000004</v>
      </c>
      <c r="W547" s="173"/>
    </row>
    <row r="548" spans="1:23">
      <c r="A548" s="232"/>
      <c r="B548" s="603">
        <v>45.25</v>
      </c>
      <c r="C548" s="47">
        <v>0.89</v>
      </c>
      <c r="D548" s="47">
        <v>0.93200000000000005</v>
      </c>
      <c r="E548" s="47">
        <v>0.93500000000000005</v>
      </c>
      <c r="F548" s="47">
        <v>0.872</v>
      </c>
      <c r="G548" s="47">
        <v>0.97199999999999998</v>
      </c>
      <c r="H548" s="47">
        <v>0.999</v>
      </c>
      <c r="I548" s="47">
        <v>0.91400000000000003</v>
      </c>
      <c r="J548" s="47">
        <v>0.871</v>
      </c>
      <c r="K548" s="47">
        <v>0.90200000000000002</v>
      </c>
      <c r="L548" s="47">
        <v>0.89500000000000002</v>
      </c>
      <c r="M548" s="47">
        <v>0.92400000000000004</v>
      </c>
      <c r="N548" s="47">
        <v>0.80500000000000005</v>
      </c>
      <c r="O548" s="47">
        <v>0.90700000000000003</v>
      </c>
      <c r="P548" s="47">
        <v>0.877</v>
      </c>
      <c r="Q548" s="47">
        <v>0.89600000000000002</v>
      </c>
      <c r="R548" s="47">
        <v>0.82399999999999995</v>
      </c>
      <c r="S548" s="47">
        <v>0.91900000000000004</v>
      </c>
      <c r="T548" s="47">
        <v>0.88900000000000001</v>
      </c>
      <c r="U548" s="47">
        <v>0.86899999999999999</v>
      </c>
      <c r="V548" s="47">
        <v>0.90700000000000003</v>
      </c>
      <c r="W548" s="173"/>
    </row>
    <row r="549" spans="1:23">
      <c r="A549" s="232"/>
      <c r="B549" s="603">
        <v>45.33</v>
      </c>
      <c r="C549" s="47">
        <v>0.879</v>
      </c>
      <c r="D549" s="47">
        <v>0.94899999999999995</v>
      </c>
      <c r="E549" s="47">
        <v>0.96599999999999997</v>
      </c>
      <c r="F549" s="47">
        <v>0.86399999999999999</v>
      </c>
      <c r="G549" s="47">
        <v>0.94099999999999995</v>
      </c>
      <c r="H549" s="47">
        <v>0.99199999999999999</v>
      </c>
      <c r="I549" s="47">
        <v>0.90200000000000002</v>
      </c>
      <c r="J549" s="47">
        <v>0.85899999999999999</v>
      </c>
      <c r="K549" s="47">
        <v>0.88400000000000001</v>
      </c>
      <c r="L549" s="47">
        <v>0.89400000000000002</v>
      </c>
      <c r="M549" s="47">
        <v>0.94599999999999995</v>
      </c>
      <c r="N549" s="47">
        <v>0.77700000000000002</v>
      </c>
      <c r="O549" s="47">
        <v>0.89200000000000002</v>
      </c>
      <c r="P549" s="47">
        <v>0.871</v>
      </c>
      <c r="Q549" s="47">
        <v>0.86499999999999999</v>
      </c>
      <c r="R549" s="47">
        <v>0.81499999999999995</v>
      </c>
      <c r="S549" s="47">
        <v>0.92800000000000005</v>
      </c>
      <c r="T549" s="47">
        <v>0.88900000000000001</v>
      </c>
      <c r="U549" s="47">
        <v>0.87</v>
      </c>
      <c r="V549" s="47">
        <v>0.92500000000000004</v>
      </c>
      <c r="W549" s="173"/>
    </row>
    <row r="550" spans="1:23">
      <c r="A550" s="232"/>
      <c r="B550" s="603">
        <v>45.42</v>
      </c>
      <c r="C550" s="47">
        <v>0.86299999999999999</v>
      </c>
      <c r="D550" s="47">
        <v>0.92300000000000004</v>
      </c>
      <c r="E550" s="47">
        <v>0.97499999999999998</v>
      </c>
      <c r="F550" s="47">
        <v>0.84</v>
      </c>
      <c r="G550" s="47">
        <v>0.97099999999999997</v>
      </c>
      <c r="H550" s="47">
        <v>1.008</v>
      </c>
      <c r="I550" s="47">
        <v>0.89200000000000002</v>
      </c>
      <c r="J550" s="47">
        <v>0.88200000000000001</v>
      </c>
      <c r="K550" s="47">
        <v>0.86799999999999999</v>
      </c>
      <c r="L550" s="47">
        <v>0.91</v>
      </c>
      <c r="M550" s="47">
        <v>0.95</v>
      </c>
      <c r="N550" s="47">
        <v>0.78400000000000003</v>
      </c>
      <c r="O550" s="47">
        <v>0.88300000000000001</v>
      </c>
      <c r="P550" s="47">
        <v>0.874</v>
      </c>
      <c r="Q550" s="47">
        <v>0.86599999999999999</v>
      </c>
      <c r="R550" s="47">
        <v>0.83</v>
      </c>
      <c r="S550" s="47">
        <v>0.92100000000000004</v>
      </c>
      <c r="T550" s="47">
        <v>0.85</v>
      </c>
      <c r="U550" s="47">
        <v>0.88300000000000001</v>
      </c>
      <c r="V550" s="47">
        <v>0.93899999999999995</v>
      </c>
      <c r="W550" s="173"/>
    </row>
    <row r="551" spans="1:23">
      <c r="A551" s="232"/>
      <c r="B551" s="603">
        <v>45.5</v>
      </c>
      <c r="C551" s="47">
        <v>0.86799999999999999</v>
      </c>
      <c r="D551" s="47">
        <v>0.90900000000000003</v>
      </c>
      <c r="E551" s="47">
        <v>0.97099999999999997</v>
      </c>
      <c r="F551" s="47">
        <v>0.83299999999999996</v>
      </c>
      <c r="G551" s="47">
        <v>0.99</v>
      </c>
      <c r="H551" s="47">
        <v>0.995</v>
      </c>
      <c r="I551" s="47">
        <v>0.88300000000000001</v>
      </c>
      <c r="J551" s="47">
        <v>0.873</v>
      </c>
      <c r="K551" s="47">
        <v>0.85499999999999998</v>
      </c>
      <c r="L551" s="47">
        <v>0.93899999999999995</v>
      </c>
      <c r="M551" s="47">
        <v>0.95299999999999996</v>
      </c>
      <c r="N551" s="47">
        <v>0.79100000000000004</v>
      </c>
      <c r="O551" s="47">
        <v>0.875</v>
      </c>
      <c r="P551" s="47">
        <v>0.86799999999999999</v>
      </c>
      <c r="Q551" s="47">
        <v>0.84</v>
      </c>
      <c r="R551" s="47">
        <v>0.82399999999999995</v>
      </c>
      <c r="S551" s="47">
        <v>0.94499999999999995</v>
      </c>
      <c r="T551" s="47">
        <v>0.874</v>
      </c>
      <c r="U551" s="47">
        <v>0.86099999999999999</v>
      </c>
      <c r="V551" s="47">
        <v>0.91</v>
      </c>
      <c r="W551" s="173"/>
    </row>
    <row r="552" spans="1:23">
      <c r="A552" s="232"/>
      <c r="B552" s="603">
        <v>45.58</v>
      </c>
      <c r="C552" s="47">
        <v>0.86899999999999999</v>
      </c>
      <c r="D552" s="47">
        <v>1.0029999999999999</v>
      </c>
      <c r="E552" s="47">
        <v>0.96399999999999997</v>
      </c>
      <c r="F552" s="47">
        <v>0.88</v>
      </c>
      <c r="G552" s="47">
        <v>0.98199999999999998</v>
      </c>
      <c r="H552" s="47">
        <v>1.0089999999999999</v>
      </c>
      <c r="I552" s="47">
        <v>0.90200000000000002</v>
      </c>
      <c r="J552" s="47">
        <v>0.86</v>
      </c>
      <c r="K552" s="47">
        <v>0.85899999999999999</v>
      </c>
      <c r="L552" s="47">
        <v>0.91400000000000003</v>
      </c>
      <c r="M552" s="47">
        <v>0.93300000000000005</v>
      </c>
      <c r="N552" s="47">
        <v>0.80500000000000005</v>
      </c>
      <c r="O552" s="47">
        <v>0.86899999999999999</v>
      </c>
      <c r="P552" s="47">
        <v>0.87</v>
      </c>
      <c r="Q552" s="47">
        <v>0.86599999999999999</v>
      </c>
      <c r="R552" s="47">
        <v>0.82799999999999996</v>
      </c>
      <c r="S552" s="47">
        <v>0.93700000000000006</v>
      </c>
      <c r="T552" s="47">
        <v>0.86799999999999999</v>
      </c>
      <c r="U552" s="47">
        <v>0.86399999999999999</v>
      </c>
      <c r="V552" s="47">
        <v>0.90400000000000003</v>
      </c>
      <c r="W552" s="173"/>
    </row>
    <row r="553" spans="1:23">
      <c r="A553" s="232"/>
      <c r="B553" s="603">
        <v>45.67</v>
      </c>
      <c r="C553" s="47">
        <v>0.86899999999999999</v>
      </c>
      <c r="D553" s="47">
        <v>0.95899999999999996</v>
      </c>
      <c r="E553" s="47">
        <v>0.95299999999999996</v>
      </c>
      <c r="F553" s="47">
        <v>0.89</v>
      </c>
      <c r="G553" s="47">
        <v>0.97699999999999998</v>
      </c>
      <c r="H553" s="47">
        <v>1.018</v>
      </c>
      <c r="I553" s="47">
        <v>0.91400000000000003</v>
      </c>
      <c r="J553" s="47">
        <v>0.86099999999999999</v>
      </c>
      <c r="K553" s="47">
        <v>0.877</v>
      </c>
      <c r="L553" s="47">
        <v>0.90700000000000003</v>
      </c>
      <c r="M553" s="47">
        <v>0.94899999999999995</v>
      </c>
      <c r="N553" s="47">
        <v>0.84399999999999997</v>
      </c>
      <c r="O553" s="47">
        <v>0.84599999999999997</v>
      </c>
      <c r="P553" s="47">
        <v>0.85599999999999998</v>
      </c>
      <c r="Q553" s="47">
        <v>0.90200000000000002</v>
      </c>
      <c r="R553" s="47">
        <v>0.85299999999999998</v>
      </c>
      <c r="S553" s="47">
        <v>0.94399999999999995</v>
      </c>
      <c r="T553" s="47">
        <v>0.88200000000000001</v>
      </c>
      <c r="U553" s="47">
        <v>0.85299999999999998</v>
      </c>
      <c r="V553" s="47">
        <v>0.89700000000000002</v>
      </c>
      <c r="W553" s="173"/>
    </row>
    <row r="554" spans="1:23">
      <c r="A554" s="232"/>
      <c r="B554" s="603">
        <v>45.75</v>
      </c>
      <c r="C554" s="47">
        <v>0.85699999999999998</v>
      </c>
      <c r="D554" s="47">
        <v>0.97399999999999998</v>
      </c>
      <c r="E554" s="47">
        <v>0.97099999999999997</v>
      </c>
      <c r="F554" s="47">
        <v>0.85699999999999998</v>
      </c>
      <c r="G554" s="47">
        <v>0.95799999999999996</v>
      </c>
      <c r="H554" s="47">
        <v>1.0169999999999999</v>
      </c>
      <c r="I554" s="47">
        <v>0.92500000000000004</v>
      </c>
      <c r="J554" s="47">
        <v>0.872</v>
      </c>
      <c r="K554" s="47">
        <v>0.85399999999999998</v>
      </c>
      <c r="L554" s="47">
        <v>0.89600000000000002</v>
      </c>
      <c r="M554" s="47">
        <v>0.97</v>
      </c>
      <c r="N554" s="47">
        <v>0.82499999999999996</v>
      </c>
      <c r="O554" s="47">
        <v>0.85299999999999998</v>
      </c>
      <c r="P554" s="47">
        <v>0.86099999999999999</v>
      </c>
      <c r="Q554" s="47">
        <v>0.86799999999999999</v>
      </c>
      <c r="R554" s="47">
        <v>0.84899999999999998</v>
      </c>
      <c r="S554" s="47">
        <v>0.92500000000000004</v>
      </c>
      <c r="T554" s="47">
        <v>0.89100000000000001</v>
      </c>
      <c r="U554" s="47">
        <v>0.874</v>
      </c>
      <c r="V554" s="47">
        <v>0.90500000000000003</v>
      </c>
      <c r="W554" s="173"/>
    </row>
    <row r="555" spans="1:23">
      <c r="A555" s="232"/>
      <c r="B555" s="603">
        <v>45.83</v>
      </c>
      <c r="C555" s="47">
        <v>0.86499999999999999</v>
      </c>
      <c r="D555" s="47">
        <v>0.92700000000000005</v>
      </c>
      <c r="E555" s="47">
        <v>0.97199999999999998</v>
      </c>
      <c r="F555" s="47">
        <v>0.84799999999999998</v>
      </c>
      <c r="G555" s="47">
        <v>0.95799999999999996</v>
      </c>
      <c r="H555" s="47">
        <v>1.016</v>
      </c>
      <c r="I555" s="47">
        <v>0.93</v>
      </c>
      <c r="J555" s="47">
        <v>0.89200000000000002</v>
      </c>
      <c r="K555" s="47">
        <v>0.86199999999999999</v>
      </c>
      <c r="L555" s="47">
        <v>0.92800000000000005</v>
      </c>
      <c r="M555" s="47">
        <v>0.96699999999999997</v>
      </c>
      <c r="N555" s="47">
        <v>0.84599999999999997</v>
      </c>
      <c r="O555" s="47">
        <v>0.86699999999999999</v>
      </c>
      <c r="P555" s="47">
        <v>0.84499999999999997</v>
      </c>
      <c r="Q555" s="47">
        <v>0.85399999999999998</v>
      </c>
      <c r="R555" s="47">
        <v>0.872</v>
      </c>
      <c r="S555" s="47">
        <v>0.92600000000000005</v>
      </c>
      <c r="T555" s="47">
        <v>0.89300000000000002</v>
      </c>
      <c r="U555" s="47">
        <v>0.879</v>
      </c>
      <c r="V555" s="47">
        <v>0.89</v>
      </c>
      <c r="W555" s="173"/>
    </row>
    <row r="556" spans="1:23">
      <c r="A556" s="232"/>
      <c r="B556" s="603">
        <v>45.92</v>
      </c>
      <c r="C556" s="47">
        <v>0.88400000000000001</v>
      </c>
      <c r="D556" s="47">
        <v>0.93799999999999994</v>
      </c>
      <c r="E556" s="47">
        <v>0.97799999999999998</v>
      </c>
      <c r="F556" s="47">
        <v>0.85899999999999999</v>
      </c>
      <c r="G556" s="47">
        <v>0.94899999999999995</v>
      </c>
      <c r="H556" s="47">
        <v>1.0129999999999999</v>
      </c>
      <c r="I556" s="47">
        <v>0.95699999999999996</v>
      </c>
      <c r="J556" s="47">
        <v>0.86599999999999999</v>
      </c>
      <c r="K556" s="47">
        <v>0.874</v>
      </c>
      <c r="L556" s="47">
        <v>0.92300000000000004</v>
      </c>
      <c r="M556" s="47">
        <v>0.94</v>
      </c>
      <c r="N556" s="47">
        <v>0.83399999999999996</v>
      </c>
      <c r="O556" s="47">
        <v>0.84299999999999997</v>
      </c>
      <c r="P556" s="47">
        <v>0.86699999999999999</v>
      </c>
      <c r="Q556" s="47">
        <v>0.84799999999999998</v>
      </c>
      <c r="R556" s="47">
        <v>0.86299999999999999</v>
      </c>
      <c r="S556" s="47">
        <v>0.94099999999999995</v>
      </c>
      <c r="T556" s="47">
        <v>0.875</v>
      </c>
      <c r="U556" s="47">
        <v>0.87</v>
      </c>
      <c r="V556" s="47">
        <v>0.89500000000000002</v>
      </c>
      <c r="W556" s="173"/>
    </row>
    <row r="557" spans="1:23">
      <c r="A557" s="232"/>
      <c r="B557" s="603">
        <v>46</v>
      </c>
      <c r="C557" s="47">
        <v>0.86299999999999999</v>
      </c>
      <c r="D557" s="47">
        <v>0.92600000000000005</v>
      </c>
      <c r="E557" s="47">
        <v>0.96299999999999997</v>
      </c>
      <c r="F557" s="47">
        <v>0.85599999999999998</v>
      </c>
      <c r="G557" s="47">
        <v>0.94299999999999995</v>
      </c>
      <c r="H557" s="47">
        <v>1.0249999999999999</v>
      </c>
      <c r="I557" s="47">
        <v>0.92500000000000004</v>
      </c>
      <c r="J557" s="47">
        <v>0.84399999999999997</v>
      </c>
      <c r="K557" s="47">
        <v>0.88900000000000001</v>
      </c>
      <c r="L557" s="47">
        <v>0.91100000000000003</v>
      </c>
      <c r="M557" s="47">
        <v>0.94499999999999995</v>
      </c>
      <c r="N557" s="47">
        <v>0.81699999999999995</v>
      </c>
      <c r="O557" s="47">
        <v>0.86199999999999999</v>
      </c>
      <c r="P557" s="47">
        <v>0.879</v>
      </c>
      <c r="Q557" s="47">
        <v>0.85599999999999998</v>
      </c>
      <c r="R557" s="47">
        <v>0.879</v>
      </c>
      <c r="S557" s="47">
        <v>0.97099999999999997</v>
      </c>
      <c r="T557" s="47">
        <v>0.86499999999999999</v>
      </c>
      <c r="U557" s="47">
        <v>0.86399999999999999</v>
      </c>
      <c r="V557" s="47">
        <v>0.88300000000000001</v>
      </c>
      <c r="W557" s="173"/>
    </row>
    <row r="558" spans="1:23">
      <c r="A558" s="232"/>
      <c r="B558" s="603">
        <v>46.08</v>
      </c>
      <c r="C558" s="47">
        <v>0.89600000000000002</v>
      </c>
      <c r="D558" s="47">
        <v>0.93500000000000005</v>
      </c>
      <c r="E558" s="47">
        <v>0.95899999999999996</v>
      </c>
      <c r="F558" s="47">
        <v>0.86599999999999999</v>
      </c>
      <c r="G558" s="47">
        <v>0.93799999999999994</v>
      </c>
      <c r="H558" s="47">
        <v>1.022</v>
      </c>
      <c r="I558" s="47">
        <v>0.90900000000000003</v>
      </c>
      <c r="J558" s="47">
        <v>0.86499999999999999</v>
      </c>
      <c r="K558" s="47">
        <v>0.876</v>
      </c>
      <c r="L558" s="47">
        <v>0.88300000000000001</v>
      </c>
      <c r="M558" s="47">
        <v>0.93600000000000005</v>
      </c>
      <c r="N558" s="47">
        <v>0.79600000000000004</v>
      </c>
      <c r="O558" s="47">
        <v>0.88900000000000001</v>
      </c>
      <c r="P558" s="47">
        <v>0.871</v>
      </c>
      <c r="Q558" s="47">
        <v>0.86199999999999999</v>
      </c>
      <c r="R558" s="47">
        <v>0.89200000000000002</v>
      </c>
      <c r="S558" s="47">
        <v>0.95199999999999996</v>
      </c>
      <c r="T558" s="47">
        <v>0.88300000000000001</v>
      </c>
      <c r="U558" s="47">
        <v>0.876</v>
      </c>
      <c r="V558" s="47">
        <v>0.88400000000000001</v>
      </c>
      <c r="W558" s="173"/>
    </row>
    <row r="559" spans="1:23">
      <c r="A559" s="232"/>
      <c r="B559" s="603">
        <v>46.17</v>
      </c>
      <c r="C559" s="47">
        <v>0.879</v>
      </c>
      <c r="D559" s="47">
        <v>0.92</v>
      </c>
      <c r="E559" s="47">
        <v>0.95799999999999996</v>
      </c>
      <c r="F559" s="47">
        <v>0.84</v>
      </c>
      <c r="G559" s="47">
        <v>0.92700000000000005</v>
      </c>
      <c r="H559" s="47">
        <v>1.0169999999999999</v>
      </c>
      <c r="I559" s="47">
        <v>0.90300000000000002</v>
      </c>
      <c r="J559" s="47">
        <v>0.86099999999999999</v>
      </c>
      <c r="K559" s="47">
        <v>0.86199999999999999</v>
      </c>
      <c r="L559" s="47">
        <v>0.91100000000000003</v>
      </c>
      <c r="M559" s="47">
        <v>0.96399999999999997</v>
      </c>
      <c r="N559" s="47">
        <v>0.79400000000000004</v>
      </c>
      <c r="O559" s="47">
        <v>0.89200000000000002</v>
      </c>
      <c r="P559" s="47">
        <v>0.85599999999999998</v>
      </c>
      <c r="Q559" s="47">
        <v>0.85199999999999998</v>
      </c>
      <c r="R559" s="47">
        <v>0.84799999999999998</v>
      </c>
      <c r="S559" s="47">
        <v>0.95399999999999996</v>
      </c>
      <c r="T559" s="47">
        <v>0.86699999999999999</v>
      </c>
      <c r="U559" s="47">
        <v>0.876</v>
      </c>
      <c r="V559" s="47">
        <v>0.90500000000000003</v>
      </c>
      <c r="W559" s="173"/>
    </row>
    <row r="560" spans="1:23">
      <c r="A560" s="232"/>
      <c r="B560" s="603">
        <v>46.25</v>
      </c>
      <c r="C560" s="47">
        <v>0.90400000000000003</v>
      </c>
      <c r="D560" s="47">
        <v>0.90700000000000003</v>
      </c>
      <c r="E560" s="47">
        <v>0.94</v>
      </c>
      <c r="F560" s="47">
        <v>0.86799999999999999</v>
      </c>
      <c r="G560" s="47">
        <v>0.94</v>
      </c>
      <c r="H560" s="47">
        <v>1.0009999999999999</v>
      </c>
      <c r="I560" s="47">
        <v>0.89</v>
      </c>
      <c r="J560" s="47">
        <v>0.85799999999999998</v>
      </c>
      <c r="K560" s="47">
        <v>0.876</v>
      </c>
      <c r="L560" s="47">
        <v>0.90900000000000003</v>
      </c>
      <c r="M560" s="47">
        <v>0.95099999999999996</v>
      </c>
      <c r="N560" s="47">
        <v>0.78500000000000003</v>
      </c>
      <c r="O560" s="47">
        <v>0.89300000000000002</v>
      </c>
      <c r="P560" s="47">
        <v>0.877</v>
      </c>
      <c r="Q560" s="47">
        <v>0.82499999999999996</v>
      </c>
      <c r="R560" s="47">
        <v>0.90200000000000002</v>
      </c>
      <c r="S560" s="47">
        <v>0.93899999999999995</v>
      </c>
      <c r="T560" s="47">
        <v>0.85499999999999998</v>
      </c>
      <c r="U560" s="47">
        <v>0.875</v>
      </c>
      <c r="V560" s="47">
        <v>0.89600000000000002</v>
      </c>
      <c r="W560" s="173"/>
    </row>
    <row r="561" spans="1:23">
      <c r="A561" s="232"/>
      <c r="B561" s="603">
        <v>46.33</v>
      </c>
      <c r="C561" s="47">
        <v>0.91600000000000004</v>
      </c>
      <c r="D561" s="47">
        <v>0.92400000000000004</v>
      </c>
      <c r="E561" s="47">
        <v>0.92500000000000004</v>
      </c>
      <c r="F561" s="47">
        <v>0.85699999999999998</v>
      </c>
      <c r="G561" s="47">
        <v>0.94099999999999995</v>
      </c>
      <c r="H561" s="47">
        <v>1.002</v>
      </c>
      <c r="I561" s="47">
        <v>0.878</v>
      </c>
      <c r="J561" s="47">
        <v>0.85499999999999998</v>
      </c>
      <c r="K561" s="47">
        <v>0.86699999999999999</v>
      </c>
      <c r="L561" s="47">
        <v>0.91400000000000003</v>
      </c>
      <c r="M561" s="47">
        <v>0.96299999999999997</v>
      </c>
      <c r="N561" s="47">
        <v>0.81</v>
      </c>
      <c r="O561" s="47">
        <v>0.872</v>
      </c>
      <c r="P561" s="47">
        <v>0.88700000000000001</v>
      </c>
      <c r="Q561" s="47">
        <v>0.82499999999999996</v>
      </c>
      <c r="R561" s="47">
        <v>0.88800000000000001</v>
      </c>
      <c r="S561" s="47">
        <v>0.93899999999999995</v>
      </c>
      <c r="T561" s="47">
        <v>0.85899999999999999</v>
      </c>
      <c r="U561" s="47">
        <v>0.86499999999999999</v>
      </c>
      <c r="V561" s="47">
        <v>0.9</v>
      </c>
      <c r="W561" s="173"/>
    </row>
    <row r="562" spans="1:23">
      <c r="A562" s="232"/>
      <c r="B562" s="603">
        <v>46.42</v>
      </c>
      <c r="C562" s="47">
        <v>0.871</v>
      </c>
      <c r="D562" s="47">
        <v>0.94099999999999995</v>
      </c>
      <c r="E562" s="47">
        <v>0.93700000000000006</v>
      </c>
      <c r="F562" s="47">
        <v>0.85399999999999998</v>
      </c>
      <c r="G562" s="47">
        <v>0.95799999999999996</v>
      </c>
      <c r="H562" s="47">
        <v>0.99399999999999999</v>
      </c>
      <c r="I562" s="47">
        <v>0.88400000000000001</v>
      </c>
      <c r="J562" s="47">
        <v>0.86499999999999999</v>
      </c>
      <c r="K562" s="47">
        <v>0.88200000000000001</v>
      </c>
      <c r="L562" s="47">
        <v>0.91800000000000004</v>
      </c>
      <c r="M562" s="47">
        <v>0.9</v>
      </c>
      <c r="N562" s="47">
        <v>0.79200000000000004</v>
      </c>
      <c r="O562" s="47">
        <v>0.89</v>
      </c>
      <c r="P562" s="47">
        <v>0.89900000000000002</v>
      </c>
      <c r="Q562" s="47">
        <v>0.82199999999999995</v>
      </c>
      <c r="R562" s="47">
        <v>0.88600000000000001</v>
      </c>
      <c r="S562" s="47">
        <v>0.94</v>
      </c>
      <c r="T562" s="47">
        <v>0.85799999999999998</v>
      </c>
      <c r="U562" s="47">
        <v>0.85799999999999998</v>
      </c>
      <c r="V562" s="47">
        <v>0.90200000000000002</v>
      </c>
      <c r="W562" s="173"/>
    </row>
    <row r="563" spans="1:23">
      <c r="A563" s="232"/>
      <c r="B563" s="603">
        <v>46.5</v>
      </c>
      <c r="C563" s="47">
        <v>0.85299999999999998</v>
      </c>
      <c r="D563" s="47">
        <v>0.95</v>
      </c>
      <c r="E563" s="47">
        <v>0.94299999999999995</v>
      </c>
      <c r="F563" s="47">
        <v>0.84499999999999997</v>
      </c>
      <c r="G563" s="47">
        <v>0.95799999999999996</v>
      </c>
      <c r="H563" s="47">
        <v>0.98399999999999999</v>
      </c>
      <c r="I563" s="47">
        <v>0.88800000000000001</v>
      </c>
      <c r="J563" s="47">
        <v>0.86399999999999999</v>
      </c>
      <c r="K563" s="47">
        <v>0.871</v>
      </c>
      <c r="L563" s="47">
        <v>0.92200000000000004</v>
      </c>
      <c r="M563" s="47">
        <v>0.88600000000000001</v>
      </c>
      <c r="N563" s="47">
        <v>0.82099999999999995</v>
      </c>
      <c r="O563" s="47">
        <v>0.88800000000000001</v>
      </c>
      <c r="P563" s="47">
        <v>0.90100000000000002</v>
      </c>
      <c r="Q563" s="47">
        <v>0.82899999999999996</v>
      </c>
      <c r="R563" s="47">
        <v>0.89</v>
      </c>
      <c r="S563" s="47">
        <v>0.93899999999999995</v>
      </c>
      <c r="T563" s="47">
        <v>0.86899999999999999</v>
      </c>
      <c r="U563" s="47">
        <v>0.85499999999999998</v>
      </c>
      <c r="V563" s="47">
        <v>0.93100000000000005</v>
      </c>
      <c r="W563" s="173"/>
    </row>
    <row r="564" spans="1:23">
      <c r="A564" s="232"/>
      <c r="B564" s="603">
        <v>46.58</v>
      </c>
      <c r="C564" s="47">
        <v>0.86299999999999999</v>
      </c>
      <c r="D564" s="47">
        <v>0.93400000000000005</v>
      </c>
      <c r="E564" s="47">
        <v>0.93500000000000005</v>
      </c>
      <c r="F564" s="47">
        <v>0.86399999999999999</v>
      </c>
      <c r="G564" s="47">
        <v>0.95799999999999996</v>
      </c>
      <c r="H564" s="47">
        <v>0.98299999999999998</v>
      </c>
      <c r="I564" s="47">
        <v>0.874</v>
      </c>
      <c r="J564" s="47">
        <v>0.90400000000000003</v>
      </c>
      <c r="K564" s="47">
        <v>0.91900000000000004</v>
      </c>
      <c r="L564" s="47">
        <v>0.93700000000000006</v>
      </c>
      <c r="M564" s="47">
        <v>0.88700000000000001</v>
      </c>
      <c r="N564" s="47">
        <v>0.80200000000000005</v>
      </c>
      <c r="O564" s="47">
        <v>0.91400000000000003</v>
      </c>
      <c r="P564" s="47">
        <v>0.88300000000000001</v>
      </c>
      <c r="Q564" s="47">
        <v>0.84799999999999998</v>
      </c>
      <c r="R564" s="47">
        <v>0.88300000000000001</v>
      </c>
      <c r="S564" s="47">
        <v>0.95199999999999996</v>
      </c>
      <c r="T564" s="47">
        <v>0.86399999999999999</v>
      </c>
      <c r="U564" s="47">
        <v>0.86899999999999999</v>
      </c>
      <c r="V564" s="47">
        <v>0.93500000000000005</v>
      </c>
      <c r="W564" s="173"/>
    </row>
    <row r="565" spans="1:23">
      <c r="A565" s="232"/>
      <c r="B565" s="603">
        <v>46.67</v>
      </c>
      <c r="C565" s="47">
        <v>0.85299999999999998</v>
      </c>
      <c r="D565" s="47">
        <v>0.91500000000000004</v>
      </c>
      <c r="E565" s="47">
        <v>0.96099999999999997</v>
      </c>
      <c r="F565" s="47">
        <v>0.86599999999999999</v>
      </c>
      <c r="G565" s="47">
        <v>0.95199999999999996</v>
      </c>
      <c r="H565" s="47">
        <v>0.99199999999999999</v>
      </c>
      <c r="I565" s="47">
        <v>0.86899999999999999</v>
      </c>
      <c r="J565" s="47">
        <v>0.88700000000000001</v>
      </c>
      <c r="K565" s="47">
        <v>0.88</v>
      </c>
      <c r="L565" s="47">
        <v>0.92700000000000005</v>
      </c>
      <c r="M565" s="47">
        <v>0.90300000000000002</v>
      </c>
      <c r="N565" s="47">
        <v>0.78300000000000003</v>
      </c>
      <c r="O565" s="47">
        <v>0.89500000000000002</v>
      </c>
      <c r="P565" s="47">
        <v>0.89500000000000002</v>
      </c>
      <c r="Q565" s="47">
        <v>0.84599999999999997</v>
      </c>
      <c r="R565" s="47">
        <v>0.86099999999999999</v>
      </c>
      <c r="S565" s="47">
        <v>0.93700000000000006</v>
      </c>
      <c r="T565" s="47">
        <v>0.82799999999999996</v>
      </c>
      <c r="U565" s="47">
        <v>0.872</v>
      </c>
      <c r="V565" s="47">
        <v>0.92</v>
      </c>
      <c r="W565" s="173"/>
    </row>
    <row r="566" spans="1:23">
      <c r="A566" s="232"/>
      <c r="B566" s="603">
        <v>46.75</v>
      </c>
      <c r="C566" s="47">
        <v>0.86399999999999999</v>
      </c>
      <c r="D566" s="47">
        <v>0.91400000000000003</v>
      </c>
      <c r="E566" s="47">
        <v>0.95599999999999996</v>
      </c>
      <c r="F566" s="47">
        <v>0.88400000000000001</v>
      </c>
      <c r="G566" s="47">
        <v>0.94399999999999995</v>
      </c>
      <c r="H566" s="47">
        <v>0.97699999999999998</v>
      </c>
      <c r="I566" s="47">
        <v>0.85299999999999998</v>
      </c>
      <c r="J566" s="47">
        <v>0.89</v>
      </c>
      <c r="K566" s="47">
        <v>0.88200000000000001</v>
      </c>
      <c r="L566" s="47">
        <v>0.93</v>
      </c>
      <c r="M566" s="47">
        <v>0.91300000000000003</v>
      </c>
      <c r="N566" s="47">
        <v>0.76900000000000002</v>
      </c>
      <c r="O566" s="47">
        <v>0.89700000000000002</v>
      </c>
      <c r="P566" s="47">
        <v>0.89600000000000002</v>
      </c>
      <c r="Q566" s="47">
        <v>0.85</v>
      </c>
      <c r="R566" s="47">
        <v>0.86599999999999999</v>
      </c>
      <c r="S566" s="47">
        <v>0.94</v>
      </c>
      <c r="T566" s="47">
        <v>0.83699999999999997</v>
      </c>
      <c r="U566" s="47">
        <v>0.86799999999999999</v>
      </c>
      <c r="V566" s="47">
        <v>0.91300000000000003</v>
      </c>
      <c r="W566" s="173"/>
    </row>
    <row r="567" spans="1:23">
      <c r="A567" s="232"/>
      <c r="B567" s="603">
        <v>46.83</v>
      </c>
      <c r="C567" s="47">
        <v>0.86</v>
      </c>
      <c r="D567" s="47">
        <v>0.876</v>
      </c>
      <c r="E567" s="47">
        <v>0.95099999999999996</v>
      </c>
      <c r="F567" s="47">
        <v>0.875</v>
      </c>
      <c r="G567" s="47">
        <v>0.95399999999999996</v>
      </c>
      <c r="H567" s="47">
        <v>1.0029999999999999</v>
      </c>
      <c r="I567" s="47">
        <v>0.86099999999999999</v>
      </c>
      <c r="J567" s="47">
        <v>0.86099999999999999</v>
      </c>
      <c r="K567" s="47">
        <v>0.88100000000000001</v>
      </c>
      <c r="L567" s="47">
        <v>0.93500000000000005</v>
      </c>
      <c r="M567" s="47">
        <v>0.93</v>
      </c>
      <c r="N567" s="47">
        <v>0.80400000000000005</v>
      </c>
      <c r="O567" s="47">
        <v>0.871</v>
      </c>
      <c r="P567" s="47">
        <v>0.87</v>
      </c>
      <c r="Q567" s="47">
        <v>0.89300000000000002</v>
      </c>
      <c r="R567" s="47">
        <v>0.86099999999999999</v>
      </c>
      <c r="S567" s="47">
        <v>0.93600000000000005</v>
      </c>
      <c r="T567" s="47">
        <v>0.84599999999999997</v>
      </c>
      <c r="U567" s="47">
        <v>0.86899999999999999</v>
      </c>
      <c r="V567" s="47">
        <v>0.872</v>
      </c>
      <c r="W567" s="173"/>
    </row>
    <row r="568" spans="1:23">
      <c r="A568" s="232"/>
      <c r="B568" s="603">
        <v>46.92</v>
      </c>
      <c r="C568" s="47">
        <v>0.876</v>
      </c>
      <c r="D568" s="47">
        <v>0.93600000000000005</v>
      </c>
      <c r="E568" s="47">
        <v>0.95</v>
      </c>
      <c r="F568" s="47">
        <v>0.84499999999999997</v>
      </c>
      <c r="G568" s="47">
        <v>0.92500000000000004</v>
      </c>
      <c r="H568" s="47">
        <v>1.002</v>
      </c>
      <c r="I568" s="47">
        <v>0.877</v>
      </c>
      <c r="J568" s="47">
        <v>0.85899999999999999</v>
      </c>
      <c r="K568" s="47">
        <v>0.90200000000000002</v>
      </c>
      <c r="L568" s="47">
        <v>0.94</v>
      </c>
      <c r="M568" s="47">
        <v>0.93400000000000005</v>
      </c>
      <c r="N568" s="47">
        <v>0.82199999999999995</v>
      </c>
      <c r="O568" s="47">
        <v>0.86099999999999999</v>
      </c>
      <c r="P568" s="47">
        <v>0.89600000000000002</v>
      </c>
      <c r="Q568" s="47">
        <v>0.88500000000000001</v>
      </c>
      <c r="R568" s="47">
        <v>0.86299999999999999</v>
      </c>
      <c r="S568" s="47">
        <v>0.95599999999999996</v>
      </c>
      <c r="T568" s="47">
        <v>0.84199999999999997</v>
      </c>
      <c r="U568" s="47">
        <v>0.86</v>
      </c>
      <c r="V568" s="47">
        <v>0.84799999999999998</v>
      </c>
      <c r="W568" s="173"/>
    </row>
    <row r="569" spans="1:23">
      <c r="A569" s="232"/>
      <c r="B569" s="603">
        <v>47</v>
      </c>
      <c r="C569" s="47">
        <v>0.873</v>
      </c>
      <c r="D569" s="47">
        <v>0.97</v>
      </c>
      <c r="E569" s="47">
        <v>0.95899999999999996</v>
      </c>
      <c r="F569" s="47">
        <v>0.84099999999999997</v>
      </c>
      <c r="G569" s="47">
        <v>0.94199999999999995</v>
      </c>
      <c r="H569" s="47">
        <v>0.999</v>
      </c>
      <c r="I569" s="47">
        <v>0.873</v>
      </c>
      <c r="J569" s="47">
        <v>0.84799999999999998</v>
      </c>
      <c r="K569" s="47">
        <v>0.873</v>
      </c>
      <c r="L569" s="47">
        <v>0.94799999999999995</v>
      </c>
      <c r="M569" s="47">
        <v>0.98399999999999999</v>
      </c>
      <c r="N569" s="47">
        <v>0.83499999999999996</v>
      </c>
      <c r="O569" s="47">
        <v>0.85899999999999999</v>
      </c>
      <c r="P569" s="47">
        <v>0.90600000000000003</v>
      </c>
      <c r="Q569" s="47">
        <v>0.86</v>
      </c>
      <c r="R569" s="47">
        <v>0.84599999999999997</v>
      </c>
      <c r="S569" s="47">
        <v>0.94599999999999995</v>
      </c>
      <c r="T569" s="47">
        <v>0.85399999999999998</v>
      </c>
      <c r="U569" s="47">
        <v>0.84699999999999998</v>
      </c>
      <c r="V569" s="47">
        <v>0.92</v>
      </c>
      <c r="W569" s="173"/>
    </row>
    <row r="570" spans="1:23">
      <c r="A570" s="232"/>
      <c r="B570" s="603">
        <v>47.08</v>
      </c>
      <c r="C570" s="47">
        <v>0.89300000000000002</v>
      </c>
      <c r="D570" s="47">
        <v>0.93799999999999994</v>
      </c>
      <c r="E570" s="47">
        <v>0.97799999999999998</v>
      </c>
      <c r="F570" s="47">
        <v>0.80800000000000005</v>
      </c>
      <c r="G570" s="47">
        <v>0.93400000000000005</v>
      </c>
      <c r="H570" s="47">
        <v>1.0129999999999999</v>
      </c>
      <c r="I570" s="47">
        <v>0.85399999999999998</v>
      </c>
      <c r="J570" s="47">
        <v>0.92100000000000004</v>
      </c>
      <c r="K570" s="47">
        <v>0.875</v>
      </c>
      <c r="L570" s="47">
        <v>0.93100000000000005</v>
      </c>
      <c r="M570" s="47">
        <v>0.96699999999999997</v>
      </c>
      <c r="N570" s="47">
        <v>0.81</v>
      </c>
      <c r="O570" s="47">
        <v>0.86299999999999999</v>
      </c>
      <c r="P570" s="47">
        <v>0.9</v>
      </c>
      <c r="Q570" s="47">
        <v>0.85799999999999998</v>
      </c>
      <c r="R570" s="47">
        <v>0.84399999999999997</v>
      </c>
      <c r="S570" s="47">
        <v>0.95</v>
      </c>
      <c r="T570" s="47">
        <v>0.877</v>
      </c>
      <c r="U570" s="47">
        <v>0.85199999999999998</v>
      </c>
      <c r="V570" s="47">
        <v>0.90100000000000002</v>
      </c>
      <c r="W570" s="173"/>
    </row>
    <row r="571" spans="1:23">
      <c r="A571" s="232"/>
      <c r="B571" s="603">
        <v>47.17</v>
      </c>
      <c r="C571" s="47">
        <v>0.88100000000000001</v>
      </c>
      <c r="D571" s="47">
        <v>0.92100000000000004</v>
      </c>
      <c r="E571" s="47">
        <v>0.98</v>
      </c>
      <c r="F571" s="47">
        <v>0.82099999999999995</v>
      </c>
      <c r="G571" s="47">
        <v>0.96099999999999997</v>
      </c>
      <c r="H571" s="47">
        <v>1.02</v>
      </c>
      <c r="I571" s="47">
        <v>0.85799999999999998</v>
      </c>
      <c r="J571" s="47">
        <v>0.89900000000000002</v>
      </c>
      <c r="K571" s="47">
        <v>0.86599999999999999</v>
      </c>
      <c r="L571" s="47">
        <v>0.92</v>
      </c>
      <c r="M571" s="47">
        <v>0.95899999999999996</v>
      </c>
      <c r="N571" s="47">
        <v>0.83899999999999997</v>
      </c>
      <c r="O571" s="47">
        <v>0.88900000000000001</v>
      </c>
      <c r="P571" s="47">
        <v>0.88100000000000001</v>
      </c>
      <c r="Q571" s="47">
        <v>0.85299999999999998</v>
      </c>
      <c r="R571" s="47">
        <v>0.90300000000000002</v>
      </c>
      <c r="S571" s="47">
        <v>0.96499999999999997</v>
      </c>
      <c r="T571" s="47">
        <v>0.878</v>
      </c>
      <c r="U571" s="47">
        <v>0.85899999999999999</v>
      </c>
      <c r="V571" s="47">
        <v>0.88100000000000001</v>
      </c>
      <c r="W571" s="173"/>
    </row>
    <row r="572" spans="1:23">
      <c r="A572" s="232"/>
      <c r="B572" s="603">
        <v>47.25</v>
      </c>
      <c r="C572" s="47">
        <v>0.87</v>
      </c>
      <c r="D572" s="47">
        <v>0.91900000000000004</v>
      </c>
      <c r="E572" s="47">
        <v>0.97</v>
      </c>
      <c r="F572" s="47">
        <v>0.83199999999999996</v>
      </c>
      <c r="G572" s="47">
        <v>0.94499999999999995</v>
      </c>
      <c r="H572" s="47">
        <v>1.036</v>
      </c>
      <c r="I572" s="47">
        <v>0.86099999999999999</v>
      </c>
      <c r="J572" s="47">
        <v>0.876</v>
      </c>
      <c r="K572" s="47">
        <v>0.88500000000000001</v>
      </c>
      <c r="L572" s="47">
        <v>0.97099999999999997</v>
      </c>
      <c r="M572" s="47">
        <v>0.94199999999999995</v>
      </c>
      <c r="N572" s="47">
        <v>0.81899999999999995</v>
      </c>
      <c r="O572" s="47">
        <v>0.88</v>
      </c>
      <c r="P572" s="47">
        <v>0.91800000000000004</v>
      </c>
      <c r="Q572" s="47">
        <v>0.84399999999999997</v>
      </c>
      <c r="R572" s="47">
        <v>0.88200000000000001</v>
      </c>
      <c r="S572" s="47">
        <v>0.95499999999999996</v>
      </c>
      <c r="T572" s="47">
        <v>0.86299999999999999</v>
      </c>
      <c r="U572" s="47">
        <v>0.86</v>
      </c>
      <c r="V572" s="47">
        <v>0.86699999999999999</v>
      </c>
      <c r="W572" s="173"/>
    </row>
    <row r="573" spans="1:23">
      <c r="A573" s="232"/>
      <c r="B573" s="603">
        <v>47.33</v>
      </c>
      <c r="C573" s="47">
        <v>0.88500000000000001</v>
      </c>
      <c r="D573" s="47">
        <v>0.95899999999999996</v>
      </c>
      <c r="E573" s="47">
        <v>0.96</v>
      </c>
      <c r="F573" s="47">
        <v>0.82399999999999995</v>
      </c>
      <c r="G573" s="47">
        <v>0.96399999999999997</v>
      </c>
      <c r="H573" s="47">
        <v>1.0229999999999999</v>
      </c>
      <c r="I573" s="47">
        <v>0.86599999999999999</v>
      </c>
      <c r="J573" s="47">
        <v>0.85399999999999998</v>
      </c>
      <c r="K573" s="47">
        <v>0.88900000000000001</v>
      </c>
      <c r="L573" s="47">
        <v>0.97199999999999998</v>
      </c>
      <c r="M573" s="47">
        <v>0.94599999999999995</v>
      </c>
      <c r="N573" s="47">
        <v>0.82599999999999996</v>
      </c>
      <c r="O573" s="47">
        <v>0.84599999999999997</v>
      </c>
      <c r="P573" s="47">
        <v>0.88600000000000001</v>
      </c>
      <c r="Q573" s="47">
        <v>0.82799999999999996</v>
      </c>
      <c r="R573" s="47">
        <v>0.877</v>
      </c>
      <c r="S573" s="47">
        <v>0.96</v>
      </c>
      <c r="T573" s="47">
        <v>0.89500000000000002</v>
      </c>
      <c r="U573" s="47">
        <v>0.85899999999999999</v>
      </c>
      <c r="V573" s="47">
        <v>0.85099999999999998</v>
      </c>
      <c r="W573" s="173"/>
    </row>
    <row r="574" spans="1:23">
      <c r="A574" s="232"/>
      <c r="B574" s="603">
        <v>47.42</v>
      </c>
      <c r="C574" s="47">
        <v>0.875</v>
      </c>
      <c r="D574" s="47">
        <v>0.94399999999999995</v>
      </c>
      <c r="E574" s="47">
        <v>0.92600000000000005</v>
      </c>
      <c r="F574" s="47">
        <v>0.872</v>
      </c>
      <c r="G574" s="47">
        <v>0.95899999999999996</v>
      </c>
      <c r="H574" s="47">
        <v>1.012</v>
      </c>
      <c r="I574" s="47">
        <v>0.90200000000000002</v>
      </c>
      <c r="J574" s="47">
        <v>0.83299999999999996</v>
      </c>
      <c r="K574" s="47">
        <v>0.89100000000000001</v>
      </c>
      <c r="L574" s="47">
        <v>0.97799999999999998</v>
      </c>
      <c r="M574" s="47">
        <v>0.93899999999999995</v>
      </c>
      <c r="N574" s="47">
        <v>0.76800000000000002</v>
      </c>
      <c r="O574" s="47">
        <v>0.85799999999999998</v>
      </c>
      <c r="P574" s="47">
        <v>0.875</v>
      </c>
      <c r="Q574" s="47">
        <v>0.85899999999999999</v>
      </c>
      <c r="R574" s="47">
        <v>0.86199999999999999</v>
      </c>
      <c r="S574" s="47">
        <v>0.93799999999999994</v>
      </c>
      <c r="T574" s="47">
        <v>0.90100000000000002</v>
      </c>
      <c r="U574" s="47">
        <v>0.85699999999999998</v>
      </c>
      <c r="V574" s="47">
        <v>0.85299999999999998</v>
      </c>
      <c r="W574" s="173"/>
    </row>
    <row r="575" spans="1:23">
      <c r="A575" s="232"/>
      <c r="B575" s="603">
        <v>47.5</v>
      </c>
      <c r="C575" s="47">
        <v>0.88100000000000001</v>
      </c>
      <c r="D575" s="47">
        <v>0.90900000000000003</v>
      </c>
      <c r="E575" s="47">
        <v>0.93100000000000005</v>
      </c>
      <c r="F575" s="47">
        <v>0.871</v>
      </c>
      <c r="G575" s="47">
        <v>0.95799999999999996</v>
      </c>
      <c r="H575" s="47">
        <v>0.98799999999999999</v>
      </c>
      <c r="I575" s="47">
        <v>0.88500000000000001</v>
      </c>
      <c r="J575" s="47">
        <v>0.84099999999999997</v>
      </c>
      <c r="K575" s="47">
        <v>0.88</v>
      </c>
      <c r="L575" s="47">
        <v>0.94399999999999995</v>
      </c>
      <c r="M575" s="47">
        <v>0.92900000000000005</v>
      </c>
      <c r="N575" s="47">
        <v>0.78700000000000003</v>
      </c>
      <c r="O575" s="47">
        <v>0.86699999999999999</v>
      </c>
      <c r="P575" s="47">
        <v>0.86</v>
      </c>
      <c r="Q575" s="47">
        <v>0.85099999999999998</v>
      </c>
      <c r="R575" s="47">
        <v>0.89800000000000002</v>
      </c>
      <c r="S575" s="47">
        <v>0.92400000000000004</v>
      </c>
      <c r="T575" s="47">
        <v>0.88</v>
      </c>
      <c r="U575" s="47">
        <v>0.83599999999999997</v>
      </c>
      <c r="V575" s="47">
        <v>0.84899999999999998</v>
      </c>
      <c r="W575" s="173"/>
    </row>
    <row r="576" spans="1:23">
      <c r="A576" s="232"/>
      <c r="B576" s="603">
        <v>47.58</v>
      </c>
      <c r="C576" s="47">
        <v>0.88300000000000001</v>
      </c>
      <c r="D576" s="47">
        <v>0.92900000000000005</v>
      </c>
      <c r="E576" s="47">
        <v>0.94899999999999995</v>
      </c>
      <c r="F576" s="47">
        <v>0.85</v>
      </c>
      <c r="G576" s="47">
        <v>0.95099999999999996</v>
      </c>
      <c r="H576" s="47">
        <v>0.995</v>
      </c>
      <c r="I576" s="47">
        <v>0.89300000000000002</v>
      </c>
      <c r="J576" s="47">
        <v>0.84799999999999998</v>
      </c>
      <c r="K576" s="47">
        <v>0.89900000000000002</v>
      </c>
      <c r="L576" s="47">
        <v>0.93400000000000005</v>
      </c>
      <c r="M576" s="47">
        <v>0.93899999999999995</v>
      </c>
      <c r="N576" s="47">
        <v>0.80700000000000005</v>
      </c>
      <c r="O576" s="47">
        <v>0.86599999999999999</v>
      </c>
      <c r="P576" s="47">
        <v>0.86099999999999999</v>
      </c>
      <c r="Q576" s="47">
        <v>0.84699999999999998</v>
      </c>
      <c r="R576" s="47">
        <v>0.91500000000000004</v>
      </c>
      <c r="S576" s="47">
        <v>0.93</v>
      </c>
      <c r="T576" s="47">
        <v>0.876</v>
      </c>
      <c r="U576" s="47">
        <v>0.85699999999999998</v>
      </c>
      <c r="V576" s="47">
        <v>0.88400000000000001</v>
      </c>
      <c r="W576" s="173"/>
    </row>
    <row r="577" spans="1:23">
      <c r="A577" s="232"/>
      <c r="B577" s="603">
        <v>47.67</v>
      </c>
      <c r="C577" s="47">
        <v>0.877</v>
      </c>
      <c r="D577" s="47">
        <v>0.91900000000000004</v>
      </c>
      <c r="E577" s="47">
        <v>0.96099999999999997</v>
      </c>
      <c r="F577" s="47">
        <v>0.83799999999999997</v>
      </c>
      <c r="G577" s="47">
        <v>0.93799999999999994</v>
      </c>
      <c r="H577" s="47">
        <v>0.97699999999999998</v>
      </c>
      <c r="I577" s="47">
        <v>0.85899999999999999</v>
      </c>
      <c r="J577" s="47">
        <v>0.84699999999999998</v>
      </c>
      <c r="K577" s="47">
        <v>0.89200000000000002</v>
      </c>
      <c r="L577" s="47">
        <v>0.93200000000000005</v>
      </c>
      <c r="M577" s="47">
        <v>0.94</v>
      </c>
      <c r="N577" s="47">
        <v>0.82399999999999995</v>
      </c>
      <c r="O577" s="47">
        <v>0.84</v>
      </c>
      <c r="P577" s="47">
        <v>0.87</v>
      </c>
      <c r="Q577" s="47">
        <v>0.83399999999999996</v>
      </c>
      <c r="R577" s="47">
        <v>0.91800000000000004</v>
      </c>
      <c r="S577" s="47">
        <v>0.97</v>
      </c>
      <c r="T577" s="47">
        <v>0.84</v>
      </c>
      <c r="U577" s="47">
        <v>0.88600000000000001</v>
      </c>
      <c r="V577" s="47">
        <v>0.879</v>
      </c>
      <c r="W577" s="173"/>
    </row>
    <row r="578" spans="1:23">
      <c r="A578" s="232"/>
      <c r="B578" s="603">
        <v>47.75</v>
      </c>
      <c r="C578" s="47">
        <v>0.86099999999999999</v>
      </c>
      <c r="D578" s="47">
        <v>0.91900000000000004</v>
      </c>
      <c r="E578" s="47">
        <v>0.95499999999999996</v>
      </c>
      <c r="F578" s="47">
        <v>0.82599999999999996</v>
      </c>
      <c r="G578" s="47">
        <v>0.96</v>
      </c>
      <c r="H578" s="47">
        <v>0.98099999999999998</v>
      </c>
      <c r="I578" s="47">
        <v>0.872</v>
      </c>
      <c r="J578" s="47">
        <v>0.86799999999999999</v>
      </c>
      <c r="K578" s="47">
        <v>0.88300000000000001</v>
      </c>
      <c r="L578" s="47">
        <v>0.92600000000000005</v>
      </c>
      <c r="M578" s="47">
        <v>0.93700000000000006</v>
      </c>
      <c r="N578" s="47">
        <v>0.78200000000000003</v>
      </c>
      <c r="O578" s="47">
        <v>0.82</v>
      </c>
      <c r="P578" s="47">
        <v>0.85399999999999998</v>
      </c>
      <c r="Q578" s="47">
        <v>0.84199999999999997</v>
      </c>
      <c r="R578" s="47">
        <v>0.90100000000000002</v>
      </c>
      <c r="S578" s="47">
        <v>0.96199999999999997</v>
      </c>
      <c r="T578" s="47">
        <v>0.88100000000000001</v>
      </c>
      <c r="U578" s="47">
        <v>0.88</v>
      </c>
      <c r="V578" s="47">
        <v>0.90400000000000003</v>
      </c>
      <c r="W578" s="173"/>
    </row>
    <row r="579" spans="1:23">
      <c r="A579" s="232"/>
      <c r="B579" s="603">
        <v>47.83</v>
      </c>
      <c r="C579" s="47">
        <v>0.85899999999999999</v>
      </c>
      <c r="D579" s="47">
        <v>0.91300000000000003</v>
      </c>
      <c r="E579" s="47">
        <v>0.96</v>
      </c>
      <c r="F579" s="47">
        <v>0.81699999999999995</v>
      </c>
      <c r="G579" s="47">
        <v>0.95899999999999996</v>
      </c>
      <c r="H579" s="47">
        <v>0.97899999999999998</v>
      </c>
      <c r="I579" s="47">
        <v>0.86299999999999999</v>
      </c>
      <c r="J579" s="47">
        <v>0.88300000000000001</v>
      </c>
      <c r="K579" s="47">
        <v>0.86599999999999999</v>
      </c>
      <c r="L579" s="47">
        <v>0.92</v>
      </c>
      <c r="M579" s="47">
        <v>0.93200000000000005</v>
      </c>
      <c r="N579" s="47">
        <v>0.83499999999999996</v>
      </c>
      <c r="O579" s="47">
        <v>0.86</v>
      </c>
      <c r="P579" s="47">
        <v>0.85899999999999999</v>
      </c>
      <c r="Q579" s="47">
        <v>0.84</v>
      </c>
      <c r="R579" s="47">
        <v>0.88400000000000001</v>
      </c>
      <c r="S579" s="47">
        <v>0.95399999999999996</v>
      </c>
      <c r="T579" s="47">
        <v>0.88500000000000001</v>
      </c>
      <c r="U579" s="47">
        <v>0.85599999999999998</v>
      </c>
      <c r="V579" s="47">
        <v>0.88900000000000001</v>
      </c>
      <c r="W579" s="173"/>
    </row>
    <row r="580" spans="1:23">
      <c r="A580" s="232"/>
      <c r="B580" s="603">
        <v>47.92</v>
      </c>
      <c r="C580" s="47">
        <v>0.86499999999999999</v>
      </c>
      <c r="D580" s="47">
        <v>0.93300000000000005</v>
      </c>
      <c r="E580" s="47">
        <v>0.96199999999999997</v>
      </c>
      <c r="F580" s="47">
        <v>0.82699999999999996</v>
      </c>
      <c r="G580" s="47">
        <v>0.94199999999999995</v>
      </c>
      <c r="H580" s="47">
        <v>0.998</v>
      </c>
      <c r="I580" s="47">
        <v>0.872</v>
      </c>
      <c r="J580" s="47">
        <v>0.85499999999999998</v>
      </c>
      <c r="K580" s="47">
        <v>0.88100000000000001</v>
      </c>
      <c r="L580" s="47">
        <v>0.91300000000000003</v>
      </c>
      <c r="M580" s="47">
        <v>0.90700000000000003</v>
      </c>
      <c r="N580" s="47">
        <v>0.83099999999999996</v>
      </c>
      <c r="O580" s="47">
        <v>0.85899999999999999</v>
      </c>
      <c r="P580" s="47">
        <v>0.89400000000000002</v>
      </c>
      <c r="Q580" s="47">
        <v>0.86899999999999999</v>
      </c>
      <c r="R580" s="47">
        <v>0.878</v>
      </c>
      <c r="S580" s="47">
        <v>0.93899999999999995</v>
      </c>
      <c r="T580" s="47">
        <v>0.88200000000000001</v>
      </c>
      <c r="U580" s="47">
        <v>0.85</v>
      </c>
      <c r="V580" s="47">
        <v>0.878</v>
      </c>
      <c r="W580" s="173"/>
    </row>
    <row r="581" spans="1:23">
      <c r="A581" s="232"/>
      <c r="B581" s="603">
        <v>48</v>
      </c>
      <c r="C581" s="47">
        <v>0.85099999999999998</v>
      </c>
      <c r="D581" s="47">
        <v>0.93300000000000005</v>
      </c>
      <c r="E581" s="47">
        <v>0.96</v>
      </c>
      <c r="F581" s="47">
        <v>0.81699999999999995</v>
      </c>
      <c r="G581" s="47">
        <v>0.92400000000000004</v>
      </c>
      <c r="H581" s="47">
        <v>1.0109999999999999</v>
      </c>
      <c r="I581" s="47">
        <v>0.86299999999999999</v>
      </c>
      <c r="J581" s="47">
        <v>0.82899999999999996</v>
      </c>
      <c r="K581" s="47">
        <v>0.88400000000000001</v>
      </c>
      <c r="L581" s="47">
        <v>0.90800000000000003</v>
      </c>
      <c r="M581" s="47">
        <v>0.91900000000000004</v>
      </c>
      <c r="N581" s="47">
        <v>0.82599999999999996</v>
      </c>
      <c r="O581" s="47">
        <v>0.83499999999999996</v>
      </c>
      <c r="P581" s="47">
        <v>0.93500000000000005</v>
      </c>
      <c r="Q581" s="47">
        <v>0.84</v>
      </c>
      <c r="R581" s="47">
        <v>0.84099999999999997</v>
      </c>
      <c r="S581" s="47">
        <v>0.93200000000000005</v>
      </c>
      <c r="T581" s="47">
        <v>0.88</v>
      </c>
      <c r="U581" s="47">
        <v>0.85</v>
      </c>
      <c r="V581" s="47">
        <v>0.85299999999999998</v>
      </c>
      <c r="W581" s="173"/>
    </row>
    <row r="582" spans="1:23">
      <c r="A582" s="232"/>
      <c r="B582" s="603">
        <v>48.08</v>
      </c>
      <c r="C582" s="47">
        <v>0.86899999999999999</v>
      </c>
      <c r="D582" s="47">
        <v>0.93899999999999995</v>
      </c>
      <c r="E582" s="47">
        <v>0.94299999999999995</v>
      </c>
      <c r="F582" s="47">
        <v>0.79400000000000004</v>
      </c>
      <c r="G582" s="47">
        <v>0.91800000000000004</v>
      </c>
      <c r="H582" s="47">
        <v>0.99399999999999999</v>
      </c>
      <c r="I582" s="47">
        <v>0.85</v>
      </c>
      <c r="J582" s="47">
        <v>0.82299999999999995</v>
      </c>
      <c r="K582" s="47">
        <v>0.90700000000000003</v>
      </c>
      <c r="L582" s="47">
        <v>0.88500000000000001</v>
      </c>
      <c r="M582" s="47">
        <v>0.93400000000000005</v>
      </c>
      <c r="N582" s="47">
        <v>0.81499999999999995</v>
      </c>
      <c r="O582" s="47">
        <v>0.84399999999999997</v>
      </c>
      <c r="P582" s="47">
        <v>0.92300000000000004</v>
      </c>
      <c r="Q582" s="47">
        <v>0.85599999999999998</v>
      </c>
      <c r="R582" s="47">
        <v>0.85099999999999998</v>
      </c>
      <c r="S582" s="47">
        <v>0.93500000000000005</v>
      </c>
      <c r="T582" s="47">
        <v>0.88700000000000001</v>
      </c>
      <c r="U582" s="47">
        <v>0.84799999999999998</v>
      </c>
      <c r="V582" s="47">
        <v>0.84599999999999997</v>
      </c>
      <c r="W582" s="173"/>
    </row>
    <row r="583" spans="1:23">
      <c r="A583" s="232"/>
      <c r="B583" s="603">
        <v>48.17</v>
      </c>
      <c r="C583" s="47">
        <v>0.879</v>
      </c>
      <c r="D583" s="47">
        <v>0.94099999999999995</v>
      </c>
      <c r="E583" s="47">
        <v>0.95599999999999996</v>
      </c>
      <c r="F583" s="47">
        <v>0.79400000000000004</v>
      </c>
      <c r="G583" s="47">
        <v>0.90800000000000003</v>
      </c>
      <c r="H583" s="47">
        <v>0.995</v>
      </c>
      <c r="I583" s="47">
        <v>0.85399999999999998</v>
      </c>
      <c r="J583" s="47">
        <v>0.82799999999999996</v>
      </c>
      <c r="K583" s="47">
        <v>0.92200000000000004</v>
      </c>
      <c r="L583" s="47">
        <v>0.89200000000000002</v>
      </c>
      <c r="M583" s="47">
        <v>0.97099999999999997</v>
      </c>
      <c r="N583" s="47">
        <v>0.84099999999999997</v>
      </c>
      <c r="O583" s="47">
        <v>0.88</v>
      </c>
      <c r="P583" s="47">
        <v>0.91500000000000004</v>
      </c>
      <c r="Q583" s="47">
        <v>0.83</v>
      </c>
      <c r="R583" s="47">
        <v>0.81200000000000006</v>
      </c>
      <c r="S583" s="47">
        <v>0.93400000000000005</v>
      </c>
      <c r="T583" s="47">
        <v>0.89200000000000002</v>
      </c>
      <c r="U583" s="47">
        <v>0.85299999999999998</v>
      </c>
      <c r="V583" s="47">
        <v>0.88</v>
      </c>
      <c r="W583" s="173"/>
    </row>
    <row r="584" spans="1:23">
      <c r="A584" s="232"/>
      <c r="B584" s="603">
        <v>48.25</v>
      </c>
      <c r="C584" s="47">
        <v>0.85899999999999999</v>
      </c>
      <c r="D584" s="47">
        <v>0.95399999999999996</v>
      </c>
      <c r="E584" s="47">
        <v>0.95899999999999996</v>
      </c>
      <c r="F584" s="47">
        <v>0.79600000000000004</v>
      </c>
      <c r="G584" s="47">
        <v>0.90500000000000003</v>
      </c>
      <c r="H584" s="47">
        <v>0.98899999999999999</v>
      </c>
      <c r="I584" s="47">
        <v>0.84399999999999997</v>
      </c>
      <c r="J584" s="47">
        <v>0.83199999999999996</v>
      </c>
      <c r="K584" s="47">
        <v>0.91800000000000004</v>
      </c>
      <c r="L584" s="47">
        <v>0.89</v>
      </c>
      <c r="M584" s="47">
        <v>0.94399999999999995</v>
      </c>
      <c r="N584" s="47">
        <v>0.83</v>
      </c>
      <c r="O584" s="47">
        <v>0.88900000000000001</v>
      </c>
      <c r="P584" s="47">
        <v>0.88800000000000001</v>
      </c>
      <c r="Q584" s="47">
        <v>0.82899999999999996</v>
      </c>
      <c r="R584" s="47">
        <v>0.80200000000000005</v>
      </c>
      <c r="S584" s="47">
        <v>0.93500000000000005</v>
      </c>
      <c r="T584" s="47">
        <v>0.88700000000000001</v>
      </c>
      <c r="U584" s="47">
        <v>0.85299999999999998</v>
      </c>
      <c r="V584" s="47">
        <v>0.871</v>
      </c>
      <c r="W584" s="173"/>
    </row>
    <row r="585" spans="1:23">
      <c r="A585" s="232"/>
      <c r="B585" s="603">
        <v>48.33</v>
      </c>
      <c r="C585" s="47">
        <v>0.85899999999999999</v>
      </c>
      <c r="D585" s="47">
        <v>0.95599999999999996</v>
      </c>
      <c r="E585" s="47">
        <v>0.97099999999999997</v>
      </c>
      <c r="F585" s="47">
        <v>0.78800000000000003</v>
      </c>
      <c r="G585" s="47">
        <v>0.92300000000000004</v>
      </c>
      <c r="H585" s="47">
        <v>0.99299999999999999</v>
      </c>
      <c r="I585" s="47">
        <v>0.83099999999999996</v>
      </c>
      <c r="J585" s="47">
        <v>0.82299999999999995</v>
      </c>
      <c r="K585" s="47">
        <v>0.92100000000000004</v>
      </c>
      <c r="L585" s="47">
        <v>0.88900000000000001</v>
      </c>
      <c r="M585" s="47">
        <v>0.95</v>
      </c>
      <c r="N585" s="47">
        <v>0.78600000000000003</v>
      </c>
      <c r="O585" s="47">
        <v>0.84199999999999997</v>
      </c>
      <c r="P585" s="47">
        <v>0.89600000000000002</v>
      </c>
      <c r="Q585" s="47">
        <v>0.80800000000000005</v>
      </c>
      <c r="R585" s="47">
        <v>0.79100000000000004</v>
      </c>
      <c r="S585" s="47">
        <v>0.95299999999999996</v>
      </c>
      <c r="T585" s="47">
        <v>0.89200000000000002</v>
      </c>
      <c r="U585" s="47">
        <v>0.85699999999999998</v>
      </c>
      <c r="V585" s="47">
        <v>0.875</v>
      </c>
      <c r="W585" s="173"/>
    </row>
    <row r="586" spans="1:23">
      <c r="A586" s="232"/>
      <c r="B586" s="603">
        <v>48.42</v>
      </c>
      <c r="C586" s="47">
        <v>0.873</v>
      </c>
      <c r="D586" s="47">
        <v>0.98099999999999998</v>
      </c>
      <c r="E586" s="47">
        <v>0.95099999999999996</v>
      </c>
      <c r="F586" s="47">
        <v>0.80500000000000005</v>
      </c>
      <c r="G586" s="47">
        <v>0.91400000000000003</v>
      </c>
      <c r="H586" s="47">
        <v>0.995</v>
      </c>
      <c r="I586" s="47">
        <v>0.84599999999999997</v>
      </c>
      <c r="J586" s="47">
        <v>0.81499999999999995</v>
      </c>
      <c r="K586" s="47">
        <v>0.93600000000000005</v>
      </c>
      <c r="L586" s="47">
        <v>0.89100000000000001</v>
      </c>
      <c r="M586" s="47">
        <v>0.94899999999999995</v>
      </c>
      <c r="N586" s="47">
        <v>0.85</v>
      </c>
      <c r="O586" s="47">
        <v>0.83499999999999996</v>
      </c>
      <c r="P586" s="47">
        <v>0.88600000000000001</v>
      </c>
      <c r="Q586" s="47">
        <v>0.81100000000000005</v>
      </c>
      <c r="R586" s="47">
        <v>0.83399999999999996</v>
      </c>
      <c r="S586" s="47">
        <v>0.93700000000000006</v>
      </c>
      <c r="T586" s="47">
        <v>0.9</v>
      </c>
      <c r="U586" s="47">
        <v>0.86499999999999999</v>
      </c>
      <c r="V586" s="47">
        <v>0.88100000000000001</v>
      </c>
      <c r="W586" s="173"/>
    </row>
    <row r="587" spans="1:23">
      <c r="A587" s="232"/>
      <c r="B587" s="603">
        <v>48.5</v>
      </c>
      <c r="C587" s="47">
        <v>0.85499999999999998</v>
      </c>
      <c r="D587" s="47">
        <v>0.96</v>
      </c>
      <c r="E587" s="47">
        <v>0.95299999999999996</v>
      </c>
      <c r="F587" s="47">
        <v>0.81599999999999995</v>
      </c>
      <c r="G587" s="47">
        <v>0.92500000000000004</v>
      </c>
      <c r="H587" s="47">
        <v>0.96699999999999997</v>
      </c>
      <c r="I587" s="47">
        <v>0.84199999999999997</v>
      </c>
      <c r="J587" s="47">
        <v>0.79500000000000004</v>
      </c>
      <c r="K587" s="47">
        <v>0.93100000000000005</v>
      </c>
      <c r="L587" s="47">
        <v>0.90800000000000003</v>
      </c>
      <c r="M587" s="47">
        <v>0.93600000000000005</v>
      </c>
      <c r="N587" s="47">
        <v>0.81100000000000005</v>
      </c>
      <c r="O587" s="47">
        <v>0.81899999999999995</v>
      </c>
      <c r="P587" s="47">
        <v>0.85699999999999998</v>
      </c>
      <c r="Q587" s="47">
        <v>0.80300000000000005</v>
      </c>
      <c r="R587" s="47">
        <v>0.82699999999999996</v>
      </c>
      <c r="S587" s="47">
        <v>0.97699999999999998</v>
      </c>
      <c r="T587" s="47">
        <v>0.89300000000000002</v>
      </c>
      <c r="U587" s="47">
        <v>0.86499999999999999</v>
      </c>
      <c r="V587" s="47">
        <v>0.84899999999999998</v>
      </c>
      <c r="W587" s="173"/>
    </row>
    <row r="588" spans="1:23">
      <c r="A588" s="232"/>
      <c r="B588" s="603">
        <v>48.58</v>
      </c>
      <c r="C588" s="47">
        <v>0.89900000000000002</v>
      </c>
      <c r="D588" s="47">
        <v>0.98</v>
      </c>
      <c r="E588" s="47">
        <v>0.93500000000000005</v>
      </c>
      <c r="F588" s="47">
        <v>0.81399999999999995</v>
      </c>
      <c r="G588" s="47">
        <v>0.93100000000000005</v>
      </c>
      <c r="H588" s="47">
        <v>0.97499999999999998</v>
      </c>
      <c r="I588" s="47">
        <v>0.85699999999999998</v>
      </c>
      <c r="J588" s="47">
        <v>0.83199999999999996</v>
      </c>
      <c r="K588" s="47">
        <v>0.90100000000000002</v>
      </c>
      <c r="L588" s="47">
        <v>0.91800000000000004</v>
      </c>
      <c r="M588" s="47">
        <v>0.91900000000000004</v>
      </c>
      <c r="N588" s="47">
        <v>0.80800000000000005</v>
      </c>
      <c r="O588" s="47">
        <v>0.82099999999999995</v>
      </c>
      <c r="P588" s="47">
        <v>0.83399999999999996</v>
      </c>
      <c r="Q588" s="47">
        <v>0.80900000000000005</v>
      </c>
      <c r="R588" s="47">
        <v>0.83899999999999997</v>
      </c>
      <c r="S588" s="47">
        <v>0.93600000000000005</v>
      </c>
      <c r="T588" s="47">
        <v>0.88600000000000001</v>
      </c>
      <c r="U588" s="47">
        <v>0.872</v>
      </c>
      <c r="V588" s="47">
        <v>0.89900000000000002</v>
      </c>
      <c r="W588" s="173"/>
    </row>
    <row r="589" spans="1:23">
      <c r="A589" s="232"/>
      <c r="B589" s="603">
        <v>48.67</v>
      </c>
      <c r="C589" s="47">
        <v>0.88100000000000001</v>
      </c>
      <c r="D589" s="47">
        <v>0.99</v>
      </c>
      <c r="E589" s="47">
        <v>0.94599999999999995</v>
      </c>
      <c r="F589" s="47">
        <v>0.80800000000000005</v>
      </c>
      <c r="G589" s="47">
        <v>0.90300000000000002</v>
      </c>
      <c r="H589" s="47">
        <v>0.97499999999999998</v>
      </c>
      <c r="I589" s="47">
        <v>0.85899999999999999</v>
      </c>
      <c r="J589" s="47">
        <v>0.82599999999999996</v>
      </c>
      <c r="K589" s="47">
        <v>0.89800000000000002</v>
      </c>
      <c r="L589" s="47">
        <v>0.91200000000000003</v>
      </c>
      <c r="M589" s="47">
        <v>0.93600000000000005</v>
      </c>
      <c r="N589" s="47">
        <v>0.84399999999999997</v>
      </c>
      <c r="O589" s="47">
        <v>0.81299999999999994</v>
      </c>
      <c r="P589" s="47">
        <v>0.88800000000000001</v>
      </c>
      <c r="Q589" s="47">
        <v>0.81299999999999994</v>
      </c>
      <c r="R589" s="47">
        <v>0.86499999999999999</v>
      </c>
      <c r="S589" s="47">
        <v>0.92500000000000004</v>
      </c>
      <c r="T589" s="47">
        <v>0.88100000000000001</v>
      </c>
      <c r="U589" s="47">
        <v>0.85399999999999998</v>
      </c>
      <c r="V589" s="47">
        <v>0.91100000000000003</v>
      </c>
      <c r="W589" s="173"/>
    </row>
    <row r="590" spans="1:23">
      <c r="A590" s="232"/>
      <c r="B590" s="603">
        <v>48.75</v>
      </c>
      <c r="C590" s="47">
        <v>0.89700000000000002</v>
      </c>
      <c r="D590" s="47">
        <v>0.96499999999999997</v>
      </c>
      <c r="E590" s="47">
        <v>0.94299999999999995</v>
      </c>
      <c r="F590" s="47">
        <v>0.82099999999999995</v>
      </c>
      <c r="G590" s="47">
        <v>0.95299999999999996</v>
      </c>
      <c r="H590" s="47">
        <v>0.97</v>
      </c>
      <c r="I590" s="47">
        <v>0.85399999999999998</v>
      </c>
      <c r="J590" s="47">
        <v>0.88600000000000001</v>
      </c>
      <c r="K590" s="47">
        <v>0.91</v>
      </c>
      <c r="L590" s="47">
        <v>0.88400000000000001</v>
      </c>
      <c r="M590" s="47">
        <v>0.94499999999999995</v>
      </c>
      <c r="N590" s="47">
        <v>0.81699999999999995</v>
      </c>
      <c r="O590" s="47">
        <v>0.84799999999999998</v>
      </c>
      <c r="P590" s="47">
        <v>0.86699999999999999</v>
      </c>
      <c r="Q590" s="47">
        <v>0.81299999999999994</v>
      </c>
      <c r="R590" s="47">
        <v>0.84</v>
      </c>
      <c r="S590" s="47">
        <v>0.94699999999999995</v>
      </c>
      <c r="T590" s="47">
        <v>0.90600000000000003</v>
      </c>
      <c r="U590" s="47">
        <v>0.85899999999999999</v>
      </c>
      <c r="V590" s="47">
        <v>0.89300000000000002</v>
      </c>
      <c r="W590" s="173"/>
    </row>
    <row r="591" spans="1:23">
      <c r="A591" s="232"/>
      <c r="B591" s="603">
        <v>48.83</v>
      </c>
      <c r="C591" s="47">
        <v>0.89500000000000002</v>
      </c>
      <c r="D591" s="47">
        <v>0.96</v>
      </c>
      <c r="E591" s="47">
        <v>0.94499999999999995</v>
      </c>
      <c r="F591" s="47">
        <v>0.81799999999999995</v>
      </c>
      <c r="G591" s="47">
        <v>0.94599999999999995</v>
      </c>
      <c r="H591" s="47">
        <v>0.997</v>
      </c>
      <c r="I591" s="47">
        <v>0.85099999999999998</v>
      </c>
      <c r="J591" s="47">
        <v>0.84799999999999998</v>
      </c>
      <c r="K591" s="47">
        <v>0.88600000000000001</v>
      </c>
      <c r="L591" s="47">
        <v>0.89700000000000002</v>
      </c>
      <c r="M591" s="47">
        <v>0.94599999999999995</v>
      </c>
      <c r="N591" s="47">
        <v>0.82399999999999995</v>
      </c>
      <c r="O591" s="47">
        <v>0.85299999999999998</v>
      </c>
      <c r="P591" s="47">
        <v>0.86799999999999999</v>
      </c>
      <c r="Q591" s="47">
        <v>0.80200000000000005</v>
      </c>
      <c r="R591" s="47">
        <v>0.82499999999999996</v>
      </c>
      <c r="S591" s="47">
        <v>0.96799999999999997</v>
      </c>
      <c r="T591" s="47">
        <v>0.93</v>
      </c>
      <c r="U591" s="47">
        <v>0.85699999999999998</v>
      </c>
      <c r="V591" s="47">
        <v>0.88800000000000001</v>
      </c>
      <c r="W591" s="173"/>
    </row>
    <row r="592" spans="1:23">
      <c r="A592" s="232"/>
      <c r="B592" s="603">
        <v>48.92</v>
      </c>
      <c r="C592" s="47">
        <v>0.90600000000000003</v>
      </c>
      <c r="D592" s="47">
        <v>0.94799999999999995</v>
      </c>
      <c r="E592" s="47">
        <v>0.94</v>
      </c>
      <c r="F592" s="47">
        <v>0.86</v>
      </c>
      <c r="G592" s="47">
        <v>0.95099999999999996</v>
      </c>
      <c r="H592" s="47">
        <v>0.99399999999999999</v>
      </c>
      <c r="I592" s="47">
        <v>0.84699999999999998</v>
      </c>
      <c r="J592" s="47">
        <v>0.84499999999999997</v>
      </c>
      <c r="K592" s="47">
        <v>0.88500000000000001</v>
      </c>
      <c r="L592" s="47">
        <v>0.89400000000000002</v>
      </c>
      <c r="M592" s="47">
        <v>0.95699999999999996</v>
      </c>
      <c r="N592" s="47">
        <v>0.82299999999999995</v>
      </c>
      <c r="O592" s="47">
        <v>0.84799999999999998</v>
      </c>
      <c r="P592" s="47">
        <v>0.86699999999999999</v>
      </c>
      <c r="Q592" s="47">
        <v>0.81399999999999995</v>
      </c>
      <c r="R592" s="47">
        <v>0.83099999999999996</v>
      </c>
      <c r="S592" s="47">
        <v>0.96199999999999997</v>
      </c>
      <c r="T592" s="47">
        <v>0.91600000000000004</v>
      </c>
      <c r="U592" s="47">
        <v>0.85499999999999998</v>
      </c>
      <c r="V592" s="47">
        <v>0.89500000000000002</v>
      </c>
      <c r="W592" s="173"/>
    </row>
    <row r="593" spans="1:23">
      <c r="A593" s="232"/>
      <c r="B593" s="603">
        <v>49</v>
      </c>
      <c r="C593" s="47">
        <v>0.89300000000000002</v>
      </c>
      <c r="D593" s="47">
        <v>0.93300000000000005</v>
      </c>
      <c r="E593" s="47">
        <v>0.94799999999999995</v>
      </c>
      <c r="F593" s="47">
        <v>0.84699999999999998</v>
      </c>
      <c r="G593" s="47">
        <v>0.90900000000000003</v>
      </c>
      <c r="H593" s="47">
        <v>0.99199999999999999</v>
      </c>
      <c r="I593" s="47">
        <v>0.84299999999999997</v>
      </c>
      <c r="J593" s="47">
        <v>0.84</v>
      </c>
      <c r="K593" s="47">
        <v>0.89200000000000002</v>
      </c>
      <c r="L593" s="47">
        <v>0.89300000000000002</v>
      </c>
      <c r="M593" s="47">
        <v>0.94699999999999995</v>
      </c>
      <c r="N593" s="47">
        <v>0.79700000000000004</v>
      </c>
      <c r="O593" s="47">
        <v>0.83599999999999997</v>
      </c>
      <c r="P593" s="47">
        <v>0.88300000000000001</v>
      </c>
      <c r="Q593" s="47">
        <v>0.79600000000000004</v>
      </c>
      <c r="R593" s="47">
        <v>0.85299999999999998</v>
      </c>
      <c r="S593" s="47">
        <v>0.95299999999999996</v>
      </c>
      <c r="T593" s="47">
        <v>0.874</v>
      </c>
      <c r="U593" s="47">
        <v>0.83499999999999996</v>
      </c>
      <c r="V593" s="47">
        <v>0.90900000000000003</v>
      </c>
      <c r="W593" s="173"/>
    </row>
    <row r="594" spans="1:23">
      <c r="A594" s="232"/>
      <c r="B594" s="603">
        <v>49.08</v>
      </c>
      <c r="C594" s="47">
        <v>0.89300000000000002</v>
      </c>
      <c r="D594" s="47">
        <v>0.95199999999999996</v>
      </c>
      <c r="E594" s="47">
        <v>0.96099999999999997</v>
      </c>
      <c r="F594" s="47">
        <v>0.82199999999999995</v>
      </c>
      <c r="G594" s="47">
        <v>0.92200000000000004</v>
      </c>
      <c r="H594" s="47">
        <v>0.99399999999999999</v>
      </c>
      <c r="I594" s="47">
        <v>0.84199999999999997</v>
      </c>
      <c r="J594" s="47">
        <v>0.86499999999999999</v>
      </c>
      <c r="K594" s="47">
        <v>0.90800000000000003</v>
      </c>
      <c r="L594" s="47">
        <v>0.90200000000000002</v>
      </c>
      <c r="M594" s="47">
        <v>0.95799999999999996</v>
      </c>
      <c r="N594" s="47">
        <v>0.81599999999999995</v>
      </c>
      <c r="O594" s="47">
        <v>0.82099999999999995</v>
      </c>
      <c r="P594" s="47">
        <v>0.871</v>
      </c>
      <c r="Q594" s="47">
        <v>0.81399999999999995</v>
      </c>
      <c r="R594" s="47">
        <v>0.85599999999999998</v>
      </c>
      <c r="S594" s="47">
        <v>0.94699999999999995</v>
      </c>
      <c r="T594" s="47">
        <v>0.91600000000000004</v>
      </c>
      <c r="U594" s="47">
        <v>0.84199999999999997</v>
      </c>
      <c r="V594" s="47">
        <v>0.91600000000000004</v>
      </c>
      <c r="W594" s="173"/>
    </row>
    <row r="595" spans="1:23">
      <c r="A595" s="232"/>
      <c r="B595" s="603">
        <v>49.17</v>
      </c>
      <c r="C595" s="47">
        <v>0.877</v>
      </c>
      <c r="D595" s="47">
        <v>0.93400000000000005</v>
      </c>
      <c r="E595" s="47">
        <v>0.97099999999999997</v>
      </c>
      <c r="F595" s="47">
        <v>0.81899999999999995</v>
      </c>
      <c r="G595" s="47">
        <v>0.93400000000000005</v>
      </c>
      <c r="H595" s="47">
        <v>0.96599999999999997</v>
      </c>
      <c r="I595" s="47">
        <v>0.83799999999999997</v>
      </c>
      <c r="J595" s="47">
        <v>0.874</v>
      </c>
      <c r="K595" s="47">
        <v>0.88400000000000001</v>
      </c>
      <c r="L595" s="47">
        <v>0.90600000000000003</v>
      </c>
      <c r="M595" s="47">
        <v>0.95</v>
      </c>
      <c r="N595" s="47">
        <v>0.81399999999999995</v>
      </c>
      <c r="O595" s="47">
        <v>0.83199999999999996</v>
      </c>
      <c r="P595" s="47">
        <v>0.871</v>
      </c>
      <c r="Q595" s="47">
        <v>0.79200000000000004</v>
      </c>
      <c r="R595" s="47">
        <v>0.82799999999999996</v>
      </c>
      <c r="S595" s="47">
        <v>0.93</v>
      </c>
      <c r="T595" s="47">
        <v>0.93899999999999995</v>
      </c>
      <c r="U595" s="47">
        <v>0.84399999999999997</v>
      </c>
      <c r="V595" s="47">
        <v>0.90400000000000003</v>
      </c>
      <c r="W595" s="173"/>
    </row>
    <row r="596" spans="1:23">
      <c r="A596" s="232"/>
      <c r="B596" s="603">
        <v>49.25</v>
      </c>
      <c r="C596" s="47">
        <v>0.874</v>
      </c>
      <c r="D596" s="47">
        <v>0.94399999999999995</v>
      </c>
      <c r="E596" s="47">
        <v>0.95699999999999996</v>
      </c>
      <c r="F596" s="47">
        <v>0.81799999999999995</v>
      </c>
      <c r="G596" s="47">
        <v>0.92400000000000004</v>
      </c>
      <c r="H596" s="47">
        <v>0.98</v>
      </c>
      <c r="I596" s="47">
        <v>0.82699999999999996</v>
      </c>
      <c r="J596" s="47">
        <v>0.876</v>
      </c>
      <c r="K596" s="47">
        <v>0.879</v>
      </c>
      <c r="L596" s="47">
        <v>0.92500000000000004</v>
      </c>
      <c r="M596" s="47">
        <v>0.94699999999999995</v>
      </c>
      <c r="N596" s="47">
        <v>0.80700000000000005</v>
      </c>
      <c r="O596" s="47">
        <v>0.86399999999999999</v>
      </c>
      <c r="P596" s="47">
        <v>0.89100000000000001</v>
      </c>
      <c r="Q596" s="47">
        <v>0.79</v>
      </c>
      <c r="R596" s="47">
        <v>0.82299999999999995</v>
      </c>
      <c r="S596" s="47">
        <v>0.91800000000000004</v>
      </c>
      <c r="T596" s="47">
        <v>0.91700000000000004</v>
      </c>
      <c r="U596" s="47">
        <v>0.84399999999999997</v>
      </c>
      <c r="V596" s="47">
        <v>0.90100000000000002</v>
      </c>
      <c r="W596" s="173"/>
    </row>
    <row r="597" spans="1:23">
      <c r="A597" s="232"/>
      <c r="B597" s="603">
        <v>49.33</v>
      </c>
      <c r="C597" s="47">
        <v>0.88900000000000001</v>
      </c>
      <c r="D597" s="47">
        <v>0.93899999999999995</v>
      </c>
      <c r="E597" s="47">
        <v>0.92700000000000005</v>
      </c>
      <c r="F597" s="47">
        <v>0.81499999999999995</v>
      </c>
      <c r="G597" s="47">
        <v>0.93799999999999994</v>
      </c>
      <c r="H597" s="47">
        <v>0.99299999999999999</v>
      </c>
      <c r="I597" s="47">
        <v>0.81899999999999995</v>
      </c>
      <c r="J597" s="47">
        <v>0.85599999999999998</v>
      </c>
      <c r="K597" s="47">
        <v>0.86899999999999999</v>
      </c>
      <c r="L597" s="47">
        <v>0.92</v>
      </c>
      <c r="M597" s="47">
        <v>0.95299999999999996</v>
      </c>
      <c r="N597" s="47">
        <v>0.83</v>
      </c>
      <c r="O597" s="47">
        <v>0.76700000000000002</v>
      </c>
      <c r="P597" s="47">
        <v>0.88100000000000001</v>
      </c>
      <c r="Q597" s="47">
        <v>0.81299999999999994</v>
      </c>
      <c r="R597" s="47">
        <v>0.85499999999999998</v>
      </c>
      <c r="S597" s="47">
        <v>0.9</v>
      </c>
      <c r="T597" s="47">
        <v>0.873</v>
      </c>
      <c r="U597" s="47">
        <v>0.85799999999999998</v>
      </c>
      <c r="V597" s="47">
        <v>0.88800000000000001</v>
      </c>
      <c r="W597" s="173"/>
    </row>
    <row r="598" spans="1:23">
      <c r="A598" s="232"/>
      <c r="B598" s="603">
        <v>49.42</v>
      </c>
      <c r="C598" s="47">
        <v>0.89600000000000002</v>
      </c>
      <c r="D598" s="47">
        <v>0.93500000000000005</v>
      </c>
      <c r="E598" s="47">
        <v>0.93300000000000005</v>
      </c>
      <c r="F598" s="47">
        <v>0.80100000000000005</v>
      </c>
      <c r="G598" s="47">
        <v>0.92500000000000004</v>
      </c>
      <c r="H598" s="47">
        <v>1.008</v>
      </c>
      <c r="I598" s="47">
        <v>0.82799999999999996</v>
      </c>
      <c r="J598" s="47">
        <v>0.85399999999999998</v>
      </c>
      <c r="K598" s="47">
        <v>0.873</v>
      </c>
      <c r="L598" s="47">
        <v>0.90400000000000003</v>
      </c>
      <c r="M598" s="47">
        <v>0.96199999999999997</v>
      </c>
      <c r="N598" s="47">
        <v>0.84799999999999998</v>
      </c>
      <c r="O598" s="47">
        <v>0.82399999999999995</v>
      </c>
      <c r="P598" s="47">
        <v>0.876</v>
      </c>
      <c r="Q598" s="47">
        <v>0.81</v>
      </c>
      <c r="R598" s="47">
        <v>0.84399999999999997</v>
      </c>
      <c r="S598" s="47">
        <v>0.92200000000000004</v>
      </c>
      <c r="T598" s="47">
        <v>0.89100000000000001</v>
      </c>
      <c r="U598" s="47">
        <v>0.85599999999999998</v>
      </c>
      <c r="V598" s="47">
        <v>0.88700000000000001</v>
      </c>
      <c r="W598" s="173"/>
    </row>
    <row r="599" spans="1:23">
      <c r="A599" s="232"/>
      <c r="B599" s="603">
        <v>49.5</v>
      </c>
      <c r="C599" s="47">
        <v>0.878</v>
      </c>
      <c r="D599" s="47">
        <v>0.92600000000000005</v>
      </c>
      <c r="E599" s="47">
        <v>0.94099999999999995</v>
      </c>
      <c r="F599" s="47">
        <v>0.81399999999999995</v>
      </c>
      <c r="G599" s="47">
        <v>0.93700000000000006</v>
      </c>
      <c r="H599" s="47">
        <v>0.98299999999999998</v>
      </c>
      <c r="I599" s="47">
        <v>0.82099999999999995</v>
      </c>
      <c r="J599" s="47">
        <v>0.84899999999999998</v>
      </c>
      <c r="K599" s="47">
        <v>0.86399999999999999</v>
      </c>
      <c r="L599" s="47">
        <v>0.92900000000000005</v>
      </c>
      <c r="M599" s="47">
        <v>0.94899999999999995</v>
      </c>
      <c r="N599" s="47">
        <v>0.83699999999999997</v>
      </c>
      <c r="O599" s="47">
        <v>0.86199999999999999</v>
      </c>
      <c r="P599" s="47">
        <v>0.86599999999999999</v>
      </c>
      <c r="Q599" s="47">
        <v>0.80300000000000005</v>
      </c>
      <c r="R599" s="47">
        <v>0.83299999999999996</v>
      </c>
      <c r="S599" s="47">
        <v>0.89</v>
      </c>
      <c r="T599" s="47">
        <v>0.90600000000000003</v>
      </c>
      <c r="U599" s="47">
        <v>0.89500000000000002</v>
      </c>
      <c r="V599" s="47">
        <v>0.88500000000000001</v>
      </c>
      <c r="W599" s="173"/>
    </row>
    <row r="600" spans="1:23">
      <c r="A600" s="232"/>
      <c r="B600" s="603">
        <v>49.58</v>
      </c>
      <c r="C600" s="47">
        <v>0.89100000000000001</v>
      </c>
      <c r="D600" s="47">
        <v>0.93500000000000005</v>
      </c>
      <c r="E600" s="47">
        <v>0.96099999999999997</v>
      </c>
      <c r="F600" s="47">
        <v>0.79300000000000004</v>
      </c>
      <c r="G600" s="47">
        <v>0.90700000000000003</v>
      </c>
      <c r="H600" s="47">
        <v>0.95499999999999996</v>
      </c>
      <c r="I600" s="47">
        <v>0.83699999999999997</v>
      </c>
      <c r="J600" s="47">
        <v>0.84199999999999997</v>
      </c>
      <c r="K600" s="47">
        <v>0.86499999999999999</v>
      </c>
      <c r="L600" s="47">
        <v>0.94299999999999995</v>
      </c>
      <c r="M600" s="47">
        <v>0.93400000000000005</v>
      </c>
      <c r="N600" s="47">
        <v>0.83099999999999996</v>
      </c>
      <c r="O600" s="47">
        <v>0.86699999999999999</v>
      </c>
      <c r="P600" s="47">
        <v>0.88400000000000001</v>
      </c>
      <c r="Q600" s="47">
        <v>0.81799999999999995</v>
      </c>
      <c r="R600" s="47">
        <v>0.83299999999999996</v>
      </c>
      <c r="S600" s="47">
        <v>0.88500000000000001</v>
      </c>
      <c r="T600" s="47">
        <v>0.89500000000000002</v>
      </c>
      <c r="U600" s="47">
        <v>0.89200000000000002</v>
      </c>
      <c r="V600" s="47">
        <v>0.875</v>
      </c>
      <c r="W600" s="173"/>
    </row>
    <row r="601" spans="1:23">
      <c r="A601" s="232"/>
      <c r="B601" s="603">
        <v>49.67</v>
      </c>
      <c r="C601" s="47">
        <v>0.88800000000000001</v>
      </c>
      <c r="D601" s="47">
        <v>0.94</v>
      </c>
      <c r="E601" s="47">
        <v>0.94199999999999995</v>
      </c>
      <c r="F601" s="47">
        <v>0.79100000000000004</v>
      </c>
      <c r="G601" s="47">
        <v>0.91700000000000004</v>
      </c>
      <c r="H601" s="47">
        <v>0.96799999999999997</v>
      </c>
      <c r="I601" s="47">
        <v>0.84899999999999998</v>
      </c>
      <c r="J601" s="47">
        <v>0.84499999999999997</v>
      </c>
      <c r="K601" s="47">
        <v>0.88300000000000001</v>
      </c>
      <c r="L601" s="47">
        <v>0.94699999999999995</v>
      </c>
      <c r="M601" s="47">
        <v>0.94199999999999995</v>
      </c>
      <c r="N601" s="47">
        <v>0.84699999999999998</v>
      </c>
      <c r="O601" s="47">
        <v>0.85699999999999998</v>
      </c>
      <c r="P601" s="47">
        <v>0.88600000000000001</v>
      </c>
      <c r="Q601" s="47">
        <v>0.82299999999999995</v>
      </c>
      <c r="R601" s="47">
        <v>0.89600000000000002</v>
      </c>
      <c r="S601" s="47">
        <v>0.92400000000000004</v>
      </c>
      <c r="T601" s="47">
        <v>0.89300000000000002</v>
      </c>
      <c r="U601" s="47">
        <v>0.874</v>
      </c>
      <c r="V601" s="47">
        <v>0.875</v>
      </c>
      <c r="W601" s="173"/>
    </row>
    <row r="602" spans="1:23">
      <c r="A602" s="232"/>
      <c r="B602" s="603">
        <v>49.75</v>
      </c>
      <c r="C602" s="47">
        <v>0.88900000000000001</v>
      </c>
      <c r="D602" s="47">
        <v>0.94199999999999995</v>
      </c>
      <c r="E602" s="47">
        <v>0.92700000000000005</v>
      </c>
      <c r="F602" s="47">
        <v>0.79100000000000004</v>
      </c>
      <c r="G602" s="47">
        <v>0.91300000000000003</v>
      </c>
      <c r="H602" s="47">
        <v>0.93899999999999995</v>
      </c>
      <c r="I602" s="47">
        <v>0.84899999999999998</v>
      </c>
      <c r="J602" s="47">
        <v>0.86</v>
      </c>
      <c r="K602" s="47">
        <v>0.93799999999999994</v>
      </c>
      <c r="L602" s="47">
        <v>0.94099999999999995</v>
      </c>
      <c r="M602" s="47">
        <v>0.96699999999999997</v>
      </c>
      <c r="N602" s="47">
        <v>0.84499999999999997</v>
      </c>
      <c r="O602" s="47">
        <v>0.84199999999999997</v>
      </c>
      <c r="P602" s="47">
        <v>0.877</v>
      </c>
      <c r="Q602" s="47">
        <v>0.83099999999999996</v>
      </c>
      <c r="R602" s="47">
        <v>0.86</v>
      </c>
      <c r="S602" s="47">
        <v>0.91900000000000004</v>
      </c>
      <c r="T602" s="47">
        <v>0.89100000000000001</v>
      </c>
      <c r="U602" s="47">
        <v>0.86</v>
      </c>
      <c r="V602" s="47">
        <v>0.88100000000000001</v>
      </c>
      <c r="W602" s="173"/>
    </row>
    <row r="603" spans="1:23">
      <c r="A603" s="232"/>
      <c r="B603" s="603">
        <v>49.83</v>
      </c>
      <c r="C603" s="47">
        <v>0.90400000000000003</v>
      </c>
      <c r="D603" s="47">
        <v>0.998</v>
      </c>
      <c r="E603" s="47">
        <v>0.92400000000000004</v>
      </c>
      <c r="F603" s="47">
        <v>0.78100000000000003</v>
      </c>
      <c r="G603" s="47">
        <v>0.92200000000000004</v>
      </c>
      <c r="H603" s="47">
        <v>0.97399999999999998</v>
      </c>
      <c r="I603" s="47">
        <v>0.85</v>
      </c>
      <c r="J603" s="47">
        <v>0.873</v>
      </c>
      <c r="K603" s="47">
        <v>0.93100000000000005</v>
      </c>
      <c r="L603" s="47">
        <v>0.92200000000000004</v>
      </c>
      <c r="M603" s="47">
        <v>0.94699999999999995</v>
      </c>
      <c r="N603" s="47">
        <v>0.81799999999999995</v>
      </c>
      <c r="O603" s="47">
        <v>0.84199999999999997</v>
      </c>
      <c r="P603" s="47">
        <v>0.88500000000000001</v>
      </c>
      <c r="Q603" s="47">
        <v>0.79100000000000004</v>
      </c>
      <c r="R603" s="47">
        <v>0.90300000000000002</v>
      </c>
      <c r="S603" s="47">
        <v>0.91600000000000004</v>
      </c>
      <c r="T603" s="47">
        <v>0.90300000000000002</v>
      </c>
      <c r="U603" s="47">
        <v>0.85799999999999998</v>
      </c>
      <c r="V603" s="47">
        <v>0.86699999999999999</v>
      </c>
      <c r="W603" s="173"/>
    </row>
    <row r="604" spans="1:23">
      <c r="A604" s="232"/>
      <c r="B604" s="603">
        <v>49.92</v>
      </c>
      <c r="C604" s="47">
        <v>0.88400000000000001</v>
      </c>
      <c r="D604" s="47">
        <v>1.0049999999999999</v>
      </c>
      <c r="E604" s="47">
        <v>0.91200000000000003</v>
      </c>
      <c r="F604" s="47">
        <v>0.80100000000000005</v>
      </c>
      <c r="G604" s="47">
        <v>0.92400000000000004</v>
      </c>
      <c r="H604" s="47">
        <v>0.96699999999999997</v>
      </c>
      <c r="I604" s="47">
        <v>0.82899999999999996</v>
      </c>
      <c r="J604" s="47">
        <v>0.873</v>
      </c>
      <c r="K604" s="47">
        <v>0.89800000000000002</v>
      </c>
      <c r="L604" s="47">
        <v>0.90300000000000002</v>
      </c>
      <c r="M604" s="47">
        <v>0.95899999999999996</v>
      </c>
      <c r="N604" s="47">
        <v>0.83099999999999996</v>
      </c>
      <c r="O604" s="47">
        <v>0.85499999999999998</v>
      </c>
      <c r="P604" s="47">
        <v>0.878</v>
      </c>
      <c r="Q604" s="47">
        <v>0.79700000000000004</v>
      </c>
      <c r="R604" s="47">
        <v>0.875</v>
      </c>
      <c r="S604" s="47">
        <v>0.90800000000000003</v>
      </c>
      <c r="T604" s="47">
        <v>0.90300000000000002</v>
      </c>
      <c r="U604" s="47">
        <v>0.84799999999999998</v>
      </c>
      <c r="V604" s="47">
        <v>0.86599999999999999</v>
      </c>
      <c r="W604" s="173"/>
    </row>
    <row r="605" spans="1:23">
      <c r="A605" s="232"/>
      <c r="B605" s="603">
        <v>50</v>
      </c>
      <c r="C605" s="47">
        <v>0.871</v>
      </c>
      <c r="D605" s="47">
        <v>0.93899999999999995</v>
      </c>
      <c r="E605" s="47">
        <v>0.93899999999999995</v>
      </c>
      <c r="F605" s="47">
        <v>0.80500000000000005</v>
      </c>
      <c r="G605" s="47">
        <v>0.92</v>
      </c>
      <c r="H605" s="47">
        <v>0.97099999999999997</v>
      </c>
      <c r="I605" s="47">
        <v>0.85</v>
      </c>
      <c r="J605" s="47">
        <v>0.85499999999999998</v>
      </c>
      <c r="K605" s="47">
        <v>0.89300000000000002</v>
      </c>
      <c r="L605" s="47">
        <v>0.90200000000000002</v>
      </c>
      <c r="M605" s="47">
        <v>0.96599999999999997</v>
      </c>
      <c r="N605" s="47">
        <v>0.84299999999999997</v>
      </c>
      <c r="O605" s="47">
        <v>0.85599999999999998</v>
      </c>
      <c r="P605" s="47">
        <v>0.85899999999999999</v>
      </c>
      <c r="Q605" s="47">
        <v>0.79300000000000004</v>
      </c>
      <c r="R605" s="47">
        <v>0.81499999999999995</v>
      </c>
      <c r="S605" s="47">
        <v>0.89600000000000002</v>
      </c>
      <c r="T605" s="47">
        <v>0.90300000000000002</v>
      </c>
      <c r="U605" s="47">
        <v>0.84399999999999997</v>
      </c>
      <c r="V605" s="47">
        <v>0.877</v>
      </c>
      <c r="W605" s="173"/>
    </row>
    <row r="606" spans="1:23">
      <c r="A606" s="232"/>
      <c r="B606" s="603">
        <v>50.08</v>
      </c>
      <c r="C606" s="47">
        <v>0.875</v>
      </c>
      <c r="D606" s="47">
        <v>0.93100000000000005</v>
      </c>
      <c r="E606" s="47">
        <v>0.95499999999999996</v>
      </c>
      <c r="F606" s="47">
        <v>0.80300000000000005</v>
      </c>
      <c r="G606" s="47">
        <v>0.94499999999999995</v>
      </c>
      <c r="H606" s="47">
        <v>0.997</v>
      </c>
      <c r="I606" s="47">
        <v>0.86</v>
      </c>
      <c r="J606" s="47">
        <v>0.86799999999999999</v>
      </c>
      <c r="K606" s="47">
        <v>0.88400000000000001</v>
      </c>
      <c r="L606" s="47">
        <v>0.88200000000000001</v>
      </c>
      <c r="M606" s="47">
        <v>0.96699999999999997</v>
      </c>
      <c r="N606" s="47">
        <v>0.83699999999999997</v>
      </c>
      <c r="O606" s="47">
        <v>0.86</v>
      </c>
      <c r="P606" s="47">
        <v>0.84399999999999997</v>
      </c>
      <c r="Q606" s="47">
        <v>0.81200000000000006</v>
      </c>
      <c r="R606" s="47">
        <v>0.92100000000000004</v>
      </c>
      <c r="S606" s="47">
        <v>0.91</v>
      </c>
      <c r="T606" s="47">
        <v>0.92100000000000004</v>
      </c>
      <c r="U606" s="47">
        <v>0.84</v>
      </c>
      <c r="V606" s="47">
        <v>0.873</v>
      </c>
      <c r="W606" s="173"/>
    </row>
    <row r="607" spans="1:23">
      <c r="A607" s="232"/>
      <c r="B607" s="603">
        <v>50.17</v>
      </c>
      <c r="C607" s="47">
        <v>0.875</v>
      </c>
      <c r="D607" s="47">
        <v>0.90600000000000003</v>
      </c>
      <c r="E607" s="47">
        <v>0.94899999999999995</v>
      </c>
      <c r="F607" s="47">
        <v>0.80400000000000005</v>
      </c>
      <c r="G607" s="47">
        <v>0.93500000000000005</v>
      </c>
      <c r="H607" s="47">
        <v>1.0009999999999999</v>
      </c>
      <c r="I607" s="47">
        <v>0.86499999999999999</v>
      </c>
      <c r="J607" s="47">
        <v>0.86799999999999999</v>
      </c>
      <c r="K607" s="47">
        <v>0.872</v>
      </c>
      <c r="L607" s="47">
        <v>0.873</v>
      </c>
      <c r="M607" s="47">
        <v>0.95899999999999996</v>
      </c>
      <c r="N607" s="47">
        <v>0.85899999999999999</v>
      </c>
      <c r="O607" s="47">
        <v>0.89</v>
      </c>
      <c r="P607" s="47">
        <v>0.84699999999999998</v>
      </c>
      <c r="Q607" s="47">
        <v>0.79</v>
      </c>
      <c r="R607" s="47">
        <v>0.88800000000000001</v>
      </c>
      <c r="S607" s="47">
        <v>0.93700000000000006</v>
      </c>
      <c r="T607" s="47">
        <v>0.91600000000000004</v>
      </c>
      <c r="U607" s="47">
        <v>0.84799999999999998</v>
      </c>
      <c r="V607" s="47">
        <v>0.93200000000000005</v>
      </c>
      <c r="W607" s="173"/>
    </row>
    <row r="608" spans="1:23">
      <c r="A608" s="232"/>
      <c r="B608" s="603">
        <v>50.25</v>
      </c>
      <c r="C608" s="47">
        <v>0.85299999999999998</v>
      </c>
      <c r="D608" s="47">
        <v>0.93</v>
      </c>
      <c r="E608" s="47">
        <v>0.91600000000000004</v>
      </c>
      <c r="F608" s="47">
        <v>0.82099999999999995</v>
      </c>
      <c r="G608" s="47">
        <v>0.92900000000000005</v>
      </c>
      <c r="H608" s="47">
        <v>1.0249999999999999</v>
      </c>
      <c r="I608" s="47">
        <v>0.85399999999999998</v>
      </c>
      <c r="J608" s="47">
        <v>0.85199999999999998</v>
      </c>
      <c r="K608" s="47">
        <v>0.875</v>
      </c>
      <c r="L608" s="47">
        <v>0.876</v>
      </c>
      <c r="M608" s="47">
        <v>0.93899999999999995</v>
      </c>
      <c r="N608" s="47">
        <v>0.88</v>
      </c>
      <c r="O608" s="47">
        <v>0.85099999999999998</v>
      </c>
      <c r="P608" s="47">
        <v>0.85699999999999998</v>
      </c>
      <c r="Q608" s="47">
        <v>0.82099999999999995</v>
      </c>
      <c r="R608" s="47">
        <v>0.84099999999999997</v>
      </c>
      <c r="S608" s="47">
        <v>0.94199999999999995</v>
      </c>
      <c r="T608" s="47">
        <v>0.91100000000000003</v>
      </c>
      <c r="U608" s="47">
        <v>0.85</v>
      </c>
      <c r="V608" s="47">
        <v>0.90600000000000003</v>
      </c>
      <c r="W608" s="173"/>
    </row>
    <row r="609" spans="1:23">
      <c r="A609" s="232"/>
      <c r="B609" s="603">
        <v>50.33</v>
      </c>
      <c r="C609" s="47">
        <v>0.84799999999999998</v>
      </c>
      <c r="D609" s="47">
        <v>0.92100000000000004</v>
      </c>
      <c r="E609" s="47">
        <v>0.91600000000000004</v>
      </c>
      <c r="F609" s="47">
        <v>0.80400000000000005</v>
      </c>
      <c r="G609" s="47">
        <v>0.93799999999999994</v>
      </c>
      <c r="H609" s="47">
        <v>1.016</v>
      </c>
      <c r="I609" s="47">
        <v>0.83599999999999997</v>
      </c>
      <c r="J609" s="47">
        <v>0.83299999999999996</v>
      </c>
      <c r="K609" s="47">
        <v>0.875</v>
      </c>
      <c r="L609" s="47">
        <v>0.86599999999999999</v>
      </c>
      <c r="M609" s="47">
        <v>0.92600000000000005</v>
      </c>
      <c r="N609" s="47">
        <v>0.86799999999999999</v>
      </c>
      <c r="O609" s="47">
        <v>0.86499999999999999</v>
      </c>
      <c r="P609" s="47">
        <v>0.879</v>
      </c>
      <c r="Q609" s="47">
        <v>0.80100000000000005</v>
      </c>
      <c r="R609" s="47">
        <v>0.85699999999999998</v>
      </c>
      <c r="S609" s="47">
        <v>0.91600000000000004</v>
      </c>
      <c r="T609" s="47">
        <v>0.91</v>
      </c>
      <c r="U609" s="47">
        <v>0.82599999999999996</v>
      </c>
      <c r="V609" s="47">
        <v>0.89500000000000002</v>
      </c>
      <c r="W609" s="173"/>
    </row>
    <row r="610" spans="1:23">
      <c r="A610" s="232"/>
      <c r="B610" s="603">
        <v>50.42</v>
      </c>
      <c r="C610" s="47">
        <v>0.86599999999999999</v>
      </c>
      <c r="D610" s="47">
        <v>0.92</v>
      </c>
      <c r="E610" s="47">
        <v>0.9</v>
      </c>
      <c r="F610" s="47">
        <v>0.83299999999999996</v>
      </c>
      <c r="G610" s="47">
        <v>0.95699999999999996</v>
      </c>
      <c r="H610" s="47">
        <v>1.0009999999999999</v>
      </c>
      <c r="I610" s="47">
        <v>0.85099999999999998</v>
      </c>
      <c r="J610" s="47">
        <v>0.83599999999999997</v>
      </c>
      <c r="K610" s="47">
        <v>0.89400000000000002</v>
      </c>
      <c r="L610" s="47">
        <v>0.88700000000000001</v>
      </c>
      <c r="M610" s="47">
        <v>0.92700000000000005</v>
      </c>
      <c r="N610" s="47">
        <v>0.84799999999999998</v>
      </c>
      <c r="O610" s="47">
        <v>0.86</v>
      </c>
      <c r="P610" s="47">
        <v>0.86899999999999999</v>
      </c>
      <c r="Q610" s="47">
        <v>0.84699999999999998</v>
      </c>
      <c r="R610" s="47">
        <v>0.90600000000000003</v>
      </c>
      <c r="S610" s="47">
        <v>0.91600000000000004</v>
      </c>
      <c r="T610" s="47">
        <v>0.93200000000000005</v>
      </c>
      <c r="U610" s="47">
        <v>0.84899999999999998</v>
      </c>
      <c r="V610" s="47">
        <v>0.90400000000000003</v>
      </c>
      <c r="W610" s="173"/>
    </row>
    <row r="611" spans="1:23">
      <c r="A611" s="232"/>
      <c r="B611" s="603">
        <v>50.5</v>
      </c>
      <c r="C611" s="47">
        <v>0.88400000000000001</v>
      </c>
      <c r="D611" s="47">
        <v>0.91300000000000003</v>
      </c>
      <c r="E611" s="47">
        <v>0.89300000000000002</v>
      </c>
      <c r="F611" s="47">
        <v>0.82899999999999996</v>
      </c>
      <c r="G611" s="47">
        <v>0.94899999999999995</v>
      </c>
      <c r="H611" s="47">
        <v>0.96799999999999997</v>
      </c>
      <c r="I611" s="47">
        <v>0.84799999999999998</v>
      </c>
      <c r="J611" s="47">
        <v>0.89400000000000002</v>
      </c>
      <c r="K611" s="47">
        <v>0.88800000000000001</v>
      </c>
      <c r="L611" s="47">
        <v>0.86799999999999999</v>
      </c>
      <c r="M611" s="47">
        <v>0.94199999999999995</v>
      </c>
      <c r="N611" s="47">
        <v>0.84599999999999997</v>
      </c>
      <c r="O611" s="47">
        <v>0.82899999999999996</v>
      </c>
      <c r="P611" s="47">
        <v>0.877</v>
      </c>
      <c r="Q611" s="47">
        <v>0.83799999999999997</v>
      </c>
      <c r="R611" s="47">
        <v>0.91200000000000003</v>
      </c>
      <c r="S611" s="47">
        <v>0.94199999999999995</v>
      </c>
      <c r="T611" s="47">
        <v>0.92200000000000004</v>
      </c>
      <c r="U611" s="47">
        <v>0.83699999999999997</v>
      </c>
      <c r="V611" s="47">
        <v>0.86399999999999999</v>
      </c>
      <c r="W611" s="173"/>
    </row>
    <row r="612" spans="1:23">
      <c r="A612" s="232"/>
      <c r="B612" s="603">
        <v>50.58</v>
      </c>
      <c r="C612" s="47">
        <v>0.92900000000000005</v>
      </c>
      <c r="D612" s="47">
        <v>0.94799999999999995</v>
      </c>
      <c r="E612" s="47">
        <v>0.872</v>
      </c>
      <c r="F612" s="47">
        <v>0.83099999999999996</v>
      </c>
      <c r="G612" s="47">
        <v>0.93899999999999995</v>
      </c>
      <c r="H612" s="47">
        <v>0.96599999999999997</v>
      </c>
      <c r="I612" s="47">
        <v>0.84299999999999997</v>
      </c>
      <c r="J612" s="47">
        <v>0.90700000000000003</v>
      </c>
      <c r="K612" s="47">
        <v>0.88800000000000001</v>
      </c>
      <c r="L612" s="47">
        <v>0.88100000000000001</v>
      </c>
      <c r="M612" s="47">
        <v>0.94799999999999995</v>
      </c>
      <c r="N612" s="47">
        <v>0.85799999999999998</v>
      </c>
      <c r="O612" s="47">
        <v>0.83299999999999996</v>
      </c>
      <c r="P612" s="47">
        <v>0.89</v>
      </c>
      <c r="Q612" s="47">
        <v>0.79100000000000004</v>
      </c>
      <c r="R612" s="47">
        <v>0.90800000000000003</v>
      </c>
      <c r="S612" s="47">
        <v>0.91700000000000004</v>
      </c>
      <c r="T612" s="47">
        <v>0.90500000000000003</v>
      </c>
      <c r="U612" s="47">
        <v>0.84099999999999997</v>
      </c>
      <c r="V612" s="47">
        <v>0.86699999999999999</v>
      </c>
      <c r="W612" s="173"/>
    </row>
    <row r="613" spans="1:23">
      <c r="A613" s="232"/>
      <c r="B613" s="603">
        <v>50.67</v>
      </c>
      <c r="C613" s="47">
        <v>0.92</v>
      </c>
      <c r="D613" s="47">
        <v>0.97299999999999998</v>
      </c>
      <c r="E613" s="47">
        <v>0.88300000000000001</v>
      </c>
      <c r="F613" s="47">
        <v>0.80900000000000005</v>
      </c>
      <c r="G613" s="47">
        <v>0.93200000000000005</v>
      </c>
      <c r="H613" s="47">
        <v>0.96399999999999997</v>
      </c>
      <c r="I613" s="47">
        <v>0.80700000000000005</v>
      </c>
      <c r="J613" s="47">
        <v>0.91300000000000003</v>
      </c>
      <c r="K613" s="47">
        <v>0.91500000000000004</v>
      </c>
      <c r="L613" s="47">
        <v>0.875</v>
      </c>
      <c r="M613" s="47">
        <v>0.94599999999999995</v>
      </c>
      <c r="N613" s="47">
        <v>0.85299999999999998</v>
      </c>
      <c r="O613" s="47">
        <v>0.88100000000000001</v>
      </c>
      <c r="P613" s="47">
        <v>0.876</v>
      </c>
      <c r="Q613" s="47">
        <v>0.77100000000000002</v>
      </c>
      <c r="R613" s="47">
        <v>0.91</v>
      </c>
      <c r="S613" s="47">
        <v>0.91800000000000004</v>
      </c>
      <c r="T613" s="47">
        <v>0.88500000000000001</v>
      </c>
      <c r="U613" s="47">
        <v>0.82899999999999996</v>
      </c>
      <c r="V613" s="47">
        <v>0.86899999999999999</v>
      </c>
      <c r="W613" s="173"/>
    </row>
    <row r="614" spans="1:23">
      <c r="A614" s="232"/>
      <c r="B614" s="603">
        <v>50.75</v>
      </c>
      <c r="C614" s="47">
        <v>0.94</v>
      </c>
      <c r="D614" s="47">
        <v>0.95299999999999996</v>
      </c>
      <c r="E614" s="47">
        <v>0.90500000000000003</v>
      </c>
      <c r="F614" s="47">
        <v>0.84499999999999997</v>
      </c>
      <c r="G614" s="47">
        <v>0.91700000000000004</v>
      </c>
      <c r="H614" s="47">
        <v>0.96599999999999997</v>
      </c>
      <c r="I614" s="47">
        <v>0.81399999999999995</v>
      </c>
      <c r="J614" s="47">
        <v>0.92800000000000005</v>
      </c>
      <c r="K614" s="47">
        <v>0.90400000000000003</v>
      </c>
      <c r="L614" s="47">
        <v>0.89</v>
      </c>
      <c r="M614" s="47">
        <v>0.94499999999999995</v>
      </c>
      <c r="N614" s="47">
        <v>0.84099999999999997</v>
      </c>
      <c r="O614" s="47">
        <v>0.86299999999999999</v>
      </c>
      <c r="P614" s="47">
        <v>0.88800000000000001</v>
      </c>
      <c r="Q614" s="47">
        <v>0.79600000000000004</v>
      </c>
      <c r="R614" s="47">
        <v>0.84199999999999997</v>
      </c>
      <c r="S614" s="47">
        <v>0.91300000000000003</v>
      </c>
      <c r="T614" s="47">
        <v>0.91</v>
      </c>
      <c r="U614" s="47">
        <v>0.84</v>
      </c>
      <c r="V614" s="47">
        <v>0.86799999999999999</v>
      </c>
      <c r="W614" s="173"/>
    </row>
    <row r="615" spans="1:23">
      <c r="A615" s="232"/>
      <c r="B615" s="603">
        <v>50.83</v>
      </c>
      <c r="C615" s="47">
        <v>0.91600000000000004</v>
      </c>
      <c r="D615" s="47">
        <v>0.94099999999999995</v>
      </c>
      <c r="E615" s="47">
        <v>0.90400000000000003</v>
      </c>
      <c r="F615" s="47">
        <v>0.84199999999999997</v>
      </c>
      <c r="G615" s="47">
        <v>0.91600000000000004</v>
      </c>
      <c r="H615" s="47">
        <v>0.96499999999999997</v>
      </c>
      <c r="I615" s="47">
        <v>0.82099999999999995</v>
      </c>
      <c r="J615" s="47">
        <v>0.90500000000000003</v>
      </c>
      <c r="K615" s="47">
        <v>0.9</v>
      </c>
      <c r="L615" s="47">
        <v>0.88100000000000001</v>
      </c>
      <c r="M615" s="47">
        <v>0.92700000000000005</v>
      </c>
      <c r="N615" s="47">
        <v>0.85099999999999998</v>
      </c>
      <c r="O615" s="47">
        <v>0.871</v>
      </c>
      <c r="P615" s="47">
        <v>0.91700000000000004</v>
      </c>
      <c r="Q615" s="47">
        <v>0.83399999999999996</v>
      </c>
      <c r="R615" s="47">
        <v>0.82499999999999996</v>
      </c>
      <c r="S615" s="47">
        <v>0.89200000000000002</v>
      </c>
      <c r="T615" s="47">
        <v>0.91700000000000004</v>
      </c>
      <c r="U615" s="47">
        <v>0.84799999999999998</v>
      </c>
      <c r="V615" s="47">
        <v>0.85399999999999998</v>
      </c>
      <c r="W615" s="173"/>
    </row>
    <row r="616" spans="1:23">
      <c r="A616" s="232"/>
      <c r="B616" s="603">
        <v>50.92</v>
      </c>
      <c r="C616" s="47">
        <v>0.92900000000000005</v>
      </c>
      <c r="D616" s="47">
        <v>0.93200000000000005</v>
      </c>
      <c r="E616" s="47">
        <v>0.89400000000000002</v>
      </c>
      <c r="F616" s="47">
        <v>0.82499999999999996</v>
      </c>
      <c r="G616" s="47">
        <v>0.91200000000000003</v>
      </c>
      <c r="H616" s="47">
        <v>0.97199999999999998</v>
      </c>
      <c r="I616" s="47">
        <v>0.82699999999999996</v>
      </c>
      <c r="J616" s="47">
        <v>0.86599999999999999</v>
      </c>
      <c r="K616" s="47">
        <v>0.9</v>
      </c>
      <c r="L616" s="47">
        <v>0.86399999999999999</v>
      </c>
      <c r="M616" s="47">
        <v>0.93300000000000005</v>
      </c>
      <c r="N616" s="47">
        <v>0.86599999999999999</v>
      </c>
      <c r="O616" s="47">
        <v>0.876</v>
      </c>
      <c r="P616" s="47">
        <v>0.89500000000000002</v>
      </c>
      <c r="Q616" s="47">
        <v>0.82299999999999995</v>
      </c>
      <c r="R616" s="47">
        <v>0.79900000000000004</v>
      </c>
      <c r="S616" s="47">
        <v>0.89400000000000002</v>
      </c>
      <c r="T616" s="47">
        <v>0.89600000000000002</v>
      </c>
      <c r="U616" s="47">
        <v>0.84599999999999997</v>
      </c>
      <c r="V616" s="47">
        <v>0.85799999999999998</v>
      </c>
      <c r="W616" s="173"/>
    </row>
    <row r="617" spans="1:23">
      <c r="A617" s="232"/>
      <c r="B617" s="603">
        <v>51</v>
      </c>
      <c r="C617" s="47">
        <v>0.92300000000000004</v>
      </c>
      <c r="D617" s="47">
        <v>0.94099999999999995</v>
      </c>
      <c r="E617" s="47">
        <v>0.88400000000000001</v>
      </c>
      <c r="F617" s="47">
        <v>0.81599999999999995</v>
      </c>
      <c r="G617" s="47">
        <v>0.92</v>
      </c>
      <c r="H617" s="47">
        <v>0.98399999999999999</v>
      </c>
      <c r="I617" s="47">
        <v>0.83599999999999997</v>
      </c>
      <c r="J617" s="47">
        <v>0.86799999999999999</v>
      </c>
      <c r="K617" s="47">
        <v>0.92</v>
      </c>
      <c r="L617" s="47">
        <v>0.86499999999999999</v>
      </c>
      <c r="M617" s="47">
        <v>0.97199999999999998</v>
      </c>
      <c r="N617" s="47">
        <v>0.84599999999999997</v>
      </c>
      <c r="O617" s="47">
        <v>0.86</v>
      </c>
      <c r="P617" s="47">
        <v>0.88900000000000001</v>
      </c>
      <c r="Q617" s="47">
        <v>0.82</v>
      </c>
      <c r="R617" s="47">
        <v>0.81499999999999995</v>
      </c>
      <c r="S617" s="47">
        <v>0.89700000000000002</v>
      </c>
      <c r="T617" s="47">
        <v>0.90400000000000003</v>
      </c>
      <c r="U617" s="47">
        <v>0.872</v>
      </c>
      <c r="V617" s="47">
        <v>0.86499999999999999</v>
      </c>
      <c r="W617" s="173"/>
    </row>
    <row r="618" spans="1:23">
      <c r="A618" s="232"/>
      <c r="B618" s="603">
        <v>51.08</v>
      </c>
      <c r="C618" s="47">
        <v>0.92100000000000004</v>
      </c>
      <c r="D618" s="47">
        <v>0.95699999999999996</v>
      </c>
      <c r="E618" s="47">
        <v>0.91500000000000004</v>
      </c>
      <c r="F618" s="47">
        <v>0.77500000000000002</v>
      </c>
      <c r="G618" s="47">
        <v>0.89300000000000002</v>
      </c>
      <c r="H618" s="47">
        <v>0.97299999999999998</v>
      </c>
      <c r="I618" s="47">
        <v>0.85099999999999998</v>
      </c>
      <c r="J618" s="47">
        <v>0.86099999999999999</v>
      </c>
      <c r="K618" s="47">
        <v>0.90600000000000003</v>
      </c>
      <c r="L618" s="47">
        <v>0.86399999999999999</v>
      </c>
      <c r="M618" s="47">
        <v>0.94299999999999995</v>
      </c>
      <c r="N618" s="47">
        <v>0.874</v>
      </c>
      <c r="O618" s="47">
        <v>0.84299999999999997</v>
      </c>
      <c r="P618" s="47">
        <v>0.89600000000000002</v>
      </c>
      <c r="Q618" s="47">
        <v>0.80700000000000005</v>
      </c>
      <c r="R618" s="47">
        <v>0.82799999999999996</v>
      </c>
      <c r="S618" s="47">
        <v>0.88500000000000001</v>
      </c>
      <c r="T618" s="47">
        <v>0.90600000000000003</v>
      </c>
      <c r="U618" s="47">
        <v>0.85499999999999998</v>
      </c>
      <c r="V618" s="47">
        <v>0.86499999999999999</v>
      </c>
      <c r="W618" s="173"/>
    </row>
    <row r="619" spans="1:23">
      <c r="A619" s="232"/>
      <c r="B619" s="603">
        <v>51.17</v>
      </c>
      <c r="C619" s="47">
        <v>0.91400000000000003</v>
      </c>
      <c r="D619" s="47">
        <v>0.93899999999999995</v>
      </c>
      <c r="E619" s="47">
        <v>0.90800000000000003</v>
      </c>
      <c r="F619" s="47">
        <v>0.79900000000000004</v>
      </c>
      <c r="G619" s="47">
        <v>0.91</v>
      </c>
      <c r="H619" s="47">
        <v>0.97699999999999998</v>
      </c>
      <c r="I619" s="47">
        <v>0.85299999999999998</v>
      </c>
      <c r="J619" s="47">
        <v>0.88100000000000001</v>
      </c>
      <c r="K619" s="47">
        <v>0.90400000000000003</v>
      </c>
      <c r="L619" s="47">
        <v>0.88</v>
      </c>
      <c r="M619" s="47">
        <v>0.91300000000000003</v>
      </c>
      <c r="N619" s="47">
        <v>0.83699999999999997</v>
      </c>
      <c r="O619" s="47">
        <v>0.83399999999999996</v>
      </c>
      <c r="P619" s="47">
        <v>0.876</v>
      </c>
      <c r="Q619" s="47">
        <v>0.79100000000000004</v>
      </c>
      <c r="R619" s="47">
        <v>0.81299999999999994</v>
      </c>
      <c r="S619" s="47">
        <v>0.91700000000000004</v>
      </c>
      <c r="T619" s="47">
        <v>0.92200000000000004</v>
      </c>
      <c r="U619" s="47">
        <v>0.85799999999999998</v>
      </c>
      <c r="V619" s="47">
        <v>0.88100000000000001</v>
      </c>
      <c r="W619" s="173"/>
    </row>
    <row r="620" spans="1:23">
      <c r="A620" s="232"/>
      <c r="B620" s="603">
        <v>51.25</v>
      </c>
      <c r="C620" s="47">
        <v>0.94099999999999995</v>
      </c>
      <c r="D620" s="47">
        <v>0.93700000000000006</v>
      </c>
      <c r="E620" s="47">
        <v>0.90600000000000003</v>
      </c>
      <c r="F620" s="47">
        <v>0.80200000000000005</v>
      </c>
      <c r="G620" s="47">
        <v>0.91300000000000003</v>
      </c>
      <c r="H620" s="47">
        <v>0.95799999999999996</v>
      </c>
      <c r="I620" s="47">
        <v>0.85099999999999998</v>
      </c>
      <c r="J620" s="47">
        <v>0.88200000000000001</v>
      </c>
      <c r="K620" s="47">
        <v>0.88500000000000001</v>
      </c>
      <c r="L620" s="47">
        <v>0.91300000000000003</v>
      </c>
      <c r="M620" s="47">
        <v>0.91200000000000003</v>
      </c>
      <c r="N620" s="47">
        <v>0.83499999999999996</v>
      </c>
      <c r="O620" s="47">
        <v>0.84899999999999998</v>
      </c>
      <c r="P620" s="47">
        <v>0.873</v>
      </c>
      <c r="Q620" s="47">
        <v>0.79900000000000004</v>
      </c>
      <c r="R620" s="47">
        <v>0.83799999999999997</v>
      </c>
      <c r="S620" s="47">
        <v>0.871</v>
      </c>
      <c r="T620" s="47">
        <v>0.90600000000000003</v>
      </c>
      <c r="U620" s="47">
        <v>0.86399999999999999</v>
      </c>
      <c r="V620" s="47">
        <v>0.89500000000000002</v>
      </c>
      <c r="W620" s="173"/>
    </row>
    <row r="621" spans="1:23">
      <c r="A621" s="232"/>
      <c r="B621" s="603">
        <v>51.33</v>
      </c>
      <c r="C621" s="47">
        <v>0.93200000000000005</v>
      </c>
      <c r="D621" s="47">
        <v>0.94599999999999995</v>
      </c>
      <c r="E621" s="47">
        <v>0.90800000000000003</v>
      </c>
      <c r="F621" s="47">
        <v>0.79600000000000004</v>
      </c>
      <c r="G621" s="47">
        <v>0.91600000000000004</v>
      </c>
      <c r="H621" s="47">
        <v>0.94599999999999995</v>
      </c>
      <c r="I621" s="47">
        <v>0.83699999999999997</v>
      </c>
      <c r="J621" s="47">
        <v>0.86899999999999999</v>
      </c>
      <c r="K621" s="47">
        <v>0.86799999999999999</v>
      </c>
      <c r="L621" s="47">
        <v>0.91400000000000003</v>
      </c>
      <c r="M621" s="47">
        <v>0.93500000000000005</v>
      </c>
      <c r="N621" s="47">
        <v>0.89700000000000002</v>
      </c>
      <c r="O621" s="47">
        <v>0.85599999999999998</v>
      </c>
      <c r="P621" s="47">
        <v>0.86499999999999999</v>
      </c>
      <c r="Q621" s="47">
        <v>0.86599999999999999</v>
      </c>
      <c r="R621" s="47">
        <v>0.83199999999999996</v>
      </c>
      <c r="S621" s="47">
        <v>0.89200000000000002</v>
      </c>
      <c r="T621" s="47">
        <v>0.89700000000000002</v>
      </c>
      <c r="U621" s="47">
        <v>0.85399999999999998</v>
      </c>
      <c r="V621" s="47">
        <v>0.89600000000000002</v>
      </c>
      <c r="W621" s="173"/>
    </row>
    <row r="622" spans="1:23">
      <c r="A622" s="232"/>
      <c r="B622" s="603">
        <v>51.42</v>
      </c>
      <c r="C622" s="47">
        <v>0.92100000000000004</v>
      </c>
      <c r="D622" s="47">
        <v>0.94599999999999995</v>
      </c>
      <c r="E622" s="47">
        <v>0.88700000000000001</v>
      </c>
      <c r="F622" s="47">
        <v>0.80900000000000005</v>
      </c>
      <c r="G622" s="47">
        <v>0.93</v>
      </c>
      <c r="H622" s="47">
        <v>0.95399999999999996</v>
      </c>
      <c r="I622" s="47">
        <v>0.86299999999999999</v>
      </c>
      <c r="J622" s="47">
        <v>0.88400000000000001</v>
      </c>
      <c r="K622" s="47">
        <v>0.88600000000000001</v>
      </c>
      <c r="L622" s="47">
        <v>0.90300000000000002</v>
      </c>
      <c r="M622" s="47">
        <v>0.96899999999999997</v>
      </c>
      <c r="N622" s="47">
        <v>0.88</v>
      </c>
      <c r="O622" s="47">
        <v>0.88200000000000001</v>
      </c>
      <c r="P622" s="47">
        <v>0.85199999999999998</v>
      </c>
      <c r="Q622" s="47">
        <v>0.85499999999999998</v>
      </c>
      <c r="R622" s="47">
        <v>0.88800000000000001</v>
      </c>
      <c r="S622" s="47">
        <v>0.89400000000000002</v>
      </c>
      <c r="T622" s="47">
        <v>0.92900000000000005</v>
      </c>
      <c r="U622" s="47">
        <v>0.85199999999999998</v>
      </c>
      <c r="V622" s="47">
        <v>0.90600000000000003</v>
      </c>
      <c r="W622" s="173"/>
    </row>
    <row r="623" spans="1:23">
      <c r="A623" s="232"/>
      <c r="B623" s="603">
        <v>51.5</v>
      </c>
      <c r="C623" s="47">
        <v>0.89200000000000002</v>
      </c>
      <c r="D623" s="47">
        <v>0.92900000000000005</v>
      </c>
      <c r="E623" s="47">
        <v>0.88200000000000001</v>
      </c>
      <c r="F623" s="47">
        <v>0.81299999999999994</v>
      </c>
      <c r="G623" s="47">
        <v>0.93200000000000005</v>
      </c>
      <c r="H623" s="47">
        <v>0.97899999999999998</v>
      </c>
      <c r="I623" s="47">
        <v>0.873</v>
      </c>
      <c r="J623" s="47">
        <v>0.86799999999999999</v>
      </c>
      <c r="K623" s="47">
        <v>0.86899999999999999</v>
      </c>
      <c r="L623" s="47">
        <v>0.90200000000000002</v>
      </c>
      <c r="M623" s="47">
        <v>0.99399999999999999</v>
      </c>
      <c r="N623" s="47">
        <v>0.879</v>
      </c>
      <c r="O623" s="47">
        <v>0.85399999999999998</v>
      </c>
      <c r="P623" s="47">
        <v>0.85499999999999998</v>
      </c>
      <c r="Q623" s="47">
        <v>0.83399999999999996</v>
      </c>
      <c r="R623" s="47">
        <v>0.872</v>
      </c>
      <c r="S623" s="47">
        <v>0.90500000000000003</v>
      </c>
      <c r="T623" s="47">
        <v>0.92100000000000004</v>
      </c>
      <c r="U623" s="47">
        <v>0.85799999999999998</v>
      </c>
      <c r="V623" s="47">
        <v>0.90500000000000003</v>
      </c>
      <c r="W623" s="173"/>
    </row>
    <row r="624" spans="1:23">
      <c r="A624" s="232"/>
      <c r="B624" s="603">
        <v>51.58</v>
      </c>
      <c r="C624" s="47">
        <v>0.86199999999999999</v>
      </c>
      <c r="D624" s="47">
        <v>0.93200000000000005</v>
      </c>
      <c r="E624" s="47">
        <v>0.89900000000000002</v>
      </c>
      <c r="F624" s="47">
        <v>0.81100000000000005</v>
      </c>
      <c r="G624" s="47">
        <v>0.93899999999999995</v>
      </c>
      <c r="H624" s="47">
        <v>0.94</v>
      </c>
      <c r="I624" s="47">
        <v>0.82099999999999995</v>
      </c>
      <c r="J624" s="47">
        <v>0.90200000000000002</v>
      </c>
      <c r="K624" s="47">
        <v>0.876</v>
      </c>
      <c r="L624" s="47">
        <v>0.88800000000000001</v>
      </c>
      <c r="M624" s="47">
        <v>0.98599999999999999</v>
      </c>
      <c r="N624" s="47">
        <v>0.873</v>
      </c>
      <c r="O624" s="47">
        <v>0.85899999999999999</v>
      </c>
      <c r="P624" s="47">
        <v>0.874</v>
      </c>
      <c r="Q624" s="47">
        <v>0.83399999999999996</v>
      </c>
      <c r="R624" s="47">
        <v>0.88600000000000001</v>
      </c>
      <c r="S624" s="47">
        <v>0.88900000000000001</v>
      </c>
      <c r="T624" s="47">
        <v>0.91100000000000003</v>
      </c>
      <c r="U624" s="47">
        <v>0.85699999999999998</v>
      </c>
      <c r="V624" s="47">
        <v>0.92700000000000005</v>
      </c>
      <c r="W624" s="173"/>
    </row>
    <row r="625" spans="1:23">
      <c r="A625" s="232"/>
      <c r="B625" s="603">
        <v>51.67</v>
      </c>
      <c r="C625" s="47">
        <v>0.86099999999999999</v>
      </c>
      <c r="D625" s="47">
        <v>0.94499999999999995</v>
      </c>
      <c r="E625" s="47">
        <v>0.92100000000000004</v>
      </c>
      <c r="F625" s="47">
        <v>0.80900000000000005</v>
      </c>
      <c r="G625" s="47">
        <v>0.91300000000000003</v>
      </c>
      <c r="H625" s="47">
        <v>0.93899999999999995</v>
      </c>
      <c r="I625" s="47">
        <v>0.84399999999999997</v>
      </c>
      <c r="J625" s="47">
        <v>0.90700000000000003</v>
      </c>
      <c r="K625" s="47">
        <v>0.88600000000000001</v>
      </c>
      <c r="L625" s="47">
        <v>0.90500000000000003</v>
      </c>
      <c r="M625" s="47">
        <v>0.97299999999999998</v>
      </c>
      <c r="N625" s="47">
        <v>0.85899999999999999</v>
      </c>
      <c r="O625" s="47">
        <v>0.81599999999999995</v>
      </c>
      <c r="P625" s="47">
        <v>0.88100000000000001</v>
      </c>
      <c r="Q625" s="47">
        <v>0.81899999999999995</v>
      </c>
      <c r="R625" s="47">
        <v>0.89200000000000002</v>
      </c>
      <c r="S625" s="47">
        <v>0.90100000000000002</v>
      </c>
      <c r="T625" s="47">
        <v>0.89800000000000002</v>
      </c>
      <c r="U625" s="47">
        <v>0.84799999999999998</v>
      </c>
      <c r="V625" s="47">
        <v>0.93400000000000005</v>
      </c>
      <c r="W625" s="173"/>
    </row>
    <row r="626" spans="1:23">
      <c r="A626" s="232"/>
      <c r="B626" s="603">
        <v>51.75</v>
      </c>
      <c r="C626" s="47">
        <v>0.86399999999999999</v>
      </c>
      <c r="D626" s="47">
        <v>0.93600000000000005</v>
      </c>
      <c r="E626" s="47">
        <v>0.94199999999999995</v>
      </c>
      <c r="F626" s="47">
        <v>0.80400000000000005</v>
      </c>
      <c r="G626" s="47">
        <v>0.90300000000000002</v>
      </c>
      <c r="H626" s="47">
        <v>0.97799999999999998</v>
      </c>
      <c r="I626" s="47">
        <v>0.82</v>
      </c>
      <c r="J626" s="47">
        <v>0.91300000000000003</v>
      </c>
      <c r="K626" s="47">
        <v>0.89500000000000002</v>
      </c>
      <c r="L626" s="47">
        <v>0.9</v>
      </c>
      <c r="M626" s="47">
        <v>0.95299999999999996</v>
      </c>
      <c r="N626" s="47">
        <v>0.86899999999999999</v>
      </c>
      <c r="O626" s="47">
        <v>0.81</v>
      </c>
      <c r="P626" s="47">
        <v>0.88200000000000001</v>
      </c>
      <c r="Q626" s="47">
        <v>0.81899999999999995</v>
      </c>
      <c r="R626" s="47">
        <v>0.878</v>
      </c>
      <c r="S626" s="47">
        <v>0.89800000000000002</v>
      </c>
      <c r="T626" s="47">
        <v>0.89500000000000002</v>
      </c>
      <c r="U626" s="47">
        <v>0.84699999999999998</v>
      </c>
      <c r="V626" s="47">
        <v>0.94299999999999995</v>
      </c>
      <c r="W626" s="173"/>
    </row>
    <row r="627" spans="1:23">
      <c r="A627" s="232"/>
      <c r="B627" s="603">
        <v>51.83</v>
      </c>
      <c r="C627" s="47">
        <v>0.86</v>
      </c>
      <c r="D627" s="47">
        <v>0.91500000000000004</v>
      </c>
      <c r="E627" s="47">
        <v>0.95</v>
      </c>
      <c r="F627" s="47">
        <v>0.84699999999999998</v>
      </c>
      <c r="G627" s="47">
        <v>0.879</v>
      </c>
      <c r="H627" s="47">
        <v>0.96799999999999997</v>
      </c>
      <c r="I627" s="47">
        <v>0.82899999999999996</v>
      </c>
      <c r="J627" s="47">
        <v>0.91300000000000003</v>
      </c>
      <c r="K627" s="47">
        <v>0.88900000000000001</v>
      </c>
      <c r="L627" s="47">
        <v>0.90500000000000003</v>
      </c>
      <c r="M627" s="47">
        <v>0.98399999999999999</v>
      </c>
      <c r="N627" s="47">
        <v>0.88200000000000001</v>
      </c>
      <c r="O627" s="47">
        <v>0.85599999999999998</v>
      </c>
      <c r="P627" s="47">
        <v>0.86299999999999999</v>
      </c>
      <c r="Q627" s="47">
        <v>0.82099999999999995</v>
      </c>
      <c r="R627" s="47">
        <v>0.84899999999999998</v>
      </c>
      <c r="S627" s="47">
        <v>0.91400000000000003</v>
      </c>
      <c r="T627" s="47">
        <v>0.90700000000000003</v>
      </c>
      <c r="U627" s="47">
        <v>0.86</v>
      </c>
      <c r="V627" s="47">
        <v>0.93100000000000005</v>
      </c>
      <c r="W627" s="173"/>
    </row>
    <row r="628" spans="1:23">
      <c r="A628" s="232"/>
      <c r="B628" s="603">
        <v>51.92</v>
      </c>
      <c r="C628" s="47">
        <v>0.84899999999999998</v>
      </c>
      <c r="D628" s="47">
        <v>0.91</v>
      </c>
      <c r="E628" s="47">
        <v>0.97199999999999998</v>
      </c>
      <c r="F628" s="47">
        <v>0.82199999999999995</v>
      </c>
      <c r="G628" s="47">
        <v>0.91300000000000003</v>
      </c>
      <c r="H628" s="47">
        <v>0.97299999999999998</v>
      </c>
      <c r="I628" s="47">
        <v>0.85</v>
      </c>
      <c r="J628" s="47">
        <v>0.91800000000000004</v>
      </c>
      <c r="K628" s="47">
        <v>0.877</v>
      </c>
      <c r="L628" s="47">
        <v>0.89600000000000002</v>
      </c>
      <c r="M628" s="47">
        <v>0.96199999999999997</v>
      </c>
      <c r="N628" s="47">
        <v>0.875</v>
      </c>
      <c r="O628" s="47">
        <v>0.83799999999999997</v>
      </c>
      <c r="P628" s="47">
        <v>0.90500000000000003</v>
      </c>
      <c r="Q628" s="47">
        <v>0.84299999999999997</v>
      </c>
      <c r="R628" s="47">
        <v>0.84699999999999998</v>
      </c>
      <c r="S628" s="47">
        <v>0.91800000000000004</v>
      </c>
      <c r="T628" s="47">
        <v>0.88800000000000001</v>
      </c>
      <c r="U628" s="47">
        <v>0.85399999999999998</v>
      </c>
      <c r="V628" s="47">
        <v>0.92</v>
      </c>
      <c r="W628" s="173"/>
    </row>
    <row r="629" spans="1:23">
      <c r="A629" s="232"/>
      <c r="B629" s="603">
        <v>52</v>
      </c>
      <c r="C629" s="47">
        <v>0.84499999999999997</v>
      </c>
      <c r="D629" s="47">
        <v>1.0209999999999999</v>
      </c>
      <c r="E629" s="47">
        <v>0.93700000000000006</v>
      </c>
      <c r="F629" s="47">
        <v>0.82499999999999996</v>
      </c>
      <c r="G629" s="47">
        <v>0.95199999999999996</v>
      </c>
      <c r="H629" s="47">
        <v>0.96699999999999997</v>
      </c>
      <c r="I629" s="47">
        <v>0.83899999999999997</v>
      </c>
      <c r="J629" s="47">
        <v>0.91200000000000003</v>
      </c>
      <c r="K629" s="47">
        <v>0.91400000000000003</v>
      </c>
      <c r="L629" s="47">
        <v>0.89100000000000001</v>
      </c>
      <c r="M629" s="47">
        <v>0.95899999999999996</v>
      </c>
      <c r="N629" s="47">
        <v>0.91500000000000004</v>
      </c>
      <c r="O629" s="47">
        <v>0.83699999999999997</v>
      </c>
      <c r="P629" s="47">
        <v>0.90300000000000002</v>
      </c>
      <c r="Q629" s="47">
        <v>0.83699999999999997</v>
      </c>
      <c r="R629" s="47">
        <v>0.85899999999999999</v>
      </c>
      <c r="S629" s="47">
        <v>0.95199999999999996</v>
      </c>
      <c r="T629" s="47">
        <v>0.86399999999999999</v>
      </c>
      <c r="U629" s="47">
        <v>0.84599999999999997</v>
      </c>
      <c r="V629" s="47">
        <v>0.92400000000000004</v>
      </c>
      <c r="W629" s="173"/>
    </row>
    <row r="630" spans="1:23">
      <c r="A630" s="232"/>
      <c r="B630" s="603">
        <v>52.08</v>
      </c>
      <c r="C630" s="47">
        <v>0.86899999999999999</v>
      </c>
      <c r="D630" s="47">
        <v>0.99</v>
      </c>
      <c r="E630" s="47">
        <v>0.94099999999999995</v>
      </c>
      <c r="F630" s="47">
        <v>0.83799999999999997</v>
      </c>
      <c r="G630" s="47">
        <v>0.92700000000000005</v>
      </c>
      <c r="H630" s="47">
        <v>0.96</v>
      </c>
      <c r="I630" s="47">
        <v>0.85499999999999998</v>
      </c>
      <c r="J630" s="47">
        <v>0.91600000000000004</v>
      </c>
      <c r="K630" s="47">
        <v>0.89</v>
      </c>
      <c r="L630" s="47">
        <v>0.878</v>
      </c>
      <c r="M630" s="47">
        <v>0.96299999999999997</v>
      </c>
      <c r="N630" s="47">
        <v>0.86199999999999999</v>
      </c>
      <c r="O630" s="47">
        <v>0.81299999999999994</v>
      </c>
      <c r="P630" s="47">
        <v>0.89700000000000002</v>
      </c>
      <c r="Q630" s="47">
        <v>0.84299999999999997</v>
      </c>
      <c r="R630" s="47">
        <v>0.88100000000000001</v>
      </c>
      <c r="S630" s="47">
        <v>0.94699999999999995</v>
      </c>
      <c r="T630" s="47">
        <v>0.88400000000000001</v>
      </c>
      <c r="U630" s="47">
        <v>0.84</v>
      </c>
      <c r="V630" s="47">
        <v>0.92200000000000004</v>
      </c>
      <c r="W630" s="173"/>
    </row>
    <row r="631" spans="1:23">
      <c r="A631" s="232"/>
      <c r="B631" s="603">
        <v>52.17</v>
      </c>
      <c r="C631" s="47">
        <v>0.88600000000000001</v>
      </c>
      <c r="D631" s="47">
        <v>0.94599999999999995</v>
      </c>
      <c r="E631" s="47">
        <v>0.94299999999999995</v>
      </c>
      <c r="F631" s="47">
        <v>0.86299999999999999</v>
      </c>
      <c r="G631" s="47">
        <v>0.91600000000000004</v>
      </c>
      <c r="H631" s="47">
        <v>0.95699999999999996</v>
      </c>
      <c r="I631" s="47">
        <v>0.85599999999999998</v>
      </c>
      <c r="J631" s="47">
        <v>0.90700000000000003</v>
      </c>
      <c r="K631" s="47">
        <v>0.89400000000000002</v>
      </c>
      <c r="L631" s="47">
        <v>0.90300000000000002</v>
      </c>
      <c r="M631" s="47">
        <v>0.96799999999999997</v>
      </c>
      <c r="N631" s="47">
        <v>0.90600000000000003</v>
      </c>
      <c r="O631" s="47">
        <v>0.81200000000000006</v>
      </c>
      <c r="P631" s="47">
        <v>0.86699999999999999</v>
      </c>
      <c r="Q631" s="47">
        <v>0.83899999999999997</v>
      </c>
      <c r="R631" s="47">
        <v>0.878</v>
      </c>
      <c r="S631" s="47">
        <v>0.92600000000000005</v>
      </c>
      <c r="T631" s="47">
        <v>0.89100000000000001</v>
      </c>
      <c r="U631" s="47">
        <v>0.85499999999999998</v>
      </c>
      <c r="V631" s="47">
        <v>0.91700000000000004</v>
      </c>
      <c r="W631" s="173"/>
    </row>
    <row r="632" spans="1:23">
      <c r="A632" s="232"/>
      <c r="B632" s="603">
        <v>52.25</v>
      </c>
      <c r="C632" s="47">
        <v>0.877</v>
      </c>
      <c r="D632" s="47">
        <v>0.94399999999999995</v>
      </c>
      <c r="E632" s="47">
        <v>0.93600000000000005</v>
      </c>
      <c r="F632" s="47">
        <v>0.86199999999999999</v>
      </c>
      <c r="G632" s="47">
        <v>0.91200000000000003</v>
      </c>
      <c r="H632" s="47">
        <v>0.96399999999999997</v>
      </c>
      <c r="I632" s="47">
        <v>0.82699999999999996</v>
      </c>
      <c r="J632" s="47">
        <v>0.876</v>
      </c>
      <c r="K632" s="47">
        <v>0.90800000000000003</v>
      </c>
      <c r="L632" s="47">
        <v>0.90800000000000003</v>
      </c>
      <c r="M632" s="47">
        <v>0.93600000000000005</v>
      </c>
      <c r="N632" s="47">
        <v>0.89100000000000001</v>
      </c>
      <c r="O632" s="47">
        <v>0.82199999999999995</v>
      </c>
      <c r="P632" s="47">
        <v>0.878</v>
      </c>
      <c r="Q632" s="47">
        <v>0.83599999999999997</v>
      </c>
      <c r="R632" s="47">
        <v>0.85499999999999998</v>
      </c>
      <c r="S632" s="47">
        <v>0.92</v>
      </c>
      <c r="T632" s="47">
        <v>0.879</v>
      </c>
      <c r="U632" s="47">
        <v>0.84799999999999998</v>
      </c>
      <c r="V632" s="47">
        <v>0.92500000000000004</v>
      </c>
      <c r="W632" s="173"/>
    </row>
    <row r="633" spans="1:23">
      <c r="A633" s="232"/>
      <c r="B633" s="603">
        <v>52.33</v>
      </c>
      <c r="C633" s="47">
        <v>0.92400000000000004</v>
      </c>
      <c r="D633" s="47">
        <v>0.94499999999999995</v>
      </c>
      <c r="E633" s="47">
        <v>0.94599999999999995</v>
      </c>
      <c r="F633" s="47">
        <v>0.80600000000000005</v>
      </c>
      <c r="G633" s="47">
        <v>0.92</v>
      </c>
      <c r="H633" s="47">
        <v>3.5049999999999999</v>
      </c>
      <c r="I633" s="47">
        <v>0.86499999999999999</v>
      </c>
      <c r="J633" s="47">
        <v>0.83899999999999997</v>
      </c>
      <c r="K633" s="47">
        <v>0.91</v>
      </c>
      <c r="L633" s="47">
        <v>0.90800000000000003</v>
      </c>
      <c r="M633" s="47">
        <v>0.93300000000000005</v>
      </c>
      <c r="N633" s="47">
        <v>0.89600000000000002</v>
      </c>
      <c r="O633" s="47">
        <v>0.82299999999999995</v>
      </c>
      <c r="P633" s="47">
        <v>0.91</v>
      </c>
      <c r="Q633" s="47">
        <v>0.91100000000000003</v>
      </c>
      <c r="R633" s="47">
        <v>0.86099999999999999</v>
      </c>
      <c r="S633" s="47">
        <v>0.94399999999999995</v>
      </c>
      <c r="T633" s="47">
        <v>0.90800000000000003</v>
      </c>
      <c r="U633" s="47">
        <v>0.82899999999999996</v>
      </c>
      <c r="V633" s="47">
        <v>1.02</v>
      </c>
      <c r="W633" s="173"/>
    </row>
    <row r="634" spans="1:23">
      <c r="A634" s="232"/>
      <c r="B634" s="603">
        <v>52.42</v>
      </c>
      <c r="C634" s="47">
        <v>0.94699999999999995</v>
      </c>
      <c r="D634" s="47">
        <v>0.94799999999999995</v>
      </c>
      <c r="E634" s="47">
        <v>0.98099999999999998</v>
      </c>
      <c r="F634" s="47">
        <v>0.94099999999999995</v>
      </c>
      <c r="G634" s="47">
        <v>0.92</v>
      </c>
      <c r="H634" s="47">
        <v>0.99399999999999999</v>
      </c>
      <c r="I634" s="47">
        <v>0.88800000000000001</v>
      </c>
      <c r="J634" s="47">
        <v>0.91300000000000003</v>
      </c>
      <c r="K634" s="47">
        <v>0.92800000000000005</v>
      </c>
      <c r="L634" s="47">
        <v>0.91600000000000004</v>
      </c>
      <c r="M634" s="47">
        <v>1.034</v>
      </c>
      <c r="N634" s="47">
        <v>0.876</v>
      </c>
      <c r="O634" s="47">
        <v>0.92300000000000004</v>
      </c>
      <c r="P634" s="47">
        <v>0.91500000000000004</v>
      </c>
      <c r="Q634" s="47">
        <v>0.91100000000000003</v>
      </c>
      <c r="R634" s="47">
        <v>0.877</v>
      </c>
      <c r="S634" s="47">
        <v>0.94899999999999995</v>
      </c>
      <c r="T634" s="47">
        <v>0.94899999999999995</v>
      </c>
      <c r="U634" s="47">
        <v>0.86299999999999999</v>
      </c>
      <c r="V634" s="47">
        <v>0.98599999999999999</v>
      </c>
      <c r="W634" s="173"/>
    </row>
    <row r="635" spans="1:23">
      <c r="A635" s="232"/>
      <c r="B635" s="603">
        <v>52.5</v>
      </c>
      <c r="C635" s="47">
        <v>0.879</v>
      </c>
      <c r="D635" s="47">
        <v>0.93</v>
      </c>
      <c r="E635" s="47">
        <v>0.96899999999999997</v>
      </c>
      <c r="F635" s="47">
        <v>0.93</v>
      </c>
      <c r="G635" s="47">
        <v>0.91</v>
      </c>
      <c r="H635" s="47">
        <v>0.998</v>
      </c>
      <c r="I635" s="47">
        <v>0.872</v>
      </c>
      <c r="J635" s="47">
        <v>0.879</v>
      </c>
      <c r="K635" s="47">
        <v>0.90400000000000003</v>
      </c>
      <c r="L635" s="47">
        <v>0.873</v>
      </c>
      <c r="M635" s="47">
        <v>0.96899999999999997</v>
      </c>
      <c r="N635" s="47">
        <v>0.91</v>
      </c>
      <c r="O635" s="47">
        <v>0.82199999999999995</v>
      </c>
      <c r="P635" s="47">
        <v>0.91900000000000004</v>
      </c>
      <c r="Q635" s="47">
        <v>0.873</v>
      </c>
      <c r="R635" s="47">
        <v>0.90300000000000002</v>
      </c>
      <c r="S635" s="47">
        <v>0.92300000000000004</v>
      </c>
      <c r="T635" s="47">
        <v>0.91600000000000004</v>
      </c>
      <c r="U635" s="47">
        <v>0.86499999999999999</v>
      </c>
      <c r="V635" s="47">
        <v>0.89400000000000002</v>
      </c>
      <c r="W635" s="173"/>
    </row>
    <row r="636" spans="1:23">
      <c r="A636" s="232"/>
      <c r="B636" s="603">
        <v>52.58</v>
      </c>
      <c r="C636" s="47">
        <v>0.86399999999999999</v>
      </c>
      <c r="D636" s="47">
        <v>0.89600000000000002</v>
      </c>
      <c r="E636" s="47">
        <v>0.96499999999999997</v>
      </c>
      <c r="F636" s="47">
        <v>0.91200000000000003</v>
      </c>
      <c r="G636" s="47">
        <v>0.92</v>
      </c>
      <c r="H636" s="47">
        <v>0.99099999999999999</v>
      </c>
      <c r="I636" s="47">
        <v>0.85099999999999998</v>
      </c>
      <c r="J636" s="47">
        <v>0.84399999999999997</v>
      </c>
      <c r="K636" s="47">
        <v>0.87</v>
      </c>
      <c r="L636" s="47">
        <v>0.86599999999999999</v>
      </c>
      <c r="M636" s="47">
        <v>0.98799999999999999</v>
      </c>
      <c r="N636" s="47">
        <v>0.91200000000000003</v>
      </c>
      <c r="O636" s="47">
        <v>0.83299999999999996</v>
      </c>
      <c r="P636" s="47">
        <v>0.89800000000000002</v>
      </c>
      <c r="Q636" s="47">
        <v>0.86</v>
      </c>
      <c r="R636" s="47">
        <v>0.90800000000000003</v>
      </c>
      <c r="S636" s="47">
        <v>0.92400000000000004</v>
      </c>
      <c r="T636" s="47">
        <v>0.89700000000000002</v>
      </c>
      <c r="U636" s="47">
        <v>0.86299999999999999</v>
      </c>
      <c r="V636" s="47">
        <v>0.88400000000000001</v>
      </c>
      <c r="W636" s="173"/>
    </row>
    <row r="637" spans="1:23">
      <c r="A637" s="232"/>
      <c r="B637" s="603">
        <v>52.67</v>
      </c>
      <c r="C637" s="47">
        <v>0.85799999999999998</v>
      </c>
      <c r="D637" s="47">
        <v>0.89400000000000002</v>
      </c>
      <c r="E637" s="47">
        <v>0.94799999999999995</v>
      </c>
      <c r="F637" s="47">
        <v>0.91300000000000003</v>
      </c>
      <c r="G637" s="47">
        <v>0.90600000000000003</v>
      </c>
      <c r="H637" s="47">
        <v>0.98299999999999998</v>
      </c>
      <c r="I637" s="47">
        <v>0.88400000000000001</v>
      </c>
      <c r="J637" s="47">
        <v>0.84699999999999998</v>
      </c>
      <c r="K637" s="47">
        <v>0.86399999999999999</v>
      </c>
      <c r="L637" s="47">
        <v>0.86299999999999999</v>
      </c>
      <c r="M637" s="47">
        <v>0.95899999999999996</v>
      </c>
      <c r="N637" s="47">
        <v>0.93600000000000005</v>
      </c>
      <c r="O637" s="47">
        <v>0.84599999999999997</v>
      </c>
      <c r="P637" s="47">
        <v>0.93300000000000005</v>
      </c>
      <c r="Q637" s="47">
        <v>0.876</v>
      </c>
      <c r="R637" s="47">
        <v>0.86099999999999999</v>
      </c>
      <c r="S637" s="47">
        <v>0.91700000000000004</v>
      </c>
      <c r="T637" s="47">
        <v>0.90400000000000003</v>
      </c>
      <c r="U637" s="47">
        <v>0.85199999999999998</v>
      </c>
      <c r="V637" s="47">
        <v>0.88300000000000001</v>
      </c>
      <c r="W637" s="173"/>
    </row>
    <row r="638" spans="1:23">
      <c r="A638" s="232"/>
      <c r="B638" s="603">
        <v>52.75</v>
      </c>
      <c r="C638" s="47">
        <v>0.83</v>
      </c>
      <c r="D638" s="47">
        <v>0.88</v>
      </c>
      <c r="E638" s="47">
        <v>0.93899999999999995</v>
      </c>
      <c r="F638" s="47">
        <v>0.88800000000000001</v>
      </c>
      <c r="G638" s="47">
        <v>0.89700000000000002</v>
      </c>
      <c r="H638" s="47">
        <v>0.96599999999999997</v>
      </c>
      <c r="I638" s="47">
        <v>0.86799999999999999</v>
      </c>
      <c r="J638" s="47">
        <v>0.81499999999999995</v>
      </c>
      <c r="K638" s="47">
        <v>0.88700000000000001</v>
      </c>
      <c r="L638" s="47">
        <v>0.873</v>
      </c>
      <c r="M638" s="47">
        <v>0.94099999999999995</v>
      </c>
      <c r="N638" s="47">
        <v>0.93</v>
      </c>
      <c r="O638" s="47">
        <v>0.83699999999999997</v>
      </c>
      <c r="P638" s="47">
        <v>0.90800000000000003</v>
      </c>
      <c r="Q638" s="47">
        <v>0.877</v>
      </c>
      <c r="R638" s="47">
        <v>0.85399999999999998</v>
      </c>
      <c r="S638" s="47">
        <v>0.89900000000000002</v>
      </c>
      <c r="T638" s="47">
        <v>0.90700000000000003</v>
      </c>
      <c r="U638" s="47">
        <v>0.875</v>
      </c>
      <c r="V638" s="47">
        <v>0.88100000000000001</v>
      </c>
      <c r="W638" s="173"/>
    </row>
    <row r="639" spans="1:23">
      <c r="A639" s="232"/>
      <c r="B639" s="603">
        <v>52.83</v>
      </c>
      <c r="C639" s="47">
        <v>0.82699999999999996</v>
      </c>
      <c r="D639" s="47">
        <v>0.88700000000000001</v>
      </c>
      <c r="E639" s="47">
        <v>0.94399999999999995</v>
      </c>
      <c r="F639" s="47">
        <v>0.86399999999999999</v>
      </c>
      <c r="G639" s="47">
        <v>0.89900000000000002</v>
      </c>
      <c r="H639" s="47">
        <v>0.95499999999999996</v>
      </c>
      <c r="I639" s="47">
        <v>0.86699999999999999</v>
      </c>
      <c r="J639" s="47">
        <v>0.90900000000000003</v>
      </c>
      <c r="K639" s="47">
        <v>0.89900000000000002</v>
      </c>
      <c r="L639" s="47">
        <v>0.93600000000000005</v>
      </c>
      <c r="M639" s="47">
        <v>0.96</v>
      </c>
      <c r="N639" s="47">
        <v>0.91700000000000004</v>
      </c>
      <c r="O639" s="47">
        <v>0.85599999999999998</v>
      </c>
      <c r="P639" s="47">
        <v>0.84399999999999997</v>
      </c>
      <c r="Q639" s="47">
        <v>0.85399999999999998</v>
      </c>
      <c r="R639" s="47">
        <v>0.83399999999999996</v>
      </c>
      <c r="S639" s="47">
        <v>0.90300000000000002</v>
      </c>
      <c r="T639" s="47">
        <v>0.91600000000000004</v>
      </c>
      <c r="U639" s="47">
        <v>0.89900000000000002</v>
      </c>
      <c r="V639" s="47">
        <v>0.874</v>
      </c>
      <c r="W639" s="173"/>
    </row>
    <row r="640" spans="1:23">
      <c r="A640" s="232"/>
      <c r="B640" s="603">
        <v>52.92</v>
      </c>
      <c r="C640" s="47">
        <v>0.82799999999999996</v>
      </c>
      <c r="D640" s="47">
        <v>0.89100000000000001</v>
      </c>
      <c r="E640" s="47">
        <v>0.94099999999999995</v>
      </c>
      <c r="F640" s="47">
        <v>0.84599999999999997</v>
      </c>
      <c r="G640" s="47">
        <v>0.89100000000000001</v>
      </c>
      <c r="H640" s="47">
        <v>0.98</v>
      </c>
      <c r="I640" s="47">
        <v>0.872</v>
      </c>
      <c r="J640" s="47">
        <v>0.89700000000000002</v>
      </c>
      <c r="K640" s="47">
        <v>0.90600000000000003</v>
      </c>
      <c r="L640" s="47">
        <v>0.92</v>
      </c>
      <c r="M640" s="47">
        <v>0.94699999999999995</v>
      </c>
      <c r="N640" s="47">
        <v>0.91600000000000004</v>
      </c>
      <c r="O640" s="47">
        <v>0.83499999999999996</v>
      </c>
      <c r="P640" s="47">
        <v>0.84799999999999998</v>
      </c>
      <c r="Q640" s="47">
        <v>0.875</v>
      </c>
      <c r="R640" s="47">
        <v>0.83799999999999997</v>
      </c>
      <c r="S640" s="47">
        <v>0.90400000000000003</v>
      </c>
      <c r="T640" s="47">
        <v>0.90900000000000003</v>
      </c>
      <c r="U640" s="47">
        <v>0.88800000000000001</v>
      </c>
      <c r="V640" s="47">
        <v>0.92700000000000005</v>
      </c>
      <c r="W640" s="173"/>
    </row>
    <row r="641" spans="1:23">
      <c r="A641" s="232"/>
      <c r="B641" s="603">
        <v>53</v>
      </c>
      <c r="C641" s="47">
        <v>0.82699999999999996</v>
      </c>
      <c r="D641" s="47">
        <v>0.85099999999999998</v>
      </c>
      <c r="E641" s="47">
        <v>0.91700000000000004</v>
      </c>
      <c r="F641" s="47">
        <v>0.85299999999999998</v>
      </c>
      <c r="G641" s="47">
        <v>0.89900000000000002</v>
      </c>
      <c r="H641" s="47">
        <v>0.98099999999999998</v>
      </c>
      <c r="I641" s="47">
        <v>0.85799999999999998</v>
      </c>
      <c r="J641" s="47">
        <v>0.92</v>
      </c>
      <c r="K641" s="47">
        <v>0.92400000000000004</v>
      </c>
      <c r="L641" s="47">
        <v>0.92</v>
      </c>
      <c r="M641" s="47">
        <v>0.95099999999999996</v>
      </c>
      <c r="N641" s="47">
        <v>0.89800000000000002</v>
      </c>
      <c r="O641" s="47">
        <v>0.86299999999999999</v>
      </c>
      <c r="P641" s="47">
        <v>0.85</v>
      </c>
      <c r="Q641" s="47">
        <v>0.84299999999999997</v>
      </c>
      <c r="R641" s="47">
        <v>0.84299999999999997</v>
      </c>
      <c r="S641" s="47">
        <v>0.873</v>
      </c>
      <c r="T641" s="47">
        <v>0.91400000000000003</v>
      </c>
      <c r="U641" s="47">
        <v>0.88400000000000001</v>
      </c>
      <c r="V641" s="47">
        <v>0.94099999999999995</v>
      </c>
      <c r="W641" s="173"/>
    </row>
    <row r="642" spans="1:23">
      <c r="A642" s="232"/>
      <c r="B642" s="603">
        <v>53.08</v>
      </c>
      <c r="C642" s="47">
        <v>0.84199999999999997</v>
      </c>
      <c r="D642" s="47">
        <v>0.86699999999999999</v>
      </c>
      <c r="E642" s="47">
        <v>0.93</v>
      </c>
      <c r="F642" s="47">
        <v>0.88900000000000001</v>
      </c>
      <c r="G642" s="47">
        <v>0.92300000000000004</v>
      </c>
      <c r="H642" s="47">
        <v>0.97399999999999998</v>
      </c>
      <c r="I642" s="47">
        <v>0.86199999999999999</v>
      </c>
      <c r="J642" s="47">
        <v>0.88500000000000001</v>
      </c>
      <c r="K642" s="47">
        <v>0.94299999999999995</v>
      </c>
      <c r="L642" s="47">
        <v>0.88300000000000001</v>
      </c>
      <c r="M642" s="47">
        <v>0.95799999999999996</v>
      </c>
      <c r="N642" s="47">
        <v>0.89700000000000002</v>
      </c>
      <c r="O642" s="47">
        <v>0.89300000000000002</v>
      </c>
      <c r="P642" s="47">
        <v>0.84199999999999997</v>
      </c>
      <c r="Q642" s="47">
        <v>0.84599999999999997</v>
      </c>
      <c r="R642" s="47">
        <v>0.92600000000000005</v>
      </c>
      <c r="S642" s="47">
        <v>0.92</v>
      </c>
      <c r="T642" s="47">
        <v>0.93</v>
      </c>
      <c r="U642" s="47">
        <v>0.86399999999999999</v>
      </c>
      <c r="V642" s="47">
        <v>0.91700000000000004</v>
      </c>
      <c r="W642" s="173"/>
    </row>
    <row r="643" spans="1:23">
      <c r="A643" s="232"/>
      <c r="B643" s="603">
        <v>53.17</v>
      </c>
      <c r="C643" s="47">
        <v>0.874</v>
      </c>
      <c r="D643" s="47">
        <v>0.86399999999999999</v>
      </c>
      <c r="E643" s="47">
        <v>0.94699999999999995</v>
      </c>
      <c r="F643" s="47">
        <v>0.9</v>
      </c>
      <c r="G643" s="47">
        <v>0.92100000000000004</v>
      </c>
      <c r="H643" s="47">
        <v>0.98099999999999998</v>
      </c>
      <c r="I643" s="47">
        <v>0.86199999999999999</v>
      </c>
      <c r="J643" s="47">
        <v>0.9</v>
      </c>
      <c r="K643" s="47">
        <v>0.94299999999999995</v>
      </c>
      <c r="L643" s="47">
        <v>0.91</v>
      </c>
      <c r="M643" s="47">
        <v>0.94099999999999995</v>
      </c>
      <c r="N643" s="47">
        <v>0.89700000000000002</v>
      </c>
      <c r="O643" s="47">
        <v>0.83</v>
      </c>
      <c r="P643" s="47">
        <v>0.86399999999999999</v>
      </c>
      <c r="Q643" s="47">
        <v>0.875</v>
      </c>
      <c r="R643" s="47">
        <v>0.94099999999999995</v>
      </c>
      <c r="S643" s="47">
        <v>0.89500000000000002</v>
      </c>
      <c r="T643" s="47">
        <v>0.91500000000000004</v>
      </c>
      <c r="U643" s="47">
        <v>0.88100000000000001</v>
      </c>
      <c r="V643" s="47">
        <v>0.878</v>
      </c>
      <c r="W643" s="173"/>
    </row>
    <row r="644" spans="1:23">
      <c r="A644" s="232"/>
      <c r="B644" s="603">
        <v>53.25</v>
      </c>
      <c r="C644" s="47">
        <v>0.84599999999999997</v>
      </c>
      <c r="D644" s="47">
        <v>0.86899999999999999</v>
      </c>
      <c r="E644" s="47">
        <v>0.92700000000000005</v>
      </c>
      <c r="F644" s="47">
        <v>0.90600000000000003</v>
      </c>
      <c r="G644" s="47">
        <v>0.93700000000000006</v>
      </c>
      <c r="H644" s="47">
        <v>0.95799999999999996</v>
      </c>
      <c r="I644" s="47">
        <v>0.88700000000000001</v>
      </c>
      <c r="J644" s="47">
        <v>0.89700000000000002</v>
      </c>
      <c r="K644" s="47">
        <v>0.90900000000000003</v>
      </c>
      <c r="L644" s="47">
        <v>0.89600000000000002</v>
      </c>
      <c r="M644" s="47">
        <v>0.93799999999999994</v>
      </c>
      <c r="N644" s="47">
        <v>0.89900000000000002</v>
      </c>
      <c r="O644" s="47">
        <v>0.83199999999999996</v>
      </c>
      <c r="P644" s="47">
        <v>0.84099999999999997</v>
      </c>
      <c r="Q644" s="47">
        <v>0.89200000000000002</v>
      </c>
      <c r="R644" s="47">
        <v>0.93600000000000005</v>
      </c>
      <c r="S644" s="47">
        <v>0.92300000000000004</v>
      </c>
      <c r="T644" s="47">
        <v>0.91300000000000003</v>
      </c>
      <c r="U644" s="47">
        <v>0.88200000000000001</v>
      </c>
      <c r="V644" s="47">
        <v>0.87</v>
      </c>
      <c r="W644" s="173"/>
    </row>
    <row r="645" spans="1:23">
      <c r="A645" s="232"/>
      <c r="B645" s="603">
        <v>53.33</v>
      </c>
      <c r="C645" s="47">
        <v>0.82599999999999996</v>
      </c>
      <c r="D645" s="47">
        <v>0.85499999999999998</v>
      </c>
      <c r="E645" s="47">
        <v>0.92300000000000004</v>
      </c>
      <c r="F645" s="47">
        <v>0.91900000000000004</v>
      </c>
      <c r="G645" s="47">
        <v>0.95199999999999996</v>
      </c>
      <c r="H645" s="47">
        <v>0.95699999999999996</v>
      </c>
      <c r="I645" s="47">
        <v>0.88600000000000001</v>
      </c>
      <c r="J645" s="47">
        <v>0.88600000000000001</v>
      </c>
      <c r="K645" s="47">
        <v>0.89600000000000002</v>
      </c>
      <c r="L645" s="47">
        <v>0.89500000000000002</v>
      </c>
      <c r="M645" s="47">
        <v>0.93</v>
      </c>
      <c r="N645" s="47">
        <v>0.91600000000000004</v>
      </c>
      <c r="O645" s="47">
        <v>0.92200000000000004</v>
      </c>
      <c r="P645" s="47">
        <v>0.83599999999999997</v>
      </c>
      <c r="Q645" s="47">
        <v>0.86899999999999999</v>
      </c>
      <c r="R645" s="47">
        <v>0.89200000000000002</v>
      </c>
      <c r="S645" s="47">
        <v>0.95</v>
      </c>
      <c r="T645" s="47">
        <v>0.90900000000000003</v>
      </c>
      <c r="U645" s="47">
        <v>0.873</v>
      </c>
      <c r="V645" s="47">
        <v>0.86099999999999999</v>
      </c>
      <c r="W645" s="173"/>
    </row>
    <row r="646" spans="1:23">
      <c r="A646" s="232"/>
      <c r="B646" s="603">
        <v>53.42</v>
      </c>
      <c r="C646" s="47">
        <v>0.81200000000000006</v>
      </c>
      <c r="D646" s="47">
        <v>0.878</v>
      </c>
      <c r="E646" s="47">
        <v>0.94</v>
      </c>
      <c r="F646" s="47">
        <v>0.94899999999999995</v>
      </c>
      <c r="G646" s="47">
        <v>0.95</v>
      </c>
      <c r="H646" s="47">
        <v>0.94199999999999995</v>
      </c>
      <c r="I646" s="47">
        <v>0.86499999999999999</v>
      </c>
      <c r="J646" s="47">
        <v>0.89200000000000002</v>
      </c>
      <c r="K646" s="47">
        <v>0.9</v>
      </c>
      <c r="L646" s="47">
        <v>0.88600000000000001</v>
      </c>
      <c r="M646" s="47">
        <v>0.94399999999999995</v>
      </c>
      <c r="N646" s="47">
        <v>0.93400000000000005</v>
      </c>
      <c r="O646" s="47">
        <v>0.92</v>
      </c>
      <c r="P646" s="47">
        <v>0.83499999999999996</v>
      </c>
      <c r="Q646" s="47">
        <v>0.875</v>
      </c>
      <c r="R646" s="47">
        <v>0.86199999999999999</v>
      </c>
      <c r="S646" s="47">
        <v>0.92800000000000005</v>
      </c>
      <c r="T646" s="47">
        <v>0.90200000000000002</v>
      </c>
      <c r="U646" s="47">
        <v>0.88</v>
      </c>
      <c r="V646" s="47">
        <v>0.84499999999999997</v>
      </c>
      <c r="W646" s="173"/>
    </row>
    <row r="647" spans="1:23">
      <c r="A647" s="232"/>
      <c r="B647" s="603">
        <v>53.5</v>
      </c>
      <c r="C647" s="47">
        <v>0.85699999999999998</v>
      </c>
      <c r="D647" s="47">
        <v>0.85499999999999998</v>
      </c>
      <c r="E647" s="47">
        <v>0.93500000000000005</v>
      </c>
      <c r="F647" s="47">
        <v>0.95299999999999996</v>
      </c>
      <c r="G647" s="47">
        <v>0.96199999999999997</v>
      </c>
      <c r="H647" s="47">
        <v>0.95499999999999996</v>
      </c>
      <c r="I647" s="47">
        <v>0.86199999999999999</v>
      </c>
      <c r="J647" s="47">
        <v>0.88500000000000001</v>
      </c>
      <c r="K647" s="47">
        <v>0.88800000000000001</v>
      </c>
      <c r="L647" s="47">
        <v>0.878</v>
      </c>
      <c r="M647" s="47">
        <v>0.93799999999999994</v>
      </c>
      <c r="N647" s="47">
        <v>0.92300000000000004</v>
      </c>
      <c r="O647" s="47">
        <v>0.90300000000000002</v>
      </c>
      <c r="P647" s="47">
        <v>0.81699999999999995</v>
      </c>
      <c r="Q647" s="47">
        <v>0.86899999999999999</v>
      </c>
      <c r="R647" s="47">
        <v>0.85299999999999998</v>
      </c>
      <c r="S647" s="47">
        <v>0.89100000000000001</v>
      </c>
      <c r="T647" s="47">
        <v>0.91100000000000003</v>
      </c>
      <c r="U647" s="47">
        <v>0.89500000000000002</v>
      </c>
      <c r="V647" s="47">
        <v>0.85099999999999998</v>
      </c>
      <c r="W647" s="173"/>
    </row>
    <row r="648" spans="1:23">
      <c r="A648" s="232"/>
      <c r="B648" s="603">
        <v>53.58</v>
      </c>
      <c r="C648" s="47">
        <v>0.871</v>
      </c>
      <c r="D648" s="47">
        <v>0.875</v>
      </c>
      <c r="E648" s="47">
        <v>0.94899999999999995</v>
      </c>
      <c r="F648" s="47">
        <v>0.96</v>
      </c>
      <c r="G648" s="47">
        <v>0.94799999999999995</v>
      </c>
      <c r="H648" s="47">
        <v>0.95799999999999996</v>
      </c>
      <c r="I648" s="47">
        <v>0.84199999999999997</v>
      </c>
      <c r="J648" s="47">
        <v>0.874</v>
      </c>
      <c r="K648" s="47">
        <v>0.89900000000000002</v>
      </c>
      <c r="L648" s="47">
        <v>0.879</v>
      </c>
      <c r="M648" s="47">
        <v>0.93700000000000006</v>
      </c>
      <c r="N648" s="47">
        <v>0.90300000000000002</v>
      </c>
      <c r="O648" s="47">
        <v>0.9</v>
      </c>
      <c r="P648" s="47">
        <v>0.83399999999999996</v>
      </c>
      <c r="Q648" s="47">
        <v>0.84099999999999997</v>
      </c>
      <c r="R648" s="47">
        <v>0.87</v>
      </c>
      <c r="S648" s="47">
        <v>0.89</v>
      </c>
      <c r="T648" s="47">
        <v>0.90100000000000002</v>
      </c>
      <c r="U648" s="47">
        <v>0.90800000000000003</v>
      </c>
      <c r="V648" s="47">
        <v>0.83899999999999997</v>
      </c>
      <c r="W648" s="173"/>
    </row>
    <row r="649" spans="1:23">
      <c r="A649" s="232"/>
      <c r="B649" s="603">
        <v>53.67</v>
      </c>
      <c r="C649" s="47">
        <v>0.86699999999999999</v>
      </c>
      <c r="D649" s="47">
        <v>0.86</v>
      </c>
      <c r="E649" s="47">
        <v>0.92400000000000004</v>
      </c>
      <c r="F649" s="47">
        <v>0.96299999999999997</v>
      </c>
      <c r="G649" s="47">
        <v>0.91</v>
      </c>
      <c r="H649" s="47">
        <v>0.96</v>
      </c>
      <c r="I649" s="47">
        <v>0.85199999999999998</v>
      </c>
      <c r="J649" s="47">
        <v>0.86499999999999999</v>
      </c>
      <c r="K649" s="47">
        <v>0.89700000000000002</v>
      </c>
      <c r="L649" s="47">
        <v>0.90300000000000002</v>
      </c>
      <c r="M649" s="47">
        <v>0.92800000000000005</v>
      </c>
      <c r="N649" s="47">
        <v>0.93100000000000005</v>
      </c>
      <c r="O649" s="47">
        <v>0.873</v>
      </c>
      <c r="P649" s="47">
        <v>0.83899999999999997</v>
      </c>
      <c r="Q649" s="47">
        <v>0.81</v>
      </c>
      <c r="R649" s="47">
        <v>0.89900000000000002</v>
      </c>
      <c r="S649" s="47">
        <v>0.89300000000000002</v>
      </c>
      <c r="T649" s="47">
        <v>0.91600000000000004</v>
      </c>
      <c r="U649" s="47">
        <v>0.86499999999999999</v>
      </c>
      <c r="V649" s="47">
        <v>0.88500000000000001</v>
      </c>
      <c r="W649" s="173"/>
    </row>
    <row r="650" spans="1:23">
      <c r="A650" s="232"/>
      <c r="B650" s="603">
        <v>53.75</v>
      </c>
      <c r="C650" s="47">
        <v>0.86199999999999999</v>
      </c>
      <c r="D650" s="47">
        <v>0.82799999999999996</v>
      </c>
      <c r="E650" s="47">
        <v>0.92400000000000004</v>
      </c>
      <c r="F650" s="47">
        <v>0.97299999999999998</v>
      </c>
      <c r="G650" s="47">
        <v>0.89700000000000002</v>
      </c>
      <c r="H650" s="47">
        <v>0.98399999999999999</v>
      </c>
      <c r="I650" s="47">
        <v>0.83399999999999996</v>
      </c>
      <c r="J650" s="47">
        <v>0.89300000000000002</v>
      </c>
      <c r="K650" s="47">
        <v>0.88500000000000001</v>
      </c>
      <c r="L650" s="47">
        <v>0.89400000000000002</v>
      </c>
      <c r="M650" s="47">
        <v>0.92100000000000004</v>
      </c>
      <c r="N650" s="47">
        <v>0.93400000000000005</v>
      </c>
      <c r="O650" s="47">
        <v>0.93100000000000005</v>
      </c>
      <c r="P650" s="47">
        <v>0.85299999999999998</v>
      </c>
      <c r="Q650" s="47">
        <v>0.80600000000000005</v>
      </c>
      <c r="R650" s="47">
        <v>0.86499999999999999</v>
      </c>
      <c r="S650" s="47">
        <v>0.88</v>
      </c>
      <c r="T650" s="47">
        <v>0.91</v>
      </c>
      <c r="U650" s="47">
        <v>0.84</v>
      </c>
      <c r="V650" s="47">
        <v>0.879</v>
      </c>
      <c r="W650" s="173"/>
    </row>
    <row r="651" spans="1:23">
      <c r="A651" s="232"/>
      <c r="B651" s="603">
        <v>53.83</v>
      </c>
      <c r="C651" s="47">
        <v>0.88100000000000001</v>
      </c>
      <c r="D651" s="47">
        <v>0.84099999999999997</v>
      </c>
      <c r="E651" s="47">
        <v>0.91300000000000003</v>
      </c>
      <c r="F651" s="47">
        <v>0.97699999999999998</v>
      </c>
      <c r="G651" s="47">
        <v>0.89900000000000002</v>
      </c>
      <c r="H651" s="47">
        <v>0.94899999999999995</v>
      </c>
      <c r="I651" s="47">
        <v>0.82799999999999996</v>
      </c>
      <c r="J651" s="47">
        <v>0.879</v>
      </c>
      <c r="K651" s="47">
        <v>0.88800000000000001</v>
      </c>
      <c r="L651" s="47">
        <v>0.91700000000000004</v>
      </c>
      <c r="M651" s="47">
        <v>0.95499999999999996</v>
      </c>
      <c r="N651" s="47">
        <v>0.94899999999999995</v>
      </c>
      <c r="O651" s="47">
        <v>0.91500000000000004</v>
      </c>
      <c r="P651" s="47">
        <v>0.86499999999999999</v>
      </c>
      <c r="Q651" s="47">
        <v>0.82099999999999995</v>
      </c>
      <c r="R651" s="47">
        <v>0.86299999999999999</v>
      </c>
      <c r="S651" s="47">
        <v>0.90200000000000002</v>
      </c>
      <c r="T651" s="47">
        <v>0.94099999999999995</v>
      </c>
      <c r="U651" s="47">
        <v>0.82399999999999995</v>
      </c>
      <c r="V651" s="47">
        <v>0.89100000000000001</v>
      </c>
      <c r="W651" s="173"/>
    </row>
    <row r="652" spans="1:23">
      <c r="A652" s="232"/>
      <c r="B652" s="603">
        <v>53.92</v>
      </c>
      <c r="C652" s="47">
        <v>0.86399999999999999</v>
      </c>
      <c r="D652" s="47">
        <v>0.84899999999999998</v>
      </c>
      <c r="E652" s="47">
        <v>0.878</v>
      </c>
      <c r="F652" s="47">
        <v>0.98099999999999998</v>
      </c>
      <c r="G652" s="47">
        <v>0.89400000000000002</v>
      </c>
      <c r="H652" s="47">
        <v>0.95399999999999996</v>
      </c>
      <c r="I652" s="47">
        <v>0.82</v>
      </c>
      <c r="J652" s="47">
        <v>0.86399999999999999</v>
      </c>
      <c r="K652" s="47">
        <v>0.88300000000000001</v>
      </c>
      <c r="L652" s="47">
        <v>0.92400000000000004</v>
      </c>
      <c r="M652" s="47">
        <v>0.95599999999999996</v>
      </c>
      <c r="N652" s="47">
        <v>0.94</v>
      </c>
      <c r="O652" s="47">
        <v>0.90800000000000003</v>
      </c>
      <c r="P652" s="47">
        <v>0.86099999999999999</v>
      </c>
      <c r="Q652" s="47">
        <v>0.79700000000000004</v>
      </c>
      <c r="R652" s="47">
        <v>0.80800000000000005</v>
      </c>
      <c r="S652" s="47">
        <v>0.95399999999999996</v>
      </c>
      <c r="T652" s="47">
        <v>0.92900000000000005</v>
      </c>
      <c r="U652" s="47">
        <v>0.82299999999999995</v>
      </c>
      <c r="V652" s="47">
        <v>0.879</v>
      </c>
      <c r="W652" s="173"/>
    </row>
    <row r="653" spans="1:23">
      <c r="A653" s="232"/>
      <c r="B653" s="603">
        <v>54</v>
      </c>
      <c r="C653" s="47">
        <v>0.82899999999999996</v>
      </c>
      <c r="D653" s="47">
        <v>0.84299999999999997</v>
      </c>
      <c r="E653" s="47">
        <v>0.89200000000000002</v>
      </c>
      <c r="F653" s="47">
        <v>0.96799999999999997</v>
      </c>
      <c r="G653" s="47">
        <v>0.86299999999999999</v>
      </c>
      <c r="H653" s="47">
        <v>0.95099999999999996</v>
      </c>
      <c r="I653" s="47">
        <v>0.83399999999999996</v>
      </c>
      <c r="J653" s="47">
        <v>0.84299999999999997</v>
      </c>
      <c r="K653" s="47">
        <v>0.879</v>
      </c>
      <c r="L653" s="47">
        <v>0.93</v>
      </c>
      <c r="M653" s="47">
        <v>0.95799999999999996</v>
      </c>
      <c r="N653" s="47">
        <v>0.90800000000000003</v>
      </c>
      <c r="O653" s="47">
        <v>0.88600000000000001</v>
      </c>
      <c r="P653" s="47">
        <v>0.875</v>
      </c>
      <c r="Q653" s="47">
        <v>0.81799999999999995</v>
      </c>
      <c r="R653" s="47">
        <v>0.88700000000000001</v>
      </c>
      <c r="S653" s="47">
        <v>0.96</v>
      </c>
      <c r="T653" s="47">
        <v>0.875</v>
      </c>
      <c r="U653" s="47">
        <v>0.79600000000000004</v>
      </c>
      <c r="V653" s="47">
        <v>0.874</v>
      </c>
      <c r="W653" s="314" t="s">
        <v>1112</v>
      </c>
    </row>
    <row r="654" spans="1:23">
      <c r="A654" s="232"/>
      <c r="B654" s="10" t="s">
        <v>1291</v>
      </c>
      <c r="C654" s="10">
        <f t="shared" ref="C654:V654" si="0">AVERAGE(C5:C77,C222:C365,C510:C653)</f>
        <v>0.89645429362880868</v>
      </c>
      <c r="D654" s="10">
        <f t="shared" si="0"/>
        <v>0.92440997229916944</v>
      </c>
      <c r="E654" s="10">
        <f t="shared" si="0"/>
        <v>0.95610249307479245</v>
      </c>
      <c r="F654" s="10">
        <f t="shared" si="0"/>
        <v>0.93634072022160697</v>
      </c>
      <c r="G654" s="10">
        <f t="shared" si="0"/>
        <v>0.93092520775623366</v>
      </c>
      <c r="H654" s="10">
        <f t="shared" si="0"/>
        <v>0.92958171745152385</v>
      </c>
      <c r="I654" s="10">
        <f t="shared" si="0"/>
        <v>0.91593628808864314</v>
      </c>
      <c r="J654" s="10">
        <f t="shared" si="0"/>
        <v>0.89389196675900273</v>
      </c>
      <c r="K654" s="10">
        <f t="shared" si="0"/>
        <v>0.88222160664819915</v>
      </c>
      <c r="L654" s="10">
        <f t="shared" si="0"/>
        <v>0.91943490304709075</v>
      </c>
      <c r="M654" s="10">
        <f t="shared" si="0"/>
        <v>0.90924376731301959</v>
      </c>
      <c r="N654" s="10">
        <f t="shared" si="0"/>
        <v>0.88979778393351838</v>
      </c>
      <c r="O654" s="10">
        <f t="shared" si="0"/>
        <v>0.90321606648199471</v>
      </c>
      <c r="P654" s="10">
        <f t="shared" si="0"/>
        <v>0.9070747922437673</v>
      </c>
      <c r="Q654" s="10">
        <f t="shared" si="0"/>
        <v>0.88309418282548557</v>
      </c>
      <c r="R654" s="10">
        <f t="shared" si="0"/>
        <v>0.90606094182825536</v>
      </c>
      <c r="S654" s="10">
        <f t="shared" si="0"/>
        <v>0.90706094182825459</v>
      </c>
      <c r="T654" s="10">
        <f t="shared" si="0"/>
        <v>0.9045013850415512</v>
      </c>
      <c r="U654" s="10">
        <f t="shared" si="0"/>
        <v>0.8798060941828254</v>
      </c>
      <c r="V654" s="10">
        <f t="shared" si="0"/>
        <v>0.90235457063711877</v>
      </c>
      <c r="W654" s="4">
        <f>_xlfn.T.TEST(C654:L654,M654:V654,2,2)</f>
        <v>2.3844059616556963E-2</v>
      </c>
    </row>
    <row r="655" spans="1:23">
      <c r="A655" s="232"/>
      <c r="B655" s="10" t="s">
        <v>1292</v>
      </c>
      <c r="C655" s="10">
        <f t="shared" ref="C655:V655" si="1">AVERAGE(C78:C221,C366:C509)</f>
        <v>0.94072916666666684</v>
      </c>
      <c r="D655" s="10">
        <f t="shared" si="1"/>
        <v>0.94026041666666615</v>
      </c>
      <c r="E655" s="10">
        <f t="shared" si="1"/>
        <v>0.94320486111111046</v>
      </c>
      <c r="F655" s="10">
        <f t="shared" si="1"/>
        <v>0.99376388888888889</v>
      </c>
      <c r="G655" s="10">
        <f t="shared" si="1"/>
        <v>0.95677777777777828</v>
      </c>
      <c r="H655" s="10">
        <f t="shared" si="1"/>
        <v>0.92783333333333373</v>
      </c>
      <c r="I655" s="10">
        <f t="shared" si="1"/>
        <v>0.96798611111111144</v>
      </c>
      <c r="J655" s="10">
        <f t="shared" si="1"/>
        <v>0.91633680555555563</v>
      </c>
      <c r="K655" s="10">
        <f t="shared" si="1"/>
        <v>0.89187499999999942</v>
      </c>
      <c r="L655" s="10">
        <f t="shared" si="1"/>
        <v>0.93197916666666658</v>
      </c>
      <c r="M655" s="10">
        <f t="shared" si="1"/>
        <v>0.94890624999999973</v>
      </c>
      <c r="N655" s="10">
        <f t="shared" si="1"/>
        <v>0.924086805555556</v>
      </c>
      <c r="O655" s="10">
        <f t="shared" si="1"/>
        <v>0.960631944444445</v>
      </c>
      <c r="P655" s="10">
        <f t="shared" si="1"/>
        <v>0.9018229166666667</v>
      </c>
      <c r="Q655" s="10">
        <f t="shared" si="1"/>
        <v>0.92392013888888913</v>
      </c>
      <c r="R655" s="10">
        <f t="shared" si="1"/>
        <v>0.95074999999999954</v>
      </c>
      <c r="S655" s="10">
        <f t="shared" si="1"/>
        <v>0.92056597222222236</v>
      </c>
      <c r="T655" s="10">
        <f t="shared" si="1"/>
        <v>0.92507986111111107</v>
      </c>
      <c r="U655" s="10">
        <f t="shared" si="1"/>
        <v>0.92650000000000032</v>
      </c>
      <c r="V655" s="10">
        <f t="shared" si="1"/>
        <v>0.92753819444444396</v>
      </c>
      <c r="W655" s="311">
        <f t="shared" ref="W655:W656" si="2">_xlfn.T.TEST(C655:L655,M655:V655,2,2)</f>
        <v>0.34514691747047022</v>
      </c>
    </row>
    <row r="656" spans="1:23">
      <c r="A656" s="376"/>
      <c r="B656" s="10" t="s">
        <v>1293</v>
      </c>
      <c r="C656" s="10">
        <f t="shared" ref="C656:V656" si="3">AVERAGE(C5:C653)</f>
        <v>0.91610169491525439</v>
      </c>
      <c r="D656" s="10">
        <f t="shared" si="3"/>
        <v>0.93144375963019921</v>
      </c>
      <c r="E656" s="10">
        <f t="shared" si="3"/>
        <v>0.95037904468413004</v>
      </c>
      <c r="F656" s="10">
        <f t="shared" si="3"/>
        <v>0.96182280431432954</v>
      </c>
      <c r="G656" s="10">
        <f t="shared" si="3"/>
        <v>0.94239753466872078</v>
      </c>
      <c r="H656" s="10">
        <f t="shared" si="3"/>
        <v>0.92880585516178804</v>
      </c>
      <c r="I656" s="10">
        <f t="shared" si="3"/>
        <v>0.93903389830508543</v>
      </c>
      <c r="J656" s="10">
        <f t="shared" si="3"/>
        <v>0.90385208012326768</v>
      </c>
      <c r="K656" s="10">
        <f t="shared" si="3"/>
        <v>0.8865053929121729</v>
      </c>
      <c r="L656" s="10">
        <f t="shared" si="3"/>
        <v>0.92500154083204966</v>
      </c>
      <c r="M656" s="10">
        <f t="shared" si="3"/>
        <v>0.92684437596301938</v>
      </c>
      <c r="N656" s="10">
        <f t="shared" si="3"/>
        <v>0.90501386748844403</v>
      </c>
      <c r="O656" s="10">
        <f t="shared" si="3"/>
        <v>0.92869491525423686</v>
      </c>
      <c r="P656" s="10">
        <f t="shared" si="3"/>
        <v>0.90474422187981418</v>
      </c>
      <c r="Q656" s="10">
        <f t="shared" si="3"/>
        <v>0.90121109399075439</v>
      </c>
      <c r="R656" s="10">
        <f t="shared" si="3"/>
        <v>0.92589214175654888</v>
      </c>
      <c r="S656" s="10">
        <f t="shared" si="3"/>
        <v>0.91305392912172578</v>
      </c>
      <c r="T656" s="10">
        <f t="shared" si="3"/>
        <v>0.91363328197226412</v>
      </c>
      <c r="U656" s="10">
        <f t="shared" si="3"/>
        <v>0.90052696456086267</v>
      </c>
      <c r="V656" s="10">
        <f t="shared" si="3"/>
        <v>0.9135300462249607</v>
      </c>
      <c r="W656" s="311">
        <f t="shared" si="2"/>
        <v>6.662496284153567E-2</v>
      </c>
    </row>
    <row r="657" spans="1:23">
      <c r="A657" s="376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73"/>
    </row>
    <row r="658" spans="1:23">
      <c r="A658" s="604" t="s">
        <v>1189</v>
      </c>
      <c r="B658" s="285" t="s">
        <v>1031</v>
      </c>
      <c r="C658" s="285" t="s">
        <v>1032</v>
      </c>
      <c r="D658" s="10"/>
      <c r="E658" s="302" t="s">
        <v>1020</v>
      </c>
      <c r="F658" s="302" t="s">
        <v>1031</v>
      </c>
      <c r="G658" s="302" t="s">
        <v>1032</v>
      </c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73"/>
    </row>
    <row r="659" spans="1:23">
      <c r="A659" s="604" t="s">
        <v>1291</v>
      </c>
      <c r="B659" s="285">
        <f>AVERAGE(C5:L77,C222:L365,C510:L653)</f>
        <v>0.91852991689750729</v>
      </c>
      <c r="C659" s="285">
        <f>STDEV(C5:L77,C222:L365,C510:L653)/3610^0.5</f>
        <v>1.104403973753229E-3</v>
      </c>
      <c r="D659" s="10"/>
      <c r="E659" s="302" t="s">
        <v>1291</v>
      </c>
      <c r="F659" s="302">
        <f>AVERAGE(M5:V77,M222:V365,M510:V653)</f>
        <v>0.8992210526315787</v>
      </c>
      <c r="G659" s="302">
        <f>STDEV(M5:V77,M222:V365,M510:V653)/3610^0.5</f>
        <v>7.0364674632584991E-4</v>
      </c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73"/>
    </row>
    <row r="660" spans="1:23">
      <c r="A660" s="604" t="s">
        <v>1292</v>
      </c>
      <c r="B660" s="285">
        <f>AVERAGE(C78:L221,C366:L509)</f>
        <v>0.94107465277777902</v>
      </c>
      <c r="C660" s="285">
        <f>STDEV(C78:L221,C366:L509)/2880^0.5</f>
        <v>7.6701501184265816E-4</v>
      </c>
      <c r="D660" s="10"/>
      <c r="E660" s="302" t="s">
        <v>1292</v>
      </c>
      <c r="F660" s="302">
        <f>AVERAGE(M78:V221,M366:V509)</f>
        <v>0.93098020833333284</v>
      </c>
      <c r="G660" s="302">
        <f>STDEV(M78:V221,M366:V509)/2880^0.5</f>
        <v>5.5437950623600908E-4</v>
      </c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73"/>
    </row>
    <row r="661" spans="1:23">
      <c r="A661" s="604" t="s">
        <v>1293</v>
      </c>
      <c r="B661" s="285">
        <f>AVERAGE(C5:L653)</f>
        <v>0.92853436055469862</v>
      </c>
      <c r="C661" s="285">
        <f>STDEV(C5:L653)/6490^0.5</f>
        <v>7.1589035185091012E-4</v>
      </c>
      <c r="D661" s="10"/>
      <c r="E661" s="302" t="s">
        <v>1293</v>
      </c>
      <c r="F661" s="302">
        <f>AVERAGE(M5:V653)</f>
        <v>0.91331448382126024</v>
      </c>
      <c r="G661" s="302">
        <f>STDEV(M5:V653)/6490^0.5</f>
        <v>5.0204632871446323E-4</v>
      </c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73"/>
    </row>
    <row r="662" spans="1:23">
      <c r="A662" s="232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73"/>
    </row>
    <row r="663" spans="1:23">
      <c r="A663" s="604" t="s">
        <v>1294</v>
      </c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73"/>
    </row>
    <row r="664" spans="1:23">
      <c r="A664" s="605" t="s">
        <v>1189</v>
      </c>
      <c r="B664" s="606" t="s">
        <v>1031</v>
      </c>
      <c r="C664" s="606" t="s">
        <v>1032</v>
      </c>
      <c r="D664" s="606"/>
      <c r="E664" s="606" t="s">
        <v>1020</v>
      </c>
      <c r="F664" s="606" t="s">
        <v>1031</v>
      </c>
      <c r="G664" s="606" t="s">
        <v>1032</v>
      </c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73"/>
    </row>
    <row r="665" spans="1:23">
      <c r="A665" s="315" t="s">
        <v>1871</v>
      </c>
      <c r="B665" s="606">
        <f>AVERAGE(C654:L654)</f>
        <v>0.91852991689750707</v>
      </c>
      <c r="C665" s="606">
        <f>STDEV(C654:L654)/10^0.5</f>
        <v>7.0391641007457734E-3</v>
      </c>
      <c r="D665" s="606"/>
      <c r="E665" s="606" t="s">
        <v>1291</v>
      </c>
      <c r="F665" s="606">
        <f>AVERAGE(M654:V654)</f>
        <v>0.89922105263157914</v>
      </c>
      <c r="G665" s="606">
        <f>STDEV(M654:V654)/10^0.5</f>
        <v>3.4154217206693598E-3</v>
      </c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73"/>
    </row>
    <row r="666" spans="1:23">
      <c r="A666" s="315" t="s">
        <v>1872</v>
      </c>
      <c r="B666" s="606">
        <f>AVERAGE(C655:L655)</f>
        <v>0.94107465277777769</v>
      </c>
      <c r="C666" s="606">
        <f>STDEV(C655:L655)/10^0.5</f>
        <v>8.8461653851177584E-3</v>
      </c>
      <c r="D666" s="606"/>
      <c r="E666" s="606" t="s">
        <v>1292</v>
      </c>
      <c r="F666" s="606">
        <f>AVERAGE(M655:V655)</f>
        <v>0.93098020833333361</v>
      </c>
      <c r="G666" s="606">
        <f>STDEV(M655:V655)/10^0.5</f>
        <v>5.4915232292604959E-3</v>
      </c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73"/>
    </row>
    <row r="667" spans="1:23">
      <c r="A667" s="315" t="s">
        <v>1873</v>
      </c>
      <c r="B667" s="606">
        <f>AVERAGE(C656:L656)</f>
        <v>0.92853436055469984</v>
      </c>
      <c r="C667" s="606">
        <f>STDEV(C656:L656)/10^0.5</f>
        <v>7.0229607502262535E-3</v>
      </c>
      <c r="D667" s="606"/>
      <c r="E667" s="606" t="s">
        <v>1293</v>
      </c>
      <c r="F667" s="606">
        <f>AVERAGE(M656:V656)</f>
        <v>0.91331448382126312</v>
      </c>
      <c r="G667" s="606">
        <f>STDEV(M656:V656)/10^0.5</f>
        <v>3.3836066149163769E-3</v>
      </c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73"/>
    </row>
    <row r="668" spans="1:23">
      <c r="A668" s="232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73"/>
    </row>
    <row r="669" spans="1:23" s="10" customFormat="1"/>
  </sheetData>
  <mergeCells count="2">
    <mergeCell ref="C2:L2"/>
    <mergeCell ref="M2:V2"/>
  </mergeCells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Fig.2B,C,D,E,F</vt:lpstr>
      <vt:lpstr>Fig.3B</vt:lpstr>
      <vt:lpstr>Fig.4A,B,D</vt:lpstr>
      <vt:lpstr>Fig.5A,B,C,D,E</vt:lpstr>
      <vt:lpstr>Fig.6A,B,C,D,E,F,G</vt:lpstr>
      <vt:lpstr>Fig.7A,B,C,E</vt:lpstr>
      <vt:lpstr>Fig.7F</vt:lpstr>
      <vt:lpstr>Fig.7G</vt:lpstr>
      <vt:lpstr>Fig.7H</vt:lpstr>
      <vt:lpstr>Fig.7I</vt:lpstr>
      <vt:lpstr>Fig.7J</vt:lpstr>
      <vt:lpstr>Fig.8A,C,D</vt:lpstr>
      <vt:lpstr>Fig.9A,C,D,E,F</vt:lpstr>
      <vt:lpstr>Fig.S3A,B,C</vt:lpstr>
      <vt:lpstr>Fig.S4A</vt:lpstr>
      <vt:lpstr>Fig.S4B</vt:lpstr>
      <vt:lpstr>Fig.S4C</vt:lpstr>
      <vt:lpstr>Fig.S4D</vt:lpstr>
      <vt:lpstr>Fig.S5A,B</vt:lpstr>
      <vt:lpstr>Fig.S6A,B,C</vt:lpstr>
      <vt:lpstr>Fig.S7A</vt:lpstr>
      <vt:lpstr>Fig.S8B,C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Gabriel Gasque</cp:lastModifiedBy>
  <dcterms:created xsi:type="dcterms:W3CDTF">2018-07-13T20:46:57Z</dcterms:created>
  <dcterms:modified xsi:type="dcterms:W3CDTF">2018-07-26T18:47:04Z</dcterms:modified>
</cp:coreProperties>
</file>